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domain-p\hikone\公有財産管理課\○庁舎等ＬＥＤ化事業（全体）\10 プロポーザル\02 HP掲載\"/>
    </mc:Choice>
  </mc:AlternateContent>
  <xr:revisionPtr revIDLastSave="0" documentId="13_ncr:1_{6FDBB8C6-7F86-4CEC-A166-0FA04DF2C030}" xr6:coauthVersionLast="47" xr6:coauthVersionMax="47" xr10:uidLastSave="{00000000-0000-0000-0000-000000000000}"/>
  <bookViews>
    <workbookView xWindow="1320" yWindow="1275" windowWidth="21705" windowHeight="12945" xr2:uid="{061886D4-4A51-4FDD-9E2F-7CA653F136B1}"/>
  </bookViews>
  <sheets>
    <sheet name="公募用リスト" sheetId="2" r:id="rId1"/>
    <sheet name="削除禁止_電灯料金" sheetId="3" r:id="rId2"/>
    <sheet name="施設一覧" sheetId="5" r:id="rId3"/>
  </sheets>
  <definedNames>
    <definedName name="__123Graph_AEX比較IC2" localSheetId="2" hidden="1">#REF!</definedName>
    <definedName name="__123Graph_AEX比較IC2" hidden="1">#REF!</definedName>
    <definedName name="__123Graph_AEX比較IC3" localSheetId="2" hidden="1">#REF!</definedName>
    <definedName name="__123Graph_AEX比較IC3" hidden="1">#REF!</definedName>
    <definedName name="__123Graph_AEX比較IC4" hidden="1">#REF!</definedName>
    <definedName name="__123Graph_AEX比較IC5" hidden="1">#REF!</definedName>
    <definedName name="__123Graph_AEX比較ICRC1" hidden="1">#REF!</definedName>
    <definedName name="__123Graph_AEX比較ICRC2" hidden="1">#REF!</definedName>
    <definedName name="__123Graph_AEX比較ICRC3" hidden="1">#REF!</definedName>
    <definedName name="__123Graph_AEX比較ICRC4" hidden="1">#REF!</definedName>
    <definedName name="__123Graph_AEX比較ICRC5" hidden="1">#REF!</definedName>
    <definedName name="__123Graph_AEX比較RC1" hidden="1">#REF!</definedName>
    <definedName name="__123Graph_AEX比較RC11" hidden="1">#REF!</definedName>
    <definedName name="__123Graph_AEX比較RC2" hidden="1">#REF!</definedName>
    <definedName name="__123Graph_AEX比較RC3" hidden="1">#REF!</definedName>
    <definedName name="__123Graph_AEX比較RC4" hidden="1">#REF!</definedName>
    <definedName name="__123Graph_AEX比較RC5" hidden="1">#REF!</definedName>
    <definedName name="__123Graph_A比較IC2" hidden="1">#REF!</definedName>
    <definedName name="__123Graph_A比較IC3" hidden="1">#REF!</definedName>
    <definedName name="__123Graph_A比較IC4" hidden="1">#REF!</definedName>
    <definedName name="__123Graph_A比較IC5" hidden="1">#REF!</definedName>
    <definedName name="__123Graph_A比較ICRC2" hidden="1">#REF!</definedName>
    <definedName name="__123Graph_A比較ICRC3" hidden="1">#REF!</definedName>
    <definedName name="__123Graph_A比較ICRC4" hidden="1">#REF!</definedName>
    <definedName name="__123Graph_A比較ICRC5" hidden="1">#REF!</definedName>
    <definedName name="__123Graph_A比較RC2" hidden="1">#REF!</definedName>
    <definedName name="__123Graph_A比較RC3" hidden="1">#REF!</definedName>
    <definedName name="__123Graph_A比較RC4" hidden="1">#REF!</definedName>
    <definedName name="__123Graph_A比較RC5" hidden="1">#REF!</definedName>
    <definedName name="__123Graph_B" hidden="1">#REF!</definedName>
    <definedName name="__123Graph_BEX比較ICRC1" hidden="1">#REF!</definedName>
    <definedName name="__123Graph_BEX比較ICRC2" hidden="1">#REF!</definedName>
    <definedName name="__123Graph_BEX比較ICRC3" hidden="1">#REF!</definedName>
    <definedName name="__123Graph_BEX比較ICRC4" hidden="1">#REF!</definedName>
    <definedName name="__123Graph_BEX比較ICRC5" hidden="1">#REF!</definedName>
    <definedName name="__123Graph_BEX比較RC1" hidden="1">#REF!</definedName>
    <definedName name="__123Graph_BEX比較RC2" hidden="1">#REF!</definedName>
    <definedName name="__123Graph_BEX比較RC3" hidden="1">#REF!</definedName>
    <definedName name="__123Graph_BEX比較RC4" hidden="1">#REF!</definedName>
    <definedName name="__123Graph_BEX比較RC5" hidden="1">#REF!</definedName>
    <definedName name="__123Graph_B比較ICRC2" hidden="1">#REF!</definedName>
    <definedName name="__123Graph_B比較ICRC3" hidden="1">#REF!</definedName>
    <definedName name="__123Graph_B比較ICRC4" hidden="1">#REF!</definedName>
    <definedName name="__123Graph_B比較ICRC5" hidden="1">#REF!</definedName>
    <definedName name="__123Graph_B比較RC2" hidden="1">#REF!</definedName>
    <definedName name="__123Graph_B比較RC3" hidden="1">#REF!</definedName>
    <definedName name="__123Graph_B比較RC4" hidden="1">#REF!</definedName>
    <definedName name="__123Graph_B比較RC5" hidden="1">#REF!</definedName>
    <definedName name="__123Graph_C" hidden="1">#REF!</definedName>
    <definedName name="__123Graph_CEX比較ICRC2" hidden="1">#REF!</definedName>
    <definedName name="__123Graph_CEX比較ICRC3" hidden="1">#REF!</definedName>
    <definedName name="__123Graph_CEX比較ICRC4" hidden="1">#REF!</definedName>
    <definedName name="__123Graph_CEX比較ICRC5" hidden="1">#REF!</definedName>
    <definedName name="__123Graph_CEX比較RC2" hidden="1">#REF!</definedName>
    <definedName name="__123Graph_CEX比較RC3" hidden="1">#REF!</definedName>
    <definedName name="__123Graph_CEX比較RC4" hidden="1">#REF!</definedName>
    <definedName name="__123Graph_CEX比較RC5" hidden="1">#REF!</definedName>
    <definedName name="__123Graph_C比較ICRC3" hidden="1">#REF!</definedName>
    <definedName name="__123Graph_C比較ICRC4" hidden="1">#REF!</definedName>
    <definedName name="__123Graph_C比較ICRC5" hidden="1">#REF!</definedName>
    <definedName name="__123Graph_C比較RC3" hidden="1">#REF!</definedName>
    <definedName name="__123Graph_C比較RC4" hidden="1">#REF!</definedName>
    <definedName name="__123Graph_C比較RC5" hidden="1">#REF!</definedName>
    <definedName name="__123Graph_D" hidden="1">#REF!</definedName>
    <definedName name="__123Graph_DEX比較ICRC3" hidden="1">#REF!</definedName>
    <definedName name="__123Graph_DEX比較ICRC4" hidden="1">#REF!</definedName>
    <definedName name="__123Graph_DEX比較ICRC5" hidden="1">#REF!</definedName>
    <definedName name="__123Graph_DEX比較RC3" hidden="1">#REF!</definedName>
    <definedName name="__123Graph_DEX比較RC4" hidden="1">#REF!</definedName>
    <definedName name="__123Graph_DEX比較RC5" hidden="1">#REF!</definedName>
    <definedName name="__123Graph_D比較ICRC4" hidden="1">#REF!</definedName>
    <definedName name="__123Graph_D比較ICRC5" hidden="1">#REF!</definedName>
    <definedName name="__123Graph_D比較RC4" hidden="1">#REF!</definedName>
    <definedName name="__123Graph_D比較RC5" hidden="1">#REF!</definedName>
    <definedName name="__123Graph_E" hidden="1">#REF!</definedName>
    <definedName name="__123Graph_EEX比較ICRC4" hidden="1">#REF!</definedName>
    <definedName name="__123Graph_EEX比較ICRC5" hidden="1">#REF!</definedName>
    <definedName name="__123Graph_EEX比較RC4" hidden="1">#REF!</definedName>
    <definedName name="__123Graph_EEX比較RC5" hidden="1">#REF!</definedName>
    <definedName name="__123Graph_E比較ICRC5" hidden="1">#REF!</definedName>
    <definedName name="__123Graph_E比較RC5" hidden="1">#REF!</definedName>
    <definedName name="__123Graph_F" hidden="1">#REF!</definedName>
    <definedName name="__123Graph_FEX比較ICRC5" hidden="1">#REF!</definedName>
    <definedName name="__123Graph_FEX比較RC5" hidden="1">#REF!</definedName>
    <definedName name="__123Graph_X" hidden="1">#REF!</definedName>
    <definedName name="__123Graph_XEX比較IC2" hidden="1">#REF!</definedName>
    <definedName name="__123Graph_XEX比較IC3" hidden="1">#REF!</definedName>
    <definedName name="__123Graph_XEX比較IC4" hidden="1">#REF!</definedName>
    <definedName name="__123Graph_XEX比較IC5" hidden="1">#REF!</definedName>
    <definedName name="__123Graph_XEX比較ICRC1" hidden="1">#REF!</definedName>
    <definedName name="__123Graph_XEX比較ICRC2" hidden="1">#REF!</definedName>
    <definedName name="__123Graph_XEX比較ICRC3" hidden="1">#REF!</definedName>
    <definedName name="__123Graph_XEX比較ICRC4" hidden="1">#REF!</definedName>
    <definedName name="__123Graph_XEX比較ICRC5" hidden="1">#REF!</definedName>
    <definedName name="__123Graph_XEX比較RC1" hidden="1">#REF!</definedName>
    <definedName name="__123Graph_XEX比較RC11" hidden="1">#REF!</definedName>
    <definedName name="__123Graph_XEX比較RC2" hidden="1">#REF!</definedName>
    <definedName name="__123Graph_XEX比較RC3" hidden="1">#REF!</definedName>
    <definedName name="__123Graph_XEX比較RC4" hidden="1">#REF!</definedName>
    <definedName name="__123Graph_XEX比較RC5" hidden="1">#REF!</definedName>
    <definedName name="__123Graph_X比較IC2" hidden="1">#REF!</definedName>
    <definedName name="__123Graph_X比較IC3" hidden="1">#REF!</definedName>
    <definedName name="__123Graph_X比較IC4" hidden="1">#REF!</definedName>
    <definedName name="__123Graph_X比較IC5" hidden="1">#REF!</definedName>
    <definedName name="__123Graph_X比較ICRC2" hidden="1">#REF!</definedName>
    <definedName name="__123Graph_X比較ICRC3" hidden="1">#REF!</definedName>
    <definedName name="__123Graph_X比較ICRC4" hidden="1">#REF!</definedName>
    <definedName name="__123Graph_X比較ICRC5" hidden="1">#REF!</definedName>
    <definedName name="__123Graph_X比較RC2" hidden="1">#REF!</definedName>
    <definedName name="__123Graph_X比較RC3" hidden="1">#REF!</definedName>
    <definedName name="__123Graph_X比較RC4" hidden="1">#REF!</definedName>
    <definedName name="__123Graph_X比較RC5" hidden="1">#REF!</definedName>
    <definedName name="_14______123Graph_ACHAR" localSheetId="1" hidden="1">#REF!</definedName>
    <definedName name="_14______123Graph_ACHAR" hidden="1">#REF!</definedName>
    <definedName name="_16___123Graph_ACHART_1" localSheetId="1" hidden="1">#REF!</definedName>
    <definedName name="_16___123Graph_ACHART_1" hidden="1">#REF!</definedName>
    <definedName name="_18______123Graph_BCHAR" localSheetId="1" hidden="1">#REF!</definedName>
    <definedName name="_18______123Graph_BCHAR" hidden="1">#REF!</definedName>
    <definedName name="_20___123Graph_BCHART_1" localSheetId="1" hidden="1">#REF!</definedName>
    <definedName name="_20___123Graph_BCHART_1" hidden="1">#REF!</definedName>
    <definedName name="_22______123Graph_ACHAR" localSheetId="1" hidden="1">#REF!</definedName>
    <definedName name="_22______123Graph_ACHAR" hidden="1">#REF!</definedName>
    <definedName name="_22______123Graph_CCHAR" localSheetId="1" hidden="1">#REF!</definedName>
    <definedName name="_22______123Graph_CCHAR" hidden="1">#REF!</definedName>
    <definedName name="_24___123Graph_ACHART_1" localSheetId="1" hidden="1">#REF!</definedName>
    <definedName name="_24___123Graph_ACHART_1" hidden="1">#REF!</definedName>
    <definedName name="_24___123Graph_CCHART_1" localSheetId="1" hidden="1">#REF!</definedName>
    <definedName name="_24___123Graph_CCHART_1" hidden="1">#REF!</definedName>
    <definedName name="_26______123Graph_BCHAR" localSheetId="1" hidden="1">#REF!</definedName>
    <definedName name="_26______123Graph_BCHAR" hidden="1">#REF!</definedName>
    <definedName name="_26______123Graph_DCHAR" localSheetId="1" hidden="1">#REF!</definedName>
    <definedName name="_26______123Graph_DCHAR" hidden="1">#REF!</definedName>
    <definedName name="_28___123Graph_BCHART_1" localSheetId="1" hidden="1">#REF!</definedName>
    <definedName name="_28___123Graph_BCHART_1" hidden="1">#REF!</definedName>
    <definedName name="_28___123Graph_DCHART_1" localSheetId="1" hidden="1">#REF!</definedName>
    <definedName name="_28___123Graph_DCHART_1" hidden="1">#REF!</definedName>
    <definedName name="_30______123Graph_CCHAR" localSheetId="1" hidden="1">#REF!</definedName>
    <definedName name="_30______123Graph_CCHAR" hidden="1">#REF!</definedName>
    <definedName name="_30______123Graph_XCHAR" localSheetId="1" hidden="1">#REF!</definedName>
    <definedName name="_30______123Graph_XCHAR" hidden="1">#REF!</definedName>
    <definedName name="_32___123Graph_CCHART_1" localSheetId="1" hidden="1">#REF!</definedName>
    <definedName name="_32___123Graph_CCHART_1" hidden="1">#REF!</definedName>
    <definedName name="_32___123Graph_XCHART_1" localSheetId="1" hidden="1">#REF!</definedName>
    <definedName name="_32___123Graph_XCHART_1" hidden="1">#REF!</definedName>
    <definedName name="_34______123Graph_DCHAR" localSheetId="1" hidden="1">#REF!</definedName>
    <definedName name="_34______123Graph_DCHAR" hidden="1">#REF!</definedName>
    <definedName name="_34_123Graph_ACHAR" localSheetId="1" hidden="1">#REF!</definedName>
    <definedName name="_34_123Graph_ACHAR" hidden="1">#REF!</definedName>
    <definedName name="_36___123Graph_DCHART_1" localSheetId="1" hidden="1">#REF!</definedName>
    <definedName name="_36___123Graph_DCHART_1" hidden="1">#REF!</definedName>
    <definedName name="_36__123Graph_ACHART_1" localSheetId="1" hidden="1">#REF!</definedName>
    <definedName name="_36__123Graph_ACHART_1" hidden="1">#REF!</definedName>
    <definedName name="_38______123Graph_XCHAR" localSheetId="1" hidden="1">#REF!</definedName>
    <definedName name="_38______123Graph_XCHAR" hidden="1">#REF!</definedName>
    <definedName name="_38_123Graph_BCHAR" localSheetId="1" hidden="1">#REF!</definedName>
    <definedName name="_38_123Graph_BCHAR" hidden="1">#REF!</definedName>
    <definedName name="_40___123Graph_XCHART_1" localSheetId="1" hidden="1">#REF!</definedName>
    <definedName name="_40___123Graph_XCHART_1" hidden="1">#REF!</definedName>
    <definedName name="_40__123Graph_BCHART_1" localSheetId="1" hidden="1">#REF!</definedName>
    <definedName name="_40__123Graph_BCHART_1" hidden="1">#REF!</definedName>
    <definedName name="_42_123Graph_CCHAR" localSheetId="1" hidden="1">#REF!</definedName>
    <definedName name="_42_123Graph_CCHAR" hidden="1">#REF!</definedName>
    <definedName name="_43_123Graph_ACHAR" localSheetId="1" hidden="1">#REF!</definedName>
    <definedName name="_43_123Graph_ACHAR" hidden="1">#REF!</definedName>
    <definedName name="_44__123Graph_CCHART_1" localSheetId="1" hidden="1">#REF!</definedName>
    <definedName name="_44__123Graph_CCHART_1" hidden="1">#REF!</definedName>
    <definedName name="_45__123Graph_ACHART_1" localSheetId="1" hidden="1">#REF!</definedName>
    <definedName name="_45__123Graph_ACHART_1" hidden="1">#REF!</definedName>
    <definedName name="_46_123Graph_DCHAR" localSheetId="1" hidden="1">#REF!</definedName>
    <definedName name="_46_123Graph_DCHAR" hidden="1">#REF!</definedName>
    <definedName name="_47_123Graph_BCHAR" localSheetId="1" hidden="1">#REF!</definedName>
    <definedName name="_47_123Graph_BCHAR" hidden="1">#REF!</definedName>
    <definedName name="_48__123Graph_DCHART_1" localSheetId="1" hidden="1">#REF!</definedName>
    <definedName name="_48__123Graph_DCHART_1" hidden="1">#REF!</definedName>
    <definedName name="_48__123Graph_DCHART_2" hidden="1">#REF!</definedName>
    <definedName name="_49__123Graph_BCHART_1" localSheetId="1" hidden="1">#REF!</definedName>
    <definedName name="_49__123Graph_BCHART_1" hidden="1">#REF!</definedName>
    <definedName name="_50_123Graph_XCHAR" localSheetId="1" hidden="1">#REF!</definedName>
    <definedName name="_50_123Graph_XCHAR" hidden="1">#REF!</definedName>
    <definedName name="_51_123Graph_CCHAR" localSheetId="1" hidden="1">#REF!</definedName>
    <definedName name="_51_123Graph_CCHAR" hidden="1">#REF!</definedName>
    <definedName name="_52__123Graph_XCHART_1" localSheetId="1" hidden="1">#REF!</definedName>
    <definedName name="_52__123Graph_XCHART_1" hidden="1">#REF!</definedName>
    <definedName name="_53__123Graph_CCHART_1" localSheetId="1" hidden="1">#REF!</definedName>
    <definedName name="_53__123Graph_CCHART_1" hidden="1">#REF!</definedName>
    <definedName name="_55_123Graph_DCHAR" localSheetId="1" hidden="1">#REF!</definedName>
    <definedName name="_55_123Graph_DCHAR" hidden="1">#REF!</definedName>
    <definedName name="_56_0__123Graph_ACHAR" localSheetId="1" hidden="1">#REF!</definedName>
    <definedName name="_56_0__123Graph_ACHAR" hidden="1">#REF!</definedName>
    <definedName name="_57__123Graph_DCHART_1" localSheetId="1" hidden="1">#REF!</definedName>
    <definedName name="_57__123Graph_DCHART_1" hidden="1">#REF!</definedName>
    <definedName name="_58_0__123Graph_BCHAR" localSheetId="1" hidden="1">#REF!</definedName>
    <definedName name="_58_0__123Graph_BCHAR" hidden="1">#REF!</definedName>
    <definedName name="_59_123Graph_XCHAR" localSheetId="1" hidden="1">#REF!</definedName>
    <definedName name="_59_123Graph_XCHAR" hidden="1">#REF!</definedName>
    <definedName name="_60_0__123Graph_CCHAR" localSheetId="1" hidden="1">#REF!</definedName>
    <definedName name="_60_0__123Graph_CCHAR" hidden="1">#REF!</definedName>
    <definedName name="_61__123Graph_XCHART_1" localSheetId="1" hidden="1">#REF!</definedName>
    <definedName name="_61__123Graph_XCHART_1" hidden="1">#REF!</definedName>
    <definedName name="_62_0__123Graph_DCHAR" localSheetId="1" hidden="1">#REF!</definedName>
    <definedName name="_62_0__123Graph_DCHAR" hidden="1">#REF!</definedName>
    <definedName name="_64_0__123Graph_XCHAR" localSheetId="1" hidden="1">#REF!</definedName>
    <definedName name="_64_0__123Graph_XCHAR" hidden="1">#REF!</definedName>
    <definedName name="_68_0__123Graph_ACHAR" localSheetId="1" hidden="1">#REF!</definedName>
    <definedName name="_68_0__123Graph_ACHAR" hidden="1">#REF!</definedName>
    <definedName name="_70_0__123Graph_BCHAR" localSheetId="1" hidden="1">#REF!</definedName>
    <definedName name="_70_0__123Graph_BCHAR" hidden="1">#REF!</definedName>
    <definedName name="_72_0__123Graph_CCHAR" localSheetId="1" hidden="1">#REF!</definedName>
    <definedName name="_72_0__123Graph_CCHAR" hidden="1">#REF!</definedName>
    <definedName name="_74_0__123Graph_DCHAR" localSheetId="1" hidden="1">#REF!</definedName>
    <definedName name="_74_0__123Graph_DCHAR" hidden="1">#REF!</definedName>
    <definedName name="_76_0__123Graph_XCHAR" hidden="1">#REF!</definedName>
    <definedName name="_Fill" localSheetId="1" hidden="1">#REF!</definedName>
    <definedName name="_Fill" hidden="1">#REF!</definedName>
    <definedName name="_xlnm._FilterDatabase" localSheetId="0" hidden="1">公募用リスト!$A$3:$AW$3476</definedName>
    <definedName name="_xlnm._FilterDatabase" localSheetId="1" hidden="1">#REF!</definedName>
    <definedName name="_xlnm._FilterDatabase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1</definedName>
    <definedName name="_Parse_In" localSheetId="1" hidden="1">#REF!</definedName>
    <definedName name="_Parse_In" hidden="1">#REF!</definedName>
    <definedName name="_Parse_Out" localSheetId="1" hidden="1">#REF!</definedName>
    <definedName name="_Parse_Out" hidden="1">#REF!</definedName>
    <definedName name="_Sort" localSheetId="1" hidden="1">#REF!</definedName>
    <definedName name="_Sort" hidden="1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￥￥￥￥" localSheetId="1" hidden="1">#REF!</definedName>
    <definedName name="￥￥￥￥" hidden="1">#REF!</definedName>
    <definedName name="￥￥￥￥￥￥" localSheetId="1" hidden="1">#REF!</definedName>
    <definedName name="￥￥￥￥￥￥" hidden="1">#REF!</definedName>
    <definedName name="￥￥￥￥￥￥￥" localSheetId="1" hidden="1">#REF!</definedName>
    <definedName name="￥￥￥￥￥￥￥" hidden="1">#REF!</definedName>
    <definedName name="￥￥￥￥￥￥￥￥" localSheetId="1" hidden="1">#REF!</definedName>
    <definedName name="￥￥￥￥￥￥￥￥" hidden="1">#REF!</definedName>
    <definedName name="￥￥￥￥￥￥￥￥￥" localSheetId="1" hidden="1">#REF!</definedName>
    <definedName name="￥￥￥￥￥￥￥￥￥" hidden="1">#REF!</definedName>
    <definedName name="￥￥￥￥￥￥￥￥￥￥" localSheetId="1" hidden="1">#REF!</definedName>
    <definedName name="￥￥￥￥￥￥￥￥￥￥" hidden="1">#REF!</definedName>
    <definedName name="￥￥￥￥￥￥￥￥￥￥￥" localSheetId="1" hidden="1">#REF!</definedName>
    <definedName name="￥￥￥￥￥￥￥￥￥￥￥" hidden="1">#REF!</definedName>
    <definedName name="￥￥￥￥￥￥￥￥￥￥￥￥￥￥￥" localSheetId="1" hidden="1">#REF!</definedName>
    <definedName name="￥￥￥￥￥￥￥￥￥￥￥￥￥￥￥" hidden="1">#REF!</definedName>
    <definedName name="￥￥￥￥￥￥￥￥￥￥￥￥￥￥￥￥￥￥" localSheetId="1" hidden="1">#REF!</definedName>
    <definedName name="￥￥￥￥￥￥￥￥￥￥￥￥￥￥￥￥￥￥" hidden="1">#REF!</definedName>
    <definedName name="￥￥￥￥￥￥￥￥￥￥￥￥￥￥￥￥￥￥￥￥" localSheetId="1" hidden="1">#REF!</definedName>
    <definedName name="￥￥￥￥￥￥￥￥￥￥￥￥￥￥￥￥￥￥￥￥" hidden="1">#REF!</definedName>
    <definedName name="●" localSheetId="1" hidden="1">#REF!</definedName>
    <definedName name="●" hidden="1">#REF!</definedName>
    <definedName name="・・" localSheetId="1" hidden="1">#REF!</definedName>
    <definedName name="・・" hidden="1">#REF!</definedName>
    <definedName name="A" localSheetId="1" hidden="1">#REF!</definedName>
    <definedName name="A" hidden="1">#REF!</definedName>
    <definedName name="ad" localSheetId="1" hidden="1">#REF!</definedName>
    <definedName name="ad" hidden="1">#REF!</definedName>
    <definedName name="as" localSheetId="1" hidden="1">#REF!</definedName>
    <definedName name="as" hidden="1">#REF!</definedName>
    <definedName name="AS2DocOpenMode" hidden="1">"AS2DocumentEdit"</definedName>
    <definedName name="asd" localSheetId="1" hidden="1">#REF!</definedName>
    <definedName name="asd" hidden="1">#REF!</definedName>
    <definedName name="b" localSheetId="1" hidden="1">#REF!</definedName>
    <definedName name="b" hidden="1">#REF!</definedName>
    <definedName name="BB" localSheetId="1" hidden="1">#REF!</definedName>
    <definedName name="BB" hidden="1">#REF!</definedName>
    <definedName name="d" localSheetId="1" hidden="1">#REF!</definedName>
    <definedName name="d" hidden="1">#REF!</definedName>
    <definedName name="ddyhgedytu" localSheetId="1" hidden="1">#REF!</definedName>
    <definedName name="ddyhgedytu" hidden="1">#REF!</definedName>
    <definedName name="dfg" localSheetId="1" hidden="1">#REF!</definedName>
    <definedName name="dfg" hidden="1">#REF!</definedName>
    <definedName name="ｄｓ" localSheetId="1" hidden="1">#REF!</definedName>
    <definedName name="ｄｓ" hidden="1">#REF!</definedName>
    <definedName name="dtryj" localSheetId="1" hidden="1">#REF!</definedName>
    <definedName name="dtryj" hidden="1">#REF!</definedName>
    <definedName name="dtuy" localSheetId="1" hidden="1">#REF!</definedName>
    <definedName name="dtuy" hidden="1">#REF!</definedName>
    <definedName name="dty" localSheetId="1" hidden="1">#REF!</definedName>
    <definedName name="dty" hidden="1">#REF!</definedName>
    <definedName name="dtyd" localSheetId="1" hidden="1">#REF!</definedName>
    <definedName name="dtyd" hidden="1">#REF!</definedName>
    <definedName name="e" localSheetId="1" hidden="1">#REF!</definedName>
    <definedName name="e" hidden="1">#REF!</definedName>
    <definedName name="ed" localSheetId="1" hidden="1">#REF!</definedName>
    <definedName name="ed" hidden="1">#REF!</definedName>
    <definedName name="f" localSheetId="1" hidden="1">#REF!</definedName>
    <definedName name="f" hidden="1">#REF!</definedName>
    <definedName name="fff" localSheetId="1" hidden="1">#REF!</definedName>
    <definedName name="fff" hidden="1">#REF!</definedName>
    <definedName name="ｆｇ" localSheetId="1" hidden="1">#REF!</definedName>
    <definedName name="ｆｇ" hidden="1">#REF!</definedName>
    <definedName name="fill" localSheetId="1" hidden="1">#REF!</definedName>
    <definedName name="fill" hidden="1">#REF!</definedName>
    <definedName name="ftry" localSheetId="1" hidden="1">#REF!</definedName>
    <definedName name="ftry" hidden="1">#REF!</definedName>
    <definedName name="g" localSheetId="1" hidden="1">#REF!</definedName>
    <definedName name="g" hidden="1">#REF!</definedName>
    <definedName name="gh" localSheetId="1" hidden="1">#REF!</definedName>
    <definedName name="gh" hidden="1">#REF!</definedName>
    <definedName name="gjfj" localSheetId="1" hidden="1">#REF!</definedName>
    <definedName name="gjfj" hidden="1">#REF!</definedName>
    <definedName name="h" localSheetId="1" hidden="1">#REF!</definedName>
    <definedName name="h" hidden="1">#REF!</definedName>
    <definedName name="hh" localSheetId="1" hidden="1">#REF!</definedName>
    <definedName name="hh" hidden="1">#REF!</definedName>
    <definedName name="i" localSheetId="1" hidden="1">#REF!</definedName>
    <definedName name="i" hidden="1">#REF!</definedName>
    <definedName name="iiii" localSheetId="1" hidden="1">#REF!</definedName>
    <definedName name="iiii" hidden="1">#REF!</definedName>
    <definedName name="j" localSheetId="1" hidden="1">#REF!</definedName>
    <definedName name="j" hidden="1">#REF!</definedName>
    <definedName name="k" localSheetId="1" hidden="1">#REF!</definedName>
    <definedName name="k" hidden="1">#REF!</definedName>
    <definedName name="ｋｋ" localSheetId="1" hidden="1">#REF!</definedName>
    <definedName name="ｋｋ" hidden="1">#REF!</definedName>
    <definedName name="ko" localSheetId="1" hidden="1">#REF!</definedName>
    <definedName name="ko" hidden="1">#REF!</definedName>
    <definedName name="ｍｍ" localSheetId="1" hidden="1">#REF!</definedName>
    <definedName name="ｍｍ" hidden="1">#REF!</definedName>
    <definedName name="mono" localSheetId="1" hidden="1">#REF!</definedName>
    <definedName name="mono" hidden="1">#REF!</definedName>
    <definedName name="nhj" localSheetId="1" hidden="1">#REF!</definedName>
    <definedName name="nhj" hidden="1">#REF!</definedName>
    <definedName name="nn" localSheetId="1" hidden="1">#REF!</definedName>
    <definedName name="nn" hidden="1">#REF!</definedName>
    <definedName name="_xlnm.Print_Titles" localSheetId="0">公募用リスト!$1:$3</definedName>
    <definedName name="qw" localSheetId="1" hidden="1">#REF!</definedName>
    <definedName name="qw" hidden="1">#REF!</definedName>
    <definedName name="rytf" localSheetId="1" hidden="1">#REF!</definedName>
    <definedName name="rytf" hidden="1">#REF!</definedName>
    <definedName name="rytu" localSheetId="1" hidden="1">#REF!</definedName>
    <definedName name="rytu" hidden="1">#REF!</definedName>
    <definedName name="SAPBEXdnldView" hidden="1">"6VJBV8MA63D90WOHXHEU9V57V"</definedName>
    <definedName name="SAPBEXsysID" hidden="1">"BWP"</definedName>
    <definedName name="sd" localSheetId="1" hidden="1">#REF!</definedName>
    <definedName name="sd" hidden="1">#REF!</definedName>
    <definedName name="sdrtud" localSheetId="1" hidden="1">#REF!</definedName>
    <definedName name="sdrtud" hidden="1">#REF!</definedName>
    <definedName name="sdtfs" localSheetId="1" hidden="1">#REF!</definedName>
    <definedName name="sdtfs" hidden="1">#REF!</definedName>
    <definedName name="sencount" hidden="1">1</definedName>
    <definedName name="tuiot" localSheetId="1" hidden="1">#REF!</definedName>
    <definedName name="tuiot" hidden="1">#REF!</definedName>
    <definedName name="ty" localSheetId="1" hidden="1">#REF!</definedName>
    <definedName name="ty" hidden="1">#REF!</definedName>
    <definedName name="tyui" localSheetId="1" hidden="1">#REF!</definedName>
    <definedName name="tyui" hidden="1">#REF!</definedName>
    <definedName name="x" localSheetId="1" hidden="1">#REF!</definedName>
    <definedName name="x" hidden="1">#REF!</definedName>
    <definedName name="ｘｘ" localSheetId="1" hidden="1">#REF!</definedName>
    <definedName name="ｘｘ" hidden="1">#REF!</definedName>
    <definedName name="yutik" localSheetId="1" hidden="1">#REF!</definedName>
    <definedName name="yutik" hidden="1">#REF!</definedName>
    <definedName name="YYYYWEEEK">"YYYYWEEK"</definedName>
    <definedName name="z" localSheetId="1" hidden="1">#REF!</definedName>
    <definedName name="z" hidden="1">#REF!</definedName>
    <definedName name="ZZ" localSheetId="1" hidden="1">#REF!</definedName>
    <definedName name="ZZ" hidden="1">#REF!</definedName>
    <definedName name="ZZZ" localSheetId="1" hidden="1">#REF!</definedName>
    <definedName name="ZZZ" hidden="1">#REF!</definedName>
    <definedName name="ZZZZ" localSheetId="1" hidden="1">#REF!</definedName>
    <definedName name="ZZZZ" hidden="1">#REF!</definedName>
    <definedName name="ZZZZZ" localSheetId="1" hidden="1">#REF!</definedName>
    <definedName name="ZZZZZ" hidden="1">#REF!</definedName>
    <definedName name="ZZZZZZ" localSheetId="1" hidden="1">#REF!</definedName>
    <definedName name="ZZZZZZ" hidden="1">#REF!</definedName>
    <definedName name="ZZZZZZZZ" localSheetId="1" hidden="1">#REF!</definedName>
    <definedName name="ZZZZZZZZ" hidden="1">#REF!</definedName>
    <definedName name="ああああ" localSheetId="1" hidden="1">#REF!</definedName>
    <definedName name="ああああ" hidden="1">#REF!</definedName>
    <definedName name="ｲﾙﾐ" localSheetId="1" hidden="1">#REF!</definedName>
    <definedName name="ｲﾙﾐ" hidden="1">#REF!</definedName>
    <definedName name="ぉ" localSheetId="1" hidden="1">#REF!</definedName>
    <definedName name="ぉ" hidden="1">#REF!</definedName>
    <definedName name="おがわ" localSheetId="1" hidden="1">#REF!</definedName>
    <definedName name="おがわ" hidden="1">#REF!</definedName>
    <definedName name="ｸﾞﾗﾌ" localSheetId="1" hidden="1">#REF!</definedName>
    <definedName name="ｸﾞﾗﾌ" hidden="1">#REF!</definedName>
    <definedName name="ｸﾞﾗﾌ2" localSheetId="1" hidden="1">#REF!</definedName>
    <definedName name="ｸﾞﾗﾌ2" hidden="1">#REF!</definedName>
    <definedName name="ｽﾄｰﾌﾞｶﾞｰﾄﾞ" localSheetId="1" hidden="1">#REF!</definedName>
    <definedName name="ｽﾄｰﾌﾞｶﾞｰﾄﾞ" hidden="1">#REF!</definedName>
    <definedName name="ｾﾚﾌﾞ" localSheetId="1" hidden="1">#REF!</definedName>
    <definedName name="ｾﾚﾌﾞ" hidden="1">#REF!</definedName>
    <definedName name="ﾃﾞｨｽﾞﾆｰ" localSheetId="1" hidden="1">#REF!</definedName>
    <definedName name="ﾃﾞｨｽﾞﾆｰ" hidden="1">#REF!</definedName>
    <definedName name="もの" localSheetId="1" hidden="1">#REF!</definedName>
    <definedName name="もの" hidden="1">#REF!</definedName>
    <definedName name="ラミ" localSheetId="1" hidden="1">#REF!</definedName>
    <definedName name="ラミ" hidden="1">#REF!</definedName>
    <definedName name="ララミ" localSheetId="1" hidden="1">#REF!</definedName>
    <definedName name="ララミ" hidden="1">#REF!</definedName>
    <definedName name="ロッキー" localSheetId="1" hidden="1">#REF!</definedName>
    <definedName name="ロッキー" hidden="1">#REF!</definedName>
    <definedName name="ロッキー様御見積" localSheetId="1" hidden="1">#REF!</definedName>
    <definedName name="ロッキー様御見積" hidden="1">#REF!</definedName>
    <definedName name="価格検討" hidden="1">#REF!</definedName>
    <definedName name="在庫表" localSheetId="1" hidden="1">#REF!</definedName>
    <definedName name="在庫表" hidden="1">#REF!</definedName>
    <definedName name="写真" localSheetId="1" hidden="1">#REF!</definedName>
    <definedName name="写真" hidden="1">#REF!</definedName>
    <definedName name="写真１" localSheetId="1" hidden="1">#REF!</definedName>
    <definedName name="写真１" hidden="1">#REF!</definedName>
    <definedName name="写真１０" localSheetId="1" hidden="1">#REF!</definedName>
    <definedName name="写真１０" hidden="1">#REF!</definedName>
    <definedName name="写真２" localSheetId="1" hidden="1">#REF!</definedName>
    <definedName name="写真２" hidden="1">#REF!</definedName>
    <definedName name="商品一覧" localSheetId="1" hidden="1">#REF!</definedName>
    <definedName name="商品一覧" hidden="1">#REF!</definedName>
    <definedName name="小物" localSheetId="1" hidden="1">#REF!</definedName>
    <definedName name="小物" hidden="1">#REF!</definedName>
    <definedName name="伸縮棒棚提案書" localSheetId="1" hidden="1">#REF!</definedName>
    <definedName name="伸縮棒棚提案書" hidden="1">#REF!</definedName>
    <definedName name="数量調査" localSheetId="1" hidden="1">#REF!</definedName>
    <definedName name="数量調査" hidden="1">#REF!</definedName>
    <definedName name="粒状事業計画" localSheetId="1" hidden="1">#REF!</definedName>
    <definedName name="粒状事業計画" hidden="1">#REF!</definedName>
    <definedName name="六期イー" localSheetId="1" hidden="1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82" i="5" l="1"/>
  <c r="T82" i="5"/>
  <c r="S82" i="5"/>
  <c r="R82" i="5"/>
  <c r="Q82" i="5"/>
  <c r="P82" i="5"/>
  <c r="O82" i="5"/>
  <c r="M82" i="5"/>
  <c r="L82" i="5"/>
  <c r="K82" i="5"/>
  <c r="J82" i="5"/>
  <c r="I82" i="5"/>
  <c r="H82" i="5"/>
  <c r="G82" i="5"/>
  <c r="F82" i="5"/>
  <c r="E82" i="5"/>
  <c r="Z3470" i="2"/>
  <c r="AF3470" i="2" s="1"/>
  <c r="AG3470" i="2" s="1"/>
  <c r="Z3469" i="2"/>
  <c r="AF3469" i="2" s="1"/>
  <c r="AG3469" i="2" s="1"/>
  <c r="Z3467" i="2"/>
  <c r="AF3467" i="2" s="1"/>
  <c r="AG3467" i="2" s="1"/>
  <c r="Z3466" i="2"/>
  <c r="AF3466" i="2" s="1"/>
  <c r="AG3466" i="2" s="1"/>
  <c r="Z3465" i="2"/>
  <c r="AF3465" i="2" s="1"/>
  <c r="AG3465" i="2" s="1"/>
  <c r="Z3464" i="2"/>
  <c r="AF3464" i="2" s="1"/>
  <c r="AG3464" i="2" s="1"/>
  <c r="Z3462" i="2"/>
  <c r="AF3462" i="2" s="1"/>
  <c r="AG3462" i="2" s="1"/>
  <c r="Z3460" i="2"/>
  <c r="AF3460" i="2" s="1"/>
  <c r="AG3460" i="2" s="1"/>
  <c r="Z3458" i="2"/>
  <c r="AF3458" i="2" s="1"/>
  <c r="AG3458" i="2" s="1"/>
  <c r="Z3456" i="2"/>
  <c r="AF3456" i="2" s="1"/>
  <c r="AG3456" i="2" s="1"/>
  <c r="Z3455" i="2"/>
  <c r="AF3455" i="2" s="1"/>
  <c r="AG3455" i="2" s="1"/>
  <c r="Z3454" i="2"/>
  <c r="AF3454" i="2" s="1"/>
  <c r="AG3454" i="2" s="1"/>
  <c r="Z3453" i="2"/>
  <c r="AF3453" i="2" s="1"/>
  <c r="AG3453" i="2" s="1"/>
  <c r="Z3452" i="2"/>
  <c r="AF3452" i="2" s="1"/>
  <c r="AG3452" i="2" s="1"/>
  <c r="Z3451" i="2"/>
  <c r="AF3451" i="2" s="1"/>
  <c r="AG3451" i="2" s="1"/>
  <c r="Z3446" i="2"/>
  <c r="AF3446" i="2" s="1"/>
  <c r="AG3446" i="2" s="1"/>
  <c r="Z3440" i="2"/>
  <c r="AF3440" i="2" s="1"/>
  <c r="AG3440" i="2" s="1"/>
  <c r="Z3438" i="2"/>
  <c r="AF3438" i="2" s="1"/>
  <c r="AG3438" i="2" s="1"/>
  <c r="Z3437" i="2"/>
  <c r="AF3437" i="2" s="1"/>
  <c r="AG3437" i="2" s="1"/>
  <c r="Z3436" i="2"/>
  <c r="AF3436" i="2" s="1"/>
  <c r="AG3436" i="2" s="1"/>
  <c r="Z3435" i="2"/>
  <c r="AF3435" i="2" s="1"/>
  <c r="AG3435" i="2" s="1"/>
  <c r="Z3434" i="2"/>
  <c r="AF3434" i="2" s="1"/>
  <c r="AG3434" i="2" s="1"/>
  <c r="Z3432" i="2"/>
  <c r="AF3432" i="2" s="1"/>
  <c r="AG3432" i="2" s="1"/>
  <c r="Z3430" i="2"/>
  <c r="AF3430" i="2" s="1"/>
  <c r="AG3430" i="2" s="1"/>
  <c r="Z3429" i="2"/>
  <c r="AF3429" i="2" s="1"/>
  <c r="AG3429" i="2" s="1"/>
  <c r="Z3428" i="2"/>
  <c r="AF3428" i="2" s="1"/>
  <c r="AG3428" i="2" s="1"/>
  <c r="Z3427" i="2"/>
  <c r="AF3427" i="2" s="1"/>
  <c r="AG3427" i="2" s="1"/>
  <c r="Z3426" i="2"/>
  <c r="AF3426" i="2" s="1"/>
  <c r="AG3426" i="2" s="1"/>
  <c r="Z3421" i="2"/>
  <c r="AF3421" i="2" s="1"/>
  <c r="AG3421" i="2" s="1"/>
  <c r="Z3419" i="2"/>
  <c r="AF3419" i="2" s="1"/>
  <c r="AG3419" i="2" s="1"/>
  <c r="Z3418" i="2"/>
  <c r="AF3418" i="2" s="1"/>
  <c r="AG3418" i="2" s="1"/>
  <c r="Z3417" i="2"/>
  <c r="AF3417" i="2" s="1"/>
  <c r="AG3417" i="2" s="1"/>
  <c r="Z3416" i="2"/>
  <c r="AF3416" i="2" s="1"/>
  <c r="AG3416" i="2" s="1"/>
  <c r="Z3415" i="2"/>
  <c r="AF3415" i="2" s="1"/>
  <c r="AG3415" i="2" s="1"/>
  <c r="Z3414" i="2"/>
  <c r="AF3414" i="2" s="1"/>
  <c r="AG3414" i="2" s="1"/>
  <c r="Z3413" i="2"/>
  <c r="AF3413" i="2" s="1"/>
  <c r="AG3413" i="2" s="1"/>
  <c r="Z3412" i="2"/>
  <c r="AF3412" i="2" s="1"/>
  <c r="AG3412" i="2" s="1"/>
  <c r="Z3410" i="2"/>
  <c r="AF3410" i="2" s="1"/>
  <c r="AG3410" i="2" s="1"/>
  <c r="Z3409" i="2"/>
  <c r="AF3409" i="2" s="1"/>
  <c r="AG3409" i="2" s="1"/>
  <c r="Z3408" i="2"/>
  <c r="AF3408" i="2" s="1"/>
  <c r="AG3408" i="2" s="1"/>
  <c r="Z3404" i="2"/>
  <c r="AF3404" i="2" s="1"/>
  <c r="AG3404" i="2" s="1"/>
  <c r="Z3403" i="2"/>
  <c r="AF3403" i="2" s="1"/>
  <c r="AG3403" i="2" s="1"/>
  <c r="Z3402" i="2"/>
  <c r="AF3402" i="2" s="1"/>
  <c r="AG3402" i="2" s="1"/>
  <c r="Z3401" i="2"/>
  <c r="AF3401" i="2" s="1"/>
  <c r="AG3401" i="2" s="1"/>
  <c r="Z3400" i="2"/>
  <c r="AF3400" i="2" s="1"/>
  <c r="AG3400" i="2" s="1"/>
  <c r="Z3399" i="2"/>
  <c r="AF3399" i="2" s="1"/>
  <c r="AG3399" i="2" s="1"/>
  <c r="Z3398" i="2"/>
  <c r="AF3398" i="2" s="1"/>
  <c r="AG3398" i="2" s="1"/>
  <c r="Z3397" i="2"/>
  <c r="AF3397" i="2" s="1"/>
  <c r="AG3397" i="2" s="1"/>
  <c r="Z3396" i="2"/>
  <c r="AF3396" i="2" s="1"/>
  <c r="AG3396" i="2" s="1"/>
  <c r="Z3392" i="2"/>
  <c r="AF3392" i="2" s="1"/>
  <c r="AG3392" i="2" s="1"/>
  <c r="Z3391" i="2"/>
  <c r="AF3391" i="2" s="1"/>
  <c r="AG3391" i="2" s="1"/>
  <c r="Z3390" i="2"/>
  <c r="AF3390" i="2" s="1"/>
  <c r="AG3390" i="2" s="1"/>
  <c r="Z3389" i="2"/>
  <c r="AF3389" i="2" s="1"/>
  <c r="AG3389" i="2" s="1"/>
  <c r="Z3388" i="2"/>
  <c r="AF3388" i="2" s="1"/>
  <c r="AG3388" i="2" s="1"/>
  <c r="Z3387" i="2"/>
  <c r="AF3387" i="2" s="1"/>
  <c r="AG3387" i="2" s="1"/>
  <c r="Z3386" i="2"/>
  <c r="AF3386" i="2" s="1"/>
  <c r="AG3386" i="2" s="1"/>
  <c r="Z3385" i="2"/>
  <c r="AF3385" i="2" s="1"/>
  <c r="AG3385" i="2" s="1"/>
  <c r="Z3384" i="2"/>
  <c r="AF3384" i="2" s="1"/>
  <c r="AG3384" i="2" s="1"/>
  <c r="Z3383" i="2"/>
  <c r="AF3383" i="2" s="1"/>
  <c r="AG3383" i="2" s="1"/>
  <c r="Z3382" i="2"/>
  <c r="AF3382" i="2" s="1"/>
  <c r="AG3382" i="2" s="1"/>
  <c r="Z3381" i="2"/>
  <c r="AF3381" i="2" s="1"/>
  <c r="AG3381" i="2" s="1"/>
  <c r="Z3379" i="2"/>
  <c r="AF3379" i="2" s="1"/>
  <c r="AG3379" i="2" s="1"/>
  <c r="Z3378" i="2"/>
  <c r="AF3378" i="2" s="1"/>
  <c r="AG3378" i="2" s="1"/>
  <c r="Z3368" i="2"/>
  <c r="AF3368" i="2" s="1"/>
  <c r="AG3368" i="2" s="1"/>
  <c r="Z3367" i="2"/>
  <c r="AF3367" i="2" s="1"/>
  <c r="AG3367" i="2" s="1"/>
  <c r="Z3366" i="2"/>
  <c r="AF3366" i="2" s="1"/>
  <c r="AG3366" i="2" s="1"/>
  <c r="Z3365" i="2"/>
  <c r="AF3365" i="2" s="1"/>
  <c r="AG3365" i="2" s="1"/>
  <c r="Z3364" i="2"/>
  <c r="AF3364" i="2" s="1"/>
  <c r="AG3364" i="2" s="1"/>
  <c r="Z3363" i="2"/>
  <c r="AF3363" i="2" s="1"/>
  <c r="AG3363" i="2" s="1"/>
  <c r="Z3362" i="2"/>
  <c r="AF3362" i="2" s="1"/>
  <c r="AG3362" i="2" s="1"/>
  <c r="Z3361" i="2"/>
  <c r="AF3361" i="2" s="1"/>
  <c r="AG3361" i="2" s="1"/>
  <c r="Z3360" i="2"/>
  <c r="AF3360" i="2" s="1"/>
  <c r="AG3360" i="2" s="1"/>
  <c r="Z3359" i="2"/>
  <c r="AF3359" i="2" s="1"/>
  <c r="AG3359" i="2" s="1"/>
  <c r="Z3356" i="2"/>
  <c r="AF3356" i="2" s="1"/>
  <c r="AG3356" i="2" s="1"/>
  <c r="Z3355" i="2"/>
  <c r="AF3355" i="2" s="1"/>
  <c r="AG3355" i="2" s="1"/>
  <c r="Z3354" i="2"/>
  <c r="AF3354" i="2" s="1"/>
  <c r="AG3354" i="2" s="1"/>
  <c r="Z3353" i="2"/>
  <c r="AF3353" i="2" s="1"/>
  <c r="AG3353" i="2" s="1"/>
  <c r="Z3351" i="2"/>
  <c r="AF3351" i="2" s="1"/>
  <c r="AG3351" i="2" s="1"/>
  <c r="Z3349" i="2"/>
  <c r="AF3349" i="2" s="1"/>
  <c r="AG3349" i="2" s="1"/>
  <c r="Z3348" i="2"/>
  <c r="AF3348" i="2" s="1"/>
  <c r="AG3348" i="2" s="1"/>
  <c r="Z3347" i="2"/>
  <c r="AF3347" i="2" s="1"/>
  <c r="AG3347" i="2" s="1"/>
  <c r="Z3344" i="2"/>
  <c r="AF3344" i="2" s="1"/>
  <c r="AG3344" i="2" s="1"/>
  <c r="Z3343" i="2"/>
  <c r="AF3343" i="2" s="1"/>
  <c r="AG3343" i="2" s="1"/>
  <c r="Z3341" i="2"/>
  <c r="AF3341" i="2" s="1"/>
  <c r="AG3341" i="2" s="1"/>
  <c r="Z3340" i="2"/>
  <c r="AF3340" i="2" s="1"/>
  <c r="AG3340" i="2" s="1"/>
  <c r="Z3339" i="2"/>
  <c r="AF3339" i="2" s="1"/>
  <c r="AG3339" i="2" s="1"/>
  <c r="Z3336" i="2"/>
  <c r="AF3336" i="2" s="1"/>
  <c r="AG3336" i="2" s="1"/>
  <c r="Z3335" i="2"/>
  <c r="AF3335" i="2" s="1"/>
  <c r="AG3335" i="2" s="1"/>
  <c r="Z3333" i="2"/>
  <c r="AF3333" i="2" s="1"/>
  <c r="AG3333" i="2" s="1"/>
  <c r="Z3332" i="2"/>
  <c r="AF3332" i="2" s="1"/>
  <c r="AG3332" i="2" s="1"/>
  <c r="Z3330" i="2"/>
  <c r="AF3330" i="2" s="1"/>
  <c r="AG3330" i="2" s="1"/>
  <c r="Z3329" i="2"/>
  <c r="AF3329" i="2" s="1"/>
  <c r="AG3329" i="2" s="1"/>
  <c r="Z3328" i="2"/>
  <c r="AF3328" i="2" s="1"/>
  <c r="AG3328" i="2" s="1"/>
  <c r="Z3326" i="2"/>
  <c r="AF3326" i="2" s="1"/>
  <c r="AG3326" i="2" s="1"/>
  <c r="Z3322" i="2"/>
  <c r="AF3322" i="2" s="1"/>
  <c r="AG3322" i="2" s="1"/>
  <c r="Z3321" i="2"/>
  <c r="AF3321" i="2" s="1"/>
  <c r="AG3321" i="2" s="1"/>
  <c r="Z3320" i="2"/>
  <c r="AF3320" i="2" s="1"/>
  <c r="AG3320" i="2" s="1"/>
  <c r="Z3319" i="2"/>
  <c r="AF3319" i="2" s="1"/>
  <c r="AG3319" i="2" s="1"/>
  <c r="Z3318" i="2"/>
  <c r="AF3318" i="2" s="1"/>
  <c r="AG3318" i="2" s="1"/>
  <c r="Z3317" i="2"/>
  <c r="AF3317" i="2" s="1"/>
  <c r="AG3317" i="2" s="1"/>
  <c r="Z3316" i="2"/>
  <c r="AF3316" i="2" s="1"/>
  <c r="AG3316" i="2" s="1"/>
  <c r="Z3313" i="2"/>
  <c r="AF3313" i="2" s="1"/>
  <c r="AG3313" i="2" s="1"/>
  <c r="Z3312" i="2"/>
  <c r="AF3312" i="2" s="1"/>
  <c r="AG3312" i="2" s="1"/>
  <c r="Z3311" i="2"/>
  <c r="AF3311" i="2" s="1"/>
  <c r="AG3311" i="2" s="1"/>
  <c r="Z3310" i="2"/>
  <c r="AF3310" i="2" s="1"/>
  <c r="AG3310" i="2" s="1"/>
  <c r="Z3309" i="2"/>
  <c r="AF3309" i="2" s="1"/>
  <c r="AG3309" i="2" s="1"/>
  <c r="Z3308" i="2"/>
  <c r="AF3308" i="2" s="1"/>
  <c r="AG3308" i="2" s="1"/>
  <c r="Z3307" i="2"/>
  <c r="AF3307" i="2" s="1"/>
  <c r="AG3307" i="2" s="1"/>
  <c r="Z3306" i="2"/>
  <c r="AF3306" i="2" s="1"/>
  <c r="AG3306" i="2" s="1"/>
  <c r="Z3305" i="2"/>
  <c r="AF3305" i="2" s="1"/>
  <c r="AG3305" i="2" s="1"/>
  <c r="Z3304" i="2"/>
  <c r="AF3304" i="2" s="1"/>
  <c r="AG3304" i="2" s="1"/>
  <c r="Z3303" i="2"/>
  <c r="AF3303" i="2" s="1"/>
  <c r="AG3303" i="2" s="1"/>
  <c r="Z3302" i="2"/>
  <c r="AF3302" i="2" s="1"/>
  <c r="AG3302" i="2" s="1"/>
  <c r="Z3288" i="2"/>
  <c r="AF3288" i="2" s="1"/>
  <c r="AG3288" i="2" s="1"/>
  <c r="Z3287" i="2"/>
  <c r="AF3287" i="2" s="1"/>
  <c r="AG3287" i="2" s="1"/>
  <c r="Z3272" i="2"/>
  <c r="AF3272" i="2" s="1"/>
  <c r="AG3272" i="2" s="1"/>
  <c r="Z3271" i="2"/>
  <c r="AF3271" i="2" s="1"/>
  <c r="AG3271" i="2" s="1"/>
  <c r="Z3270" i="2"/>
  <c r="AF3270" i="2" s="1"/>
  <c r="AG3270" i="2" s="1"/>
  <c r="Z3269" i="2"/>
  <c r="AF3269" i="2" s="1"/>
  <c r="AG3269" i="2" s="1"/>
  <c r="Z3255" i="2"/>
  <c r="AF3255" i="2" s="1"/>
  <c r="AG3255" i="2" s="1"/>
  <c r="Z3254" i="2"/>
  <c r="AF3254" i="2" s="1"/>
  <c r="AG3254" i="2" s="1"/>
  <c r="Z3240" i="2"/>
  <c r="AF3240" i="2" s="1"/>
  <c r="AG3240" i="2" s="1"/>
  <c r="Z3239" i="2"/>
  <c r="AF3239" i="2" s="1"/>
  <c r="AG3239" i="2" s="1"/>
  <c r="Z3238" i="2"/>
  <c r="AF3238" i="2" s="1"/>
  <c r="AG3238" i="2" s="1"/>
  <c r="Z3236" i="2"/>
  <c r="AF3236" i="2" s="1"/>
  <c r="AG3236" i="2" s="1"/>
  <c r="Z3235" i="2"/>
  <c r="AF3235" i="2" s="1"/>
  <c r="AG3235" i="2" s="1"/>
  <c r="Z3234" i="2"/>
  <c r="AF3234" i="2" s="1"/>
  <c r="AG3234" i="2" s="1"/>
  <c r="Z3233" i="2"/>
  <c r="AF3233" i="2" s="1"/>
  <c r="AG3233" i="2" s="1"/>
  <c r="Z3232" i="2"/>
  <c r="AF3232" i="2" s="1"/>
  <c r="AG3232" i="2" s="1"/>
  <c r="Z3231" i="2"/>
  <c r="AF3231" i="2" s="1"/>
  <c r="AG3231" i="2" s="1"/>
  <c r="Z3230" i="2"/>
  <c r="AF3230" i="2" s="1"/>
  <c r="AG3230" i="2" s="1"/>
  <c r="Z3229" i="2"/>
  <c r="AF3229" i="2" s="1"/>
  <c r="AG3229" i="2" s="1"/>
  <c r="Z3228" i="2"/>
  <c r="AF3228" i="2" s="1"/>
  <c r="AG3228" i="2" s="1"/>
  <c r="Z3227" i="2"/>
  <c r="AF3227" i="2" s="1"/>
  <c r="AG3227" i="2" s="1"/>
  <c r="Z3226" i="2"/>
  <c r="AF3226" i="2" s="1"/>
  <c r="AG3226" i="2" s="1"/>
  <c r="Z3212" i="2"/>
  <c r="AF3212" i="2" s="1"/>
  <c r="AG3212" i="2" s="1"/>
  <c r="Z3211" i="2"/>
  <c r="AF3211" i="2" s="1"/>
  <c r="AG3211" i="2" s="1"/>
  <c r="Z3210" i="2"/>
  <c r="AF3210" i="2" s="1"/>
  <c r="AG3210" i="2" s="1"/>
  <c r="Z3209" i="2"/>
  <c r="AF3209" i="2" s="1"/>
  <c r="AG3209" i="2" s="1"/>
  <c r="Z3208" i="2"/>
  <c r="AF3208" i="2" s="1"/>
  <c r="AG3208" i="2" s="1"/>
  <c r="Z3207" i="2"/>
  <c r="AF3207" i="2" s="1"/>
  <c r="AG3207" i="2" s="1"/>
  <c r="Z3206" i="2"/>
  <c r="AF3206" i="2" s="1"/>
  <c r="AG3206" i="2" s="1"/>
  <c r="Z3205" i="2"/>
  <c r="AF3205" i="2" s="1"/>
  <c r="AG3205" i="2" s="1"/>
  <c r="Z3204" i="2"/>
  <c r="AF3204" i="2" s="1"/>
  <c r="AG3204" i="2" s="1"/>
  <c r="Z3203" i="2"/>
  <c r="AF3203" i="2" s="1"/>
  <c r="AG3203" i="2" s="1"/>
  <c r="Z3202" i="2"/>
  <c r="AF3202" i="2" s="1"/>
  <c r="AG3202" i="2" s="1"/>
  <c r="Z3201" i="2"/>
  <c r="AF3201" i="2" s="1"/>
  <c r="AG3201" i="2" s="1"/>
  <c r="Z3200" i="2"/>
  <c r="AF3200" i="2" s="1"/>
  <c r="AG3200" i="2" s="1"/>
  <c r="Z3199" i="2"/>
  <c r="AF3199" i="2" s="1"/>
  <c r="AG3199" i="2" s="1"/>
  <c r="Z3181" i="2"/>
  <c r="AF3181" i="2" s="1"/>
  <c r="AG3181" i="2" s="1"/>
  <c r="Z3180" i="2"/>
  <c r="AF3180" i="2" s="1"/>
  <c r="AG3180" i="2" s="1"/>
  <c r="Z3179" i="2"/>
  <c r="AF3179" i="2" s="1"/>
  <c r="AG3179" i="2" s="1"/>
  <c r="Z3164" i="2"/>
  <c r="AF3164" i="2" s="1"/>
  <c r="AG3164" i="2" s="1"/>
  <c r="Z3163" i="2"/>
  <c r="AF3163" i="2" s="1"/>
  <c r="AG3163" i="2" s="1"/>
  <c r="Z3162" i="2"/>
  <c r="AF3162" i="2" s="1"/>
  <c r="AG3162" i="2" s="1"/>
  <c r="Z3161" i="2"/>
  <c r="AF3161" i="2" s="1"/>
  <c r="AG3161" i="2" s="1"/>
  <c r="Z3146" i="2"/>
  <c r="AF3146" i="2" s="1"/>
  <c r="AG3146" i="2" s="1"/>
  <c r="Z3145" i="2"/>
  <c r="AF3145" i="2" s="1"/>
  <c r="AG3145" i="2" s="1"/>
  <c r="Z3130" i="2"/>
  <c r="AF3130" i="2" s="1"/>
  <c r="AG3130" i="2" s="1"/>
  <c r="Z3129" i="2"/>
  <c r="AF3129" i="2" s="1"/>
  <c r="AG3129" i="2" s="1"/>
  <c r="Z3128" i="2"/>
  <c r="AF3128" i="2" s="1"/>
  <c r="AG3128" i="2" s="1"/>
  <c r="Z3127" i="2"/>
  <c r="AF3127" i="2" s="1"/>
  <c r="AG3127" i="2" s="1"/>
  <c r="Z3113" i="2"/>
  <c r="AF3113" i="2" s="1"/>
  <c r="AG3113" i="2" s="1"/>
  <c r="Z3112" i="2"/>
  <c r="AF3112" i="2" s="1"/>
  <c r="AG3112" i="2" s="1"/>
  <c r="Z3111" i="2"/>
  <c r="AF3111" i="2" s="1"/>
  <c r="AG3111" i="2" s="1"/>
  <c r="Z3110" i="2"/>
  <c r="AF3110" i="2" s="1"/>
  <c r="AG3110" i="2" s="1"/>
  <c r="Z3109" i="2"/>
  <c r="AF3109" i="2" s="1"/>
  <c r="AG3109" i="2" s="1"/>
  <c r="Z3108" i="2"/>
  <c r="AF3108" i="2" s="1"/>
  <c r="AG3108" i="2" s="1"/>
  <c r="Z3107" i="2"/>
  <c r="AF3107" i="2" s="1"/>
  <c r="AG3107" i="2" s="1"/>
  <c r="Z3106" i="2"/>
  <c r="AF3106" i="2" s="1"/>
  <c r="AG3106" i="2" s="1"/>
  <c r="Z3105" i="2"/>
  <c r="AF3105" i="2" s="1"/>
  <c r="AG3105" i="2" s="1"/>
  <c r="Z3104" i="2"/>
  <c r="AF3104" i="2" s="1"/>
  <c r="AG3104" i="2" s="1"/>
  <c r="Z3103" i="2"/>
  <c r="AF3103" i="2" s="1"/>
  <c r="AG3103" i="2" s="1"/>
  <c r="Z3102" i="2"/>
  <c r="AF3102" i="2" s="1"/>
  <c r="AG3102" i="2" s="1"/>
  <c r="Z3101" i="2"/>
  <c r="AF3101" i="2" s="1"/>
  <c r="AG3101" i="2" s="1"/>
  <c r="Z3100" i="2"/>
  <c r="AF3100" i="2" s="1"/>
  <c r="AG3100" i="2" s="1"/>
  <c r="Z3099" i="2"/>
  <c r="AF3099" i="2" s="1"/>
  <c r="AG3099" i="2" s="1"/>
  <c r="Z3098" i="2"/>
  <c r="AF3098" i="2" s="1"/>
  <c r="AG3098" i="2" s="1"/>
  <c r="Z3097" i="2"/>
  <c r="AF3097" i="2" s="1"/>
  <c r="AG3097" i="2" s="1"/>
  <c r="Z3096" i="2"/>
  <c r="AF3096" i="2" s="1"/>
  <c r="AG3096" i="2" s="1"/>
  <c r="Z3095" i="2"/>
  <c r="AF3095" i="2" s="1"/>
  <c r="AG3095" i="2" s="1"/>
  <c r="Z3094" i="2"/>
  <c r="AF3094" i="2" s="1"/>
  <c r="AG3094" i="2" s="1"/>
  <c r="Z3093" i="2"/>
  <c r="AF3093" i="2" s="1"/>
  <c r="AG3093" i="2" s="1"/>
  <c r="Z3092" i="2"/>
  <c r="AF3092" i="2" s="1"/>
  <c r="AG3092" i="2" s="1"/>
  <c r="Z3091" i="2"/>
  <c r="AF3091" i="2" s="1"/>
  <c r="AG3091" i="2" s="1"/>
  <c r="Z3090" i="2"/>
  <c r="AF3090" i="2" s="1"/>
  <c r="AG3090" i="2" s="1"/>
  <c r="Z3089" i="2"/>
  <c r="AF3089" i="2" s="1"/>
  <c r="AG3089" i="2" s="1"/>
  <c r="Z3088" i="2"/>
  <c r="AF3088" i="2" s="1"/>
  <c r="AG3088" i="2" s="1"/>
  <c r="Z3087" i="2"/>
  <c r="AF3087" i="2" s="1"/>
  <c r="AG3087" i="2" s="1"/>
  <c r="Z3086" i="2"/>
  <c r="AF3086" i="2" s="1"/>
  <c r="AG3086" i="2" s="1"/>
  <c r="Z3085" i="2"/>
  <c r="AF3085" i="2" s="1"/>
  <c r="AG3085" i="2" s="1"/>
  <c r="Z3084" i="2"/>
  <c r="AF3084" i="2" s="1"/>
  <c r="AG3084" i="2" s="1"/>
  <c r="Z3083" i="2"/>
  <c r="AF3083" i="2" s="1"/>
  <c r="AG3083" i="2" s="1"/>
  <c r="Z3082" i="2"/>
  <c r="AF3082" i="2" s="1"/>
  <c r="AG3082" i="2" s="1"/>
  <c r="Z3081" i="2"/>
  <c r="AF3081" i="2" s="1"/>
  <c r="AG3081" i="2" s="1"/>
  <c r="Z3080" i="2"/>
  <c r="AF3080" i="2" s="1"/>
  <c r="AG3080" i="2" s="1"/>
  <c r="Z3079" i="2"/>
  <c r="AF3079" i="2" s="1"/>
  <c r="AG3079" i="2" s="1"/>
  <c r="Z3078" i="2"/>
  <c r="AF3078" i="2" s="1"/>
  <c r="AG3078" i="2" s="1"/>
  <c r="Z3077" i="2"/>
  <c r="AF3077" i="2" s="1"/>
  <c r="AG3077" i="2" s="1"/>
  <c r="Z3076" i="2"/>
  <c r="AF3076" i="2" s="1"/>
  <c r="AG3076" i="2" s="1"/>
  <c r="Z3075" i="2"/>
  <c r="AF3075" i="2" s="1"/>
  <c r="AG3075" i="2" s="1"/>
  <c r="Z3074" i="2"/>
  <c r="AF3074" i="2" s="1"/>
  <c r="AG3074" i="2" s="1"/>
  <c r="Z3073" i="2"/>
  <c r="AF3073" i="2" s="1"/>
  <c r="AG3073" i="2" s="1"/>
  <c r="Z3059" i="2"/>
  <c r="AF3059" i="2" s="1"/>
  <c r="AG3059" i="2" s="1"/>
  <c r="Z3058" i="2"/>
  <c r="AF3058" i="2" s="1"/>
  <c r="AG3058" i="2" s="1"/>
  <c r="Z3057" i="2"/>
  <c r="AF3057" i="2" s="1"/>
  <c r="AG3057" i="2" s="1"/>
  <c r="Z3056" i="2"/>
  <c r="AF3056" i="2" s="1"/>
  <c r="AG3056" i="2" s="1"/>
  <c r="Z3055" i="2"/>
  <c r="AF3055" i="2" s="1"/>
  <c r="AG3055" i="2" s="1"/>
  <c r="Z3054" i="2"/>
  <c r="AF3054" i="2" s="1"/>
  <c r="AG3054" i="2" s="1"/>
  <c r="Z3053" i="2"/>
  <c r="AF3053" i="2" s="1"/>
  <c r="AG3053" i="2" s="1"/>
  <c r="Z3039" i="2"/>
  <c r="AF3039" i="2" s="1"/>
  <c r="AG3039" i="2" s="1"/>
  <c r="Z3038" i="2"/>
  <c r="AF3038" i="2" s="1"/>
  <c r="AG3038" i="2" s="1"/>
  <c r="Z3037" i="2"/>
  <c r="AF3037" i="2" s="1"/>
  <c r="AG3037" i="2" s="1"/>
  <c r="Z3036" i="2"/>
  <c r="AF3036" i="2" s="1"/>
  <c r="AG3036" i="2" s="1"/>
  <c r="Z3021" i="2"/>
  <c r="AF3021" i="2" s="1"/>
  <c r="AG3021" i="2" s="1"/>
  <c r="Z3020" i="2"/>
  <c r="AF3020" i="2" s="1"/>
  <c r="AG3020" i="2" s="1"/>
  <c r="Z3019" i="2"/>
  <c r="AF3019" i="2" s="1"/>
  <c r="AG3019" i="2" s="1"/>
  <c r="Z3018" i="2"/>
  <c r="AF3018" i="2" s="1"/>
  <c r="AG3018" i="2" s="1"/>
  <c r="Z3017" i="2"/>
  <c r="AF3017" i="2" s="1"/>
  <c r="AG3017" i="2" s="1"/>
  <c r="Z3016" i="2"/>
  <c r="AF3016" i="2" s="1"/>
  <c r="AG3016" i="2" s="1"/>
  <c r="Z3015" i="2"/>
  <c r="AF3015" i="2" s="1"/>
  <c r="AG3015" i="2" s="1"/>
  <c r="Z3014" i="2"/>
  <c r="AF3014" i="2" s="1"/>
  <c r="AG3014" i="2" s="1"/>
  <c r="Z3013" i="2"/>
  <c r="AF3013" i="2" s="1"/>
  <c r="AG3013" i="2" s="1"/>
  <c r="Z3012" i="2"/>
  <c r="AF3012" i="2" s="1"/>
  <c r="AG3012" i="2" s="1"/>
  <c r="Z3011" i="2"/>
  <c r="AF3011" i="2" s="1"/>
  <c r="AG3011" i="2" s="1"/>
  <c r="Z3010" i="2"/>
  <c r="AF3010" i="2" s="1"/>
  <c r="AG3010" i="2" s="1"/>
  <c r="Z3009" i="2"/>
  <c r="AF3009" i="2" s="1"/>
  <c r="AG3009" i="2" s="1"/>
  <c r="Z3008" i="2"/>
  <c r="AF3008" i="2" s="1"/>
  <c r="AG3008" i="2" s="1"/>
  <c r="Z3005" i="2"/>
  <c r="AF3005" i="2" s="1"/>
  <c r="AG3005" i="2" s="1"/>
  <c r="Z3004" i="2"/>
  <c r="AF3004" i="2" s="1"/>
  <c r="AG3004" i="2" s="1"/>
  <c r="Z3003" i="2"/>
  <c r="AF3003" i="2" s="1"/>
  <c r="AG3003" i="2" s="1"/>
  <c r="Z3002" i="2"/>
  <c r="AF3002" i="2" s="1"/>
  <c r="AG3002" i="2" s="1"/>
  <c r="Z3001" i="2"/>
  <c r="AF3001" i="2" s="1"/>
  <c r="AG3001" i="2" s="1"/>
  <c r="Z2999" i="2"/>
  <c r="AF2999" i="2" s="1"/>
  <c r="AG2999" i="2" s="1"/>
  <c r="Z2998" i="2"/>
  <c r="AF2998" i="2" s="1"/>
  <c r="AG2998" i="2" s="1"/>
  <c r="Z2997" i="2"/>
  <c r="AF2997" i="2" s="1"/>
  <c r="AG2997" i="2" s="1"/>
  <c r="Z2996" i="2"/>
  <c r="AF2996" i="2" s="1"/>
  <c r="AG2996" i="2" s="1"/>
  <c r="Z2995" i="2"/>
  <c r="AF2995" i="2" s="1"/>
  <c r="AG2995" i="2" s="1"/>
  <c r="Z2994" i="2"/>
  <c r="AF2994" i="2" s="1"/>
  <c r="AG2994" i="2" s="1"/>
  <c r="Z2993" i="2"/>
  <c r="AF2993" i="2" s="1"/>
  <c r="AG2993" i="2" s="1"/>
  <c r="Z2992" i="2"/>
  <c r="AF2992" i="2" s="1"/>
  <c r="AG2992" i="2" s="1"/>
  <c r="Z2991" i="2"/>
  <c r="AF2991" i="2" s="1"/>
  <c r="AG2991" i="2" s="1"/>
  <c r="Z2990" i="2"/>
  <c r="AF2990" i="2" s="1"/>
  <c r="AG2990" i="2" s="1"/>
  <c r="Z2989" i="2"/>
  <c r="AF2989" i="2" s="1"/>
  <c r="AG2989" i="2" s="1"/>
  <c r="Z2988" i="2"/>
  <c r="AF2988" i="2" s="1"/>
  <c r="AG2988" i="2" s="1"/>
  <c r="Z2987" i="2"/>
  <c r="AF2987" i="2" s="1"/>
  <c r="AG2987" i="2" s="1"/>
  <c r="Z2986" i="2"/>
  <c r="AF2986" i="2" s="1"/>
  <c r="AG2986" i="2" s="1"/>
  <c r="Z2985" i="2"/>
  <c r="AF2985" i="2" s="1"/>
  <c r="AG2985" i="2" s="1"/>
  <c r="Z2984" i="2"/>
  <c r="AF2984" i="2" s="1"/>
  <c r="AG2984" i="2" s="1"/>
  <c r="Z2980" i="2"/>
  <c r="AF2980" i="2" s="1"/>
  <c r="AG2980" i="2" s="1"/>
  <c r="Z2978" i="2"/>
  <c r="AF2978" i="2" s="1"/>
  <c r="AG2978" i="2" s="1"/>
  <c r="Z2977" i="2"/>
  <c r="AF2977" i="2" s="1"/>
  <c r="AG2977" i="2" s="1"/>
  <c r="Z2976" i="2"/>
  <c r="AF2976" i="2" s="1"/>
  <c r="AG2976" i="2" s="1"/>
  <c r="Z2975" i="2"/>
  <c r="AF2975" i="2" s="1"/>
  <c r="AG2975" i="2" s="1"/>
  <c r="Z2974" i="2"/>
  <c r="AF2974" i="2" s="1"/>
  <c r="AG2974" i="2" s="1"/>
  <c r="Z2973" i="2"/>
  <c r="AF2973" i="2" s="1"/>
  <c r="AG2973" i="2" s="1"/>
  <c r="Z2971" i="2"/>
  <c r="AF2971" i="2" s="1"/>
  <c r="AG2971" i="2" s="1"/>
  <c r="Z2956" i="2"/>
  <c r="AF2956" i="2" s="1"/>
  <c r="AG2956" i="2" s="1"/>
  <c r="Z2955" i="2"/>
  <c r="AF2955" i="2" s="1"/>
  <c r="AG2955" i="2" s="1"/>
  <c r="Z2953" i="2"/>
  <c r="AF2953" i="2" s="1"/>
  <c r="AG2953" i="2" s="1"/>
  <c r="Z2950" i="2"/>
  <c r="AF2950" i="2" s="1"/>
  <c r="AG2950" i="2" s="1"/>
  <c r="Z2949" i="2"/>
  <c r="AF2949" i="2" s="1"/>
  <c r="AG2949" i="2" s="1"/>
  <c r="Z2947" i="2"/>
  <c r="AF2947" i="2" s="1"/>
  <c r="AG2947" i="2" s="1"/>
  <c r="Z2946" i="2"/>
  <c r="AF2946" i="2" s="1"/>
  <c r="AG2946" i="2" s="1"/>
  <c r="Z2945" i="2"/>
  <c r="AF2945" i="2" s="1"/>
  <c r="AG2945" i="2" s="1"/>
  <c r="Z2944" i="2"/>
  <c r="AF2944" i="2" s="1"/>
  <c r="AG2944" i="2" s="1"/>
  <c r="Z2943" i="2"/>
  <c r="AF2943" i="2" s="1"/>
  <c r="AG2943" i="2" s="1"/>
  <c r="Z2941" i="2"/>
  <c r="AF2941" i="2" s="1"/>
  <c r="AG2941" i="2" s="1"/>
  <c r="Z2940" i="2"/>
  <c r="AF2940" i="2" s="1"/>
  <c r="AG2940" i="2" s="1"/>
  <c r="Z2939" i="2"/>
  <c r="AF2939" i="2" s="1"/>
  <c r="AG2939" i="2" s="1"/>
  <c r="Z2938" i="2"/>
  <c r="AF2938" i="2" s="1"/>
  <c r="AG2938" i="2" s="1"/>
  <c r="Z2937" i="2"/>
  <c r="AF2937" i="2" s="1"/>
  <c r="AG2937" i="2" s="1"/>
  <c r="Z2936" i="2"/>
  <c r="AF2936" i="2" s="1"/>
  <c r="AG2936" i="2" s="1"/>
  <c r="Z2935" i="2"/>
  <c r="AF2935" i="2" s="1"/>
  <c r="AG2935" i="2" s="1"/>
  <c r="Z2934" i="2"/>
  <c r="AF2934" i="2" s="1"/>
  <c r="AG2934" i="2" s="1"/>
  <c r="Z2933" i="2"/>
  <c r="AF2933" i="2" s="1"/>
  <c r="AG2933" i="2" s="1"/>
  <c r="Z2932" i="2"/>
  <c r="AF2932" i="2" s="1"/>
  <c r="AG2932" i="2" s="1"/>
  <c r="Z2931" i="2"/>
  <c r="AF2931" i="2" s="1"/>
  <c r="AG2931" i="2" s="1"/>
  <c r="Z2929" i="2"/>
  <c r="AF2929" i="2" s="1"/>
  <c r="AG2929" i="2" s="1"/>
  <c r="Z2928" i="2"/>
  <c r="AF2928" i="2" s="1"/>
  <c r="AG2928" i="2" s="1"/>
  <c r="Z2927" i="2"/>
  <c r="AF2927" i="2" s="1"/>
  <c r="AG2927" i="2" s="1"/>
  <c r="Z2926" i="2"/>
  <c r="AF2926" i="2" s="1"/>
  <c r="AG2926" i="2" s="1"/>
  <c r="Z2925" i="2"/>
  <c r="AF2925" i="2" s="1"/>
  <c r="AG2925" i="2" s="1"/>
  <c r="Z2921" i="2"/>
  <c r="AF2921" i="2" s="1"/>
  <c r="AG2921" i="2" s="1"/>
  <c r="Z2920" i="2"/>
  <c r="AF2920" i="2" s="1"/>
  <c r="AG2920" i="2" s="1"/>
  <c r="Z2917" i="2"/>
  <c r="AF2917" i="2" s="1"/>
  <c r="AG2917" i="2" s="1"/>
  <c r="Z2916" i="2"/>
  <c r="AF2916" i="2" s="1"/>
  <c r="AG2916" i="2" s="1"/>
  <c r="Z2915" i="2"/>
  <c r="AF2915" i="2" s="1"/>
  <c r="AG2915" i="2" s="1"/>
  <c r="Z2914" i="2"/>
  <c r="AF2914" i="2" s="1"/>
  <c r="AG2914" i="2" s="1"/>
  <c r="Z2913" i="2"/>
  <c r="AF2913" i="2" s="1"/>
  <c r="AG2913" i="2" s="1"/>
  <c r="Z2912" i="2"/>
  <c r="AF2912" i="2" s="1"/>
  <c r="AG2912" i="2" s="1"/>
  <c r="Z2909" i="2"/>
  <c r="AF2909" i="2" s="1"/>
  <c r="AG2909" i="2" s="1"/>
  <c r="Z2908" i="2"/>
  <c r="AF2908" i="2" s="1"/>
  <c r="AG2908" i="2" s="1"/>
  <c r="Z2893" i="2"/>
  <c r="AF2893" i="2" s="1"/>
  <c r="AG2893" i="2" s="1"/>
  <c r="Z2891" i="2"/>
  <c r="AF2891" i="2" s="1"/>
  <c r="AG2891" i="2" s="1"/>
  <c r="Z2890" i="2"/>
  <c r="AF2890" i="2" s="1"/>
  <c r="AG2890" i="2" s="1"/>
  <c r="Z2889" i="2"/>
  <c r="AF2889" i="2" s="1"/>
  <c r="AG2889" i="2" s="1"/>
  <c r="Z2888" i="2"/>
  <c r="AF2888" i="2" s="1"/>
  <c r="AG2888" i="2" s="1"/>
  <c r="Z2887" i="2"/>
  <c r="AF2887" i="2" s="1"/>
  <c r="AG2887" i="2" s="1"/>
  <c r="Z2886" i="2"/>
  <c r="AF2886" i="2" s="1"/>
  <c r="AG2886" i="2" s="1"/>
  <c r="Z2885" i="2"/>
  <c r="AF2885" i="2" s="1"/>
  <c r="AG2885" i="2" s="1"/>
  <c r="Z2884" i="2"/>
  <c r="AF2884" i="2" s="1"/>
  <c r="AG2884" i="2" s="1"/>
  <c r="Z2883" i="2"/>
  <c r="AF2883" i="2" s="1"/>
  <c r="AG2883" i="2" s="1"/>
  <c r="Z2882" i="2"/>
  <c r="AF2882" i="2" s="1"/>
  <c r="AG2882" i="2" s="1"/>
  <c r="Z2881" i="2"/>
  <c r="AF2881" i="2" s="1"/>
  <c r="AG2881" i="2" s="1"/>
  <c r="Z2880" i="2"/>
  <c r="AF2880" i="2" s="1"/>
  <c r="AG2880" i="2" s="1"/>
  <c r="Z2879" i="2"/>
  <c r="AF2879" i="2" s="1"/>
  <c r="AG2879" i="2" s="1"/>
  <c r="Z2877" i="2"/>
  <c r="AF2877" i="2" s="1"/>
  <c r="AG2877" i="2" s="1"/>
  <c r="Z2876" i="2"/>
  <c r="AF2876" i="2" s="1"/>
  <c r="AG2876" i="2" s="1"/>
  <c r="Z2875" i="2"/>
  <c r="AF2875" i="2" s="1"/>
  <c r="AG2875" i="2" s="1"/>
  <c r="Z2874" i="2"/>
  <c r="AF2874" i="2" s="1"/>
  <c r="AG2874" i="2" s="1"/>
  <c r="Z2873" i="2"/>
  <c r="AF2873" i="2" s="1"/>
  <c r="AG2873" i="2" s="1"/>
  <c r="Z2872" i="2"/>
  <c r="AF2872" i="2" s="1"/>
  <c r="AG2872" i="2" s="1"/>
  <c r="Z2871" i="2"/>
  <c r="AF2871" i="2" s="1"/>
  <c r="AG2871" i="2" s="1"/>
  <c r="Z2870" i="2"/>
  <c r="AF2870" i="2" s="1"/>
  <c r="AG2870" i="2" s="1"/>
  <c r="Z2869" i="2"/>
  <c r="AF2869" i="2" s="1"/>
  <c r="AG2869" i="2" s="1"/>
  <c r="Z2868" i="2"/>
  <c r="AF2868" i="2" s="1"/>
  <c r="AG2868" i="2" s="1"/>
  <c r="Z2867" i="2"/>
  <c r="AF2867" i="2" s="1"/>
  <c r="AG2867" i="2" s="1"/>
  <c r="Z2866" i="2"/>
  <c r="AF2866" i="2" s="1"/>
  <c r="AG2866" i="2" s="1"/>
  <c r="Z2865" i="2"/>
  <c r="AF2865" i="2" s="1"/>
  <c r="AG2865" i="2" s="1"/>
  <c r="Z2864" i="2"/>
  <c r="AF2864" i="2" s="1"/>
  <c r="AG2864" i="2" s="1"/>
  <c r="Z2863" i="2"/>
  <c r="AF2863" i="2" s="1"/>
  <c r="AG2863" i="2" s="1"/>
  <c r="Z2861" i="2"/>
  <c r="AF2861" i="2" s="1"/>
  <c r="AG2861" i="2" s="1"/>
  <c r="Z2860" i="2"/>
  <c r="AF2860" i="2" s="1"/>
  <c r="AG2860" i="2" s="1"/>
  <c r="Z2859" i="2"/>
  <c r="AF2859" i="2" s="1"/>
  <c r="AG2859" i="2" s="1"/>
  <c r="Z2858" i="2"/>
  <c r="AF2858" i="2" s="1"/>
  <c r="AG2858" i="2" s="1"/>
  <c r="Z2857" i="2"/>
  <c r="AF2857" i="2" s="1"/>
  <c r="AG2857" i="2" s="1"/>
  <c r="Z2856" i="2"/>
  <c r="AF2856" i="2" s="1"/>
  <c r="AG2856" i="2" s="1"/>
  <c r="Z2855" i="2"/>
  <c r="AF2855" i="2" s="1"/>
  <c r="AG2855" i="2" s="1"/>
  <c r="Z2854" i="2"/>
  <c r="AF2854" i="2" s="1"/>
  <c r="AG2854" i="2" s="1"/>
  <c r="Z2853" i="2"/>
  <c r="AF2853" i="2" s="1"/>
  <c r="AG2853" i="2" s="1"/>
  <c r="Z2852" i="2"/>
  <c r="AF2852" i="2" s="1"/>
  <c r="AG2852" i="2" s="1"/>
  <c r="Z2851" i="2"/>
  <c r="AF2851" i="2" s="1"/>
  <c r="AG2851" i="2" s="1"/>
  <c r="Z2849" i="2"/>
  <c r="AF2849" i="2" s="1"/>
  <c r="AG2849" i="2" s="1"/>
  <c r="Z2848" i="2"/>
  <c r="AF2848" i="2" s="1"/>
  <c r="AG2848" i="2" s="1"/>
  <c r="Z2846" i="2"/>
  <c r="AF2846" i="2" s="1"/>
  <c r="AG2846" i="2" s="1"/>
  <c r="Z2830" i="2"/>
  <c r="AF2830" i="2" s="1"/>
  <c r="AG2830" i="2" s="1"/>
  <c r="Z2829" i="2"/>
  <c r="AF2829" i="2" s="1"/>
  <c r="AG2829" i="2" s="1"/>
  <c r="Z2827" i="2"/>
  <c r="AF2827" i="2" s="1"/>
  <c r="AG2827" i="2" s="1"/>
  <c r="Z2825" i="2"/>
  <c r="AF2825" i="2" s="1"/>
  <c r="AG2825" i="2" s="1"/>
  <c r="Z2824" i="2"/>
  <c r="AF2824" i="2" s="1"/>
  <c r="AG2824" i="2" s="1"/>
  <c r="Z2823" i="2"/>
  <c r="AF2823" i="2" s="1"/>
  <c r="AG2823" i="2" s="1"/>
  <c r="Z2822" i="2"/>
  <c r="AF2822" i="2" s="1"/>
  <c r="AG2822" i="2" s="1"/>
  <c r="Z2821" i="2"/>
  <c r="AF2821" i="2" s="1"/>
  <c r="AG2821" i="2" s="1"/>
  <c r="Z2820" i="2"/>
  <c r="AF2820" i="2" s="1"/>
  <c r="AG2820" i="2" s="1"/>
  <c r="Z2818" i="2"/>
  <c r="AF2818" i="2" s="1"/>
  <c r="AG2818" i="2" s="1"/>
  <c r="Z2817" i="2"/>
  <c r="AF2817" i="2" s="1"/>
  <c r="AG2817" i="2" s="1"/>
  <c r="Z2815" i="2"/>
  <c r="AF2815" i="2" s="1"/>
  <c r="AG2815" i="2" s="1"/>
  <c r="Z2814" i="2"/>
  <c r="AF2814" i="2" s="1"/>
  <c r="AG2814" i="2" s="1"/>
  <c r="Z2813" i="2"/>
  <c r="AF2813" i="2" s="1"/>
  <c r="AG2813" i="2" s="1"/>
  <c r="Z2812" i="2"/>
  <c r="AF2812" i="2" s="1"/>
  <c r="AG2812" i="2" s="1"/>
  <c r="Z2810" i="2"/>
  <c r="AF2810" i="2" s="1"/>
  <c r="AG2810" i="2" s="1"/>
  <c r="Z2808" i="2"/>
  <c r="AF2808" i="2" s="1"/>
  <c r="AG2808" i="2" s="1"/>
  <c r="Z2807" i="2"/>
  <c r="AF2807" i="2" s="1"/>
  <c r="AG2807" i="2" s="1"/>
  <c r="Z2805" i="2"/>
  <c r="AF2805" i="2" s="1"/>
  <c r="AG2805" i="2" s="1"/>
  <c r="Z2804" i="2"/>
  <c r="AF2804" i="2" s="1"/>
  <c r="AG2804" i="2" s="1"/>
  <c r="Z2803" i="2"/>
  <c r="AF2803" i="2" s="1"/>
  <c r="AG2803" i="2" s="1"/>
  <c r="Z2801" i="2"/>
  <c r="AF2801" i="2" s="1"/>
  <c r="AG2801" i="2" s="1"/>
  <c r="Z2800" i="2"/>
  <c r="AF2800" i="2" s="1"/>
  <c r="AG2800" i="2" s="1"/>
  <c r="Z2799" i="2"/>
  <c r="AF2799" i="2" s="1"/>
  <c r="AG2799" i="2" s="1"/>
  <c r="Z2797" i="2"/>
  <c r="AF2797" i="2" s="1"/>
  <c r="AG2797" i="2" s="1"/>
  <c r="Z2778" i="2"/>
  <c r="AF2778" i="2" s="1"/>
  <c r="AG2778" i="2" s="1"/>
  <c r="Z2777" i="2"/>
  <c r="AF2777" i="2" s="1"/>
  <c r="AG2777" i="2" s="1"/>
  <c r="Z2776" i="2"/>
  <c r="AF2776" i="2" s="1"/>
  <c r="AG2776" i="2" s="1"/>
  <c r="Z2775" i="2"/>
  <c r="AF2775" i="2" s="1"/>
  <c r="AG2775" i="2" s="1"/>
  <c r="Z2774" i="2"/>
  <c r="AF2774" i="2" s="1"/>
  <c r="AG2774" i="2" s="1"/>
  <c r="Z2773" i="2"/>
  <c r="AF2773" i="2" s="1"/>
  <c r="AG2773" i="2" s="1"/>
  <c r="Z2772" i="2"/>
  <c r="AF2772" i="2" s="1"/>
  <c r="AG2772" i="2" s="1"/>
  <c r="Z2771" i="2"/>
  <c r="AF2771" i="2" s="1"/>
  <c r="AG2771" i="2" s="1"/>
  <c r="Z2770" i="2"/>
  <c r="AF2770" i="2" s="1"/>
  <c r="AG2770" i="2" s="1"/>
  <c r="Z2769" i="2"/>
  <c r="AF2769" i="2" s="1"/>
  <c r="AG2769" i="2" s="1"/>
  <c r="Z2768" i="2"/>
  <c r="AF2768" i="2" s="1"/>
  <c r="AG2768" i="2" s="1"/>
  <c r="Z2767" i="2"/>
  <c r="AF2767" i="2" s="1"/>
  <c r="AG2767" i="2" s="1"/>
  <c r="Z2766" i="2"/>
  <c r="AF2766" i="2" s="1"/>
  <c r="AG2766" i="2" s="1"/>
  <c r="Z2765" i="2"/>
  <c r="AF2765" i="2" s="1"/>
  <c r="AG2765" i="2" s="1"/>
  <c r="Z2764" i="2"/>
  <c r="AF2764" i="2" s="1"/>
  <c r="AG2764" i="2" s="1"/>
  <c r="Z2763" i="2"/>
  <c r="AF2763" i="2" s="1"/>
  <c r="AG2763" i="2" s="1"/>
  <c r="Z2762" i="2"/>
  <c r="AF2762" i="2" s="1"/>
  <c r="AG2762" i="2" s="1"/>
  <c r="Z2761" i="2"/>
  <c r="AF2761" i="2" s="1"/>
  <c r="AG2761" i="2" s="1"/>
  <c r="Z2760" i="2"/>
  <c r="AF2760" i="2" s="1"/>
  <c r="AG2760" i="2" s="1"/>
  <c r="Z2759" i="2"/>
  <c r="AF2759" i="2" s="1"/>
  <c r="AG2759" i="2" s="1"/>
  <c r="Z2758" i="2"/>
  <c r="AF2758" i="2" s="1"/>
  <c r="AG2758" i="2" s="1"/>
  <c r="Z2757" i="2"/>
  <c r="AF2757" i="2" s="1"/>
  <c r="AG2757" i="2" s="1"/>
  <c r="Z2756" i="2"/>
  <c r="AF2756" i="2" s="1"/>
  <c r="AG2756" i="2" s="1"/>
  <c r="Z2755" i="2"/>
  <c r="AF2755" i="2" s="1"/>
  <c r="AG2755" i="2" s="1"/>
  <c r="Z2754" i="2"/>
  <c r="AF2754" i="2" s="1"/>
  <c r="AG2754" i="2" s="1"/>
  <c r="Z2752" i="2"/>
  <c r="AF2752" i="2" s="1"/>
  <c r="AG2752" i="2" s="1"/>
  <c r="Z2751" i="2"/>
  <c r="AF2751" i="2" s="1"/>
  <c r="AG2751" i="2" s="1"/>
  <c r="Z2750" i="2"/>
  <c r="AF2750" i="2" s="1"/>
  <c r="AG2750" i="2" s="1"/>
  <c r="Z2749" i="2"/>
  <c r="AF2749" i="2" s="1"/>
  <c r="AG2749" i="2" s="1"/>
  <c r="Z2748" i="2"/>
  <c r="AF2748" i="2" s="1"/>
  <c r="AG2748" i="2" s="1"/>
  <c r="Z2747" i="2"/>
  <c r="AF2747" i="2" s="1"/>
  <c r="AG2747" i="2" s="1"/>
  <c r="Z2746" i="2"/>
  <c r="AF2746" i="2" s="1"/>
  <c r="AG2746" i="2" s="1"/>
  <c r="Z2745" i="2"/>
  <c r="AF2745" i="2" s="1"/>
  <c r="AG2745" i="2" s="1"/>
  <c r="Z2730" i="2"/>
  <c r="AF2730" i="2" s="1"/>
  <c r="AG2730" i="2" s="1"/>
  <c r="Z2729" i="2"/>
  <c r="AF2729" i="2" s="1"/>
  <c r="AG2729" i="2" s="1"/>
  <c r="Z2728" i="2"/>
  <c r="AF2728" i="2" s="1"/>
  <c r="AG2728" i="2" s="1"/>
  <c r="Z2727" i="2"/>
  <c r="AF2727" i="2" s="1"/>
  <c r="AG2727" i="2" s="1"/>
  <c r="Z2726" i="2"/>
  <c r="AF2726" i="2" s="1"/>
  <c r="AG2726" i="2" s="1"/>
  <c r="Z2725" i="2"/>
  <c r="AF2725" i="2" s="1"/>
  <c r="AG2725" i="2" s="1"/>
  <c r="Z2724" i="2"/>
  <c r="AF2724" i="2" s="1"/>
  <c r="AG2724" i="2" s="1"/>
  <c r="Z2723" i="2"/>
  <c r="AF2723" i="2" s="1"/>
  <c r="AG2723" i="2" s="1"/>
  <c r="Z2722" i="2"/>
  <c r="AF2722" i="2" s="1"/>
  <c r="AG2722" i="2" s="1"/>
  <c r="Z2721" i="2"/>
  <c r="AF2721" i="2" s="1"/>
  <c r="AG2721" i="2" s="1"/>
  <c r="Z2720" i="2"/>
  <c r="AF2720" i="2" s="1"/>
  <c r="AG2720" i="2" s="1"/>
  <c r="Z2719" i="2"/>
  <c r="AF2719" i="2" s="1"/>
  <c r="AG2719" i="2" s="1"/>
  <c r="Z2718" i="2"/>
  <c r="AF2718" i="2" s="1"/>
  <c r="AG2718" i="2" s="1"/>
  <c r="Z2717" i="2"/>
  <c r="AF2717" i="2" s="1"/>
  <c r="AG2717" i="2" s="1"/>
  <c r="Z2716" i="2"/>
  <c r="AF2716" i="2" s="1"/>
  <c r="AG2716" i="2" s="1"/>
  <c r="Z2715" i="2"/>
  <c r="AF2715" i="2" s="1"/>
  <c r="AG2715" i="2" s="1"/>
  <c r="Z2713" i="2"/>
  <c r="AF2713" i="2" s="1"/>
  <c r="AG2713" i="2" s="1"/>
  <c r="Z2712" i="2"/>
  <c r="AF2712" i="2" s="1"/>
  <c r="AG2712" i="2" s="1"/>
  <c r="Z2711" i="2"/>
  <c r="AF2711" i="2" s="1"/>
  <c r="AG2711" i="2" s="1"/>
  <c r="Z2709" i="2"/>
  <c r="AF2709" i="2" s="1"/>
  <c r="AG2709" i="2" s="1"/>
  <c r="Z2708" i="2"/>
  <c r="AF2708" i="2" s="1"/>
  <c r="AG2708" i="2" s="1"/>
  <c r="Z2707" i="2"/>
  <c r="AF2707" i="2" s="1"/>
  <c r="AG2707" i="2" s="1"/>
  <c r="Z2706" i="2"/>
  <c r="AF2706" i="2" s="1"/>
  <c r="AG2706" i="2" s="1"/>
  <c r="Z2705" i="2"/>
  <c r="AF2705" i="2" s="1"/>
  <c r="AG2705" i="2" s="1"/>
  <c r="Z2704" i="2"/>
  <c r="AF2704" i="2" s="1"/>
  <c r="AG2704" i="2" s="1"/>
  <c r="Z2703" i="2"/>
  <c r="AF2703" i="2" s="1"/>
  <c r="AG2703" i="2" s="1"/>
  <c r="Z2702" i="2"/>
  <c r="AF2702" i="2" s="1"/>
  <c r="AG2702" i="2" s="1"/>
  <c r="Z2701" i="2"/>
  <c r="AF2701" i="2" s="1"/>
  <c r="AG2701" i="2" s="1"/>
  <c r="Z2700" i="2"/>
  <c r="AF2700" i="2" s="1"/>
  <c r="AG2700" i="2" s="1"/>
  <c r="Z2699" i="2"/>
  <c r="AF2699" i="2" s="1"/>
  <c r="AG2699" i="2" s="1"/>
  <c r="Z2698" i="2"/>
  <c r="AF2698" i="2" s="1"/>
  <c r="AG2698" i="2" s="1"/>
  <c r="Z2697" i="2"/>
  <c r="AF2697" i="2" s="1"/>
  <c r="AG2697" i="2" s="1"/>
  <c r="Z2696" i="2"/>
  <c r="AF2696" i="2" s="1"/>
  <c r="AG2696" i="2" s="1"/>
  <c r="Z2695" i="2"/>
  <c r="AF2695" i="2" s="1"/>
  <c r="AG2695" i="2" s="1"/>
  <c r="Z2694" i="2"/>
  <c r="AF2694" i="2" s="1"/>
  <c r="AG2694" i="2" s="1"/>
  <c r="Z2693" i="2"/>
  <c r="AF2693" i="2" s="1"/>
  <c r="AG2693" i="2" s="1"/>
  <c r="Z2692" i="2"/>
  <c r="AF2692" i="2" s="1"/>
  <c r="AG2692" i="2" s="1"/>
  <c r="Z2691" i="2"/>
  <c r="AF2691" i="2" s="1"/>
  <c r="AG2691" i="2" s="1"/>
  <c r="Z2690" i="2"/>
  <c r="AF2690" i="2" s="1"/>
  <c r="AG2690" i="2" s="1"/>
  <c r="Z2689" i="2"/>
  <c r="AF2689" i="2" s="1"/>
  <c r="AG2689" i="2" s="1"/>
  <c r="Z2687" i="2"/>
  <c r="AF2687" i="2" s="1"/>
  <c r="AG2687" i="2" s="1"/>
  <c r="Z2686" i="2"/>
  <c r="AF2686" i="2" s="1"/>
  <c r="AG2686" i="2" s="1"/>
  <c r="Z2684" i="2"/>
  <c r="AF2684" i="2" s="1"/>
  <c r="AG2684" i="2" s="1"/>
  <c r="Z2682" i="2"/>
  <c r="AF2682" i="2" s="1"/>
  <c r="AG2682" i="2" s="1"/>
  <c r="Z2668" i="2"/>
  <c r="AF2668" i="2" s="1"/>
  <c r="AG2668" i="2" s="1"/>
  <c r="Z2667" i="2"/>
  <c r="AF2667" i="2" s="1"/>
  <c r="AG2667" i="2" s="1"/>
  <c r="Z2666" i="2"/>
  <c r="AF2666" i="2" s="1"/>
  <c r="AG2666" i="2" s="1"/>
  <c r="Z2665" i="2"/>
  <c r="AF2665" i="2" s="1"/>
  <c r="AG2665" i="2" s="1"/>
  <c r="Z2664" i="2"/>
  <c r="AF2664" i="2" s="1"/>
  <c r="AG2664" i="2" s="1"/>
  <c r="Z2663" i="2"/>
  <c r="AF2663" i="2" s="1"/>
  <c r="AG2663" i="2" s="1"/>
  <c r="Z2662" i="2"/>
  <c r="AF2662" i="2" s="1"/>
  <c r="AG2662" i="2" s="1"/>
  <c r="Z2661" i="2"/>
  <c r="AF2661" i="2" s="1"/>
  <c r="AG2661" i="2" s="1"/>
  <c r="Z2658" i="2"/>
  <c r="AF2658" i="2" s="1"/>
  <c r="AG2658" i="2" s="1"/>
  <c r="Z2656" i="2"/>
  <c r="AF2656" i="2" s="1"/>
  <c r="AG2656" i="2" s="1"/>
  <c r="Z2655" i="2"/>
  <c r="AF2655" i="2" s="1"/>
  <c r="AG2655" i="2" s="1"/>
  <c r="Z2653" i="2"/>
  <c r="AF2653" i="2" s="1"/>
  <c r="AG2653" i="2" s="1"/>
  <c r="Z2652" i="2"/>
  <c r="AF2652" i="2" s="1"/>
  <c r="AG2652" i="2" s="1"/>
  <c r="Z2651" i="2"/>
  <c r="AF2651" i="2" s="1"/>
  <c r="AG2651" i="2" s="1"/>
  <c r="Z2650" i="2"/>
  <c r="AF2650" i="2" s="1"/>
  <c r="AG2650" i="2" s="1"/>
  <c r="Z2649" i="2"/>
  <c r="AF2649" i="2" s="1"/>
  <c r="AG2649" i="2" s="1"/>
  <c r="Z2647" i="2"/>
  <c r="AF2647" i="2" s="1"/>
  <c r="AG2647" i="2" s="1"/>
  <c r="Z2646" i="2"/>
  <c r="AF2646" i="2" s="1"/>
  <c r="AG2646" i="2" s="1"/>
  <c r="Z2645" i="2"/>
  <c r="AF2645" i="2" s="1"/>
  <c r="AG2645" i="2" s="1"/>
  <c r="Z2644" i="2"/>
  <c r="AF2644" i="2" s="1"/>
  <c r="AG2644" i="2" s="1"/>
  <c r="Z2643" i="2"/>
  <c r="AF2643" i="2" s="1"/>
  <c r="AG2643" i="2" s="1"/>
  <c r="Z2642" i="2"/>
  <c r="AF2642" i="2" s="1"/>
  <c r="AG2642" i="2" s="1"/>
  <c r="Z2641" i="2"/>
  <c r="AF2641" i="2" s="1"/>
  <c r="AG2641" i="2" s="1"/>
  <c r="Z2640" i="2"/>
  <c r="AF2640" i="2" s="1"/>
  <c r="AG2640" i="2" s="1"/>
  <c r="Z2639" i="2"/>
  <c r="AF2639" i="2" s="1"/>
  <c r="AG2639" i="2" s="1"/>
  <c r="Z2638" i="2"/>
  <c r="AF2638" i="2" s="1"/>
  <c r="AG2638" i="2" s="1"/>
  <c r="Z2637" i="2"/>
  <c r="AF2637" i="2" s="1"/>
  <c r="AG2637" i="2" s="1"/>
  <c r="Z2636" i="2"/>
  <c r="AF2636" i="2" s="1"/>
  <c r="AG2636" i="2" s="1"/>
  <c r="Z2635" i="2"/>
  <c r="AF2635" i="2" s="1"/>
  <c r="AG2635" i="2" s="1"/>
  <c r="Z2634" i="2"/>
  <c r="AF2634" i="2" s="1"/>
  <c r="AG2634" i="2" s="1"/>
  <c r="Z2633" i="2"/>
  <c r="AF2633" i="2" s="1"/>
  <c r="AG2633" i="2" s="1"/>
  <c r="Z2632" i="2"/>
  <c r="AF2632" i="2" s="1"/>
  <c r="AG2632" i="2" s="1"/>
  <c r="Z2630" i="2"/>
  <c r="AF2630" i="2" s="1"/>
  <c r="AG2630" i="2" s="1"/>
  <c r="Z2629" i="2"/>
  <c r="AF2629" i="2" s="1"/>
  <c r="AG2629" i="2" s="1"/>
  <c r="Z2628" i="2"/>
  <c r="AF2628" i="2" s="1"/>
  <c r="AG2628" i="2" s="1"/>
  <c r="Z2627" i="2"/>
  <c r="AF2627" i="2" s="1"/>
  <c r="AG2627" i="2" s="1"/>
  <c r="Z2626" i="2"/>
  <c r="AF2626" i="2" s="1"/>
  <c r="AG2626" i="2" s="1"/>
  <c r="Z2624" i="2"/>
  <c r="AF2624" i="2" s="1"/>
  <c r="AG2624" i="2" s="1"/>
  <c r="Z2623" i="2"/>
  <c r="AF2623" i="2" s="1"/>
  <c r="AG2623" i="2" s="1"/>
  <c r="Z2622" i="2"/>
  <c r="AF2622" i="2" s="1"/>
  <c r="AG2622" i="2" s="1"/>
  <c r="Z2621" i="2"/>
  <c r="AF2621" i="2" s="1"/>
  <c r="AG2621" i="2" s="1"/>
  <c r="Z2620" i="2"/>
  <c r="AF2620" i="2" s="1"/>
  <c r="AG2620" i="2" s="1"/>
  <c r="Z2619" i="2"/>
  <c r="AF2619" i="2" s="1"/>
  <c r="AG2619" i="2" s="1"/>
  <c r="Z2618" i="2"/>
  <c r="AF2618" i="2" s="1"/>
  <c r="AG2618" i="2" s="1"/>
  <c r="Z2617" i="2"/>
  <c r="AF2617" i="2" s="1"/>
  <c r="AG2617" i="2" s="1"/>
  <c r="Z2616" i="2"/>
  <c r="AF2616" i="2" s="1"/>
  <c r="AG2616" i="2" s="1"/>
  <c r="Z2615" i="2"/>
  <c r="AF2615" i="2" s="1"/>
  <c r="AG2615" i="2" s="1"/>
  <c r="Z2614" i="2"/>
  <c r="AF2614" i="2" s="1"/>
  <c r="AG2614" i="2" s="1"/>
  <c r="Z2612" i="2"/>
  <c r="AF2612" i="2" s="1"/>
  <c r="AG2612" i="2" s="1"/>
  <c r="Z2611" i="2"/>
  <c r="AF2611" i="2" s="1"/>
  <c r="AG2611" i="2" s="1"/>
  <c r="Z2610" i="2"/>
  <c r="AF2610" i="2" s="1"/>
  <c r="AG2610" i="2" s="1"/>
  <c r="Z2609" i="2"/>
  <c r="AF2609" i="2" s="1"/>
  <c r="AG2609" i="2" s="1"/>
  <c r="Z2608" i="2"/>
  <c r="AF2608" i="2" s="1"/>
  <c r="AG2608" i="2" s="1"/>
  <c r="Z2607" i="2"/>
  <c r="AF2607" i="2" s="1"/>
  <c r="AG2607" i="2" s="1"/>
  <c r="Z2606" i="2"/>
  <c r="AF2606" i="2" s="1"/>
  <c r="AG2606" i="2" s="1"/>
  <c r="Z2605" i="2"/>
  <c r="AF2605" i="2" s="1"/>
  <c r="AG2605" i="2" s="1"/>
  <c r="Z2604" i="2"/>
  <c r="AF2604" i="2" s="1"/>
  <c r="AG2604" i="2" s="1"/>
  <c r="Z2603" i="2"/>
  <c r="AF2603" i="2" s="1"/>
  <c r="AG2603" i="2" s="1"/>
  <c r="Z2602" i="2"/>
  <c r="AF2602" i="2" s="1"/>
  <c r="AG2602" i="2" s="1"/>
  <c r="Z2601" i="2"/>
  <c r="AF2601" i="2" s="1"/>
  <c r="AG2601" i="2" s="1"/>
  <c r="Z2599" i="2"/>
  <c r="AF2599" i="2" s="1"/>
  <c r="AG2599" i="2" s="1"/>
  <c r="Z2598" i="2"/>
  <c r="AF2598" i="2" s="1"/>
  <c r="AG2598" i="2" s="1"/>
  <c r="Z2597" i="2"/>
  <c r="AF2597" i="2" s="1"/>
  <c r="AG2597" i="2" s="1"/>
  <c r="Z2596" i="2"/>
  <c r="AF2596" i="2" s="1"/>
  <c r="AG2596" i="2" s="1"/>
  <c r="Z2595" i="2"/>
  <c r="AF2595" i="2" s="1"/>
  <c r="AG2595" i="2" s="1"/>
  <c r="Z2594" i="2"/>
  <c r="AF2594" i="2" s="1"/>
  <c r="AG2594" i="2" s="1"/>
  <c r="Z2593" i="2"/>
  <c r="AF2593" i="2" s="1"/>
  <c r="AG2593" i="2" s="1"/>
  <c r="Z2592" i="2"/>
  <c r="AF2592" i="2" s="1"/>
  <c r="AG2592" i="2" s="1"/>
  <c r="Z2591" i="2"/>
  <c r="AF2591" i="2" s="1"/>
  <c r="AG2591" i="2" s="1"/>
  <c r="Z2589" i="2"/>
  <c r="AF2589" i="2" s="1"/>
  <c r="AG2589" i="2" s="1"/>
  <c r="Z2587" i="2"/>
  <c r="AF2587" i="2" s="1"/>
  <c r="AG2587" i="2" s="1"/>
  <c r="Z2586" i="2"/>
  <c r="AF2586" i="2" s="1"/>
  <c r="AG2586" i="2" s="1"/>
  <c r="Z2585" i="2"/>
  <c r="AF2585" i="2" s="1"/>
  <c r="AG2585" i="2" s="1"/>
  <c r="Z2584" i="2"/>
  <c r="AF2584" i="2" s="1"/>
  <c r="AG2584" i="2" s="1"/>
  <c r="Z2583" i="2"/>
  <c r="AF2583" i="2" s="1"/>
  <c r="AG2583" i="2" s="1"/>
  <c r="Z2582" i="2"/>
  <c r="AF2582" i="2" s="1"/>
  <c r="AG2582" i="2" s="1"/>
  <c r="Z2579" i="2"/>
  <c r="AF2579" i="2" s="1"/>
  <c r="AG2579" i="2" s="1"/>
  <c r="Z2577" i="2"/>
  <c r="AF2577" i="2" s="1"/>
  <c r="AG2577" i="2" s="1"/>
  <c r="Z2563" i="2"/>
  <c r="AF2563" i="2" s="1"/>
  <c r="AG2563" i="2" s="1"/>
  <c r="Z2562" i="2"/>
  <c r="AF2562" i="2" s="1"/>
  <c r="AG2562" i="2" s="1"/>
  <c r="Z2560" i="2"/>
  <c r="AF2560" i="2" s="1"/>
  <c r="AG2560" i="2" s="1"/>
  <c r="Z2559" i="2"/>
  <c r="AF2559" i="2" s="1"/>
  <c r="AG2559" i="2" s="1"/>
  <c r="Z2557" i="2"/>
  <c r="AF2557" i="2" s="1"/>
  <c r="AG2557" i="2" s="1"/>
  <c r="Z2556" i="2"/>
  <c r="AF2556" i="2" s="1"/>
  <c r="AG2556" i="2" s="1"/>
  <c r="Z2555" i="2"/>
  <c r="AF2555" i="2" s="1"/>
  <c r="AG2555" i="2" s="1"/>
  <c r="Z2554" i="2"/>
  <c r="AF2554" i="2" s="1"/>
  <c r="AG2554" i="2" s="1"/>
  <c r="Z2553" i="2"/>
  <c r="AF2553" i="2" s="1"/>
  <c r="AG2553" i="2" s="1"/>
  <c r="Z2552" i="2"/>
  <c r="AF2552" i="2" s="1"/>
  <c r="AG2552" i="2" s="1"/>
  <c r="Z2551" i="2"/>
  <c r="AF2551" i="2" s="1"/>
  <c r="AG2551" i="2" s="1"/>
  <c r="Z2550" i="2"/>
  <c r="AF2550" i="2" s="1"/>
  <c r="AG2550" i="2" s="1"/>
  <c r="Z2548" i="2"/>
  <c r="AF2548" i="2" s="1"/>
  <c r="AG2548" i="2" s="1"/>
  <c r="Z2547" i="2"/>
  <c r="AF2547" i="2" s="1"/>
  <c r="AG2547" i="2" s="1"/>
  <c r="Z2546" i="2"/>
  <c r="AF2546" i="2" s="1"/>
  <c r="AG2546" i="2" s="1"/>
  <c r="Z2545" i="2"/>
  <c r="AF2545" i="2" s="1"/>
  <c r="AG2545" i="2" s="1"/>
  <c r="Z2544" i="2"/>
  <c r="AF2544" i="2" s="1"/>
  <c r="AG2544" i="2" s="1"/>
  <c r="Z2543" i="2"/>
  <c r="AF2543" i="2" s="1"/>
  <c r="AG2543" i="2" s="1"/>
  <c r="Z2542" i="2"/>
  <c r="AF2542" i="2" s="1"/>
  <c r="AG2542" i="2" s="1"/>
  <c r="Z2541" i="2"/>
  <c r="AF2541" i="2" s="1"/>
  <c r="AG2541" i="2" s="1"/>
  <c r="Z2540" i="2"/>
  <c r="AF2540" i="2" s="1"/>
  <c r="AG2540" i="2" s="1"/>
  <c r="Z2539" i="2"/>
  <c r="AF2539" i="2" s="1"/>
  <c r="AG2539" i="2" s="1"/>
  <c r="Z2538" i="2"/>
  <c r="AF2538" i="2" s="1"/>
  <c r="AG2538" i="2" s="1"/>
  <c r="Z2537" i="2"/>
  <c r="AF2537" i="2" s="1"/>
  <c r="AG2537" i="2" s="1"/>
  <c r="Z2536" i="2"/>
  <c r="AF2536" i="2" s="1"/>
  <c r="AG2536" i="2" s="1"/>
  <c r="Z2535" i="2"/>
  <c r="AF2535" i="2" s="1"/>
  <c r="AG2535" i="2" s="1"/>
  <c r="Z2534" i="2"/>
  <c r="AF2534" i="2" s="1"/>
  <c r="AG2534" i="2" s="1"/>
  <c r="Z2533" i="2"/>
  <c r="AF2533" i="2" s="1"/>
  <c r="AG2533" i="2" s="1"/>
  <c r="Z2532" i="2"/>
  <c r="AF2532" i="2" s="1"/>
  <c r="AG2532" i="2" s="1"/>
  <c r="Z2531" i="2"/>
  <c r="AF2531" i="2" s="1"/>
  <c r="AG2531" i="2" s="1"/>
  <c r="Z2530" i="2"/>
  <c r="AF2530" i="2" s="1"/>
  <c r="AG2530" i="2" s="1"/>
  <c r="Z2528" i="2"/>
  <c r="AF2528" i="2" s="1"/>
  <c r="AG2528" i="2" s="1"/>
  <c r="Z2527" i="2"/>
  <c r="AF2527" i="2" s="1"/>
  <c r="AG2527" i="2" s="1"/>
  <c r="Z2526" i="2"/>
  <c r="AF2526" i="2" s="1"/>
  <c r="AG2526" i="2" s="1"/>
  <c r="Z2525" i="2"/>
  <c r="AF2525" i="2" s="1"/>
  <c r="AG2525" i="2" s="1"/>
  <c r="Z2524" i="2"/>
  <c r="AF2524" i="2" s="1"/>
  <c r="AG2524" i="2" s="1"/>
  <c r="Z2523" i="2"/>
  <c r="AF2523" i="2" s="1"/>
  <c r="AG2523" i="2" s="1"/>
  <c r="Z2522" i="2"/>
  <c r="AF2522" i="2" s="1"/>
  <c r="AG2522" i="2" s="1"/>
  <c r="Z2521" i="2"/>
  <c r="AF2521" i="2" s="1"/>
  <c r="AG2521" i="2" s="1"/>
  <c r="Z2519" i="2"/>
  <c r="AF2519" i="2" s="1"/>
  <c r="AG2519" i="2" s="1"/>
  <c r="Z2518" i="2"/>
  <c r="AF2518" i="2" s="1"/>
  <c r="AG2518" i="2" s="1"/>
  <c r="Z2517" i="2"/>
  <c r="AF2517" i="2" s="1"/>
  <c r="AG2517" i="2" s="1"/>
  <c r="Z2516" i="2"/>
  <c r="AF2516" i="2" s="1"/>
  <c r="AG2516" i="2" s="1"/>
  <c r="Z2515" i="2"/>
  <c r="AF2515" i="2" s="1"/>
  <c r="AG2515" i="2" s="1"/>
  <c r="Z2513" i="2"/>
  <c r="AF2513" i="2" s="1"/>
  <c r="AG2513" i="2" s="1"/>
  <c r="Z2510" i="2"/>
  <c r="AF2510" i="2" s="1"/>
  <c r="AG2510" i="2" s="1"/>
  <c r="Z2509" i="2"/>
  <c r="AF2509" i="2" s="1"/>
  <c r="AG2509" i="2" s="1"/>
  <c r="Z2508" i="2"/>
  <c r="AF2508" i="2" s="1"/>
  <c r="AG2508" i="2" s="1"/>
  <c r="Z2507" i="2"/>
  <c r="AF2507" i="2" s="1"/>
  <c r="AG2507" i="2" s="1"/>
  <c r="Z2506" i="2"/>
  <c r="AF2506" i="2" s="1"/>
  <c r="AG2506" i="2" s="1"/>
  <c r="Z2505" i="2"/>
  <c r="AF2505" i="2" s="1"/>
  <c r="AG2505" i="2" s="1"/>
  <c r="Z2504" i="2"/>
  <c r="AF2504" i="2" s="1"/>
  <c r="AG2504" i="2" s="1"/>
  <c r="Z2503" i="2"/>
  <c r="AF2503" i="2" s="1"/>
  <c r="AG2503" i="2" s="1"/>
  <c r="Z2502" i="2"/>
  <c r="AF2502" i="2" s="1"/>
  <c r="AG2502" i="2" s="1"/>
  <c r="Z2501" i="2"/>
  <c r="AF2501" i="2" s="1"/>
  <c r="AG2501" i="2" s="1"/>
  <c r="Z2500" i="2"/>
  <c r="AF2500" i="2" s="1"/>
  <c r="AG2500" i="2" s="1"/>
  <c r="Z2499" i="2"/>
  <c r="AF2499" i="2" s="1"/>
  <c r="AG2499" i="2" s="1"/>
  <c r="Z2498" i="2"/>
  <c r="AF2498" i="2" s="1"/>
  <c r="AG2498" i="2" s="1"/>
  <c r="Z2497" i="2"/>
  <c r="AF2497" i="2" s="1"/>
  <c r="AG2497" i="2" s="1"/>
  <c r="Z2496" i="2"/>
  <c r="AF2496" i="2" s="1"/>
  <c r="AG2496" i="2" s="1"/>
  <c r="Z2495" i="2"/>
  <c r="AF2495" i="2" s="1"/>
  <c r="AG2495" i="2" s="1"/>
  <c r="Z2494" i="2"/>
  <c r="AF2494" i="2" s="1"/>
  <c r="AG2494" i="2" s="1"/>
  <c r="Z2493" i="2"/>
  <c r="AF2493" i="2" s="1"/>
  <c r="AG2493" i="2" s="1"/>
  <c r="Z2492" i="2"/>
  <c r="AF2492" i="2" s="1"/>
  <c r="AG2492" i="2" s="1"/>
  <c r="Z2491" i="2"/>
  <c r="AF2491" i="2" s="1"/>
  <c r="AG2491" i="2" s="1"/>
  <c r="Z2490" i="2"/>
  <c r="AF2490" i="2" s="1"/>
  <c r="AG2490" i="2" s="1"/>
  <c r="Z2488" i="2"/>
  <c r="AF2488" i="2" s="1"/>
  <c r="AG2488" i="2" s="1"/>
  <c r="Z2487" i="2"/>
  <c r="AF2487" i="2" s="1"/>
  <c r="AG2487" i="2" s="1"/>
  <c r="Z2486" i="2"/>
  <c r="AF2486" i="2" s="1"/>
  <c r="AG2486" i="2" s="1"/>
  <c r="Z2484" i="2"/>
  <c r="AF2484" i="2" s="1"/>
  <c r="AG2484" i="2" s="1"/>
  <c r="Z2483" i="2"/>
  <c r="AF2483" i="2" s="1"/>
  <c r="AG2483" i="2" s="1"/>
  <c r="Z2482" i="2"/>
  <c r="AF2482" i="2" s="1"/>
  <c r="AG2482" i="2" s="1"/>
  <c r="Z2481" i="2"/>
  <c r="AF2481" i="2" s="1"/>
  <c r="AG2481" i="2" s="1"/>
  <c r="Z2480" i="2"/>
  <c r="AF2480" i="2" s="1"/>
  <c r="AG2480" i="2" s="1"/>
  <c r="Z2479" i="2"/>
  <c r="AF2479" i="2" s="1"/>
  <c r="AG2479" i="2" s="1"/>
  <c r="Z2478" i="2"/>
  <c r="AF2478" i="2" s="1"/>
  <c r="AG2478" i="2" s="1"/>
  <c r="Z2477" i="2"/>
  <c r="AF2477" i="2" s="1"/>
  <c r="AG2477" i="2" s="1"/>
  <c r="Z2462" i="2"/>
  <c r="AF2462" i="2" s="1"/>
  <c r="AG2462" i="2" s="1"/>
  <c r="Z2461" i="2"/>
  <c r="AF2461" i="2" s="1"/>
  <c r="AG2461" i="2" s="1"/>
  <c r="Z2460" i="2"/>
  <c r="AF2460" i="2" s="1"/>
  <c r="AG2460" i="2" s="1"/>
  <c r="Z2455" i="2"/>
  <c r="AF2455" i="2" s="1"/>
  <c r="AG2455" i="2" s="1"/>
  <c r="Z2454" i="2"/>
  <c r="AF2454" i="2" s="1"/>
  <c r="AG2454" i="2" s="1"/>
  <c r="Z2453" i="2"/>
  <c r="AF2453" i="2" s="1"/>
  <c r="AG2453" i="2" s="1"/>
  <c r="Z2452" i="2"/>
  <c r="AF2452" i="2" s="1"/>
  <c r="AG2452" i="2" s="1"/>
  <c r="Z2451" i="2"/>
  <c r="AF2451" i="2" s="1"/>
  <c r="AG2451" i="2" s="1"/>
  <c r="Z2449" i="2"/>
  <c r="AF2449" i="2" s="1"/>
  <c r="AG2449" i="2" s="1"/>
  <c r="Z2448" i="2"/>
  <c r="AF2448" i="2" s="1"/>
  <c r="AG2448" i="2" s="1"/>
  <c r="Z2447" i="2"/>
  <c r="AF2447" i="2" s="1"/>
  <c r="AG2447" i="2" s="1"/>
  <c r="Z2446" i="2"/>
  <c r="AF2446" i="2" s="1"/>
  <c r="AG2446" i="2" s="1"/>
  <c r="Z2445" i="2"/>
  <c r="AF2445" i="2" s="1"/>
  <c r="AG2445" i="2" s="1"/>
  <c r="Z2444" i="2"/>
  <c r="AF2444" i="2" s="1"/>
  <c r="AG2444" i="2" s="1"/>
  <c r="Z2443" i="2"/>
  <c r="AF2443" i="2" s="1"/>
  <c r="AG2443" i="2" s="1"/>
  <c r="Z2442" i="2"/>
  <c r="AF2442" i="2" s="1"/>
  <c r="AG2442" i="2" s="1"/>
  <c r="Z2441" i="2"/>
  <c r="AF2441" i="2" s="1"/>
  <c r="AG2441" i="2" s="1"/>
  <c r="Z2440" i="2"/>
  <c r="AF2440" i="2" s="1"/>
  <c r="AG2440" i="2" s="1"/>
  <c r="Z2439" i="2"/>
  <c r="AF2439" i="2" s="1"/>
  <c r="AG2439" i="2" s="1"/>
  <c r="Z2438" i="2"/>
  <c r="AF2438" i="2" s="1"/>
  <c r="AG2438" i="2" s="1"/>
  <c r="Z2437" i="2"/>
  <c r="AF2437" i="2" s="1"/>
  <c r="AG2437" i="2" s="1"/>
  <c r="Z2436" i="2"/>
  <c r="AF2436" i="2" s="1"/>
  <c r="AG2436" i="2" s="1"/>
  <c r="Z2435" i="2"/>
  <c r="AF2435" i="2" s="1"/>
  <c r="AG2435" i="2" s="1"/>
  <c r="Z2433" i="2"/>
  <c r="AF2433" i="2" s="1"/>
  <c r="AG2433" i="2" s="1"/>
  <c r="Z2432" i="2"/>
  <c r="AF2432" i="2" s="1"/>
  <c r="AG2432" i="2" s="1"/>
  <c r="Z2431" i="2"/>
  <c r="AF2431" i="2" s="1"/>
  <c r="AG2431" i="2" s="1"/>
  <c r="Z2430" i="2"/>
  <c r="AF2430" i="2" s="1"/>
  <c r="AG2430" i="2" s="1"/>
  <c r="Z2429" i="2"/>
  <c r="AF2429" i="2" s="1"/>
  <c r="AG2429" i="2" s="1"/>
  <c r="Z2428" i="2"/>
  <c r="AF2428" i="2" s="1"/>
  <c r="AG2428" i="2" s="1"/>
  <c r="Z2427" i="2"/>
  <c r="AF2427" i="2" s="1"/>
  <c r="AG2427" i="2" s="1"/>
  <c r="Z2426" i="2"/>
  <c r="AF2426" i="2" s="1"/>
  <c r="AG2426" i="2" s="1"/>
  <c r="Z2425" i="2"/>
  <c r="AF2425" i="2" s="1"/>
  <c r="AG2425" i="2" s="1"/>
  <c r="Z2424" i="2"/>
  <c r="AF2424" i="2" s="1"/>
  <c r="AG2424" i="2" s="1"/>
  <c r="Z2423" i="2"/>
  <c r="AF2423" i="2" s="1"/>
  <c r="AG2423" i="2" s="1"/>
  <c r="Z2421" i="2"/>
  <c r="AF2421" i="2" s="1"/>
  <c r="AG2421" i="2" s="1"/>
  <c r="Z2420" i="2"/>
  <c r="AF2420" i="2" s="1"/>
  <c r="AG2420" i="2" s="1"/>
  <c r="Z2419" i="2"/>
  <c r="AF2419" i="2" s="1"/>
  <c r="AG2419" i="2" s="1"/>
  <c r="Z2418" i="2"/>
  <c r="AF2418" i="2" s="1"/>
  <c r="AG2418" i="2" s="1"/>
  <c r="Z2417" i="2"/>
  <c r="AF2417" i="2" s="1"/>
  <c r="AG2417" i="2" s="1"/>
  <c r="Z2416" i="2"/>
  <c r="AF2416" i="2" s="1"/>
  <c r="AG2416" i="2" s="1"/>
  <c r="Z2415" i="2"/>
  <c r="AF2415" i="2" s="1"/>
  <c r="AG2415" i="2" s="1"/>
  <c r="Z2414" i="2"/>
  <c r="AF2414" i="2" s="1"/>
  <c r="AG2414" i="2" s="1"/>
  <c r="Z2413" i="2"/>
  <c r="AF2413" i="2" s="1"/>
  <c r="AG2413" i="2" s="1"/>
  <c r="Z2412" i="2"/>
  <c r="AF2412" i="2" s="1"/>
  <c r="AG2412" i="2" s="1"/>
  <c r="Z2411" i="2"/>
  <c r="AF2411" i="2" s="1"/>
  <c r="AG2411" i="2" s="1"/>
  <c r="Z2410" i="2"/>
  <c r="AF2410" i="2" s="1"/>
  <c r="AG2410" i="2" s="1"/>
  <c r="Z2409" i="2"/>
  <c r="AF2409" i="2" s="1"/>
  <c r="AG2409" i="2" s="1"/>
  <c r="Z2408" i="2"/>
  <c r="AF2408" i="2" s="1"/>
  <c r="AG2408" i="2" s="1"/>
  <c r="Z2389" i="2"/>
  <c r="AF2389" i="2" s="1"/>
  <c r="AG2389" i="2" s="1"/>
  <c r="Z2388" i="2"/>
  <c r="AF2388" i="2" s="1"/>
  <c r="AG2388" i="2" s="1"/>
  <c r="Z2387" i="2"/>
  <c r="AF2387" i="2" s="1"/>
  <c r="AG2387" i="2" s="1"/>
  <c r="Z2386" i="2"/>
  <c r="AF2386" i="2" s="1"/>
  <c r="AG2386" i="2" s="1"/>
  <c r="Z2385" i="2"/>
  <c r="AF2385" i="2" s="1"/>
  <c r="AG2385" i="2" s="1"/>
  <c r="Z2384" i="2"/>
  <c r="AF2384" i="2" s="1"/>
  <c r="AG2384" i="2" s="1"/>
  <c r="Z2383" i="2"/>
  <c r="AF2383" i="2" s="1"/>
  <c r="AG2383" i="2" s="1"/>
  <c r="Z2382" i="2"/>
  <c r="AF2382" i="2" s="1"/>
  <c r="AG2382" i="2" s="1"/>
  <c r="Z2381" i="2"/>
  <c r="AF2381" i="2" s="1"/>
  <c r="AG2381" i="2" s="1"/>
  <c r="Z2380" i="2"/>
  <c r="AF2380" i="2" s="1"/>
  <c r="AG2380" i="2" s="1"/>
  <c r="Z2379" i="2"/>
  <c r="AF2379" i="2" s="1"/>
  <c r="AG2379" i="2" s="1"/>
  <c r="Z2378" i="2"/>
  <c r="AF2378" i="2" s="1"/>
  <c r="AG2378" i="2" s="1"/>
  <c r="Z2377" i="2"/>
  <c r="AF2377" i="2" s="1"/>
  <c r="AG2377" i="2" s="1"/>
  <c r="Z2376" i="2"/>
  <c r="AF2376" i="2" s="1"/>
  <c r="AG2376" i="2" s="1"/>
  <c r="Z2375" i="2"/>
  <c r="AF2375" i="2" s="1"/>
  <c r="AG2375" i="2" s="1"/>
  <c r="Z2374" i="2"/>
  <c r="AF2374" i="2" s="1"/>
  <c r="AG2374" i="2" s="1"/>
  <c r="Z2373" i="2"/>
  <c r="AF2373" i="2" s="1"/>
  <c r="AG2373" i="2" s="1"/>
  <c r="Z2372" i="2"/>
  <c r="AF2372" i="2" s="1"/>
  <c r="AG2372" i="2" s="1"/>
  <c r="Z2371" i="2"/>
  <c r="AF2371" i="2" s="1"/>
  <c r="AG2371" i="2" s="1"/>
  <c r="Z2370" i="2"/>
  <c r="AF2370" i="2" s="1"/>
  <c r="AG2370" i="2" s="1"/>
  <c r="Z2369" i="2"/>
  <c r="AF2369" i="2" s="1"/>
  <c r="AG2369" i="2" s="1"/>
  <c r="Z2368" i="2"/>
  <c r="AF2368" i="2" s="1"/>
  <c r="AG2368" i="2" s="1"/>
  <c r="Z2367" i="2"/>
  <c r="AF2367" i="2" s="1"/>
  <c r="AG2367" i="2" s="1"/>
  <c r="Z2366" i="2"/>
  <c r="AF2366" i="2" s="1"/>
  <c r="AG2366" i="2" s="1"/>
  <c r="Z2365" i="2"/>
  <c r="AF2365" i="2" s="1"/>
  <c r="AG2365" i="2" s="1"/>
  <c r="Z2364" i="2"/>
  <c r="AF2364" i="2" s="1"/>
  <c r="AG2364" i="2" s="1"/>
  <c r="Z2363" i="2"/>
  <c r="AF2363" i="2" s="1"/>
  <c r="AG2363" i="2" s="1"/>
  <c r="Z2362" i="2"/>
  <c r="AF2362" i="2" s="1"/>
  <c r="AG2362" i="2" s="1"/>
  <c r="Z2361" i="2"/>
  <c r="AF2361" i="2" s="1"/>
  <c r="AG2361" i="2" s="1"/>
  <c r="Z2360" i="2"/>
  <c r="AF2360" i="2" s="1"/>
  <c r="AG2360" i="2" s="1"/>
  <c r="Z2359" i="2"/>
  <c r="AF2359" i="2" s="1"/>
  <c r="AG2359" i="2" s="1"/>
  <c r="Z2358" i="2"/>
  <c r="AF2358" i="2" s="1"/>
  <c r="AG2358" i="2" s="1"/>
  <c r="Z2357" i="2"/>
  <c r="AF2357" i="2" s="1"/>
  <c r="AG2357" i="2" s="1"/>
  <c r="Z2356" i="2"/>
  <c r="AF2356" i="2" s="1"/>
  <c r="AG2356" i="2" s="1"/>
  <c r="Z2355" i="2"/>
  <c r="AF2355" i="2" s="1"/>
  <c r="AG2355" i="2" s="1"/>
  <c r="Z2354" i="2"/>
  <c r="AF2354" i="2" s="1"/>
  <c r="AG2354" i="2" s="1"/>
  <c r="Z2353" i="2"/>
  <c r="AF2353" i="2" s="1"/>
  <c r="AG2353" i="2" s="1"/>
  <c r="Z2352" i="2"/>
  <c r="AF2352" i="2" s="1"/>
  <c r="AG2352" i="2" s="1"/>
  <c r="Z2351" i="2"/>
  <c r="AF2351" i="2" s="1"/>
  <c r="AG2351" i="2" s="1"/>
  <c r="Z2350" i="2"/>
  <c r="AF2350" i="2" s="1"/>
  <c r="AG2350" i="2" s="1"/>
  <c r="Z2349" i="2"/>
  <c r="AF2349" i="2" s="1"/>
  <c r="AG2349" i="2" s="1"/>
  <c r="Z2348" i="2"/>
  <c r="AF2348" i="2" s="1"/>
  <c r="AG2348" i="2" s="1"/>
  <c r="Z2347" i="2"/>
  <c r="AF2347" i="2" s="1"/>
  <c r="AG2347" i="2" s="1"/>
  <c r="Z2346" i="2"/>
  <c r="AF2346" i="2" s="1"/>
  <c r="AG2346" i="2" s="1"/>
  <c r="Z2345" i="2"/>
  <c r="AF2345" i="2" s="1"/>
  <c r="AG2345" i="2" s="1"/>
  <c r="Z2344" i="2"/>
  <c r="AF2344" i="2" s="1"/>
  <c r="AG2344" i="2" s="1"/>
  <c r="Z2343" i="2"/>
  <c r="AF2343" i="2" s="1"/>
  <c r="AG2343" i="2" s="1"/>
  <c r="Z2342" i="2"/>
  <c r="AF2342" i="2" s="1"/>
  <c r="AG2342" i="2" s="1"/>
  <c r="Z2145" i="2"/>
  <c r="AF2145" i="2" s="1"/>
  <c r="AG2145" i="2" s="1"/>
  <c r="Z2071" i="2"/>
  <c r="AF2071" i="2" s="1"/>
  <c r="AG2071" i="2" s="1"/>
  <c r="Z2070" i="2"/>
  <c r="AF2070" i="2" s="1"/>
  <c r="AG2070" i="2" s="1"/>
  <c r="Z2069" i="2"/>
  <c r="AF2069" i="2" s="1"/>
  <c r="AG2069" i="2" s="1"/>
  <c r="Z2068" i="2"/>
  <c r="AF2068" i="2" s="1"/>
  <c r="AG2068" i="2" s="1"/>
  <c r="Z2067" i="2"/>
  <c r="AF2067" i="2" s="1"/>
  <c r="AG2067" i="2" s="1"/>
  <c r="Z2066" i="2"/>
  <c r="AF2066" i="2" s="1"/>
  <c r="AG2066" i="2" s="1"/>
  <c r="Z2065" i="2"/>
  <c r="AF2065" i="2" s="1"/>
  <c r="AG2065" i="2" s="1"/>
  <c r="Z2064" i="2"/>
  <c r="AF2064" i="2" s="1"/>
  <c r="AG2064" i="2" s="1"/>
  <c r="Z2063" i="2"/>
  <c r="AF2063" i="2" s="1"/>
  <c r="AG2063" i="2" s="1"/>
  <c r="Z2062" i="2"/>
  <c r="AF2062" i="2" s="1"/>
  <c r="AG2062" i="2" s="1"/>
  <c r="Z2061" i="2"/>
  <c r="AF2061" i="2" s="1"/>
  <c r="AG2061" i="2" s="1"/>
  <c r="Z2060" i="2"/>
  <c r="AF2060" i="2" s="1"/>
  <c r="AG2060" i="2" s="1"/>
  <c r="Z2059" i="2"/>
  <c r="AF2059" i="2" s="1"/>
  <c r="AG2059" i="2" s="1"/>
  <c r="Z2058" i="2"/>
  <c r="AF2058" i="2" s="1"/>
  <c r="AG2058" i="2" s="1"/>
  <c r="Z2057" i="2"/>
  <c r="AF2057" i="2" s="1"/>
  <c r="AG2057" i="2" s="1"/>
  <c r="Z2056" i="2"/>
  <c r="AF2056" i="2" s="1"/>
  <c r="AG2056" i="2" s="1"/>
  <c r="Z2037" i="2"/>
  <c r="AF2037" i="2" s="1"/>
  <c r="AG2037" i="2" s="1"/>
  <c r="Z2036" i="2"/>
  <c r="AF2036" i="2" s="1"/>
  <c r="AG2036" i="2" s="1"/>
  <c r="Z2035" i="2"/>
  <c r="AF2035" i="2" s="1"/>
  <c r="AG2035" i="2" s="1"/>
  <c r="Z2034" i="2"/>
  <c r="AF2034" i="2" s="1"/>
  <c r="AG2034" i="2" s="1"/>
  <c r="Z2033" i="2"/>
  <c r="AF2033" i="2" s="1"/>
  <c r="AG2033" i="2" s="1"/>
  <c r="Z2032" i="2"/>
  <c r="AF2032" i="2" s="1"/>
  <c r="AG2032" i="2" s="1"/>
  <c r="Z2031" i="2"/>
  <c r="AF2031" i="2" s="1"/>
  <c r="AG2031" i="2" s="1"/>
  <c r="Z2030" i="2"/>
  <c r="AF2030" i="2" s="1"/>
  <c r="AG2030" i="2" s="1"/>
  <c r="Z2029" i="2"/>
  <c r="AF2029" i="2" s="1"/>
  <c r="AG2029" i="2" s="1"/>
  <c r="Z2028" i="2"/>
  <c r="AF2028" i="2" s="1"/>
  <c r="AG2028" i="2" s="1"/>
  <c r="Z2027" i="2"/>
  <c r="AF2027" i="2" s="1"/>
  <c r="AG2027" i="2" s="1"/>
  <c r="Z2026" i="2"/>
  <c r="AF2026" i="2" s="1"/>
  <c r="AG2026" i="2" s="1"/>
  <c r="Z2025" i="2"/>
  <c r="AF2025" i="2" s="1"/>
  <c r="AG2025" i="2" s="1"/>
  <c r="Z2024" i="2"/>
  <c r="AF2024" i="2" s="1"/>
  <c r="AG2024" i="2" s="1"/>
  <c r="Z2023" i="2"/>
  <c r="AF2023" i="2" s="1"/>
  <c r="AG2023" i="2" s="1"/>
  <c r="Z2022" i="2"/>
  <c r="AF2022" i="2" s="1"/>
  <c r="AG2022" i="2" s="1"/>
  <c r="Z2021" i="2"/>
  <c r="AF2021" i="2" s="1"/>
  <c r="AG2021" i="2" s="1"/>
  <c r="Z2020" i="2"/>
  <c r="AF2020" i="2" s="1"/>
  <c r="AG2020" i="2" s="1"/>
  <c r="Z2000" i="2"/>
  <c r="AF2000" i="2" s="1"/>
  <c r="AG2000" i="2" s="1"/>
  <c r="Z1999" i="2"/>
  <c r="AF1999" i="2" s="1"/>
  <c r="AG1999" i="2" s="1"/>
  <c r="Z1998" i="2"/>
  <c r="AF1998" i="2" s="1"/>
  <c r="AG1998" i="2" s="1"/>
  <c r="Z1997" i="2"/>
  <c r="AF1997" i="2" s="1"/>
  <c r="AG1997" i="2" s="1"/>
  <c r="Z1996" i="2"/>
  <c r="AF1996" i="2" s="1"/>
  <c r="AG1996" i="2" s="1"/>
  <c r="Z1995" i="2"/>
  <c r="AF1995" i="2" s="1"/>
  <c r="AG1995" i="2" s="1"/>
  <c r="Z1994" i="2"/>
  <c r="AF1994" i="2" s="1"/>
  <c r="AG1994" i="2" s="1"/>
  <c r="Z1993" i="2"/>
  <c r="AF1993" i="2" s="1"/>
  <c r="AG1993" i="2" s="1"/>
  <c r="Z1992" i="2"/>
  <c r="AF1992" i="2" s="1"/>
  <c r="AG1992" i="2" s="1"/>
  <c r="Z1991" i="2"/>
  <c r="AF1991" i="2" s="1"/>
  <c r="AG1991" i="2" s="1"/>
  <c r="Z1990" i="2"/>
  <c r="AF1990" i="2" s="1"/>
  <c r="AG1990" i="2" s="1"/>
  <c r="Z1989" i="2"/>
  <c r="AF1989" i="2" s="1"/>
  <c r="AG1989" i="2" s="1"/>
  <c r="Z1988" i="2"/>
  <c r="AF1988" i="2" s="1"/>
  <c r="AG1988" i="2" s="1"/>
  <c r="Z1987" i="2"/>
  <c r="AF1987" i="2" s="1"/>
  <c r="AG1987" i="2" s="1"/>
  <c r="Z1986" i="2"/>
  <c r="AF1986" i="2" s="1"/>
  <c r="AG1986" i="2" s="1"/>
  <c r="Z1985" i="2"/>
  <c r="AF1985" i="2" s="1"/>
  <c r="AG1985" i="2" s="1"/>
  <c r="Z1984" i="2"/>
  <c r="AF1984" i="2" s="1"/>
  <c r="AG1984" i="2" s="1"/>
  <c r="Z1983" i="2"/>
  <c r="AF1983" i="2" s="1"/>
  <c r="AG1983" i="2" s="1"/>
  <c r="Z1982" i="2"/>
  <c r="AF1982" i="2" s="1"/>
  <c r="AG1982" i="2" s="1"/>
  <c r="Z1981" i="2"/>
  <c r="AF1981" i="2" s="1"/>
  <c r="AG1981" i="2" s="1"/>
  <c r="Z1980" i="2"/>
  <c r="AF1980" i="2" s="1"/>
  <c r="AG1980" i="2" s="1"/>
  <c r="Z1979" i="2"/>
  <c r="AF1979" i="2" s="1"/>
  <c r="AG1979" i="2" s="1"/>
  <c r="Z1978" i="2"/>
  <c r="AF1978" i="2" s="1"/>
  <c r="AG1978" i="2" s="1"/>
  <c r="Z1977" i="2"/>
  <c r="AF1977" i="2" s="1"/>
  <c r="AG1977" i="2" s="1"/>
  <c r="Z1976" i="2"/>
  <c r="AF1976" i="2" s="1"/>
  <c r="AG1976" i="2" s="1"/>
  <c r="Z1975" i="2"/>
  <c r="AF1975" i="2" s="1"/>
  <c r="AG1975" i="2" s="1"/>
  <c r="Z1974" i="2"/>
  <c r="AF1974" i="2" s="1"/>
  <c r="AG1974" i="2" s="1"/>
  <c r="Z1973" i="2"/>
  <c r="AF1973" i="2" s="1"/>
  <c r="AG1973" i="2" s="1"/>
  <c r="Z1959" i="2"/>
  <c r="AF1959" i="2" s="1"/>
  <c r="AG1959" i="2" s="1"/>
  <c r="Z1958" i="2"/>
  <c r="AF1958" i="2" s="1"/>
  <c r="AG1958" i="2" s="1"/>
  <c r="Z1957" i="2"/>
  <c r="AF1957" i="2" s="1"/>
  <c r="AG1957" i="2" s="1"/>
  <c r="Z1956" i="2"/>
  <c r="AF1956" i="2" s="1"/>
  <c r="AG1956" i="2" s="1"/>
  <c r="Z1955" i="2"/>
  <c r="AF1955" i="2" s="1"/>
  <c r="AG1955" i="2" s="1"/>
  <c r="Z1954" i="2"/>
  <c r="AF1954" i="2" s="1"/>
  <c r="AG1954" i="2" s="1"/>
  <c r="Z1953" i="2"/>
  <c r="AF1953" i="2" s="1"/>
  <c r="AG1953" i="2" s="1"/>
  <c r="Z1952" i="2"/>
  <c r="AF1952" i="2" s="1"/>
  <c r="AG1952" i="2" s="1"/>
  <c r="Z1951" i="2"/>
  <c r="AF1951" i="2" s="1"/>
  <c r="AG1951" i="2" s="1"/>
  <c r="Z1950" i="2"/>
  <c r="AF1950" i="2" s="1"/>
  <c r="AG1950" i="2" s="1"/>
  <c r="Z1949" i="2"/>
  <c r="AF1949" i="2" s="1"/>
  <c r="AG1949" i="2" s="1"/>
  <c r="Z1948" i="2"/>
  <c r="AF1948" i="2" s="1"/>
  <c r="AG1948" i="2" s="1"/>
  <c r="Z1947" i="2"/>
  <c r="AF1947" i="2" s="1"/>
  <c r="AG1947" i="2" s="1"/>
  <c r="Z1946" i="2"/>
  <c r="AF1946" i="2" s="1"/>
  <c r="AG1946" i="2" s="1"/>
  <c r="Z1945" i="2"/>
  <c r="AF1945" i="2" s="1"/>
  <c r="AG1945" i="2" s="1"/>
  <c r="Z1944" i="2"/>
  <c r="AF1944" i="2" s="1"/>
  <c r="AG1944" i="2" s="1"/>
  <c r="Z1943" i="2"/>
  <c r="AF1943" i="2" s="1"/>
  <c r="AG1943" i="2" s="1"/>
  <c r="Z1942" i="2"/>
  <c r="AF1942" i="2" s="1"/>
  <c r="AG1942" i="2" s="1"/>
  <c r="Z1941" i="2"/>
  <c r="AF1941" i="2" s="1"/>
  <c r="AG1941" i="2" s="1"/>
  <c r="Z1940" i="2"/>
  <c r="AF1940" i="2" s="1"/>
  <c r="AG1940" i="2" s="1"/>
  <c r="Z1939" i="2"/>
  <c r="AF1939" i="2" s="1"/>
  <c r="AG1939" i="2" s="1"/>
  <c r="Z1938" i="2"/>
  <c r="AF1938" i="2" s="1"/>
  <c r="AG1938" i="2" s="1"/>
  <c r="Z1937" i="2"/>
  <c r="AF1937" i="2" s="1"/>
  <c r="AG1937" i="2" s="1"/>
  <c r="Z1936" i="2"/>
  <c r="AF1936" i="2" s="1"/>
  <c r="AG1936" i="2" s="1"/>
  <c r="Z1935" i="2"/>
  <c r="AF1935" i="2" s="1"/>
  <c r="AG1935" i="2" s="1"/>
  <c r="Z1934" i="2"/>
  <c r="AF1934" i="2" s="1"/>
  <c r="AG1934" i="2" s="1"/>
  <c r="Z1900" i="2"/>
  <c r="AF1900" i="2" s="1"/>
  <c r="AG1900" i="2" s="1"/>
  <c r="Z1851" i="2"/>
  <c r="AF1851" i="2" s="1"/>
  <c r="AG1851" i="2" s="1"/>
  <c r="Z1850" i="2"/>
  <c r="AF1850" i="2" s="1"/>
  <c r="AG1850" i="2" s="1"/>
  <c r="Z1842" i="2"/>
  <c r="AF1842" i="2" s="1"/>
  <c r="AG1842" i="2" s="1"/>
  <c r="Z1841" i="2"/>
  <c r="AF1841" i="2" s="1"/>
  <c r="AG1841" i="2" s="1"/>
  <c r="Z1840" i="2"/>
  <c r="AF1840" i="2" s="1"/>
  <c r="AG1840" i="2" s="1"/>
  <c r="Z1839" i="2"/>
  <c r="AF1839" i="2" s="1"/>
  <c r="AG1839" i="2" s="1"/>
  <c r="Z1824" i="2"/>
  <c r="AF1824" i="2" s="1"/>
  <c r="AG1824" i="2" s="1"/>
  <c r="Z1823" i="2"/>
  <c r="AF1823" i="2" s="1"/>
  <c r="AG1823" i="2" s="1"/>
  <c r="Z1822" i="2"/>
  <c r="AF1822" i="2" s="1"/>
  <c r="AG1822" i="2" s="1"/>
  <c r="Z1821" i="2"/>
  <c r="AF1821" i="2" s="1"/>
  <c r="AG1821" i="2" s="1"/>
  <c r="Z1820" i="2"/>
  <c r="AF1820" i="2" s="1"/>
  <c r="AG1820" i="2" s="1"/>
  <c r="Z1819" i="2"/>
  <c r="AF1819" i="2" s="1"/>
  <c r="AG1819" i="2" s="1"/>
  <c r="Z1818" i="2"/>
  <c r="AF1818" i="2" s="1"/>
  <c r="AG1818" i="2" s="1"/>
  <c r="Z1817" i="2"/>
  <c r="AF1817" i="2" s="1"/>
  <c r="AG1817" i="2" s="1"/>
  <c r="Z1816" i="2"/>
  <c r="AF1816" i="2" s="1"/>
  <c r="AG1816" i="2" s="1"/>
  <c r="Z1815" i="2"/>
  <c r="AF1815" i="2" s="1"/>
  <c r="AG1815" i="2" s="1"/>
  <c r="Z1814" i="2"/>
  <c r="AF1814" i="2" s="1"/>
  <c r="AG1814" i="2" s="1"/>
  <c r="Z1813" i="2"/>
  <c r="AF1813" i="2" s="1"/>
  <c r="AG1813" i="2" s="1"/>
  <c r="Z1799" i="2"/>
  <c r="AF1799" i="2" s="1"/>
  <c r="AG1799" i="2" s="1"/>
  <c r="Z1798" i="2"/>
  <c r="AF1798" i="2" s="1"/>
  <c r="AG1798" i="2" s="1"/>
  <c r="Z1797" i="2"/>
  <c r="AF1797" i="2" s="1"/>
  <c r="AG1797" i="2" s="1"/>
  <c r="Z1796" i="2"/>
  <c r="AF1796" i="2" s="1"/>
  <c r="AG1796" i="2" s="1"/>
  <c r="Z1795" i="2"/>
  <c r="AF1795" i="2" s="1"/>
  <c r="AG1795" i="2" s="1"/>
  <c r="Z1794" i="2"/>
  <c r="AF1794" i="2" s="1"/>
  <c r="AG1794" i="2" s="1"/>
  <c r="Z1793" i="2"/>
  <c r="AF1793" i="2" s="1"/>
  <c r="AG1793" i="2" s="1"/>
  <c r="Z1792" i="2"/>
  <c r="AF1792" i="2" s="1"/>
  <c r="AG1792" i="2" s="1"/>
  <c r="Z1791" i="2"/>
  <c r="AF1791" i="2" s="1"/>
  <c r="AG1791" i="2" s="1"/>
  <c r="Z1790" i="2"/>
  <c r="AF1790" i="2" s="1"/>
  <c r="AG1790" i="2" s="1"/>
  <c r="Z1789" i="2"/>
  <c r="AF1789" i="2" s="1"/>
  <c r="AG1789" i="2" s="1"/>
  <c r="Z1788" i="2"/>
  <c r="AF1788" i="2" s="1"/>
  <c r="AG1788" i="2" s="1"/>
  <c r="Z1787" i="2"/>
  <c r="AF1787" i="2" s="1"/>
  <c r="AG1787" i="2" s="1"/>
  <c r="Z1786" i="2"/>
  <c r="AF1786" i="2" s="1"/>
  <c r="AG1786" i="2" s="1"/>
  <c r="Z1785" i="2"/>
  <c r="AF1785" i="2" s="1"/>
  <c r="AG1785" i="2" s="1"/>
  <c r="Z1784" i="2"/>
  <c r="AF1784" i="2" s="1"/>
  <c r="AG1784" i="2" s="1"/>
  <c r="Z1783" i="2"/>
  <c r="AF1783" i="2" s="1"/>
  <c r="AG1783" i="2" s="1"/>
  <c r="Z1782" i="2"/>
  <c r="AF1782" i="2" s="1"/>
  <c r="AG1782" i="2" s="1"/>
  <c r="Z1766" i="2"/>
  <c r="AF1766" i="2" s="1"/>
  <c r="AG1766" i="2" s="1"/>
  <c r="Z1736" i="2"/>
  <c r="AF1736" i="2" s="1"/>
  <c r="AG1736" i="2" s="1"/>
  <c r="Z1733" i="2"/>
  <c r="AF1733" i="2" s="1"/>
  <c r="AG1733" i="2" s="1"/>
  <c r="Z1732" i="2"/>
  <c r="AF1732" i="2" s="1"/>
  <c r="AG1732" i="2" s="1"/>
  <c r="Z1731" i="2"/>
  <c r="AF1731" i="2" s="1"/>
  <c r="AG1731" i="2" s="1"/>
  <c r="Z1730" i="2"/>
  <c r="AF1730" i="2" s="1"/>
  <c r="AG1730" i="2" s="1"/>
  <c r="Z1714" i="2"/>
  <c r="AF1714" i="2" s="1"/>
  <c r="AG1714" i="2" s="1"/>
  <c r="Z1713" i="2"/>
  <c r="AF1713" i="2" s="1"/>
  <c r="AG1713" i="2" s="1"/>
  <c r="Z1712" i="2"/>
  <c r="AF1712" i="2" s="1"/>
  <c r="AG1712" i="2" s="1"/>
  <c r="Z1711" i="2"/>
  <c r="AF1711" i="2" s="1"/>
  <c r="AG1711" i="2" s="1"/>
  <c r="Z1710" i="2"/>
  <c r="AF1710" i="2" s="1"/>
  <c r="AG1710" i="2" s="1"/>
  <c r="Z1709" i="2"/>
  <c r="AF1709" i="2" s="1"/>
  <c r="AG1709" i="2" s="1"/>
  <c r="Z1708" i="2"/>
  <c r="AF1708" i="2" s="1"/>
  <c r="AG1708" i="2" s="1"/>
  <c r="Z1707" i="2"/>
  <c r="AF1707" i="2" s="1"/>
  <c r="AG1707" i="2" s="1"/>
  <c r="Z1706" i="2"/>
  <c r="AF1706" i="2" s="1"/>
  <c r="AG1706" i="2" s="1"/>
  <c r="Z1705" i="2"/>
  <c r="AF1705" i="2" s="1"/>
  <c r="AG1705" i="2" s="1"/>
  <c r="Z1704" i="2"/>
  <c r="AF1704" i="2" s="1"/>
  <c r="AG1704" i="2" s="1"/>
  <c r="Z1703" i="2"/>
  <c r="AF1703" i="2" s="1"/>
  <c r="AG1703" i="2" s="1"/>
  <c r="Z1702" i="2"/>
  <c r="AF1702" i="2" s="1"/>
  <c r="AG1702" i="2" s="1"/>
  <c r="Z1701" i="2"/>
  <c r="AF1701" i="2" s="1"/>
  <c r="AG1701" i="2" s="1"/>
  <c r="Z1700" i="2"/>
  <c r="AF1700" i="2" s="1"/>
  <c r="AG1700" i="2" s="1"/>
  <c r="Z1699" i="2"/>
  <c r="AF1699" i="2" s="1"/>
  <c r="AG1699" i="2" s="1"/>
  <c r="Z1698" i="2"/>
  <c r="AF1698" i="2" s="1"/>
  <c r="AG1698" i="2" s="1"/>
  <c r="Z1697" i="2"/>
  <c r="AF1697" i="2" s="1"/>
  <c r="AG1697" i="2" s="1"/>
  <c r="Z1696" i="2"/>
  <c r="AF1696" i="2" s="1"/>
  <c r="AG1696" i="2" s="1"/>
  <c r="Z1695" i="2"/>
  <c r="AF1695" i="2" s="1"/>
  <c r="AG1695" i="2" s="1"/>
  <c r="Z1688" i="2"/>
  <c r="AF1688" i="2" s="1"/>
  <c r="AG1688" i="2" s="1"/>
  <c r="Z1687" i="2"/>
  <c r="AF1687" i="2" s="1"/>
  <c r="AG1687" i="2" s="1"/>
  <c r="Z1686" i="2"/>
  <c r="AF1686" i="2" s="1"/>
  <c r="AG1686" i="2" s="1"/>
  <c r="Z1685" i="2"/>
  <c r="AF1685" i="2" s="1"/>
  <c r="AG1685" i="2" s="1"/>
  <c r="Z1671" i="2"/>
  <c r="AF1671" i="2" s="1"/>
  <c r="AG1671" i="2" s="1"/>
  <c r="Z1670" i="2"/>
  <c r="AF1670" i="2" s="1"/>
  <c r="AG1670" i="2" s="1"/>
  <c r="Z1669" i="2"/>
  <c r="AF1669" i="2" s="1"/>
  <c r="AG1669" i="2" s="1"/>
  <c r="Z1668" i="2"/>
  <c r="AF1668" i="2" s="1"/>
  <c r="AG1668" i="2" s="1"/>
  <c r="Z1667" i="2"/>
  <c r="AF1667" i="2" s="1"/>
  <c r="AG1667" i="2" s="1"/>
  <c r="Z1666" i="2"/>
  <c r="AF1666" i="2" s="1"/>
  <c r="AG1666" i="2" s="1"/>
  <c r="Z1665" i="2"/>
  <c r="AF1665" i="2" s="1"/>
  <c r="AG1665" i="2" s="1"/>
  <c r="Z1664" i="2"/>
  <c r="AF1664" i="2" s="1"/>
  <c r="AG1664" i="2" s="1"/>
  <c r="Z1650" i="2"/>
  <c r="AF1650" i="2" s="1"/>
  <c r="AG1650" i="2" s="1"/>
  <c r="Z1649" i="2"/>
  <c r="AF1649" i="2" s="1"/>
  <c r="AG1649" i="2" s="1"/>
  <c r="Z1648" i="2"/>
  <c r="AF1648" i="2" s="1"/>
  <c r="AG1648" i="2" s="1"/>
  <c r="Z1647" i="2"/>
  <c r="AF1647" i="2" s="1"/>
  <c r="AG1647" i="2" s="1"/>
  <c r="Z1645" i="2"/>
  <c r="AF1645" i="2" s="1"/>
  <c r="AG1645" i="2" s="1"/>
  <c r="Z1644" i="2"/>
  <c r="AF1644" i="2" s="1"/>
  <c r="AG1644" i="2" s="1"/>
  <c r="Z1643" i="2"/>
  <c r="AF1643" i="2" s="1"/>
  <c r="AG1643" i="2" s="1"/>
  <c r="Z1641" i="2"/>
  <c r="AF1641" i="2" s="1"/>
  <c r="AG1641" i="2" s="1"/>
  <c r="Z1626" i="2"/>
  <c r="AF1626" i="2" s="1"/>
  <c r="AG1626" i="2" s="1"/>
  <c r="Z1625" i="2"/>
  <c r="AF1625" i="2" s="1"/>
  <c r="AG1625" i="2" s="1"/>
  <c r="Z1624" i="2"/>
  <c r="AF1624" i="2" s="1"/>
  <c r="AG1624" i="2" s="1"/>
  <c r="Z1623" i="2"/>
  <c r="AF1623" i="2" s="1"/>
  <c r="AG1623" i="2" s="1"/>
  <c r="Z1622" i="2"/>
  <c r="AF1622" i="2" s="1"/>
  <c r="AG1622" i="2" s="1"/>
  <c r="Z1608" i="2"/>
  <c r="AF1608" i="2" s="1"/>
  <c r="AG1608" i="2" s="1"/>
  <c r="Z1607" i="2"/>
  <c r="AF1607" i="2" s="1"/>
  <c r="AG1607" i="2" s="1"/>
  <c r="Z1606" i="2"/>
  <c r="AF1606" i="2" s="1"/>
  <c r="AG1606" i="2" s="1"/>
  <c r="Z1605" i="2"/>
  <c r="AF1605" i="2" s="1"/>
  <c r="AG1605" i="2" s="1"/>
  <c r="Z1604" i="2"/>
  <c r="AF1604" i="2" s="1"/>
  <c r="AG1604" i="2" s="1"/>
  <c r="Z1590" i="2"/>
  <c r="AF1590" i="2" s="1"/>
  <c r="AG1590" i="2" s="1"/>
  <c r="Z1589" i="2"/>
  <c r="AF1589" i="2" s="1"/>
  <c r="AG1589" i="2" s="1"/>
  <c r="Z1588" i="2"/>
  <c r="AF1588" i="2" s="1"/>
  <c r="AG1588" i="2" s="1"/>
  <c r="Z1587" i="2"/>
  <c r="AF1587" i="2" s="1"/>
  <c r="AG1587" i="2" s="1"/>
  <c r="Z1586" i="2"/>
  <c r="AF1586" i="2" s="1"/>
  <c r="AG1586" i="2" s="1"/>
  <c r="Z1585" i="2"/>
  <c r="AF1585" i="2" s="1"/>
  <c r="AG1585" i="2" s="1"/>
  <c r="Z1571" i="2"/>
  <c r="AF1571" i="2" s="1"/>
  <c r="AG1571" i="2" s="1"/>
  <c r="Z1570" i="2"/>
  <c r="AF1570" i="2" s="1"/>
  <c r="AG1570" i="2" s="1"/>
  <c r="Z1569" i="2"/>
  <c r="AF1569" i="2" s="1"/>
  <c r="AG1569" i="2" s="1"/>
  <c r="Z1568" i="2"/>
  <c r="AF1568" i="2" s="1"/>
  <c r="AG1568" i="2" s="1"/>
  <c r="Z1567" i="2"/>
  <c r="AF1567" i="2" s="1"/>
  <c r="AG1567" i="2" s="1"/>
  <c r="Z1566" i="2"/>
  <c r="AF1566" i="2" s="1"/>
  <c r="AG1566" i="2" s="1"/>
  <c r="Z1565" i="2"/>
  <c r="AF1565" i="2" s="1"/>
  <c r="AG1565" i="2" s="1"/>
  <c r="Z1551" i="2"/>
  <c r="AF1551" i="2" s="1"/>
  <c r="AG1551" i="2" s="1"/>
  <c r="Z1550" i="2"/>
  <c r="AF1550" i="2" s="1"/>
  <c r="AG1550" i="2" s="1"/>
  <c r="Z1549" i="2"/>
  <c r="AF1549" i="2" s="1"/>
  <c r="AG1549" i="2" s="1"/>
  <c r="Z1548" i="2"/>
  <c r="AF1548" i="2" s="1"/>
  <c r="AG1548" i="2" s="1"/>
  <c r="Z1547" i="2"/>
  <c r="AF1547" i="2" s="1"/>
  <c r="AG1547" i="2" s="1"/>
  <c r="Z1546" i="2"/>
  <c r="AF1546" i="2" s="1"/>
  <c r="AG1546" i="2" s="1"/>
  <c r="Z1545" i="2"/>
  <c r="AF1545" i="2" s="1"/>
  <c r="AG1545" i="2" s="1"/>
  <c r="Z1544" i="2"/>
  <c r="AF1544" i="2" s="1"/>
  <c r="AG1544" i="2" s="1"/>
  <c r="Z1543" i="2"/>
  <c r="AF1543" i="2" s="1"/>
  <c r="AG1543" i="2" s="1"/>
  <c r="Z1542" i="2"/>
  <c r="AF1542" i="2" s="1"/>
  <c r="AG1542" i="2" s="1"/>
  <c r="Z1541" i="2"/>
  <c r="AF1541" i="2" s="1"/>
  <c r="AG1541" i="2" s="1"/>
  <c r="Z1540" i="2"/>
  <c r="AF1540" i="2" s="1"/>
  <c r="AG1540" i="2" s="1"/>
  <c r="Z1539" i="2"/>
  <c r="AF1539" i="2" s="1"/>
  <c r="AG1539" i="2" s="1"/>
  <c r="Z1538" i="2"/>
  <c r="AF1538" i="2" s="1"/>
  <c r="AG1538" i="2" s="1"/>
  <c r="Z1537" i="2"/>
  <c r="AF1537" i="2" s="1"/>
  <c r="AG1537" i="2" s="1"/>
  <c r="Z1536" i="2"/>
  <c r="AF1536" i="2" s="1"/>
  <c r="AG1536" i="2" s="1"/>
  <c r="Z1535" i="2"/>
  <c r="AF1535" i="2" s="1"/>
  <c r="AG1535" i="2" s="1"/>
  <c r="Z1534" i="2"/>
  <c r="AF1534" i="2" s="1"/>
  <c r="AG1534" i="2" s="1"/>
  <c r="Z1520" i="2"/>
  <c r="AF1520" i="2" s="1"/>
  <c r="AG1520" i="2" s="1"/>
  <c r="Z1519" i="2"/>
  <c r="AF1519" i="2" s="1"/>
  <c r="AG1519" i="2" s="1"/>
  <c r="Z1518" i="2"/>
  <c r="AF1518" i="2" s="1"/>
  <c r="AG1518" i="2" s="1"/>
  <c r="Z1517" i="2"/>
  <c r="AF1517" i="2" s="1"/>
  <c r="AG1517" i="2" s="1"/>
  <c r="Z1516" i="2"/>
  <c r="AF1516" i="2" s="1"/>
  <c r="AG1516" i="2" s="1"/>
  <c r="Z1515" i="2"/>
  <c r="AF1515" i="2" s="1"/>
  <c r="AG1515" i="2" s="1"/>
  <c r="Z1514" i="2"/>
  <c r="AF1514" i="2" s="1"/>
  <c r="AG1514" i="2" s="1"/>
  <c r="Z1500" i="2"/>
  <c r="AF1500" i="2" s="1"/>
  <c r="AG1500" i="2" s="1"/>
  <c r="Z1499" i="2"/>
  <c r="AF1499" i="2" s="1"/>
  <c r="AG1499" i="2" s="1"/>
  <c r="Z1498" i="2"/>
  <c r="AF1498" i="2" s="1"/>
  <c r="AG1498" i="2" s="1"/>
  <c r="Z1497" i="2"/>
  <c r="AF1497" i="2" s="1"/>
  <c r="AG1497" i="2" s="1"/>
  <c r="Z1496" i="2"/>
  <c r="AF1496" i="2" s="1"/>
  <c r="AG1496" i="2" s="1"/>
  <c r="Z1495" i="2"/>
  <c r="AF1495" i="2" s="1"/>
  <c r="AG1495" i="2" s="1"/>
  <c r="Z1494" i="2"/>
  <c r="AF1494" i="2" s="1"/>
  <c r="AG1494" i="2" s="1"/>
  <c r="Z1493" i="2"/>
  <c r="AF1493" i="2" s="1"/>
  <c r="AG1493" i="2" s="1"/>
  <c r="Z1492" i="2"/>
  <c r="AF1492" i="2" s="1"/>
  <c r="AG1492" i="2" s="1"/>
  <c r="Z1491" i="2"/>
  <c r="AF1491" i="2" s="1"/>
  <c r="AG1491" i="2" s="1"/>
  <c r="Z1490" i="2"/>
  <c r="AF1490" i="2" s="1"/>
  <c r="AG1490" i="2" s="1"/>
  <c r="Z1489" i="2"/>
  <c r="AF1489" i="2" s="1"/>
  <c r="AG1489" i="2" s="1"/>
  <c r="Z1488" i="2"/>
  <c r="AF1488" i="2" s="1"/>
  <c r="AG1488" i="2" s="1"/>
  <c r="Z1487" i="2"/>
  <c r="AF1487" i="2" s="1"/>
  <c r="AG1487" i="2" s="1"/>
  <c r="Z1486" i="2"/>
  <c r="AF1486" i="2" s="1"/>
  <c r="AG1486" i="2" s="1"/>
  <c r="Z1485" i="2"/>
  <c r="AF1485" i="2" s="1"/>
  <c r="AG1485" i="2" s="1"/>
  <c r="Z1484" i="2"/>
  <c r="AF1484" i="2" s="1"/>
  <c r="AG1484" i="2" s="1"/>
  <c r="Z1483" i="2"/>
  <c r="AF1483" i="2" s="1"/>
  <c r="AG1483" i="2" s="1"/>
  <c r="Z1482" i="2"/>
  <c r="AF1482" i="2" s="1"/>
  <c r="AG1482" i="2" s="1"/>
  <c r="Z1481" i="2"/>
  <c r="AF1481" i="2" s="1"/>
  <c r="AG1481" i="2" s="1"/>
  <c r="Z1480" i="2"/>
  <c r="AF1480" i="2" s="1"/>
  <c r="AG1480" i="2" s="1"/>
  <c r="Z1466" i="2"/>
  <c r="AF1466" i="2" s="1"/>
  <c r="AG1466" i="2" s="1"/>
  <c r="Z1465" i="2"/>
  <c r="AF1465" i="2" s="1"/>
  <c r="AG1465" i="2" s="1"/>
  <c r="Z1464" i="2"/>
  <c r="AF1464" i="2" s="1"/>
  <c r="AG1464" i="2" s="1"/>
  <c r="Z1463" i="2"/>
  <c r="AF1463" i="2" s="1"/>
  <c r="AG1463" i="2" s="1"/>
  <c r="Z1462" i="2"/>
  <c r="AF1462" i="2" s="1"/>
  <c r="AG1462" i="2" s="1"/>
  <c r="Z1461" i="2"/>
  <c r="AF1461" i="2" s="1"/>
  <c r="AG1461" i="2" s="1"/>
  <c r="Z1460" i="2"/>
  <c r="AF1460" i="2" s="1"/>
  <c r="AG1460" i="2" s="1"/>
  <c r="Z1459" i="2"/>
  <c r="AF1459" i="2" s="1"/>
  <c r="AG1459" i="2" s="1"/>
  <c r="Z1458" i="2"/>
  <c r="AF1458" i="2" s="1"/>
  <c r="AG1458" i="2" s="1"/>
  <c r="Z1457" i="2"/>
  <c r="AF1457" i="2" s="1"/>
  <c r="AG1457" i="2" s="1"/>
  <c r="Z1456" i="2"/>
  <c r="AF1456" i="2" s="1"/>
  <c r="AG1456" i="2" s="1"/>
  <c r="Z1455" i="2"/>
  <c r="AF1455" i="2" s="1"/>
  <c r="AG1455" i="2" s="1"/>
  <c r="Z1454" i="2"/>
  <c r="AF1454" i="2" s="1"/>
  <c r="AG1454" i="2" s="1"/>
  <c r="Z1453" i="2"/>
  <c r="AF1453" i="2" s="1"/>
  <c r="AG1453" i="2" s="1"/>
  <c r="Z1452" i="2"/>
  <c r="AF1452" i="2" s="1"/>
  <c r="AG1452" i="2" s="1"/>
  <c r="Z1451" i="2"/>
  <c r="AF1451" i="2" s="1"/>
  <c r="AG1451" i="2" s="1"/>
  <c r="Z1450" i="2"/>
  <c r="AF1450" i="2" s="1"/>
  <c r="AG1450" i="2" s="1"/>
  <c r="Z1449" i="2"/>
  <c r="AF1449" i="2" s="1"/>
  <c r="AG1449" i="2" s="1"/>
  <c r="Z1448" i="2"/>
  <c r="AF1448" i="2" s="1"/>
  <c r="AG1448" i="2" s="1"/>
  <c r="Z1447" i="2"/>
  <c r="AF1447" i="2" s="1"/>
  <c r="AG1447" i="2" s="1"/>
  <c r="Z1446" i="2"/>
  <c r="AF1446" i="2" s="1"/>
  <c r="AG1446" i="2" s="1"/>
  <c r="Z1445" i="2"/>
  <c r="AF1445" i="2" s="1"/>
  <c r="AG1445" i="2" s="1"/>
  <c r="Z1444" i="2"/>
  <c r="AF1444" i="2" s="1"/>
  <c r="AG1444" i="2" s="1"/>
  <c r="Z1443" i="2"/>
  <c r="AF1443" i="2" s="1"/>
  <c r="AG1443" i="2" s="1"/>
  <c r="Z1442" i="2"/>
  <c r="AF1442" i="2" s="1"/>
  <c r="AG1442" i="2" s="1"/>
  <c r="Z1441" i="2"/>
  <c r="AF1441" i="2" s="1"/>
  <c r="AG1441" i="2" s="1"/>
  <c r="Z1440" i="2"/>
  <c r="AF1440" i="2" s="1"/>
  <c r="AG1440" i="2" s="1"/>
  <c r="Z1439" i="2"/>
  <c r="AF1439" i="2" s="1"/>
  <c r="AG1439" i="2" s="1"/>
  <c r="Z1438" i="2"/>
  <c r="AF1438" i="2" s="1"/>
  <c r="AG1438" i="2" s="1"/>
  <c r="Z1437" i="2"/>
  <c r="AF1437" i="2" s="1"/>
  <c r="AG1437" i="2" s="1"/>
  <c r="Z1436" i="2"/>
  <c r="AF1436" i="2" s="1"/>
  <c r="AG1436" i="2" s="1"/>
  <c r="Z1435" i="2"/>
  <c r="AF1435" i="2" s="1"/>
  <c r="AG1435" i="2" s="1"/>
  <c r="Z1434" i="2"/>
  <c r="AF1434" i="2" s="1"/>
  <c r="AG1434" i="2" s="1"/>
  <c r="Z1433" i="2"/>
  <c r="AF1433" i="2" s="1"/>
  <c r="AG1433" i="2" s="1"/>
  <c r="Z1432" i="2"/>
  <c r="AF1432" i="2" s="1"/>
  <c r="AG1432" i="2" s="1"/>
  <c r="Z1431" i="2"/>
  <c r="AF1431" i="2" s="1"/>
  <c r="AG1431" i="2" s="1"/>
  <c r="Z1430" i="2"/>
  <c r="AF1430" i="2" s="1"/>
  <c r="AG1430" i="2" s="1"/>
  <c r="Z1429" i="2"/>
  <c r="AF1429" i="2" s="1"/>
  <c r="AG1429" i="2" s="1"/>
  <c r="Z1428" i="2"/>
  <c r="AF1428" i="2" s="1"/>
  <c r="AG1428" i="2" s="1"/>
  <c r="Z1427" i="2"/>
  <c r="AF1427" i="2" s="1"/>
  <c r="AG1427" i="2" s="1"/>
  <c r="Z1426" i="2"/>
  <c r="AF1426" i="2" s="1"/>
  <c r="AG1426" i="2" s="1"/>
  <c r="Z1425" i="2"/>
  <c r="AF1425" i="2" s="1"/>
  <c r="AG1425" i="2" s="1"/>
  <c r="Z1424" i="2"/>
  <c r="AF1424" i="2" s="1"/>
  <c r="AG1424" i="2" s="1"/>
  <c r="Z1423" i="2"/>
  <c r="AF1423" i="2" s="1"/>
  <c r="AG1423" i="2" s="1"/>
  <c r="Z1422" i="2"/>
  <c r="AF1422" i="2" s="1"/>
  <c r="AG1422" i="2" s="1"/>
  <c r="Z1421" i="2"/>
  <c r="AF1421" i="2" s="1"/>
  <c r="AG1421" i="2" s="1"/>
  <c r="Z1407" i="2"/>
  <c r="AF1407" i="2" s="1"/>
  <c r="AG1407" i="2" s="1"/>
  <c r="Z1406" i="2"/>
  <c r="AF1406" i="2" s="1"/>
  <c r="AG1406" i="2" s="1"/>
  <c r="Z1405" i="2"/>
  <c r="AF1405" i="2" s="1"/>
  <c r="AG1405" i="2" s="1"/>
  <c r="Z1404" i="2"/>
  <c r="AF1404" i="2" s="1"/>
  <c r="AG1404" i="2" s="1"/>
  <c r="Z1403" i="2"/>
  <c r="AF1403" i="2" s="1"/>
  <c r="AG1403" i="2" s="1"/>
  <c r="Z1402" i="2"/>
  <c r="AF1402" i="2" s="1"/>
  <c r="AG1402" i="2" s="1"/>
  <c r="Z1401" i="2"/>
  <c r="AF1401" i="2" s="1"/>
  <c r="AG1401" i="2" s="1"/>
  <c r="Z1400" i="2"/>
  <c r="AF1400" i="2" s="1"/>
  <c r="AG1400" i="2" s="1"/>
  <c r="Z1399" i="2"/>
  <c r="AF1399" i="2" s="1"/>
  <c r="AG1399" i="2" s="1"/>
  <c r="Z1398" i="2"/>
  <c r="AF1398" i="2" s="1"/>
  <c r="AG1398" i="2" s="1"/>
  <c r="Z1397" i="2"/>
  <c r="AF1397" i="2" s="1"/>
  <c r="AG1397" i="2" s="1"/>
  <c r="Z1396" i="2"/>
  <c r="AF1396" i="2" s="1"/>
  <c r="AG1396" i="2" s="1"/>
  <c r="Z1395" i="2"/>
  <c r="AF1395" i="2" s="1"/>
  <c r="AG1395" i="2" s="1"/>
  <c r="Z1394" i="2"/>
  <c r="AF1394" i="2" s="1"/>
  <c r="AG1394" i="2" s="1"/>
  <c r="Z1393" i="2"/>
  <c r="AF1393" i="2" s="1"/>
  <c r="AG1393" i="2" s="1"/>
  <c r="Z1392" i="2"/>
  <c r="AF1392" i="2" s="1"/>
  <c r="AG1392" i="2" s="1"/>
  <c r="Z1391" i="2"/>
  <c r="AF1391" i="2" s="1"/>
  <c r="AG1391" i="2" s="1"/>
  <c r="Z1390" i="2"/>
  <c r="AF1390" i="2" s="1"/>
  <c r="AG1390" i="2" s="1"/>
  <c r="Z1389" i="2"/>
  <c r="AF1389" i="2" s="1"/>
  <c r="AG1389" i="2" s="1"/>
  <c r="Z1388" i="2"/>
  <c r="AF1388" i="2" s="1"/>
  <c r="AG1388" i="2" s="1"/>
  <c r="Z1387" i="2"/>
  <c r="AF1387" i="2" s="1"/>
  <c r="AG1387" i="2" s="1"/>
  <c r="Z1386" i="2"/>
  <c r="AF1386" i="2" s="1"/>
  <c r="AG1386" i="2" s="1"/>
  <c r="Z1385" i="2"/>
  <c r="AF1385" i="2" s="1"/>
  <c r="AG1385" i="2" s="1"/>
  <c r="Z1384" i="2"/>
  <c r="AF1384" i="2" s="1"/>
  <c r="AG1384" i="2" s="1"/>
  <c r="Z1383" i="2"/>
  <c r="AF1383" i="2" s="1"/>
  <c r="AG1383" i="2" s="1"/>
  <c r="Z1382" i="2"/>
  <c r="AF1382" i="2" s="1"/>
  <c r="AG1382" i="2" s="1"/>
  <c r="Z1380" i="2"/>
  <c r="AF1380" i="2" s="1"/>
  <c r="AG1380" i="2" s="1"/>
  <c r="Z1379" i="2"/>
  <c r="AF1379" i="2" s="1"/>
  <c r="AG1379" i="2" s="1"/>
  <c r="Z1378" i="2"/>
  <c r="AF1378" i="2" s="1"/>
  <c r="AG1378" i="2" s="1"/>
  <c r="Z1377" i="2"/>
  <c r="AF1377" i="2" s="1"/>
  <c r="AG1377" i="2" s="1"/>
  <c r="Z1375" i="2"/>
  <c r="AF1375" i="2" s="1"/>
  <c r="AG1375" i="2" s="1"/>
  <c r="Z1373" i="2"/>
  <c r="AF1373" i="2" s="1"/>
  <c r="AG1373" i="2" s="1"/>
  <c r="Z1372" i="2"/>
  <c r="AF1372" i="2" s="1"/>
  <c r="AG1372" i="2" s="1"/>
  <c r="Z1371" i="2"/>
  <c r="AF1371" i="2" s="1"/>
  <c r="AG1371" i="2" s="1"/>
  <c r="Z1370" i="2"/>
  <c r="AF1370" i="2" s="1"/>
  <c r="AG1370" i="2" s="1"/>
  <c r="Z1369" i="2"/>
  <c r="AF1369" i="2" s="1"/>
  <c r="AG1369" i="2" s="1"/>
  <c r="Z1368" i="2"/>
  <c r="AF1368" i="2" s="1"/>
  <c r="AG1368" i="2" s="1"/>
  <c r="Z1367" i="2"/>
  <c r="AF1367" i="2" s="1"/>
  <c r="AG1367" i="2" s="1"/>
  <c r="Z1366" i="2"/>
  <c r="AF1366" i="2" s="1"/>
  <c r="AG1366" i="2" s="1"/>
  <c r="Z1364" i="2"/>
  <c r="AF1364" i="2" s="1"/>
  <c r="AG1364" i="2" s="1"/>
  <c r="Z1363" i="2"/>
  <c r="AF1363" i="2" s="1"/>
  <c r="AG1363" i="2" s="1"/>
  <c r="Z1362" i="2"/>
  <c r="AF1362" i="2" s="1"/>
  <c r="AG1362" i="2" s="1"/>
  <c r="Z1359" i="2"/>
  <c r="AF1359" i="2" s="1"/>
  <c r="AG1359" i="2" s="1"/>
  <c r="Z1357" i="2"/>
  <c r="AF1357" i="2" s="1"/>
  <c r="AG1357" i="2" s="1"/>
  <c r="Z1356" i="2"/>
  <c r="AF1356" i="2" s="1"/>
  <c r="AG1356" i="2" s="1"/>
  <c r="Z1353" i="2"/>
  <c r="AF1353" i="2" s="1"/>
  <c r="AG1353" i="2" s="1"/>
  <c r="Z1352" i="2"/>
  <c r="AF1352" i="2" s="1"/>
  <c r="AG1352" i="2" s="1"/>
  <c r="Z1351" i="2"/>
  <c r="AF1351" i="2" s="1"/>
  <c r="AG1351" i="2" s="1"/>
  <c r="Z1349" i="2"/>
  <c r="AF1349" i="2" s="1"/>
  <c r="AG1349" i="2" s="1"/>
  <c r="Z1347" i="2"/>
  <c r="AF1347" i="2" s="1"/>
  <c r="AG1347" i="2" s="1"/>
  <c r="Z1332" i="2"/>
  <c r="AF1332" i="2" s="1"/>
  <c r="AG1332" i="2" s="1"/>
  <c r="Z1331" i="2"/>
  <c r="AF1331" i="2" s="1"/>
  <c r="AG1331" i="2" s="1"/>
  <c r="Z1329" i="2"/>
  <c r="AF1329" i="2" s="1"/>
  <c r="AG1329" i="2" s="1"/>
  <c r="Z1327" i="2"/>
  <c r="AF1327" i="2" s="1"/>
  <c r="AG1327" i="2" s="1"/>
  <c r="Z1326" i="2"/>
  <c r="AF1326" i="2" s="1"/>
  <c r="AG1326" i="2" s="1"/>
  <c r="Z1325" i="2"/>
  <c r="AF1325" i="2" s="1"/>
  <c r="AG1325" i="2" s="1"/>
  <c r="Z1324" i="2"/>
  <c r="AF1324" i="2" s="1"/>
  <c r="AG1324" i="2" s="1"/>
  <c r="Z1323" i="2"/>
  <c r="AF1323" i="2" s="1"/>
  <c r="AG1323" i="2" s="1"/>
  <c r="Z1322" i="2"/>
  <c r="AF1322" i="2" s="1"/>
  <c r="AG1322" i="2" s="1"/>
  <c r="Z1321" i="2"/>
  <c r="AF1321" i="2" s="1"/>
  <c r="AG1321" i="2" s="1"/>
  <c r="Z1320" i="2"/>
  <c r="AF1320" i="2" s="1"/>
  <c r="AG1320" i="2" s="1"/>
  <c r="Z1319" i="2"/>
  <c r="AF1319" i="2" s="1"/>
  <c r="AG1319" i="2" s="1"/>
  <c r="Z1318" i="2"/>
  <c r="AF1318" i="2" s="1"/>
  <c r="AG1318" i="2" s="1"/>
  <c r="Z1317" i="2"/>
  <c r="AF1317" i="2" s="1"/>
  <c r="AG1317" i="2" s="1"/>
  <c r="Z1316" i="2"/>
  <c r="AF1316" i="2" s="1"/>
  <c r="AG1316" i="2" s="1"/>
  <c r="Z1315" i="2"/>
  <c r="AF1315" i="2" s="1"/>
  <c r="AG1315" i="2" s="1"/>
  <c r="Z1314" i="2"/>
  <c r="AF1314" i="2" s="1"/>
  <c r="AG1314" i="2" s="1"/>
  <c r="Z1313" i="2"/>
  <c r="AF1313" i="2" s="1"/>
  <c r="AG1313" i="2" s="1"/>
  <c r="Z1311" i="2"/>
  <c r="AF1311" i="2" s="1"/>
  <c r="AG1311" i="2" s="1"/>
  <c r="Z1309" i="2"/>
  <c r="AF1309" i="2" s="1"/>
  <c r="AG1309" i="2" s="1"/>
  <c r="Z1308" i="2"/>
  <c r="AF1308" i="2" s="1"/>
  <c r="AG1308" i="2" s="1"/>
  <c r="Z1307" i="2"/>
  <c r="AF1307" i="2" s="1"/>
  <c r="AG1307" i="2" s="1"/>
  <c r="Z1306" i="2"/>
  <c r="AF1306" i="2" s="1"/>
  <c r="AG1306" i="2" s="1"/>
  <c r="Z1305" i="2"/>
  <c r="AF1305" i="2" s="1"/>
  <c r="AG1305" i="2" s="1"/>
  <c r="Z1304" i="2"/>
  <c r="AF1304" i="2" s="1"/>
  <c r="AG1304" i="2" s="1"/>
  <c r="Z1303" i="2"/>
  <c r="AF1303" i="2" s="1"/>
  <c r="AG1303" i="2" s="1"/>
  <c r="Z1302" i="2"/>
  <c r="AF1302" i="2" s="1"/>
  <c r="AG1302" i="2" s="1"/>
  <c r="Z1301" i="2"/>
  <c r="AF1301" i="2" s="1"/>
  <c r="AG1301" i="2" s="1"/>
  <c r="Z1299" i="2"/>
  <c r="AF1299" i="2" s="1"/>
  <c r="AG1299" i="2" s="1"/>
  <c r="Z1298" i="2"/>
  <c r="AF1298" i="2" s="1"/>
  <c r="AG1298" i="2" s="1"/>
  <c r="Z1297" i="2"/>
  <c r="AF1297" i="2" s="1"/>
  <c r="AG1297" i="2" s="1"/>
  <c r="Z1296" i="2"/>
  <c r="AF1296" i="2" s="1"/>
  <c r="AG1296" i="2" s="1"/>
  <c r="Z1295" i="2"/>
  <c r="AF1295" i="2" s="1"/>
  <c r="AG1295" i="2" s="1"/>
  <c r="Z1294" i="2"/>
  <c r="AF1294" i="2" s="1"/>
  <c r="AG1294" i="2" s="1"/>
  <c r="Z1293" i="2"/>
  <c r="AF1293" i="2" s="1"/>
  <c r="AG1293" i="2" s="1"/>
  <c r="Z1291" i="2"/>
  <c r="AF1291" i="2" s="1"/>
  <c r="AG1291" i="2" s="1"/>
  <c r="Z1290" i="2"/>
  <c r="AF1290" i="2" s="1"/>
  <c r="AG1290" i="2" s="1"/>
  <c r="Z1289" i="2"/>
  <c r="AF1289" i="2" s="1"/>
  <c r="AG1289" i="2" s="1"/>
  <c r="Z1288" i="2"/>
  <c r="AF1288" i="2" s="1"/>
  <c r="AG1288" i="2" s="1"/>
  <c r="Z1286" i="2"/>
  <c r="AF1286" i="2" s="1"/>
  <c r="AG1286" i="2" s="1"/>
  <c r="Z1284" i="2"/>
  <c r="AF1284" i="2" s="1"/>
  <c r="AG1284" i="2" s="1"/>
  <c r="Z1283" i="2"/>
  <c r="AF1283" i="2" s="1"/>
  <c r="AG1283" i="2" s="1"/>
  <c r="Z1282" i="2"/>
  <c r="AF1282" i="2" s="1"/>
  <c r="AG1282" i="2" s="1"/>
  <c r="Z1281" i="2"/>
  <c r="AF1281" i="2" s="1"/>
  <c r="AG1281" i="2" s="1"/>
  <c r="Z1280" i="2"/>
  <c r="AF1280" i="2" s="1"/>
  <c r="AG1280" i="2" s="1"/>
  <c r="Z1278" i="2"/>
  <c r="AF1278" i="2" s="1"/>
  <c r="AG1278" i="2" s="1"/>
  <c r="Z1277" i="2"/>
  <c r="AF1277" i="2" s="1"/>
  <c r="AG1277" i="2" s="1"/>
  <c r="Z1276" i="2"/>
  <c r="AF1276" i="2" s="1"/>
  <c r="AG1276" i="2" s="1"/>
  <c r="Z1275" i="2"/>
  <c r="AF1275" i="2" s="1"/>
  <c r="AG1275" i="2" s="1"/>
  <c r="Z1272" i="2"/>
  <c r="AF1272" i="2" s="1"/>
  <c r="AG1272" i="2" s="1"/>
  <c r="Z1271" i="2"/>
  <c r="AF1271" i="2" s="1"/>
  <c r="AG1271" i="2" s="1"/>
  <c r="Z1270" i="2"/>
  <c r="AF1270" i="2" s="1"/>
  <c r="AG1270" i="2" s="1"/>
  <c r="Z1268" i="2"/>
  <c r="AF1268" i="2" s="1"/>
  <c r="AG1268" i="2" s="1"/>
  <c r="Z1267" i="2"/>
  <c r="AF1267" i="2" s="1"/>
  <c r="AG1267" i="2" s="1"/>
  <c r="Z1265" i="2"/>
  <c r="AF1265" i="2" s="1"/>
  <c r="AG1265" i="2" s="1"/>
  <c r="Z1264" i="2"/>
  <c r="AF1264" i="2" s="1"/>
  <c r="AG1264" i="2" s="1"/>
  <c r="Z1263" i="2"/>
  <c r="AF1263" i="2" s="1"/>
  <c r="AG1263" i="2" s="1"/>
  <c r="Z1262" i="2"/>
  <c r="AF1262" i="2" s="1"/>
  <c r="AG1262" i="2" s="1"/>
  <c r="Z1261" i="2"/>
  <c r="AF1261" i="2" s="1"/>
  <c r="AG1261" i="2" s="1"/>
  <c r="Z1260" i="2"/>
  <c r="AF1260" i="2" s="1"/>
  <c r="AG1260" i="2" s="1"/>
  <c r="Z1258" i="2"/>
  <c r="AF1258" i="2" s="1"/>
  <c r="AG1258" i="2" s="1"/>
  <c r="Z1257" i="2"/>
  <c r="AF1257" i="2" s="1"/>
  <c r="AG1257" i="2" s="1"/>
  <c r="Z1256" i="2"/>
  <c r="AF1256" i="2" s="1"/>
  <c r="AG1256" i="2" s="1"/>
  <c r="Z1255" i="2"/>
  <c r="AF1255" i="2" s="1"/>
  <c r="AG1255" i="2" s="1"/>
  <c r="Z1254" i="2"/>
  <c r="AF1254" i="2" s="1"/>
  <c r="AG1254" i="2" s="1"/>
  <c r="Z1253" i="2"/>
  <c r="AF1253" i="2" s="1"/>
  <c r="AG1253" i="2" s="1"/>
  <c r="Z1252" i="2"/>
  <c r="AF1252" i="2" s="1"/>
  <c r="AG1252" i="2" s="1"/>
  <c r="Z1251" i="2"/>
  <c r="AF1251" i="2" s="1"/>
  <c r="AG1251" i="2" s="1"/>
  <c r="Z1250" i="2"/>
  <c r="AF1250" i="2" s="1"/>
  <c r="AG1250" i="2" s="1"/>
  <c r="Z1249" i="2"/>
  <c r="AF1249" i="2" s="1"/>
  <c r="AG1249" i="2" s="1"/>
  <c r="Z1248" i="2"/>
  <c r="AF1248" i="2" s="1"/>
  <c r="AG1248" i="2" s="1"/>
  <c r="Z1247" i="2"/>
  <c r="AF1247" i="2" s="1"/>
  <c r="AG1247" i="2" s="1"/>
  <c r="Z1246" i="2"/>
  <c r="AF1246" i="2" s="1"/>
  <c r="AG1246" i="2" s="1"/>
  <c r="Z1245" i="2"/>
  <c r="AF1245" i="2" s="1"/>
  <c r="AG1245" i="2" s="1"/>
  <c r="Z1244" i="2"/>
  <c r="AF1244" i="2" s="1"/>
  <c r="AG1244" i="2" s="1"/>
  <c r="Z1243" i="2"/>
  <c r="AF1243" i="2" s="1"/>
  <c r="AG1243" i="2" s="1"/>
  <c r="Z1242" i="2"/>
  <c r="AF1242" i="2" s="1"/>
  <c r="AG1242" i="2" s="1"/>
  <c r="Z1226" i="2"/>
  <c r="AF1226" i="2" s="1"/>
  <c r="AG1226" i="2" s="1"/>
  <c r="Z1225" i="2"/>
  <c r="AF1225" i="2" s="1"/>
  <c r="AG1225" i="2" s="1"/>
  <c r="Z1224" i="2"/>
  <c r="AF1224" i="2" s="1"/>
  <c r="AG1224" i="2" s="1"/>
  <c r="Z1223" i="2"/>
  <c r="AF1223" i="2" s="1"/>
  <c r="AG1223" i="2" s="1"/>
  <c r="Z1222" i="2"/>
  <c r="AF1222" i="2" s="1"/>
  <c r="AG1222" i="2" s="1"/>
  <c r="Z1221" i="2"/>
  <c r="AF1221" i="2" s="1"/>
  <c r="AG1221" i="2" s="1"/>
  <c r="Z1220" i="2"/>
  <c r="AF1220" i="2" s="1"/>
  <c r="AG1220" i="2" s="1"/>
  <c r="Z1219" i="2"/>
  <c r="AF1219" i="2" s="1"/>
  <c r="AG1219" i="2" s="1"/>
  <c r="Z1218" i="2"/>
  <c r="AF1218" i="2" s="1"/>
  <c r="AG1218" i="2" s="1"/>
  <c r="Z1217" i="2"/>
  <c r="AF1217" i="2" s="1"/>
  <c r="AG1217" i="2" s="1"/>
  <c r="Z1216" i="2"/>
  <c r="AF1216" i="2" s="1"/>
  <c r="AG1216" i="2" s="1"/>
  <c r="Z1202" i="2"/>
  <c r="AF1202" i="2" s="1"/>
  <c r="AG1202" i="2" s="1"/>
  <c r="Z1185" i="2"/>
  <c r="AF1185" i="2" s="1"/>
  <c r="AG1185" i="2" s="1"/>
  <c r="Z1184" i="2"/>
  <c r="AF1184" i="2" s="1"/>
  <c r="AG1184" i="2" s="1"/>
  <c r="Z1183" i="2"/>
  <c r="AF1183" i="2" s="1"/>
  <c r="AG1183" i="2" s="1"/>
  <c r="Z1182" i="2"/>
  <c r="AF1182" i="2" s="1"/>
  <c r="AG1182" i="2" s="1"/>
  <c r="Z1181" i="2"/>
  <c r="AF1181" i="2" s="1"/>
  <c r="AG1181" i="2" s="1"/>
  <c r="Z1180" i="2"/>
  <c r="AF1180" i="2" s="1"/>
  <c r="AG1180" i="2" s="1"/>
  <c r="Z1179" i="2"/>
  <c r="AF1179" i="2" s="1"/>
  <c r="AG1179" i="2" s="1"/>
  <c r="Z1165" i="2"/>
  <c r="AF1165" i="2" s="1"/>
  <c r="AG1165" i="2" s="1"/>
  <c r="Z1163" i="2"/>
  <c r="AF1163" i="2" s="1"/>
  <c r="AG1163" i="2" s="1"/>
  <c r="Z1161" i="2"/>
  <c r="AF1161" i="2" s="1"/>
  <c r="AG1161" i="2" s="1"/>
  <c r="Z1158" i="2"/>
  <c r="AF1158" i="2" s="1"/>
  <c r="AG1158" i="2" s="1"/>
  <c r="Z1156" i="2"/>
  <c r="AF1156" i="2" s="1"/>
  <c r="AG1156" i="2" s="1"/>
  <c r="Z1155" i="2"/>
  <c r="AF1155" i="2" s="1"/>
  <c r="AG1155" i="2" s="1"/>
  <c r="Z1129" i="2"/>
  <c r="AF1129" i="2" s="1"/>
  <c r="AG1129" i="2" s="1"/>
  <c r="Z1128" i="2"/>
  <c r="AF1128" i="2" s="1"/>
  <c r="AG1128" i="2" s="1"/>
  <c r="Z1127" i="2"/>
  <c r="AF1127" i="2" s="1"/>
  <c r="AG1127" i="2" s="1"/>
  <c r="Z1126" i="2"/>
  <c r="AF1126" i="2" s="1"/>
  <c r="AG1126" i="2" s="1"/>
  <c r="Z1125" i="2"/>
  <c r="AF1125" i="2" s="1"/>
  <c r="AG1125" i="2" s="1"/>
  <c r="Z1124" i="2"/>
  <c r="AF1124" i="2" s="1"/>
  <c r="AG1124" i="2" s="1"/>
  <c r="Z1123" i="2"/>
  <c r="AF1123" i="2" s="1"/>
  <c r="AG1123" i="2" s="1"/>
  <c r="Z1121" i="2"/>
  <c r="AF1121" i="2" s="1"/>
  <c r="AG1121" i="2" s="1"/>
  <c r="Z1120" i="2"/>
  <c r="AF1120" i="2" s="1"/>
  <c r="AG1120" i="2" s="1"/>
  <c r="Z1119" i="2"/>
  <c r="AF1119" i="2" s="1"/>
  <c r="AG1119" i="2" s="1"/>
  <c r="Z1118" i="2"/>
  <c r="AF1118" i="2" s="1"/>
  <c r="AG1118" i="2" s="1"/>
  <c r="Z1104" i="2"/>
  <c r="AF1104" i="2" s="1"/>
  <c r="AG1104" i="2" s="1"/>
  <c r="Z1103" i="2"/>
  <c r="AF1103" i="2" s="1"/>
  <c r="AG1103" i="2" s="1"/>
  <c r="Z1101" i="2"/>
  <c r="AF1101" i="2" s="1"/>
  <c r="AG1101" i="2" s="1"/>
  <c r="Z1099" i="2"/>
  <c r="AF1099" i="2" s="1"/>
  <c r="AG1099" i="2" s="1"/>
  <c r="Z1098" i="2"/>
  <c r="AF1098" i="2" s="1"/>
  <c r="AG1098" i="2" s="1"/>
  <c r="Z1096" i="2"/>
  <c r="AF1096" i="2" s="1"/>
  <c r="AG1096" i="2" s="1"/>
  <c r="Z1095" i="2"/>
  <c r="AF1095" i="2" s="1"/>
  <c r="AG1095" i="2" s="1"/>
  <c r="Z1094" i="2"/>
  <c r="AF1094" i="2" s="1"/>
  <c r="AG1094" i="2" s="1"/>
  <c r="Z1093" i="2"/>
  <c r="AF1093" i="2" s="1"/>
  <c r="AG1093" i="2" s="1"/>
  <c r="Z1091" i="2"/>
  <c r="AF1091" i="2" s="1"/>
  <c r="AG1091" i="2" s="1"/>
  <c r="Z1090" i="2"/>
  <c r="AF1090" i="2" s="1"/>
  <c r="AG1090" i="2" s="1"/>
  <c r="Z1089" i="2"/>
  <c r="AF1089" i="2" s="1"/>
  <c r="AG1089" i="2" s="1"/>
  <c r="Z1088" i="2"/>
  <c r="AF1088" i="2" s="1"/>
  <c r="AG1088" i="2" s="1"/>
  <c r="Z1087" i="2"/>
  <c r="AF1087" i="2" s="1"/>
  <c r="AG1087" i="2" s="1"/>
  <c r="Z1084" i="2"/>
  <c r="AF1084" i="2" s="1"/>
  <c r="AG1084" i="2" s="1"/>
  <c r="Z1081" i="2"/>
  <c r="AF1081" i="2" s="1"/>
  <c r="AG1081" i="2" s="1"/>
  <c r="Z1078" i="2"/>
  <c r="AF1078" i="2" s="1"/>
  <c r="AG1078" i="2" s="1"/>
  <c r="Z1077" i="2"/>
  <c r="AF1077" i="2" s="1"/>
  <c r="AG1077" i="2" s="1"/>
  <c r="Z1063" i="2"/>
  <c r="AF1063" i="2" s="1"/>
  <c r="AG1063" i="2" s="1"/>
  <c r="Z1060" i="2"/>
  <c r="AF1060" i="2" s="1"/>
  <c r="AG1060" i="2" s="1"/>
  <c r="Z1059" i="2"/>
  <c r="AF1059" i="2" s="1"/>
  <c r="AG1059" i="2" s="1"/>
  <c r="Z1058" i="2"/>
  <c r="AF1058" i="2" s="1"/>
  <c r="AG1058" i="2" s="1"/>
  <c r="Z1057" i="2"/>
  <c r="AF1057" i="2" s="1"/>
  <c r="AG1057" i="2" s="1"/>
  <c r="Z1053" i="2"/>
  <c r="AF1053" i="2" s="1"/>
  <c r="AG1053" i="2" s="1"/>
  <c r="Z1052" i="2"/>
  <c r="AF1052" i="2" s="1"/>
  <c r="AG1052" i="2" s="1"/>
  <c r="Z1048" i="2"/>
  <c r="AF1048" i="2" s="1"/>
  <c r="AG1048" i="2" s="1"/>
  <c r="Z1047" i="2"/>
  <c r="AF1047" i="2" s="1"/>
  <c r="AG1047" i="2" s="1"/>
  <c r="Z1029" i="2"/>
  <c r="AF1029" i="2" s="1"/>
  <c r="AG1029" i="2" s="1"/>
  <c r="Z1028" i="2"/>
  <c r="AF1028" i="2" s="1"/>
  <c r="AG1028" i="2" s="1"/>
  <c r="Z1027" i="2"/>
  <c r="AF1027" i="2" s="1"/>
  <c r="AG1027" i="2" s="1"/>
  <c r="Z1026" i="2"/>
  <c r="AF1026" i="2" s="1"/>
  <c r="AG1026" i="2" s="1"/>
  <c r="Z1025" i="2"/>
  <c r="AF1025" i="2" s="1"/>
  <c r="AG1025" i="2" s="1"/>
  <c r="Z1024" i="2"/>
  <c r="AF1024" i="2" s="1"/>
  <c r="AG1024" i="2" s="1"/>
  <c r="Z1023" i="2"/>
  <c r="AF1023" i="2" s="1"/>
  <c r="AG1023" i="2" s="1"/>
  <c r="Z1022" i="2"/>
  <c r="AF1022" i="2" s="1"/>
  <c r="AG1022" i="2" s="1"/>
  <c r="Z1021" i="2"/>
  <c r="AF1021" i="2" s="1"/>
  <c r="AG1021" i="2" s="1"/>
  <c r="Z1020" i="2"/>
  <c r="AF1020" i="2" s="1"/>
  <c r="AG1020" i="2" s="1"/>
  <c r="Z1019" i="2"/>
  <c r="AF1019" i="2" s="1"/>
  <c r="AG1019" i="2" s="1"/>
  <c r="Z1018" i="2"/>
  <c r="AF1018" i="2" s="1"/>
  <c r="AG1018" i="2" s="1"/>
  <c r="Z1002" i="2"/>
  <c r="AF1002" i="2" s="1"/>
  <c r="AG1002" i="2" s="1"/>
  <c r="Z1001" i="2"/>
  <c r="AF1001" i="2" s="1"/>
  <c r="AG1001" i="2" s="1"/>
  <c r="Z1000" i="2"/>
  <c r="AF1000" i="2" s="1"/>
  <c r="AG1000" i="2" s="1"/>
  <c r="Z998" i="2"/>
  <c r="AF998" i="2" s="1"/>
  <c r="AG998" i="2" s="1"/>
  <c r="Z997" i="2"/>
  <c r="AF997" i="2" s="1"/>
  <c r="AG997" i="2" s="1"/>
  <c r="Z996" i="2"/>
  <c r="AF996" i="2" s="1"/>
  <c r="AG996" i="2" s="1"/>
  <c r="Z995" i="2"/>
  <c r="AF995" i="2" s="1"/>
  <c r="AG995" i="2" s="1"/>
  <c r="Z994" i="2"/>
  <c r="AF994" i="2" s="1"/>
  <c r="AG994" i="2" s="1"/>
  <c r="Z993" i="2"/>
  <c r="AF993" i="2" s="1"/>
  <c r="AG993" i="2" s="1"/>
  <c r="Z992" i="2"/>
  <c r="AF992" i="2" s="1"/>
  <c r="AG992" i="2" s="1"/>
  <c r="Z991" i="2"/>
  <c r="AF991" i="2" s="1"/>
  <c r="AG991" i="2" s="1"/>
  <c r="Z990" i="2"/>
  <c r="AF990" i="2" s="1"/>
  <c r="AG990" i="2" s="1"/>
  <c r="Z989" i="2"/>
  <c r="AF989" i="2" s="1"/>
  <c r="AG989" i="2" s="1"/>
  <c r="Z988" i="2"/>
  <c r="AF988" i="2" s="1"/>
  <c r="AG988" i="2" s="1"/>
  <c r="Z987" i="2"/>
  <c r="AF987" i="2" s="1"/>
  <c r="AG987" i="2" s="1"/>
  <c r="Z985" i="2"/>
  <c r="AF985" i="2" s="1"/>
  <c r="AG985" i="2" s="1"/>
  <c r="Z984" i="2"/>
  <c r="AF984" i="2" s="1"/>
  <c r="AG984" i="2" s="1"/>
  <c r="Z983" i="2"/>
  <c r="AF983" i="2" s="1"/>
  <c r="AG983" i="2" s="1"/>
  <c r="Z982" i="2"/>
  <c r="AF982" i="2" s="1"/>
  <c r="AG982" i="2" s="1"/>
  <c r="Z981" i="2"/>
  <c r="AF981" i="2" s="1"/>
  <c r="AG981" i="2" s="1"/>
  <c r="Z980" i="2"/>
  <c r="AF980" i="2" s="1"/>
  <c r="AG980" i="2" s="1"/>
  <c r="Z979" i="2"/>
  <c r="AF979" i="2" s="1"/>
  <c r="AG979" i="2" s="1"/>
  <c r="Z978" i="2"/>
  <c r="AF978" i="2" s="1"/>
  <c r="AG978" i="2" s="1"/>
  <c r="Z977" i="2"/>
  <c r="AF977" i="2" s="1"/>
  <c r="AG977" i="2" s="1"/>
  <c r="Z976" i="2"/>
  <c r="AF976" i="2" s="1"/>
  <c r="AG976" i="2" s="1"/>
  <c r="Z975" i="2"/>
  <c r="AF975" i="2" s="1"/>
  <c r="AG975" i="2" s="1"/>
  <c r="Z974" i="2"/>
  <c r="AF974" i="2" s="1"/>
  <c r="AG974" i="2" s="1"/>
  <c r="Z973" i="2"/>
  <c r="AF973" i="2" s="1"/>
  <c r="AG973" i="2" s="1"/>
  <c r="Z972" i="2"/>
  <c r="AF972" i="2" s="1"/>
  <c r="AG972" i="2" s="1"/>
  <c r="Z971" i="2"/>
  <c r="AF971" i="2" s="1"/>
  <c r="AG971" i="2" s="1"/>
  <c r="Z967" i="2"/>
  <c r="AF967" i="2" s="1"/>
  <c r="AG967" i="2" s="1"/>
  <c r="Z966" i="2"/>
  <c r="AF966" i="2" s="1"/>
  <c r="AG966" i="2" s="1"/>
  <c r="Z965" i="2"/>
  <c r="AF965" i="2" s="1"/>
  <c r="AG965" i="2" s="1"/>
  <c r="Z963" i="2"/>
  <c r="AF963" i="2" s="1"/>
  <c r="AG963" i="2" s="1"/>
  <c r="Z962" i="2"/>
  <c r="AF962" i="2" s="1"/>
  <c r="AG962" i="2" s="1"/>
  <c r="Z961" i="2"/>
  <c r="AF961" i="2" s="1"/>
  <c r="AG961" i="2" s="1"/>
  <c r="Z960" i="2"/>
  <c r="AF960" i="2" s="1"/>
  <c r="AG960" i="2" s="1"/>
  <c r="Z958" i="2"/>
  <c r="AF958" i="2" s="1"/>
  <c r="AG958" i="2" s="1"/>
  <c r="Z957" i="2"/>
  <c r="AF957" i="2" s="1"/>
  <c r="AG957" i="2" s="1"/>
  <c r="Z956" i="2"/>
  <c r="AF956" i="2" s="1"/>
  <c r="AG956" i="2" s="1"/>
  <c r="Z955" i="2"/>
  <c r="AF955" i="2" s="1"/>
  <c r="AG955" i="2" s="1"/>
  <c r="Z954" i="2"/>
  <c r="AF954" i="2" s="1"/>
  <c r="AG954" i="2" s="1"/>
  <c r="Z953" i="2"/>
  <c r="AF953" i="2" s="1"/>
  <c r="AG953" i="2" s="1"/>
  <c r="Z952" i="2"/>
  <c r="AF952" i="2" s="1"/>
  <c r="AG952" i="2" s="1"/>
  <c r="Z951" i="2"/>
  <c r="AF951" i="2" s="1"/>
  <c r="AG951" i="2" s="1"/>
  <c r="Z950" i="2"/>
  <c r="AF950" i="2" s="1"/>
  <c r="AG950" i="2" s="1"/>
  <c r="Z949" i="2"/>
  <c r="AF949" i="2" s="1"/>
  <c r="AG949" i="2" s="1"/>
  <c r="Z948" i="2"/>
  <c r="AF948" i="2" s="1"/>
  <c r="AG948" i="2" s="1"/>
  <c r="Z945" i="2"/>
  <c r="AF945" i="2" s="1"/>
  <c r="AG945" i="2" s="1"/>
  <c r="Z944" i="2"/>
  <c r="AF944" i="2" s="1"/>
  <c r="AG944" i="2" s="1"/>
  <c r="Z943" i="2"/>
  <c r="AF943" i="2" s="1"/>
  <c r="AG943" i="2" s="1"/>
  <c r="Z942" i="2"/>
  <c r="AF942" i="2" s="1"/>
  <c r="AG942" i="2" s="1"/>
  <c r="Z941" i="2"/>
  <c r="AF941" i="2" s="1"/>
  <c r="AG941" i="2" s="1"/>
  <c r="Z938" i="2"/>
  <c r="AF938" i="2" s="1"/>
  <c r="AG938" i="2" s="1"/>
  <c r="Z937" i="2"/>
  <c r="AF937" i="2" s="1"/>
  <c r="AG937" i="2" s="1"/>
  <c r="Z935" i="2"/>
  <c r="AF935" i="2" s="1"/>
  <c r="AG935" i="2" s="1"/>
  <c r="Z934" i="2"/>
  <c r="AF934" i="2" s="1"/>
  <c r="AG934" i="2" s="1"/>
  <c r="Z933" i="2"/>
  <c r="AF933" i="2" s="1"/>
  <c r="AG933" i="2" s="1"/>
  <c r="Z918" i="2"/>
  <c r="AF918" i="2" s="1"/>
  <c r="AG918" i="2" s="1"/>
  <c r="Z917" i="2"/>
  <c r="AF917" i="2" s="1"/>
  <c r="AG917" i="2" s="1"/>
  <c r="Z916" i="2"/>
  <c r="AF916" i="2" s="1"/>
  <c r="AG916" i="2" s="1"/>
  <c r="Z915" i="2"/>
  <c r="AF915" i="2" s="1"/>
  <c r="AG915" i="2" s="1"/>
  <c r="Z914" i="2"/>
  <c r="AF914" i="2" s="1"/>
  <c r="AG914" i="2" s="1"/>
  <c r="Z913" i="2"/>
  <c r="AF913" i="2" s="1"/>
  <c r="AG913" i="2" s="1"/>
  <c r="Z912" i="2"/>
  <c r="AF912" i="2" s="1"/>
  <c r="AG912" i="2" s="1"/>
  <c r="Z910" i="2"/>
  <c r="AF910" i="2" s="1"/>
  <c r="AG910" i="2" s="1"/>
  <c r="Z908" i="2"/>
  <c r="AF908" i="2" s="1"/>
  <c r="AG908" i="2" s="1"/>
  <c r="Z907" i="2"/>
  <c r="AF907" i="2" s="1"/>
  <c r="AG907" i="2" s="1"/>
  <c r="Z904" i="2"/>
  <c r="AF904" i="2" s="1"/>
  <c r="AG904" i="2" s="1"/>
  <c r="Z903" i="2"/>
  <c r="AF903" i="2" s="1"/>
  <c r="AG903" i="2" s="1"/>
  <c r="Z900" i="2"/>
  <c r="AF900" i="2" s="1"/>
  <c r="AG900" i="2" s="1"/>
  <c r="Z899" i="2"/>
  <c r="AF899" i="2" s="1"/>
  <c r="AG899" i="2" s="1"/>
  <c r="Z898" i="2"/>
  <c r="AF898" i="2" s="1"/>
  <c r="AG898" i="2" s="1"/>
  <c r="Z897" i="2"/>
  <c r="AF897" i="2" s="1"/>
  <c r="AG897" i="2" s="1"/>
  <c r="Z896" i="2"/>
  <c r="AF896" i="2" s="1"/>
  <c r="AG896" i="2" s="1"/>
  <c r="Z895" i="2"/>
  <c r="AF895" i="2" s="1"/>
  <c r="AG895" i="2" s="1"/>
  <c r="Z894" i="2"/>
  <c r="AF894" i="2" s="1"/>
  <c r="AG894" i="2" s="1"/>
  <c r="Z893" i="2"/>
  <c r="AF893" i="2" s="1"/>
  <c r="AG893" i="2" s="1"/>
  <c r="Z892" i="2"/>
  <c r="AF892" i="2" s="1"/>
  <c r="AG892" i="2" s="1"/>
  <c r="Z891" i="2"/>
  <c r="AF891" i="2" s="1"/>
  <c r="AG891" i="2" s="1"/>
  <c r="Z890" i="2"/>
  <c r="AF890" i="2" s="1"/>
  <c r="AG890" i="2" s="1"/>
  <c r="Z889" i="2"/>
  <c r="AF889" i="2" s="1"/>
  <c r="AG889" i="2" s="1"/>
  <c r="Z888" i="2"/>
  <c r="AF888" i="2" s="1"/>
  <c r="AG888" i="2" s="1"/>
  <c r="Z887" i="2"/>
  <c r="AF887" i="2" s="1"/>
  <c r="AG887" i="2" s="1"/>
  <c r="Z886" i="2"/>
  <c r="AF886" i="2" s="1"/>
  <c r="AG886" i="2" s="1"/>
  <c r="Z885" i="2"/>
  <c r="AF885" i="2" s="1"/>
  <c r="AG885" i="2" s="1"/>
  <c r="Z884" i="2"/>
  <c r="AF884" i="2" s="1"/>
  <c r="AG884" i="2" s="1"/>
  <c r="Z883" i="2"/>
  <c r="AF883" i="2" s="1"/>
  <c r="AG883" i="2" s="1"/>
  <c r="Z882" i="2"/>
  <c r="AF882" i="2" s="1"/>
  <c r="AG882" i="2" s="1"/>
  <c r="Z881" i="2"/>
  <c r="AF881" i="2" s="1"/>
  <c r="AG881" i="2" s="1"/>
  <c r="Z879" i="2"/>
  <c r="AF879" i="2" s="1"/>
  <c r="AG879" i="2" s="1"/>
  <c r="Z878" i="2"/>
  <c r="AF878" i="2" s="1"/>
  <c r="AG878" i="2" s="1"/>
  <c r="Z877" i="2"/>
  <c r="AF877" i="2" s="1"/>
  <c r="AG877" i="2" s="1"/>
  <c r="Z876" i="2"/>
  <c r="AF876" i="2" s="1"/>
  <c r="AG876" i="2" s="1"/>
  <c r="Z875" i="2"/>
  <c r="AF875" i="2" s="1"/>
  <c r="AG875" i="2" s="1"/>
  <c r="Z874" i="2"/>
  <c r="AF874" i="2" s="1"/>
  <c r="AG874" i="2" s="1"/>
  <c r="Z873" i="2"/>
  <c r="AF873" i="2" s="1"/>
  <c r="AG873" i="2" s="1"/>
  <c r="Z871" i="2"/>
  <c r="AF871" i="2" s="1"/>
  <c r="AG871" i="2" s="1"/>
  <c r="Z870" i="2"/>
  <c r="AF870" i="2" s="1"/>
  <c r="AG870" i="2" s="1"/>
  <c r="Z869" i="2"/>
  <c r="AF869" i="2" s="1"/>
  <c r="AG869" i="2" s="1"/>
  <c r="Z868" i="2"/>
  <c r="AF868" i="2" s="1"/>
  <c r="AG868" i="2" s="1"/>
  <c r="Z867" i="2"/>
  <c r="AF867" i="2" s="1"/>
  <c r="AG867" i="2" s="1"/>
  <c r="Z864" i="2"/>
  <c r="AF864" i="2" s="1"/>
  <c r="AG864" i="2" s="1"/>
  <c r="Z863" i="2"/>
  <c r="AF863" i="2" s="1"/>
  <c r="AG863" i="2" s="1"/>
  <c r="Z862" i="2"/>
  <c r="AF862" i="2" s="1"/>
  <c r="AG862" i="2" s="1"/>
  <c r="Z861" i="2"/>
  <c r="AF861" i="2" s="1"/>
  <c r="AG861" i="2" s="1"/>
  <c r="Z860" i="2"/>
  <c r="AF860" i="2" s="1"/>
  <c r="AG860" i="2" s="1"/>
  <c r="Z859" i="2"/>
  <c r="AF859" i="2" s="1"/>
  <c r="AG859" i="2" s="1"/>
  <c r="Z858" i="2"/>
  <c r="AF858" i="2" s="1"/>
  <c r="AG858" i="2" s="1"/>
  <c r="Z857" i="2"/>
  <c r="AF857" i="2" s="1"/>
  <c r="AG857" i="2" s="1"/>
  <c r="Z856" i="2"/>
  <c r="AF856" i="2" s="1"/>
  <c r="AG856" i="2" s="1"/>
  <c r="Z855" i="2"/>
  <c r="AF855" i="2" s="1"/>
  <c r="AG855" i="2" s="1"/>
  <c r="Z854" i="2"/>
  <c r="AF854" i="2" s="1"/>
  <c r="AG854" i="2" s="1"/>
  <c r="Z853" i="2"/>
  <c r="AF853" i="2" s="1"/>
  <c r="AG853" i="2" s="1"/>
  <c r="Z852" i="2"/>
  <c r="AF852" i="2" s="1"/>
  <c r="AG852" i="2" s="1"/>
  <c r="Z851" i="2"/>
  <c r="AF851" i="2" s="1"/>
  <c r="AG851" i="2" s="1"/>
  <c r="Z850" i="2"/>
  <c r="AF850" i="2" s="1"/>
  <c r="AG850" i="2" s="1"/>
  <c r="Z849" i="2"/>
  <c r="AF849" i="2" s="1"/>
  <c r="AG849" i="2" s="1"/>
  <c r="Z848" i="2"/>
  <c r="AF848" i="2" s="1"/>
  <c r="AG848" i="2" s="1"/>
  <c r="Z847" i="2"/>
  <c r="AF847" i="2" s="1"/>
  <c r="AG847" i="2" s="1"/>
  <c r="Z846" i="2"/>
  <c r="AF846" i="2" s="1"/>
  <c r="AG846" i="2" s="1"/>
  <c r="Z845" i="2"/>
  <c r="AF845" i="2" s="1"/>
  <c r="AG845" i="2" s="1"/>
  <c r="Z844" i="2"/>
  <c r="AF844" i="2" s="1"/>
  <c r="AG844" i="2" s="1"/>
  <c r="Z843" i="2"/>
  <c r="AF843" i="2" s="1"/>
  <c r="AG843" i="2" s="1"/>
  <c r="Z842" i="2"/>
  <c r="AF842" i="2" s="1"/>
  <c r="AG842" i="2" s="1"/>
  <c r="Z841" i="2"/>
  <c r="AF841" i="2" s="1"/>
  <c r="AG841" i="2" s="1"/>
  <c r="Z840" i="2"/>
  <c r="AF840" i="2" s="1"/>
  <c r="AG840" i="2" s="1"/>
  <c r="Z839" i="2"/>
  <c r="AF839" i="2" s="1"/>
  <c r="AG839" i="2" s="1"/>
  <c r="Z838" i="2"/>
  <c r="AF838" i="2" s="1"/>
  <c r="AG838" i="2" s="1"/>
  <c r="Z837" i="2"/>
  <c r="AF837" i="2" s="1"/>
  <c r="AG837" i="2" s="1"/>
  <c r="Z836" i="2"/>
  <c r="AF836" i="2" s="1"/>
  <c r="AG836" i="2" s="1"/>
  <c r="Z835" i="2"/>
  <c r="AF835" i="2" s="1"/>
  <c r="AG835" i="2" s="1"/>
  <c r="Z834" i="2"/>
  <c r="AF834" i="2" s="1"/>
  <c r="AG834" i="2" s="1"/>
  <c r="Z833" i="2"/>
  <c r="AF833" i="2" s="1"/>
  <c r="AG833" i="2" s="1"/>
  <c r="Z832" i="2"/>
  <c r="AF832" i="2" s="1"/>
  <c r="AG832" i="2" s="1"/>
  <c r="Z831" i="2"/>
  <c r="AF831" i="2" s="1"/>
  <c r="AG831" i="2" s="1"/>
  <c r="Z830" i="2"/>
  <c r="AF830" i="2" s="1"/>
  <c r="AG830" i="2" s="1"/>
  <c r="Z829" i="2"/>
  <c r="AF829" i="2" s="1"/>
  <c r="AG829" i="2" s="1"/>
  <c r="Z826" i="2"/>
  <c r="AF826" i="2" s="1"/>
  <c r="AG826" i="2" s="1"/>
  <c r="Z825" i="2"/>
  <c r="AF825" i="2" s="1"/>
  <c r="AG825" i="2" s="1"/>
  <c r="Z824" i="2"/>
  <c r="AF824" i="2" s="1"/>
  <c r="AG824" i="2" s="1"/>
  <c r="Z823" i="2"/>
  <c r="AF823" i="2" s="1"/>
  <c r="AG823" i="2" s="1"/>
  <c r="Z822" i="2"/>
  <c r="AF822" i="2" s="1"/>
  <c r="AG822" i="2" s="1"/>
  <c r="Z821" i="2"/>
  <c r="AF821" i="2" s="1"/>
  <c r="AG821" i="2" s="1"/>
  <c r="Z820" i="2"/>
  <c r="AF820" i="2" s="1"/>
  <c r="AG820" i="2" s="1"/>
  <c r="Z819" i="2"/>
  <c r="AF819" i="2" s="1"/>
  <c r="AG819" i="2" s="1"/>
  <c r="Z818" i="2"/>
  <c r="AF818" i="2" s="1"/>
  <c r="AG818" i="2" s="1"/>
  <c r="Z817" i="2"/>
  <c r="AF817" i="2" s="1"/>
  <c r="AG817" i="2" s="1"/>
  <c r="Z816" i="2"/>
  <c r="AF816" i="2" s="1"/>
  <c r="AG816" i="2" s="1"/>
  <c r="Z815" i="2"/>
  <c r="AF815" i="2" s="1"/>
  <c r="AG815" i="2" s="1"/>
  <c r="Z800" i="2"/>
  <c r="AF800" i="2" s="1"/>
  <c r="AG800" i="2" s="1"/>
  <c r="Z799" i="2"/>
  <c r="AF799" i="2" s="1"/>
  <c r="AG799" i="2" s="1"/>
  <c r="Z796" i="2"/>
  <c r="AF796" i="2" s="1"/>
  <c r="AG796" i="2" s="1"/>
  <c r="Z795" i="2"/>
  <c r="AF795" i="2" s="1"/>
  <c r="AG795" i="2" s="1"/>
  <c r="Z790" i="2"/>
  <c r="AF790" i="2" s="1"/>
  <c r="AG790" i="2" s="1"/>
  <c r="Z788" i="2"/>
  <c r="AF788" i="2" s="1"/>
  <c r="AG788" i="2" s="1"/>
  <c r="Z786" i="2"/>
  <c r="AF786" i="2" s="1"/>
  <c r="AG786" i="2" s="1"/>
  <c r="Z783" i="2"/>
  <c r="AF783" i="2" s="1"/>
  <c r="AG783" i="2" s="1"/>
  <c r="Z781" i="2"/>
  <c r="AF781" i="2" s="1"/>
  <c r="AG781" i="2" s="1"/>
  <c r="Z779" i="2"/>
  <c r="AF779" i="2" s="1"/>
  <c r="AG779" i="2" s="1"/>
  <c r="Z778" i="2"/>
  <c r="AF778" i="2" s="1"/>
  <c r="AG778" i="2" s="1"/>
  <c r="Z777" i="2"/>
  <c r="AF777" i="2" s="1"/>
  <c r="AG777" i="2" s="1"/>
  <c r="Z776" i="2"/>
  <c r="AF776" i="2" s="1"/>
  <c r="AG776" i="2" s="1"/>
  <c r="Z775" i="2"/>
  <c r="AF775" i="2" s="1"/>
  <c r="AG775" i="2" s="1"/>
  <c r="Z774" i="2"/>
  <c r="AF774" i="2" s="1"/>
  <c r="AG774" i="2" s="1"/>
  <c r="Z773" i="2"/>
  <c r="AF773" i="2" s="1"/>
  <c r="AG773" i="2" s="1"/>
  <c r="Z772" i="2"/>
  <c r="AF772" i="2" s="1"/>
  <c r="AG772" i="2" s="1"/>
  <c r="Z771" i="2"/>
  <c r="AF771" i="2" s="1"/>
  <c r="AG771" i="2" s="1"/>
  <c r="Z770" i="2"/>
  <c r="AF770" i="2" s="1"/>
  <c r="AG770" i="2" s="1"/>
  <c r="Z769" i="2"/>
  <c r="AF769" i="2" s="1"/>
  <c r="AG769" i="2" s="1"/>
  <c r="Z768" i="2"/>
  <c r="AF768" i="2" s="1"/>
  <c r="AG768" i="2" s="1"/>
  <c r="Z767" i="2"/>
  <c r="AF767" i="2" s="1"/>
  <c r="AG767" i="2" s="1"/>
  <c r="Z766" i="2"/>
  <c r="AF766" i="2" s="1"/>
  <c r="AG766" i="2" s="1"/>
  <c r="Z765" i="2"/>
  <c r="AF765" i="2" s="1"/>
  <c r="AG765" i="2" s="1"/>
  <c r="Z764" i="2"/>
  <c r="AF764" i="2" s="1"/>
  <c r="AG764" i="2" s="1"/>
  <c r="Z763" i="2"/>
  <c r="AF763" i="2" s="1"/>
  <c r="AG763" i="2" s="1"/>
  <c r="Z762" i="2"/>
  <c r="AF762" i="2" s="1"/>
  <c r="AG762" i="2" s="1"/>
  <c r="Z760" i="2"/>
  <c r="AF760" i="2" s="1"/>
  <c r="AG760" i="2" s="1"/>
  <c r="Z759" i="2"/>
  <c r="AF759" i="2" s="1"/>
  <c r="AG759" i="2" s="1"/>
  <c r="Z758" i="2"/>
  <c r="AF758" i="2" s="1"/>
  <c r="AG758" i="2" s="1"/>
  <c r="Z757" i="2"/>
  <c r="AF757" i="2" s="1"/>
  <c r="AG757" i="2" s="1"/>
  <c r="Z755" i="2"/>
  <c r="AF755" i="2" s="1"/>
  <c r="AG755" i="2" s="1"/>
  <c r="Z748" i="2"/>
  <c r="AF748" i="2" s="1"/>
  <c r="AG748" i="2" s="1"/>
  <c r="Z747" i="2"/>
  <c r="AF747" i="2" s="1"/>
  <c r="AG747" i="2" s="1"/>
  <c r="Z742" i="2"/>
  <c r="AF742" i="2" s="1"/>
  <c r="AG742" i="2" s="1"/>
  <c r="Z741" i="2"/>
  <c r="AF741" i="2" s="1"/>
  <c r="AG741" i="2" s="1"/>
  <c r="Z740" i="2"/>
  <c r="AF740" i="2" s="1"/>
  <c r="AG740" i="2" s="1"/>
  <c r="Z739" i="2"/>
  <c r="AF739" i="2" s="1"/>
  <c r="AG739" i="2" s="1"/>
  <c r="Z738" i="2"/>
  <c r="AF738" i="2" s="1"/>
  <c r="AG738" i="2" s="1"/>
  <c r="Z737" i="2"/>
  <c r="AF737" i="2" s="1"/>
  <c r="AG737" i="2" s="1"/>
  <c r="Z736" i="2"/>
  <c r="AF736" i="2" s="1"/>
  <c r="AG736" i="2" s="1"/>
  <c r="Z735" i="2"/>
  <c r="AF735" i="2" s="1"/>
  <c r="AG735" i="2" s="1"/>
  <c r="Z734" i="2"/>
  <c r="AF734" i="2" s="1"/>
  <c r="AG734" i="2" s="1"/>
  <c r="Z733" i="2"/>
  <c r="AF733" i="2" s="1"/>
  <c r="AG733" i="2" s="1"/>
  <c r="Z732" i="2"/>
  <c r="AF732" i="2" s="1"/>
  <c r="AG732" i="2" s="1"/>
  <c r="Z731" i="2"/>
  <c r="AF731" i="2" s="1"/>
  <c r="AG731" i="2" s="1"/>
  <c r="Z730" i="2"/>
  <c r="AF730" i="2" s="1"/>
  <c r="AG730" i="2" s="1"/>
  <c r="Z729" i="2"/>
  <c r="AF729" i="2" s="1"/>
  <c r="AG729" i="2" s="1"/>
  <c r="Z728" i="2"/>
  <c r="AF728" i="2" s="1"/>
  <c r="AG728" i="2" s="1"/>
  <c r="Z727" i="2"/>
  <c r="AF727" i="2" s="1"/>
  <c r="AG727" i="2" s="1"/>
  <c r="Z726" i="2"/>
  <c r="AF726" i="2" s="1"/>
  <c r="AG726" i="2" s="1"/>
  <c r="Z725" i="2"/>
  <c r="AF725" i="2" s="1"/>
  <c r="AG725" i="2" s="1"/>
  <c r="Z724" i="2"/>
  <c r="AF724" i="2" s="1"/>
  <c r="AG724" i="2" s="1"/>
  <c r="Z723" i="2"/>
  <c r="AF723" i="2" s="1"/>
  <c r="AG723" i="2" s="1"/>
  <c r="Z722" i="2"/>
  <c r="AF722" i="2" s="1"/>
  <c r="AG722" i="2" s="1"/>
  <c r="Z720" i="2"/>
  <c r="AF720" i="2" s="1"/>
  <c r="AG720" i="2" s="1"/>
  <c r="Z719" i="2"/>
  <c r="AF719" i="2" s="1"/>
  <c r="AG719" i="2" s="1"/>
  <c r="Z718" i="2"/>
  <c r="AF718" i="2" s="1"/>
  <c r="AG718" i="2" s="1"/>
  <c r="Z717" i="2"/>
  <c r="AF717" i="2" s="1"/>
  <c r="AG717" i="2" s="1"/>
  <c r="Z715" i="2"/>
  <c r="AF715" i="2" s="1"/>
  <c r="AG715" i="2" s="1"/>
  <c r="Z714" i="2"/>
  <c r="AF714" i="2" s="1"/>
  <c r="AG714" i="2" s="1"/>
  <c r="Z712" i="2"/>
  <c r="AF712" i="2" s="1"/>
  <c r="AG712" i="2" s="1"/>
  <c r="Z711" i="2"/>
  <c r="AF711" i="2" s="1"/>
  <c r="AG711" i="2" s="1"/>
  <c r="Z710" i="2"/>
  <c r="AF710" i="2" s="1"/>
  <c r="AG710" i="2" s="1"/>
  <c r="Z709" i="2"/>
  <c r="AF709" i="2" s="1"/>
  <c r="AG709" i="2" s="1"/>
  <c r="Z708" i="2"/>
  <c r="AF708" i="2" s="1"/>
  <c r="AG708" i="2" s="1"/>
  <c r="Z707" i="2"/>
  <c r="AF707" i="2" s="1"/>
  <c r="AG707" i="2" s="1"/>
  <c r="Z704" i="2"/>
  <c r="AF704" i="2" s="1"/>
  <c r="AG704" i="2" s="1"/>
  <c r="Z703" i="2"/>
  <c r="AF703" i="2" s="1"/>
  <c r="AG703" i="2" s="1"/>
  <c r="Z702" i="2"/>
  <c r="AF702" i="2" s="1"/>
  <c r="AG702" i="2" s="1"/>
  <c r="Z701" i="2"/>
  <c r="AF701" i="2" s="1"/>
  <c r="AG701" i="2" s="1"/>
  <c r="Z692" i="2"/>
  <c r="AF692" i="2" s="1"/>
  <c r="AG692" i="2" s="1"/>
  <c r="Z689" i="2"/>
  <c r="AF689" i="2" s="1"/>
  <c r="AG689" i="2" s="1"/>
  <c r="Z688" i="2"/>
  <c r="AF688" i="2" s="1"/>
  <c r="AG688" i="2" s="1"/>
  <c r="Z687" i="2"/>
  <c r="AF687" i="2" s="1"/>
  <c r="AG687" i="2" s="1"/>
  <c r="Z686" i="2"/>
  <c r="AF686" i="2" s="1"/>
  <c r="AG686" i="2" s="1"/>
  <c r="Z684" i="2"/>
  <c r="AF684" i="2" s="1"/>
  <c r="AG684" i="2" s="1"/>
  <c r="Z683" i="2"/>
  <c r="AF683" i="2" s="1"/>
  <c r="AG683" i="2" s="1"/>
  <c r="Z682" i="2"/>
  <c r="AF682" i="2" s="1"/>
  <c r="AG682" i="2" s="1"/>
  <c r="Z681" i="2"/>
  <c r="AF681" i="2" s="1"/>
  <c r="AG681" i="2" s="1"/>
  <c r="Z680" i="2"/>
  <c r="AF680" i="2" s="1"/>
  <c r="AG680" i="2" s="1"/>
  <c r="Z679" i="2"/>
  <c r="AF679" i="2" s="1"/>
  <c r="AG679" i="2" s="1"/>
  <c r="Z676" i="2"/>
  <c r="AF676" i="2" s="1"/>
  <c r="AG676" i="2" s="1"/>
  <c r="Z675" i="2"/>
  <c r="AF675" i="2" s="1"/>
  <c r="AG675" i="2" s="1"/>
  <c r="Z674" i="2"/>
  <c r="AF674" i="2" s="1"/>
  <c r="AG674" i="2" s="1"/>
  <c r="Z673" i="2"/>
  <c r="AF673" i="2" s="1"/>
  <c r="AG673" i="2" s="1"/>
  <c r="Z672" i="2"/>
  <c r="AF672" i="2" s="1"/>
  <c r="AG672" i="2" s="1"/>
  <c r="Z671" i="2"/>
  <c r="AF671" i="2" s="1"/>
  <c r="AG671" i="2" s="1"/>
  <c r="Z670" i="2"/>
  <c r="AF670" i="2" s="1"/>
  <c r="AG670" i="2" s="1"/>
  <c r="Z669" i="2"/>
  <c r="AF669" i="2" s="1"/>
  <c r="AG669" i="2" s="1"/>
  <c r="Z668" i="2"/>
  <c r="AF668" i="2" s="1"/>
  <c r="AG668" i="2" s="1"/>
  <c r="Z667" i="2"/>
  <c r="AF667" i="2" s="1"/>
  <c r="AG667" i="2" s="1"/>
  <c r="Z665" i="2"/>
  <c r="AF665" i="2" s="1"/>
  <c r="AG665" i="2" s="1"/>
  <c r="Z663" i="2"/>
  <c r="AF663" i="2" s="1"/>
  <c r="AG663" i="2" s="1"/>
  <c r="Z662" i="2"/>
  <c r="AF662" i="2" s="1"/>
  <c r="AG662" i="2" s="1"/>
  <c r="Z661" i="2"/>
  <c r="AF661" i="2" s="1"/>
  <c r="AG661" i="2" s="1"/>
  <c r="Z660" i="2"/>
  <c r="AF660" i="2" s="1"/>
  <c r="AG660" i="2" s="1"/>
  <c r="Z658" i="2"/>
  <c r="AF658" i="2" s="1"/>
  <c r="AG658" i="2" s="1"/>
  <c r="Z657" i="2"/>
  <c r="AF657" i="2" s="1"/>
  <c r="AG657" i="2" s="1"/>
  <c r="Z656" i="2"/>
  <c r="AF656" i="2" s="1"/>
  <c r="AG656" i="2" s="1"/>
  <c r="Z655" i="2"/>
  <c r="AF655" i="2" s="1"/>
  <c r="AG655" i="2" s="1"/>
  <c r="Z654" i="2"/>
  <c r="AF654" i="2" s="1"/>
  <c r="AG654" i="2" s="1"/>
  <c r="Z653" i="2"/>
  <c r="AF653" i="2" s="1"/>
  <c r="AG653" i="2" s="1"/>
  <c r="Z652" i="2"/>
  <c r="AF652" i="2" s="1"/>
  <c r="AG652" i="2" s="1"/>
  <c r="Z651" i="2"/>
  <c r="AF651" i="2" s="1"/>
  <c r="AG651" i="2" s="1"/>
  <c r="Z650" i="2"/>
  <c r="AF650" i="2" s="1"/>
  <c r="AG650" i="2" s="1"/>
  <c r="Z647" i="2"/>
  <c r="AF647" i="2" s="1"/>
  <c r="AG647" i="2" s="1"/>
  <c r="Z646" i="2"/>
  <c r="AF646" i="2" s="1"/>
  <c r="AG646" i="2" s="1"/>
  <c r="Z645" i="2"/>
  <c r="AF645" i="2" s="1"/>
  <c r="AG645" i="2" s="1"/>
  <c r="Z644" i="2"/>
  <c r="AF644" i="2" s="1"/>
  <c r="AG644" i="2" s="1"/>
  <c r="Z642" i="2"/>
  <c r="AF642" i="2" s="1"/>
  <c r="AG642" i="2" s="1"/>
  <c r="Z641" i="2"/>
  <c r="AF641" i="2" s="1"/>
  <c r="AG641" i="2" s="1"/>
  <c r="Z640" i="2"/>
  <c r="AF640" i="2" s="1"/>
  <c r="AG640" i="2" s="1"/>
  <c r="Z637" i="2"/>
  <c r="AF637" i="2" s="1"/>
  <c r="AG637" i="2" s="1"/>
  <c r="Z635" i="2"/>
  <c r="AF635" i="2" s="1"/>
  <c r="AG635" i="2" s="1"/>
  <c r="Z634" i="2"/>
  <c r="AF634" i="2" s="1"/>
  <c r="AG634" i="2" s="1"/>
  <c r="Z631" i="2"/>
  <c r="AF631" i="2" s="1"/>
  <c r="AG631" i="2" s="1"/>
  <c r="Z630" i="2"/>
  <c r="AF630" i="2" s="1"/>
  <c r="AG630" i="2" s="1"/>
  <c r="Z629" i="2"/>
  <c r="AF629" i="2" s="1"/>
  <c r="AG629" i="2" s="1"/>
  <c r="Z627" i="2"/>
  <c r="AF627" i="2" s="1"/>
  <c r="AG627" i="2" s="1"/>
  <c r="Z626" i="2"/>
  <c r="AF626" i="2" s="1"/>
  <c r="AG626" i="2" s="1"/>
  <c r="Z625" i="2"/>
  <c r="AF625" i="2" s="1"/>
  <c r="AG625" i="2" s="1"/>
  <c r="Z624" i="2"/>
  <c r="AF624" i="2" s="1"/>
  <c r="AG624" i="2" s="1"/>
  <c r="Z623" i="2"/>
  <c r="AF623" i="2" s="1"/>
  <c r="AG623" i="2" s="1"/>
  <c r="Z622" i="2"/>
  <c r="AF622" i="2" s="1"/>
  <c r="AG622" i="2" s="1"/>
  <c r="Z620" i="2"/>
  <c r="AF620" i="2" s="1"/>
  <c r="AG620" i="2" s="1"/>
  <c r="Z619" i="2"/>
  <c r="AF619" i="2" s="1"/>
  <c r="AG619" i="2" s="1"/>
  <c r="Z614" i="2"/>
  <c r="AF614" i="2" s="1"/>
  <c r="AG614" i="2" s="1"/>
  <c r="Z597" i="2"/>
  <c r="AF597" i="2" s="1"/>
  <c r="AG597" i="2" s="1"/>
  <c r="Z596" i="2"/>
  <c r="AF596" i="2" s="1"/>
  <c r="AG596" i="2" s="1"/>
  <c r="Z595" i="2"/>
  <c r="AF595" i="2" s="1"/>
  <c r="AG595" i="2" s="1"/>
  <c r="Z594" i="2"/>
  <c r="AF594" i="2" s="1"/>
  <c r="AG594" i="2" s="1"/>
  <c r="Z593" i="2"/>
  <c r="AF593" i="2" s="1"/>
  <c r="AG593" i="2" s="1"/>
  <c r="Z592" i="2"/>
  <c r="AF592" i="2" s="1"/>
  <c r="AG592" i="2" s="1"/>
  <c r="Z591" i="2"/>
  <c r="AF591" i="2" s="1"/>
  <c r="AG591" i="2" s="1"/>
  <c r="Z590" i="2"/>
  <c r="AF590" i="2" s="1"/>
  <c r="AG590" i="2" s="1"/>
  <c r="Z589" i="2"/>
  <c r="AF589" i="2" s="1"/>
  <c r="AG589" i="2" s="1"/>
  <c r="Z588" i="2"/>
  <c r="AF588" i="2" s="1"/>
  <c r="AG588" i="2" s="1"/>
  <c r="Z587" i="2"/>
  <c r="AF587" i="2" s="1"/>
  <c r="AG587" i="2" s="1"/>
  <c r="Z586" i="2"/>
  <c r="AF586" i="2" s="1"/>
  <c r="AG586" i="2" s="1"/>
  <c r="Z585" i="2"/>
  <c r="AF585" i="2" s="1"/>
  <c r="AG585" i="2" s="1"/>
  <c r="Z584" i="2"/>
  <c r="AF584" i="2" s="1"/>
  <c r="AG584" i="2" s="1"/>
  <c r="Z583" i="2"/>
  <c r="AF583" i="2" s="1"/>
  <c r="AG583" i="2" s="1"/>
  <c r="Z582" i="2"/>
  <c r="AF582" i="2" s="1"/>
  <c r="AG582" i="2" s="1"/>
  <c r="Z580" i="2"/>
  <c r="AF580" i="2" s="1"/>
  <c r="AG580" i="2" s="1"/>
  <c r="Z579" i="2"/>
  <c r="AF579" i="2" s="1"/>
  <c r="AG579" i="2" s="1"/>
  <c r="Z578" i="2"/>
  <c r="AF578" i="2" s="1"/>
  <c r="AG578" i="2" s="1"/>
  <c r="Z577" i="2"/>
  <c r="AF577" i="2" s="1"/>
  <c r="AG577" i="2" s="1"/>
  <c r="Z576" i="2"/>
  <c r="AF576" i="2" s="1"/>
  <c r="AG576" i="2" s="1"/>
  <c r="Z575" i="2"/>
  <c r="AF575" i="2" s="1"/>
  <c r="AG575" i="2" s="1"/>
  <c r="Z574" i="2"/>
  <c r="AF574" i="2" s="1"/>
  <c r="AG574" i="2" s="1"/>
  <c r="Z573" i="2"/>
  <c r="AF573" i="2" s="1"/>
  <c r="AG573" i="2" s="1"/>
  <c r="Z572" i="2"/>
  <c r="AF572" i="2" s="1"/>
  <c r="AG572" i="2" s="1"/>
  <c r="Z571" i="2"/>
  <c r="AF571" i="2" s="1"/>
  <c r="AG571" i="2" s="1"/>
  <c r="Z570" i="2"/>
  <c r="AF570" i="2" s="1"/>
  <c r="AG570" i="2" s="1"/>
  <c r="Z569" i="2"/>
  <c r="AF569" i="2" s="1"/>
  <c r="AG569" i="2" s="1"/>
  <c r="Z567" i="2"/>
  <c r="AF567" i="2" s="1"/>
  <c r="AG567" i="2" s="1"/>
  <c r="Z566" i="2"/>
  <c r="AF566" i="2" s="1"/>
  <c r="AG566" i="2" s="1"/>
  <c r="Z565" i="2"/>
  <c r="AF565" i="2" s="1"/>
  <c r="AG565" i="2" s="1"/>
  <c r="Z564" i="2"/>
  <c r="AF564" i="2" s="1"/>
  <c r="AG564" i="2" s="1"/>
  <c r="Z500" i="2"/>
  <c r="AF500" i="2" s="1"/>
  <c r="AG500" i="2" s="1"/>
  <c r="Z499" i="2"/>
  <c r="AF499" i="2" s="1"/>
  <c r="AG499" i="2" s="1"/>
  <c r="Z496" i="2"/>
  <c r="AF496" i="2" s="1"/>
  <c r="AG496" i="2" s="1"/>
  <c r="Z495" i="2"/>
  <c r="AF495" i="2" s="1"/>
  <c r="AG495" i="2" s="1"/>
  <c r="Z494" i="2"/>
  <c r="AF494" i="2" s="1"/>
  <c r="AG494" i="2" s="1"/>
  <c r="Z493" i="2"/>
  <c r="AF493" i="2" s="1"/>
  <c r="AG493" i="2" s="1"/>
  <c r="Z492" i="2"/>
  <c r="AF492" i="2" s="1"/>
  <c r="AG492" i="2" s="1"/>
  <c r="Z491" i="2"/>
  <c r="AF491" i="2" s="1"/>
  <c r="AG491" i="2" s="1"/>
  <c r="Z490" i="2"/>
  <c r="AF490" i="2" s="1"/>
  <c r="AG490" i="2" s="1"/>
  <c r="Z489" i="2"/>
  <c r="AF489" i="2" s="1"/>
  <c r="AG489" i="2" s="1"/>
  <c r="Z488" i="2"/>
  <c r="AF488" i="2" s="1"/>
  <c r="AG488" i="2" s="1"/>
  <c r="Z487" i="2"/>
  <c r="AF487" i="2" s="1"/>
  <c r="AG487" i="2" s="1"/>
  <c r="Z486" i="2"/>
  <c r="AF486" i="2" s="1"/>
  <c r="AG486" i="2" s="1"/>
  <c r="Z485" i="2"/>
  <c r="AF485" i="2" s="1"/>
  <c r="AG485" i="2" s="1"/>
  <c r="Z484" i="2"/>
  <c r="AF484" i="2" s="1"/>
  <c r="AG484" i="2" s="1"/>
  <c r="Z483" i="2"/>
  <c r="AF483" i="2" s="1"/>
  <c r="AG483" i="2" s="1"/>
  <c r="Z482" i="2"/>
  <c r="AF482" i="2" s="1"/>
  <c r="AG482" i="2" s="1"/>
  <c r="Z481" i="2"/>
  <c r="AF481" i="2" s="1"/>
  <c r="AG481" i="2" s="1"/>
  <c r="Z480" i="2"/>
  <c r="AF480" i="2" s="1"/>
  <c r="AG480" i="2" s="1"/>
  <c r="Z479" i="2"/>
  <c r="AF479" i="2" s="1"/>
  <c r="AG479" i="2" s="1"/>
  <c r="Z478" i="2"/>
  <c r="AF478" i="2" s="1"/>
  <c r="AG478" i="2" s="1"/>
  <c r="Z477" i="2"/>
  <c r="AF477" i="2" s="1"/>
  <c r="AG477" i="2" s="1"/>
  <c r="Z476" i="2"/>
  <c r="AF476" i="2" s="1"/>
  <c r="AG476" i="2" s="1"/>
  <c r="Z475" i="2"/>
  <c r="AF475" i="2" s="1"/>
  <c r="AG475" i="2" s="1"/>
  <c r="Z474" i="2"/>
  <c r="AF474" i="2" s="1"/>
  <c r="AG474" i="2" s="1"/>
  <c r="Z473" i="2"/>
  <c r="AF473" i="2" s="1"/>
  <c r="AG473" i="2" s="1"/>
  <c r="Z548" i="2"/>
  <c r="AF548" i="2" s="1"/>
  <c r="AG548" i="2" s="1"/>
  <c r="Z547" i="2"/>
  <c r="AF547" i="2" s="1"/>
  <c r="AG547" i="2" s="1"/>
  <c r="Z546" i="2"/>
  <c r="AF546" i="2" s="1"/>
  <c r="AG546" i="2" s="1"/>
  <c r="Z545" i="2"/>
  <c r="AF545" i="2" s="1"/>
  <c r="AG545" i="2" s="1"/>
  <c r="Z544" i="2"/>
  <c r="AF544" i="2" s="1"/>
  <c r="AG544" i="2" s="1"/>
  <c r="Z543" i="2"/>
  <c r="AF543" i="2" s="1"/>
  <c r="AG543" i="2" s="1"/>
  <c r="Z540" i="2"/>
  <c r="AF540" i="2" s="1"/>
  <c r="AG540" i="2" s="1"/>
  <c r="Z539" i="2"/>
  <c r="AF539" i="2" s="1"/>
  <c r="AG539" i="2" s="1"/>
  <c r="Z538" i="2"/>
  <c r="AF538" i="2" s="1"/>
  <c r="AG538" i="2" s="1"/>
  <c r="Z536" i="2"/>
  <c r="AF536" i="2" s="1"/>
  <c r="AG536" i="2" s="1"/>
  <c r="Z535" i="2"/>
  <c r="AF535" i="2" s="1"/>
  <c r="AG535" i="2" s="1"/>
  <c r="Z534" i="2"/>
  <c r="AF534" i="2" s="1"/>
  <c r="AG534" i="2" s="1"/>
  <c r="Z533" i="2"/>
  <c r="AF533" i="2" s="1"/>
  <c r="AG533" i="2" s="1"/>
  <c r="Z532" i="2"/>
  <c r="AF532" i="2" s="1"/>
  <c r="AG532" i="2" s="1"/>
  <c r="Z531" i="2"/>
  <c r="AF531" i="2" s="1"/>
  <c r="AG531" i="2" s="1"/>
  <c r="Z530" i="2"/>
  <c r="AF530" i="2" s="1"/>
  <c r="AG530" i="2" s="1"/>
  <c r="Z529" i="2"/>
  <c r="AF529" i="2" s="1"/>
  <c r="AG529" i="2" s="1"/>
  <c r="Z528" i="2"/>
  <c r="AF528" i="2" s="1"/>
  <c r="AG528" i="2" s="1"/>
  <c r="Z527" i="2"/>
  <c r="AF527" i="2" s="1"/>
  <c r="AG527" i="2" s="1"/>
  <c r="Z526" i="2"/>
  <c r="AF526" i="2" s="1"/>
  <c r="AG526" i="2" s="1"/>
  <c r="Z525" i="2"/>
  <c r="AF525" i="2" s="1"/>
  <c r="AG525" i="2" s="1"/>
  <c r="Z524" i="2"/>
  <c r="AF524" i="2" s="1"/>
  <c r="AG524" i="2" s="1"/>
  <c r="Z522" i="2"/>
  <c r="AF522" i="2" s="1"/>
  <c r="AG522" i="2" s="1"/>
  <c r="Z521" i="2"/>
  <c r="AF521" i="2" s="1"/>
  <c r="AG521" i="2" s="1"/>
  <c r="Z517" i="2"/>
  <c r="AF517" i="2" s="1"/>
  <c r="AG517" i="2" s="1"/>
  <c r="Z516" i="2"/>
  <c r="AF516" i="2" s="1"/>
  <c r="AG516" i="2" s="1"/>
  <c r="Z515" i="2"/>
  <c r="AF515" i="2" s="1"/>
  <c r="AG515" i="2" s="1"/>
  <c r="Z514" i="2"/>
  <c r="AF514" i="2" s="1"/>
  <c r="AG514" i="2" s="1"/>
  <c r="Z513" i="2"/>
  <c r="AF513" i="2" s="1"/>
  <c r="AG513" i="2" s="1"/>
  <c r="Z512" i="2"/>
  <c r="AF512" i="2" s="1"/>
  <c r="AG512" i="2" s="1"/>
  <c r="Z511" i="2"/>
  <c r="AF511" i="2" s="1"/>
  <c r="AG511" i="2" s="1"/>
  <c r="Z510" i="2"/>
  <c r="AF510" i="2" s="1"/>
  <c r="AG510" i="2" s="1"/>
  <c r="Z509" i="2"/>
  <c r="AF509" i="2" s="1"/>
  <c r="AG509" i="2" s="1"/>
  <c r="Z507" i="2"/>
  <c r="AF507" i="2" s="1"/>
  <c r="AG507" i="2" s="1"/>
  <c r="Z506" i="2"/>
  <c r="AF506" i="2" s="1"/>
  <c r="AG506" i="2" s="1"/>
  <c r="Z505" i="2"/>
  <c r="AF505" i="2" s="1"/>
  <c r="AG505" i="2" s="1"/>
  <c r="Z504" i="2"/>
  <c r="AF504" i="2" s="1"/>
  <c r="AG504" i="2" s="1"/>
  <c r="Z502" i="2"/>
  <c r="AF502" i="2" s="1"/>
  <c r="AG502" i="2" s="1"/>
  <c r="Z458" i="2"/>
  <c r="AF458" i="2" s="1"/>
  <c r="AG458" i="2" s="1"/>
  <c r="Z457" i="2"/>
  <c r="AF457" i="2" s="1"/>
  <c r="AG457" i="2" s="1"/>
  <c r="Z456" i="2"/>
  <c r="AF456" i="2" s="1"/>
  <c r="AG456" i="2" s="1"/>
  <c r="Z455" i="2"/>
  <c r="AF455" i="2" s="1"/>
  <c r="AG455" i="2" s="1"/>
  <c r="Z454" i="2"/>
  <c r="AF454" i="2" s="1"/>
  <c r="AG454" i="2" s="1"/>
  <c r="Z453" i="2"/>
  <c r="AF453" i="2" s="1"/>
  <c r="AG453" i="2" s="1"/>
  <c r="Z452" i="2"/>
  <c r="AF452" i="2" s="1"/>
  <c r="AG452" i="2" s="1"/>
  <c r="Z451" i="2"/>
  <c r="AF451" i="2" s="1"/>
  <c r="AG451" i="2" s="1"/>
  <c r="Z449" i="2"/>
  <c r="AF449" i="2" s="1"/>
  <c r="AG449" i="2" s="1"/>
  <c r="Z448" i="2"/>
  <c r="AF448" i="2" s="1"/>
  <c r="AG448" i="2" s="1"/>
  <c r="Z447" i="2"/>
  <c r="AF447" i="2" s="1"/>
  <c r="AG447" i="2" s="1"/>
  <c r="Z446" i="2"/>
  <c r="AF446" i="2" s="1"/>
  <c r="AG446" i="2" s="1"/>
  <c r="Z445" i="2"/>
  <c r="AF445" i="2" s="1"/>
  <c r="AG445" i="2" s="1"/>
  <c r="Z444" i="2"/>
  <c r="AF444" i="2" s="1"/>
  <c r="AG444" i="2" s="1"/>
  <c r="Z443" i="2"/>
  <c r="AF443" i="2" s="1"/>
  <c r="AG443" i="2" s="1"/>
  <c r="Z442" i="2"/>
  <c r="AF442" i="2" s="1"/>
  <c r="AG442" i="2" s="1"/>
  <c r="Z441" i="2"/>
  <c r="AF441" i="2" s="1"/>
  <c r="AG441" i="2" s="1"/>
  <c r="Z440" i="2"/>
  <c r="AF440" i="2" s="1"/>
  <c r="AG440" i="2" s="1"/>
  <c r="Z439" i="2"/>
  <c r="AF439" i="2" s="1"/>
  <c r="AG439" i="2" s="1"/>
  <c r="Z436" i="2"/>
  <c r="AF436" i="2" s="1"/>
  <c r="AG436" i="2" s="1"/>
  <c r="Z435" i="2"/>
  <c r="AF435" i="2" s="1"/>
  <c r="AG435" i="2" s="1"/>
  <c r="Z434" i="2"/>
  <c r="AF434" i="2" s="1"/>
  <c r="AG434" i="2" s="1"/>
  <c r="Z433" i="2"/>
  <c r="AF433" i="2" s="1"/>
  <c r="AG433" i="2" s="1"/>
  <c r="Z431" i="2"/>
  <c r="AF431" i="2" s="1"/>
  <c r="AG431" i="2" s="1"/>
  <c r="Z430" i="2"/>
  <c r="AF430" i="2" s="1"/>
  <c r="AG430" i="2" s="1"/>
  <c r="Z429" i="2"/>
  <c r="AF429" i="2" s="1"/>
  <c r="AG429" i="2" s="1"/>
  <c r="Z428" i="2"/>
  <c r="AF428" i="2" s="1"/>
  <c r="AG428" i="2" s="1"/>
  <c r="Z426" i="2"/>
  <c r="AF426" i="2" s="1"/>
  <c r="AG426" i="2" s="1"/>
  <c r="Z425" i="2"/>
  <c r="AF425" i="2" s="1"/>
  <c r="AG425" i="2" s="1"/>
  <c r="Z424" i="2"/>
  <c r="AF424" i="2" s="1"/>
  <c r="AG424" i="2" s="1"/>
  <c r="Z423" i="2"/>
  <c r="AF423" i="2" s="1"/>
  <c r="AG423" i="2" s="1"/>
  <c r="Z421" i="2"/>
  <c r="AF421" i="2" s="1"/>
  <c r="AG421" i="2" s="1"/>
  <c r="Z420" i="2"/>
  <c r="AF420" i="2" s="1"/>
  <c r="AG420" i="2" s="1"/>
  <c r="Z419" i="2"/>
  <c r="AF419" i="2" s="1"/>
  <c r="AG419" i="2" s="1"/>
  <c r="Z418" i="2"/>
  <c r="AF418" i="2" s="1"/>
  <c r="AG418" i="2" s="1"/>
  <c r="Z417" i="2"/>
  <c r="AF417" i="2" s="1"/>
  <c r="AG417" i="2" s="1"/>
  <c r="Z412" i="2"/>
  <c r="AF412" i="2" s="1"/>
  <c r="AG412" i="2" s="1"/>
  <c r="Z411" i="2"/>
  <c r="AF411" i="2" s="1"/>
  <c r="AG411" i="2" s="1"/>
  <c r="Z407" i="2"/>
  <c r="AF407" i="2" s="1"/>
  <c r="AG407" i="2" s="1"/>
  <c r="Z396" i="2"/>
  <c r="AF396" i="2" s="1"/>
  <c r="AG396" i="2" s="1"/>
  <c r="Z393" i="2"/>
  <c r="AF393" i="2" s="1"/>
  <c r="AG393" i="2" s="1"/>
  <c r="Z392" i="2"/>
  <c r="AF392" i="2" s="1"/>
  <c r="AG392" i="2" s="1"/>
  <c r="Z391" i="2"/>
  <c r="AF391" i="2" s="1"/>
  <c r="AG391" i="2" s="1"/>
  <c r="Z390" i="2"/>
  <c r="AF390" i="2" s="1"/>
  <c r="AG390" i="2" s="1"/>
  <c r="Z389" i="2"/>
  <c r="AF389" i="2" s="1"/>
  <c r="AG389" i="2" s="1"/>
  <c r="Z388" i="2"/>
  <c r="AF388" i="2" s="1"/>
  <c r="AG388" i="2" s="1"/>
  <c r="Z387" i="2"/>
  <c r="AF387" i="2" s="1"/>
  <c r="AG387" i="2" s="1"/>
  <c r="Z386" i="2"/>
  <c r="AF386" i="2" s="1"/>
  <c r="AG386" i="2" s="1"/>
  <c r="Z385" i="2"/>
  <c r="AF385" i="2" s="1"/>
  <c r="AG385" i="2" s="1"/>
  <c r="Z384" i="2"/>
  <c r="AF384" i="2" s="1"/>
  <c r="AG384" i="2" s="1"/>
  <c r="Z383" i="2"/>
  <c r="AF383" i="2" s="1"/>
  <c r="AG383" i="2" s="1"/>
  <c r="Z382" i="2"/>
  <c r="AF382" i="2" s="1"/>
  <c r="AG382" i="2" s="1"/>
  <c r="Z381" i="2"/>
  <c r="AF381" i="2" s="1"/>
  <c r="AG381" i="2" s="1"/>
  <c r="Z380" i="2"/>
  <c r="AF380" i="2" s="1"/>
  <c r="AG380" i="2" s="1"/>
  <c r="Z379" i="2"/>
  <c r="AF379" i="2" s="1"/>
  <c r="AG379" i="2" s="1"/>
  <c r="Z378" i="2"/>
  <c r="AF378" i="2" s="1"/>
  <c r="AG378" i="2" s="1"/>
  <c r="Z377" i="2"/>
  <c r="AF377" i="2" s="1"/>
  <c r="AG377" i="2" s="1"/>
  <c r="Z376" i="2"/>
  <c r="AF376" i="2" s="1"/>
  <c r="AG376" i="2" s="1"/>
  <c r="Z375" i="2"/>
  <c r="AF375" i="2" s="1"/>
  <c r="AG375" i="2" s="1"/>
  <c r="Z374" i="2"/>
  <c r="AF374" i="2" s="1"/>
  <c r="AG374" i="2" s="1"/>
  <c r="Z373" i="2"/>
  <c r="AF373" i="2" s="1"/>
  <c r="AG373" i="2" s="1"/>
  <c r="Z372" i="2"/>
  <c r="AF372" i="2" s="1"/>
  <c r="AG372" i="2" s="1"/>
  <c r="Z371" i="2"/>
  <c r="AF371" i="2" s="1"/>
  <c r="AG371" i="2" s="1"/>
  <c r="Z370" i="2"/>
  <c r="AF370" i="2" s="1"/>
  <c r="AG370" i="2" s="1"/>
  <c r="Z369" i="2"/>
  <c r="AF369" i="2" s="1"/>
  <c r="AG369" i="2" s="1"/>
  <c r="Z368" i="2"/>
  <c r="AF368" i="2" s="1"/>
  <c r="AG368" i="2" s="1"/>
  <c r="Z367" i="2"/>
  <c r="AF367" i="2" s="1"/>
  <c r="AG367" i="2" s="1"/>
  <c r="Z366" i="2"/>
  <c r="AF366" i="2" s="1"/>
  <c r="AG366" i="2" s="1"/>
  <c r="Z365" i="2"/>
  <c r="AF365" i="2" s="1"/>
  <c r="AG365" i="2" s="1"/>
  <c r="Z364" i="2"/>
  <c r="AF364" i="2" s="1"/>
  <c r="AG364" i="2" s="1"/>
  <c r="Z363" i="2"/>
  <c r="AF363" i="2" s="1"/>
  <c r="AG363" i="2" s="1"/>
  <c r="Z355" i="2"/>
  <c r="AF355" i="2" s="1"/>
  <c r="AG355" i="2" s="1"/>
  <c r="Z354" i="2"/>
  <c r="AF354" i="2" s="1"/>
  <c r="AG354" i="2" s="1"/>
  <c r="Z353" i="2"/>
  <c r="AF353" i="2" s="1"/>
  <c r="AG353" i="2" s="1"/>
  <c r="Z352" i="2"/>
  <c r="AF352" i="2" s="1"/>
  <c r="AG352" i="2" s="1"/>
  <c r="Z351" i="2"/>
  <c r="AF351" i="2" s="1"/>
  <c r="AG351" i="2" s="1"/>
  <c r="Z350" i="2"/>
  <c r="AF350" i="2" s="1"/>
  <c r="AG350" i="2" s="1"/>
  <c r="Z338" i="2"/>
  <c r="AF338" i="2" s="1"/>
  <c r="AG338" i="2" s="1"/>
  <c r="Z337" i="2"/>
  <c r="AF337" i="2" s="1"/>
  <c r="AG337" i="2" s="1"/>
  <c r="Z336" i="2"/>
  <c r="AF336" i="2" s="1"/>
  <c r="AG336" i="2" s="1"/>
  <c r="Z332" i="2"/>
  <c r="AF332" i="2" s="1"/>
  <c r="AG332" i="2" s="1"/>
  <c r="Z311" i="2"/>
  <c r="AF311" i="2" s="1"/>
  <c r="AG311" i="2" s="1"/>
  <c r="Z310" i="2"/>
  <c r="AF310" i="2" s="1"/>
  <c r="AG310" i="2" s="1"/>
  <c r="Z309" i="2"/>
  <c r="AF309" i="2" s="1"/>
  <c r="AG309" i="2" s="1"/>
  <c r="Z308" i="2"/>
  <c r="AF308" i="2" s="1"/>
  <c r="AG308" i="2" s="1"/>
  <c r="Z307" i="2"/>
  <c r="AF307" i="2" s="1"/>
  <c r="AG307" i="2" s="1"/>
  <c r="Z306" i="2"/>
  <c r="AF306" i="2" s="1"/>
  <c r="AG306" i="2" s="1"/>
  <c r="Z303" i="2"/>
  <c r="AF303" i="2" s="1"/>
  <c r="AG303" i="2" s="1"/>
  <c r="Z302" i="2"/>
  <c r="AF302" i="2" s="1"/>
  <c r="AG302" i="2" s="1"/>
  <c r="Z300" i="2"/>
  <c r="AF300" i="2" s="1"/>
  <c r="AG300" i="2" s="1"/>
  <c r="Z299" i="2"/>
  <c r="AF299" i="2" s="1"/>
  <c r="AG299" i="2" s="1"/>
  <c r="Z298" i="2"/>
  <c r="AF298" i="2" s="1"/>
  <c r="AG298" i="2" s="1"/>
  <c r="Z297" i="2"/>
  <c r="AF297" i="2" s="1"/>
  <c r="AG297" i="2" s="1"/>
  <c r="Z296" i="2"/>
  <c r="AF296" i="2" s="1"/>
  <c r="AG296" i="2" s="1"/>
  <c r="Z293" i="2"/>
  <c r="AF293" i="2" s="1"/>
  <c r="AG293" i="2" s="1"/>
  <c r="Z292" i="2"/>
  <c r="AF292" i="2" s="1"/>
  <c r="AG292" i="2" s="1"/>
  <c r="Z291" i="2"/>
  <c r="AF291" i="2" s="1"/>
  <c r="AG291" i="2" s="1"/>
  <c r="Z290" i="2"/>
  <c r="AF290" i="2" s="1"/>
  <c r="AG290" i="2" s="1"/>
  <c r="Z289" i="2"/>
  <c r="AF289" i="2" s="1"/>
  <c r="AG289" i="2" s="1"/>
  <c r="Z288" i="2"/>
  <c r="AF288" i="2" s="1"/>
  <c r="AG288" i="2" s="1"/>
  <c r="Z287" i="2"/>
  <c r="AF287" i="2" s="1"/>
  <c r="AG287" i="2" s="1"/>
  <c r="Z284" i="2"/>
  <c r="AF284" i="2" s="1"/>
  <c r="AG284" i="2" s="1"/>
  <c r="Z283" i="2"/>
  <c r="AF283" i="2" s="1"/>
  <c r="AG283" i="2" s="1"/>
  <c r="Z282" i="2"/>
  <c r="AF282" i="2" s="1"/>
  <c r="AG282" i="2" s="1"/>
  <c r="Z281" i="2"/>
  <c r="AF281" i="2" s="1"/>
  <c r="AG281" i="2" s="1"/>
  <c r="Z280" i="2"/>
  <c r="AF280" i="2" s="1"/>
  <c r="AG280" i="2" s="1"/>
  <c r="Z263" i="2"/>
  <c r="AF263" i="2" s="1"/>
  <c r="AG263" i="2" s="1"/>
  <c r="Z262" i="2"/>
  <c r="AF262" i="2" s="1"/>
  <c r="AG262" i="2" s="1"/>
  <c r="Z261" i="2"/>
  <c r="AF261" i="2" s="1"/>
  <c r="AG261" i="2" s="1"/>
  <c r="Z260" i="2"/>
  <c r="AF260" i="2" s="1"/>
  <c r="AG260" i="2" s="1"/>
  <c r="Z259" i="2"/>
  <c r="AF259" i="2" s="1"/>
  <c r="AG259" i="2" s="1"/>
  <c r="Z258" i="2"/>
  <c r="AF258" i="2" s="1"/>
  <c r="AG258" i="2" s="1"/>
  <c r="Z257" i="2"/>
  <c r="AF257" i="2" s="1"/>
  <c r="AG257" i="2" s="1"/>
  <c r="Z256" i="2"/>
  <c r="AF256" i="2" s="1"/>
  <c r="AG256" i="2" s="1"/>
  <c r="Z255" i="2"/>
  <c r="AF255" i="2" s="1"/>
  <c r="AG255" i="2" s="1"/>
  <c r="Z254" i="2"/>
  <c r="AF254" i="2" s="1"/>
  <c r="AG254" i="2" s="1"/>
  <c r="Z253" i="2"/>
  <c r="AF253" i="2" s="1"/>
  <c r="AG253" i="2" s="1"/>
  <c r="Z252" i="2"/>
  <c r="AF252" i="2" s="1"/>
  <c r="AG252" i="2" s="1"/>
  <c r="Z251" i="2"/>
  <c r="AF251" i="2" s="1"/>
  <c r="AG251" i="2" s="1"/>
  <c r="Z250" i="2"/>
  <c r="AF250" i="2" s="1"/>
  <c r="AG250" i="2" s="1"/>
  <c r="Z249" i="2"/>
  <c r="AF249" i="2" s="1"/>
  <c r="AG249" i="2" s="1"/>
  <c r="Z248" i="2"/>
  <c r="AF248" i="2" s="1"/>
  <c r="AG248" i="2" s="1"/>
  <c r="Z247" i="2"/>
  <c r="AF247" i="2" s="1"/>
  <c r="AG247" i="2" s="1"/>
  <c r="Z246" i="2"/>
  <c r="AF246" i="2" s="1"/>
  <c r="AG246" i="2" s="1"/>
  <c r="Z245" i="2"/>
  <c r="AF245" i="2" s="1"/>
  <c r="AG245" i="2" s="1"/>
  <c r="Z244" i="2"/>
  <c r="AF244" i="2" s="1"/>
  <c r="AG244" i="2" s="1"/>
  <c r="Z243" i="2"/>
  <c r="AF243" i="2" s="1"/>
  <c r="AG243" i="2" s="1"/>
  <c r="Z242" i="2"/>
  <c r="AF242" i="2" s="1"/>
  <c r="AG242" i="2" s="1"/>
  <c r="Z241" i="2"/>
  <c r="AF241" i="2" s="1"/>
  <c r="AG241" i="2" s="1"/>
  <c r="Z240" i="2"/>
  <c r="AF240" i="2" s="1"/>
  <c r="AG240" i="2" s="1"/>
  <c r="Z239" i="2"/>
  <c r="AF239" i="2" s="1"/>
  <c r="AG239" i="2" s="1"/>
  <c r="Z238" i="2"/>
  <c r="AF238" i="2" s="1"/>
  <c r="AG238" i="2" s="1"/>
  <c r="Z237" i="2"/>
  <c r="AF237" i="2" s="1"/>
  <c r="AG237" i="2" s="1"/>
  <c r="Z236" i="2"/>
  <c r="AF236" i="2" s="1"/>
  <c r="AG236" i="2" s="1"/>
  <c r="Z235" i="2"/>
  <c r="AF235" i="2" s="1"/>
  <c r="AG235" i="2" s="1"/>
  <c r="Z234" i="2"/>
  <c r="AF234" i="2" s="1"/>
  <c r="AG234" i="2" s="1"/>
  <c r="Z233" i="2"/>
  <c r="AF233" i="2" s="1"/>
  <c r="AG233" i="2" s="1"/>
  <c r="Z232" i="2"/>
  <c r="AF232" i="2" s="1"/>
  <c r="AG232" i="2" s="1"/>
  <c r="Z231" i="2"/>
  <c r="AF231" i="2" s="1"/>
  <c r="AG231" i="2" s="1"/>
  <c r="Z230" i="2"/>
  <c r="AF230" i="2" s="1"/>
  <c r="AG230" i="2" s="1"/>
  <c r="Z229" i="2"/>
  <c r="AF229" i="2" s="1"/>
  <c r="AG229" i="2" s="1"/>
  <c r="Z228" i="2"/>
  <c r="AF228" i="2" s="1"/>
  <c r="AG228" i="2" s="1"/>
  <c r="Z227" i="2"/>
  <c r="AF227" i="2" s="1"/>
  <c r="AG227" i="2" s="1"/>
  <c r="Z226" i="2"/>
  <c r="AF226" i="2" s="1"/>
  <c r="AG226" i="2" s="1"/>
  <c r="Z225" i="2"/>
  <c r="AF225" i="2" s="1"/>
  <c r="AG225" i="2" s="1"/>
  <c r="Z224" i="2"/>
  <c r="AF224" i="2" s="1"/>
  <c r="AG224" i="2" s="1"/>
  <c r="Z223" i="2"/>
  <c r="AF223" i="2" s="1"/>
  <c r="AG223" i="2" s="1"/>
  <c r="Z222" i="2"/>
  <c r="AF222" i="2" s="1"/>
  <c r="AG222" i="2" s="1"/>
  <c r="Z221" i="2"/>
  <c r="AF221" i="2" s="1"/>
  <c r="AG221" i="2" s="1"/>
  <c r="Z220" i="2"/>
  <c r="AF220" i="2" s="1"/>
  <c r="AG220" i="2" s="1"/>
  <c r="Z219" i="2"/>
  <c r="AF219" i="2" s="1"/>
  <c r="AG219" i="2" s="1"/>
  <c r="Z218" i="2"/>
  <c r="AF218" i="2" s="1"/>
  <c r="AG218" i="2" s="1"/>
  <c r="Z217" i="2"/>
  <c r="AF217" i="2" s="1"/>
  <c r="AG217" i="2" s="1"/>
  <c r="Z202" i="2"/>
  <c r="AF202" i="2" s="1"/>
  <c r="AG202" i="2" s="1"/>
  <c r="Z201" i="2"/>
  <c r="AF201" i="2" s="1"/>
  <c r="AG201" i="2" s="1"/>
  <c r="Z200" i="2"/>
  <c r="AF200" i="2" s="1"/>
  <c r="AG200" i="2" s="1"/>
  <c r="Z199" i="2"/>
  <c r="AF199" i="2" s="1"/>
  <c r="AG199" i="2" s="1"/>
  <c r="Z198" i="2"/>
  <c r="AF198" i="2" s="1"/>
  <c r="AG198" i="2" s="1"/>
  <c r="Z197" i="2"/>
  <c r="AF197" i="2" s="1"/>
  <c r="AG197" i="2" s="1"/>
  <c r="Z196" i="2"/>
  <c r="AF196" i="2" s="1"/>
  <c r="AG196" i="2" s="1"/>
  <c r="Z195" i="2"/>
  <c r="AF195" i="2" s="1"/>
  <c r="AG195" i="2" s="1"/>
  <c r="Z194" i="2"/>
  <c r="AF194" i="2" s="1"/>
  <c r="AG194" i="2" s="1"/>
  <c r="Z193" i="2"/>
  <c r="AF193" i="2" s="1"/>
  <c r="AG193" i="2" s="1"/>
  <c r="Z192" i="2"/>
  <c r="AF192" i="2" s="1"/>
  <c r="AG192" i="2" s="1"/>
  <c r="Z191" i="2"/>
  <c r="AF191" i="2" s="1"/>
  <c r="AG191" i="2" s="1"/>
  <c r="Z190" i="2"/>
  <c r="AF190" i="2" s="1"/>
  <c r="AG190" i="2" s="1"/>
  <c r="Z189" i="2"/>
  <c r="AF189" i="2" s="1"/>
  <c r="AG189" i="2" s="1"/>
  <c r="Z188" i="2"/>
  <c r="AF188" i="2" s="1"/>
  <c r="AG188" i="2" s="1"/>
  <c r="Z187" i="2"/>
  <c r="AF187" i="2" s="1"/>
  <c r="AG187" i="2" s="1"/>
  <c r="Z186" i="2"/>
  <c r="AF186" i="2" s="1"/>
  <c r="AG186" i="2" s="1"/>
  <c r="Z185" i="2"/>
  <c r="AF185" i="2" s="1"/>
  <c r="AG185" i="2" s="1"/>
  <c r="Z184" i="2"/>
  <c r="AF184" i="2" s="1"/>
  <c r="AG184" i="2" s="1"/>
  <c r="Z183" i="2"/>
  <c r="AF183" i="2" s="1"/>
  <c r="AG183" i="2" s="1"/>
  <c r="Z182" i="2"/>
  <c r="AF182" i="2" s="1"/>
  <c r="AG182" i="2" s="1"/>
  <c r="Z181" i="2"/>
  <c r="AF181" i="2" s="1"/>
  <c r="AG181" i="2" s="1"/>
  <c r="Z180" i="2"/>
  <c r="AF180" i="2" s="1"/>
  <c r="AG180" i="2" s="1"/>
  <c r="Z179" i="2"/>
  <c r="AF179" i="2" s="1"/>
  <c r="AG179" i="2" s="1"/>
  <c r="Z178" i="2"/>
  <c r="AF178" i="2" s="1"/>
  <c r="AG178" i="2" s="1"/>
  <c r="Z177" i="2"/>
  <c r="AF177" i="2" s="1"/>
  <c r="AG177" i="2" s="1"/>
  <c r="Z176" i="2"/>
  <c r="AF176" i="2" s="1"/>
  <c r="AG176" i="2" s="1"/>
  <c r="Z175" i="2"/>
  <c r="AF175" i="2" s="1"/>
  <c r="AG175" i="2" s="1"/>
  <c r="Z174" i="2"/>
  <c r="AF174" i="2" s="1"/>
  <c r="AG174" i="2" s="1"/>
  <c r="Z173" i="2"/>
  <c r="AF173" i="2" s="1"/>
  <c r="AG173" i="2" s="1"/>
  <c r="Z172" i="2"/>
  <c r="AF172" i="2" s="1"/>
  <c r="AG172" i="2" s="1"/>
  <c r="Z171" i="2"/>
  <c r="AF171" i="2" s="1"/>
  <c r="AG171" i="2" s="1"/>
  <c r="Z170" i="2"/>
  <c r="AF170" i="2" s="1"/>
  <c r="AG170" i="2" s="1"/>
  <c r="Z169" i="2"/>
  <c r="AF169" i="2" s="1"/>
  <c r="AG169" i="2" s="1"/>
  <c r="Z168" i="2"/>
  <c r="AF168" i="2" s="1"/>
  <c r="AG168" i="2" s="1"/>
  <c r="Z167" i="2"/>
  <c r="AF167" i="2" s="1"/>
  <c r="AG167" i="2" s="1"/>
  <c r="Z166" i="2"/>
  <c r="AF166" i="2" s="1"/>
  <c r="AG166" i="2" s="1"/>
  <c r="Z165" i="2"/>
  <c r="AF165" i="2" s="1"/>
  <c r="AG165" i="2" s="1"/>
  <c r="Z164" i="2"/>
  <c r="AF164" i="2" s="1"/>
  <c r="AG164" i="2" s="1"/>
  <c r="Z163" i="2"/>
  <c r="AF163" i="2" s="1"/>
  <c r="AG163" i="2" s="1"/>
  <c r="Z149" i="2"/>
  <c r="AF149" i="2" s="1"/>
  <c r="AG149" i="2" s="1"/>
  <c r="Z148" i="2"/>
  <c r="AF148" i="2" s="1"/>
  <c r="AG148" i="2" s="1"/>
  <c r="Z147" i="2"/>
  <c r="AF147" i="2" s="1"/>
  <c r="AG147" i="2" s="1"/>
  <c r="Z146" i="2"/>
  <c r="AF146" i="2" s="1"/>
  <c r="AG146" i="2" s="1"/>
  <c r="Z145" i="2"/>
  <c r="AF145" i="2" s="1"/>
  <c r="AG145" i="2" s="1"/>
  <c r="Z144" i="2"/>
  <c r="AF144" i="2" s="1"/>
  <c r="AG144" i="2" s="1"/>
  <c r="Z143" i="2"/>
  <c r="AF143" i="2" s="1"/>
  <c r="AG143" i="2" s="1"/>
  <c r="Z142" i="2"/>
  <c r="AF142" i="2" s="1"/>
  <c r="AG142" i="2" s="1"/>
  <c r="Z141" i="2"/>
  <c r="AF141" i="2" s="1"/>
  <c r="AG141" i="2" s="1"/>
  <c r="Z140" i="2"/>
  <c r="AF140" i="2" s="1"/>
  <c r="AG140" i="2" s="1"/>
  <c r="Z139" i="2"/>
  <c r="AF139" i="2" s="1"/>
  <c r="AG139" i="2" s="1"/>
  <c r="Z138" i="2"/>
  <c r="AF138" i="2" s="1"/>
  <c r="AG138" i="2" s="1"/>
  <c r="Z137" i="2"/>
  <c r="AF137" i="2" s="1"/>
  <c r="AG137" i="2" s="1"/>
  <c r="Z136" i="2"/>
  <c r="AF136" i="2" s="1"/>
  <c r="AG136" i="2" s="1"/>
  <c r="Z135" i="2"/>
  <c r="AF135" i="2" s="1"/>
  <c r="AG135" i="2" s="1"/>
  <c r="Z134" i="2"/>
  <c r="AF134" i="2" s="1"/>
  <c r="AG134" i="2" s="1"/>
  <c r="Z133" i="2"/>
  <c r="AF133" i="2" s="1"/>
  <c r="AG133" i="2" s="1"/>
  <c r="Z132" i="2"/>
  <c r="AF132" i="2" s="1"/>
  <c r="AG132" i="2" s="1"/>
  <c r="Z131" i="2"/>
  <c r="AF131" i="2" s="1"/>
  <c r="AG131" i="2" s="1"/>
  <c r="Z130" i="2"/>
  <c r="AF130" i="2" s="1"/>
  <c r="AG130" i="2" s="1"/>
  <c r="Z129" i="2"/>
  <c r="AF129" i="2" s="1"/>
  <c r="AG129" i="2" s="1"/>
  <c r="Z128" i="2"/>
  <c r="AF128" i="2" s="1"/>
  <c r="AG128" i="2" s="1"/>
  <c r="Z127" i="2"/>
  <c r="AF127" i="2" s="1"/>
  <c r="AG127" i="2" s="1"/>
  <c r="Z126" i="2"/>
  <c r="AF126" i="2" s="1"/>
  <c r="AG126" i="2" s="1"/>
  <c r="Z123" i="2"/>
  <c r="AF123" i="2" s="1"/>
  <c r="AG123" i="2" s="1"/>
  <c r="Z122" i="2"/>
  <c r="AF122" i="2" s="1"/>
  <c r="AG122" i="2" s="1"/>
  <c r="Z121" i="2"/>
  <c r="AF121" i="2" s="1"/>
  <c r="AG121" i="2" s="1"/>
  <c r="Z120" i="2"/>
  <c r="AF120" i="2" s="1"/>
  <c r="AG120" i="2" s="1"/>
  <c r="Z119" i="2"/>
  <c r="AF119" i="2" s="1"/>
  <c r="AG119" i="2" s="1"/>
  <c r="Z118" i="2"/>
  <c r="AF118" i="2" s="1"/>
  <c r="AG118" i="2" s="1"/>
  <c r="Z117" i="2"/>
  <c r="AF117" i="2" s="1"/>
  <c r="AG117" i="2" s="1"/>
  <c r="Z116" i="2"/>
  <c r="AF116" i="2" s="1"/>
  <c r="AG116" i="2" s="1"/>
  <c r="Z115" i="2"/>
  <c r="AF115" i="2" s="1"/>
  <c r="AG115" i="2" s="1"/>
  <c r="Z114" i="2"/>
  <c r="AF114" i="2" s="1"/>
  <c r="AG114" i="2" s="1"/>
  <c r="Z113" i="2"/>
  <c r="AF113" i="2" s="1"/>
  <c r="AG113" i="2" s="1"/>
  <c r="M81" i="5"/>
  <c r="G81" i="5"/>
  <c r="J81" i="5" s="1"/>
  <c r="M80" i="5"/>
  <c r="J80" i="5"/>
  <c r="G80" i="5"/>
  <c r="M79" i="5"/>
  <c r="G79" i="5"/>
  <c r="J79" i="5" s="1"/>
  <c r="M78" i="5"/>
  <c r="G78" i="5"/>
  <c r="J78" i="5" s="1"/>
  <c r="M77" i="5"/>
  <c r="G77" i="5"/>
  <c r="J77" i="5" s="1"/>
  <c r="M76" i="5"/>
  <c r="G76" i="5"/>
  <c r="J76" i="5" s="1"/>
  <c r="M75" i="5"/>
  <c r="G75" i="5"/>
  <c r="J75" i="5" s="1"/>
  <c r="M74" i="5"/>
  <c r="G74" i="5"/>
  <c r="J74" i="5" s="1"/>
  <c r="M73" i="5"/>
  <c r="G73" i="5"/>
  <c r="J73" i="5" s="1"/>
  <c r="M72" i="5"/>
  <c r="J72" i="5"/>
  <c r="G72" i="5"/>
  <c r="M71" i="5"/>
  <c r="G71" i="5"/>
  <c r="J71" i="5" s="1"/>
  <c r="M70" i="5"/>
  <c r="G70" i="5"/>
  <c r="J70" i="5" s="1"/>
  <c r="M69" i="5"/>
  <c r="G69" i="5"/>
  <c r="J69" i="5" s="1"/>
  <c r="M68" i="5"/>
  <c r="G68" i="5"/>
  <c r="J68" i="5" s="1"/>
  <c r="M67" i="5"/>
  <c r="G67" i="5"/>
  <c r="J67" i="5" s="1"/>
  <c r="M66" i="5"/>
  <c r="G66" i="5"/>
  <c r="J66" i="5" s="1"/>
  <c r="M65" i="5"/>
  <c r="G65" i="5"/>
  <c r="J65" i="5" s="1"/>
  <c r="M64" i="5"/>
  <c r="G64" i="5"/>
  <c r="J64" i="5" s="1"/>
  <c r="M63" i="5"/>
  <c r="G63" i="5"/>
  <c r="J63" i="5" s="1"/>
  <c r="M62" i="5"/>
  <c r="G62" i="5"/>
  <c r="J62" i="5" s="1"/>
  <c r="M61" i="5"/>
  <c r="G61" i="5"/>
  <c r="J61" i="5" s="1"/>
  <c r="M60" i="5"/>
  <c r="G60" i="5"/>
  <c r="J60" i="5" s="1"/>
  <c r="M59" i="5"/>
  <c r="G59" i="5"/>
  <c r="J59" i="5" s="1"/>
  <c r="M58" i="5"/>
  <c r="G58" i="5"/>
  <c r="J58" i="5" s="1"/>
  <c r="M57" i="5"/>
  <c r="G57" i="5"/>
  <c r="J57" i="5" s="1"/>
  <c r="M56" i="5"/>
  <c r="J56" i="5"/>
  <c r="G56" i="5"/>
  <c r="M55" i="5"/>
  <c r="G55" i="5"/>
  <c r="J55" i="5" s="1"/>
  <c r="M54" i="5"/>
  <c r="G54" i="5"/>
  <c r="J54" i="5" s="1"/>
  <c r="M53" i="5"/>
  <c r="G53" i="5"/>
  <c r="J53" i="5" s="1"/>
  <c r="M52" i="5"/>
  <c r="G52" i="5"/>
  <c r="J52" i="5" s="1"/>
  <c r="M51" i="5"/>
  <c r="G51" i="5"/>
  <c r="J51" i="5" s="1"/>
  <c r="M50" i="5"/>
  <c r="G50" i="5"/>
  <c r="J50" i="5" s="1"/>
  <c r="M49" i="5"/>
  <c r="G49" i="5"/>
  <c r="J49" i="5" s="1"/>
  <c r="M48" i="5"/>
  <c r="J48" i="5"/>
  <c r="G48" i="5"/>
  <c r="M47" i="5"/>
  <c r="G47" i="5"/>
  <c r="J47" i="5" s="1"/>
  <c r="M46" i="5"/>
  <c r="G46" i="5"/>
  <c r="J46" i="5" s="1"/>
  <c r="M45" i="5"/>
  <c r="G45" i="5"/>
  <c r="J45" i="5" s="1"/>
  <c r="M44" i="5"/>
  <c r="G44" i="5"/>
  <c r="J44" i="5" s="1"/>
  <c r="M43" i="5"/>
  <c r="G43" i="5"/>
  <c r="J43" i="5" s="1"/>
  <c r="M42" i="5"/>
  <c r="G42" i="5"/>
  <c r="J42" i="5" s="1"/>
  <c r="M40" i="5"/>
  <c r="G40" i="5"/>
  <c r="J40" i="5" s="1"/>
  <c r="M39" i="5"/>
  <c r="J39" i="5"/>
  <c r="G39" i="5"/>
  <c r="M38" i="5"/>
  <c r="G38" i="5"/>
  <c r="J38" i="5" s="1"/>
  <c r="M37" i="5"/>
  <c r="G37" i="5"/>
  <c r="J37" i="5" s="1"/>
  <c r="M36" i="5"/>
  <c r="G36" i="5"/>
  <c r="J36" i="5" s="1"/>
  <c r="M35" i="5"/>
  <c r="G35" i="5"/>
  <c r="J35" i="5" s="1"/>
  <c r="M34" i="5"/>
  <c r="G34" i="5"/>
  <c r="J34" i="5" s="1"/>
  <c r="M33" i="5"/>
  <c r="G33" i="5"/>
  <c r="J33" i="5" s="1"/>
  <c r="M32" i="5"/>
  <c r="G32" i="5"/>
  <c r="J32" i="5" s="1"/>
  <c r="M31" i="5"/>
  <c r="J31" i="5"/>
  <c r="G31" i="5"/>
  <c r="M30" i="5"/>
  <c r="G30" i="5"/>
  <c r="J30" i="5" s="1"/>
  <c r="M29" i="5"/>
  <c r="G29" i="5"/>
  <c r="J29" i="5" s="1"/>
  <c r="M28" i="5"/>
  <c r="G28" i="5"/>
  <c r="J28" i="5" s="1"/>
  <c r="M27" i="5"/>
  <c r="G27" i="5"/>
  <c r="J27" i="5" s="1"/>
  <c r="M26" i="5"/>
  <c r="G26" i="5"/>
  <c r="J26" i="5" s="1"/>
  <c r="M25" i="5"/>
  <c r="G25" i="5"/>
  <c r="J25" i="5" s="1"/>
  <c r="M24" i="5"/>
  <c r="G24" i="5"/>
  <c r="J24" i="5" s="1"/>
  <c r="M23" i="5"/>
  <c r="J23" i="5"/>
  <c r="G23" i="5"/>
  <c r="M22" i="5"/>
  <c r="G22" i="5"/>
  <c r="J22" i="5" s="1"/>
  <c r="M21" i="5"/>
  <c r="G21" i="5"/>
  <c r="J21" i="5" s="1"/>
  <c r="M20" i="5"/>
  <c r="G20" i="5"/>
  <c r="J20" i="5" s="1"/>
  <c r="M19" i="5"/>
  <c r="G19" i="5"/>
  <c r="J19" i="5" s="1"/>
  <c r="M18" i="5"/>
  <c r="G18" i="5"/>
  <c r="J18" i="5" s="1"/>
  <c r="M17" i="5"/>
  <c r="G17" i="5"/>
  <c r="J17" i="5" s="1"/>
  <c r="M16" i="5"/>
  <c r="G16" i="5"/>
  <c r="J16" i="5" s="1"/>
  <c r="M15" i="5"/>
  <c r="J15" i="5"/>
  <c r="G15" i="5"/>
  <c r="M14" i="5"/>
  <c r="G14" i="5"/>
  <c r="J14" i="5" s="1"/>
  <c r="M13" i="5"/>
  <c r="G13" i="5"/>
  <c r="J13" i="5" s="1"/>
  <c r="M12" i="5"/>
  <c r="G12" i="5"/>
  <c r="J12" i="5" s="1"/>
  <c r="M11" i="5"/>
  <c r="G11" i="5"/>
  <c r="J11" i="5" s="1"/>
  <c r="M10" i="5"/>
  <c r="G10" i="5"/>
  <c r="J10" i="5" s="1"/>
  <c r="M9" i="5"/>
  <c r="G9" i="5"/>
  <c r="J9" i="5" s="1"/>
  <c r="M8" i="5"/>
  <c r="J8" i="5"/>
  <c r="G8" i="5"/>
  <c r="M7" i="5"/>
  <c r="G7" i="5"/>
  <c r="J7" i="5" s="1"/>
  <c r="M6" i="5"/>
  <c r="J6" i="5"/>
  <c r="G6" i="5"/>
  <c r="M5" i="5"/>
  <c r="G5" i="5"/>
  <c r="J5" i="5" s="1"/>
  <c r="M4" i="5"/>
  <c r="G4" i="5"/>
  <c r="J4" i="5" s="1"/>
  <c r="M3" i="5"/>
  <c r="G3" i="5"/>
  <c r="J3" i="5" s="1"/>
  <c r="AF86" i="2"/>
  <c r="AG2394" i="2"/>
  <c r="AG2393" i="2"/>
  <c r="AG2392" i="2"/>
  <c r="AG2391" i="2"/>
  <c r="AG2390" i="2"/>
  <c r="AG2158" i="2"/>
  <c r="AG2157" i="2"/>
  <c r="AG2156" i="2"/>
  <c r="AG2155" i="2"/>
  <c r="AG2154" i="2"/>
  <c r="AG2088" i="2"/>
  <c r="AG2087" i="2"/>
  <c r="AG2086" i="2"/>
  <c r="AG2072" i="2"/>
  <c r="AG2055" i="2"/>
  <c r="AG2041" i="2"/>
  <c r="AG2040" i="2"/>
  <c r="AG2039" i="2"/>
  <c r="AG2038" i="2"/>
  <c r="AG2006" i="2"/>
  <c r="AG2005" i="2"/>
  <c r="AG2004" i="2"/>
  <c r="AG2003" i="2"/>
  <c r="AG2002" i="2"/>
  <c r="AG2001" i="2"/>
  <c r="AG1933" i="2"/>
  <c r="AG1932" i="2"/>
  <c r="AG1931" i="2"/>
  <c r="AG1917" i="2"/>
  <c r="AG1903" i="2"/>
  <c r="AG1902" i="2"/>
  <c r="AG1901" i="2"/>
  <c r="AG1886" i="2"/>
  <c r="AG1885" i="2"/>
  <c r="AG1884" i="2"/>
  <c r="AG1883" i="2"/>
  <c r="AG1882" i="2"/>
  <c r="AG1881" i="2"/>
  <c r="AG1880" i="2"/>
  <c r="AG1879" i="2"/>
  <c r="AG1878" i="2"/>
  <c r="AG1877" i="2"/>
  <c r="AG1876" i="2"/>
  <c r="AG1875" i="2"/>
  <c r="AG1874" i="2"/>
  <c r="AG1873" i="2"/>
  <c r="AG1872" i="2"/>
  <c r="AG1871" i="2"/>
  <c r="AG1870" i="2"/>
  <c r="AG1869" i="2"/>
  <c r="AG1868" i="2"/>
  <c r="AG1867" i="2"/>
  <c r="AG1866" i="2"/>
  <c r="AG1865" i="2"/>
  <c r="AG1768" i="2"/>
  <c r="AG1729" i="2"/>
  <c r="Z99" i="2"/>
  <c r="Z98" i="2"/>
  <c r="Z97" i="2"/>
  <c r="Z95" i="2"/>
  <c r="AF95" i="2" s="1"/>
  <c r="Z94" i="2"/>
  <c r="AF94" i="2" s="1"/>
  <c r="Z93" i="2"/>
  <c r="AF93" i="2" s="1"/>
  <c r="Z92" i="2"/>
  <c r="AF92" i="2" s="1"/>
  <c r="Z91" i="2"/>
  <c r="AF91" i="2" s="1"/>
  <c r="Z90" i="2"/>
  <c r="Z88" i="2"/>
  <c r="Z87" i="2"/>
  <c r="Z85" i="2"/>
  <c r="AF85" i="2" s="1"/>
  <c r="Z84" i="2"/>
  <c r="AF84" i="2" s="1"/>
  <c r="Z83" i="2"/>
  <c r="AF83" i="2" s="1"/>
  <c r="Z82" i="2"/>
  <c r="AF82" i="2" s="1"/>
  <c r="Z80" i="2"/>
  <c r="Z79" i="2"/>
  <c r="Z78" i="2"/>
  <c r="Z77" i="2"/>
  <c r="Z76" i="2"/>
  <c r="AF76" i="2" s="1"/>
  <c r="Z74" i="2"/>
  <c r="AF74" i="2" s="1"/>
  <c r="Z73" i="2"/>
  <c r="AF73" i="2" s="1"/>
  <c r="Z72" i="2"/>
  <c r="AF72" i="2" s="1"/>
  <c r="Z71" i="2"/>
  <c r="Z70" i="2"/>
  <c r="Z69" i="2"/>
  <c r="Z68" i="2"/>
  <c r="AF68" i="2" s="1"/>
  <c r="Z67" i="2"/>
  <c r="AF67" i="2" s="1"/>
  <c r="Z65" i="2"/>
  <c r="AF65" i="2" s="1"/>
  <c r="Z64" i="2"/>
  <c r="AF64" i="2" s="1"/>
  <c r="Z63" i="2"/>
  <c r="AF63" i="2" s="1"/>
  <c r="Z62" i="2"/>
  <c r="Z61" i="2"/>
  <c r="Z58" i="2"/>
  <c r="Z57" i="2"/>
  <c r="Z56" i="2"/>
  <c r="AF56" i="2" s="1"/>
  <c r="Z55" i="2"/>
  <c r="AF55" i="2" s="1"/>
  <c r="Z54" i="2"/>
  <c r="AF54" i="2" s="1"/>
  <c r="Z52" i="2"/>
  <c r="AF52" i="2" s="1"/>
  <c r="Z51" i="2"/>
  <c r="Z49" i="2"/>
  <c r="Z48" i="2"/>
  <c r="Z47" i="2"/>
  <c r="Z46" i="2"/>
  <c r="AF46" i="2" s="1"/>
  <c r="Z45" i="2"/>
  <c r="AF45" i="2" s="1"/>
  <c r="Z44" i="2"/>
  <c r="AF44" i="2" s="1"/>
  <c r="Z43" i="2"/>
  <c r="AF43" i="2" s="1"/>
  <c r="Z42" i="2"/>
  <c r="Z41" i="2"/>
  <c r="Z40" i="2"/>
  <c r="Z39" i="2"/>
  <c r="Z38" i="2"/>
  <c r="AF38" i="2" s="1"/>
  <c r="Z37" i="2"/>
  <c r="AF37" i="2" s="1"/>
  <c r="Z36" i="2"/>
  <c r="AF36" i="2" s="1"/>
  <c r="Z35" i="2"/>
  <c r="AF35" i="2" s="1"/>
  <c r="Z34" i="2"/>
  <c r="Z33" i="2"/>
  <c r="Z32" i="2"/>
  <c r="Z31" i="2"/>
  <c r="Z30" i="2"/>
  <c r="AF30" i="2" s="1"/>
  <c r="Z29" i="2"/>
  <c r="AF29" i="2" s="1"/>
  <c r="Z27" i="2"/>
  <c r="AF27" i="2" s="1"/>
  <c r="AG27" i="2" s="1"/>
  <c r="Z26" i="2"/>
  <c r="AF26" i="2" s="1"/>
  <c r="AG26" i="2" s="1"/>
  <c r="Z25" i="2"/>
  <c r="AF25" i="2" s="1"/>
  <c r="AG25" i="2" s="1"/>
  <c r="Z24" i="2"/>
  <c r="AF24" i="2" s="1"/>
  <c r="AG24" i="2" s="1"/>
  <c r="Z23" i="2"/>
  <c r="AF23" i="2" s="1"/>
  <c r="AG23" i="2" s="1"/>
  <c r="Z22" i="2"/>
  <c r="AF22" i="2" s="1"/>
  <c r="AG22" i="2" s="1"/>
  <c r="Z21" i="2"/>
  <c r="AF21" i="2" s="1"/>
  <c r="AG21" i="2" s="1"/>
  <c r="Z20" i="2"/>
  <c r="AF20" i="2" s="1"/>
  <c r="AG20" i="2" s="1"/>
  <c r="Z19" i="2"/>
  <c r="AF19" i="2" s="1"/>
  <c r="AG19" i="2" s="1"/>
  <c r="Z18" i="2"/>
  <c r="AF18" i="2" s="1"/>
  <c r="AG18" i="2" s="1"/>
  <c r="Z17" i="2"/>
  <c r="AF17" i="2" s="1"/>
  <c r="AG17" i="2" s="1"/>
  <c r="Z16" i="2"/>
  <c r="AF16" i="2" s="1"/>
  <c r="AG16" i="2" s="1"/>
  <c r="Z15" i="2"/>
  <c r="AF15" i="2" s="1"/>
  <c r="AG15" i="2" s="1"/>
  <c r="Z14" i="2"/>
  <c r="Z13" i="2"/>
  <c r="AF13" i="2" s="1"/>
  <c r="AO13" i="2"/>
  <c r="AU3473" i="2"/>
  <c r="AQ3473" i="2" a="1"/>
  <c r="AQ3473" i="2" s="1"/>
  <c r="AO3473" i="2"/>
  <c r="AU3472" i="2"/>
  <c r="AQ3472" i="2" a="1"/>
  <c r="AQ3472" i="2" s="1"/>
  <c r="AO3472" i="2"/>
  <c r="AU3471" i="2"/>
  <c r="AQ3471" i="2" a="1"/>
  <c r="AQ3471" i="2" s="1"/>
  <c r="AO3471" i="2"/>
  <c r="AU3470" i="2"/>
  <c r="AQ3470" i="2" a="1"/>
  <c r="AQ3470" i="2" s="1"/>
  <c r="AO3470" i="2"/>
  <c r="AU3469" i="2"/>
  <c r="AQ3469" i="2" a="1"/>
  <c r="AQ3469" i="2" s="1"/>
  <c r="AT3469" i="2" s="1"/>
  <c r="AO3469" i="2"/>
  <c r="AU3468" i="2"/>
  <c r="AQ3468" i="2" a="1"/>
  <c r="AQ3468" i="2" s="1"/>
  <c r="AO3468" i="2"/>
  <c r="AU3467" i="2"/>
  <c r="AQ3467" i="2" a="1"/>
  <c r="AQ3467" i="2" s="1"/>
  <c r="AO3467" i="2"/>
  <c r="AU3466" i="2"/>
  <c r="AQ3466" i="2" a="1"/>
  <c r="AQ3466" i="2" s="1"/>
  <c r="AO3466" i="2"/>
  <c r="AU3465" i="2"/>
  <c r="AQ3465" i="2" a="1"/>
  <c r="AQ3465" i="2" s="1"/>
  <c r="AO3465" i="2"/>
  <c r="AU3464" i="2"/>
  <c r="AQ3464" i="2" a="1"/>
  <c r="AQ3464" i="2" s="1"/>
  <c r="AT3464" i="2" s="1"/>
  <c r="AO3464" i="2"/>
  <c r="AU3463" i="2"/>
  <c r="AQ3463" i="2" a="1"/>
  <c r="AQ3463" i="2" s="1"/>
  <c r="AT3463" i="2" s="1"/>
  <c r="AO3463" i="2"/>
  <c r="AU3462" i="2"/>
  <c r="AQ3462" i="2" a="1"/>
  <c r="AQ3462" i="2" s="1"/>
  <c r="AO3462" i="2"/>
  <c r="AU3461" i="2"/>
  <c r="AQ3461" i="2" a="1"/>
  <c r="AQ3461" i="2" s="1"/>
  <c r="AO3461" i="2"/>
  <c r="AU3460" i="2"/>
  <c r="AQ3460" i="2" a="1"/>
  <c r="AQ3460" i="2" s="1"/>
  <c r="AO3460" i="2"/>
  <c r="AU3459" i="2"/>
  <c r="AQ3459" i="2" a="1"/>
  <c r="AQ3459" i="2" s="1"/>
  <c r="AR3459" i="2" s="1" a="1"/>
  <c r="AR3459" i="2" s="1"/>
  <c r="AS3459" i="2" s="1" a="1"/>
  <c r="AS3459" i="2" s="1"/>
  <c r="AO3459" i="2"/>
  <c r="AU3458" i="2"/>
  <c r="AQ3458" i="2" a="1"/>
  <c r="AQ3458" i="2" s="1"/>
  <c r="AO3458" i="2"/>
  <c r="AU3457" i="2"/>
  <c r="AQ3457" i="2" a="1"/>
  <c r="AQ3457" i="2" s="1"/>
  <c r="AT3457" i="2" s="1"/>
  <c r="AO3457" i="2"/>
  <c r="AU3456" i="2"/>
  <c r="AQ3456" i="2" a="1"/>
  <c r="AQ3456" i="2" s="1"/>
  <c r="AT3456" i="2" s="1"/>
  <c r="AO3456" i="2"/>
  <c r="AU3455" i="2"/>
  <c r="AQ3455" i="2" a="1"/>
  <c r="AQ3455" i="2" s="1"/>
  <c r="AT3455" i="2" s="1"/>
  <c r="AO3455" i="2"/>
  <c r="AU3454" i="2"/>
  <c r="AQ3454" i="2" a="1"/>
  <c r="AQ3454" i="2" s="1"/>
  <c r="AO3454" i="2"/>
  <c r="AU3453" i="2"/>
  <c r="AQ3453" i="2" a="1"/>
  <c r="AQ3453" i="2" s="1"/>
  <c r="AO3453" i="2"/>
  <c r="AU3452" i="2"/>
  <c r="AQ3452" i="2" a="1"/>
  <c r="AQ3452" i="2" s="1"/>
  <c r="AT3452" i="2" s="1"/>
  <c r="AO3452" i="2"/>
  <c r="AU3451" i="2"/>
  <c r="AQ3451" i="2" a="1"/>
  <c r="AQ3451" i="2" s="1"/>
  <c r="AO3451" i="2"/>
  <c r="AU3450" i="2"/>
  <c r="AQ3450" i="2" a="1"/>
  <c r="AQ3450" i="2" s="1"/>
  <c r="AT3450" i="2" s="1"/>
  <c r="AO3450" i="2"/>
  <c r="AU3449" i="2"/>
  <c r="AQ3449" i="2" a="1"/>
  <c r="AQ3449" i="2" s="1"/>
  <c r="AO3449" i="2"/>
  <c r="AU3448" i="2"/>
  <c r="AQ3448" i="2" a="1"/>
  <c r="AQ3448" i="2" s="1"/>
  <c r="AO3448" i="2"/>
  <c r="AU3447" i="2"/>
  <c r="AQ3447" i="2" a="1"/>
  <c r="AQ3447" i="2" s="1"/>
  <c r="AO3447" i="2"/>
  <c r="AU3446" i="2"/>
  <c r="AQ3446" i="2" a="1"/>
  <c r="AQ3446" i="2" s="1"/>
  <c r="AR3446" i="2" s="1" a="1"/>
  <c r="AR3446" i="2" s="1"/>
  <c r="AS3446" i="2" s="1" a="1"/>
  <c r="AS3446" i="2" s="1"/>
  <c r="AO3446" i="2"/>
  <c r="AU3445" i="2"/>
  <c r="AQ3445" i="2" a="1"/>
  <c r="AQ3445" i="2" s="1"/>
  <c r="AO3445" i="2"/>
  <c r="AU3444" i="2"/>
  <c r="AQ3444" i="2" a="1"/>
  <c r="AQ3444" i="2" s="1"/>
  <c r="AO3444" i="2"/>
  <c r="AU3443" i="2"/>
  <c r="AQ3443" i="2" a="1"/>
  <c r="AQ3443" i="2" s="1"/>
  <c r="AO3443" i="2"/>
  <c r="AU3442" i="2"/>
  <c r="AQ3442" i="2" a="1"/>
  <c r="AQ3442" i="2" s="1"/>
  <c r="AO3442" i="2"/>
  <c r="AU3441" i="2"/>
  <c r="AQ3441" i="2" a="1"/>
  <c r="AQ3441" i="2" s="1"/>
  <c r="AO3441" i="2"/>
  <c r="AU3440" i="2"/>
  <c r="AQ3440" i="2" a="1"/>
  <c r="AQ3440" i="2" s="1"/>
  <c r="AO3440" i="2"/>
  <c r="AU3439" i="2"/>
  <c r="AQ3439" i="2" a="1"/>
  <c r="AQ3439" i="2" s="1"/>
  <c r="AO3439" i="2"/>
  <c r="AU3438" i="2"/>
  <c r="AQ3438" i="2" a="1"/>
  <c r="AQ3438" i="2" s="1"/>
  <c r="AO3438" i="2"/>
  <c r="AU3437" i="2"/>
  <c r="AQ3437" i="2" a="1"/>
  <c r="AQ3437" i="2" s="1"/>
  <c r="AT3437" i="2" s="1"/>
  <c r="AO3437" i="2"/>
  <c r="AU3436" i="2"/>
  <c r="AQ3436" i="2" a="1"/>
  <c r="AQ3436" i="2" s="1"/>
  <c r="AO3436" i="2"/>
  <c r="AU3435" i="2"/>
  <c r="AQ3435" i="2" a="1"/>
  <c r="AQ3435" i="2" s="1"/>
  <c r="AO3435" i="2"/>
  <c r="AU3434" i="2"/>
  <c r="AQ3434" i="2" a="1"/>
  <c r="AQ3434" i="2" s="1"/>
  <c r="AR3434" i="2" s="1" a="1"/>
  <c r="AR3434" i="2" s="1"/>
  <c r="AS3434" i="2" s="1" a="1"/>
  <c r="AS3434" i="2" s="1"/>
  <c r="AO3434" i="2"/>
  <c r="AU3433" i="2"/>
  <c r="AQ3433" i="2" a="1"/>
  <c r="AQ3433" i="2" s="1"/>
  <c r="AT3433" i="2" s="1"/>
  <c r="AO3433" i="2"/>
  <c r="AU3432" i="2"/>
  <c r="AQ3432" i="2" a="1"/>
  <c r="AQ3432" i="2" s="1"/>
  <c r="AO3432" i="2"/>
  <c r="AU3431" i="2"/>
  <c r="AQ3431" i="2" a="1"/>
  <c r="AQ3431" i="2" s="1"/>
  <c r="AT3431" i="2" s="1"/>
  <c r="AO3431" i="2"/>
  <c r="AU3430" i="2"/>
  <c r="AQ3430" i="2" a="1"/>
  <c r="AQ3430" i="2" s="1"/>
  <c r="AO3430" i="2"/>
  <c r="AU3429" i="2"/>
  <c r="AQ3429" i="2" a="1"/>
  <c r="AQ3429" i="2" s="1"/>
  <c r="AT3429" i="2" s="1"/>
  <c r="AO3429" i="2"/>
  <c r="AU3428" i="2"/>
  <c r="AQ3428" i="2" a="1"/>
  <c r="AQ3428" i="2" s="1"/>
  <c r="AO3428" i="2"/>
  <c r="AU3427" i="2"/>
  <c r="AQ3427" i="2" a="1"/>
  <c r="AQ3427" i="2" s="1"/>
  <c r="AO3427" i="2"/>
  <c r="AU3426" i="2"/>
  <c r="AQ3426" i="2" a="1"/>
  <c r="AQ3426" i="2" s="1"/>
  <c r="AO3426" i="2"/>
  <c r="AU3425" i="2"/>
  <c r="AQ3425" i="2" a="1"/>
  <c r="AQ3425" i="2" s="1"/>
  <c r="AT3425" i="2" s="1"/>
  <c r="AO3425" i="2"/>
  <c r="AU3424" i="2"/>
  <c r="AQ3424" i="2" a="1"/>
  <c r="AQ3424" i="2" s="1"/>
  <c r="AO3424" i="2"/>
  <c r="AU3423" i="2"/>
  <c r="AQ3423" i="2" a="1"/>
  <c r="AQ3423" i="2" s="1"/>
  <c r="AO3423" i="2"/>
  <c r="AU3422" i="2"/>
  <c r="AQ3422" i="2" a="1"/>
  <c r="AQ3422" i="2" s="1"/>
  <c r="AR3422" i="2" s="1" a="1"/>
  <c r="AR3422" i="2" s="1"/>
  <c r="AS3422" i="2" s="1" a="1"/>
  <c r="AS3422" i="2" s="1"/>
  <c r="AO3422" i="2"/>
  <c r="AU3421" i="2"/>
  <c r="AQ3421" i="2" a="1"/>
  <c r="AQ3421" i="2" s="1"/>
  <c r="AR3421" i="2" s="1" a="1"/>
  <c r="AR3421" i="2" s="1"/>
  <c r="AS3421" i="2" s="1" a="1"/>
  <c r="AS3421" i="2" s="1"/>
  <c r="AO3421" i="2"/>
  <c r="AU3420" i="2"/>
  <c r="AQ3420" i="2" a="1"/>
  <c r="AQ3420" i="2" s="1"/>
  <c r="AR3420" i="2" s="1" a="1"/>
  <c r="AR3420" i="2" s="1"/>
  <c r="AS3420" i="2" s="1" a="1"/>
  <c r="AS3420" i="2" s="1"/>
  <c r="AO3420" i="2"/>
  <c r="AU3419" i="2"/>
  <c r="AQ3419" i="2" a="1"/>
  <c r="AQ3419" i="2" s="1"/>
  <c r="AO3419" i="2"/>
  <c r="AU3418" i="2"/>
  <c r="AQ3418" i="2" a="1"/>
  <c r="AQ3418" i="2" s="1"/>
  <c r="AO3418" i="2"/>
  <c r="AU3417" i="2"/>
  <c r="AQ3417" i="2" a="1"/>
  <c r="AQ3417" i="2" s="1"/>
  <c r="AO3417" i="2"/>
  <c r="AU3416" i="2"/>
  <c r="AQ3416" i="2" a="1"/>
  <c r="AQ3416" i="2" s="1"/>
  <c r="AO3416" i="2"/>
  <c r="AU3415" i="2"/>
  <c r="AQ3415" i="2" a="1"/>
  <c r="AQ3415" i="2" s="1"/>
  <c r="AO3415" i="2"/>
  <c r="AU3414" i="2"/>
  <c r="AQ3414" i="2" a="1"/>
  <c r="AQ3414" i="2" s="1"/>
  <c r="AO3414" i="2"/>
  <c r="AU3413" i="2"/>
  <c r="AQ3413" i="2" a="1"/>
  <c r="AQ3413" i="2" s="1"/>
  <c r="AO3413" i="2"/>
  <c r="AU3412" i="2"/>
  <c r="AQ3412" i="2" a="1"/>
  <c r="AQ3412" i="2" s="1"/>
  <c r="AR3412" i="2" s="1" a="1"/>
  <c r="AR3412" i="2" s="1"/>
  <c r="AS3412" i="2" s="1" a="1"/>
  <c r="AS3412" i="2" s="1"/>
  <c r="AO3412" i="2"/>
  <c r="AU3411" i="2"/>
  <c r="AQ3411" i="2" a="1"/>
  <c r="AQ3411" i="2" s="1"/>
  <c r="AO3411" i="2"/>
  <c r="AU3410" i="2"/>
  <c r="AQ3410" i="2" a="1"/>
  <c r="AQ3410" i="2" s="1"/>
  <c r="AO3410" i="2"/>
  <c r="AU3409" i="2"/>
  <c r="AQ3409" i="2" a="1"/>
  <c r="AQ3409" i="2" s="1"/>
  <c r="AR3409" i="2" s="1" a="1"/>
  <c r="AR3409" i="2" s="1"/>
  <c r="AS3409" i="2" s="1" a="1"/>
  <c r="AS3409" i="2" s="1"/>
  <c r="AO3409" i="2"/>
  <c r="AU3408" i="2"/>
  <c r="AQ3408" i="2" a="1"/>
  <c r="AQ3408" i="2" s="1"/>
  <c r="AT3408" i="2" s="1"/>
  <c r="AO3408" i="2"/>
  <c r="AU3407" i="2"/>
  <c r="AQ3407" i="2" a="1"/>
  <c r="AQ3407" i="2" s="1"/>
  <c r="AO3407" i="2"/>
  <c r="AU3406" i="2"/>
  <c r="AQ3406" i="2" a="1"/>
  <c r="AQ3406" i="2" s="1"/>
  <c r="AO3406" i="2"/>
  <c r="AU3405" i="2"/>
  <c r="AQ3405" i="2" a="1"/>
  <c r="AQ3405" i="2" s="1"/>
  <c r="AO3405" i="2"/>
  <c r="AU3404" i="2"/>
  <c r="AQ3404" i="2" a="1"/>
  <c r="AQ3404" i="2" s="1"/>
  <c r="AO3404" i="2"/>
  <c r="AU3403" i="2"/>
  <c r="AQ3403" i="2" a="1"/>
  <c r="AQ3403" i="2" s="1"/>
  <c r="AO3403" i="2"/>
  <c r="AU3402" i="2"/>
  <c r="AQ3402" i="2" a="1"/>
  <c r="AQ3402" i="2" s="1"/>
  <c r="AR3402" i="2" s="1" a="1"/>
  <c r="AR3402" i="2" s="1"/>
  <c r="AS3402" i="2" s="1" a="1"/>
  <c r="AS3402" i="2" s="1"/>
  <c r="AO3402" i="2"/>
  <c r="AU3401" i="2"/>
  <c r="AQ3401" i="2" a="1"/>
  <c r="AQ3401" i="2" s="1"/>
  <c r="AO3401" i="2"/>
  <c r="AU3400" i="2"/>
  <c r="AQ3400" i="2" a="1"/>
  <c r="AQ3400" i="2" s="1"/>
  <c r="AO3400" i="2"/>
  <c r="AU3399" i="2"/>
  <c r="AQ3399" i="2" a="1"/>
  <c r="AQ3399" i="2" s="1"/>
  <c r="AT3399" i="2" s="1"/>
  <c r="AO3399" i="2"/>
  <c r="AU3398" i="2"/>
  <c r="AQ3398" i="2" a="1"/>
  <c r="AQ3398" i="2" s="1"/>
  <c r="AO3398" i="2"/>
  <c r="AU3397" i="2"/>
  <c r="AQ3397" i="2" a="1"/>
  <c r="AQ3397" i="2" s="1"/>
  <c r="AO3397" i="2"/>
  <c r="AU3396" i="2"/>
  <c r="AQ3396" i="2" a="1"/>
  <c r="AQ3396" i="2" s="1"/>
  <c r="AT3396" i="2" s="1"/>
  <c r="AO3396" i="2"/>
  <c r="AU3395" i="2"/>
  <c r="AQ3395" i="2" a="1"/>
  <c r="AQ3395" i="2" s="1"/>
  <c r="AT3395" i="2" s="1"/>
  <c r="AO3395" i="2"/>
  <c r="AU3394" i="2"/>
  <c r="AQ3394" i="2" a="1"/>
  <c r="AQ3394" i="2" s="1"/>
  <c r="AR3394" i="2" s="1" a="1"/>
  <c r="AR3394" i="2" s="1"/>
  <c r="AS3394" i="2" s="1" a="1"/>
  <c r="AS3394" i="2" s="1"/>
  <c r="AO3394" i="2"/>
  <c r="AU3393" i="2"/>
  <c r="AQ3393" i="2" a="1"/>
  <c r="AQ3393" i="2" s="1"/>
  <c r="AO3393" i="2"/>
  <c r="AU3392" i="2"/>
  <c r="AQ3392" i="2" a="1"/>
  <c r="AQ3392" i="2" s="1"/>
  <c r="AO3392" i="2"/>
  <c r="AU3391" i="2"/>
  <c r="AQ3391" i="2" a="1"/>
  <c r="AQ3391" i="2" s="1"/>
  <c r="AR3391" i="2" s="1" a="1"/>
  <c r="AR3391" i="2" s="1"/>
  <c r="AS3391" i="2" s="1" a="1"/>
  <c r="AS3391" i="2" s="1"/>
  <c r="AO3391" i="2"/>
  <c r="AU3390" i="2"/>
  <c r="AQ3390" i="2" a="1"/>
  <c r="AQ3390" i="2" s="1"/>
  <c r="AR3390" i="2" s="1" a="1"/>
  <c r="AR3390" i="2" s="1"/>
  <c r="AS3390" i="2" s="1" a="1"/>
  <c r="AS3390" i="2" s="1"/>
  <c r="AO3390" i="2"/>
  <c r="AU3389" i="2"/>
  <c r="AQ3389" i="2" a="1"/>
  <c r="AQ3389" i="2" s="1"/>
  <c r="AO3389" i="2"/>
  <c r="AU3388" i="2"/>
  <c r="AQ3388" i="2" a="1"/>
  <c r="AQ3388" i="2" s="1"/>
  <c r="AR3388" i="2" s="1" a="1"/>
  <c r="AR3388" i="2" s="1"/>
  <c r="AS3388" i="2" s="1" a="1"/>
  <c r="AS3388" i="2" s="1"/>
  <c r="AO3388" i="2"/>
  <c r="AU3387" i="2"/>
  <c r="AQ3387" i="2" a="1"/>
  <c r="AQ3387" i="2" s="1"/>
  <c r="AO3387" i="2"/>
  <c r="AU3386" i="2"/>
  <c r="AQ3386" i="2" a="1"/>
  <c r="AQ3386" i="2" s="1"/>
  <c r="AO3386" i="2"/>
  <c r="AU3385" i="2"/>
  <c r="AQ3385" i="2" a="1"/>
  <c r="AQ3385" i="2" s="1"/>
  <c r="AO3385" i="2"/>
  <c r="AU3384" i="2"/>
  <c r="AQ3384" i="2" a="1"/>
  <c r="AQ3384" i="2" s="1"/>
  <c r="AT3384" i="2" s="1"/>
  <c r="AO3384" i="2"/>
  <c r="AU3383" i="2"/>
  <c r="AQ3383" i="2" a="1"/>
  <c r="AQ3383" i="2" s="1"/>
  <c r="AO3383" i="2"/>
  <c r="AU3382" i="2"/>
  <c r="AQ3382" i="2" a="1"/>
  <c r="AQ3382" i="2" s="1"/>
  <c r="AT3382" i="2" s="1"/>
  <c r="AO3382" i="2"/>
  <c r="AU3381" i="2"/>
  <c r="AQ3381" i="2" a="1"/>
  <c r="AQ3381" i="2" s="1"/>
  <c r="AT3381" i="2" s="1"/>
  <c r="AO3381" i="2"/>
  <c r="AU3380" i="2"/>
  <c r="AQ3380" i="2" a="1"/>
  <c r="AQ3380" i="2" s="1"/>
  <c r="AT3380" i="2" s="1"/>
  <c r="AO3380" i="2"/>
  <c r="AU3379" i="2"/>
  <c r="AQ3379" i="2" a="1"/>
  <c r="AQ3379" i="2" s="1"/>
  <c r="AO3379" i="2"/>
  <c r="AU3378" i="2"/>
  <c r="AQ3378" i="2" a="1"/>
  <c r="AQ3378" i="2" s="1"/>
  <c r="AR3378" i="2" s="1" a="1"/>
  <c r="AR3378" i="2" s="1"/>
  <c r="AS3378" i="2" s="1" a="1"/>
  <c r="AS3378" i="2" s="1"/>
  <c r="AO3378" i="2"/>
  <c r="AU3377" i="2"/>
  <c r="AQ3377" i="2" a="1"/>
  <c r="AQ3377" i="2" s="1"/>
  <c r="AO3377" i="2"/>
  <c r="AU3376" i="2"/>
  <c r="AQ3376" i="2" a="1"/>
  <c r="AQ3376" i="2" s="1"/>
  <c r="AR3376" i="2" s="1" a="1"/>
  <c r="AR3376" i="2" s="1"/>
  <c r="AS3376" i="2" s="1" a="1"/>
  <c r="AS3376" i="2" s="1"/>
  <c r="AO3376" i="2"/>
  <c r="AU3375" i="2"/>
  <c r="AQ3375" i="2" a="1"/>
  <c r="AQ3375" i="2" s="1"/>
  <c r="AT3375" i="2" s="1"/>
  <c r="AO3375" i="2"/>
  <c r="AU3374" i="2"/>
  <c r="AQ3374" i="2" a="1"/>
  <c r="AQ3374" i="2" s="1"/>
  <c r="AO3374" i="2"/>
  <c r="AU3373" i="2"/>
  <c r="AQ3373" i="2" a="1"/>
  <c r="AQ3373" i="2" s="1"/>
  <c r="AT3373" i="2" s="1"/>
  <c r="AO3373" i="2"/>
  <c r="AU3372" i="2"/>
  <c r="AQ3372" i="2" a="1"/>
  <c r="AQ3372" i="2" s="1"/>
  <c r="AO3372" i="2"/>
  <c r="AU3371" i="2"/>
  <c r="AQ3371" i="2" a="1"/>
  <c r="AQ3371" i="2" s="1"/>
  <c r="AO3371" i="2"/>
  <c r="AU3370" i="2"/>
  <c r="AQ3370" i="2" a="1"/>
  <c r="AQ3370" i="2" s="1"/>
  <c r="AO3370" i="2"/>
  <c r="AU3369" i="2"/>
  <c r="AQ3369" i="2" a="1"/>
  <c r="AQ3369" i="2" s="1"/>
  <c r="AO3369" i="2"/>
  <c r="AU3368" i="2"/>
  <c r="AQ3368" i="2" a="1"/>
  <c r="AQ3368" i="2" s="1"/>
  <c r="AO3368" i="2"/>
  <c r="AU3367" i="2"/>
  <c r="AQ3367" i="2" a="1"/>
  <c r="AQ3367" i="2" s="1"/>
  <c r="AO3367" i="2"/>
  <c r="AU3366" i="2"/>
  <c r="AQ3366" i="2" a="1"/>
  <c r="AQ3366" i="2" s="1"/>
  <c r="AO3366" i="2"/>
  <c r="AU3365" i="2"/>
  <c r="AQ3365" i="2" a="1"/>
  <c r="AQ3365" i="2" s="1"/>
  <c r="AO3365" i="2"/>
  <c r="AU3364" i="2"/>
  <c r="AQ3364" i="2" a="1"/>
  <c r="AQ3364" i="2" s="1"/>
  <c r="AT3364" i="2" s="1"/>
  <c r="AO3364" i="2"/>
  <c r="AU3363" i="2"/>
  <c r="AQ3363" i="2" a="1"/>
  <c r="AQ3363" i="2" s="1"/>
  <c r="AO3363" i="2"/>
  <c r="AU3362" i="2"/>
  <c r="AQ3362" i="2" a="1"/>
  <c r="AQ3362" i="2" s="1"/>
  <c r="AO3362" i="2"/>
  <c r="AU3361" i="2"/>
  <c r="AQ3361" i="2" a="1"/>
  <c r="AQ3361" i="2" s="1"/>
  <c r="AT3361" i="2" s="1"/>
  <c r="AO3361" i="2"/>
  <c r="AU3360" i="2"/>
  <c r="AQ3360" i="2" a="1"/>
  <c r="AQ3360" i="2" s="1"/>
  <c r="AO3360" i="2"/>
  <c r="AU3359" i="2"/>
  <c r="AQ3359" i="2" a="1"/>
  <c r="AQ3359" i="2" s="1"/>
  <c r="AO3359" i="2"/>
  <c r="AU3358" i="2"/>
  <c r="AQ3358" i="2" a="1"/>
  <c r="AQ3358" i="2" s="1"/>
  <c r="AT3358" i="2" s="1"/>
  <c r="AO3358" i="2"/>
  <c r="AU3357" i="2"/>
  <c r="AQ3357" i="2" a="1"/>
  <c r="AQ3357" i="2" s="1"/>
  <c r="AR3357" i="2" s="1" a="1"/>
  <c r="AR3357" i="2" s="1"/>
  <c r="AS3357" i="2" s="1" a="1"/>
  <c r="AS3357" i="2" s="1"/>
  <c r="AO3357" i="2"/>
  <c r="AU3356" i="2"/>
  <c r="AQ3356" i="2" a="1"/>
  <c r="AQ3356" i="2" s="1"/>
  <c r="AO3356" i="2"/>
  <c r="AU3355" i="2"/>
  <c r="AQ3355" i="2" a="1"/>
  <c r="AQ3355" i="2" s="1"/>
  <c r="AT3355" i="2" s="1"/>
  <c r="AO3355" i="2"/>
  <c r="AU3354" i="2"/>
  <c r="AQ3354" i="2" a="1"/>
  <c r="AQ3354" i="2" s="1"/>
  <c r="AO3354" i="2"/>
  <c r="AU3353" i="2"/>
  <c r="AQ3353" i="2" a="1"/>
  <c r="AQ3353" i="2" s="1"/>
  <c r="AO3353" i="2"/>
  <c r="AU3352" i="2"/>
  <c r="AQ3352" i="2" a="1"/>
  <c r="AQ3352" i="2" s="1"/>
  <c r="AT3352" i="2" s="1"/>
  <c r="AO3352" i="2"/>
  <c r="AU3351" i="2"/>
  <c r="AQ3351" i="2" a="1"/>
  <c r="AQ3351" i="2" s="1"/>
  <c r="AO3351" i="2"/>
  <c r="AU3350" i="2"/>
  <c r="AQ3350" i="2" a="1"/>
  <c r="AQ3350" i="2" s="1"/>
  <c r="AT3350" i="2" s="1"/>
  <c r="AO3350" i="2"/>
  <c r="AU3349" i="2"/>
  <c r="AQ3349" i="2" a="1"/>
  <c r="AQ3349" i="2" s="1"/>
  <c r="AO3349" i="2"/>
  <c r="AU3348" i="2"/>
  <c r="AQ3348" i="2" a="1"/>
  <c r="AQ3348" i="2" s="1"/>
  <c r="AR3348" i="2" s="1" a="1"/>
  <c r="AR3348" i="2" s="1"/>
  <c r="AS3348" i="2" s="1" a="1"/>
  <c r="AS3348" i="2" s="1"/>
  <c r="AO3348" i="2"/>
  <c r="AU3347" i="2"/>
  <c r="AQ3347" i="2" a="1"/>
  <c r="AQ3347" i="2" s="1"/>
  <c r="AT3347" i="2" s="1"/>
  <c r="AO3347" i="2"/>
  <c r="AU3346" i="2"/>
  <c r="AQ3346" i="2" a="1"/>
  <c r="AQ3346" i="2" s="1"/>
  <c r="AO3346" i="2"/>
  <c r="AU3345" i="2"/>
  <c r="AQ3345" i="2" a="1"/>
  <c r="AQ3345" i="2" s="1"/>
  <c r="AO3345" i="2"/>
  <c r="AU3344" i="2"/>
  <c r="AQ3344" i="2" a="1"/>
  <c r="AQ3344" i="2" s="1"/>
  <c r="AO3344" i="2"/>
  <c r="AU3343" i="2"/>
  <c r="AQ3343" i="2" a="1"/>
  <c r="AQ3343" i="2" s="1"/>
  <c r="AT3343" i="2" s="1"/>
  <c r="AO3343" i="2"/>
  <c r="AU3342" i="2"/>
  <c r="AQ3342" i="2" a="1"/>
  <c r="AQ3342" i="2" s="1"/>
  <c r="AO3342" i="2"/>
  <c r="AU3341" i="2"/>
  <c r="AQ3341" i="2" a="1"/>
  <c r="AQ3341" i="2" s="1"/>
  <c r="AO3341" i="2"/>
  <c r="AU3340" i="2"/>
  <c r="AQ3340" i="2" a="1"/>
  <c r="AQ3340" i="2" s="1"/>
  <c r="AO3340" i="2"/>
  <c r="AU3339" i="2"/>
  <c r="AQ3339" i="2" a="1"/>
  <c r="AQ3339" i="2" s="1"/>
  <c r="AT3339" i="2" s="1"/>
  <c r="AO3339" i="2"/>
  <c r="AU3338" i="2"/>
  <c r="AQ3338" i="2" a="1"/>
  <c r="AQ3338" i="2" s="1"/>
  <c r="AR3338" i="2" s="1" a="1"/>
  <c r="AR3338" i="2" s="1"/>
  <c r="AS3338" i="2" s="1" a="1"/>
  <c r="AS3338" i="2" s="1"/>
  <c r="AO3338" i="2"/>
  <c r="AU3337" i="2"/>
  <c r="AQ3337" i="2" a="1"/>
  <c r="AQ3337" i="2" s="1"/>
  <c r="AO3337" i="2"/>
  <c r="AU3336" i="2"/>
  <c r="AQ3336" i="2" a="1"/>
  <c r="AQ3336" i="2" s="1"/>
  <c r="AR3336" i="2" s="1" a="1"/>
  <c r="AR3336" i="2" s="1"/>
  <c r="AS3336" i="2" s="1" a="1"/>
  <c r="AS3336" i="2" s="1"/>
  <c r="AO3336" i="2"/>
  <c r="AU3335" i="2"/>
  <c r="AQ3335" i="2" a="1"/>
  <c r="AQ3335" i="2" s="1"/>
  <c r="AR3335" i="2" s="1" a="1"/>
  <c r="AR3335" i="2" s="1"/>
  <c r="AS3335" i="2" s="1" a="1"/>
  <c r="AS3335" i="2" s="1"/>
  <c r="AO3335" i="2"/>
  <c r="AU3334" i="2"/>
  <c r="AQ3334" i="2" a="1"/>
  <c r="AQ3334" i="2" s="1"/>
  <c r="AR3334" i="2" s="1" a="1"/>
  <c r="AR3334" i="2" s="1"/>
  <c r="AS3334" i="2" s="1" a="1"/>
  <c r="AS3334" i="2" s="1"/>
  <c r="AO3334" i="2"/>
  <c r="AU3333" i="2"/>
  <c r="AQ3333" i="2" a="1"/>
  <c r="AQ3333" i="2" s="1"/>
  <c r="AO3333" i="2"/>
  <c r="AU3332" i="2"/>
  <c r="AQ3332" i="2" a="1"/>
  <c r="AQ3332" i="2" s="1"/>
  <c r="AO3332" i="2"/>
  <c r="AU3331" i="2"/>
  <c r="AQ3331" i="2" a="1"/>
  <c r="AQ3331" i="2" s="1"/>
  <c r="AO3331" i="2"/>
  <c r="AU3330" i="2"/>
  <c r="AQ3330" i="2" a="1"/>
  <c r="AQ3330" i="2" s="1"/>
  <c r="AO3330" i="2"/>
  <c r="AU3329" i="2"/>
  <c r="AQ3329" i="2" a="1"/>
  <c r="AQ3329" i="2" s="1"/>
  <c r="AT3329" i="2" s="1"/>
  <c r="AO3329" i="2"/>
  <c r="AU3328" i="2"/>
  <c r="AQ3328" i="2" a="1"/>
  <c r="AQ3328" i="2" s="1"/>
  <c r="AO3328" i="2"/>
  <c r="AU3327" i="2"/>
  <c r="AQ3327" i="2" a="1"/>
  <c r="AQ3327" i="2" s="1"/>
  <c r="AO3327" i="2"/>
  <c r="AU3326" i="2"/>
  <c r="AQ3326" i="2" a="1"/>
  <c r="AQ3326" i="2" s="1"/>
  <c r="AT3326" i="2" s="1"/>
  <c r="AO3326" i="2"/>
  <c r="AU3325" i="2"/>
  <c r="AQ3325" i="2" a="1"/>
  <c r="AQ3325" i="2" s="1"/>
  <c r="AT3325" i="2" s="1"/>
  <c r="AO3325" i="2"/>
  <c r="AU3324" i="2"/>
  <c r="AQ3324" i="2" a="1"/>
  <c r="AQ3324" i="2" s="1"/>
  <c r="AO3324" i="2"/>
  <c r="AU3323" i="2"/>
  <c r="AQ3323" i="2" a="1"/>
  <c r="AQ3323" i="2" s="1"/>
  <c r="AT3323" i="2" s="1"/>
  <c r="AO3323" i="2"/>
  <c r="AU3322" i="2"/>
  <c r="AQ3322" i="2" a="1"/>
  <c r="AQ3322" i="2" s="1"/>
  <c r="AO3322" i="2"/>
  <c r="AU3321" i="2"/>
  <c r="AQ3321" i="2" a="1"/>
  <c r="AQ3321" i="2" s="1"/>
  <c r="AO3321" i="2"/>
  <c r="AU3320" i="2"/>
  <c r="AQ3320" i="2" a="1"/>
  <c r="AQ3320" i="2" s="1"/>
  <c r="AT3320" i="2" s="1"/>
  <c r="AO3320" i="2"/>
  <c r="AU3319" i="2"/>
  <c r="AQ3319" i="2" a="1"/>
  <c r="AQ3319" i="2" s="1"/>
  <c r="AT3319" i="2" s="1"/>
  <c r="AO3319" i="2"/>
  <c r="AU3318" i="2"/>
  <c r="AQ3318" i="2" a="1"/>
  <c r="AQ3318" i="2" s="1"/>
  <c r="AO3318" i="2"/>
  <c r="AU3317" i="2"/>
  <c r="AQ3317" i="2" a="1"/>
  <c r="AQ3317" i="2" s="1"/>
  <c r="AT3317" i="2" s="1"/>
  <c r="AO3317" i="2"/>
  <c r="AU3316" i="2"/>
  <c r="AQ3316" i="2" a="1"/>
  <c r="AQ3316" i="2" s="1"/>
  <c r="AO3316" i="2"/>
  <c r="AU3315" i="2"/>
  <c r="AQ3315" i="2" a="1"/>
  <c r="AQ3315" i="2" s="1"/>
  <c r="AO3315" i="2"/>
  <c r="AU3314" i="2"/>
  <c r="AQ3314" i="2" a="1"/>
  <c r="AQ3314" i="2" s="1"/>
  <c r="AO3314" i="2"/>
  <c r="AU3313" i="2"/>
  <c r="AQ3313" i="2" a="1"/>
  <c r="AQ3313" i="2" s="1"/>
  <c r="AR3313" i="2" s="1" a="1"/>
  <c r="AR3313" i="2" s="1"/>
  <c r="AS3313" i="2" s="1" a="1"/>
  <c r="AS3313" i="2" s="1"/>
  <c r="AO3313" i="2"/>
  <c r="AU3312" i="2"/>
  <c r="AQ3312" i="2" a="1"/>
  <c r="AQ3312" i="2" s="1"/>
  <c r="AO3312" i="2"/>
  <c r="AU3311" i="2"/>
  <c r="AQ3311" i="2" a="1"/>
  <c r="AQ3311" i="2" s="1"/>
  <c r="AO3311" i="2"/>
  <c r="AU3310" i="2"/>
  <c r="AQ3310" i="2" a="1"/>
  <c r="AQ3310" i="2" s="1"/>
  <c r="AO3310" i="2"/>
  <c r="AU3309" i="2"/>
  <c r="AQ3309" i="2" a="1"/>
  <c r="AQ3309" i="2" s="1"/>
  <c r="AT3309" i="2" s="1"/>
  <c r="AO3309" i="2"/>
  <c r="AU3308" i="2"/>
  <c r="AQ3308" i="2" a="1"/>
  <c r="AQ3308" i="2" s="1"/>
  <c r="AO3308" i="2"/>
  <c r="AU3307" i="2"/>
  <c r="AQ3307" i="2" a="1"/>
  <c r="AQ3307" i="2" s="1"/>
  <c r="AR3307" i="2" s="1" a="1"/>
  <c r="AR3307" i="2" s="1"/>
  <c r="AS3307" i="2" s="1" a="1"/>
  <c r="AS3307" i="2" s="1"/>
  <c r="AO3307" i="2"/>
  <c r="AU3306" i="2"/>
  <c r="AQ3306" i="2" a="1"/>
  <c r="AQ3306" i="2" s="1"/>
  <c r="AO3306" i="2"/>
  <c r="AU3305" i="2"/>
  <c r="AQ3305" i="2" a="1"/>
  <c r="AQ3305" i="2" s="1"/>
  <c r="AT3305" i="2" s="1"/>
  <c r="AO3305" i="2"/>
  <c r="AU3304" i="2"/>
  <c r="AQ3304" i="2" a="1"/>
  <c r="AQ3304" i="2" s="1"/>
  <c r="AO3304" i="2"/>
  <c r="AU3303" i="2"/>
  <c r="AQ3303" i="2" a="1"/>
  <c r="AQ3303" i="2" s="1"/>
  <c r="AO3303" i="2"/>
  <c r="AU3302" i="2"/>
  <c r="AQ3302" i="2" a="1"/>
  <c r="AQ3302" i="2" s="1"/>
  <c r="AO3302" i="2"/>
  <c r="AU3291" i="2"/>
  <c r="AQ3291" i="2" a="1"/>
  <c r="AQ3291" i="2" s="1"/>
  <c r="AR3291" i="2" s="1" a="1"/>
  <c r="AR3291" i="2" s="1"/>
  <c r="AS3291" i="2" s="1" a="1"/>
  <c r="AS3291" i="2" s="1"/>
  <c r="AO3291" i="2"/>
  <c r="AU3290" i="2"/>
  <c r="AQ3290" i="2" a="1"/>
  <c r="AQ3290" i="2" s="1"/>
  <c r="AO3290" i="2"/>
  <c r="AU3289" i="2"/>
  <c r="AQ3289" i="2" a="1"/>
  <c r="AQ3289" i="2" s="1"/>
  <c r="AO3289" i="2"/>
  <c r="AU3288" i="2"/>
  <c r="AQ3288" i="2" a="1"/>
  <c r="AQ3288" i="2" s="1"/>
  <c r="AR3288" i="2" s="1" a="1"/>
  <c r="AR3288" i="2" s="1"/>
  <c r="AS3288" i="2" s="1" a="1"/>
  <c r="AS3288" i="2" s="1"/>
  <c r="AO3288" i="2"/>
  <c r="AU3287" i="2"/>
  <c r="AQ3287" i="2" a="1"/>
  <c r="AQ3287" i="2" s="1"/>
  <c r="AO3287" i="2"/>
  <c r="AU3286" i="2"/>
  <c r="AQ3286" i="2" a="1"/>
  <c r="AQ3286" i="2" s="1"/>
  <c r="AO3286" i="2"/>
  <c r="AU3275" i="2"/>
  <c r="AQ3275" i="2" a="1"/>
  <c r="AQ3275" i="2" s="1"/>
  <c r="AR3275" i="2" s="1" a="1"/>
  <c r="AR3275" i="2" s="1"/>
  <c r="AS3275" i="2" s="1" a="1"/>
  <c r="AS3275" i="2" s="1"/>
  <c r="AO3275" i="2"/>
  <c r="AU3274" i="2"/>
  <c r="AQ3274" i="2" a="1"/>
  <c r="AQ3274" i="2" s="1"/>
  <c r="AO3274" i="2"/>
  <c r="AU3273" i="2"/>
  <c r="AQ3273" i="2" a="1"/>
  <c r="AQ3273" i="2" s="1"/>
  <c r="AO3273" i="2"/>
  <c r="AU3272" i="2"/>
  <c r="AQ3272" i="2" a="1"/>
  <c r="AQ3272" i="2" s="1"/>
  <c r="AO3272" i="2"/>
  <c r="AU3271" i="2"/>
  <c r="AQ3271" i="2" a="1"/>
  <c r="AQ3271" i="2" s="1"/>
  <c r="AO3271" i="2"/>
  <c r="AU3270" i="2"/>
  <c r="AQ3270" i="2" a="1"/>
  <c r="AQ3270" i="2" s="1"/>
  <c r="AR3270" i="2" s="1" a="1"/>
  <c r="AR3270" i="2" s="1"/>
  <c r="AS3270" i="2" s="1" a="1"/>
  <c r="AS3270" i="2" s="1"/>
  <c r="AO3270" i="2"/>
  <c r="AU3269" i="2"/>
  <c r="AQ3269" i="2" a="1"/>
  <c r="AQ3269" i="2" s="1"/>
  <c r="AO3269" i="2"/>
  <c r="AU3258" i="2"/>
  <c r="AQ3258" i="2" a="1"/>
  <c r="AQ3258" i="2" s="1"/>
  <c r="AR3258" i="2" s="1" a="1"/>
  <c r="AR3258" i="2" s="1"/>
  <c r="AS3258" i="2" s="1" a="1"/>
  <c r="AS3258" i="2" s="1"/>
  <c r="AO3258" i="2"/>
  <c r="AU3257" i="2"/>
  <c r="AQ3257" i="2" a="1"/>
  <c r="AQ3257" i="2" s="1"/>
  <c r="AT3257" i="2" s="1"/>
  <c r="AO3257" i="2"/>
  <c r="AU3256" i="2"/>
  <c r="AQ3256" i="2" a="1"/>
  <c r="AQ3256" i="2" s="1"/>
  <c r="AO3256" i="2"/>
  <c r="AU3255" i="2"/>
  <c r="AQ3255" i="2" a="1"/>
  <c r="AQ3255" i="2" s="1"/>
  <c r="AO3255" i="2"/>
  <c r="AU3254" i="2"/>
  <c r="AQ3254" i="2" a="1"/>
  <c r="AQ3254" i="2" s="1"/>
  <c r="AO3254" i="2"/>
  <c r="AU3243" i="2"/>
  <c r="AQ3243" i="2" a="1"/>
  <c r="AQ3243" i="2" s="1"/>
  <c r="AO3243" i="2"/>
  <c r="AU3242" i="2"/>
  <c r="AQ3242" i="2" a="1"/>
  <c r="AQ3242" i="2" s="1"/>
  <c r="AO3242" i="2"/>
  <c r="AU3241" i="2"/>
  <c r="AQ3241" i="2" a="1"/>
  <c r="AQ3241" i="2" s="1"/>
  <c r="AO3241" i="2"/>
  <c r="AU3240" i="2"/>
  <c r="AQ3240" i="2" a="1"/>
  <c r="AQ3240" i="2" s="1"/>
  <c r="AO3240" i="2"/>
  <c r="AU3239" i="2"/>
  <c r="AQ3239" i="2" a="1"/>
  <c r="AQ3239" i="2" s="1"/>
  <c r="AO3239" i="2"/>
  <c r="AU3238" i="2"/>
  <c r="AQ3238" i="2" a="1"/>
  <c r="AQ3238" i="2" s="1"/>
  <c r="AO3238" i="2"/>
  <c r="AU3237" i="2"/>
  <c r="AQ3237" i="2" a="1"/>
  <c r="AQ3237" i="2" s="1"/>
  <c r="AT3237" i="2" s="1"/>
  <c r="AO3237" i="2"/>
  <c r="AU3236" i="2"/>
  <c r="AQ3236" i="2" a="1"/>
  <c r="AQ3236" i="2" s="1"/>
  <c r="AO3236" i="2"/>
  <c r="AU3235" i="2"/>
  <c r="AQ3235" i="2" a="1"/>
  <c r="AQ3235" i="2" s="1"/>
  <c r="AO3235" i="2"/>
  <c r="AU3234" i="2"/>
  <c r="AQ3234" i="2" a="1"/>
  <c r="AQ3234" i="2" s="1"/>
  <c r="AO3234" i="2"/>
  <c r="AU3233" i="2"/>
  <c r="AQ3233" i="2" a="1"/>
  <c r="AQ3233" i="2" s="1"/>
  <c r="AO3233" i="2"/>
  <c r="AU3232" i="2"/>
  <c r="AQ3232" i="2" a="1"/>
  <c r="AQ3232" i="2" s="1"/>
  <c r="AT3232" i="2" s="1"/>
  <c r="AO3232" i="2"/>
  <c r="AU3231" i="2"/>
  <c r="AQ3231" i="2" a="1"/>
  <c r="AQ3231" i="2" s="1"/>
  <c r="AO3231" i="2"/>
  <c r="AU3230" i="2"/>
  <c r="AQ3230" i="2" a="1"/>
  <c r="AQ3230" i="2" s="1"/>
  <c r="AT3230" i="2" s="1"/>
  <c r="AO3230" i="2"/>
  <c r="AU3229" i="2"/>
  <c r="AQ3229" i="2" a="1"/>
  <c r="AQ3229" i="2" s="1"/>
  <c r="AO3229" i="2"/>
  <c r="AU3228" i="2"/>
  <c r="AQ3228" i="2" a="1"/>
  <c r="AQ3228" i="2" s="1"/>
  <c r="AR3228" i="2" s="1" a="1"/>
  <c r="AR3228" i="2" s="1"/>
  <c r="AS3228" i="2" s="1" a="1"/>
  <c r="AS3228" i="2" s="1"/>
  <c r="AO3228" i="2"/>
  <c r="AU3227" i="2"/>
  <c r="AQ3227" i="2" a="1"/>
  <c r="AQ3227" i="2" s="1"/>
  <c r="AO3227" i="2"/>
  <c r="AU3226" i="2"/>
  <c r="AQ3226" i="2" a="1"/>
  <c r="AQ3226" i="2" s="1"/>
  <c r="AO3226" i="2"/>
  <c r="AU3215" i="2"/>
  <c r="AQ3215" i="2" a="1"/>
  <c r="AQ3215" i="2" s="1"/>
  <c r="AR3215" i="2" s="1" a="1"/>
  <c r="AR3215" i="2" s="1"/>
  <c r="AS3215" i="2" s="1" a="1"/>
  <c r="AS3215" i="2" s="1"/>
  <c r="AO3215" i="2"/>
  <c r="AU3214" i="2"/>
  <c r="AQ3214" i="2" a="1"/>
  <c r="AQ3214" i="2" s="1"/>
  <c r="AT3214" i="2" s="1"/>
  <c r="AO3214" i="2"/>
  <c r="AU3213" i="2"/>
  <c r="AQ3213" i="2" a="1"/>
  <c r="AQ3213" i="2" s="1"/>
  <c r="AO3213" i="2"/>
  <c r="AU3212" i="2"/>
  <c r="AQ3212" i="2" a="1"/>
  <c r="AQ3212" i="2" s="1"/>
  <c r="AO3212" i="2"/>
  <c r="AU3211" i="2"/>
  <c r="AQ3211" i="2" a="1"/>
  <c r="AQ3211" i="2" s="1"/>
  <c r="AO3211" i="2"/>
  <c r="AU3210" i="2"/>
  <c r="AQ3210" i="2" a="1"/>
  <c r="AQ3210" i="2" s="1"/>
  <c r="AR3210" i="2" s="1" a="1"/>
  <c r="AR3210" i="2" s="1"/>
  <c r="AS3210" i="2" s="1" a="1"/>
  <c r="AS3210" i="2" s="1"/>
  <c r="AO3210" i="2"/>
  <c r="AU3209" i="2"/>
  <c r="AQ3209" i="2" a="1"/>
  <c r="AQ3209" i="2" s="1"/>
  <c r="AO3209" i="2"/>
  <c r="AU3208" i="2"/>
  <c r="AQ3208" i="2" a="1"/>
  <c r="AQ3208" i="2" s="1"/>
  <c r="AR3208" i="2" s="1" a="1"/>
  <c r="AR3208" i="2" s="1"/>
  <c r="AS3208" i="2" s="1" a="1"/>
  <c r="AS3208" i="2" s="1"/>
  <c r="AO3208" i="2"/>
  <c r="AU3207" i="2"/>
  <c r="AQ3207" i="2" a="1"/>
  <c r="AQ3207" i="2" s="1"/>
  <c r="AO3207" i="2"/>
  <c r="AU3206" i="2"/>
  <c r="AQ3206" i="2" a="1"/>
  <c r="AQ3206" i="2" s="1"/>
  <c r="AO3206" i="2"/>
  <c r="AU3205" i="2"/>
  <c r="AQ3205" i="2" a="1"/>
  <c r="AQ3205" i="2" s="1"/>
  <c r="AO3205" i="2"/>
  <c r="AU3204" i="2"/>
  <c r="AQ3204" i="2" a="1"/>
  <c r="AQ3204" i="2" s="1"/>
  <c r="AR3204" i="2" s="1" a="1"/>
  <c r="AR3204" i="2" s="1"/>
  <c r="AS3204" i="2" s="1" a="1"/>
  <c r="AS3204" i="2" s="1"/>
  <c r="AO3204" i="2"/>
  <c r="AU3203" i="2"/>
  <c r="AQ3203" i="2" a="1"/>
  <c r="AQ3203" i="2" s="1"/>
  <c r="AT3203" i="2" s="1"/>
  <c r="AO3203" i="2"/>
  <c r="AU3202" i="2"/>
  <c r="AQ3202" i="2" a="1"/>
  <c r="AQ3202" i="2" s="1"/>
  <c r="AO3202" i="2"/>
  <c r="AU3201" i="2"/>
  <c r="AQ3201" i="2" a="1"/>
  <c r="AQ3201" i="2" s="1"/>
  <c r="AO3201" i="2"/>
  <c r="AU3200" i="2"/>
  <c r="AQ3200" i="2" a="1"/>
  <c r="AQ3200" i="2" s="1"/>
  <c r="AO3200" i="2"/>
  <c r="AU3199" i="2"/>
  <c r="AQ3199" i="2" a="1"/>
  <c r="AQ3199" i="2" s="1"/>
  <c r="AR3199" i="2" s="1" a="1"/>
  <c r="AR3199" i="2" s="1"/>
  <c r="AS3199" i="2" s="1" a="1"/>
  <c r="AS3199" i="2" s="1"/>
  <c r="AO3199" i="2"/>
  <c r="AU3188" i="2"/>
  <c r="AQ3188" i="2" a="1"/>
  <c r="AQ3188" i="2" s="1"/>
  <c r="AT3188" i="2" s="1"/>
  <c r="AO3188" i="2"/>
  <c r="AU3187" i="2"/>
  <c r="AQ3187" i="2" a="1"/>
  <c r="AQ3187" i="2" s="1"/>
  <c r="AO3187" i="2"/>
  <c r="AU3186" i="2"/>
  <c r="AQ3186" i="2" a="1"/>
  <c r="AQ3186" i="2" s="1"/>
  <c r="AO3186" i="2"/>
  <c r="AU3185" i="2"/>
  <c r="AQ3185" i="2" a="1"/>
  <c r="AQ3185" i="2" s="1"/>
  <c r="AT3185" i="2" s="1"/>
  <c r="AO3185" i="2"/>
  <c r="AU3184" i="2"/>
  <c r="AQ3184" i="2" a="1"/>
  <c r="AQ3184" i="2" s="1"/>
  <c r="AR3184" i="2" s="1" a="1"/>
  <c r="AR3184" i="2" s="1"/>
  <c r="AS3184" i="2" s="1" a="1"/>
  <c r="AS3184" i="2" s="1"/>
  <c r="AO3184" i="2"/>
  <c r="AU3183" i="2"/>
  <c r="AQ3183" i="2" a="1"/>
  <c r="AQ3183" i="2" s="1"/>
  <c r="AO3183" i="2"/>
  <c r="AU3182" i="2"/>
  <c r="AQ3182" i="2" a="1"/>
  <c r="AQ3182" i="2" s="1"/>
  <c r="AO3182" i="2"/>
  <c r="AU3181" i="2"/>
  <c r="AQ3181" i="2" a="1"/>
  <c r="AQ3181" i="2" s="1"/>
  <c r="AO3181" i="2"/>
  <c r="AU3180" i="2"/>
  <c r="AQ3180" i="2" a="1"/>
  <c r="AQ3180" i="2" s="1"/>
  <c r="AO3180" i="2"/>
  <c r="AU3179" i="2"/>
  <c r="AQ3179" i="2" a="1"/>
  <c r="AQ3179" i="2" s="1"/>
  <c r="AO3179" i="2"/>
  <c r="AU3168" i="2"/>
  <c r="AQ3168" i="2" a="1"/>
  <c r="AQ3168" i="2" s="1"/>
  <c r="AO3168" i="2"/>
  <c r="AU3167" i="2"/>
  <c r="AQ3167" i="2" a="1"/>
  <c r="AQ3167" i="2" s="1"/>
  <c r="AT3167" i="2" s="1"/>
  <c r="AO3167" i="2"/>
  <c r="AU3166" i="2"/>
  <c r="AQ3166" i="2" a="1"/>
  <c r="AQ3166" i="2" s="1"/>
  <c r="AO3166" i="2"/>
  <c r="AU3165" i="2"/>
  <c r="AQ3165" i="2" a="1"/>
  <c r="AQ3165" i="2" s="1"/>
  <c r="AR3165" i="2" s="1" a="1"/>
  <c r="AR3165" i="2" s="1"/>
  <c r="AS3165" i="2" s="1" a="1"/>
  <c r="AS3165" i="2" s="1"/>
  <c r="AO3165" i="2"/>
  <c r="AU3164" i="2"/>
  <c r="AQ3164" i="2" a="1"/>
  <c r="AQ3164" i="2" s="1"/>
  <c r="AT3164" i="2" s="1"/>
  <c r="AO3164" i="2"/>
  <c r="AU3163" i="2"/>
  <c r="AQ3163" i="2" a="1"/>
  <c r="AQ3163" i="2" s="1"/>
  <c r="AO3163" i="2"/>
  <c r="AU3162" i="2"/>
  <c r="AQ3162" i="2" a="1"/>
  <c r="AQ3162" i="2" s="1"/>
  <c r="AO3162" i="2"/>
  <c r="AU3161" i="2"/>
  <c r="AQ3161" i="2" a="1"/>
  <c r="AQ3161" i="2" s="1"/>
  <c r="AT3161" i="2" s="1"/>
  <c r="AO3161" i="2"/>
  <c r="AU3160" i="2"/>
  <c r="AQ3160" i="2" a="1"/>
  <c r="AQ3160" i="2" s="1"/>
  <c r="AR3160" i="2" s="1" a="1"/>
  <c r="AR3160" i="2" s="1"/>
  <c r="AS3160" i="2" s="1" a="1"/>
  <c r="AS3160" i="2" s="1"/>
  <c r="AO3160" i="2"/>
  <c r="AU3149" i="2"/>
  <c r="AQ3149" i="2" a="1"/>
  <c r="AQ3149" i="2" s="1"/>
  <c r="AT3149" i="2" s="1"/>
  <c r="AO3149" i="2"/>
  <c r="AU3148" i="2"/>
  <c r="AQ3148" i="2" a="1"/>
  <c r="AQ3148" i="2" s="1"/>
  <c r="AR3148" i="2" s="1" a="1"/>
  <c r="AR3148" i="2" s="1"/>
  <c r="AS3148" i="2" s="1" a="1"/>
  <c r="AS3148" i="2" s="1"/>
  <c r="AO3148" i="2"/>
  <c r="AU3147" i="2"/>
  <c r="AQ3147" i="2" a="1"/>
  <c r="AQ3147" i="2" s="1"/>
  <c r="AO3147" i="2"/>
  <c r="AU3146" i="2"/>
  <c r="AQ3146" i="2" a="1"/>
  <c r="AQ3146" i="2" s="1"/>
  <c r="AO3146" i="2"/>
  <c r="AU3145" i="2"/>
  <c r="AQ3145" i="2" a="1"/>
  <c r="AQ3145" i="2" s="1"/>
  <c r="AO3145" i="2"/>
  <c r="AU3144" i="2"/>
  <c r="AQ3144" i="2" a="1"/>
  <c r="AQ3144" i="2" s="1"/>
  <c r="AO3144" i="2"/>
  <c r="AU3133" i="2"/>
  <c r="AQ3133" i="2" a="1"/>
  <c r="AQ3133" i="2" s="1"/>
  <c r="AO3133" i="2"/>
  <c r="AU3132" i="2"/>
  <c r="AQ3132" i="2" a="1"/>
  <c r="AQ3132" i="2" s="1"/>
  <c r="AO3132" i="2"/>
  <c r="AU3131" i="2"/>
  <c r="AQ3131" i="2" a="1"/>
  <c r="AQ3131" i="2" s="1"/>
  <c r="AT3131" i="2" s="1"/>
  <c r="AO3131" i="2"/>
  <c r="AU3130" i="2"/>
  <c r="AQ3130" i="2" a="1"/>
  <c r="AQ3130" i="2" s="1"/>
  <c r="AT3130" i="2" s="1"/>
  <c r="AO3130" i="2"/>
  <c r="AU3129" i="2"/>
  <c r="AQ3129" i="2" a="1"/>
  <c r="AQ3129" i="2" s="1"/>
  <c r="AO3129" i="2"/>
  <c r="AU3128" i="2"/>
  <c r="AQ3128" i="2" a="1"/>
  <c r="AQ3128" i="2" s="1"/>
  <c r="AT3128" i="2" s="1"/>
  <c r="AO3128" i="2"/>
  <c r="AU3127" i="2"/>
  <c r="AQ3127" i="2" a="1"/>
  <c r="AQ3127" i="2" s="1"/>
  <c r="AO3127" i="2"/>
  <c r="AU3116" i="2"/>
  <c r="AQ3116" i="2" a="1"/>
  <c r="AQ3116" i="2" s="1"/>
  <c r="AO3116" i="2"/>
  <c r="AU3115" i="2"/>
  <c r="AQ3115" i="2" a="1"/>
  <c r="AQ3115" i="2" s="1"/>
  <c r="AO3115" i="2"/>
  <c r="AU3114" i="2"/>
  <c r="AQ3114" i="2" a="1"/>
  <c r="AQ3114" i="2" s="1"/>
  <c r="AT3114" i="2" s="1"/>
  <c r="AO3114" i="2"/>
  <c r="AU3113" i="2"/>
  <c r="AQ3113" i="2" a="1"/>
  <c r="AQ3113" i="2" s="1"/>
  <c r="AO3113" i="2"/>
  <c r="AU3112" i="2"/>
  <c r="AQ3112" i="2" a="1"/>
  <c r="AQ3112" i="2" s="1"/>
  <c r="AO3112" i="2"/>
  <c r="AU3111" i="2"/>
  <c r="AQ3111" i="2" a="1"/>
  <c r="AQ3111" i="2" s="1"/>
  <c r="AT3111" i="2" s="1"/>
  <c r="AO3111" i="2"/>
  <c r="AU3110" i="2"/>
  <c r="AQ3110" i="2" a="1"/>
  <c r="AQ3110" i="2" s="1"/>
  <c r="AT3110" i="2" s="1"/>
  <c r="AO3110" i="2"/>
  <c r="AU3109" i="2"/>
  <c r="AQ3109" i="2" a="1"/>
  <c r="AQ3109" i="2" s="1"/>
  <c r="AR3109" i="2" s="1" a="1"/>
  <c r="AR3109" i="2" s="1"/>
  <c r="AS3109" i="2" s="1" a="1"/>
  <c r="AS3109" i="2" s="1"/>
  <c r="AO3109" i="2"/>
  <c r="AU3108" i="2"/>
  <c r="AQ3108" i="2" a="1"/>
  <c r="AQ3108" i="2" s="1"/>
  <c r="AR3108" i="2" s="1" a="1"/>
  <c r="AR3108" i="2" s="1"/>
  <c r="AS3108" i="2" s="1" a="1"/>
  <c r="AS3108" i="2" s="1"/>
  <c r="AO3108" i="2"/>
  <c r="AU3107" i="2"/>
  <c r="AQ3107" i="2" a="1"/>
  <c r="AQ3107" i="2" s="1"/>
  <c r="AO3107" i="2"/>
  <c r="AU3106" i="2"/>
  <c r="AQ3106" i="2" a="1"/>
  <c r="AQ3106" i="2" s="1"/>
  <c r="AR3106" i="2" s="1" a="1"/>
  <c r="AR3106" i="2" s="1"/>
  <c r="AS3106" i="2" s="1" a="1"/>
  <c r="AS3106" i="2" s="1"/>
  <c r="AO3106" i="2"/>
  <c r="AU3105" i="2"/>
  <c r="AQ3105" i="2" a="1"/>
  <c r="AQ3105" i="2" s="1"/>
  <c r="AO3105" i="2"/>
  <c r="AU3104" i="2"/>
  <c r="AQ3104" i="2" a="1"/>
  <c r="AQ3104" i="2" s="1"/>
  <c r="AT3104" i="2" s="1"/>
  <c r="AO3104" i="2"/>
  <c r="AU3103" i="2"/>
  <c r="AQ3103" i="2" a="1"/>
  <c r="AQ3103" i="2" s="1"/>
  <c r="AO3103" i="2"/>
  <c r="AU3102" i="2"/>
  <c r="AQ3102" i="2" a="1"/>
  <c r="AQ3102" i="2" s="1"/>
  <c r="AR3102" i="2" s="1" a="1"/>
  <c r="AR3102" i="2" s="1"/>
  <c r="AS3102" i="2" s="1" a="1"/>
  <c r="AS3102" i="2" s="1"/>
  <c r="AO3102" i="2"/>
  <c r="AU3101" i="2"/>
  <c r="AQ3101" i="2" a="1"/>
  <c r="AQ3101" i="2" s="1"/>
  <c r="AO3101" i="2"/>
  <c r="AU3100" i="2"/>
  <c r="AQ3100" i="2" a="1"/>
  <c r="AQ3100" i="2" s="1"/>
  <c r="AO3100" i="2"/>
  <c r="AU3099" i="2"/>
  <c r="AQ3099" i="2" a="1"/>
  <c r="AQ3099" i="2" s="1"/>
  <c r="AO3099" i="2"/>
  <c r="AU3098" i="2"/>
  <c r="AQ3098" i="2" a="1"/>
  <c r="AQ3098" i="2" s="1"/>
  <c r="AO3098" i="2"/>
  <c r="AU3097" i="2"/>
  <c r="AQ3097" i="2" a="1"/>
  <c r="AQ3097" i="2" s="1"/>
  <c r="AO3097" i="2"/>
  <c r="AU3096" i="2"/>
  <c r="AQ3096" i="2" a="1"/>
  <c r="AQ3096" i="2" s="1"/>
  <c r="AO3096" i="2"/>
  <c r="AU3095" i="2"/>
  <c r="AQ3095" i="2" a="1"/>
  <c r="AQ3095" i="2" s="1"/>
  <c r="AT3095" i="2" s="1"/>
  <c r="AO3095" i="2"/>
  <c r="AU3094" i="2"/>
  <c r="AQ3094" i="2" a="1"/>
  <c r="AQ3094" i="2" s="1"/>
  <c r="AO3094" i="2"/>
  <c r="AU3093" i="2"/>
  <c r="AQ3093" i="2" a="1"/>
  <c r="AQ3093" i="2" s="1"/>
  <c r="AT3093" i="2" s="1"/>
  <c r="AO3093" i="2"/>
  <c r="AU3092" i="2"/>
  <c r="AQ3092" i="2" a="1"/>
  <c r="AQ3092" i="2" s="1"/>
  <c r="AT3092" i="2" s="1"/>
  <c r="AO3092" i="2"/>
  <c r="AU3091" i="2"/>
  <c r="AQ3091" i="2" a="1"/>
  <c r="AQ3091" i="2" s="1"/>
  <c r="AO3091" i="2"/>
  <c r="AU3090" i="2"/>
  <c r="AQ3090" i="2" a="1"/>
  <c r="AQ3090" i="2" s="1"/>
  <c r="AO3090" i="2"/>
  <c r="AU3089" i="2"/>
  <c r="AQ3089" i="2" a="1"/>
  <c r="AQ3089" i="2" s="1"/>
  <c r="AO3089" i="2"/>
  <c r="AU3088" i="2"/>
  <c r="AQ3088" i="2" a="1"/>
  <c r="AQ3088" i="2" s="1"/>
  <c r="AO3088" i="2"/>
  <c r="AU3087" i="2"/>
  <c r="AQ3087" i="2" a="1"/>
  <c r="AQ3087" i="2" s="1"/>
  <c r="AO3087" i="2"/>
  <c r="AU3086" i="2"/>
  <c r="AQ3086" i="2" a="1"/>
  <c r="AQ3086" i="2" s="1"/>
  <c r="AR3086" i="2" s="1" a="1"/>
  <c r="AR3086" i="2" s="1"/>
  <c r="AS3086" i="2" s="1" a="1"/>
  <c r="AS3086" i="2" s="1"/>
  <c r="AO3086" i="2"/>
  <c r="AU3085" i="2"/>
  <c r="AQ3085" i="2" a="1"/>
  <c r="AQ3085" i="2" s="1"/>
  <c r="AO3085" i="2"/>
  <c r="AU3084" i="2"/>
  <c r="AQ3084" i="2" a="1"/>
  <c r="AQ3084" i="2" s="1"/>
  <c r="AO3084" i="2"/>
  <c r="AU3083" i="2"/>
  <c r="AQ3083" i="2" a="1"/>
  <c r="AQ3083" i="2" s="1"/>
  <c r="AO3083" i="2"/>
  <c r="AU3082" i="2"/>
  <c r="AQ3082" i="2" a="1"/>
  <c r="AQ3082" i="2" s="1"/>
  <c r="AO3082" i="2"/>
  <c r="AU3081" i="2"/>
  <c r="AQ3081" i="2" a="1"/>
  <c r="AQ3081" i="2" s="1"/>
  <c r="AO3081" i="2"/>
  <c r="AU3080" i="2"/>
  <c r="AQ3080" i="2" a="1"/>
  <c r="AQ3080" i="2" s="1"/>
  <c r="AR3080" i="2" s="1" a="1"/>
  <c r="AR3080" i="2" s="1"/>
  <c r="AS3080" i="2" s="1" a="1"/>
  <c r="AS3080" i="2" s="1"/>
  <c r="AO3080" i="2"/>
  <c r="AU3079" i="2"/>
  <c r="AQ3079" i="2" a="1"/>
  <c r="AQ3079" i="2" s="1"/>
  <c r="AO3079" i="2"/>
  <c r="AU3078" i="2"/>
  <c r="AQ3078" i="2" a="1"/>
  <c r="AQ3078" i="2" s="1"/>
  <c r="AO3078" i="2"/>
  <c r="AU3077" i="2"/>
  <c r="AQ3077" i="2" a="1"/>
  <c r="AQ3077" i="2" s="1"/>
  <c r="AO3077" i="2"/>
  <c r="AU3076" i="2"/>
  <c r="AQ3076" i="2" a="1"/>
  <c r="AQ3076" i="2" s="1"/>
  <c r="AO3076" i="2"/>
  <c r="AU3075" i="2"/>
  <c r="AQ3075" i="2" a="1"/>
  <c r="AQ3075" i="2" s="1"/>
  <c r="AO3075" i="2"/>
  <c r="AU3074" i="2"/>
  <c r="AQ3074" i="2" a="1"/>
  <c r="AQ3074" i="2" s="1"/>
  <c r="AO3074" i="2"/>
  <c r="AU3073" i="2"/>
  <c r="AQ3073" i="2" a="1"/>
  <c r="AQ3073" i="2" s="1"/>
  <c r="AO3073" i="2"/>
  <c r="AU3062" i="2"/>
  <c r="AQ3062" i="2" a="1"/>
  <c r="AQ3062" i="2" s="1"/>
  <c r="AO3062" i="2"/>
  <c r="AU3061" i="2"/>
  <c r="AQ3061" i="2" a="1"/>
  <c r="AQ3061" i="2" s="1"/>
  <c r="AO3061" i="2"/>
  <c r="AU3060" i="2"/>
  <c r="AQ3060" i="2" a="1"/>
  <c r="AQ3060" i="2" s="1"/>
  <c r="AT3060" i="2" s="1"/>
  <c r="AO3060" i="2"/>
  <c r="AU3059" i="2"/>
  <c r="AQ3059" i="2" a="1"/>
  <c r="AQ3059" i="2" s="1"/>
  <c r="AO3059" i="2"/>
  <c r="AU3058" i="2"/>
  <c r="AQ3058" i="2" a="1"/>
  <c r="AQ3058" i="2" s="1"/>
  <c r="AO3058" i="2"/>
  <c r="AU3057" i="2"/>
  <c r="AQ3057" i="2" a="1"/>
  <c r="AQ3057" i="2" s="1"/>
  <c r="AT3057" i="2" s="1"/>
  <c r="AO3057" i="2"/>
  <c r="AU3056" i="2"/>
  <c r="AQ3056" i="2" a="1"/>
  <c r="AQ3056" i="2" s="1"/>
  <c r="AO3056" i="2"/>
  <c r="AU3055" i="2"/>
  <c r="AQ3055" i="2" a="1"/>
  <c r="AQ3055" i="2" s="1"/>
  <c r="AO3055" i="2"/>
  <c r="AU3054" i="2"/>
  <c r="AQ3054" i="2" a="1"/>
  <c r="AQ3054" i="2" s="1"/>
  <c r="AO3054" i="2"/>
  <c r="AU3053" i="2"/>
  <c r="AQ3053" i="2" a="1"/>
  <c r="AQ3053" i="2" s="1"/>
  <c r="AT3053" i="2" s="1"/>
  <c r="AO3053" i="2"/>
  <c r="AU3042" i="2"/>
  <c r="AQ3042" i="2" a="1"/>
  <c r="AQ3042" i="2" s="1"/>
  <c r="AO3042" i="2"/>
  <c r="AU3041" i="2"/>
  <c r="AQ3041" i="2" a="1"/>
  <c r="AQ3041" i="2" s="1"/>
  <c r="AO3041" i="2"/>
  <c r="AU3040" i="2"/>
  <c r="AQ3040" i="2" a="1"/>
  <c r="AQ3040" i="2" s="1"/>
  <c r="AT3040" i="2" s="1"/>
  <c r="AO3040" i="2"/>
  <c r="AU3039" i="2"/>
  <c r="AQ3039" i="2" a="1"/>
  <c r="AQ3039" i="2" s="1"/>
  <c r="AO3039" i="2"/>
  <c r="AU3038" i="2"/>
  <c r="AQ3038" i="2" a="1"/>
  <c r="AQ3038" i="2" s="1"/>
  <c r="AO3038" i="2"/>
  <c r="AU3037" i="2"/>
  <c r="AQ3037" i="2" a="1"/>
  <c r="AQ3037" i="2" s="1"/>
  <c r="AO3037" i="2"/>
  <c r="AU3036" i="2"/>
  <c r="AQ3036" i="2" a="1"/>
  <c r="AQ3036" i="2" s="1"/>
  <c r="AT3036" i="2" s="1"/>
  <c r="AO3036" i="2"/>
  <c r="AU3025" i="2"/>
  <c r="AQ3025" i="2" a="1"/>
  <c r="AQ3025" i="2" s="1"/>
  <c r="AO3025" i="2"/>
  <c r="AU3024" i="2"/>
  <c r="AQ3024" i="2" a="1"/>
  <c r="AQ3024" i="2" s="1"/>
  <c r="AO3024" i="2"/>
  <c r="AU3023" i="2"/>
  <c r="AQ3023" i="2" a="1"/>
  <c r="AQ3023" i="2" s="1"/>
  <c r="AO3023" i="2"/>
  <c r="AU3022" i="2"/>
  <c r="AQ3022" i="2" a="1"/>
  <c r="AQ3022" i="2" s="1"/>
  <c r="AR3022" i="2" s="1" a="1"/>
  <c r="AR3022" i="2" s="1"/>
  <c r="AS3022" i="2" s="1" a="1"/>
  <c r="AS3022" i="2" s="1"/>
  <c r="AO3022" i="2"/>
  <c r="AU3021" i="2"/>
  <c r="AQ3021" i="2" a="1"/>
  <c r="AQ3021" i="2" s="1"/>
  <c r="AO3021" i="2"/>
  <c r="AU3020" i="2"/>
  <c r="AQ3020" i="2" a="1"/>
  <c r="AQ3020" i="2" s="1"/>
  <c r="AR3020" i="2" s="1" a="1"/>
  <c r="AR3020" i="2" s="1"/>
  <c r="AS3020" i="2" s="1" a="1"/>
  <c r="AS3020" i="2" s="1"/>
  <c r="AO3020" i="2"/>
  <c r="AU3019" i="2"/>
  <c r="AQ3019" i="2" a="1"/>
  <c r="AQ3019" i="2" s="1"/>
  <c r="AT3019" i="2" s="1"/>
  <c r="AO3019" i="2"/>
  <c r="AU3018" i="2"/>
  <c r="AQ3018" i="2" a="1"/>
  <c r="AQ3018" i="2" s="1"/>
  <c r="AO3018" i="2"/>
  <c r="AU3017" i="2"/>
  <c r="AQ3017" i="2" a="1"/>
  <c r="AQ3017" i="2" s="1"/>
  <c r="AO3017" i="2"/>
  <c r="AU3016" i="2"/>
  <c r="AQ3016" i="2" a="1"/>
  <c r="AQ3016" i="2" s="1"/>
  <c r="AT3016" i="2" s="1"/>
  <c r="AO3016" i="2"/>
  <c r="AU3015" i="2"/>
  <c r="AQ3015" i="2" a="1"/>
  <c r="AQ3015" i="2" s="1"/>
  <c r="AO3015" i="2"/>
  <c r="AU3014" i="2"/>
  <c r="AQ3014" i="2" a="1"/>
  <c r="AQ3014" i="2" s="1"/>
  <c r="AR3014" i="2" s="1" a="1"/>
  <c r="AR3014" i="2" s="1"/>
  <c r="AS3014" i="2" s="1" a="1"/>
  <c r="AS3014" i="2" s="1"/>
  <c r="AO3014" i="2"/>
  <c r="AU3013" i="2"/>
  <c r="AQ3013" i="2" a="1"/>
  <c r="AQ3013" i="2" s="1"/>
  <c r="AO3013" i="2"/>
  <c r="AU3012" i="2"/>
  <c r="AQ3012" i="2" a="1"/>
  <c r="AQ3012" i="2" s="1"/>
  <c r="AO3012" i="2"/>
  <c r="AU3011" i="2"/>
  <c r="AQ3011" i="2" a="1"/>
  <c r="AQ3011" i="2" s="1"/>
  <c r="AO3011" i="2"/>
  <c r="AU3010" i="2"/>
  <c r="AQ3010" i="2" a="1"/>
  <c r="AQ3010" i="2" s="1"/>
  <c r="AO3010" i="2"/>
  <c r="AU3009" i="2"/>
  <c r="AQ3009" i="2" a="1"/>
  <c r="AQ3009" i="2" s="1"/>
  <c r="AR3009" i="2" s="1" a="1"/>
  <c r="AR3009" i="2" s="1"/>
  <c r="AS3009" i="2" s="1" a="1"/>
  <c r="AS3009" i="2" s="1"/>
  <c r="AO3009" i="2"/>
  <c r="AU3008" i="2"/>
  <c r="AQ3008" i="2" a="1"/>
  <c r="AQ3008" i="2" s="1"/>
  <c r="AO3008" i="2"/>
  <c r="AU3007" i="2"/>
  <c r="AQ3007" i="2" a="1"/>
  <c r="AQ3007" i="2" s="1"/>
  <c r="AO3007" i="2"/>
  <c r="AU3006" i="2"/>
  <c r="AQ3006" i="2" a="1"/>
  <c r="AQ3006" i="2" s="1"/>
  <c r="AO3006" i="2"/>
  <c r="AU3005" i="2"/>
  <c r="AQ3005" i="2" a="1"/>
  <c r="AQ3005" i="2" s="1"/>
  <c r="AT3005" i="2" s="1"/>
  <c r="AO3005" i="2"/>
  <c r="AU3004" i="2"/>
  <c r="AQ3004" i="2" a="1"/>
  <c r="AQ3004" i="2" s="1"/>
  <c r="AO3004" i="2"/>
  <c r="AU3003" i="2"/>
  <c r="AQ3003" i="2" a="1"/>
  <c r="AQ3003" i="2" s="1"/>
  <c r="AO3003" i="2"/>
  <c r="AU3002" i="2"/>
  <c r="AQ3002" i="2" a="1"/>
  <c r="AQ3002" i="2" s="1"/>
  <c r="AO3002" i="2"/>
  <c r="AU3001" i="2"/>
  <c r="AQ3001" i="2" a="1"/>
  <c r="AQ3001" i="2" s="1"/>
  <c r="AT3001" i="2" s="1"/>
  <c r="AO3001" i="2"/>
  <c r="AU3000" i="2"/>
  <c r="AQ3000" i="2" a="1"/>
  <c r="AQ3000" i="2" s="1"/>
  <c r="AR3000" i="2" s="1" a="1"/>
  <c r="AR3000" i="2" s="1"/>
  <c r="AS3000" i="2" s="1" a="1"/>
  <c r="AS3000" i="2" s="1"/>
  <c r="AO3000" i="2"/>
  <c r="AU2999" i="2"/>
  <c r="AQ2999" i="2" a="1"/>
  <c r="AQ2999" i="2" s="1"/>
  <c r="AR2999" i="2" s="1" a="1"/>
  <c r="AR2999" i="2" s="1"/>
  <c r="AS2999" i="2" s="1" a="1"/>
  <c r="AS2999" i="2" s="1"/>
  <c r="AO2999" i="2"/>
  <c r="AU2998" i="2"/>
  <c r="AQ2998" i="2" a="1"/>
  <c r="AQ2998" i="2" s="1"/>
  <c r="AO2998" i="2"/>
  <c r="AU2997" i="2"/>
  <c r="AQ2997" i="2" a="1"/>
  <c r="AQ2997" i="2" s="1"/>
  <c r="AO2997" i="2"/>
  <c r="AU2996" i="2"/>
  <c r="AQ2996" i="2" a="1"/>
  <c r="AQ2996" i="2" s="1"/>
  <c r="AO2996" i="2"/>
  <c r="AU2995" i="2"/>
  <c r="AQ2995" i="2" a="1"/>
  <c r="AQ2995" i="2" s="1"/>
  <c r="AT2995" i="2" s="1"/>
  <c r="AO2995" i="2"/>
  <c r="AU2994" i="2"/>
  <c r="AQ2994" i="2" a="1"/>
  <c r="AQ2994" i="2" s="1"/>
  <c r="AO2994" i="2"/>
  <c r="AU2993" i="2"/>
  <c r="AQ2993" i="2" a="1"/>
  <c r="AQ2993" i="2" s="1"/>
  <c r="AO2993" i="2"/>
  <c r="AU2992" i="2"/>
  <c r="AQ2992" i="2" a="1"/>
  <c r="AQ2992" i="2" s="1"/>
  <c r="AO2992" i="2"/>
  <c r="AU2991" i="2"/>
  <c r="AQ2991" i="2" a="1"/>
  <c r="AQ2991" i="2" s="1"/>
  <c r="AO2991" i="2"/>
  <c r="AU2990" i="2"/>
  <c r="AQ2990" i="2" a="1"/>
  <c r="AQ2990" i="2" s="1"/>
  <c r="AO2990" i="2"/>
  <c r="AU2989" i="2"/>
  <c r="AQ2989" i="2" a="1"/>
  <c r="AQ2989" i="2" s="1"/>
  <c r="AO2989" i="2"/>
  <c r="AU2988" i="2"/>
  <c r="AQ2988" i="2" a="1"/>
  <c r="AQ2988" i="2" s="1"/>
  <c r="AR2988" i="2" s="1" a="1"/>
  <c r="AR2988" i="2" s="1"/>
  <c r="AS2988" i="2" s="1" a="1"/>
  <c r="AS2988" i="2" s="1"/>
  <c r="AO2988" i="2"/>
  <c r="AU2987" i="2"/>
  <c r="AQ2987" i="2" a="1"/>
  <c r="AQ2987" i="2" s="1"/>
  <c r="AO2987" i="2"/>
  <c r="AU2986" i="2"/>
  <c r="AQ2986" i="2" a="1"/>
  <c r="AQ2986" i="2" s="1"/>
  <c r="AT2986" i="2" s="1"/>
  <c r="AO2986" i="2"/>
  <c r="AU2985" i="2"/>
  <c r="AQ2985" i="2" a="1"/>
  <c r="AQ2985" i="2" s="1"/>
  <c r="AO2985" i="2"/>
  <c r="AU2984" i="2"/>
  <c r="AQ2984" i="2" a="1"/>
  <c r="AQ2984" i="2" s="1"/>
  <c r="AO2984" i="2"/>
  <c r="AU2983" i="2"/>
  <c r="AQ2983" i="2" a="1"/>
  <c r="AQ2983" i="2" s="1"/>
  <c r="AO2983" i="2"/>
  <c r="AU2982" i="2"/>
  <c r="AQ2982" i="2" a="1"/>
  <c r="AQ2982" i="2" s="1"/>
  <c r="AO2982" i="2"/>
  <c r="AU2981" i="2"/>
  <c r="AQ2981" i="2" a="1"/>
  <c r="AQ2981" i="2" s="1"/>
  <c r="AO2981" i="2"/>
  <c r="AU2980" i="2"/>
  <c r="AQ2980" i="2" a="1"/>
  <c r="AQ2980" i="2" s="1"/>
  <c r="AO2980" i="2"/>
  <c r="AU2979" i="2"/>
  <c r="AQ2979" i="2" a="1"/>
  <c r="AQ2979" i="2" s="1"/>
  <c r="AO2979" i="2"/>
  <c r="AU2978" i="2"/>
  <c r="AQ2978" i="2" a="1"/>
  <c r="AQ2978" i="2" s="1"/>
  <c r="AO2978" i="2"/>
  <c r="AU2977" i="2"/>
  <c r="AQ2977" i="2" a="1"/>
  <c r="AQ2977" i="2" s="1"/>
  <c r="AO2977" i="2"/>
  <c r="AU2976" i="2"/>
  <c r="AQ2976" i="2" a="1"/>
  <c r="AQ2976" i="2" s="1"/>
  <c r="AO2976" i="2"/>
  <c r="AU2975" i="2"/>
  <c r="AQ2975" i="2" a="1"/>
  <c r="AQ2975" i="2" s="1"/>
  <c r="AO2975" i="2"/>
  <c r="AU2974" i="2"/>
  <c r="AQ2974" i="2" a="1"/>
  <c r="AQ2974" i="2" s="1"/>
  <c r="AO2974" i="2"/>
  <c r="AU2973" i="2"/>
  <c r="AQ2973" i="2" a="1"/>
  <c r="AQ2973" i="2" s="1"/>
  <c r="AR2973" i="2" s="1" a="1"/>
  <c r="AR2973" i="2" s="1"/>
  <c r="AS2973" i="2" s="1" a="1"/>
  <c r="AS2973" i="2" s="1"/>
  <c r="AO2973" i="2"/>
  <c r="AU2972" i="2"/>
  <c r="AQ2972" i="2" a="1"/>
  <c r="AQ2972" i="2" s="1"/>
  <c r="AR2972" i="2" s="1" a="1"/>
  <c r="AR2972" i="2" s="1"/>
  <c r="AS2972" i="2" s="1" a="1"/>
  <c r="AS2972" i="2" s="1"/>
  <c r="AO2972" i="2"/>
  <c r="AU2971" i="2"/>
  <c r="AQ2971" i="2" a="1"/>
  <c r="AQ2971" i="2" s="1"/>
  <c r="AO2971" i="2"/>
  <c r="AU2970" i="2"/>
  <c r="AQ2970" i="2" a="1"/>
  <c r="AQ2970" i="2" s="1"/>
  <c r="AR2970" i="2" s="1" a="1"/>
  <c r="AR2970" i="2" s="1"/>
  <c r="AS2970" i="2" s="1" a="1"/>
  <c r="AS2970" i="2" s="1"/>
  <c r="AO2970" i="2"/>
  <c r="AU2959" i="2"/>
  <c r="AQ2959" i="2" a="1"/>
  <c r="AQ2959" i="2" s="1"/>
  <c r="AT2959" i="2" s="1"/>
  <c r="AO2959" i="2"/>
  <c r="AU2958" i="2"/>
  <c r="AQ2958" i="2" a="1"/>
  <c r="AQ2958" i="2" s="1"/>
  <c r="AO2958" i="2"/>
  <c r="AU2957" i="2"/>
  <c r="AQ2957" i="2" a="1"/>
  <c r="AQ2957" i="2" s="1"/>
  <c r="AO2957" i="2"/>
  <c r="AU2956" i="2"/>
  <c r="AQ2956" i="2" a="1"/>
  <c r="AQ2956" i="2" s="1"/>
  <c r="AT2956" i="2" s="1"/>
  <c r="AO2956" i="2"/>
  <c r="AU2955" i="2"/>
  <c r="AQ2955" i="2" a="1"/>
  <c r="AQ2955" i="2" s="1"/>
  <c r="AR2955" i="2" s="1" a="1"/>
  <c r="AR2955" i="2" s="1"/>
  <c r="AS2955" i="2" s="1" a="1"/>
  <c r="AS2955" i="2" s="1"/>
  <c r="AO2955" i="2"/>
  <c r="AU2954" i="2"/>
  <c r="AQ2954" i="2" a="1"/>
  <c r="AQ2954" i="2" s="1"/>
  <c r="AO2954" i="2"/>
  <c r="AU2953" i="2"/>
  <c r="AQ2953" i="2" a="1"/>
  <c r="AQ2953" i="2" s="1"/>
  <c r="AO2953" i="2"/>
  <c r="AU2952" i="2"/>
  <c r="AQ2952" i="2" a="1"/>
  <c r="AQ2952" i="2" s="1"/>
  <c r="AO2952" i="2"/>
  <c r="AU2951" i="2"/>
  <c r="AQ2951" i="2" a="1"/>
  <c r="AQ2951" i="2" s="1"/>
  <c r="AO2951" i="2"/>
  <c r="AU2950" i="2"/>
  <c r="AQ2950" i="2" a="1"/>
  <c r="AQ2950" i="2" s="1"/>
  <c r="AO2950" i="2"/>
  <c r="AU2949" i="2"/>
  <c r="AQ2949" i="2" a="1"/>
  <c r="AQ2949" i="2" s="1"/>
  <c r="AO2949" i="2"/>
  <c r="AU2948" i="2"/>
  <c r="AQ2948" i="2" a="1"/>
  <c r="AQ2948" i="2" s="1"/>
  <c r="AT2948" i="2" s="1"/>
  <c r="AO2948" i="2"/>
  <c r="AU2947" i="2"/>
  <c r="AQ2947" i="2" a="1"/>
  <c r="AQ2947" i="2" s="1"/>
  <c r="AT2947" i="2" s="1"/>
  <c r="AO2947" i="2"/>
  <c r="AU2946" i="2"/>
  <c r="AQ2946" i="2" a="1"/>
  <c r="AQ2946" i="2" s="1"/>
  <c r="AO2946" i="2"/>
  <c r="AU2945" i="2"/>
  <c r="AQ2945" i="2" a="1"/>
  <c r="AQ2945" i="2" s="1"/>
  <c r="AO2945" i="2"/>
  <c r="AU2944" i="2"/>
  <c r="AQ2944" i="2" a="1"/>
  <c r="AQ2944" i="2" s="1"/>
  <c r="AR2944" i="2" s="1" a="1"/>
  <c r="AR2944" i="2" s="1"/>
  <c r="AS2944" i="2" s="1" a="1"/>
  <c r="AS2944" i="2" s="1"/>
  <c r="AO2944" i="2"/>
  <c r="AU2943" i="2"/>
  <c r="AQ2943" i="2" a="1"/>
  <c r="AQ2943" i="2" s="1"/>
  <c r="AO2943" i="2"/>
  <c r="AU2942" i="2"/>
  <c r="AQ2942" i="2" a="1"/>
  <c r="AQ2942" i="2" s="1"/>
  <c r="AO2942" i="2"/>
  <c r="AU2941" i="2"/>
  <c r="AQ2941" i="2" a="1"/>
  <c r="AQ2941" i="2" s="1"/>
  <c r="AT2941" i="2" s="1"/>
  <c r="AO2941" i="2"/>
  <c r="AU2940" i="2"/>
  <c r="AQ2940" i="2" a="1"/>
  <c r="AQ2940" i="2" s="1"/>
  <c r="AR2940" i="2" s="1" a="1"/>
  <c r="AR2940" i="2" s="1"/>
  <c r="AS2940" i="2" s="1" a="1"/>
  <c r="AS2940" i="2" s="1"/>
  <c r="AO2940" i="2"/>
  <c r="AU2939" i="2"/>
  <c r="AQ2939" i="2" a="1"/>
  <c r="AQ2939" i="2" s="1"/>
  <c r="AO2939" i="2"/>
  <c r="AU2938" i="2"/>
  <c r="AQ2938" i="2" a="1"/>
  <c r="AQ2938" i="2" s="1"/>
  <c r="AO2938" i="2"/>
  <c r="AU2937" i="2"/>
  <c r="AQ2937" i="2" a="1"/>
  <c r="AQ2937" i="2" s="1"/>
  <c r="AR2937" i="2" s="1" a="1"/>
  <c r="AR2937" i="2" s="1"/>
  <c r="AS2937" i="2" s="1" a="1"/>
  <c r="AS2937" i="2" s="1"/>
  <c r="AO2937" i="2"/>
  <c r="AU2936" i="2"/>
  <c r="AQ2936" i="2" a="1"/>
  <c r="AQ2936" i="2" s="1"/>
  <c r="AO2936" i="2"/>
  <c r="AU2935" i="2"/>
  <c r="AQ2935" i="2" a="1"/>
  <c r="AQ2935" i="2" s="1"/>
  <c r="AO2935" i="2"/>
  <c r="AU2934" i="2"/>
  <c r="AQ2934" i="2" a="1"/>
  <c r="AQ2934" i="2" s="1"/>
  <c r="AO2934" i="2"/>
  <c r="AU2933" i="2"/>
  <c r="AQ2933" i="2" a="1"/>
  <c r="AQ2933" i="2" s="1"/>
  <c r="AO2933" i="2"/>
  <c r="AU2932" i="2"/>
  <c r="AQ2932" i="2" a="1"/>
  <c r="AQ2932" i="2" s="1"/>
  <c r="AO2932" i="2"/>
  <c r="AU2931" i="2"/>
  <c r="AQ2931" i="2" a="1"/>
  <c r="AQ2931" i="2" s="1"/>
  <c r="AO2931" i="2"/>
  <c r="AU2930" i="2"/>
  <c r="AQ2930" i="2" a="1"/>
  <c r="AQ2930" i="2" s="1"/>
  <c r="AO2930" i="2"/>
  <c r="AU2929" i="2"/>
  <c r="AQ2929" i="2" a="1"/>
  <c r="AQ2929" i="2" s="1"/>
  <c r="AO2929" i="2"/>
  <c r="AU2928" i="2"/>
  <c r="AQ2928" i="2" a="1"/>
  <c r="AQ2928" i="2" s="1"/>
  <c r="AO2928" i="2"/>
  <c r="AU2927" i="2"/>
  <c r="AQ2927" i="2" a="1"/>
  <c r="AQ2927" i="2" s="1"/>
  <c r="AO2927" i="2"/>
  <c r="AU2926" i="2"/>
  <c r="AQ2926" i="2" a="1"/>
  <c r="AQ2926" i="2" s="1"/>
  <c r="AO2926" i="2"/>
  <c r="AU2925" i="2"/>
  <c r="AQ2925" i="2" a="1"/>
  <c r="AQ2925" i="2" s="1"/>
  <c r="AT2925" i="2" s="1"/>
  <c r="AO2925" i="2"/>
  <c r="AU2924" i="2"/>
  <c r="AQ2924" i="2" a="1"/>
  <c r="AQ2924" i="2" s="1"/>
  <c r="AO2924" i="2"/>
  <c r="AU2923" i="2"/>
  <c r="AQ2923" i="2" a="1"/>
  <c r="AQ2923" i="2" s="1"/>
  <c r="AO2923" i="2"/>
  <c r="AU2922" i="2"/>
  <c r="AQ2922" i="2" a="1"/>
  <c r="AQ2922" i="2" s="1"/>
  <c r="AR2922" i="2" s="1" a="1"/>
  <c r="AR2922" i="2" s="1"/>
  <c r="AS2922" i="2" s="1" a="1"/>
  <c r="AS2922" i="2" s="1"/>
  <c r="AO2922" i="2"/>
  <c r="AU2921" i="2"/>
  <c r="AQ2921" i="2" a="1"/>
  <c r="AQ2921" i="2" s="1"/>
  <c r="AO2921" i="2"/>
  <c r="AU2920" i="2"/>
  <c r="AQ2920" i="2" a="1"/>
  <c r="AQ2920" i="2" s="1"/>
  <c r="AO2920" i="2"/>
  <c r="AU2919" i="2"/>
  <c r="AQ2919" i="2" a="1"/>
  <c r="AQ2919" i="2" s="1"/>
  <c r="AR2919" i="2" s="1" a="1"/>
  <c r="AR2919" i="2" s="1"/>
  <c r="AS2919" i="2" s="1" a="1"/>
  <c r="AS2919" i="2" s="1"/>
  <c r="AO2919" i="2"/>
  <c r="AU2918" i="2"/>
  <c r="AQ2918" i="2" a="1"/>
  <c r="AQ2918" i="2" s="1"/>
  <c r="AO2918" i="2"/>
  <c r="AU2917" i="2"/>
  <c r="AQ2917" i="2" a="1"/>
  <c r="AQ2917" i="2" s="1"/>
  <c r="AO2917" i="2"/>
  <c r="AU2916" i="2"/>
  <c r="AQ2916" i="2" a="1"/>
  <c r="AQ2916" i="2" s="1"/>
  <c r="AO2916" i="2"/>
  <c r="AU2915" i="2"/>
  <c r="AQ2915" i="2" a="1"/>
  <c r="AQ2915" i="2" s="1"/>
  <c r="AO2915" i="2"/>
  <c r="AU2914" i="2"/>
  <c r="AQ2914" i="2" a="1"/>
  <c r="AQ2914" i="2" s="1"/>
  <c r="AO2914" i="2"/>
  <c r="AU2913" i="2"/>
  <c r="AQ2913" i="2" a="1"/>
  <c r="AQ2913" i="2" s="1"/>
  <c r="AO2913" i="2"/>
  <c r="AU2912" i="2"/>
  <c r="AQ2912" i="2" a="1"/>
  <c r="AQ2912" i="2" s="1"/>
  <c r="AO2912" i="2"/>
  <c r="AU2911" i="2"/>
  <c r="AQ2911" i="2" a="1"/>
  <c r="AQ2911" i="2" s="1"/>
  <c r="AR2911" i="2" s="1" a="1"/>
  <c r="AR2911" i="2" s="1"/>
  <c r="AS2911" i="2" s="1" a="1"/>
  <c r="AS2911" i="2" s="1"/>
  <c r="AO2911" i="2"/>
  <c r="AU2910" i="2"/>
  <c r="AQ2910" i="2" a="1"/>
  <c r="AQ2910" i="2" s="1"/>
  <c r="AO2910" i="2"/>
  <c r="AU2909" i="2"/>
  <c r="AQ2909" i="2" a="1"/>
  <c r="AQ2909" i="2" s="1"/>
  <c r="AO2909" i="2"/>
  <c r="AU2908" i="2"/>
  <c r="AQ2908" i="2" a="1"/>
  <c r="AQ2908" i="2" s="1"/>
  <c r="AO2908" i="2"/>
  <c r="AU2907" i="2"/>
  <c r="AQ2907" i="2" a="1"/>
  <c r="AQ2907" i="2" s="1"/>
  <c r="AO2907" i="2"/>
  <c r="AU2896" i="2"/>
  <c r="AQ2896" i="2" a="1"/>
  <c r="AQ2896" i="2" s="1"/>
  <c r="AO2896" i="2"/>
  <c r="AU2895" i="2"/>
  <c r="AQ2895" i="2" a="1"/>
  <c r="AQ2895" i="2" s="1"/>
  <c r="AO2895" i="2"/>
  <c r="AU2894" i="2"/>
  <c r="AQ2894" i="2" a="1"/>
  <c r="AQ2894" i="2" s="1"/>
  <c r="AO2894" i="2"/>
  <c r="AU2893" i="2"/>
  <c r="AQ2893" i="2" a="1"/>
  <c r="AQ2893" i="2" s="1"/>
  <c r="AO2893" i="2"/>
  <c r="AU2892" i="2"/>
  <c r="AQ2892" i="2" a="1"/>
  <c r="AQ2892" i="2" s="1"/>
  <c r="AO2892" i="2"/>
  <c r="AU2891" i="2"/>
  <c r="AQ2891" i="2" a="1"/>
  <c r="AQ2891" i="2" s="1"/>
  <c r="AO2891" i="2"/>
  <c r="AU2890" i="2"/>
  <c r="AQ2890" i="2" a="1"/>
  <c r="AQ2890" i="2" s="1"/>
  <c r="AO2890" i="2"/>
  <c r="AU2889" i="2"/>
  <c r="AQ2889" i="2" a="1"/>
  <c r="AQ2889" i="2" s="1"/>
  <c r="AO2889" i="2"/>
  <c r="AU2888" i="2"/>
  <c r="AQ2888" i="2" a="1"/>
  <c r="AQ2888" i="2" s="1"/>
  <c r="AT2888" i="2" s="1"/>
  <c r="AO2888" i="2"/>
  <c r="AU2887" i="2"/>
  <c r="AQ2887" i="2" a="1"/>
  <c r="AQ2887" i="2" s="1"/>
  <c r="AO2887" i="2"/>
  <c r="AU2886" i="2"/>
  <c r="AQ2886" i="2" a="1"/>
  <c r="AQ2886" i="2" s="1"/>
  <c r="AO2886" i="2"/>
  <c r="AU2885" i="2"/>
  <c r="AQ2885" i="2" a="1"/>
  <c r="AQ2885" i="2" s="1"/>
  <c r="AT2885" i="2" s="1"/>
  <c r="AO2885" i="2"/>
  <c r="AU2884" i="2"/>
  <c r="AQ2884" i="2" a="1"/>
  <c r="AQ2884" i="2" s="1"/>
  <c r="AT2884" i="2" s="1"/>
  <c r="AO2884" i="2"/>
  <c r="AU2883" i="2"/>
  <c r="AQ2883" i="2" a="1"/>
  <c r="AQ2883" i="2" s="1"/>
  <c r="AO2883" i="2"/>
  <c r="AU2882" i="2"/>
  <c r="AQ2882" i="2" a="1"/>
  <c r="AQ2882" i="2" s="1"/>
  <c r="AO2882" i="2"/>
  <c r="AU2881" i="2"/>
  <c r="AQ2881" i="2" a="1"/>
  <c r="AQ2881" i="2" s="1"/>
  <c r="AO2881" i="2"/>
  <c r="AU2880" i="2"/>
  <c r="AQ2880" i="2" a="1"/>
  <c r="AQ2880" i="2" s="1"/>
  <c r="AO2880" i="2"/>
  <c r="AU2879" i="2"/>
  <c r="AQ2879" i="2" a="1"/>
  <c r="AQ2879" i="2" s="1"/>
  <c r="AT2879" i="2" s="1"/>
  <c r="AO2879" i="2"/>
  <c r="AU2878" i="2"/>
  <c r="AQ2878" i="2" a="1"/>
  <c r="AQ2878" i="2" s="1"/>
  <c r="AO2878" i="2"/>
  <c r="AU2877" i="2"/>
  <c r="AQ2877" i="2" a="1"/>
  <c r="AQ2877" i="2" s="1"/>
  <c r="AO2877" i="2"/>
  <c r="AU2876" i="2"/>
  <c r="AQ2876" i="2" a="1"/>
  <c r="AQ2876" i="2" s="1"/>
  <c r="AR2876" i="2" s="1" a="1"/>
  <c r="AR2876" i="2" s="1"/>
  <c r="AS2876" i="2" s="1" a="1"/>
  <c r="AS2876" i="2" s="1"/>
  <c r="AO2876" i="2"/>
  <c r="AU2875" i="2"/>
  <c r="AQ2875" i="2" a="1"/>
  <c r="AQ2875" i="2" s="1"/>
  <c r="AO2875" i="2"/>
  <c r="AU2874" i="2"/>
  <c r="AQ2874" i="2" a="1"/>
  <c r="AQ2874" i="2" s="1"/>
  <c r="AO2874" i="2"/>
  <c r="AU2873" i="2"/>
  <c r="AQ2873" i="2" a="1"/>
  <c r="AQ2873" i="2" s="1"/>
  <c r="AO2873" i="2"/>
  <c r="AU2872" i="2"/>
  <c r="AQ2872" i="2" a="1"/>
  <c r="AQ2872" i="2" s="1"/>
  <c r="AO2872" i="2"/>
  <c r="AU2871" i="2"/>
  <c r="AQ2871" i="2" a="1"/>
  <c r="AQ2871" i="2" s="1"/>
  <c r="AO2871" i="2"/>
  <c r="AU2870" i="2"/>
  <c r="AQ2870" i="2" a="1"/>
  <c r="AQ2870" i="2" s="1"/>
  <c r="AO2870" i="2"/>
  <c r="AU2869" i="2"/>
  <c r="AQ2869" i="2" a="1"/>
  <c r="AQ2869" i="2" s="1"/>
  <c r="AR2869" i="2" s="1" a="1"/>
  <c r="AR2869" i="2" s="1"/>
  <c r="AS2869" i="2" s="1" a="1"/>
  <c r="AS2869" i="2" s="1"/>
  <c r="AO2869" i="2"/>
  <c r="AU2868" i="2"/>
  <c r="AQ2868" i="2" a="1"/>
  <c r="AQ2868" i="2" s="1"/>
  <c r="AO2868" i="2"/>
  <c r="AU2867" i="2"/>
  <c r="AQ2867" i="2" a="1"/>
  <c r="AQ2867" i="2" s="1"/>
  <c r="AO2867" i="2"/>
  <c r="AU2866" i="2"/>
  <c r="AQ2866" i="2" a="1"/>
  <c r="AQ2866" i="2" s="1"/>
  <c r="AT2866" i="2" s="1"/>
  <c r="AO2866" i="2"/>
  <c r="AU2865" i="2"/>
  <c r="AQ2865" i="2" a="1"/>
  <c r="AQ2865" i="2" s="1"/>
  <c r="AT2865" i="2" s="1"/>
  <c r="AO2865" i="2"/>
  <c r="AU2864" i="2"/>
  <c r="AQ2864" i="2" a="1"/>
  <c r="AQ2864" i="2" s="1"/>
  <c r="AO2864" i="2"/>
  <c r="AU2863" i="2"/>
  <c r="AQ2863" i="2" a="1"/>
  <c r="AQ2863" i="2" s="1"/>
  <c r="AO2863" i="2"/>
  <c r="AU2862" i="2"/>
  <c r="AQ2862" i="2" a="1"/>
  <c r="AQ2862" i="2" s="1"/>
  <c r="AR2862" i="2" s="1" a="1"/>
  <c r="AR2862" i="2" s="1"/>
  <c r="AS2862" i="2" s="1" a="1"/>
  <c r="AS2862" i="2" s="1"/>
  <c r="AO2862" i="2"/>
  <c r="AU2861" i="2"/>
  <c r="AQ2861" i="2" a="1"/>
  <c r="AQ2861" i="2" s="1"/>
  <c r="AT2861" i="2" s="1"/>
  <c r="AO2861" i="2"/>
  <c r="AU2860" i="2"/>
  <c r="AQ2860" i="2" a="1"/>
  <c r="AQ2860" i="2" s="1"/>
  <c r="AO2860" i="2"/>
  <c r="AU2859" i="2"/>
  <c r="AQ2859" i="2" a="1"/>
  <c r="AQ2859" i="2" s="1"/>
  <c r="AR2859" i="2" s="1" a="1"/>
  <c r="AR2859" i="2" s="1"/>
  <c r="AS2859" i="2" s="1" a="1"/>
  <c r="AS2859" i="2" s="1"/>
  <c r="AO2859" i="2"/>
  <c r="AU2858" i="2"/>
  <c r="AQ2858" i="2" a="1"/>
  <c r="AQ2858" i="2" s="1"/>
  <c r="AO2858" i="2"/>
  <c r="AU2857" i="2"/>
  <c r="AQ2857" i="2" a="1"/>
  <c r="AQ2857" i="2" s="1"/>
  <c r="AO2857" i="2"/>
  <c r="AU2856" i="2"/>
  <c r="AQ2856" i="2" a="1"/>
  <c r="AQ2856" i="2" s="1"/>
  <c r="AR2856" i="2" s="1" a="1"/>
  <c r="AR2856" i="2" s="1"/>
  <c r="AS2856" i="2" s="1" a="1"/>
  <c r="AS2856" i="2" s="1"/>
  <c r="AO2856" i="2"/>
  <c r="AU2855" i="2"/>
  <c r="AQ2855" i="2" a="1"/>
  <c r="AQ2855" i="2" s="1"/>
  <c r="AT2855" i="2" s="1"/>
  <c r="AO2855" i="2"/>
  <c r="AU2854" i="2"/>
  <c r="AQ2854" i="2" a="1"/>
  <c r="AQ2854" i="2" s="1"/>
  <c r="AT2854" i="2" s="1"/>
  <c r="AO2854" i="2"/>
  <c r="AU2853" i="2"/>
  <c r="AQ2853" i="2" a="1"/>
  <c r="AQ2853" i="2" s="1"/>
  <c r="AO2853" i="2"/>
  <c r="AU2852" i="2"/>
  <c r="AQ2852" i="2" a="1"/>
  <c r="AQ2852" i="2" s="1"/>
  <c r="AR2852" i="2" s="1" a="1"/>
  <c r="AR2852" i="2" s="1"/>
  <c r="AS2852" i="2" s="1" a="1"/>
  <c r="AS2852" i="2" s="1"/>
  <c r="AO2852" i="2"/>
  <c r="AU2851" i="2"/>
  <c r="AQ2851" i="2" a="1"/>
  <c r="AQ2851" i="2" s="1"/>
  <c r="AO2851" i="2"/>
  <c r="AU2850" i="2"/>
  <c r="AQ2850" i="2" a="1"/>
  <c r="AQ2850" i="2" s="1"/>
  <c r="AO2850" i="2"/>
  <c r="AU2849" i="2"/>
  <c r="AQ2849" i="2" a="1"/>
  <c r="AQ2849" i="2" s="1"/>
  <c r="AO2849" i="2"/>
  <c r="AU2848" i="2"/>
  <c r="AQ2848" i="2" a="1"/>
  <c r="AQ2848" i="2" s="1"/>
  <c r="AR2848" i="2" s="1" a="1"/>
  <c r="AR2848" i="2" s="1"/>
  <c r="AS2848" i="2" s="1" a="1"/>
  <c r="AS2848" i="2" s="1"/>
  <c r="AO2848" i="2"/>
  <c r="AU2847" i="2"/>
  <c r="AQ2847" i="2" a="1"/>
  <c r="AQ2847" i="2" s="1"/>
  <c r="AO2847" i="2"/>
  <c r="AU2846" i="2"/>
  <c r="AQ2846" i="2" a="1"/>
  <c r="AQ2846" i="2" s="1"/>
  <c r="AO2846" i="2"/>
  <c r="AU2835" i="2"/>
  <c r="AQ2835" i="2" a="1"/>
  <c r="AQ2835" i="2" s="1"/>
  <c r="AR2835" i="2" s="1" a="1"/>
  <c r="AR2835" i="2" s="1"/>
  <c r="AS2835" i="2" s="1" a="1"/>
  <c r="AS2835" i="2" s="1"/>
  <c r="AO2835" i="2"/>
  <c r="AU2834" i="2"/>
  <c r="AQ2834" i="2" a="1"/>
  <c r="AQ2834" i="2" s="1"/>
  <c r="AO2834" i="2"/>
  <c r="AU2833" i="2"/>
  <c r="AQ2833" i="2" a="1"/>
  <c r="AQ2833" i="2" s="1"/>
  <c r="AO2833" i="2"/>
  <c r="AU2832" i="2"/>
  <c r="AQ2832" i="2" a="1"/>
  <c r="AQ2832" i="2" s="1"/>
  <c r="AO2832" i="2"/>
  <c r="AU2831" i="2"/>
  <c r="AQ2831" i="2" a="1"/>
  <c r="AQ2831" i="2" s="1"/>
  <c r="AO2831" i="2"/>
  <c r="AU2830" i="2"/>
  <c r="AQ2830" i="2" a="1"/>
  <c r="AQ2830" i="2" s="1"/>
  <c r="AO2830" i="2"/>
  <c r="AU2829" i="2"/>
  <c r="AQ2829" i="2" a="1"/>
  <c r="AQ2829" i="2" s="1"/>
  <c r="AO2829" i="2"/>
  <c r="AU2828" i="2"/>
  <c r="AQ2828" i="2" a="1"/>
  <c r="AQ2828" i="2" s="1"/>
  <c r="AO2828" i="2"/>
  <c r="AU2827" i="2"/>
  <c r="AQ2827" i="2" a="1"/>
  <c r="AQ2827" i="2" s="1"/>
  <c r="AO2827" i="2"/>
  <c r="AU2826" i="2"/>
  <c r="AQ2826" i="2" a="1"/>
  <c r="AQ2826" i="2" s="1"/>
  <c r="AR2826" i="2" s="1" a="1"/>
  <c r="AR2826" i="2" s="1"/>
  <c r="AS2826" i="2" s="1" a="1"/>
  <c r="AS2826" i="2" s="1"/>
  <c r="AO2826" i="2"/>
  <c r="AU2825" i="2"/>
  <c r="AQ2825" i="2" a="1"/>
  <c r="AQ2825" i="2" s="1"/>
  <c r="AO2825" i="2"/>
  <c r="AU2824" i="2"/>
  <c r="AQ2824" i="2" a="1"/>
  <c r="AQ2824" i="2" s="1"/>
  <c r="AO2824" i="2"/>
  <c r="AU2823" i="2"/>
  <c r="AQ2823" i="2" a="1"/>
  <c r="AQ2823" i="2" s="1"/>
  <c r="AO2823" i="2"/>
  <c r="AU2822" i="2"/>
  <c r="AQ2822" i="2" a="1"/>
  <c r="AQ2822" i="2" s="1"/>
  <c r="AO2822" i="2"/>
  <c r="AU2821" i="2"/>
  <c r="AQ2821" i="2" a="1"/>
  <c r="AQ2821" i="2" s="1"/>
  <c r="AO2821" i="2"/>
  <c r="AU2820" i="2"/>
  <c r="AQ2820" i="2" a="1"/>
  <c r="AQ2820" i="2" s="1"/>
  <c r="AO2820" i="2"/>
  <c r="AU2819" i="2"/>
  <c r="AQ2819" i="2" a="1"/>
  <c r="AQ2819" i="2" s="1"/>
  <c r="AT2819" i="2" s="1"/>
  <c r="AO2819" i="2"/>
  <c r="AU2818" i="2"/>
  <c r="AQ2818" i="2" a="1"/>
  <c r="AQ2818" i="2" s="1"/>
  <c r="AO2818" i="2"/>
  <c r="AU2817" i="2"/>
  <c r="AQ2817" i="2" a="1"/>
  <c r="AQ2817" i="2" s="1"/>
  <c r="AR2817" i="2" s="1" a="1"/>
  <c r="AR2817" i="2" s="1"/>
  <c r="AS2817" i="2" s="1" a="1"/>
  <c r="AS2817" i="2" s="1"/>
  <c r="AO2817" i="2"/>
  <c r="AU2816" i="2"/>
  <c r="AQ2816" i="2" a="1"/>
  <c r="AQ2816" i="2" s="1"/>
  <c r="AR2816" i="2" s="1" a="1"/>
  <c r="AR2816" i="2" s="1"/>
  <c r="AS2816" i="2" s="1" a="1"/>
  <c r="AS2816" i="2" s="1"/>
  <c r="AO2816" i="2"/>
  <c r="AU2815" i="2"/>
  <c r="AQ2815" i="2" a="1"/>
  <c r="AQ2815" i="2" s="1"/>
  <c r="AO2815" i="2"/>
  <c r="AU2814" i="2"/>
  <c r="AQ2814" i="2" a="1"/>
  <c r="AQ2814" i="2" s="1"/>
  <c r="AR2814" i="2" s="1" a="1"/>
  <c r="AR2814" i="2" s="1"/>
  <c r="AS2814" i="2" s="1" a="1"/>
  <c r="AS2814" i="2" s="1"/>
  <c r="AO2814" i="2"/>
  <c r="AU2813" i="2"/>
  <c r="AQ2813" i="2" a="1"/>
  <c r="AQ2813" i="2" s="1"/>
  <c r="AO2813" i="2"/>
  <c r="AU2812" i="2"/>
  <c r="AQ2812" i="2" a="1"/>
  <c r="AQ2812" i="2" s="1"/>
  <c r="AO2812" i="2"/>
  <c r="AU2811" i="2"/>
  <c r="AQ2811" i="2" a="1"/>
  <c r="AQ2811" i="2" s="1"/>
  <c r="AO2811" i="2"/>
  <c r="AU2810" i="2"/>
  <c r="AQ2810" i="2" a="1"/>
  <c r="AQ2810" i="2" s="1"/>
  <c r="AT2810" i="2" s="1"/>
  <c r="AO2810" i="2"/>
  <c r="AU2809" i="2"/>
  <c r="AQ2809" i="2" a="1"/>
  <c r="AQ2809" i="2" s="1"/>
  <c r="AT2809" i="2" s="1"/>
  <c r="AO2809" i="2"/>
  <c r="AU2808" i="2"/>
  <c r="AQ2808" i="2" a="1"/>
  <c r="AQ2808" i="2" s="1"/>
  <c r="AT2808" i="2" s="1"/>
  <c r="AO2808" i="2"/>
  <c r="AU2807" i="2"/>
  <c r="AQ2807" i="2" a="1"/>
  <c r="AQ2807" i="2" s="1"/>
  <c r="AT2807" i="2" s="1"/>
  <c r="AO2807" i="2"/>
  <c r="AU2806" i="2"/>
  <c r="AQ2806" i="2" a="1"/>
  <c r="AQ2806" i="2" s="1"/>
  <c r="AO2806" i="2"/>
  <c r="AU2805" i="2"/>
  <c r="AQ2805" i="2" a="1"/>
  <c r="AQ2805" i="2" s="1"/>
  <c r="AO2805" i="2"/>
  <c r="AU2804" i="2"/>
  <c r="AQ2804" i="2" a="1"/>
  <c r="AQ2804" i="2" s="1"/>
  <c r="AO2804" i="2"/>
  <c r="AU2803" i="2"/>
  <c r="AQ2803" i="2" a="1"/>
  <c r="AQ2803" i="2" s="1"/>
  <c r="AO2803" i="2"/>
  <c r="AU2802" i="2"/>
  <c r="AQ2802" i="2" a="1"/>
  <c r="AQ2802" i="2" s="1"/>
  <c r="AR2802" i="2" s="1" a="1"/>
  <c r="AR2802" i="2" s="1"/>
  <c r="AS2802" i="2" s="1" a="1"/>
  <c r="AS2802" i="2" s="1"/>
  <c r="AO2802" i="2"/>
  <c r="AU2801" i="2"/>
  <c r="AQ2801" i="2" a="1"/>
  <c r="AQ2801" i="2" s="1"/>
  <c r="AT2801" i="2" s="1"/>
  <c r="AO2801" i="2"/>
  <c r="AU2800" i="2"/>
  <c r="AQ2800" i="2" a="1"/>
  <c r="AQ2800" i="2" s="1"/>
  <c r="AO2800" i="2"/>
  <c r="AU2799" i="2"/>
  <c r="AQ2799" i="2" a="1"/>
  <c r="AQ2799" i="2" s="1"/>
  <c r="AO2799" i="2"/>
  <c r="AU2798" i="2"/>
  <c r="AQ2798" i="2" a="1"/>
  <c r="AQ2798" i="2" s="1"/>
  <c r="AT2798" i="2" s="1"/>
  <c r="AO2798" i="2"/>
  <c r="AU2797" i="2"/>
  <c r="AQ2797" i="2" a="1"/>
  <c r="AQ2797" i="2" s="1"/>
  <c r="AO2797" i="2"/>
  <c r="AU2796" i="2"/>
  <c r="AQ2796" i="2" a="1"/>
  <c r="AQ2796" i="2" s="1"/>
  <c r="AO2796" i="2"/>
  <c r="AU2795" i="2"/>
  <c r="AQ2795" i="2" a="1"/>
  <c r="AQ2795" i="2" s="1"/>
  <c r="AO2795" i="2"/>
  <c r="AU2784" i="2"/>
  <c r="AQ2784" i="2" a="1"/>
  <c r="AQ2784" i="2" s="1"/>
  <c r="AR2784" i="2" s="1" a="1"/>
  <c r="AR2784" i="2" s="1"/>
  <c r="AS2784" i="2" s="1" a="1"/>
  <c r="AS2784" i="2" s="1"/>
  <c r="AO2784" i="2"/>
  <c r="AU2783" i="2"/>
  <c r="AQ2783" i="2" a="1"/>
  <c r="AQ2783" i="2" s="1"/>
  <c r="AT2783" i="2" s="1"/>
  <c r="AO2783" i="2"/>
  <c r="AU2782" i="2"/>
  <c r="AQ2782" i="2" a="1"/>
  <c r="AQ2782" i="2" s="1"/>
  <c r="AT2782" i="2" s="1"/>
  <c r="AO2782" i="2"/>
  <c r="AU2781" i="2"/>
  <c r="AQ2781" i="2" a="1"/>
  <c r="AQ2781" i="2" s="1"/>
  <c r="AO2781" i="2"/>
  <c r="AU2780" i="2"/>
  <c r="AQ2780" i="2" a="1"/>
  <c r="AQ2780" i="2" s="1"/>
  <c r="AO2780" i="2"/>
  <c r="AU2779" i="2"/>
  <c r="AQ2779" i="2" a="1"/>
  <c r="AQ2779" i="2" s="1"/>
  <c r="AO2779" i="2"/>
  <c r="AU2778" i="2"/>
  <c r="AQ2778" i="2" a="1"/>
  <c r="AQ2778" i="2" s="1"/>
  <c r="AO2778" i="2"/>
  <c r="AU2777" i="2"/>
  <c r="AQ2777" i="2" a="1"/>
  <c r="AQ2777" i="2" s="1"/>
  <c r="AR2777" i="2" s="1" a="1"/>
  <c r="AR2777" i="2" s="1"/>
  <c r="AS2777" i="2" s="1" a="1"/>
  <c r="AS2777" i="2" s="1"/>
  <c r="AO2777" i="2"/>
  <c r="AU2776" i="2"/>
  <c r="AQ2776" i="2" a="1"/>
  <c r="AQ2776" i="2" s="1"/>
  <c r="AO2776" i="2"/>
  <c r="AU2775" i="2"/>
  <c r="AQ2775" i="2" a="1"/>
  <c r="AQ2775" i="2" s="1"/>
  <c r="AT2775" i="2" s="1"/>
  <c r="AO2775" i="2"/>
  <c r="AU2774" i="2"/>
  <c r="AQ2774" i="2" a="1"/>
  <c r="AQ2774" i="2" s="1"/>
  <c r="AO2774" i="2"/>
  <c r="AU2773" i="2"/>
  <c r="AQ2773" i="2" a="1"/>
  <c r="AQ2773" i="2" s="1"/>
  <c r="AO2773" i="2"/>
  <c r="AU2772" i="2"/>
  <c r="AQ2772" i="2" a="1"/>
  <c r="AQ2772" i="2" s="1"/>
  <c r="AO2772" i="2"/>
  <c r="AU2771" i="2"/>
  <c r="AQ2771" i="2" a="1"/>
  <c r="AQ2771" i="2" s="1"/>
  <c r="AO2771" i="2"/>
  <c r="AU2770" i="2"/>
  <c r="AQ2770" i="2" a="1"/>
  <c r="AQ2770" i="2" s="1"/>
  <c r="AO2770" i="2"/>
  <c r="AU2769" i="2"/>
  <c r="AQ2769" i="2" a="1"/>
  <c r="AQ2769" i="2" s="1"/>
  <c r="AT2769" i="2" s="1"/>
  <c r="AO2769" i="2"/>
  <c r="AU2768" i="2"/>
  <c r="AQ2768" i="2" a="1"/>
  <c r="AQ2768" i="2" s="1"/>
  <c r="AO2768" i="2"/>
  <c r="AU2767" i="2"/>
  <c r="AQ2767" i="2" a="1"/>
  <c r="AQ2767" i="2" s="1"/>
  <c r="AR2767" i="2" s="1" a="1"/>
  <c r="AR2767" i="2" s="1"/>
  <c r="AS2767" i="2" s="1" a="1"/>
  <c r="AS2767" i="2" s="1"/>
  <c r="AO2767" i="2"/>
  <c r="AU2766" i="2"/>
  <c r="AQ2766" i="2" a="1"/>
  <c r="AQ2766" i="2" s="1"/>
  <c r="AR2766" i="2" s="1" a="1"/>
  <c r="AR2766" i="2" s="1"/>
  <c r="AS2766" i="2" s="1" a="1"/>
  <c r="AS2766" i="2" s="1"/>
  <c r="AO2766" i="2"/>
  <c r="AU2765" i="2"/>
  <c r="AQ2765" i="2" a="1"/>
  <c r="AQ2765" i="2" s="1"/>
  <c r="AO2765" i="2"/>
  <c r="AU2764" i="2"/>
  <c r="AQ2764" i="2" a="1"/>
  <c r="AQ2764" i="2" s="1"/>
  <c r="AR2764" i="2" s="1" a="1"/>
  <c r="AR2764" i="2" s="1"/>
  <c r="AS2764" i="2" s="1" a="1"/>
  <c r="AS2764" i="2" s="1"/>
  <c r="AO2764" i="2"/>
  <c r="AU2763" i="2"/>
  <c r="AQ2763" i="2" a="1"/>
  <c r="AQ2763" i="2" s="1"/>
  <c r="AO2763" i="2"/>
  <c r="AU2762" i="2"/>
  <c r="AQ2762" i="2" a="1"/>
  <c r="AQ2762" i="2" s="1"/>
  <c r="AT2762" i="2" s="1"/>
  <c r="AO2762" i="2"/>
  <c r="AU2761" i="2"/>
  <c r="AQ2761" i="2" a="1"/>
  <c r="AQ2761" i="2" s="1"/>
  <c r="AT2761" i="2" s="1"/>
  <c r="AO2761" i="2"/>
  <c r="AU2760" i="2"/>
  <c r="AQ2760" i="2" a="1"/>
  <c r="AQ2760" i="2" s="1"/>
  <c r="AT2760" i="2" s="1"/>
  <c r="AO2760" i="2"/>
  <c r="AU2759" i="2"/>
  <c r="AQ2759" i="2" a="1"/>
  <c r="AQ2759" i="2" s="1"/>
  <c r="AO2759" i="2"/>
  <c r="AU2758" i="2"/>
  <c r="AQ2758" i="2" a="1"/>
  <c r="AQ2758" i="2" s="1"/>
  <c r="AO2758" i="2"/>
  <c r="AU2757" i="2"/>
  <c r="AQ2757" i="2" a="1"/>
  <c r="AQ2757" i="2" s="1"/>
  <c r="AO2757" i="2"/>
  <c r="AU2756" i="2"/>
  <c r="AQ2756" i="2" a="1"/>
  <c r="AQ2756" i="2" s="1"/>
  <c r="AT2756" i="2" s="1"/>
  <c r="AO2756" i="2"/>
  <c r="AU2755" i="2"/>
  <c r="AQ2755" i="2" a="1"/>
  <c r="AQ2755" i="2" s="1"/>
  <c r="AO2755" i="2"/>
  <c r="AU2754" i="2"/>
  <c r="AQ2754" i="2" a="1"/>
  <c r="AQ2754" i="2" s="1"/>
  <c r="AO2754" i="2"/>
  <c r="AU2753" i="2"/>
  <c r="AQ2753" i="2" a="1"/>
  <c r="AQ2753" i="2" s="1"/>
  <c r="AR2753" i="2" s="1" a="1"/>
  <c r="AR2753" i="2" s="1"/>
  <c r="AS2753" i="2" s="1" a="1"/>
  <c r="AS2753" i="2" s="1"/>
  <c r="AO2753" i="2"/>
  <c r="AU2752" i="2"/>
  <c r="AQ2752" i="2" a="1"/>
  <c r="AQ2752" i="2" s="1"/>
  <c r="AO2752" i="2"/>
  <c r="AU2751" i="2"/>
  <c r="AQ2751" i="2" a="1"/>
  <c r="AQ2751" i="2" s="1"/>
  <c r="AT2751" i="2" s="1"/>
  <c r="AO2751" i="2"/>
  <c r="AU2750" i="2"/>
  <c r="AQ2750" i="2" a="1"/>
  <c r="AQ2750" i="2" s="1"/>
  <c r="AO2750" i="2"/>
  <c r="AU2749" i="2"/>
  <c r="AQ2749" i="2" a="1"/>
  <c r="AQ2749" i="2" s="1"/>
  <c r="AO2749" i="2"/>
  <c r="AU2748" i="2"/>
  <c r="AQ2748" i="2" a="1"/>
  <c r="AQ2748" i="2" s="1"/>
  <c r="AT2748" i="2" s="1"/>
  <c r="AO2748" i="2"/>
  <c r="AU2747" i="2"/>
  <c r="AQ2747" i="2" a="1"/>
  <c r="AQ2747" i="2" s="1"/>
  <c r="AO2747" i="2"/>
  <c r="AU2746" i="2"/>
  <c r="AQ2746" i="2" a="1"/>
  <c r="AQ2746" i="2" s="1"/>
  <c r="AO2746" i="2"/>
  <c r="AU2745" i="2"/>
  <c r="AQ2745" i="2" a="1"/>
  <c r="AQ2745" i="2" s="1"/>
  <c r="AT2745" i="2" s="1"/>
  <c r="AO2745" i="2"/>
  <c r="AU2734" i="2"/>
  <c r="AQ2734" i="2" a="1"/>
  <c r="AQ2734" i="2" s="1"/>
  <c r="AO2734" i="2"/>
  <c r="AU2733" i="2"/>
  <c r="AQ2733" i="2" a="1"/>
  <c r="AQ2733" i="2" s="1"/>
  <c r="AO2733" i="2"/>
  <c r="AU2732" i="2"/>
  <c r="AQ2732" i="2" a="1"/>
  <c r="AQ2732" i="2" s="1"/>
  <c r="AR2732" i="2" s="1" a="1"/>
  <c r="AR2732" i="2" s="1"/>
  <c r="AS2732" i="2" s="1" a="1"/>
  <c r="AS2732" i="2" s="1"/>
  <c r="AO2732" i="2"/>
  <c r="AU2731" i="2"/>
  <c r="AQ2731" i="2" a="1"/>
  <c r="AQ2731" i="2" s="1"/>
  <c r="AO2731" i="2"/>
  <c r="AU2730" i="2"/>
  <c r="AQ2730" i="2" a="1"/>
  <c r="AQ2730" i="2" s="1"/>
  <c r="AO2730" i="2"/>
  <c r="AU2729" i="2"/>
  <c r="AQ2729" i="2" a="1"/>
  <c r="AQ2729" i="2" s="1"/>
  <c r="AO2729" i="2"/>
  <c r="AU2728" i="2"/>
  <c r="AQ2728" i="2" a="1"/>
  <c r="AQ2728" i="2" s="1"/>
  <c r="AO2728" i="2"/>
  <c r="AU2727" i="2"/>
  <c r="AQ2727" i="2" a="1"/>
  <c r="AQ2727" i="2" s="1"/>
  <c r="AO2727" i="2"/>
  <c r="AU2726" i="2"/>
  <c r="AQ2726" i="2" a="1"/>
  <c r="AQ2726" i="2" s="1"/>
  <c r="AO2726" i="2"/>
  <c r="AU2725" i="2"/>
  <c r="AQ2725" i="2" a="1"/>
  <c r="AQ2725" i="2" s="1"/>
  <c r="AO2725" i="2"/>
  <c r="AU2724" i="2"/>
  <c r="AQ2724" i="2" a="1"/>
  <c r="AQ2724" i="2" s="1"/>
  <c r="AO2724" i="2"/>
  <c r="AU2723" i="2"/>
  <c r="AQ2723" i="2" a="1"/>
  <c r="AQ2723" i="2" s="1"/>
  <c r="AO2723" i="2"/>
  <c r="AU2722" i="2"/>
  <c r="AQ2722" i="2" a="1"/>
  <c r="AQ2722" i="2" s="1"/>
  <c r="AO2722" i="2"/>
  <c r="AU2721" i="2"/>
  <c r="AQ2721" i="2" a="1"/>
  <c r="AQ2721" i="2" s="1"/>
  <c r="AO2721" i="2"/>
  <c r="AU2720" i="2"/>
  <c r="AQ2720" i="2" a="1"/>
  <c r="AQ2720" i="2" s="1"/>
  <c r="AO2720" i="2"/>
  <c r="AU2719" i="2"/>
  <c r="AQ2719" i="2" a="1"/>
  <c r="AQ2719" i="2" s="1"/>
  <c r="AR2719" i="2" s="1" a="1"/>
  <c r="AR2719" i="2" s="1"/>
  <c r="AS2719" i="2" s="1" a="1"/>
  <c r="AS2719" i="2" s="1"/>
  <c r="AO2719" i="2"/>
  <c r="AU2718" i="2"/>
  <c r="AQ2718" i="2" a="1"/>
  <c r="AQ2718" i="2" s="1"/>
  <c r="AT2718" i="2" s="1"/>
  <c r="AO2718" i="2"/>
  <c r="AU2717" i="2"/>
  <c r="AQ2717" i="2" a="1"/>
  <c r="AQ2717" i="2" s="1"/>
  <c r="AT2717" i="2" s="1"/>
  <c r="AO2717" i="2"/>
  <c r="AU2716" i="2"/>
  <c r="AQ2716" i="2" a="1"/>
  <c r="AQ2716" i="2" s="1"/>
  <c r="AO2716" i="2"/>
  <c r="AU2715" i="2"/>
  <c r="AQ2715" i="2" a="1"/>
  <c r="AQ2715" i="2" s="1"/>
  <c r="AT2715" i="2" s="1"/>
  <c r="AO2715" i="2"/>
  <c r="AU2714" i="2"/>
  <c r="AQ2714" i="2" a="1"/>
  <c r="AQ2714" i="2" s="1"/>
  <c r="AT2714" i="2" s="1"/>
  <c r="AO2714" i="2"/>
  <c r="AU2713" i="2"/>
  <c r="AQ2713" i="2" a="1"/>
  <c r="AQ2713" i="2" s="1"/>
  <c r="AO2713" i="2"/>
  <c r="AU2712" i="2"/>
  <c r="AQ2712" i="2" a="1"/>
  <c r="AQ2712" i="2" s="1"/>
  <c r="AO2712" i="2"/>
  <c r="AU2711" i="2"/>
  <c r="AQ2711" i="2" a="1"/>
  <c r="AQ2711" i="2" s="1"/>
  <c r="AR2711" i="2" s="1" a="1"/>
  <c r="AR2711" i="2" s="1"/>
  <c r="AS2711" i="2" s="1" a="1"/>
  <c r="AS2711" i="2" s="1"/>
  <c r="AO2711" i="2"/>
  <c r="AU2710" i="2"/>
  <c r="AQ2710" i="2" a="1"/>
  <c r="AQ2710" i="2" s="1"/>
  <c r="AT2710" i="2" s="1"/>
  <c r="AO2710" i="2"/>
  <c r="AU2709" i="2"/>
  <c r="AQ2709" i="2" a="1"/>
  <c r="AQ2709" i="2" s="1"/>
  <c r="AR2709" i="2" s="1" a="1"/>
  <c r="AR2709" i="2" s="1"/>
  <c r="AS2709" i="2" s="1" a="1"/>
  <c r="AS2709" i="2" s="1"/>
  <c r="AO2709" i="2"/>
  <c r="AU2708" i="2"/>
  <c r="AQ2708" i="2" a="1"/>
  <c r="AQ2708" i="2" s="1"/>
  <c r="AO2708" i="2"/>
  <c r="AU2707" i="2"/>
  <c r="AQ2707" i="2" a="1"/>
  <c r="AQ2707" i="2" s="1"/>
  <c r="AO2707" i="2"/>
  <c r="AU2706" i="2"/>
  <c r="AQ2706" i="2" a="1"/>
  <c r="AQ2706" i="2" s="1"/>
  <c r="AO2706" i="2"/>
  <c r="AU2705" i="2"/>
  <c r="AQ2705" i="2" a="1"/>
  <c r="AQ2705" i="2" s="1"/>
  <c r="AO2705" i="2"/>
  <c r="AU2704" i="2"/>
  <c r="AQ2704" i="2" a="1"/>
  <c r="AQ2704" i="2" s="1"/>
  <c r="AO2704" i="2"/>
  <c r="AU2703" i="2"/>
  <c r="AQ2703" i="2" a="1"/>
  <c r="AQ2703" i="2" s="1"/>
  <c r="AO2703" i="2"/>
  <c r="AU2702" i="2"/>
  <c r="AQ2702" i="2" a="1"/>
  <c r="AQ2702" i="2" s="1"/>
  <c r="AT2702" i="2" s="1"/>
  <c r="AO2702" i="2"/>
  <c r="AU2701" i="2"/>
  <c r="AQ2701" i="2" a="1"/>
  <c r="AQ2701" i="2" s="1"/>
  <c r="AO2701" i="2"/>
  <c r="AU2700" i="2"/>
  <c r="AQ2700" i="2" a="1"/>
  <c r="AQ2700" i="2" s="1"/>
  <c r="AO2700" i="2"/>
  <c r="AU2699" i="2"/>
  <c r="AQ2699" i="2" a="1"/>
  <c r="AQ2699" i="2" s="1"/>
  <c r="AT2699" i="2" s="1"/>
  <c r="AO2699" i="2"/>
  <c r="AU2698" i="2"/>
  <c r="AQ2698" i="2" a="1"/>
  <c r="AQ2698" i="2" s="1"/>
  <c r="AT2698" i="2" s="1"/>
  <c r="AO2698" i="2"/>
  <c r="AU2697" i="2"/>
  <c r="AQ2697" i="2" a="1"/>
  <c r="AQ2697" i="2" s="1"/>
  <c r="AO2697" i="2"/>
  <c r="AU2696" i="2"/>
  <c r="AQ2696" i="2" a="1"/>
  <c r="AQ2696" i="2" s="1"/>
  <c r="AR2696" i="2" s="1" a="1"/>
  <c r="AR2696" i="2" s="1"/>
  <c r="AS2696" i="2" s="1" a="1"/>
  <c r="AS2696" i="2" s="1"/>
  <c r="AO2696" i="2"/>
  <c r="AU2695" i="2"/>
  <c r="AQ2695" i="2" a="1"/>
  <c r="AQ2695" i="2" s="1"/>
  <c r="AO2695" i="2"/>
  <c r="AU2694" i="2"/>
  <c r="AQ2694" i="2" a="1"/>
  <c r="AQ2694" i="2" s="1"/>
  <c r="AT2694" i="2" s="1"/>
  <c r="AO2694" i="2"/>
  <c r="AU2693" i="2"/>
  <c r="AQ2693" i="2" a="1"/>
  <c r="AQ2693" i="2" s="1"/>
  <c r="AR2693" i="2" s="1" a="1"/>
  <c r="AR2693" i="2" s="1"/>
  <c r="AS2693" i="2" s="1" a="1"/>
  <c r="AS2693" i="2" s="1"/>
  <c r="AO2693" i="2"/>
  <c r="AU2692" i="2"/>
  <c r="AQ2692" i="2" a="1"/>
  <c r="AQ2692" i="2" s="1"/>
  <c r="AO2692" i="2"/>
  <c r="AU2691" i="2"/>
  <c r="AQ2691" i="2" a="1"/>
  <c r="AQ2691" i="2" s="1"/>
  <c r="AO2691" i="2"/>
  <c r="AU2690" i="2"/>
  <c r="AQ2690" i="2" a="1"/>
  <c r="AQ2690" i="2" s="1"/>
  <c r="AT2690" i="2" s="1"/>
  <c r="AO2690" i="2"/>
  <c r="AU2689" i="2"/>
  <c r="AQ2689" i="2" a="1"/>
  <c r="AQ2689" i="2" s="1"/>
  <c r="AO2689" i="2"/>
  <c r="AU2688" i="2"/>
  <c r="AQ2688" i="2" a="1"/>
  <c r="AQ2688" i="2" s="1"/>
  <c r="AO2688" i="2"/>
  <c r="AU2687" i="2"/>
  <c r="AQ2687" i="2" a="1"/>
  <c r="AQ2687" i="2" s="1"/>
  <c r="AO2687" i="2"/>
  <c r="AU2686" i="2"/>
  <c r="AQ2686" i="2" a="1"/>
  <c r="AQ2686" i="2" s="1"/>
  <c r="AO2686" i="2"/>
  <c r="AU2685" i="2"/>
  <c r="AQ2685" i="2" a="1"/>
  <c r="AQ2685" i="2" s="1"/>
  <c r="AT2685" i="2" s="1"/>
  <c r="AO2685" i="2"/>
  <c r="AU2684" i="2"/>
  <c r="AQ2684" i="2" a="1"/>
  <c r="AQ2684" i="2" s="1"/>
  <c r="AO2684" i="2"/>
  <c r="AU2683" i="2"/>
  <c r="AQ2683" i="2" a="1"/>
  <c r="AQ2683" i="2" s="1"/>
  <c r="AO2683" i="2"/>
  <c r="AU2682" i="2"/>
  <c r="AQ2682" i="2" a="1"/>
  <c r="AQ2682" i="2" s="1"/>
  <c r="AO2682" i="2"/>
  <c r="AU2671" i="2"/>
  <c r="AQ2671" i="2" a="1"/>
  <c r="AQ2671" i="2" s="1"/>
  <c r="AT2671" i="2" s="1"/>
  <c r="AO2671" i="2"/>
  <c r="AU2670" i="2"/>
  <c r="AQ2670" i="2" a="1"/>
  <c r="AQ2670" i="2" s="1"/>
  <c r="AR2670" i="2" s="1" a="1"/>
  <c r="AR2670" i="2" s="1"/>
  <c r="AS2670" i="2" s="1" a="1"/>
  <c r="AS2670" i="2" s="1"/>
  <c r="AO2670" i="2"/>
  <c r="AU2669" i="2"/>
  <c r="AQ2669" i="2" a="1"/>
  <c r="AQ2669" i="2" s="1"/>
  <c r="AT2669" i="2" s="1"/>
  <c r="AO2669" i="2"/>
  <c r="AU2668" i="2"/>
  <c r="AQ2668" i="2" a="1"/>
  <c r="AQ2668" i="2" s="1"/>
  <c r="AO2668" i="2"/>
  <c r="AU2667" i="2"/>
  <c r="AQ2667" i="2" a="1"/>
  <c r="AQ2667" i="2" s="1"/>
  <c r="AO2667" i="2"/>
  <c r="AU2666" i="2"/>
  <c r="AQ2666" i="2" a="1"/>
  <c r="AQ2666" i="2" s="1"/>
  <c r="AO2666" i="2"/>
  <c r="AU2665" i="2"/>
  <c r="AQ2665" i="2" a="1"/>
  <c r="AQ2665" i="2" s="1"/>
  <c r="AO2665" i="2"/>
  <c r="AU2664" i="2"/>
  <c r="AQ2664" i="2" a="1"/>
  <c r="AQ2664" i="2" s="1"/>
  <c r="AR2664" i="2" s="1" a="1"/>
  <c r="AR2664" i="2" s="1"/>
  <c r="AS2664" i="2" s="1" a="1"/>
  <c r="AS2664" i="2" s="1"/>
  <c r="AO2664" i="2"/>
  <c r="AU2663" i="2"/>
  <c r="AQ2663" i="2" a="1"/>
  <c r="AQ2663" i="2" s="1"/>
  <c r="AO2663" i="2"/>
  <c r="AU2662" i="2"/>
  <c r="AQ2662" i="2" a="1"/>
  <c r="AQ2662" i="2" s="1"/>
  <c r="AR2662" i="2" s="1" a="1"/>
  <c r="AR2662" i="2" s="1"/>
  <c r="AS2662" i="2" s="1" a="1"/>
  <c r="AS2662" i="2" s="1"/>
  <c r="AO2662" i="2"/>
  <c r="AU2661" i="2"/>
  <c r="AQ2661" i="2" a="1"/>
  <c r="AQ2661" i="2" s="1"/>
  <c r="AT2661" i="2" s="1"/>
  <c r="AO2661" i="2"/>
  <c r="AU2660" i="2"/>
  <c r="AQ2660" i="2" a="1"/>
  <c r="AQ2660" i="2" s="1"/>
  <c r="AT2660" i="2" s="1"/>
  <c r="AO2660" i="2"/>
  <c r="AU2659" i="2"/>
  <c r="AQ2659" i="2" a="1"/>
  <c r="AQ2659" i="2" s="1"/>
  <c r="AO2659" i="2"/>
  <c r="AU2658" i="2"/>
  <c r="AQ2658" i="2" a="1"/>
  <c r="AQ2658" i="2" s="1"/>
  <c r="AR2658" i="2" s="1" a="1"/>
  <c r="AR2658" i="2" s="1"/>
  <c r="AS2658" i="2" s="1" a="1"/>
  <c r="AS2658" i="2" s="1"/>
  <c r="AO2658" i="2"/>
  <c r="AU2657" i="2"/>
  <c r="AQ2657" i="2" a="1"/>
  <c r="AQ2657" i="2" s="1"/>
  <c r="AO2657" i="2"/>
  <c r="AU2656" i="2"/>
  <c r="AQ2656" i="2" a="1"/>
  <c r="AQ2656" i="2" s="1"/>
  <c r="AO2656" i="2"/>
  <c r="AU2655" i="2"/>
  <c r="AQ2655" i="2" a="1"/>
  <c r="AQ2655" i="2" s="1"/>
  <c r="AO2655" i="2"/>
  <c r="AU2654" i="2"/>
  <c r="AQ2654" i="2" a="1"/>
  <c r="AQ2654" i="2" s="1"/>
  <c r="AT2654" i="2" s="1"/>
  <c r="AO2654" i="2"/>
  <c r="AU2653" i="2"/>
  <c r="AQ2653" i="2" a="1"/>
  <c r="AQ2653" i="2" s="1"/>
  <c r="AO2653" i="2"/>
  <c r="AU2652" i="2"/>
  <c r="AQ2652" i="2" a="1"/>
  <c r="AQ2652" i="2" s="1"/>
  <c r="AO2652" i="2"/>
  <c r="AU2651" i="2"/>
  <c r="AQ2651" i="2" a="1"/>
  <c r="AQ2651" i="2" s="1"/>
  <c r="AO2651" i="2"/>
  <c r="AU2650" i="2"/>
  <c r="AQ2650" i="2" a="1"/>
  <c r="AQ2650" i="2" s="1"/>
  <c r="AO2650" i="2"/>
  <c r="AU2649" i="2"/>
  <c r="AQ2649" i="2" a="1"/>
  <c r="AQ2649" i="2" s="1"/>
  <c r="AO2649" i="2"/>
  <c r="AU2648" i="2"/>
  <c r="AQ2648" i="2" a="1"/>
  <c r="AQ2648" i="2" s="1"/>
  <c r="AR2648" i="2" s="1" a="1"/>
  <c r="AR2648" i="2" s="1"/>
  <c r="AS2648" i="2" s="1" a="1"/>
  <c r="AS2648" i="2" s="1"/>
  <c r="AO2648" i="2"/>
  <c r="AU2647" i="2"/>
  <c r="AQ2647" i="2" a="1"/>
  <c r="AQ2647" i="2" s="1"/>
  <c r="AO2647" i="2"/>
  <c r="AU2646" i="2"/>
  <c r="AQ2646" i="2" a="1"/>
  <c r="AQ2646" i="2" s="1"/>
  <c r="AO2646" i="2"/>
  <c r="AU2645" i="2"/>
  <c r="AQ2645" i="2" a="1"/>
  <c r="AQ2645" i="2" s="1"/>
  <c r="AO2645" i="2"/>
  <c r="AU2644" i="2"/>
  <c r="AQ2644" i="2" a="1"/>
  <c r="AQ2644" i="2" s="1"/>
  <c r="AO2644" i="2"/>
  <c r="AU2643" i="2"/>
  <c r="AQ2643" i="2" a="1"/>
  <c r="AQ2643" i="2" s="1"/>
  <c r="AO2643" i="2"/>
  <c r="AU2642" i="2"/>
  <c r="AQ2642" i="2" a="1"/>
  <c r="AQ2642" i="2" s="1"/>
  <c r="AO2642" i="2"/>
  <c r="AU2641" i="2"/>
  <c r="AQ2641" i="2" a="1"/>
  <c r="AQ2641" i="2" s="1"/>
  <c r="AT2641" i="2" s="1"/>
  <c r="AO2641" i="2"/>
  <c r="AU2640" i="2"/>
  <c r="AQ2640" i="2" a="1"/>
  <c r="AQ2640" i="2" s="1"/>
  <c r="AO2640" i="2"/>
  <c r="AU2639" i="2"/>
  <c r="AQ2639" i="2" a="1"/>
  <c r="AQ2639" i="2" s="1"/>
  <c r="AT2639" i="2" s="1"/>
  <c r="AO2639" i="2"/>
  <c r="AU2638" i="2"/>
  <c r="AQ2638" i="2" a="1"/>
  <c r="AQ2638" i="2" s="1"/>
  <c r="AO2638" i="2"/>
  <c r="AU2637" i="2"/>
  <c r="AQ2637" i="2" a="1"/>
  <c r="AQ2637" i="2" s="1"/>
  <c r="AO2637" i="2"/>
  <c r="AU2636" i="2"/>
  <c r="AQ2636" i="2" a="1"/>
  <c r="AQ2636" i="2" s="1"/>
  <c r="AO2636" i="2"/>
  <c r="AU2635" i="2"/>
  <c r="AQ2635" i="2" a="1"/>
  <c r="AQ2635" i="2" s="1"/>
  <c r="AO2635" i="2"/>
  <c r="AU2634" i="2"/>
  <c r="AQ2634" i="2" a="1"/>
  <c r="AQ2634" i="2" s="1"/>
  <c r="AO2634" i="2"/>
  <c r="AU2633" i="2"/>
  <c r="AQ2633" i="2" a="1"/>
  <c r="AQ2633" i="2" s="1"/>
  <c r="AO2633" i="2"/>
  <c r="AU2632" i="2"/>
  <c r="AQ2632" i="2" a="1"/>
  <c r="AQ2632" i="2" s="1"/>
  <c r="AO2632" i="2"/>
  <c r="AU2631" i="2"/>
  <c r="AQ2631" i="2" a="1"/>
  <c r="AQ2631" i="2" s="1"/>
  <c r="AO2631" i="2"/>
  <c r="AU2630" i="2"/>
  <c r="AQ2630" i="2" a="1"/>
  <c r="AQ2630" i="2" s="1"/>
  <c r="AT2630" i="2" s="1"/>
  <c r="AO2630" i="2"/>
  <c r="AU2629" i="2"/>
  <c r="AQ2629" i="2" a="1"/>
  <c r="AQ2629" i="2" s="1"/>
  <c r="AO2629" i="2"/>
  <c r="AU2628" i="2"/>
  <c r="AQ2628" i="2" a="1"/>
  <c r="AQ2628" i="2" s="1"/>
  <c r="AO2628" i="2"/>
  <c r="AU2627" i="2"/>
  <c r="AQ2627" i="2" a="1"/>
  <c r="AQ2627" i="2" s="1"/>
  <c r="AO2627" i="2"/>
  <c r="AU2626" i="2"/>
  <c r="AQ2626" i="2" a="1"/>
  <c r="AQ2626" i="2" s="1"/>
  <c r="AO2626" i="2"/>
  <c r="AU2625" i="2"/>
  <c r="AQ2625" i="2" a="1"/>
  <c r="AQ2625" i="2" s="1"/>
  <c r="AO2625" i="2"/>
  <c r="AU2624" i="2"/>
  <c r="AQ2624" i="2" a="1"/>
  <c r="AQ2624" i="2" s="1"/>
  <c r="AR2624" i="2" s="1" a="1"/>
  <c r="AR2624" i="2" s="1"/>
  <c r="AS2624" i="2" s="1" a="1"/>
  <c r="AS2624" i="2" s="1"/>
  <c r="AO2624" i="2"/>
  <c r="AU2623" i="2"/>
  <c r="AQ2623" i="2" a="1"/>
  <c r="AQ2623" i="2" s="1"/>
  <c r="AO2623" i="2"/>
  <c r="AU2622" i="2"/>
  <c r="AQ2622" i="2" a="1"/>
  <c r="AQ2622" i="2" s="1"/>
  <c r="AR2622" i="2" s="1" a="1"/>
  <c r="AR2622" i="2" s="1"/>
  <c r="AS2622" i="2" s="1" a="1"/>
  <c r="AS2622" i="2" s="1"/>
  <c r="AO2622" i="2"/>
  <c r="AU2621" i="2"/>
  <c r="AQ2621" i="2" a="1"/>
  <c r="AQ2621" i="2" s="1"/>
  <c r="AO2621" i="2"/>
  <c r="AU2620" i="2"/>
  <c r="AQ2620" i="2" a="1"/>
  <c r="AQ2620" i="2" s="1"/>
  <c r="AO2620" i="2"/>
  <c r="AU2619" i="2"/>
  <c r="AQ2619" i="2" a="1"/>
  <c r="AQ2619" i="2" s="1"/>
  <c r="AR2619" i="2" s="1" a="1"/>
  <c r="AR2619" i="2" s="1"/>
  <c r="AS2619" i="2" s="1" a="1"/>
  <c r="AS2619" i="2" s="1"/>
  <c r="AO2619" i="2"/>
  <c r="AU2618" i="2"/>
  <c r="AQ2618" i="2" a="1"/>
  <c r="AQ2618" i="2" s="1"/>
  <c r="AT2618" i="2" s="1"/>
  <c r="AO2618" i="2"/>
  <c r="AU2617" i="2"/>
  <c r="AQ2617" i="2" a="1"/>
  <c r="AQ2617" i="2" s="1"/>
  <c r="AO2617" i="2"/>
  <c r="AU2616" i="2"/>
  <c r="AQ2616" i="2" a="1"/>
  <c r="AQ2616" i="2" s="1"/>
  <c r="AT2616" i="2" s="1"/>
  <c r="AO2616" i="2"/>
  <c r="AU2615" i="2"/>
  <c r="AQ2615" i="2" a="1"/>
  <c r="AQ2615" i="2" s="1"/>
  <c r="AO2615" i="2"/>
  <c r="AU2614" i="2"/>
  <c r="AQ2614" i="2" a="1"/>
  <c r="AQ2614" i="2" s="1"/>
  <c r="AT2614" i="2" s="1"/>
  <c r="AO2614" i="2"/>
  <c r="AU2613" i="2"/>
  <c r="AQ2613" i="2" a="1"/>
  <c r="AQ2613" i="2" s="1"/>
  <c r="AO2613" i="2"/>
  <c r="AU2612" i="2"/>
  <c r="AQ2612" i="2" a="1"/>
  <c r="AQ2612" i="2" s="1"/>
  <c r="AO2612" i="2"/>
  <c r="AU2611" i="2"/>
  <c r="AQ2611" i="2" a="1"/>
  <c r="AQ2611" i="2" s="1"/>
  <c r="AT2611" i="2" s="1"/>
  <c r="AO2611" i="2"/>
  <c r="AU2610" i="2"/>
  <c r="AQ2610" i="2" a="1"/>
  <c r="AQ2610" i="2" s="1"/>
  <c r="AO2610" i="2"/>
  <c r="AU2609" i="2"/>
  <c r="AQ2609" i="2" a="1"/>
  <c r="AQ2609" i="2" s="1"/>
  <c r="AO2609" i="2"/>
  <c r="AU2608" i="2"/>
  <c r="AQ2608" i="2" a="1"/>
  <c r="AQ2608" i="2" s="1"/>
  <c r="AO2608" i="2"/>
  <c r="AU2607" i="2"/>
  <c r="AQ2607" i="2" a="1"/>
  <c r="AQ2607" i="2" s="1"/>
  <c r="AO2607" i="2"/>
  <c r="AU2606" i="2"/>
  <c r="AQ2606" i="2" a="1"/>
  <c r="AQ2606" i="2" s="1"/>
  <c r="AO2606" i="2"/>
  <c r="AU2605" i="2"/>
  <c r="AQ2605" i="2" a="1"/>
  <c r="AQ2605" i="2" s="1"/>
  <c r="AO2605" i="2"/>
  <c r="AU2604" i="2"/>
  <c r="AQ2604" i="2" a="1"/>
  <c r="AQ2604" i="2" s="1"/>
  <c r="AO2604" i="2"/>
  <c r="AU2603" i="2"/>
  <c r="AQ2603" i="2" a="1"/>
  <c r="AQ2603" i="2" s="1"/>
  <c r="AO2603" i="2"/>
  <c r="AU2602" i="2"/>
  <c r="AQ2602" i="2" a="1"/>
  <c r="AQ2602" i="2" s="1"/>
  <c r="AR2602" i="2" s="1" a="1"/>
  <c r="AR2602" i="2" s="1"/>
  <c r="AS2602" i="2" s="1" a="1"/>
  <c r="AS2602" i="2" s="1"/>
  <c r="AO2602" i="2"/>
  <c r="AU2601" i="2"/>
  <c r="AQ2601" i="2" a="1"/>
  <c r="AQ2601" i="2" s="1"/>
  <c r="AO2601" i="2"/>
  <c r="AU2600" i="2"/>
  <c r="AQ2600" i="2" a="1"/>
  <c r="AQ2600" i="2" s="1"/>
  <c r="AT2600" i="2" s="1"/>
  <c r="AO2600" i="2"/>
  <c r="AU2599" i="2"/>
  <c r="AQ2599" i="2" a="1"/>
  <c r="AQ2599" i="2" s="1"/>
  <c r="AO2599" i="2"/>
  <c r="AU2598" i="2"/>
  <c r="AQ2598" i="2" a="1"/>
  <c r="AQ2598" i="2" s="1"/>
  <c r="AT2598" i="2" s="1"/>
  <c r="AO2598" i="2"/>
  <c r="AU2597" i="2"/>
  <c r="AQ2597" i="2" a="1"/>
  <c r="AQ2597" i="2" s="1"/>
  <c r="AT2597" i="2" s="1"/>
  <c r="AO2597" i="2"/>
  <c r="AU2596" i="2"/>
  <c r="AQ2596" i="2" a="1"/>
  <c r="AQ2596" i="2" s="1"/>
  <c r="AO2596" i="2"/>
  <c r="AU2595" i="2"/>
  <c r="AQ2595" i="2" a="1"/>
  <c r="AQ2595" i="2" s="1"/>
  <c r="AR2595" i="2" s="1" a="1"/>
  <c r="AR2595" i="2" s="1"/>
  <c r="AS2595" i="2" s="1" a="1"/>
  <c r="AS2595" i="2" s="1"/>
  <c r="AO2595" i="2"/>
  <c r="AU2594" i="2"/>
  <c r="AQ2594" i="2" a="1"/>
  <c r="AQ2594" i="2" s="1"/>
  <c r="AO2594" i="2"/>
  <c r="AU2593" i="2"/>
  <c r="AQ2593" i="2" a="1"/>
  <c r="AQ2593" i="2" s="1"/>
  <c r="AO2593" i="2"/>
  <c r="AU2592" i="2"/>
  <c r="AQ2592" i="2" a="1"/>
  <c r="AQ2592" i="2" s="1"/>
  <c r="AO2592" i="2"/>
  <c r="AU2591" i="2"/>
  <c r="AQ2591" i="2" a="1"/>
  <c r="AQ2591" i="2" s="1"/>
  <c r="AO2591" i="2"/>
  <c r="AU2590" i="2"/>
  <c r="AQ2590" i="2" a="1"/>
  <c r="AQ2590" i="2" s="1"/>
  <c r="AO2590" i="2"/>
  <c r="AU2589" i="2"/>
  <c r="AQ2589" i="2" a="1"/>
  <c r="AQ2589" i="2" s="1"/>
  <c r="AT2589" i="2" s="1"/>
  <c r="AO2589" i="2"/>
  <c r="AU2588" i="2"/>
  <c r="AQ2588" i="2" a="1"/>
  <c r="AQ2588" i="2" s="1"/>
  <c r="AO2588" i="2"/>
  <c r="AU2587" i="2"/>
  <c r="AQ2587" i="2" a="1"/>
  <c r="AQ2587" i="2" s="1"/>
  <c r="AO2587" i="2"/>
  <c r="AU2586" i="2"/>
  <c r="AQ2586" i="2" a="1"/>
  <c r="AQ2586" i="2" s="1"/>
  <c r="AO2586" i="2"/>
  <c r="AU2585" i="2"/>
  <c r="AQ2585" i="2" a="1"/>
  <c r="AQ2585" i="2" s="1"/>
  <c r="AR2585" i="2" s="1" a="1"/>
  <c r="AR2585" i="2" s="1"/>
  <c r="AS2585" i="2" s="1" a="1"/>
  <c r="AS2585" i="2" s="1"/>
  <c r="AO2585" i="2"/>
  <c r="AU2584" i="2"/>
  <c r="AQ2584" i="2" a="1"/>
  <c r="AQ2584" i="2" s="1"/>
  <c r="AR2584" i="2" s="1" a="1"/>
  <c r="AR2584" i="2" s="1"/>
  <c r="AS2584" i="2" s="1" a="1"/>
  <c r="AS2584" i="2" s="1"/>
  <c r="AO2584" i="2"/>
  <c r="AU2583" i="2"/>
  <c r="AQ2583" i="2" a="1"/>
  <c r="AQ2583" i="2" s="1"/>
  <c r="AO2583" i="2"/>
  <c r="AU2582" i="2"/>
  <c r="AQ2582" i="2" a="1"/>
  <c r="AQ2582" i="2" s="1"/>
  <c r="AR2582" i="2" s="1" a="1"/>
  <c r="AR2582" i="2" s="1"/>
  <c r="AS2582" i="2" s="1" a="1"/>
  <c r="AS2582" i="2" s="1"/>
  <c r="AO2582" i="2"/>
  <c r="AU2581" i="2"/>
  <c r="AQ2581" i="2" a="1"/>
  <c r="AQ2581" i="2" s="1"/>
  <c r="AO2581" i="2"/>
  <c r="AU2580" i="2"/>
  <c r="AQ2580" i="2" a="1"/>
  <c r="AQ2580" i="2" s="1"/>
  <c r="AO2580" i="2"/>
  <c r="AU2579" i="2"/>
  <c r="AQ2579" i="2" a="1"/>
  <c r="AQ2579" i="2" s="1"/>
  <c r="AT2579" i="2" s="1"/>
  <c r="AO2579" i="2"/>
  <c r="AU2578" i="2"/>
  <c r="AQ2578" i="2" a="1"/>
  <c r="AQ2578" i="2" s="1"/>
  <c r="AR2578" i="2" s="1" a="1"/>
  <c r="AR2578" i="2" s="1"/>
  <c r="AS2578" i="2" s="1" a="1"/>
  <c r="AS2578" i="2" s="1"/>
  <c r="AO2578" i="2"/>
  <c r="AU2577" i="2"/>
  <c r="AQ2577" i="2" a="1"/>
  <c r="AQ2577" i="2" s="1"/>
  <c r="AO2577" i="2"/>
  <c r="AU2566" i="2"/>
  <c r="AQ2566" i="2" a="1"/>
  <c r="AQ2566" i="2" s="1"/>
  <c r="AO2566" i="2"/>
  <c r="AU2565" i="2"/>
  <c r="AQ2565" i="2" a="1"/>
  <c r="AQ2565" i="2" s="1"/>
  <c r="AO2565" i="2"/>
  <c r="AU2564" i="2"/>
  <c r="AQ2564" i="2" a="1"/>
  <c r="AQ2564" i="2" s="1"/>
  <c r="AO2564" i="2"/>
  <c r="AU2563" i="2"/>
  <c r="AQ2563" i="2" a="1"/>
  <c r="AQ2563" i="2" s="1"/>
  <c r="AO2563" i="2"/>
  <c r="AU2562" i="2"/>
  <c r="AQ2562" i="2" a="1"/>
  <c r="AQ2562" i="2" s="1"/>
  <c r="AO2562" i="2"/>
  <c r="AU2561" i="2"/>
  <c r="AQ2561" i="2" a="1"/>
  <c r="AQ2561" i="2" s="1"/>
  <c r="AO2561" i="2"/>
  <c r="AU2560" i="2"/>
  <c r="AQ2560" i="2" a="1"/>
  <c r="AQ2560" i="2" s="1"/>
  <c r="AO2560" i="2"/>
  <c r="AU2559" i="2"/>
  <c r="AQ2559" i="2" a="1"/>
  <c r="AQ2559" i="2" s="1"/>
  <c r="AO2559" i="2"/>
  <c r="AU2558" i="2"/>
  <c r="AQ2558" i="2" a="1"/>
  <c r="AQ2558" i="2" s="1"/>
  <c r="AR2558" i="2" s="1" a="1"/>
  <c r="AR2558" i="2" s="1"/>
  <c r="AS2558" i="2" s="1" a="1"/>
  <c r="AS2558" i="2" s="1"/>
  <c r="AO2558" i="2"/>
  <c r="AU2557" i="2"/>
  <c r="AQ2557" i="2" a="1"/>
  <c r="AQ2557" i="2" s="1"/>
  <c r="AO2557" i="2"/>
  <c r="AU2556" i="2"/>
  <c r="AQ2556" i="2" a="1"/>
  <c r="AQ2556" i="2" s="1"/>
  <c r="AO2556" i="2"/>
  <c r="AU2555" i="2"/>
  <c r="AQ2555" i="2" a="1"/>
  <c r="AQ2555" i="2" s="1"/>
  <c r="AT2555" i="2" s="1"/>
  <c r="AO2555" i="2"/>
  <c r="AU2554" i="2"/>
  <c r="AQ2554" i="2" a="1"/>
  <c r="AQ2554" i="2" s="1"/>
  <c r="AT2554" i="2" s="1"/>
  <c r="AO2554" i="2"/>
  <c r="AU2553" i="2"/>
  <c r="AQ2553" i="2" a="1"/>
  <c r="AQ2553" i="2" s="1"/>
  <c r="AR2553" i="2" s="1" a="1"/>
  <c r="AR2553" i="2" s="1"/>
  <c r="AS2553" i="2" s="1" a="1"/>
  <c r="AS2553" i="2" s="1"/>
  <c r="AO2553" i="2"/>
  <c r="AU2552" i="2"/>
  <c r="AQ2552" i="2" a="1"/>
  <c r="AQ2552" i="2" s="1"/>
  <c r="AO2552" i="2"/>
  <c r="AU2551" i="2"/>
  <c r="AQ2551" i="2" a="1"/>
  <c r="AQ2551" i="2" s="1"/>
  <c r="AR2551" i="2" s="1" a="1"/>
  <c r="AR2551" i="2" s="1"/>
  <c r="AS2551" i="2" s="1" a="1"/>
  <c r="AS2551" i="2" s="1"/>
  <c r="AO2551" i="2"/>
  <c r="AU2550" i="2"/>
  <c r="AQ2550" i="2" a="1"/>
  <c r="AQ2550" i="2" s="1"/>
  <c r="AT2550" i="2" s="1"/>
  <c r="AO2550" i="2"/>
  <c r="AU2549" i="2"/>
  <c r="AQ2549" i="2" a="1"/>
  <c r="AQ2549" i="2" s="1"/>
  <c r="AO2549" i="2"/>
  <c r="AU2548" i="2"/>
  <c r="AQ2548" i="2" a="1"/>
  <c r="AQ2548" i="2" s="1"/>
  <c r="AO2548" i="2"/>
  <c r="AU2547" i="2"/>
  <c r="AQ2547" i="2" a="1"/>
  <c r="AQ2547" i="2" s="1"/>
  <c r="AO2547" i="2"/>
  <c r="AU2546" i="2"/>
  <c r="AQ2546" i="2" a="1"/>
  <c r="AQ2546" i="2" s="1"/>
  <c r="AO2546" i="2"/>
  <c r="AU2545" i="2"/>
  <c r="AQ2545" i="2" a="1"/>
  <c r="AQ2545" i="2" s="1"/>
  <c r="AT2545" i="2" s="1"/>
  <c r="AO2545" i="2"/>
  <c r="AU2544" i="2"/>
  <c r="AQ2544" i="2" a="1"/>
  <c r="AQ2544" i="2" s="1"/>
  <c r="AO2544" i="2"/>
  <c r="AU2543" i="2"/>
  <c r="AQ2543" i="2" a="1"/>
  <c r="AQ2543" i="2" s="1"/>
  <c r="AO2543" i="2"/>
  <c r="AU2542" i="2"/>
  <c r="AQ2542" i="2" a="1"/>
  <c r="AQ2542" i="2" s="1"/>
  <c r="AO2542" i="2"/>
  <c r="AU2541" i="2"/>
  <c r="AQ2541" i="2" a="1"/>
  <c r="AQ2541" i="2" s="1"/>
  <c r="AR2541" i="2" s="1" a="1"/>
  <c r="AR2541" i="2" s="1"/>
  <c r="AS2541" i="2" s="1" a="1"/>
  <c r="AS2541" i="2" s="1"/>
  <c r="AO2541" i="2"/>
  <c r="AU2540" i="2"/>
  <c r="AQ2540" i="2" a="1"/>
  <c r="AQ2540" i="2" s="1"/>
  <c r="AO2540" i="2"/>
  <c r="AU2539" i="2"/>
  <c r="AQ2539" i="2" a="1"/>
  <c r="AQ2539" i="2" s="1"/>
  <c r="AO2539" i="2"/>
  <c r="AU2538" i="2"/>
  <c r="AQ2538" i="2" a="1"/>
  <c r="AQ2538" i="2" s="1"/>
  <c r="AT2538" i="2" s="1"/>
  <c r="AO2538" i="2"/>
  <c r="AU2537" i="2"/>
  <c r="AQ2537" i="2" a="1"/>
  <c r="AQ2537" i="2" s="1"/>
  <c r="AO2537" i="2"/>
  <c r="AU2536" i="2"/>
  <c r="AQ2536" i="2" a="1"/>
  <c r="AQ2536" i="2" s="1"/>
  <c r="AO2536" i="2"/>
  <c r="AU2535" i="2"/>
  <c r="AQ2535" i="2" a="1"/>
  <c r="AQ2535" i="2" s="1"/>
  <c r="AR2535" i="2" s="1" a="1"/>
  <c r="AR2535" i="2" s="1"/>
  <c r="AS2535" i="2" s="1" a="1"/>
  <c r="AS2535" i="2" s="1"/>
  <c r="AO2535" i="2"/>
  <c r="AU2534" i="2"/>
  <c r="AQ2534" i="2" a="1"/>
  <c r="AQ2534" i="2" s="1"/>
  <c r="AR2534" i="2" s="1" a="1"/>
  <c r="AR2534" i="2" s="1"/>
  <c r="AS2534" i="2" s="1" a="1"/>
  <c r="AS2534" i="2" s="1"/>
  <c r="AO2534" i="2"/>
  <c r="AU2533" i="2"/>
  <c r="AQ2533" i="2" a="1"/>
  <c r="AQ2533" i="2" s="1"/>
  <c r="AO2533" i="2"/>
  <c r="AU2532" i="2"/>
  <c r="AQ2532" i="2" a="1"/>
  <c r="AQ2532" i="2" s="1"/>
  <c r="AO2532" i="2"/>
  <c r="AU2531" i="2"/>
  <c r="AQ2531" i="2" a="1"/>
  <c r="AQ2531" i="2" s="1"/>
  <c r="AO2531" i="2"/>
  <c r="AU2530" i="2"/>
  <c r="AQ2530" i="2" a="1"/>
  <c r="AQ2530" i="2" s="1"/>
  <c r="AO2530" i="2"/>
  <c r="AU2529" i="2"/>
  <c r="AQ2529" i="2" a="1"/>
  <c r="AQ2529" i="2" s="1"/>
  <c r="AO2529" i="2"/>
  <c r="AU2528" i="2"/>
  <c r="AQ2528" i="2" a="1"/>
  <c r="AQ2528" i="2" s="1"/>
  <c r="AR2528" i="2" s="1" a="1"/>
  <c r="AR2528" i="2" s="1"/>
  <c r="AS2528" i="2" s="1" a="1"/>
  <c r="AS2528" i="2" s="1"/>
  <c r="AO2528" i="2"/>
  <c r="AU2527" i="2"/>
  <c r="AQ2527" i="2" a="1"/>
  <c r="AQ2527" i="2" s="1"/>
  <c r="AO2527" i="2"/>
  <c r="AU2526" i="2"/>
  <c r="AQ2526" i="2" a="1"/>
  <c r="AQ2526" i="2" s="1"/>
  <c r="AO2526" i="2"/>
  <c r="AU2525" i="2"/>
  <c r="AQ2525" i="2" a="1"/>
  <c r="AQ2525" i="2" s="1"/>
  <c r="AO2525" i="2"/>
  <c r="AU2524" i="2"/>
  <c r="AQ2524" i="2" a="1"/>
  <c r="AQ2524" i="2" s="1"/>
  <c r="AO2524" i="2"/>
  <c r="AU2523" i="2"/>
  <c r="AQ2523" i="2" a="1"/>
  <c r="AQ2523" i="2" s="1"/>
  <c r="AO2523" i="2"/>
  <c r="AU2522" i="2"/>
  <c r="AQ2522" i="2" a="1"/>
  <c r="AQ2522" i="2" s="1"/>
  <c r="AO2522" i="2"/>
  <c r="AU2521" i="2"/>
  <c r="AQ2521" i="2" a="1"/>
  <c r="AQ2521" i="2" s="1"/>
  <c r="AR2521" i="2" s="1" a="1"/>
  <c r="AR2521" i="2" s="1"/>
  <c r="AS2521" i="2" s="1" a="1"/>
  <c r="AS2521" i="2" s="1"/>
  <c r="AO2521" i="2"/>
  <c r="AU2520" i="2"/>
  <c r="AQ2520" i="2" a="1"/>
  <c r="AQ2520" i="2" s="1"/>
  <c r="AR2520" i="2" s="1" a="1"/>
  <c r="AR2520" i="2" s="1"/>
  <c r="AS2520" i="2" s="1" a="1"/>
  <c r="AS2520" i="2" s="1"/>
  <c r="AO2520" i="2"/>
  <c r="AU2519" i="2"/>
  <c r="AQ2519" i="2" a="1"/>
  <c r="AQ2519" i="2" s="1"/>
  <c r="AT2519" i="2" s="1"/>
  <c r="AO2519" i="2"/>
  <c r="AU2518" i="2"/>
  <c r="AQ2518" i="2" a="1"/>
  <c r="AQ2518" i="2" s="1"/>
  <c r="AR2518" i="2" s="1" a="1"/>
  <c r="AR2518" i="2" s="1"/>
  <c r="AS2518" i="2" s="1" a="1"/>
  <c r="AS2518" i="2" s="1"/>
  <c r="AO2518" i="2"/>
  <c r="AU2517" i="2"/>
  <c r="AQ2517" i="2" a="1"/>
  <c r="AQ2517" i="2" s="1"/>
  <c r="AO2517" i="2"/>
  <c r="AU2516" i="2"/>
  <c r="AQ2516" i="2" a="1"/>
  <c r="AQ2516" i="2" s="1"/>
  <c r="AR2516" i="2" s="1" a="1"/>
  <c r="AR2516" i="2" s="1"/>
  <c r="AS2516" i="2" s="1" a="1"/>
  <c r="AS2516" i="2" s="1"/>
  <c r="AO2516" i="2"/>
  <c r="AU2515" i="2"/>
  <c r="AQ2515" i="2" a="1"/>
  <c r="AQ2515" i="2" s="1"/>
  <c r="AO2515" i="2"/>
  <c r="AU2514" i="2"/>
  <c r="AQ2514" i="2" a="1"/>
  <c r="AQ2514" i="2" s="1"/>
  <c r="AT2514" i="2" s="1"/>
  <c r="AO2514" i="2"/>
  <c r="AU2513" i="2"/>
  <c r="AQ2513" i="2" a="1"/>
  <c r="AQ2513" i="2" s="1"/>
  <c r="AR2513" i="2" s="1" a="1"/>
  <c r="AR2513" i="2" s="1"/>
  <c r="AS2513" i="2" s="1" a="1"/>
  <c r="AS2513" i="2" s="1"/>
  <c r="AO2513" i="2"/>
  <c r="AU2512" i="2"/>
  <c r="AQ2512" i="2" a="1"/>
  <c r="AQ2512" i="2" s="1"/>
  <c r="AO2512" i="2"/>
  <c r="AU2511" i="2"/>
  <c r="AQ2511" i="2" a="1"/>
  <c r="AQ2511" i="2" s="1"/>
  <c r="AT2511" i="2" s="1"/>
  <c r="AO2511" i="2"/>
  <c r="AU2510" i="2"/>
  <c r="AQ2510" i="2" a="1"/>
  <c r="AQ2510" i="2" s="1"/>
  <c r="AO2510" i="2"/>
  <c r="AU2509" i="2"/>
  <c r="AQ2509" i="2" a="1"/>
  <c r="AQ2509" i="2" s="1"/>
  <c r="AO2509" i="2"/>
  <c r="AU2508" i="2"/>
  <c r="AQ2508" i="2" a="1"/>
  <c r="AQ2508" i="2" s="1"/>
  <c r="AO2508" i="2"/>
  <c r="AU2507" i="2"/>
  <c r="AQ2507" i="2" a="1"/>
  <c r="AQ2507" i="2" s="1"/>
  <c r="AO2507" i="2"/>
  <c r="AU2506" i="2"/>
  <c r="AQ2506" i="2" a="1"/>
  <c r="AQ2506" i="2" s="1"/>
  <c r="AO2506" i="2"/>
  <c r="AU2505" i="2"/>
  <c r="AQ2505" i="2" a="1"/>
  <c r="AQ2505" i="2" s="1"/>
  <c r="AO2505" i="2"/>
  <c r="AU2504" i="2"/>
  <c r="AQ2504" i="2" a="1"/>
  <c r="AQ2504" i="2" s="1"/>
  <c r="AO2504" i="2"/>
  <c r="AU2503" i="2"/>
  <c r="AQ2503" i="2" a="1"/>
  <c r="AQ2503" i="2" s="1"/>
  <c r="AO2503" i="2"/>
  <c r="AU2502" i="2"/>
  <c r="AQ2502" i="2" a="1"/>
  <c r="AQ2502" i="2" s="1"/>
  <c r="AO2502" i="2"/>
  <c r="AU2501" i="2"/>
  <c r="AQ2501" i="2" a="1"/>
  <c r="AQ2501" i="2" s="1"/>
  <c r="AR2501" i="2" s="1" a="1"/>
  <c r="AR2501" i="2" s="1"/>
  <c r="AS2501" i="2" s="1" a="1"/>
  <c r="AS2501" i="2" s="1"/>
  <c r="AO2501" i="2"/>
  <c r="AU2500" i="2"/>
  <c r="AQ2500" i="2" a="1"/>
  <c r="AQ2500" i="2" s="1"/>
  <c r="AO2500" i="2"/>
  <c r="AU2499" i="2"/>
  <c r="AQ2499" i="2" a="1"/>
  <c r="AQ2499" i="2" s="1"/>
  <c r="AR2499" i="2" s="1" a="1"/>
  <c r="AR2499" i="2" s="1"/>
  <c r="AS2499" i="2" s="1" a="1"/>
  <c r="AS2499" i="2" s="1"/>
  <c r="AO2499" i="2"/>
  <c r="AU2498" i="2"/>
  <c r="AQ2498" i="2" a="1"/>
  <c r="AQ2498" i="2" s="1"/>
  <c r="AR2498" i="2" s="1" a="1"/>
  <c r="AR2498" i="2" s="1"/>
  <c r="AS2498" i="2" s="1" a="1"/>
  <c r="AS2498" i="2" s="1"/>
  <c r="AO2498" i="2"/>
  <c r="AU2497" i="2"/>
  <c r="AQ2497" i="2" a="1"/>
  <c r="AQ2497" i="2" s="1"/>
  <c r="AO2497" i="2"/>
  <c r="AU2496" i="2"/>
  <c r="AQ2496" i="2" a="1"/>
  <c r="AQ2496" i="2" s="1"/>
  <c r="AR2496" i="2" s="1" a="1"/>
  <c r="AR2496" i="2" s="1"/>
  <c r="AS2496" i="2" s="1" a="1"/>
  <c r="AS2496" i="2" s="1"/>
  <c r="AO2496" i="2"/>
  <c r="AU2495" i="2"/>
  <c r="AQ2495" i="2" a="1"/>
  <c r="AQ2495" i="2" s="1"/>
  <c r="AT2495" i="2" s="1"/>
  <c r="AO2495" i="2"/>
  <c r="AU2494" i="2"/>
  <c r="AQ2494" i="2" a="1"/>
  <c r="AQ2494" i="2" s="1"/>
  <c r="AO2494" i="2"/>
  <c r="AU2493" i="2"/>
  <c r="AQ2493" i="2" a="1"/>
  <c r="AQ2493" i="2" s="1"/>
  <c r="AR2493" i="2" s="1" a="1"/>
  <c r="AR2493" i="2" s="1"/>
  <c r="AS2493" i="2" s="1" a="1"/>
  <c r="AS2493" i="2" s="1"/>
  <c r="AO2493" i="2"/>
  <c r="AU2492" i="2"/>
  <c r="AQ2492" i="2" a="1"/>
  <c r="AQ2492" i="2" s="1"/>
  <c r="AO2492" i="2"/>
  <c r="AU2491" i="2"/>
  <c r="AQ2491" i="2" a="1"/>
  <c r="AQ2491" i="2" s="1"/>
  <c r="AO2491" i="2"/>
  <c r="AU2490" i="2"/>
  <c r="AQ2490" i="2" a="1"/>
  <c r="AQ2490" i="2" s="1"/>
  <c r="AO2490" i="2"/>
  <c r="AU2489" i="2"/>
  <c r="AQ2489" i="2" a="1"/>
  <c r="AQ2489" i="2" s="1"/>
  <c r="AO2489" i="2"/>
  <c r="AU2488" i="2"/>
  <c r="AQ2488" i="2" a="1"/>
  <c r="AQ2488" i="2" s="1"/>
  <c r="AO2488" i="2"/>
  <c r="AU2487" i="2"/>
  <c r="AQ2487" i="2" a="1"/>
  <c r="AQ2487" i="2" s="1"/>
  <c r="AO2487" i="2"/>
  <c r="AU2486" i="2"/>
  <c r="AQ2486" i="2" a="1"/>
  <c r="AQ2486" i="2" s="1"/>
  <c r="AO2486" i="2"/>
  <c r="AU2485" i="2"/>
  <c r="AQ2485" i="2" a="1"/>
  <c r="AQ2485" i="2" s="1"/>
  <c r="AO2485" i="2"/>
  <c r="AU2484" i="2"/>
  <c r="AQ2484" i="2" a="1"/>
  <c r="AQ2484" i="2" s="1"/>
  <c r="AR2484" i="2" s="1" a="1"/>
  <c r="AR2484" i="2" s="1"/>
  <c r="AS2484" i="2" s="1" a="1"/>
  <c r="AS2484" i="2" s="1"/>
  <c r="AO2484" i="2"/>
  <c r="AU2483" i="2"/>
  <c r="AQ2483" i="2" a="1"/>
  <c r="AQ2483" i="2" s="1"/>
  <c r="AO2483" i="2"/>
  <c r="AU2482" i="2"/>
  <c r="AQ2482" i="2" a="1"/>
  <c r="AQ2482" i="2" s="1"/>
  <c r="AR2482" i="2" s="1" a="1"/>
  <c r="AR2482" i="2" s="1"/>
  <c r="AS2482" i="2" s="1" a="1"/>
  <c r="AS2482" i="2" s="1"/>
  <c r="AO2482" i="2"/>
  <c r="AU2481" i="2"/>
  <c r="AQ2481" i="2" a="1"/>
  <c r="AQ2481" i="2" s="1"/>
  <c r="AO2481" i="2"/>
  <c r="AU2480" i="2"/>
  <c r="AQ2480" i="2" a="1"/>
  <c r="AQ2480" i="2" s="1"/>
  <c r="AO2480" i="2"/>
  <c r="AU2479" i="2"/>
  <c r="AQ2479" i="2" a="1"/>
  <c r="AQ2479" i="2" s="1"/>
  <c r="AT2479" i="2" s="1"/>
  <c r="AO2479" i="2"/>
  <c r="AU2478" i="2"/>
  <c r="AQ2478" i="2" a="1"/>
  <c r="AQ2478" i="2" s="1"/>
  <c r="AO2478" i="2"/>
  <c r="AU2477" i="2"/>
  <c r="AQ2477" i="2" a="1"/>
  <c r="AQ2477" i="2" s="1"/>
  <c r="AO2477" i="2"/>
  <c r="AU2466" i="2"/>
  <c r="AQ2466" i="2" a="1"/>
  <c r="AQ2466" i="2" s="1"/>
  <c r="AR2466" i="2" s="1" a="1"/>
  <c r="AR2466" i="2" s="1"/>
  <c r="AS2466" i="2" s="1" a="1"/>
  <c r="AS2466" i="2" s="1"/>
  <c r="AO2466" i="2"/>
  <c r="AU2465" i="2"/>
  <c r="AQ2465" i="2" a="1"/>
  <c r="AQ2465" i="2" s="1"/>
  <c r="AR2465" i="2" s="1" a="1"/>
  <c r="AR2465" i="2" s="1"/>
  <c r="AS2465" i="2" s="1" a="1"/>
  <c r="AS2465" i="2" s="1"/>
  <c r="AO2465" i="2"/>
  <c r="AU2464" i="2"/>
  <c r="AQ2464" i="2" a="1"/>
  <c r="AQ2464" i="2" s="1"/>
  <c r="AO2464" i="2"/>
  <c r="AU2463" i="2"/>
  <c r="AQ2463" i="2" a="1"/>
  <c r="AQ2463" i="2" s="1"/>
  <c r="AO2463" i="2"/>
  <c r="AU2462" i="2"/>
  <c r="AQ2462" i="2" a="1"/>
  <c r="AQ2462" i="2" s="1"/>
  <c r="AO2462" i="2"/>
  <c r="AU2461" i="2"/>
  <c r="AQ2461" i="2" a="1"/>
  <c r="AQ2461" i="2" s="1"/>
  <c r="AO2461" i="2"/>
  <c r="AU2460" i="2"/>
  <c r="AQ2460" i="2" a="1"/>
  <c r="AQ2460" i="2" s="1"/>
  <c r="AO2460" i="2"/>
  <c r="AU2459" i="2"/>
  <c r="AQ2459" i="2" a="1"/>
  <c r="AQ2459" i="2" s="1"/>
  <c r="AO2459" i="2"/>
  <c r="AU2458" i="2"/>
  <c r="AQ2458" i="2" a="1"/>
  <c r="AQ2458" i="2" s="1"/>
  <c r="AO2458" i="2"/>
  <c r="AU2457" i="2"/>
  <c r="AQ2457" i="2" a="1"/>
  <c r="AQ2457" i="2" s="1"/>
  <c r="AO2457" i="2"/>
  <c r="AU2456" i="2"/>
  <c r="AQ2456" i="2" a="1"/>
  <c r="AQ2456" i="2" s="1"/>
  <c r="AO2456" i="2"/>
  <c r="AU2455" i="2"/>
  <c r="AQ2455" i="2" a="1"/>
  <c r="AQ2455" i="2" s="1"/>
  <c r="AO2455" i="2"/>
  <c r="AU2454" i="2"/>
  <c r="AQ2454" i="2" a="1"/>
  <c r="AQ2454" i="2" s="1"/>
  <c r="AR2454" i="2" s="1" a="1"/>
  <c r="AR2454" i="2" s="1"/>
  <c r="AS2454" i="2" s="1" a="1"/>
  <c r="AS2454" i="2" s="1"/>
  <c r="AO2454" i="2"/>
  <c r="AU2453" i="2"/>
  <c r="AQ2453" i="2" a="1"/>
  <c r="AQ2453" i="2" s="1"/>
  <c r="AO2453" i="2"/>
  <c r="AU2452" i="2"/>
  <c r="AQ2452" i="2" a="1"/>
  <c r="AQ2452" i="2" s="1"/>
  <c r="AO2452" i="2"/>
  <c r="AU2451" i="2"/>
  <c r="AQ2451" i="2" a="1"/>
  <c r="AQ2451" i="2" s="1"/>
  <c r="AO2451" i="2"/>
  <c r="AU2450" i="2"/>
  <c r="AQ2450" i="2" a="1"/>
  <c r="AQ2450" i="2" s="1"/>
  <c r="AR2450" i="2" s="1" a="1"/>
  <c r="AR2450" i="2" s="1"/>
  <c r="AS2450" i="2" s="1" a="1"/>
  <c r="AS2450" i="2" s="1"/>
  <c r="AO2450" i="2"/>
  <c r="AU2449" i="2"/>
  <c r="AQ2449" i="2" a="1"/>
  <c r="AQ2449" i="2" s="1"/>
  <c r="AO2449" i="2"/>
  <c r="AU2448" i="2"/>
  <c r="AQ2448" i="2" a="1"/>
  <c r="AQ2448" i="2" s="1"/>
  <c r="AO2448" i="2"/>
  <c r="AU2447" i="2"/>
  <c r="AQ2447" i="2" a="1"/>
  <c r="AQ2447" i="2" s="1"/>
  <c r="AR2447" i="2" s="1" a="1"/>
  <c r="AR2447" i="2" s="1"/>
  <c r="AS2447" i="2" s="1" a="1"/>
  <c r="AS2447" i="2" s="1"/>
  <c r="AO2447" i="2"/>
  <c r="AU2446" i="2"/>
  <c r="AQ2446" i="2" a="1"/>
  <c r="AQ2446" i="2" s="1"/>
  <c r="AO2446" i="2"/>
  <c r="AU2445" i="2"/>
  <c r="AQ2445" i="2" a="1"/>
  <c r="AQ2445" i="2" s="1"/>
  <c r="AO2445" i="2"/>
  <c r="AU2444" i="2"/>
  <c r="AQ2444" i="2" a="1"/>
  <c r="AQ2444" i="2" s="1"/>
  <c r="AR2444" i="2" s="1" a="1"/>
  <c r="AR2444" i="2" s="1"/>
  <c r="AS2444" i="2" s="1" a="1"/>
  <c r="AS2444" i="2" s="1"/>
  <c r="AO2444" i="2"/>
  <c r="AU2443" i="2"/>
  <c r="AQ2443" i="2" a="1"/>
  <c r="AQ2443" i="2" s="1"/>
  <c r="AR2443" i="2" s="1" a="1"/>
  <c r="AR2443" i="2" s="1"/>
  <c r="AS2443" i="2" s="1" a="1"/>
  <c r="AS2443" i="2" s="1"/>
  <c r="AO2443" i="2"/>
  <c r="AU2442" i="2"/>
  <c r="AQ2442" i="2" a="1"/>
  <c r="AQ2442" i="2" s="1"/>
  <c r="AT2442" i="2" s="1"/>
  <c r="AO2442" i="2"/>
  <c r="AU2441" i="2"/>
  <c r="AQ2441" i="2" a="1"/>
  <c r="AQ2441" i="2" s="1"/>
  <c r="AO2441" i="2"/>
  <c r="AU2440" i="2"/>
  <c r="AQ2440" i="2" a="1"/>
  <c r="AQ2440" i="2" s="1"/>
  <c r="AO2440" i="2"/>
  <c r="AU2439" i="2"/>
  <c r="AQ2439" i="2" a="1"/>
  <c r="AQ2439" i="2" s="1"/>
  <c r="AO2439" i="2"/>
  <c r="AU2438" i="2"/>
  <c r="AQ2438" i="2" a="1"/>
  <c r="AQ2438" i="2" s="1"/>
  <c r="AR2438" i="2" s="1" a="1"/>
  <c r="AR2438" i="2" s="1"/>
  <c r="AS2438" i="2" s="1" a="1"/>
  <c r="AS2438" i="2" s="1"/>
  <c r="AO2438" i="2"/>
  <c r="AU2437" i="2"/>
  <c r="AQ2437" i="2" a="1"/>
  <c r="AQ2437" i="2" s="1"/>
  <c r="AO2437" i="2"/>
  <c r="AU2436" i="2"/>
  <c r="AQ2436" i="2" a="1"/>
  <c r="AQ2436" i="2" s="1"/>
  <c r="AO2436" i="2"/>
  <c r="AU2435" i="2"/>
  <c r="AQ2435" i="2" a="1"/>
  <c r="AQ2435" i="2" s="1"/>
  <c r="AO2435" i="2"/>
  <c r="AU2434" i="2"/>
  <c r="AQ2434" i="2" a="1"/>
  <c r="AQ2434" i="2" s="1"/>
  <c r="AO2434" i="2"/>
  <c r="AU2433" i="2"/>
  <c r="AQ2433" i="2" a="1"/>
  <c r="AQ2433" i="2" s="1"/>
  <c r="AR2433" i="2" s="1" a="1"/>
  <c r="AR2433" i="2" s="1"/>
  <c r="AS2433" i="2" s="1" a="1"/>
  <c r="AS2433" i="2" s="1"/>
  <c r="AO2433" i="2"/>
  <c r="AU2432" i="2"/>
  <c r="AQ2432" i="2" a="1"/>
  <c r="AQ2432" i="2" s="1"/>
  <c r="AR2432" i="2" s="1" a="1"/>
  <c r="AR2432" i="2" s="1"/>
  <c r="AS2432" i="2" s="1" a="1"/>
  <c r="AS2432" i="2" s="1"/>
  <c r="AO2432" i="2"/>
  <c r="AU2431" i="2"/>
  <c r="AQ2431" i="2" a="1"/>
  <c r="AQ2431" i="2" s="1"/>
  <c r="AO2431" i="2"/>
  <c r="AU2430" i="2"/>
  <c r="AQ2430" i="2" a="1"/>
  <c r="AQ2430" i="2" s="1"/>
  <c r="AR2430" i="2" s="1" a="1"/>
  <c r="AR2430" i="2" s="1"/>
  <c r="AS2430" i="2" s="1" a="1"/>
  <c r="AS2430" i="2" s="1"/>
  <c r="AO2430" i="2"/>
  <c r="AU2429" i="2"/>
  <c r="AQ2429" i="2" a="1"/>
  <c r="AQ2429" i="2" s="1"/>
  <c r="AT2429" i="2" s="1"/>
  <c r="AO2429" i="2"/>
  <c r="AU2428" i="2"/>
  <c r="AQ2428" i="2" a="1"/>
  <c r="AQ2428" i="2" s="1"/>
  <c r="AT2428" i="2" s="1"/>
  <c r="AO2428" i="2"/>
  <c r="AU2427" i="2"/>
  <c r="AQ2427" i="2" a="1"/>
  <c r="AQ2427" i="2" s="1"/>
  <c r="AO2427" i="2"/>
  <c r="AU2426" i="2"/>
  <c r="AQ2426" i="2" a="1"/>
  <c r="AQ2426" i="2" s="1"/>
  <c r="AO2426" i="2"/>
  <c r="AU2425" i="2"/>
  <c r="AQ2425" i="2" a="1"/>
  <c r="AQ2425" i="2" s="1"/>
  <c r="AO2425" i="2"/>
  <c r="AU2424" i="2"/>
  <c r="AQ2424" i="2" a="1"/>
  <c r="AQ2424" i="2" s="1"/>
  <c r="AO2424" i="2"/>
  <c r="AU2423" i="2"/>
  <c r="AQ2423" i="2" a="1"/>
  <c r="AQ2423" i="2" s="1"/>
  <c r="AO2423" i="2"/>
  <c r="AU2422" i="2"/>
  <c r="AQ2422" i="2" a="1"/>
  <c r="AQ2422" i="2" s="1"/>
  <c r="AO2422" i="2"/>
  <c r="AU2421" i="2"/>
  <c r="AQ2421" i="2" a="1"/>
  <c r="AQ2421" i="2" s="1"/>
  <c r="AT2421" i="2" s="1"/>
  <c r="AO2421" i="2"/>
  <c r="AU2420" i="2"/>
  <c r="AQ2420" i="2" a="1"/>
  <c r="AQ2420" i="2" s="1"/>
  <c r="AO2420" i="2"/>
  <c r="AU2419" i="2"/>
  <c r="AQ2419" i="2" a="1"/>
  <c r="AQ2419" i="2" s="1"/>
  <c r="AO2419" i="2"/>
  <c r="AU2418" i="2"/>
  <c r="AQ2418" i="2" a="1"/>
  <c r="AQ2418" i="2" s="1"/>
  <c r="AO2418" i="2"/>
  <c r="AU2417" i="2"/>
  <c r="AQ2417" i="2" a="1"/>
  <c r="AQ2417" i="2" s="1"/>
  <c r="AO2417" i="2"/>
  <c r="AU2416" i="2"/>
  <c r="AQ2416" i="2" a="1"/>
  <c r="AQ2416" i="2" s="1"/>
  <c r="AT2416" i="2" s="1"/>
  <c r="AO2416" i="2"/>
  <c r="AU2415" i="2"/>
  <c r="AQ2415" i="2" a="1"/>
  <c r="AQ2415" i="2" s="1"/>
  <c r="AO2415" i="2"/>
  <c r="AU2414" i="2"/>
  <c r="AQ2414" i="2" a="1"/>
  <c r="AQ2414" i="2" s="1"/>
  <c r="AO2414" i="2"/>
  <c r="AU2413" i="2"/>
  <c r="AQ2413" i="2" a="1"/>
  <c r="AQ2413" i="2" s="1"/>
  <c r="AO2413" i="2"/>
  <c r="AU2412" i="2"/>
  <c r="AQ2412" i="2" a="1"/>
  <c r="AQ2412" i="2" s="1"/>
  <c r="AO2412" i="2"/>
  <c r="AU2411" i="2"/>
  <c r="AQ2411" i="2" a="1"/>
  <c r="AQ2411" i="2" s="1"/>
  <c r="AT2411" i="2" s="1"/>
  <c r="AO2411" i="2"/>
  <c r="AU2410" i="2"/>
  <c r="AQ2410" i="2" a="1"/>
  <c r="AQ2410" i="2" s="1"/>
  <c r="AO2410" i="2"/>
  <c r="AU2409" i="2"/>
  <c r="AQ2409" i="2" a="1"/>
  <c r="AQ2409" i="2" s="1"/>
  <c r="AO2409" i="2"/>
  <c r="AU2408" i="2"/>
  <c r="AQ2408" i="2" a="1"/>
  <c r="AQ2408" i="2" s="1"/>
  <c r="AT2408" i="2" s="1"/>
  <c r="AO2408" i="2"/>
  <c r="AU2397" i="2"/>
  <c r="AQ2397" i="2" a="1"/>
  <c r="AQ2397" i="2" s="1"/>
  <c r="AO2397" i="2"/>
  <c r="AU2396" i="2"/>
  <c r="AQ2396" i="2" a="1"/>
  <c r="AQ2396" i="2" s="1"/>
  <c r="AO2396" i="2"/>
  <c r="AU2395" i="2"/>
  <c r="AQ2395" i="2" a="1"/>
  <c r="AQ2395" i="2" s="1"/>
  <c r="AR2395" i="2" s="1" a="1"/>
  <c r="AR2395" i="2" s="1"/>
  <c r="AS2395" i="2" s="1" a="1"/>
  <c r="AS2395" i="2" s="1"/>
  <c r="AO2395" i="2"/>
  <c r="AU2394" i="2"/>
  <c r="AT2394" i="2"/>
  <c r="AQ2394" i="2" a="1"/>
  <c r="AQ2394" i="2" s="1"/>
  <c r="AR2394" i="2" s="1" a="1"/>
  <c r="AR2394" i="2" s="1"/>
  <c r="AO2394" i="2"/>
  <c r="AU2393" i="2"/>
  <c r="AT2393" i="2"/>
  <c r="AQ2393" i="2" a="1"/>
  <c r="AQ2393" i="2" s="1"/>
  <c r="AR2393" i="2" s="1" a="1"/>
  <c r="AR2393" i="2" s="1"/>
  <c r="AO2393" i="2"/>
  <c r="AU2392" i="2"/>
  <c r="AT2392" i="2"/>
  <c r="AQ2392" i="2" a="1"/>
  <c r="AQ2392" i="2" s="1"/>
  <c r="AR2392" i="2" s="1" a="1"/>
  <c r="AR2392" i="2" s="1"/>
  <c r="AO2392" i="2"/>
  <c r="AU2391" i="2"/>
  <c r="AT2391" i="2"/>
  <c r="AQ2391" i="2" a="1"/>
  <c r="AQ2391" i="2" s="1"/>
  <c r="AR2391" i="2" s="1" a="1"/>
  <c r="AR2391" i="2" s="1"/>
  <c r="AO2391" i="2"/>
  <c r="AU2390" i="2"/>
  <c r="AT2390" i="2"/>
  <c r="AQ2390" i="2" a="1"/>
  <c r="AQ2390" i="2" s="1"/>
  <c r="AR2390" i="2" s="1" a="1"/>
  <c r="AR2390" i="2" s="1"/>
  <c r="AS2390" i="2" s="1" a="1"/>
  <c r="AS2390" i="2" s="1"/>
  <c r="AO2390" i="2"/>
  <c r="AU2389" i="2"/>
  <c r="AQ2389" i="2" a="1"/>
  <c r="AQ2389" i="2" s="1"/>
  <c r="AO2389" i="2"/>
  <c r="AU2388" i="2"/>
  <c r="AQ2388" i="2" a="1"/>
  <c r="AQ2388" i="2" s="1"/>
  <c r="AO2388" i="2"/>
  <c r="AU2387" i="2"/>
  <c r="AQ2387" i="2" a="1"/>
  <c r="AQ2387" i="2" s="1"/>
  <c r="AO2387" i="2"/>
  <c r="AU2386" i="2"/>
  <c r="AQ2386" i="2" a="1"/>
  <c r="AQ2386" i="2" s="1"/>
  <c r="AO2386" i="2"/>
  <c r="AU2385" i="2"/>
  <c r="AQ2385" i="2" a="1"/>
  <c r="AQ2385" i="2" s="1"/>
  <c r="AO2385" i="2"/>
  <c r="AU2384" i="2"/>
  <c r="AQ2384" i="2" a="1"/>
  <c r="AQ2384" i="2" s="1"/>
  <c r="AR2384" i="2" s="1" a="1"/>
  <c r="AR2384" i="2" s="1"/>
  <c r="AS2384" i="2" s="1" a="1"/>
  <c r="AS2384" i="2" s="1"/>
  <c r="AO2384" i="2"/>
  <c r="AU2383" i="2"/>
  <c r="AQ2383" i="2" a="1"/>
  <c r="AQ2383" i="2" s="1"/>
  <c r="AT2383" i="2" s="1"/>
  <c r="AO2383" i="2"/>
  <c r="AU2382" i="2"/>
  <c r="AQ2382" i="2" a="1"/>
  <c r="AQ2382" i="2" s="1"/>
  <c r="AO2382" i="2"/>
  <c r="AU2381" i="2"/>
  <c r="AQ2381" i="2" a="1"/>
  <c r="AQ2381" i="2" s="1"/>
  <c r="AR2381" i="2" s="1" a="1"/>
  <c r="AR2381" i="2" s="1"/>
  <c r="AS2381" i="2" s="1" a="1"/>
  <c r="AS2381" i="2" s="1"/>
  <c r="AO2381" i="2"/>
  <c r="AU2380" i="2"/>
  <c r="AQ2380" i="2" a="1"/>
  <c r="AQ2380" i="2" s="1"/>
  <c r="AO2380" i="2"/>
  <c r="AU2379" i="2"/>
  <c r="AQ2379" i="2" a="1"/>
  <c r="AQ2379" i="2" s="1"/>
  <c r="AT2379" i="2" s="1"/>
  <c r="AO2379" i="2"/>
  <c r="AU2378" i="2"/>
  <c r="AQ2378" i="2" a="1"/>
  <c r="AQ2378" i="2" s="1"/>
  <c r="AO2378" i="2"/>
  <c r="AU2377" i="2"/>
  <c r="AQ2377" i="2" a="1"/>
  <c r="AQ2377" i="2" s="1"/>
  <c r="AO2377" i="2"/>
  <c r="AU2376" i="2"/>
  <c r="AQ2376" i="2" a="1"/>
  <c r="AQ2376" i="2" s="1"/>
  <c r="AO2376" i="2"/>
  <c r="AU2375" i="2"/>
  <c r="AQ2375" i="2" a="1"/>
  <c r="AQ2375" i="2" s="1"/>
  <c r="AO2375" i="2"/>
  <c r="AU2374" i="2"/>
  <c r="AQ2374" i="2" a="1"/>
  <c r="AQ2374" i="2" s="1"/>
  <c r="AR2374" i="2" s="1" a="1"/>
  <c r="AR2374" i="2" s="1"/>
  <c r="AS2374" i="2" s="1" a="1"/>
  <c r="AS2374" i="2" s="1"/>
  <c r="AO2374" i="2"/>
  <c r="AU2373" i="2"/>
  <c r="AQ2373" i="2" a="1"/>
  <c r="AQ2373" i="2" s="1"/>
  <c r="AO2373" i="2"/>
  <c r="AU2372" i="2"/>
  <c r="AQ2372" i="2" a="1"/>
  <c r="AQ2372" i="2" s="1"/>
  <c r="AO2372" i="2"/>
  <c r="AU2371" i="2"/>
  <c r="AQ2371" i="2" a="1"/>
  <c r="AQ2371" i="2" s="1"/>
  <c r="AO2371" i="2"/>
  <c r="AU2370" i="2"/>
  <c r="AQ2370" i="2" a="1"/>
  <c r="AQ2370" i="2" s="1"/>
  <c r="AO2370" i="2"/>
  <c r="AU2369" i="2"/>
  <c r="AQ2369" i="2" a="1"/>
  <c r="AQ2369" i="2" s="1"/>
  <c r="AO2369" i="2"/>
  <c r="AU2368" i="2"/>
  <c r="AQ2368" i="2" a="1"/>
  <c r="AQ2368" i="2" s="1"/>
  <c r="AT2368" i="2" s="1"/>
  <c r="AO2368" i="2"/>
  <c r="AU2367" i="2"/>
  <c r="AQ2367" i="2" a="1"/>
  <c r="AQ2367" i="2" s="1"/>
  <c r="AT2367" i="2" s="1"/>
  <c r="AO2367" i="2"/>
  <c r="AU2366" i="2"/>
  <c r="AQ2366" i="2" a="1"/>
  <c r="AQ2366" i="2" s="1"/>
  <c r="AO2366" i="2"/>
  <c r="AU2365" i="2"/>
  <c r="AQ2365" i="2" a="1"/>
  <c r="AQ2365" i="2" s="1"/>
  <c r="AO2365" i="2"/>
  <c r="AU2364" i="2"/>
  <c r="AQ2364" i="2" a="1"/>
  <c r="AQ2364" i="2" s="1"/>
  <c r="AO2364" i="2"/>
  <c r="AU2363" i="2"/>
  <c r="AQ2363" i="2" a="1"/>
  <c r="AQ2363" i="2" s="1"/>
  <c r="AR2363" i="2" s="1" a="1"/>
  <c r="AR2363" i="2" s="1"/>
  <c r="AS2363" i="2" s="1" a="1"/>
  <c r="AS2363" i="2" s="1"/>
  <c r="AO2363" i="2"/>
  <c r="AU2362" i="2"/>
  <c r="AQ2362" i="2" a="1"/>
  <c r="AQ2362" i="2" s="1"/>
  <c r="AR2362" i="2" s="1" a="1"/>
  <c r="AR2362" i="2" s="1"/>
  <c r="AS2362" i="2" s="1" a="1"/>
  <c r="AS2362" i="2" s="1"/>
  <c r="AO2362" i="2"/>
  <c r="AU2361" i="2"/>
  <c r="AQ2361" i="2" a="1"/>
  <c r="AQ2361" i="2" s="1"/>
  <c r="AO2361" i="2"/>
  <c r="AU2360" i="2"/>
  <c r="AQ2360" i="2" a="1"/>
  <c r="AQ2360" i="2" s="1"/>
  <c r="AR2360" i="2" s="1" a="1"/>
  <c r="AR2360" i="2" s="1"/>
  <c r="AS2360" i="2" s="1" a="1"/>
  <c r="AS2360" i="2" s="1"/>
  <c r="AO2360" i="2"/>
  <c r="AU2359" i="2"/>
  <c r="AQ2359" i="2" a="1"/>
  <c r="AQ2359" i="2" s="1"/>
  <c r="AR2359" i="2" s="1" a="1"/>
  <c r="AR2359" i="2" s="1"/>
  <c r="AS2359" i="2" s="1" a="1"/>
  <c r="AS2359" i="2" s="1"/>
  <c r="AO2359" i="2"/>
  <c r="AU2358" i="2"/>
  <c r="AQ2358" i="2" a="1"/>
  <c r="AQ2358" i="2" s="1"/>
  <c r="AR2358" i="2" s="1" a="1"/>
  <c r="AR2358" i="2" s="1"/>
  <c r="AS2358" i="2" s="1" a="1"/>
  <c r="AS2358" i="2" s="1"/>
  <c r="AO2358" i="2"/>
  <c r="AU2357" i="2"/>
  <c r="AQ2357" i="2" a="1"/>
  <c r="AQ2357" i="2" s="1"/>
  <c r="AT2357" i="2" s="1"/>
  <c r="AO2357" i="2"/>
  <c r="AU2356" i="2"/>
  <c r="AQ2356" i="2" a="1"/>
  <c r="AQ2356" i="2" s="1"/>
  <c r="AR2356" i="2" s="1" a="1"/>
  <c r="AR2356" i="2" s="1"/>
  <c r="AS2356" i="2" s="1" a="1"/>
  <c r="AS2356" i="2" s="1"/>
  <c r="AO2356" i="2"/>
  <c r="AU2355" i="2"/>
  <c r="AQ2355" i="2" a="1"/>
  <c r="AQ2355" i="2" s="1"/>
  <c r="AO2355" i="2"/>
  <c r="AU2354" i="2"/>
  <c r="AQ2354" i="2" a="1"/>
  <c r="AQ2354" i="2" s="1"/>
  <c r="AT2354" i="2" s="1"/>
  <c r="AO2354" i="2"/>
  <c r="AU2353" i="2"/>
  <c r="AQ2353" i="2" a="1"/>
  <c r="AQ2353" i="2" s="1"/>
  <c r="AR2353" i="2" s="1" a="1"/>
  <c r="AR2353" i="2" s="1"/>
  <c r="AS2353" i="2" s="1" a="1"/>
  <c r="AS2353" i="2" s="1"/>
  <c r="AO2353" i="2"/>
  <c r="AU2352" i="2"/>
  <c r="AQ2352" i="2" a="1"/>
  <c r="AQ2352" i="2" s="1"/>
  <c r="AR2352" i="2" s="1" a="1"/>
  <c r="AR2352" i="2" s="1"/>
  <c r="AS2352" i="2" s="1" a="1"/>
  <c r="AS2352" i="2" s="1"/>
  <c r="AO2352" i="2"/>
  <c r="AU2351" i="2"/>
  <c r="AQ2351" i="2" a="1"/>
  <c r="AQ2351" i="2" s="1"/>
  <c r="AO2351" i="2"/>
  <c r="AU2350" i="2"/>
  <c r="AQ2350" i="2" a="1"/>
  <c r="AQ2350" i="2" s="1"/>
  <c r="AO2350" i="2"/>
  <c r="AU2349" i="2"/>
  <c r="AQ2349" i="2" a="1"/>
  <c r="AQ2349" i="2" s="1"/>
  <c r="AO2349" i="2"/>
  <c r="AU2348" i="2"/>
  <c r="AQ2348" i="2" a="1"/>
  <c r="AQ2348" i="2" s="1"/>
  <c r="AT2348" i="2" s="1"/>
  <c r="AO2348" i="2"/>
  <c r="AU2347" i="2"/>
  <c r="AQ2347" i="2" a="1"/>
  <c r="AQ2347" i="2" s="1"/>
  <c r="AO2347" i="2"/>
  <c r="AU2346" i="2"/>
  <c r="AQ2346" i="2" a="1"/>
  <c r="AQ2346" i="2" s="1"/>
  <c r="AO2346" i="2"/>
  <c r="AU2345" i="2"/>
  <c r="AQ2345" i="2" a="1"/>
  <c r="AQ2345" i="2" s="1"/>
  <c r="AO2345" i="2"/>
  <c r="AU2344" i="2"/>
  <c r="AQ2344" i="2" a="1"/>
  <c r="AQ2344" i="2" s="1"/>
  <c r="AO2344" i="2"/>
  <c r="AU2343" i="2"/>
  <c r="AQ2343" i="2" a="1"/>
  <c r="AQ2343" i="2" s="1"/>
  <c r="AO2343" i="2"/>
  <c r="AU2342" i="2"/>
  <c r="AQ2342" i="2" a="1"/>
  <c r="AQ2342" i="2" s="1"/>
  <c r="AR2342" i="2" s="1" a="1"/>
  <c r="AR2342" i="2" s="1"/>
  <c r="AS2342" i="2" s="1" a="1"/>
  <c r="AS2342" i="2" s="1"/>
  <c r="AO2342" i="2"/>
  <c r="AU2331" i="2"/>
  <c r="AQ2331" i="2" a="1"/>
  <c r="AQ2331" i="2" s="1"/>
  <c r="AO2331" i="2"/>
  <c r="AU2330" i="2"/>
  <c r="AQ2330" i="2" a="1"/>
  <c r="AQ2330" i="2" s="1"/>
  <c r="AT2330" i="2" s="1"/>
  <c r="AO2330" i="2"/>
  <c r="AU2329" i="2"/>
  <c r="AQ2329" i="2" a="1"/>
  <c r="AQ2329" i="2" s="1"/>
  <c r="AO2329" i="2"/>
  <c r="AU2328" i="2"/>
  <c r="AQ2328" i="2" a="1"/>
  <c r="AQ2328" i="2" s="1"/>
  <c r="AO2328" i="2"/>
  <c r="AU2327" i="2"/>
  <c r="AQ2327" i="2" a="1"/>
  <c r="AQ2327" i="2" s="1"/>
  <c r="AR2327" i="2" s="1" a="1"/>
  <c r="AR2327" i="2" s="1"/>
  <c r="AS2327" i="2" s="1" a="1"/>
  <c r="AS2327" i="2" s="1"/>
  <c r="AO2327" i="2"/>
  <c r="AU2326" i="2"/>
  <c r="AQ2326" i="2" a="1"/>
  <c r="AQ2326" i="2" s="1"/>
  <c r="AT2326" i="2" s="1"/>
  <c r="AO2326" i="2"/>
  <c r="AU2325" i="2"/>
  <c r="AQ2325" i="2" a="1"/>
  <c r="AQ2325" i="2" s="1"/>
  <c r="AO2325" i="2"/>
  <c r="AU2324" i="2"/>
  <c r="AQ2324" i="2" a="1"/>
  <c r="AQ2324" i="2" s="1"/>
  <c r="AO2324" i="2"/>
  <c r="AU2323" i="2"/>
  <c r="AQ2323" i="2" a="1"/>
  <c r="AQ2323" i="2" s="1"/>
  <c r="AR2323" i="2" s="1" a="1"/>
  <c r="AR2323" i="2" s="1"/>
  <c r="AS2323" i="2" s="1" a="1"/>
  <c r="AS2323" i="2" s="1"/>
  <c r="AO2323" i="2"/>
  <c r="AU2322" i="2"/>
  <c r="AQ2322" i="2" a="1"/>
  <c r="AQ2322" i="2" s="1"/>
  <c r="AR2322" i="2" s="1" a="1"/>
  <c r="AR2322" i="2" s="1"/>
  <c r="AS2322" i="2" s="1" a="1"/>
  <c r="AS2322" i="2" s="1"/>
  <c r="AO2322" i="2"/>
  <c r="AU2321" i="2"/>
  <c r="AQ2321" i="2" a="1"/>
  <c r="AQ2321" i="2" s="1"/>
  <c r="AO2321" i="2"/>
  <c r="AU2320" i="2"/>
  <c r="AQ2320" i="2" a="1"/>
  <c r="AQ2320" i="2" s="1"/>
  <c r="AO2320" i="2"/>
  <c r="AU2319" i="2"/>
  <c r="AQ2319" i="2" a="1"/>
  <c r="AQ2319" i="2" s="1"/>
  <c r="AO2319" i="2"/>
  <c r="AU2318" i="2"/>
  <c r="AQ2318" i="2" a="1"/>
  <c r="AQ2318" i="2" s="1"/>
  <c r="AO2318" i="2"/>
  <c r="AU2317" i="2"/>
  <c r="AQ2317" i="2" a="1"/>
  <c r="AQ2317" i="2" s="1"/>
  <c r="AO2317" i="2"/>
  <c r="AU2316" i="2"/>
  <c r="AQ2316" i="2" a="1"/>
  <c r="AQ2316" i="2" s="1"/>
  <c r="AO2316" i="2"/>
  <c r="AU2315" i="2"/>
  <c r="AQ2315" i="2" a="1"/>
  <c r="AQ2315" i="2" s="1"/>
  <c r="AT2315" i="2" s="1"/>
  <c r="AO2315" i="2"/>
  <c r="AU2314" i="2"/>
  <c r="AQ2314" i="2" a="1"/>
  <c r="AQ2314" i="2" s="1"/>
  <c r="AO2314" i="2"/>
  <c r="AU2313" i="2"/>
  <c r="AQ2313" i="2" a="1"/>
  <c r="AQ2313" i="2" s="1"/>
  <c r="AT2313" i="2" s="1"/>
  <c r="AO2313" i="2"/>
  <c r="AU2312" i="2"/>
  <c r="AQ2312" i="2" a="1"/>
  <c r="AQ2312" i="2" s="1"/>
  <c r="AO2312" i="2"/>
  <c r="AU2311" i="2"/>
  <c r="AQ2311" i="2" a="1"/>
  <c r="AQ2311" i="2" s="1"/>
  <c r="AO2311" i="2"/>
  <c r="AU2310" i="2"/>
  <c r="AQ2310" i="2" a="1"/>
  <c r="AQ2310" i="2" s="1"/>
  <c r="AO2310" i="2"/>
  <c r="AU2299" i="2"/>
  <c r="AQ2299" i="2" a="1"/>
  <c r="AQ2299" i="2" s="1"/>
  <c r="AO2299" i="2"/>
  <c r="AU2298" i="2"/>
  <c r="AQ2298" i="2" a="1"/>
  <c r="AQ2298" i="2" s="1"/>
  <c r="AO2298" i="2"/>
  <c r="AU2297" i="2"/>
  <c r="AQ2297" i="2" a="1"/>
  <c r="AQ2297" i="2" s="1"/>
  <c r="AO2297" i="2"/>
  <c r="AU2296" i="2"/>
  <c r="AQ2296" i="2" a="1"/>
  <c r="AQ2296" i="2" s="1"/>
  <c r="AO2296" i="2"/>
  <c r="AU2295" i="2"/>
  <c r="AQ2295" i="2" a="1"/>
  <c r="AQ2295" i="2" s="1"/>
  <c r="AO2295" i="2"/>
  <c r="AU2294" i="2"/>
  <c r="AQ2294" i="2" a="1"/>
  <c r="AQ2294" i="2" s="1"/>
  <c r="AT2294" i="2" s="1"/>
  <c r="AO2294" i="2"/>
  <c r="AU2293" i="2"/>
  <c r="AQ2293" i="2" a="1"/>
  <c r="AQ2293" i="2" s="1"/>
  <c r="AO2293" i="2"/>
  <c r="AU2292" i="2"/>
  <c r="AQ2292" i="2" a="1"/>
  <c r="AQ2292" i="2" s="1"/>
  <c r="AO2292" i="2"/>
  <c r="AU2291" i="2"/>
  <c r="AQ2291" i="2" a="1"/>
  <c r="AQ2291" i="2" s="1"/>
  <c r="AO2291" i="2"/>
  <c r="AU2290" i="2"/>
  <c r="AQ2290" i="2" a="1"/>
  <c r="AQ2290" i="2" s="1"/>
  <c r="AO2290" i="2"/>
  <c r="AU2289" i="2"/>
  <c r="AQ2289" i="2" a="1"/>
  <c r="AQ2289" i="2" s="1"/>
  <c r="AO2289" i="2"/>
  <c r="AU2288" i="2"/>
  <c r="AQ2288" i="2" a="1"/>
  <c r="AQ2288" i="2" s="1"/>
  <c r="AO2288" i="2"/>
  <c r="AU2287" i="2"/>
  <c r="AQ2287" i="2" a="1"/>
  <c r="AQ2287" i="2" s="1"/>
  <c r="AR2287" i="2" s="1" a="1"/>
  <c r="AR2287" i="2" s="1"/>
  <c r="AS2287" i="2" s="1" a="1"/>
  <c r="AS2287" i="2" s="1"/>
  <c r="AO2287" i="2"/>
  <c r="AU2286" i="2"/>
  <c r="AQ2286" i="2" a="1"/>
  <c r="AQ2286" i="2" s="1"/>
  <c r="AT2286" i="2" s="1"/>
  <c r="AO2286" i="2"/>
  <c r="AU2275" i="2"/>
  <c r="AQ2275" i="2" a="1"/>
  <c r="AQ2275" i="2" s="1"/>
  <c r="AO2275" i="2"/>
  <c r="AU2274" i="2"/>
  <c r="AQ2274" i="2" a="1"/>
  <c r="AQ2274" i="2" s="1"/>
  <c r="AT2274" i="2" s="1"/>
  <c r="AO2274" i="2"/>
  <c r="AU2273" i="2"/>
  <c r="AQ2273" i="2" a="1"/>
  <c r="AQ2273" i="2" s="1"/>
  <c r="AO2273" i="2"/>
  <c r="AU2272" i="2"/>
  <c r="AQ2272" i="2" a="1"/>
  <c r="AQ2272" i="2" s="1"/>
  <c r="AT2272" i="2" s="1"/>
  <c r="AO2272" i="2"/>
  <c r="AU2271" i="2"/>
  <c r="AQ2271" i="2" a="1"/>
  <c r="AQ2271" i="2" s="1"/>
  <c r="AT2271" i="2" s="1"/>
  <c r="AO2271" i="2"/>
  <c r="AU2270" i="2"/>
  <c r="AQ2270" i="2" a="1"/>
  <c r="AQ2270" i="2" s="1"/>
  <c r="AO2270" i="2"/>
  <c r="AU2269" i="2"/>
  <c r="AQ2269" i="2" a="1"/>
  <c r="AQ2269" i="2" s="1"/>
  <c r="AR2269" i="2" s="1" a="1"/>
  <c r="AR2269" i="2" s="1"/>
  <c r="AS2269" i="2" s="1" a="1"/>
  <c r="AS2269" i="2" s="1"/>
  <c r="AO2269" i="2"/>
  <c r="AU2268" i="2"/>
  <c r="AQ2268" i="2" a="1"/>
  <c r="AQ2268" i="2" s="1"/>
  <c r="AO2268" i="2"/>
  <c r="AU2267" i="2"/>
  <c r="AQ2267" i="2" a="1"/>
  <c r="AQ2267" i="2" s="1"/>
  <c r="AT2267" i="2" s="1"/>
  <c r="AO2267" i="2"/>
  <c r="AU2266" i="2"/>
  <c r="AQ2266" i="2" a="1"/>
  <c r="AQ2266" i="2" s="1"/>
  <c r="AO2266" i="2"/>
  <c r="AU2265" i="2"/>
  <c r="AQ2265" i="2" a="1"/>
  <c r="AQ2265" i="2" s="1"/>
  <c r="AT2265" i="2" s="1"/>
  <c r="AO2265" i="2"/>
  <c r="AU2264" i="2"/>
  <c r="AQ2264" i="2" a="1"/>
  <c r="AQ2264" i="2" s="1"/>
  <c r="AO2264" i="2"/>
  <c r="AU2263" i="2"/>
  <c r="AQ2263" i="2" a="1"/>
  <c r="AQ2263" i="2" s="1"/>
  <c r="AO2263" i="2"/>
  <c r="AU2252" i="2"/>
  <c r="AQ2252" i="2" a="1"/>
  <c r="AQ2252" i="2" s="1"/>
  <c r="AO2252" i="2"/>
  <c r="AU2251" i="2"/>
  <c r="AQ2251" i="2" a="1"/>
  <c r="AQ2251" i="2" s="1"/>
  <c r="AT2251" i="2" s="1"/>
  <c r="AO2251" i="2"/>
  <c r="AU2250" i="2"/>
  <c r="AQ2250" i="2" a="1"/>
  <c r="AQ2250" i="2" s="1"/>
  <c r="AO2250" i="2"/>
  <c r="AU2249" i="2"/>
  <c r="AQ2249" i="2" a="1"/>
  <c r="AQ2249" i="2" s="1"/>
  <c r="AO2249" i="2"/>
  <c r="AU2248" i="2"/>
  <c r="AQ2248" i="2" a="1"/>
  <c r="AQ2248" i="2" s="1"/>
  <c r="AO2248" i="2"/>
  <c r="AU2247" i="2"/>
  <c r="AQ2247" i="2" a="1"/>
  <c r="AQ2247" i="2" s="1"/>
  <c r="AO2247" i="2"/>
  <c r="AU2246" i="2"/>
  <c r="AQ2246" i="2" a="1"/>
  <c r="AQ2246" i="2" s="1"/>
  <c r="AO2246" i="2"/>
  <c r="AU2245" i="2"/>
  <c r="AQ2245" i="2" a="1"/>
  <c r="AQ2245" i="2" s="1"/>
  <c r="AT2245" i="2" s="1"/>
  <c r="AO2245" i="2"/>
  <c r="AU2244" i="2"/>
  <c r="AQ2244" i="2" a="1"/>
  <c r="AQ2244" i="2" s="1"/>
  <c r="AO2244" i="2"/>
  <c r="AU2233" i="2"/>
  <c r="AQ2233" i="2" a="1"/>
  <c r="AQ2233" i="2" s="1"/>
  <c r="AO2233" i="2"/>
  <c r="AU2232" i="2"/>
  <c r="AQ2232" i="2" a="1"/>
  <c r="AQ2232" i="2" s="1"/>
  <c r="AO2232" i="2"/>
  <c r="AU2231" i="2"/>
  <c r="AQ2231" i="2" a="1"/>
  <c r="AQ2231" i="2" s="1"/>
  <c r="AR2231" i="2" s="1" a="1"/>
  <c r="AR2231" i="2" s="1"/>
  <c r="AS2231" i="2" s="1" a="1"/>
  <c r="AS2231" i="2" s="1"/>
  <c r="AO2231" i="2"/>
  <c r="AU2230" i="2"/>
  <c r="AQ2230" i="2" a="1"/>
  <c r="AQ2230" i="2" s="1"/>
  <c r="AR2230" i="2" s="1" a="1"/>
  <c r="AR2230" i="2" s="1"/>
  <c r="AS2230" i="2" s="1" a="1"/>
  <c r="AS2230" i="2" s="1"/>
  <c r="AO2230" i="2"/>
  <c r="AU2229" i="2"/>
  <c r="AQ2229" i="2" a="1"/>
  <c r="AQ2229" i="2" s="1"/>
  <c r="AO2229" i="2"/>
  <c r="AU2228" i="2"/>
  <c r="AQ2228" i="2" a="1"/>
  <c r="AQ2228" i="2" s="1"/>
  <c r="AO2228" i="2"/>
  <c r="AU2227" i="2"/>
  <c r="AQ2227" i="2" a="1"/>
  <c r="AQ2227" i="2" s="1"/>
  <c r="AO2227" i="2"/>
  <c r="AU2226" i="2"/>
  <c r="AQ2226" i="2" a="1"/>
  <c r="AQ2226" i="2" s="1"/>
  <c r="AO2226" i="2"/>
  <c r="AU2225" i="2"/>
  <c r="AQ2225" i="2" a="1"/>
  <c r="AQ2225" i="2" s="1"/>
  <c r="AT2225" i="2" s="1"/>
  <c r="AO2225" i="2"/>
  <c r="AU2224" i="2"/>
  <c r="AQ2224" i="2" a="1"/>
  <c r="AQ2224" i="2" s="1"/>
  <c r="AO2224" i="2"/>
  <c r="AU2223" i="2"/>
  <c r="AQ2223" i="2" a="1"/>
  <c r="AQ2223" i="2" s="1"/>
  <c r="AO2223" i="2"/>
  <c r="AU2222" i="2"/>
  <c r="AQ2222" i="2" a="1"/>
  <c r="AQ2222" i="2" s="1"/>
  <c r="AT2222" i="2" s="1"/>
  <c r="AO2222" i="2"/>
  <c r="AU2221" i="2"/>
  <c r="AQ2221" i="2" a="1"/>
  <c r="AQ2221" i="2" s="1"/>
  <c r="AO2221" i="2"/>
  <c r="AU2220" i="2"/>
  <c r="AQ2220" i="2" a="1"/>
  <c r="AQ2220" i="2" s="1"/>
  <c r="AO2220" i="2"/>
  <c r="AU2219" i="2"/>
  <c r="AQ2219" i="2" a="1"/>
  <c r="AQ2219" i="2" s="1"/>
  <c r="AO2219" i="2"/>
  <c r="AU2218" i="2"/>
  <c r="AQ2218" i="2" a="1"/>
  <c r="AQ2218" i="2" s="1"/>
  <c r="AO2218" i="2"/>
  <c r="AU2217" i="2"/>
  <c r="AQ2217" i="2" a="1"/>
  <c r="AQ2217" i="2" s="1"/>
  <c r="AO2217" i="2"/>
  <c r="AU2216" i="2"/>
  <c r="AQ2216" i="2" a="1"/>
  <c r="AQ2216" i="2" s="1"/>
  <c r="AO2216" i="2"/>
  <c r="AU2215" i="2"/>
  <c r="AQ2215" i="2" a="1"/>
  <c r="AQ2215" i="2" s="1"/>
  <c r="AO2215" i="2"/>
  <c r="AU2214" i="2"/>
  <c r="AQ2214" i="2" a="1"/>
  <c r="AQ2214" i="2" s="1"/>
  <c r="AT2214" i="2" s="1"/>
  <c r="AO2214" i="2"/>
  <c r="AU2203" i="2"/>
  <c r="AQ2203" i="2" a="1"/>
  <c r="AQ2203" i="2" s="1"/>
  <c r="AO2203" i="2"/>
  <c r="AU2202" i="2"/>
  <c r="AQ2202" i="2" a="1"/>
  <c r="AQ2202" i="2" s="1"/>
  <c r="AR2202" i="2" s="1" a="1"/>
  <c r="AR2202" i="2" s="1"/>
  <c r="AS2202" i="2" s="1" a="1"/>
  <c r="AS2202" i="2" s="1"/>
  <c r="AO2202" i="2"/>
  <c r="AU2201" i="2"/>
  <c r="AQ2201" i="2" a="1"/>
  <c r="AQ2201" i="2" s="1"/>
  <c r="AT2201" i="2" s="1"/>
  <c r="AO2201" i="2"/>
  <c r="AU2200" i="2"/>
  <c r="AQ2200" i="2" a="1"/>
  <c r="AQ2200" i="2" s="1"/>
  <c r="AO2200" i="2"/>
  <c r="AU2199" i="2"/>
  <c r="AQ2199" i="2" a="1"/>
  <c r="AQ2199" i="2" s="1"/>
  <c r="AT2199" i="2" s="1"/>
  <c r="AO2199" i="2"/>
  <c r="AU2198" i="2"/>
  <c r="AQ2198" i="2" a="1"/>
  <c r="AQ2198" i="2" s="1"/>
  <c r="AO2198" i="2"/>
  <c r="AU2197" i="2"/>
  <c r="AQ2197" i="2" a="1"/>
  <c r="AQ2197" i="2" s="1"/>
  <c r="AT2197" i="2" s="1"/>
  <c r="AO2197" i="2"/>
  <c r="AU2196" i="2"/>
  <c r="AQ2196" i="2" a="1"/>
  <c r="AQ2196" i="2" s="1"/>
  <c r="AR2196" i="2" s="1" a="1"/>
  <c r="AR2196" i="2" s="1"/>
  <c r="AS2196" i="2" s="1" a="1"/>
  <c r="AS2196" i="2" s="1"/>
  <c r="AO2196" i="2"/>
  <c r="AU2195" i="2"/>
  <c r="AQ2195" i="2" a="1"/>
  <c r="AQ2195" i="2" s="1"/>
  <c r="AT2195" i="2" s="1"/>
  <c r="AO2195" i="2"/>
  <c r="AU2194" i="2"/>
  <c r="AQ2194" i="2" a="1"/>
  <c r="AQ2194" i="2" s="1"/>
  <c r="AO2194" i="2"/>
  <c r="AU2183" i="2"/>
  <c r="AQ2183" i="2" a="1"/>
  <c r="AQ2183" i="2" s="1"/>
  <c r="AT2183" i="2" s="1"/>
  <c r="AO2183" i="2"/>
  <c r="AU2182" i="2"/>
  <c r="AQ2182" i="2" a="1"/>
  <c r="AQ2182" i="2" s="1"/>
  <c r="AO2182" i="2"/>
  <c r="AU2181" i="2"/>
  <c r="AQ2181" i="2" a="1"/>
  <c r="AQ2181" i="2" s="1"/>
  <c r="AO2181" i="2"/>
  <c r="AU2180" i="2"/>
  <c r="AQ2180" i="2" a="1"/>
  <c r="AQ2180" i="2" s="1"/>
  <c r="AO2180" i="2"/>
  <c r="AU2179" i="2"/>
  <c r="AQ2179" i="2" a="1"/>
  <c r="AQ2179" i="2" s="1"/>
  <c r="AR2179" i="2" s="1" a="1"/>
  <c r="AR2179" i="2" s="1"/>
  <c r="AS2179" i="2" s="1" a="1"/>
  <c r="AS2179" i="2" s="1"/>
  <c r="AO2179" i="2"/>
  <c r="AU2178" i="2"/>
  <c r="AQ2178" i="2" a="1"/>
  <c r="AQ2178" i="2" s="1"/>
  <c r="AT2178" i="2" s="1"/>
  <c r="AO2178" i="2"/>
  <c r="AU2177" i="2"/>
  <c r="AQ2177" i="2" a="1"/>
  <c r="AQ2177" i="2" s="1"/>
  <c r="AO2177" i="2"/>
  <c r="AU2176" i="2"/>
  <c r="AQ2176" i="2" a="1"/>
  <c r="AQ2176" i="2" s="1"/>
  <c r="AO2176" i="2"/>
  <c r="AU2175" i="2"/>
  <c r="AQ2175" i="2" a="1"/>
  <c r="AQ2175" i="2" s="1"/>
  <c r="AO2175" i="2"/>
  <c r="AU2174" i="2"/>
  <c r="AQ2174" i="2" a="1"/>
  <c r="AQ2174" i="2" s="1"/>
  <c r="AT2174" i="2" s="1"/>
  <c r="AO2174" i="2"/>
  <c r="AU2173" i="2"/>
  <c r="AQ2173" i="2" a="1"/>
  <c r="AQ2173" i="2" s="1"/>
  <c r="AO2173" i="2"/>
  <c r="AU2172" i="2"/>
  <c r="AQ2172" i="2" a="1"/>
  <c r="AQ2172" i="2" s="1"/>
  <c r="AR2172" i="2" s="1" a="1"/>
  <c r="AR2172" i="2" s="1"/>
  <c r="AS2172" i="2" s="1" a="1"/>
  <c r="AS2172" i="2" s="1"/>
  <c r="AO2172" i="2"/>
  <c r="AU2161" i="2"/>
  <c r="AQ2161" i="2" a="1"/>
  <c r="AQ2161" i="2" s="1"/>
  <c r="AO2161" i="2"/>
  <c r="AU2160" i="2"/>
  <c r="AQ2160" i="2" a="1"/>
  <c r="AQ2160" i="2" s="1"/>
  <c r="AO2160" i="2"/>
  <c r="AU2159" i="2"/>
  <c r="AQ2159" i="2" a="1"/>
  <c r="AQ2159" i="2" s="1"/>
  <c r="AT2159" i="2" s="1"/>
  <c r="AO2159" i="2"/>
  <c r="AU2158" i="2"/>
  <c r="AT2158" i="2"/>
  <c r="AQ2158" i="2" a="1"/>
  <c r="AQ2158" i="2" s="1"/>
  <c r="AR2158" i="2" s="1" a="1"/>
  <c r="AR2158" i="2" s="1"/>
  <c r="AO2158" i="2"/>
  <c r="AU2157" i="2"/>
  <c r="AT2157" i="2"/>
  <c r="AQ2157" i="2" a="1"/>
  <c r="AQ2157" i="2" s="1"/>
  <c r="AR2157" i="2" s="1" a="1"/>
  <c r="AR2157" i="2" s="1"/>
  <c r="AO2157" i="2"/>
  <c r="AU2156" i="2"/>
  <c r="AT2156" i="2"/>
  <c r="AQ2156" i="2" a="1"/>
  <c r="AQ2156" i="2" s="1"/>
  <c r="AR2156" i="2" s="1" a="1"/>
  <c r="AR2156" i="2" s="1"/>
  <c r="AO2156" i="2"/>
  <c r="AU2155" i="2"/>
  <c r="AT2155" i="2"/>
  <c r="AQ2155" i="2" a="1"/>
  <c r="AQ2155" i="2" s="1"/>
  <c r="AR2155" i="2" s="1" a="1"/>
  <c r="AR2155" i="2" s="1"/>
  <c r="AO2155" i="2"/>
  <c r="AU2154" i="2"/>
  <c r="AT2154" i="2"/>
  <c r="AQ2154" i="2" a="1"/>
  <c r="AQ2154" i="2" s="1"/>
  <c r="AR2154" i="2" s="1" a="1"/>
  <c r="AR2154" i="2" s="1"/>
  <c r="AS2154" i="2" s="1" a="1"/>
  <c r="AS2154" i="2" s="1"/>
  <c r="AO2154" i="2"/>
  <c r="AU2153" i="2"/>
  <c r="AQ2153" i="2" a="1"/>
  <c r="AQ2153" i="2" s="1"/>
  <c r="AO2153" i="2"/>
  <c r="AU2152" i="2"/>
  <c r="AQ2152" i="2" a="1"/>
  <c r="AQ2152" i="2" s="1"/>
  <c r="AO2152" i="2"/>
  <c r="AU2151" i="2"/>
  <c r="AQ2151" i="2" a="1"/>
  <c r="AQ2151" i="2" s="1"/>
  <c r="AR2151" i="2" s="1" a="1"/>
  <c r="AR2151" i="2" s="1"/>
  <c r="AS2151" i="2" s="1" a="1"/>
  <c r="AS2151" i="2" s="1"/>
  <c r="AO2151" i="2"/>
  <c r="AU2150" i="2"/>
  <c r="AQ2150" i="2" a="1"/>
  <c r="AQ2150" i="2" s="1"/>
  <c r="AT2150" i="2" s="1"/>
  <c r="AO2150" i="2"/>
  <c r="AU2149" i="2"/>
  <c r="AQ2149" i="2" a="1"/>
  <c r="AQ2149" i="2" s="1"/>
  <c r="AR2149" i="2" s="1" a="1"/>
  <c r="AR2149" i="2" s="1"/>
  <c r="AS2149" i="2" s="1" a="1"/>
  <c r="AS2149" i="2" s="1"/>
  <c r="AO2149" i="2"/>
  <c r="AU2148" i="2"/>
  <c r="AQ2148" i="2" a="1"/>
  <c r="AQ2148" i="2" s="1"/>
  <c r="AO2148" i="2"/>
  <c r="AU2147" i="2"/>
  <c r="AQ2147" i="2" a="1"/>
  <c r="AQ2147" i="2" s="1"/>
  <c r="AR2147" i="2" s="1" a="1"/>
  <c r="AR2147" i="2" s="1"/>
  <c r="AS2147" i="2" s="1" a="1"/>
  <c r="AS2147" i="2" s="1"/>
  <c r="AO2147" i="2"/>
  <c r="AU2146" i="2"/>
  <c r="AQ2146" i="2" a="1"/>
  <c r="AQ2146" i="2" s="1"/>
  <c r="AO2146" i="2"/>
  <c r="AU2145" i="2"/>
  <c r="AQ2145" i="2" a="1"/>
  <c r="AQ2145" i="2" s="1"/>
  <c r="AO2145" i="2"/>
  <c r="AU2144" i="2"/>
  <c r="AQ2144" i="2" a="1"/>
  <c r="AQ2144" i="2" s="1"/>
  <c r="AO2144" i="2"/>
  <c r="AU2143" i="2"/>
  <c r="AQ2143" i="2" a="1"/>
  <c r="AQ2143" i="2" s="1"/>
  <c r="AO2143" i="2"/>
  <c r="AU2142" i="2"/>
  <c r="AQ2142" i="2" a="1"/>
  <c r="AQ2142" i="2" s="1"/>
  <c r="AO2142" i="2"/>
  <c r="AU2141" i="2"/>
  <c r="AQ2141" i="2" a="1"/>
  <c r="AQ2141" i="2" s="1"/>
  <c r="AO2141" i="2"/>
  <c r="AU2140" i="2"/>
  <c r="AQ2140" i="2" a="1"/>
  <c r="AQ2140" i="2" s="1"/>
  <c r="AO2140" i="2"/>
  <c r="AU2139" i="2"/>
  <c r="AQ2139" i="2" a="1"/>
  <c r="AQ2139" i="2" s="1"/>
  <c r="AO2139" i="2"/>
  <c r="AU2138" i="2"/>
  <c r="AQ2138" i="2" a="1"/>
  <c r="AQ2138" i="2" s="1"/>
  <c r="AO2138" i="2"/>
  <c r="AU2137" i="2"/>
  <c r="AQ2137" i="2" a="1"/>
  <c r="AQ2137" i="2" s="1"/>
  <c r="AT2137" i="2" s="1"/>
  <c r="AO2137" i="2"/>
  <c r="AU2136" i="2"/>
  <c r="AQ2136" i="2" a="1"/>
  <c r="AQ2136" i="2" s="1"/>
  <c r="AR2136" i="2" s="1" a="1"/>
  <c r="AR2136" i="2" s="1"/>
  <c r="AS2136" i="2" s="1" a="1"/>
  <c r="AS2136" i="2" s="1"/>
  <c r="AO2136" i="2"/>
  <c r="AU2135" i="2"/>
  <c r="AQ2135" i="2" a="1"/>
  <c r="AQ2135" i="2" s="1"/>
  <c r="AO2135" i="2"/>
  <c r="AU2134" i="2"/>
  <c r="AQ2134" i="2" a="1"/>
  <c r="AQ2134" i="2" s="1"/>
  <c r="AO2134" i="2"/>
  <c r="AU2133" i="2"/>
  <c r="AQ2133" i="2" a="1"/>
  <c r="AQ2133" i="2" s="1"/>
  <c r="AO2133" i="2"/>
  <c r="AU2132" i="2"/>
  <c r="AQ2132" i="2" a="1"/>
  <c r="AQ2132" i="2" s="1"/>
  <c r="AO2132" i="2"/>
  <c r="AU2131" i="2"/>
  <c r="AQ2131" i="2" a="1"/>
  <c r="AQ2131" i="2" s="1"/>
  <c r="AR2131" i="2" s="1" a="1"/>
  <c r="AR2131" i="2" s="1"/>
  <c r="AS2131" i="2" s="1" a="1"/>
  <c r="AS2131" i="2" s="1"/>
  <c r="AO2131" i="2"/>
  <c r="AU2130" i="2"/>
  <c r="AQ2130" i="2" a="1"/>
  <c r="AQ2130" i="2" s="1"/>
  <c r="AO2130" i="2"/>
  <c r="AU2129" i="2"/>
  <c r="AQ2129" i="2" a="1"/>
  <c r="AQ2129" i="2" s="1"/>
  <c r="AT2129" i="2" s="1"/>
  <c r="AO2129" i="2"/>
  <c r="AU2128" i="2"/>
  <c r="AQ2128" i="2" a="1"/>
  <c r="AQ2128" i="2" s="1"/>
  <c r="AO2128" i="2"/>
  <c r="AU2127" i="2"/>
  <c r="AQ2127" i="2" a="1"/>
  <c r="AQ2127" i="2" s="1"/>
  <c r="AT2127" i="2" s="1"/>
  <c r="AO2127" i="2"/>
  <c r="AU2126" i="2"/>
  <c r="AQ2126" i="2" a="1"/>
  <c r="AQ2126" i="2" s="1"/>
  <c r="AT2126" i="2" s="1"/>
  <c r="AO2126" i="2"/>
  <c r="AU2125" i="2"/>
  <c r="AQ2125" i="2" a="1"/>
  <c r="AQ2125" i="2" s="1"/>
  <c r="AO2125" i="2"/>
  <c r="AU2124" i="2"/>
  <c r="AQ2124" i="2" a="1"/>
  <c r="AQ2124" i="2" s="1"/>
  <c r="AO2124" i="2"/>
  <c r="AU2123" i="2"/>
  <c r="AQ2123" i="2" a="1"/>
  <c r="AQ2123" i="2" s="1"/>
  <c r="AR2123" i="2" s="1" a="1"/>
  <c r="AR2123" i="2" s="1"/>
  <c r="AS2123" i="2" s="1" a="1"/>
  <c r="AS2123" i="2" s="1"/>
  <c r="AO2123" i="2"/>
  <c r="AU2122" i="2"/>
  <c r="AQ2122" i="2" a="1"/>
  <c r="AQ2122" i="2" s="1"/>
  <c r="AR2122" i="2" s="1" a="1"/>
  <c r="AR2122" i="2" s="1"/>
  <c r="AS2122" i="2" s="1" a="1"/>
  <c r="AS2122" i="2" s="1"/>
  <c r="AO2122" i="2"/>
  <c r="AU2121" i="2"/>
  <c r="AQ2121" i="2" a="1"/>
  <c r="AQ2121" i="2" s="1"/>
  <c r="AR2121" i="2" s="1" a="1"/>
  <c r="AR2121" i="2" s="1"/>
  <c r="AS2121" i="2" s="1" a="1"/>
  <c r="AS2121" i="2" s="1"/>
  <c r="AO2121" i="2"/>
  <c r="AU2120" i="2"/>
  <c r="AQ2120" i="2" a="1"/>
  <c r="AQ2120" i="2" s="1"/>
  <c r="AO2120" i="2"/>
  <c r="AU2119" i="2"/>
  <c r="AQ2119" i="2" a="1"/>
  <c r="AQ2119" i="2" s="1"/>
  <c r="AO2119" i="2"/>
  <c r="AU2108" i="2"/>
  <c r="AQ2108" i="2" a="1"/>
  <c r="AQ2108" i="2" s="1"/>
  <c r="AO2108" i="2"/>
  <c r="AU2107" i="2"/>
  <c r="AQ2107" i="2" a="1"/>
  <c r="AQ2107" i="2" s="1"/>
  <c r="AO2107" i="2"/>
  <c r="AU2106" i="2"/>
  <c r="AQ2106" i="2" a="1"/>
  <c r="AQ2106" i="2" s="1"/>
  <c r="AR2106" i="2" s="1" a="1"/>
  <c r="AR2106" i="2" s="1"/>
  <c r="AS2106" i="2" s="1" a="1"/>
  <c r="AS2106" i="2" s="1"/>
  <c r="AO2106" i="2"/>
  <c r="AU2105" i="2"/>
  <c r="AQ2105" i="2" a="1"/>
  <c r="AQ2105" i="2" s="1"/>
  <c r="AR2105" i="2" s="1" a="1"/>
  <c r="AR2105" i="2" s="1"/>
  <c r="AS2105" i="2" s="1" a="1"/>
  <c r="AS2105" i="2" s="1"/>
  <c r="AO2105" i="2"/>
  <c r="AU2104" i="2"/>
  <c r="AQ2104" i="2" a="1"/>
  <c r="AQ2104" i="2" s="1"/>
  <c r="AT2104" i="2" s="1"/>
  <c r="AO2104" i="2"/>
  <c r="AU2103" i="2"/>
  <c r="AQ2103" i="2" a="1"/>
  <c r="AQ2103" i="2" s="1"/>
  <c r="AO2103" i="2"/>
  <c r="AU2102" i="2"/>
  <c r="AQ2102" i="2" a="1"/>
  <c r="AQ2102" i="2" s="1"/>
  <c r="AO2102" i="2"/>
  <c r="AU2091" i="2"/>
  <c r="AQ2091" i="2" a="1"/>
  <c r="AQ2091" i="2" s="1"/>
  <c r="AO2091" i="2"/>
  <c r="AU2090" i="2"/>
  <c r="AQ2090" i="2" a="1"/>
  <c r="AQ2090" i="2" s="1"/>
  <c r="AO2090" i="2"/>
  <c r="AU2089" i="2"/>
  <c r="AQ2089" i="2" a="1"/>
  <c r="AQ2089" i="2" s="1"/>
  <c r="AO2089" i="2"/>
  <c r="AU2088" i="2"/>
  <c r="AT2088" i="2"/>
  <c r="AQ2088" i="2" a="1"/>
  <c r="AQ2088" i="2" s="1"/>
  <c r="AR2088" i="2" s="1" a="1"/>
  <c r="AR2088" i="2" s="1"/>
  <c r="AO2088" i="2"/>
  <c r="AU2087" i="2"/>
  <c r="AT2087" i="2"/>
  <c r="AQ2087" i="2" a="1"/>
  <c r="AQ2087" i="2" s="1"/>
  <c r="AR2087" i="2" s="1" a="1"/>
  <c r="AR2087" i="2" s="1"/>
  <c r="AS2087" i="2" s="1" a="1"/>
  <c r="AS2087" i="2" s="1"/>
  <c r="AV2087" i="2" s="1"/>
  <c r="AO2087" i="2"/>
  <c r="AU2086" i="2"/>
  <c r="AT2086" i="2"/>
  <c r="AQ2086" i="2" a="1"/>
  <c r="AQ2086" i="2" s="1"/>
  <c r="AR2086" i="2" s="1" a="1"/>
  <c r="AR2086" i="2" s="1"/>
  <c r="AO2086" i="2"/>
  <c r="AU2075" i="2"/>
  <c r="AQ2075" i="2" a="1"/>
  <c r="AQ2075" i="2" s="1"/>
  <c r="AO2075" i="2"/>
  <c r="AU2074" i="2"/>
  <c r="AQ2074" i="2" a="1"/>
  <c r="AQ2074" i="2" s="1"/>
  <c r="AT2074" i="2" s="1"/>
  <c r="AO2074" i="2"/>
  <c r="AU2073" i="2"/>
  <c r="AQ2073" i="2" a="1"/>
  <c r="AQ2073" i="2" s="1"/>
  <c r="AO2073" i="2"/>
  <c r="AU2072" i="2"/>
  <c r="AT2072" i="2"/>
  <c r="AQ2072" i="2" a="1"/>
  <c r="AQ2072" i="2" s="1"/>
  <c r="AR2072" i="2" s="1" a="1"/>
  <c r="AR2072" i="2" s="1"/>
  <c r="AO2072" i="2"/>
  <c r="AU2071" i="2"/>
  <c r="AQ2071" i="2" a="1"/>
  <c r="AQ2071" i="2" s="1"/>
  <c r="AR2071" i="2" s="1" a="1"/>
  <c r="AR2071" i="2" s="1"/>
  <c r="AS2071" i="2" s="1" a="1"/>
  <c r="AS2071" i="2" s="1"/>
  <c r="AO2071" i="2"/>
  <c r="AU2070" i="2"/>
  <c r="AQ2070" i="2" a="1"/>
  <c r="AQ2070" i="2" s="1"/>
  <c r="AT2070" i="2" s="1"/>
  <c r="AO2070" i="2"/>
  <c r="AU2069" i="2"/>
  <c r="AQ2069" i="2" a="1"/>
  <c r="AQ2069" i="2" s="1"/>
  <c r="AO2069" i="2"/>
  <c r="AU2068" i="2"/>
  <c r="AQ2068" i="2" a="1"/>
  <c r="AQ2068" i="2" s="1"/>
  <c r="AO2068" i="2"/>
  <c r="AU2067" i="2"/>
  <c r="AQ2067" i="2" a="1"/>
  <c r="AQ2067" i="2" s="1"/>
  <c r="AR2067" i="2" s="1" a="1"/>
  <c r="AR2067" i="2" s="1"/>
  <c r="AS2067" i="2" s="1" a="1"/>
  <c r="AS2067" i="2" s="1"/>
  <c r="AO2067" i="2"/>
  <c r="AU2066" i="2"/>
  <c r="AQ2066" i="2" a="1"/>
  <c r="AQ2066" i="2" s="1"/>
  <c r="AO2066" i="2"/>
  <c r="AU2065" i="2"/>
  <c r="AQ2065" i="2" a="1"/>
  <c r="AQ2065" i="2" s="1"/>
  <c r="AO2065" i="2"/>
  <c r="AU2064" i="2"/>
  <c r="AQ2064" i="2" a="1"/>
  <c r="AQ2064" i="2" s="1"/>
  <c r="AO2064" i="2"/>
  <c r="AU2063" i="2"/>
  <c r="AQ2063" i="2" a="1"/>
  <c r="AQ2063" i="2" s="1"/>
  <c r="AO2063" i="2"/>
  <c r="AU2062" i="2"/>
  <c r="AQ2062" i="2" a="1"/>
  <c r="AQ2062" i="2" s="1"/>
  <c r="AT2062" i="2" s="1"/>
  <c r="AO2062" i="2"/>
  <c r="AU2061" i="2"/>
  <c r="AQ2061" i="2" a="1"/>
  <c r="AQ2061" i="2" s="1"/>
  <c r="AO2061" i="2"/>
  <c r="AU2060" i="2"/>
  <c r="AQ2060" i="2" a="1"/>
  <c r="AQ2060" i="2" s="1"/>
  <c r="AO2060" i="2"/>
  <c r="AU2059" i="2"/>
  <c r="AQ2059" i="2" a="1"/>
  <c r="AQ2059" i="2" s="1"/>
  <c r="AT2059" i="2" s="1"/>
  <c r="AO2059" i="2"/>
  <c r="AU2058" i="2"/>
  <c r="AQ2058" i="2" a="1"/>
  <c r="AQ2058" i="2" s="1"/>
  <c r="AR2058" i="2" s="1" a="1"/>
  <c r="AR2058" i="2" s="1"/>
  <c r="AS2058" i="2" s="1" a="1"/>
  <c r="AS2058" i="2" s="1"/>
  <c r="AO2058" i="2"/>
  <c r="AU2057" i="2"/>
  <c r="AQ2057" i="2" a="1"/>
  <c r="AQ2057" i="2" s="1"/>
  <c r="AT2057" i="2" s="1"/>
  <c r="AO2057" i="2"/>
  <c r="AU2056" i="2"/>
  <c r="AQ2056" i="2" a="1"/>
  <c r="AQ2056" i="2" s="1"/>
  <c r="AO2056" i="2"/>
  <c r="AU2055" i="2"/>
  <c r="AT2055" i="2"/>
  <c r="AQ2055" i="2" a="1"/>
  <c r="AQ2055" i="2" s="1"/>
  <c r="AR2055" i="2" s="1" a="1"/>
  <c r="AR2055" i="2" s="1"/>
  <c r="AO2055" i="2"/>
  <c r="AU2044" i="2"/>
  <c r="AQ2044" i="2" a="1"/>
  <c r="AQ2044" i="2" s="1"/>
  <c r="AO2044" i="2"/>
  <c r="AU2043" i="2"/>
  <c r="AQ2043" i="2" a="1"/>
  <c r="AQ2043" i="2" s="1"/>
  <c r="AR2043" i="2" s="1" a="1"/>
  <c r="AR2043" i="2" s="1"/>
  <c r="AS2043" i="2" s="1" a="1"/>
  <c r="AS2043" i="2" s="1"/>
  <c r="AO2043" i="2"/>
  <c r="AU2042" i="2"/>
  <c r="AQ2042" i="2" a="1"/>
  <c r="AQ2042" i="2" s="1"/>
  <c r="AO2042" i="2"/>
  <c r="AU2041" i="2"/>
  <c r="AT2041" i="2"/>
  <c r="AQ2041" i="2" a="1"/>
  <c r="AQ2041" i="2" s="1"/>
  <c r="AR2041" i="2" s="1" a="1"/>
  <c r="AR2041" i="2" s="1"/>
  <c r="AS2041" i="2" s="1" a="1"/>
  <c r="AS2041" i="2" s="1"/>
  <c r="AO2041" i="2"/>
  <c r="AU2040" i="2"/>
  <c r="AT2040" i="2"/>
  <c r="AQ2040" i="2" a="1"/>
  <c r="AQ2040" i="2" s="1"/>
  <c r="AR2040" i="2" s="1" a="1"/>
  <c r="AR2040" i="2" s="1"/>
  <c r="AO2040" i="2"/>
  <c r="AU2039" i="2"/>
  <c r="AT2039" i="2"/>
  <c r="AQ2039" i="2" a="1"/>
  <c r="AQ2039" i="2" s="1"/>
  <c r="AR2039" i="2" s="1" a="1"/>
  <c r="AR2039" i="2" s="1"/>
  <c r="AO2039" i="2"/>
  <c r="AU2038" i="2"/>
  <c r="AT2038" i="2"/>
  <c r="AQ2038" i="2" a="1"/>
  <c r="AQ2038" i="2" s="1"/>
  <c r="AR2038" i="2" s="1" a="1"/>
  <c r="AR2038" i="2" s="1"/>
  <c r="AO2038" i="2"/>
  <c r="AU2037" i="2"/>
  <c r="AQ2037" i="2" a="1"/>
  <c r="AQ2037" i="2" s="1"/>
  <c r="AO2037" i="2"/>
  <c r="AU2036" i="2"/>
  <c r="AQ2036" i="2" a="1"/>
  <c r="AQ2036" i="2" s="1"/>
  <c r="AO2036" i="2"/>
  <c r="AU2035" i="2"/>
  <c r="AQ2035" i="2" a="1"/>
  <c r="AQ2035" i="2" s="1"/>
  <c r="AO2035" i="2"/>
  <c r="AU2034" i="2"/>
  <c r="AQ2034" i="2" a="1"/>
  <c r="AQ2034" i="2" s="1"/>
  <c r="AO2034" i="2"/>
  <c r="AU2033" i="2"/>
  <c r="AQ2033" i="2" a="1"/>
  <c r="AQ2033" i="2" s="1"/>
  <c r="AO2033" i="2"/>
  <c r="AU2032" i="2"/>
  <c r="AQ2032" i="2" a="1"/>
  <c r="AQ2032" i="2" s="1"/>
  <c r="AO2032" i="2"/>
  <c r="AU2031" i="2"/>
  <c r="AQ2031" i="2" a="1"/>
  <c r="AQ2031" i="2" s="1"/>
  <c r="AO2031" i="2"/>
  <c r="AU2030" i="2"/>
  <c r="AQ2030" i="2" a="1"/>
  <c r="AQ2030" i="2" s="1"/>
  <c r="AO2030" i="2"/>
  <c r="AU2029" i="2"/>
  <c r="AQ2029" i="2" a="1"/>
  <c r="AQ2029" i="2" s="1"/>
  <c r="AT2029" i="2" s="1"/>
  <c r="AO2029" i="2"/>
  <c r="AU2028" i="2"/>
  <c r="AQ2028" i="2" a="1"/>
  <c r="AQ2028" i="2" s="1"/>
  <c r="AO2028" i="2"/>
  <c r="AU2027" i="2"/>
  <c r="AQ2027" i="2" a="1"/>
  <c r="AQ2027" i="2" s="1"/>
  <c r="AO2027" i="2"/>
  <c r="AU2026" i="2"/>
  <c r="AQ2026" i="2" a="1"/>
  <c r="AQ2026" i="2" s="1"/>
  <c r="AO2026" i="2"/>
  <c r="AU2025" i="2"/>
  <c r="AQ2025" i="2" a="1"/>
  <c r="AQ2025" i="2" s="1"/>
  <c r="AR2025" i="2" s="1" a="1"/>
  <c r="AR2025" i="2" s="1"/>
  <c r="AS2025" i="2" s="1" a="1"/>
  <c r="AS2025" i="2" s="1"/>
  <c r="AO2025" i="2"/>
  <c r="AU2024" i="2"/>
  <c r="AQ2024" i="2" a="1"/>
  <c r="AQ2024" i="2" s="1"/>
  <c r="AR2024" i="2" s="1" a="1"/>
  <c r="AR2024" i="2" s="1"/>
  <c r="AS2024" i="2" s="1" a="1"/>
  <c r="AS2024" i="2" s="1"/>
  <c r="AO2024" i="2"/>
  <c r="AU2023" i="2"/>
  <c r="AQ2023" i="2" a="1"/>
  <c r="AQ2023" i="2" s="1"/>
  <c r="AO2023" i="2"/>
  <c r="AU2022" i="2"/>
  <c r="AQ2022" i="2" a="1"/>
  <c r="AQ2022" i="2" s="1"/>
  <c r="AO2022" i="2"/>
  <c r="AU2021" i="2"/>
  <c r="AQ2021" i="2" a="1"/>
  <c r="AQ2021" i="2" s="1"/>
  <c r="AO2021" i="2"/>
  <c r="AU2020" i="2"/>
  <c r="AQ2020" i="2" a="1"/>
  <c r="AQ2020" i="2" s="1"/>
  <c r="AO2020" i="2"/>
  <c r="AU2009" i="2"/>
  <c r="AQ2009" i="2" a="1"/>
  <c r="AQ2009" i="2" s="1"/>
  <c r="AO2009" i="2"/>
  <c r="AU2008" i="2"/>
  <c r="AQ2008" i="2" a="1"/>
  <c r="AQ2008" i="2" s="1"/>
  <c r="AR2008" i="2" s="1" a="1"/>
  <c r="AR2008" i="2" s="1"/>
  <c r="AS2008" i="2" s="1" a="1"/>
  <c r="AS2008" i="2" s="1"/>
  <c r="AO2008" i="2"/>
  <c r="AU2007" i="2"/>
  <c r="AQ2007" i="2" a="1"/>
  <c r="AQ2007" i="2" s="1"/>
  <c r="AO2007" i="2"/>
  <c r="AU2006" i="2"/>
  <c r="AT2006" i="2"/>
  <c r="AQ2006" i="2" a="1"/>
  <c r="AQ2006" i="2" s="1"/>
  <c r="AR2006" i="2" s="1" a="1"/>
  <c r="AR2006" i="2" s="1"/>
  <c r="AS2006" i="2" s="1" a="1"/>
  <c r="AS2006" i="2" s="1"/>
  <c r="AO2006" i="2"/>
  <c r="AU2005" i="2"/>
  <c r="AT2005" i="2"/>
  <c r="AQ2005" i="2" a="1"/>
  <c r="AQ2005" i="2" s="1"/>
  <c r="AR2005" i="2" s="1" a="1"/>
  <c r="AR2005" i="2" s="1"/>
  <c r="AO2005" i="2"/>
  <c r="AU2004" i="2"/>
  <c r="AT2004" i="2"/>
  <c r="AQ2004" i="2" a="1"/>
  <c r="AQ2004" i="2" s="1"/>
  <c r="AR2004" i="2" s="1" a="1"/>
  <c r="AR2004" i="2" s="1"/>
  <c r="AS2004" i="2" s="1" a="1"/>
  <c r="AS2004" i="2" s="1"/>
  <c r="AO2004" i="2"/>
  <c r="AU2003" i="2"/>
  <c r="AT2003" i="2"/>
  <c r="AQ2003" i="2" a="1"/>
  <c r="AQ2003" i="2" s="1"/>
  <c r="AR2003" i="2" s="1" a="1"/>
  <c r="AR2003" i="2" s="1"/>
  <c r="AS2003" i="2" s="1" a="1"/>
  <c r="AS2003" i="2" s="1"/>
  <c r="AO2003" i="2"/>
  <c r="AU2002" i="2"/>
  <c r="AT2002" i="2"/>
  <c r="AQ2002" i="2" a="1"/>
  <c r="AQ2002" i="2" s="1"/>
  <c r="AR2002" i="2" s="1" a="1"/>
  <c r="AR2002" i="2" s="1"/>
  <c r="AS2002" i="2" s="1" a="1"/>
  <c r="AS2002" i="2" s="1"/>
  <c r="AO2002" i="2"/>
  <c r="AU2001" i="2"/>
  <c r="AT2001" i="2"/>
  <c r="AQ2001" i="2" a="1"/>
  <c r="AQ2001" i="2" s="1"/>
  <c r="AR2001" i="2" s="1" a="1"/>
  <c r="AR2001" i="2" s="1"/>
  <c r="AO2001" i="2"/>
  <c r="AU2000" i="2"/>
  <c r="AQ2000" i="2" a="1"/>
  <c r="AQ2000" i="2" s="1"/>
  <c r="AO2000" i="2"/>
  <c r="AU1999" i="2"/>
  <c r="AQ1999" i="2" a="1"/>
  <c r="AQ1999" i="2" s="1"/>
  <c r="AO1999" i="2"/>
  <c r="AU1998" i="2"/>
  <c r="AQ1998" i="2" a="1"/>
  <c r="AQ1998" i="2" s="1"/>
  <c r="AO1998" i="2"/>
  <c r="AU1997" i="2"/>
  <c r="AQ1997" i="2" a="1"/>
  <c r="AQ1997" i="2" s="1"/>
  <c r="AO1997" i="2"/>
  <c r="AU1996" i="2"/>
  <c r="AQ1996" i="2" a="1"/>
  <c r="AQ1996" i="2" s="1"/>
  <c r="AO1996" i="2"/>
  <c r="AU1995" i="2"/>
  <c r="AQ1995" i="2" a="1"/>
  <c r="AQ1995" i="2" s="1"/>
  <c r="AT1995" i="2" s="1"/>
  <c r="AO1995" i="2"/>
  <c r="AU1994" i="2"/>
  <c r="AQ1994" i="2" a="1"/>
  <c r="AQ1994" i="2" s="1"/>
  <c r="AO1994" i="2"/>
  <c r="AU1993" i="2"/>
  <c r="AQ1993" i="2" a="1"/>
  <c r="AQ1993" i="2" s="1"/>
  <c r="AO1993" i="2"/>
  <c r="AU1992" i="2"/>
  <c r="AQ1992" i="2" a="1"/>
  <c r="AQ1992" i="2" s="1"/>
  <c r="AR1992" i="2" s="1" a="1"/>
  <c r="AR1992" i="2" s="1"/>
  <c r="AS1992" i="2" s="1" a="1"/>
  <c r="AS1992" i="2" s="1"/>
  <c r="AO1992" i="2"/>
  <c r="AU1991" i="2"/>
  <c r="AQ1991" i="2" a="1"/>
  <c r="AQ1991" i="2" s="1"/>
  <c r="AO1991" i="2"/>
  <c r="AU1990" i="2"/>
  <c r="AQ1990" i="2" a="1"/>
  <c r="AQ1990" i="2" s="1"/>
  <c r="AO1990" i="2"/>
  <c r="AU1989" i="2"/>
  <c r="AQ1989" i="2" a="1"/>
  <c r="AQ1989" i="2" s="1"/>
  <c r="AT1989" i="2" s="1"/>
  <c r="AO1989" i="2"/>
  <c r="AU1988" i="2"/>
  <c r="AQ1988" i="2" a="1"/>
  <c r="AQ1988" i="2" s="1"/>
  <c r="AT1988" i="2" s="1"/>
  <c r="AO1988" i="2"/>
  <c r="AU1987" i="2"/>
  <c r="AQ1987" i="2" a="1"/>
  <c r="AQ1987" i="2" s="1"/>
  <c r="AO1987" i="2"/>
  <c r="AU1986" i="2"/>
  <c r="AQ1986" i="2" a="1"/>
  <c r="AQ1986" i="2" s="1"/>
  <c r="AO1986" i="2"/>
  <c r="AU1985" i="2"/>
  <c r="AQ1985" i="2" a="1"/>
  <c r="AQ1985" i="2" s="1"/>
  <c r="AR1985" i="2" s="1" a="1"/>
  <c r="AR1985" i="2" s="1"/>
  <c r="AS1985" i="2" s="1" a="1"/>
  <c r="AS1985" i="2" s="1"/>
  <c r="AO1985" i="2"/>
  <c r="AU1984" i="2"/>
  <c r="AQ1984" i="2" a="1"/>
  <c r="AQ1984" i="2" s="1"/>
  <c r="AO1984" i="2"/>
  <c r="AU1983" i="2"/>
  <c r="AQ1983" i="2" a="1"/>
  <c r="AQ1983" i="2" s="1"/>
  <c r="AO1983" i="2"/>
  <c r="AU1982" i="2"/>
  <c r="AQ1982" i="2" a="1"/>
  <c r="AQ1982" i="2" s="1"/>
  <c r="AO1982" i="2"/>
  <c r="AU1981" i="2"/>
  <c r="AQ1981" i="2" a="1"/>
  <c r="AQ1981" i="2" s="1"/>
  <c r="AR1981" i="2" s="1" a="1"/>
  <c r="AR1981" i="2" s="1"/>
  <c r="AS1981" i="2" s="1" a="1"/>
  <c r="AS1981" i="2" s="1"/>
  <c r="AO1981" i="2"/>
  <c r="AU1980" i="2"/>
  <c r="AQ1980" i="2" a="1"/>
  <c r="AQ1980" i="2" s="1"/>
  <c r="AO1980" i="2"/>
  <c r="AU1979" i="2"/>
  <c r="AQ1979" i="2" a="1"/>
  <c r="AQ1979" i="2" s="1"/>
  <c r="AO1979" i="2"/>
  <c r="AU1978" i="2"/>
  <c r="AQ1978" i="2" a="1"/>
  <c r="AQ1978" i="2" s="1"/>
  <c r="AR1978" i="2" s="1" a="1"/>
  <c r="AR1978" i="2" s="1"/>
  <c r="AS1978" i="2" s="1" a="1"/>
  <c r="AS1978" i="2" s="1"/>
  <c r="AO1978" i="2"/>
  <c r="AU1977" i="2"/>
  <c r="AQ1977" i="2" a="1"/>
  <c r="AQ1977" i="2" s="1"/>
  <c r="AO1977" i="2"/>
  <c r="AU1976" i="2"/>
  <c r="AQ1976" i="2" a="1"/>
  <c r="AQ1976" i="2" s="1"/>
  <c r="AR1976" i="2" s="1" a="1"/>
  <c r="AR1976" i="2" s="1"/>
  <c r="AS1976" i="2" s="1" a="1"/>
  <c r="AS1976" i="2" s="1"/>
  <c r="AO1976" i="2"/>
  <c r="AU1975" i="2"/>
  <c r="AQ1975" i="2" a="1"/>
  <c r="AQ1975" i="2" s="1"/>
  <c r="AO1975" i="2"/>
  <c r="AU1974" i="2"/>
  <c r="AQ1974" i="2" a="1"/>
  <c r="AQ1974" i="2" s="1"/>
  <c r="AO1974" i="2"/>
  <c r="AU1973" i="2"/>
  <c r="AQ1973" i="2" a="1"/>
  <c r="AQ1973" i="2" s="1"/>
  <c r="AT1973" i="2" s="1"/>
  <c r="AO1973" i="2"/>
  <c r="AU1962" i="2"/>
  <c r="AQ1962" i="2" a="1"/>
  <c r="AQ1962" i="2" s="1"/>
  <c r="AO1962" i="2"/>
  <c r="AU1961" i="2"/>
  <c r="AQ1961" i="2" a="1"/>
  <c r="AQ1961" i="2" s="1"/>
  <c r="AR1961" i="2" s="1" a="1"/>
  <c r="AR1961" i="2" s="1"/>
  <c r="AS1961" i="2" s="1" a="1"/>
  <c r="AS1961" i="2" s="1"/>
  <c r="AO1961" i="2"/>
  <c r="AU1960" i="2"/>
  <c r="AQ1960" i="2" a="1"/>
  <c r="AQ1960" i="2" s="1"/>
  <c r="AT1960" i="2" s="1"/>
  <c r="AO1960" i="2"/>
  <c r="AU1959" i="2"/>
  <c r="AQ1959" i="2" a="1"/>
  <c r="AQ1959" i="2" s="1"/>
  <c r="AO1959" i="2"/>
  <c r="AU1958" i="2"/>
  <c r="AQ1958" i="2" a="1"/>
  <c r="AQ1958" i="2" s="1"/>
  <c r="AO1958" i="2"/>
  <c r="AU1957" i="2"/>
  <c r="AQ1957" i="2" a="1"/>
  <c r="AQ1957" i="2" s="1"/>
  <c r="AO1957" i="2"/>
  <c r="AU1956" i="2"/>
  <c r="AQ1956" i="2" a="1"/>
  <c r="AQ1956" i="2" s="1"/>
  <c r="AO1956" i="2"/>
  <c r="AU1955" i="2"/>
  <c r="AQ1955" i="2" a="1"/>
  <c r="AQ1955" i="2" s="1"/>
  <c r="AT1955" i="2" s="1"/>
  <c r="AO1955" i="2"/>
  <c r="AU1954" i="2"/>
  <c r="AQ1954" i="2" a="1"/>
  <c r="AQ1954" i="2" s="1"/>
  <c r="AO1954" i="2"/>
  <c r="AU1953" i="2"/>
  <c r="AQ1953" i="2" a="1"/>
  <c r="AQ1953" i="2" s="1"/>
  <c r="AO1953" i="2"/>
  <c r="AU1952" i="2"/>
  <c r="AQ1952" i="2" a="1"/>
  <c r="AQ1952" i="2" s="1"/>
  <c r="AO1952" i="2"/>
  <c r="AU1951" i="2"/>
  <c r="AQ1951" i="2" a="1"/>
  <c r="AQ1951" i="2" s="1"/>
  <c r="AO1951" i="2"/>
  <c r="AU1950" i="2"/>
  <c r="AQ1950" i="2" a="1"/>
  <c r="AQ1950" i="2" s="1"/>
  <c r="AO1950" i="2"/>
  <c r="AU1949" i="2"/>
  <c r="AQ1949" i="2" a="1"/>
  <c r="AQ1949" i="2" s="1"/>
  <c r="AT1949" i="2" s="1"/>
  <c r="AO1949" i="2"/>
  <c r="AU1948" i="2"/>
  <c r="AQ1948" i="2" a="1"/>
  <c r="AQ1948" i="2" s="1"/>
  <c r="AR1948" i="2" s="1" a="1"/>
  <c r="AR1948" i="2" s="1"/>
  <c r="AS1948" i="2" s="1" a="1"/>
  <c r="AS1948" i="2" s="1"/>
  <c r="AO1948" i="2"/>
  <c r="AU1947" i="2"/>
  <c r="AQ1947" i="2" a="1"/>
  <c r="AQ1947" i="2" s="1"/>
  <c r="AO1947" i="2"/>
  <c r="AU1946" i="2"/>
  <c r="AQ1946" i="2" a="1"/>
  <c r="AQ1946" i="2" s="1"/>
  <c r="AO1946" i="2"/>
  <c r="AU1945" i="2"/>
  <c r="AQ1945" i="2" a="1"/>
  <c r="AQ1945" i="2" s="1"/>
  <c r="AO1945" i="2"/>
  <c r="AU1944" i="2"/>
  <c r="AQ1944" i="2" a="1"/>
  <c r="AQ1944" i="2" s="1"/>
  <c r="AO1944" i="2"/>
  <c r="AU1943" i="2"/>
  <c r="AQ1943" i="2" a="1"/>
  <c r="AQ1943" i="2" s="1"/>
  <c r="AO1943" i="2"/>
  <c r="AU1942" i="2"/>
  <c r="AQ1942" i="2" a="1"/>
  <c r="AQ1942" i="2" s="1"/>
  <c r="AO1942" i="2"/>
  <c r="AU1941" i="2"/>
  <c r="AQ1941" i="2" a="1"/>
  <c r="AQ1941" i="2" s="1"/>
  <c r="AO1941" i="2"/>
  <c r="AU1940" i="2"/>
  <c r="AQ1940" i="2" a="1"/>
  <c r="AQ1940" i="2" s="1"/>
  <c r="AO1940" i="2"/>
  <c r="AU1939" i="2"/>
  <c r="AQ1939" i="2" a="1"/>
  <c r="AQ1939" i="2" s="1"/>
  <c r="AR1939" i="2" s="1" a="1"/>
  <c r="AR1939" i="2" s="1"/>
  <c r="AS1939" i="2" s="1" a="1"/>
  <c r="AS1939" i="2" s="1"/>
  <c r="AO1939" i="2"/>
  <c r="AU1938" i="2"/>
  <c r="AQ1938" i="2" a="1"/>
  <c r="AQ1938" i="2" s="1"/>
  <c r="AT1938" i="2" s="1"/>
  <c r="AO1938" i="2"/>
  <c r="AU1937" i="2"/>
  <c r="AQ1937" i="2" a="1"/>
  <c r="AQ1937" i="2" s="1"/>
  <c r="AR1937" i="2" s="1" a="1"/>
  <c r="AR1937" i="2" s="1"/>
  <c r="AS1937" i="2" s="1" a="1"/>
  <c r="AS1937" i="2" s="1"/>
  <c r="AO1937" i="2"/>
  <c r="AU1936" i="2"/>
  <c r="AQ1936" i="2" a="1"/>
  <c r="AQ1936" i="2" s="1"/>
  <c r="AR1936" i="2" s="1" a="1"/>
  <c r="AR1936" i="2" s="1"/>
  <c r="AS1936" i="2" s="1" a="1"/>
  <c r="AS1936" i="2" s="1"/>
  <c r="AO1936" i="2"/>
  <c r="AU1935" i="2"/>
  <c r="AQ1935" i="2" a="1"/>
  <c r="AQ1935" i="2" s="1"/>
  <c r="AO1935" i="2"/>
  <c r="AU1934" i="2"/>
  <c r="AQ1934" i="2" a="1"/>
  <c r="AQ1934" i="2" s="1"/>
  <c r="AO1934" i="2"/>
  <c r="AU1933" i="2"/>
  <c r="AT1933" i="2"/>
  <c r="AQ1933" i="2" a="1"/>
  <c r="AQ1933" i="2" s="1"/>
  <c r="AR1933" i="2" s="1" a="1"/>
  <c r="AR1933" i="2" s="1"/>
  <c r="AS1933" i="2" s="1" a="1"/>
  <c r="AS1933" i="2" s="1"/>
  <c r="AO1933" i="2"/>
  <c r="AU1932" i="2"/>
  <c r="AT1932" i="2"/>
  <c r="AQ1932" i="2" a="1"/>
  <c r="AQ1932" i="2" s="1"/>
  <c r="AR1932" i="2" s="1" a="1"/>
  <c r="AR1932" i="2" s="1"/>
  <c r="AO1932" i="2"/>
  <c r="AU1931" i="2"/>
  <c r="AT1931" i="2"/>
  <c r="AQ1931" i="2" a="1"/>
  <c r="AQ1931" i="2" s="1"/>
  <c r="AR1931" i="2" s="1" a="1"/>
  <c r="AR1931" i="2" s="1"/>
  <c r="AS1931" i="2" s="1" a="1"/>
  <c r="AS1931" i="2" s="1"/>
  <c r="AO1931" i="2"/>
  <c r="AU1920" i="2"/>
  <c r="AQ1920" i="2" a="1"/>
  <c r="AQ1920" i="2" s="1"/>
  <c r="AO1920" i="2"/>
  <c r="AU1919" i="2"/>
  <c r="AQ1919" i="2" a="1"/>
  <c r="AQ1919" i="2" s="1"/>
  <c r="AT1919" i="2" s="1"/>
  <c r="AO1919" i="2"/>
  <c r="AU1918" i="2"/>
  <c r="AQ1918" i="2" a="1"/>
  <c r="AQ1918" i="2" s="1"/>
  <c r="AR1918" i="2" s="1" a="1"/>
  <c r="AR1918" i="2" s="1"/>
  <c r="AS1918" i="2" s="1" a="1"/>
  <c r="AS1918" i="2" s="1"/>
  <c r="AO1918" i="2"/>
  <c r="AU1917" i="2"/>
  <c r="AT1917" i="2"/>
  <c r="AQ1917" i="2" a="1"/>
  <c r="AQ1917" i="2" s="1"/>
  <c r="AR1917" i="2" s="1" a="1"/>
  <c r="AR1917" i="2" s="1"/>
  <c r="AO1917" i="2"/>
  <c r="AU1906" i="2"/>
  <c r="AQ1906" i="2" a="1"/>
  <c r="AQ1906" i="2" s="1"/>
  <c r="AO1906" i="2"/>
  <c r="AU1905" i="2"/>
  <c r="AQ1905" i="2" a="1"/>
  <c r="AQ1905" i="2" s="1"/>
  <c r="AO1905" i="2"/>
  <c r="AU1904" i="2"/>
  <c r="AQ1904" i="2" a="1"/>
  <c r="AQ1904" i="2" s="1"/>
  <c r="AR1904" i="2" s="1" a="1"/>
  <c r="AR1904" i="2" s="1"/>
  <c r="AS1904" i="2" s="1" a="1"/>
  <c r="AS1904" i="2" s="1"/>
  <c r="AO1904" i="2"/>
  <c r="AU1903" i="2"/>
  <c r="AT1903" i="2"/>
  <c r="AQ1903" i="2" a="1"/>
  <c r="AQ1903" i="2" s="1"/>
  <c r="AR1903" i="2" s="1" a="1"/>
  <c r="AR1903" i="2" s="1"/>
  <c r="AO1903" i="2"/>
  <c r="AU1902" i="2"/>
  <c r="AT1902" i="2"/>
  <c r="AQ1902" i="2" a="1"/>
  <c r="AQ1902" i="2" s="1"/>
  <c r="AR1902" i="2" s="1" a="1"/>
  <c r="AR1902" i="2" s="1"/>
  <c r="AO1902" i="2"/>
  <c r="AU1901" i="2"/>
  <c r="AT1901" i="2"/>
  <c r="AQ1901" i="2" a="1"/>
  <c r="AQ1901" i="2" s="1"/>
  <c r="AR1901" i="2" s="1" a="1"/>
  <c r="AR1901" i="2" s="1"/>
  <c r="AS1901" i="2" s="1" a="1"/>
  <c r="AS1901" i="2" s="1"/>
  <c r="AO1901" i="2"/>
  <c r="AU1900" i="2"/>
  <c r="AQ1900" i="2" a="1"/>
  <c r="AQ1900" i="2" s="1"/>
  <c r="AO1900" i="2"/>
  <c r="AU1889" i="2"/>
  <c r="AQ1889" i="2" a="1"/>
  <c r="AQ1889" i="2" s="1"/>
  <c r="AT1889" i="2" s="1"/>
  <c r="AO1889" i="2"/>
  <c r="AU1888" i="2"/>
  <c r="AQ1888" i="2" a="1"/>
  <c r="AQ1888" i="2" s="1"/>
  <c r="AO1888" i="2"/>
  <c r="AU1887" i="2"/>
  <c r="AQ1887" i="2" a="1"/>
  <c r="AQ1887" i="2" s="1"/>
  <c r="AO1887" i="2"/>
  <c r="AU1886" i="2"/>
  <c r="AT1886" i="2"/>
  <c r="AQ1886" i="2" a="1"/>
  <c r="AQ1886" i="2" s="1"/>
  <c r="AR1886" i="2" s="1" a="1"/>
  <c r="AR1886" i="2" s="1"/>
  <c r="AS1886" i="2" s="1" a="1"/>
  <c r="AS1886" i="2" s="1"/>
  <c r="AV1886" i="2" s="1"/>
  <c r="AO1886" i="2"/>
  <c r="AU1885" i="2"/>
  <c r="AT1885" i="2"/>
  <c r="AQ1885" i="2" a="1"/>
  <c r="AQ1885" i="2" s="1"/>
  <c r="AR1885" i="2" s="1" a="1"/>
  <c r="AR1885" i="2" s="1"/>
  <c r="AO1885" i="2"/>
  <c r="AU1884" i="2"/>
  <c r="AT1884" i="2"/>
  <c r="AQ1884" i="2" a="1"/>
  <c r="AQ1884" i="2" s="1"/>
  <c r="AR1884" i="2" s="1" a="1"/>
  <c r="AR1884" i="2" s="1"/>
  <c r="AO1884" i="2"/>
  <c r="AU1883" i="2"/>
  <c r="AT1883" i="2"/>
  <c r="AQ1883" i="2" a="1"/>
  <c r="AQ1883" i="2" s="1"/>
  <c r="AR1883" i="2" s="1" a="1"/>
  <c r="AR1883" i="2" s="1"/>
  <c r="AO1883" i="2"/>
  <c r="AU1882" i="2"/>
  <c r="AT1882" i="2"/>
  <c r="AQ1882" i="2" a="1"/>
  <c r="AQ1882" i="2" s="1"/>
  <c r="AR1882" i="2" s="1" a="1"/>
  <c r="AR1882" i="2" s="1"/>
  <c r="AS1882" i="2" s="1" a="1"/>
  <c r="AS1882" i="2" s="1"/>
  <c r="AO1882" i="2"/>
  <c r="AU1881" i="2"/>
  <c r="AT1881" i="2"/>
  <c r="AQ1881" i="2" a="1"/>
  <c r="AQ1881" i="2" s="1"/>
  <c r="AR1881" i="2" s="1" a="1"/>
  <c r="AR1881" i="2" s="1"/>
  <c r="AO1881" i="2"/>
  <c r="AU1880" i="2"/>
  <c r="AT1880" i="2"/>
  <c r="AQ1880" i="2" a="1"/>
  <c r="AQ1880" i="2" s="1"/>
  <c r="AR1880" i="2" s="1" a="1"/>
  <c r="AR1880" i="2" s="1"/>
  <c r="AO1880" i="2"/>
  <c r="AU1879" i="2"/>
  <c r="AT1879" i="2"/>
  <c r="AQ1879" i="2" a="1"/>
  <c r="AQ1879" i="2" s="1"/>
  <c r="AR1879" i="2" s="1" a="1"/>
  <c r="AR1879" i="2" s="1"/>
  <c r="AO1879" i="2"/>
  <c r="AU1878" i="2"/>
  <c r="AT1878" i="2"/>
  <c r="AQ1878" i="2" a="1"/>
  <c r="AQ1878" i="2" s="1"/>
  <c r="AR1878" i="2" s="1" a="1"/>
  <c r="AR1878" i="2" s="1"/>
  <c r="AS1878" i="2" s="1" a="1"/>
  <c r="AS1878" i="2" s="1"/>
  <c r="AO1878" i="2"/>
  <c r="AU1877" i="2"/>
  <c r="AT1877" i="2"/>
  <c r="AQ1877" i="2" a="1"/>
  <c r="AQ1877" i="2" s="1"/>
  <c r="AR1877" i="2" s="1" a="1"/>
  <c r="AR1877" i="2" s="1"/>
  <c r="AO1877" i="2"/>
  <c r="AU1876" i="2"/>
  <c r="AT1876" i="2"/>
  <c r="AQ1876" i="2" a="1"/>
  <c r="AQ1876" i="2" s="1"/>
  <c r="AR1876" i="2" s="1" a="1"/>
  <c r="AR1876" i="2" s="1"/>
  <c r="AO1876" i="2"/>
  <c r="AU1875" i="2"/>
  <c r="AT1875" i="2"/>
  <c r="AQ1875" i="2" a="1"/>
  <c r="AQ1875" i="2" s="1"/>
  <c r="AR1875" i="2" s="1" a="1"/>
  <c r="AR1875" i="2" s="1"/>
  <c r="AS1875" i="2" s="1" a="1"/>
  <c r="AS1875" i="2" s="1"/>
  <c r="AV1875" i="2" s="1"/>
  <c r="AO1875" i="2"/>
  <c r="AU1874" i="2"/>
  <c r="AT1874" i="2"/>
  <c r="AQ1874" i="2" a="1"/>
  <c r="AQ1874" i="2" s="1"/>
  <c r="AR1874" i="2" s="1" a="1"/>
  <c r="AR1874" i="2" s="1"/>
  <c r="AO1874" i="2"/>
  <c r="AU1873" i="2"/>
  <c r="AT1873" i="2"/>
  <c r="AQ1873" i="2" a="1"/>
  <c r="AQ1873" i="2" s="1"/>
  <c r="AR1873" i="2" s="1" a="1"/>
  <c r="AR1873" i="2" s="1"/>
  <c r="AO1873" i="2"/>
  <c r="AU1872" i="2"/>
  <c r="AT1872" i="2"/>
  <c r="AQ1872" i="2" a="1"/>
  <c r="AQ1872" i="2" s="1"/>
  <c r="AR1872" i="2" s="1" a="1"/>
  <c r="AR1872" i="2" s="1"/>
  <c r="AO1872" i="2"/>
  <c r="AU1871" i="2"/>
  <c r="AT1871" i="2"/>
  <c r="AQ1871" i="2" a="1"/>
  <c r="AQ1871" i="2" s="1"/>
  <c r="AR1871" i="2" s="1" a="1"/>
  <c r="AR1871" i="2" s="1"/>
  <c r="AO1871" i="2"/>
  <c r="AU1870" i="2"/>
  <c r="AT1870" i="2"/>
  <c r="AQ1870" i="2" a="1"/>
  <c r="AQ1870" i="2" s="1"/>
  <c r="AR1870" i="2" s="1" a="1"/>
  <c r="AR1870" i="2" s="1"/>
  <c r="AS1870" i="2" s="1" a="1"/>
  <c r="AS1870" i="2" s="1"/>
  <c r="AO1870" i="2"/>
  <c r="AU1869" i="2"/>
  <c r="AT1869" i="2"/>
  <c r="AQ1869" i="2" a="1"/>
  <c r="AQ1869" i="2" s="1"/>
  <c r="AR1869" i="2" s="1" a="1"/>
  <c r="AR1869" i="2" s="1"/>
  <c r="AS1869" i="2" s="1" a="1"/>
  <c r="AS1869" i="2" s="1"/>
  <c r="AO1869" i="2"/>
  <c r="AU1868" i="2"/>
  <c r="AT1868" i="2"/>
  <c r="AQ1868" i="2" a="1"/>
  <c r="AQ1868" i="2" s="1"/>
  <c r="AR1868" i="2" s="1" a="1"/>
  <c r="AR1868" i="2" s="1"/>
  <c r="AO1868" i="2"/>
  <c r="AU1867" i="2"/>
  <c r="AT1867" i="2"/>
  <c r="AQ1867" i="2" a="1"/>
  <c r="AQ1867" i="2" s="1"/>
  <c r="AR1867" i="2" s="1" a="1"/>
  <c r="AR1867" i="2" s="1"/>
  <c r="AO1867" i="2"/>
  <c r="AU1866" i="2"/>
  <c r="AT1866" i="2"/>
  <c r="AQ1866" i="2" a="1"/>
  <c r="AQ1866" i="2" s="1"/>
  <c r="AR1866" i="2" s="1" a="1"/>
  <c r="AR1866" i="2" s="1"/>
  <c r="AO1866" i="2"/>
  <c r="AU1865" i="2"/>
  <c r="AT1865" i="2"/>
  <c r="AQ1865" i="2" a="1"/>
  <c r="AQ1865" i="2" s="1"/>
  <c r="AR1865" i="2" s="1" a="1"/>
  <c r="AR1865" i="2" s="1"/>
  <c r="AO1865" i="2"/>
  <c r="AU1854" i="2"/>
  <c r="AQ1854" i="2" a="1"/>
  <c r="AQ1854" i="2" s="1"/>
  <c r="AO1854" i="2"/>
  <c r="AU1853" i="2"/>
  <c r="AQ1853" i="2" a="1"/>
  <c r="AQ1853" i="2" s="1"/>
  <c r="AO1853" i="2"/>
  <c r="AU1852" i="2"/>
  <c r="AQ1852" i="2" a="1"/>
  <c r="AQ1852" i="2" s="1"/>
  <c r="AO1852" i="2"/>
  <c r="AU1851" i="2"/>
  <c r="AQ1851" i="2" a="1"/>
  <c r="AQ1851" i="2" s="1"/>
  <c r="AR1851" i="2" s="1" a="1"/>
  <c r="AR1851" i="2" s="1"/>
  <c r="AS1851" i="2" s="1" a="1"/>
  <c r="AS1851" i="2" s="1"/>
  <c r="AO1851" i="2"/>
  <c r="AU1850" i="2"/>
  <c r="AQ1850" i="2" a="1"/>
  <c r="AQ1850" i="2" s="1"/>
  <c r="AO1850" i="2"/>
  <c r="AU1849" i="2"/>
  <c r="AQ1849" i="2" a="1"/>
  <c r="AQ1849" i="2" s="1"/>
  <c r="AO1849" i="2"/>
  <c r="AU1848" i="2"/>
  <c r="AQ1848" i="2" a="1"/>
  <c r="AQ1848" i="2" s="1"/>
  <c r="AO1848" i="2"/>
  <c r="AU1847" i="2"/>
  <c r="AQ1847" i="2" a="1"/>
  <c r="AQ1847" i="2" s="1"/>
  <c r="AO1847" i="2"/>
  <c r="AU1846" i="2"/>
  <c r="AQ1846" i="2" a="1"/>
  <c r="AQ1846" i="2" s="1"/>
  <c r="AO1846" i="2"/>
  <c r="AU1845" i="2"/>
  <c r="AQ1845" i="2" a="1"/>
  <c r="AQ1845" i="2" s="1"/>
  <c r="AR1845" i="2" s="1" a="1"/>
  <c r="AR1845" i="2" s="1"/>
  <c r="AS1845" i="2" s="1" a="1"/>
  <c r="AS1845" i="2" s="1"/>
  <c r="AO1845" i="2"/>
  <c r="AU1844" i="2"/>
  <c r="AQ1844" i="2" a="1"/>
  <c r="AQ1844" i="2" s="1"/>
  <c r="AR1844" i="2" s="1" a="1"/>
  <c r="AR1844" i="2" s="1"/>
  <c r="AS1844" i="2" s="1" a="1"/>
  <c r="AS1844" i="2" s="1"/>
  <c r="AO1844" i="2"/>
  <c r="AU1843" i="2"/>
  <c r="AQ1843" i="2" a="1"/>
  <c r="AQ1843" i="2" s="1"/>
  <c r="AO1843" i="2"/>
  <c r="AU1842" i="2"/>
  <c r="AQ1842" i="2" a="1"/>
  <c r="AQ1842" i="2" s="1"/>
  <c r="AO1842" i="2"/>
  <c r="AU1841" i="2"/>
  <c r="AQ1841" i="2" a="1"/>
  <c r="AQ1841" i="2" s="1"/>
  <c r="AT1841" i="2" s="1"/>
  <c r="AO1841" i="2"/>
  <c r="AU1840" i="2"/>
  <c r="AQ1840" i="2" a="1"/>
  <c r="AQ1840" i="2" s="1"/>
  <c r="AO1840" i="2"/>
  <c r="AU1839" i="2"/>
  <c r="AQ1839" i="2" a="1"/>
  <c r="AQ1839" i="2" s="1"/>
  <c r="AO1839" i="2"/>
  <c r="AU1838" i="2"/>
  <c r="AQ1838" i="2" a="1"/>
  <c r="AQ1838" i="2" s="1"/>
  <c r="AO1838" i="2"/>
  <c r="AU1827" i="2"/>
  <c r="AQ1827" i="2" a="1"/>
  <c r="AQ1827" i="2" s="1"/>
  <c r="AO1827" i="2"/>
  <c r="AU1826" i="2"/>
  <c r="AQ1826" i="2" a="1"/>
  <c r="AQ1826" i="2" s="1"/>
  <c r="AO1826" i="2"/>
  <c r="AU1825" i="2"/>
  <c r="AQ1825" i="2" a="1"/>
  <c r="AQ1825" i="2" s="1"/>
  <c r="AO1825" i="2"/>
  <c r="AU1824" i="2"/>
  <c r="AQ1824" i="2" a="1"/>
  <c r="AQ1824" i="2" s="1"/>
  <c r="AO1824" i="2"/>
  <c r="AU1823" i="2"/>
  <c r="AQ1823" i="2" a="1"/>
  <c r="AQ1823" i="2" s="1"/>
  <c r="AO1823" i="2"/>
  <c r="AU1822" i="2"/>
  <c r="AQ1822" i="2" a="1"/>
  <c r="AQ1822" i="2" s="1"/>
  <c r="AO1822" i="2"/>
  <c r="AU1821" i="2"/>
  <c r="AQ1821" i="2" a="1"/>
  <c r="AQ1821" i="2" s="1"/>
  <c r="AO1821" i="2"/>
  <c r="AU1820" i="2"/>
  <c r="AQ1820" i="2" a="1"/>
  <c r="AQ1820" i="2" s="1"/>
  <c r="AT1820" i="2" s="1"/>
  <c r="AO1820" i="2"/>
  <c r="AU1819" i="2"/>
  <c r="AQ1819" i="2" a="1"/>
  <c r="AQ1819" i="2" s="1"/>
  <c r="AO1819" i="2"/>
  <c r="AU1818" i="2"/>
  <c r="AQ1818" i="2" a="1"/>
  <c r="AQ1818" i="2" s="1"/>
  <c r="AO1818" i="2"/>
  <c r="AU1817" i="2"/>
  <c r="AQ1817" i="2" a="1"/>
  <c r="AQ1817" i="2" s="1"/>
  <c r="AO1817" i="2"/>
  <c r="AU1816" i="2"/>
  <c r="AQ1816" i="2" a="1"/>
  <c r="AQ1816" i="2" s="1"/>
  <c r="AR1816" i="2" s="1" a="1"/>
  <c r="AR1816" i="2" s="1"/>
  <c r="AS1816" i="2" s="1" a="1"/>
  <c r="AS1816" i="2" s="1"/>
  <c r="AO1816" i="2"/>
  <c r="AU1815" i="2"/>
  <c r="AQ1815" i="2" a="1"/>
  <c r="AQ1815" i="2" s="1"/>
  <c r="AR1815" i="2" s="1" a="1"/>
  <c r="AR1815" i="2" s="1"/>
  <c r="AS1815" i="2" s="1" a="1"/>
  <c r="AS1815" i="2" s="1"/>
  <c r="AO1815" i="2"/>
  <c r="AU1814" i="2"/>
  <c r="AQ1814" i="2" a="1"/>
  <c r="AQ1814" i="2" s="1"/>
  <c r="AO1814" i="2"/>
  <c r="AU1813" i="2"/>
  <c r="AQ1813" i="2" a="1"/>
  <c r="AQ1813" i="2" s="1"/>
  <c r="AO1813" i="2"/>
  <c r="AU1802" i="2"/>
  <c r="AQ1802" i="2" a="1"/>
  <c r="AQ1802" i="2" s="1"/>
  <c r="AO1802" i="2"/>
  <c r="AU1801" i="2"/>
  <c r="AQ1801" i="2" a="1"/>
  <c r="AQ1801" i="2" s="1"/>
  <c r="AT1801" i="2" s="1"/>
  <c r="AO1801" i="2"/>
  <c r="AU1800" i="2"/>
  <c r="AQ1800" i="2" a="1"/>
  <c r="AQ1800" i="2" s="1"/>
  <c r="AO1800" i="2"/>
  <c r="AU1799" i="2"/>
  <c r="AQ1799" i="2" a="1"/>
  <c r="AQ1799" i="2" s="1"/>
  <c r="AR1799" i="2" s="1" a="1"/>
  <c r="AR1799" i="2" s="1"/>
  <c r="AS1799" i="2" s="1" a="1"/>
  <c r="AS1799" i="2" s="1"/>
  <c r="AO1799" i="2"/>
  <c r="AU1798" i="2"/>
  <c r="AQ1798" i="2" a="1"/>
  <c r="AQ1798" i="2" s="1"/>
  <c r="AO1798" i="2"/>
  <c r="AU1797" i="2"/>
  <c r="AQ1797" i="2" a="1"/>
  <c r="AQ1797" i="2" s="1"/>
  <c r="AO1797" i="2"/>
  <c r="AU1796" i="2"/>
  <c r="AQ1796" i="2" a="1"/>
  <c r="AQ1796" i="2" s="1"/>
  <c r="AO1796" i="2"/>
  <c r="AU1795" i="2"/>
  <c r="AQ1795" i="2" a="1"/>
  <c r="AQ1795" i="2" s="1"/>
  <c r="AO1795" i="2"/>
  <c r="AU1794" i="2"/>
  <c r="AQ1794" i="2" a="1"/>
  <c r="AQ1794" i="2" s="1"/>
  <c r="AO1794" i="2"/>
  <c r="AU1793" i="2"/>
  <c r="AQ1793" i="2" a="1"/>
  <c r="AQ1793" i="2" s="1"/>
  <c r="AO1793" i="2"/>
  <c r="AU1792" i="2"/>
  <c r="AQ1792" i="2" a="1"/>
  <c r="AQ1792" i="2" s="1"/>
  <c r="AR1792" i="2" s="1" a="1"/>
  <c r="AR1792" i="2" s="1"/>
  <c r="AS1792" i="2" s="1" a="1"/>
  <c r="AS1792" i="2" s="1"/>
  <c r="AO1792" i="2"/>
  <c r="AU1791" i="2"/>
  <c r="AQ1791" i="2" a="1"/>
  <c r="AQ1791" i="2" s="1"/>
  <c r="AO1791" i="2"/>
  <c r="AU1790" i="2"/>
  <c r="AQ1790" i="2" a="1"/>
  <c r="AQ1790" i="2" s="1"/>
  <c r="AO1790" i="2"/>
  <c r="AU1789" i="2"/>
  <c r="AQ1789" i="2" a="1"/>
  <c r="AQ1789" i="2" s="1"/>
  <c r="AT1789" i="2" s="1"/>
  <c r="AO1789" i="2"/>
  <c r="AU1788" i="2"/>
  <c r="AQ1788" i="2" a="1"/>
  <c r="AQ1788" i="2" s="1"/>
  <c r="AR1788" i="2" s="1" a="1"/>
  <c r="AR1788" i="2" s="1"/>
  <c r="AS1788" i="2" s="1" a="1"/>
  <c r="AS1788" i="2" s="1"/>
  <c r="AO1788" i="2"/>
  <c r="AU1787" i="2"/>
  <c r="AQ1787" i="2" a="1"/>
  <c r="AQ1787" i="2" s="1"/>
  <c r="AO1787" i="2"/>
  <c r="AU1786" i="2"/>
  <c r="AQ1786" i="2" a="1"/>
  <c r="AQ1786" i="2" s="1"/>
  <c r="AO1786" i="2"/>
  <c r="AU1785" i="2"/>
  <c r="AQ1785" i="2" a="1"/>
  <c r="AQ1785" i="2" s="1"/>
  <c r="AO1785" i="2"/>
  <c r="AU1784" i="2"/>
  <c r="AQ1784" i="2" a="1"/>
  <c r="AQ1784" i="2" s="1"/>
  <c r="AO1784" i="2"/>
  <c r="AU1783" i="2"/>
  <c r="AQ1783" i="2" a="1"/>
  <c r="AQ1783" i="2" s="1"/>
  <c r="AR1783" i="2" s="1" a="1"/>
  <c r="AR1783" i="2" s="1"/>
  <c r="AS1783" i="2" s="1" a="1"/>
  <c r="AS1783" i="2" s="1"/>
  <c r="AO1783" i="2"/>
  <c r="AU1782" i="2"/>
  <c r="AQ1782" i="2" a="1"/>
  <c r="AQ1782" i="2" s="1"/>
  <c r="AT1782" i="2" s="1"/>
  <c r="AO1782" i="2"/>
  <c r="AU1771" i="2"/>
  <c r="AQ1771" i="2" a="1"/>
  <c r="AQ1771" i="2" s="1"/>
  <c r="AO1771" i="2"/>
  <c r="AU1770" i="2"/>
  <c r="AQ1770" i="2" a="1"/>
  <c r="AQ1770" i="2" s="1"/>
  <c r="AO1770" i="2"/>
  <c r="AU1769" i="2"/>
  <c r="AQ1769" i="2" a="1"/>
  <c r="AQ1769" i="2" s="1"/>
  <c r="AO1769" i="2"/>
  <c r="AU1768" i="2"/>
  <c r="AT1768" i="2"/>
  <c r="AQ1768" i="2" a="1"/>
  <c r="AQ1768" i="2" s="1"/>
  <c r="AR1768" i="2" s="1" a="1"/>
  <c r="AR1768" i="2" s="1"/>
  <c r="AO1768" i="2"/>
  <c r="AU1767" i="2"/>
  <c r="AQ1767" i="2" a="1"/>
  <c r="AQ1767" i="2" s="1"/>
  <c r="AO1767" i="2"/>
  <c r="AU1766" i="2"/>
  <c r="AQ1766" i="2" a="1"/>
  <c r="AQ1766" i="2" s="1"/>
  <c r="AO1766" i="2"/>
  <c r="AU1755" i="2"/>
  <c r="AQ1755" i="2" a="1"/>
  <c r="AQ1755" i="2" s="1"/>
  <c r="AO1755" i="2"/>
  <c r="AU1754" i="2"/>
  <c r="AQ1754" i="2" a="1"/>
  <c r="AQ1754" i="2" s="1"/>
  <c r="AO1754" i="2"/>
  <c r="AU1753" i="2"/>
  <c r="AQ1753" i="2" a="1"/>
  <c r="AQ1753" i="2" s="1"/>
  <c r="AO1753" i="2"/>
  <c r="AU1752" i="2"/>
  <c r="AQ1752" i="2" a="1"/>
  <c r="AQ1752" i="2" s="1"/>
  <c r="AR1752" i="2" s="1" a="1"/>
  <c r="AR1752" i="2" s="1"/>
  <c r="AS1752" i="2" s="1" a="1"/>
  <c r="AS1752" i="2" s="1"/>
  <c r="AO1752" i="2"/>
  <c r="AU1751" i="2"/>
  <c r="AQ1751" i="2" a="1"/>
  <c r="AQ1751" i="2" s="1"/>
  <c r="AO1751" i="2"/>
  <c r="AU1750" i="2"/>
  <c r="AQ1750" i="2" a="1"/>
  <c r="AQ1750" i="2" s="1"/>
  <c r="AO1750" i="2"/>
  <c r="AU1739" i="2"/>
  <c r="AQ1739" i="2" a="1"/>
  <c r="AQ1739" i="2" s="1"/>
  <c r="AR1739" i="2" s="1" a="1"/>
  <c r="AR1739" i="2" s="1"/>
  <c r="AS1739" i="2" s="1" a="1"/>
  <c r="AS1739" i="2" s="1"/>
  <c r="AO1739" i="2"/>
  <c r="AU1738" i="2"/>
  <c r="AQ1738" i="2" a="1"/>
  <c r="AQ1738" i="2" s="1"/>
  <c r="AO1738" i="2"/>
  <c r="AU1737" i="2"/>
  <c r="AQ1737" i="2" a="1"/>
  <c r="AQ1737" i="2" s="1"/>
  <c r="AT1737" i="2" s="1"/>
  <c r="AO1737" i="2"/>
  <c r="AU1736" i="2"/>
  <c r="AQ1736" i="2" a="1"/>
  <c r="AQ1736" i="2" s="1"/>
  <c r="AO1736" i="2"/>
  <c r="AU1735" i="2"/>
  <c r="AQ1735" i="2" a="1"/>
  <c r="AQ1735" i="2" s="1"/>
  <c r="AR1735" i="2" s="1" a="1"/>
  <c r="AR1735" i="2" s="1"/>
  <c r="AS1735" i="2" s="1" a="1"/>
  <c r="AS1735" i="2" s="1"/>
  <c r="AO1735" i="2"/>
  <c r="AU1734" i="2"/>
  <c r="AQ1734" i="2" a="1"/>
  <c r="AQ1734" i="2" s="1"/>
  <c r="AO1734" i="2"/>
  <c r="AU1733" i="2"/>
  <c r="AQ1733" i="2" a="1"/>
  <c r="AQ1733" i="2" s="1"/>
  <c r="AO1733" i="2"/>
  <c r="AU1732" i="2"/>
  <c r="AQ1732" i="2" a="1"/>
  <c r="AQ1732" i="2" s="1"/>
  <c r="AR1732" i="2" s="1" a="1"/>
  <c r="AR1732" i="2" s="1"/>
  <c r="AS1732" i="2" s="1" a="1"/>
  <c r="AS1732" i="2" s="1"/>
  <c r="AO1732" i="2"/>
  <c r="AU1731" i="2"/>
  <c r="AQ1731" i="2" a="1"/>
  <c r="AQ1731" i="2" s="1"/>
  <c r="AO1731" i="2"/>
  <c r="AU1730" i="2"/>
  <c r="AQ1730" i="2" a="1"/>
  <c r="AQ1730" i="2" s="1"/>
  <c r="AO1730" i="2"/>
  <c r="AU1729" i="2"/>
  <c r="AT1729" i="2"/>
  <c r="AQ1729" i="2" a="1"/>
  <c r="AQ1729" i="2" s="1"/>
  <c r="AR1729" i="2" s="1" a="1"/>
  <c r="AR1729" i="2" s="1"/>
  <c r="AO1729" i="2"/>
  <c r="AU1728" i="2"/>
  <c r="AQ1728" i="2" a="1"/>
  <c r="AQ1728" i="2" s="1"/>
  <c r="AO1728" i="2"/>
  <c r="AU1717" i="2"/>
  <c r="AQ1717" i="2" a="1"/>
  <c r="AQ1717" i="2" s="1"/>
  <c r="AO1717" i="2"/>
  <c r="AU1716" i="2"/>
  <c r="AQ1716" i="2" a="1"/>
  <c r="AQ1716" i="2" s="1"/>
  <c r="AO1716" i="2"/>
  <c r="AU1715" i="2"/>
  <c r="AQ1715" i="2" a="1"/>
  <c r="AQ1715" i="2" s="1"/>
  <c r="AO1715" i="2"/>
  <c r="AU1714" i="2"/>
  <c r="AQ1714" i="2" a="1"/>
  <c r="AQ1714" i="2" s="1"/>
  <c r="AO1714" i="2"/>
  <c r="AU1713" i="2"/>
  <c r="AQ1713" i="2" a="1"/>
  <c r="AQ1713" i="2" s="1"/>
  <c r="AO1713" i="2"/>
  <c r="AU1712" i="2"/>
  <c r="AQ1712" i="2" a="1"/>
  <c r="AQ1712" i="2" s="1"/>
  <c r="AR1712" i="2" s="1" a="1"/>
  <c r="AR1712" i="2" s="1"/>
  <c r="AS1712" i="2" s="1" a="1"/>
  <c r="AS1712" i="2" s="1"/>
  <c r="AO1712" i="2"/>
  <c r="AU1711" i="2"/>
  <c r="AQ1711" i="2" a="1"/>
  <c r="AQ1711" i="2" s="1"/>
  <c r="AO1711" i="2"/>
  <c r="AU1710" i="2"/>
  <c r="AQ1710" i="2" a="1"/>
  <c r="AQ1710" i="2" s="1"/>
  <c r="AO1710" i="2"/>
  <c r="AU1709" i="2"/>
  <c r="AQ1709" i="2" a="1"/>
  <c r="AQ1709" i="2" s="1"/>
  <c r="AT1709" i="2" s="1"/>
  <c r="AO1709" i="2"/>
  <c r="AU1708" i="2"/>
  <c r="AQ1708" i="2" a="1"/>
  <c r="AQ1708" i="2" s="1"/>
  <c r="AO1708" i="2"/>
  <c r="AU1707" i="2"/>
  <c r="AQ1707" i="2" a="1"/>
  <c r="AQ1707" i="2" s="1"/>
  <c r="AR1707" i="2" s="1" a="1"/>
  <c r="AR1707" i="2" s="1"/>
  <c r="AS1707" i="2" s="1" a="1"/>
  <c r="AS1707" i="2" s="1"/>
  <c r="AO1707" i="2"/>
  <c r="AU1706" i="2"/>
  <c r="AQ1706" i="2" a="1"/>
  <c r="AQ1706" i="2" s="1"/>
  <c r="AO1706" i="2"/>
  <c r="AU1705" i="2"/>
  <c r="AQ1705" i="2" a="1"/>
  <c r="AQ1705" i="2" s="1"/>
  <c r="AO1705" i="2"/>
  <c r="AU1704" i="2"/>
  <c r="AQ1704" i="2" a="1"/>
  <c r="AQ1704" i="2" s="1"/>
  <c r="AR1704" i="2" s="1" a="1"/>
  <c r="AR1704" i="2" s="1"/>
  <c r="AS1704" i="2" s="1" a="1"/>
  <c r="AS1704" i="2" s="1"/>
  <c r="AO1704" i="2"/>
  <c r="AU1703" i="2"/>
  <c r="AQ1703" i="2" a="1"/>
  <c r="AQ1703" i="2" s="1"/>
  <c r="AR1703" i="2" s="1" a="1"/>
  <c r="AR1703" i="2" s="1"/>
  <c r="AS1703" i="2" s="1" a="1"/>
  <c r="AS1703" i="2" s="1"/>
  <c r="AO1703" i="2"/>
  <c r="AU1702" i="2"/>
  <c r="AQ1702" i="2" a="1"/>
  <c r="AQ1702" i="2" s="1"/>
  <c r="AO1702" i="2"/>
  <c r="AU1701" i="2"/>
  <c r="AQ1701" i="2" a="1"/>
  <c r="AQ1701" i="2" s="1"/>
  <c r="AO1701" i="2"/>
  <c r="AU1700" i="2"/>
  <c r="AQ1700" i="2" a="1"/>
  <c r="AQ1700" i="2" s="1"/>
  <c r="AO1700" i="2"/>
  <c r="AU1699" i="2"/>
  <c r="AQ1699" i="2" a="1"/>
  <c r="AQ1699" i="2" s="1"/>
  <c r="AT1699" i="2" s="1"/>
  <c r="AO1699" i="2"/>
  <c r="AU1698" i="2"/>
  <c r="AQ1698" i="2" a="1"/>
  <c r="AQ1698" i="2" s="1"/>
  <c r="AO1698" i="2"/>
  <c r="AU1697" i="2"/>
  <c r="AQ1697" i="2" a="1"/>
  <c r="AQ1697" i="2" s="1"/>
  <c r="AT1697" i="2" s="1"/>
  <c r="AO1697" i="2"/>
  <c r="AU1696" i="2"/>
  <c r="AQ1696" i="2" a="1"/>
  <c r="AQ1696" i="2" s="1"/>
  <c r="AR1696" i="2" s="1" a="1"/>
  <c r="AR1696" i="2" s="1"/>
  <c r="AS1696" i="2" s="1" a="1"/>
  <c r="AS1696" i="2" s="1"/>
  <c r="AO1696" i="2"/>
  <c r="AU1695" i="2"/>
  <c r="AQ1695" i="2" a="1"/>
  <c r="AQ1695" i="2" s="1"/>
  <c r="AO1695" i="2"/>
  <c r="AU1694" i="2"/>
  <c r="AQ1694" i="2" a="1"/>
  <c r="AQ1694" i="2" s="1"/>
  <c r="AO1694" i="2"/>
  <c r="AU1693" i="2"/>
  <c r="AQ1693" i="2" a="1"/>
  <c r="AQ1693" i="2" s="1"/>
  <c r="AO1693" i="2"/>
  <c r="AU1692" i="2"/>
  <c r="AQ1692" i="2" a="1"/>
  <c r="AQ1692" i="2" s="1"/>
  <c r="AO1692" i="2"/>
  <c r="AU1691" i="2"/>
  <c r="AQ1691" i="2" a="1"/>
  <c r="AQ1691" i="2" s="1"/>
  <c r="AO1691" i="2"/>
  <c r="AU1690" i="2"/>
  <c r="AQ1690" i="2" a="1"/>
  <c r="AQ1690" i="2" s="1"/>
  <c r="AO1690" i="2"/>
  <c r="AU1689" i="2"/>
  <c r="AQ1689" i="2" a="1"/>
  <c r="AQ1689" i="2" s="1"/>
  <c r="AT1689" i="2" s="1"/>
  <c r="AO1689" i="2"/>
  <c r="AU1688" i="2"/>
  <c r="AQ1688" i="2" a="1"/>
  <c r="AQ1688" i="2" s="1"/>
  <c r="AR1688" i="2" s="1" a="1"/>
  <c r="AR1688" i="2" s="1"/>
  <c r="AS1688" i="2" s="1" a="1"/>
  <c r="AS1688" i="2" s="1"/>
  <c r="AO1688" i="2"/>
  <c r="AU1687" i="2"/>
  <c r="AQ1687" i="2" a="1"/>
  <c r="AQ1687" i="2" s="1"/>
  <c r="AR1687" i="2" s="1" a="1"/>
  <c r="AR1687" i="2" s="1"/>
  <c r="AS1687" i="2" s="1" a="1"/>
  <c r="AS1687" i="2" s="1"/>
  <c r="AO1687" i="2"/>
  <c r="AU1686" i="2"/>
  <c r="AQ1686" i="2" a="1"/>
  <c r="AQ1686" i="2" s="1"/>
  <c r="AO1686" i="2"/>
  <c r="AU1685" i="2"/>
  <c r="AQ1685" i="2" a="1"/>
  <c r="AQ1685" i="2" s="1"/>
  <c r="AT1685" i="2" s="1"/>
  <c r="AO1685" i="2"/>
  <c r="AU1674" i="2"/>
  <c r="AQ1674" i="2" a="1"/>
  <c r="AQ1674" i="2" s="1"/>
  <c r="AO1674" i="2"/>
  <c r="AU1673" i="2"/>
  <c r="AQ1673" i="2" a="1"/>
  <c r="AQ1673" i="2" s="1"/>
  <c r="AO1673" i="2"/>
  <c r="AU1672" i="2"/>
  <c r="AQ1672" i="2" a="1"/>
  <c r="AQ1672" i="2" s="1"/>
  <c r="AO1672" i="2"/>
  <c r="AU1671" i="2"/>
  <c r="AQ1671" i="2" a="1"/>
  <c r="AQ1671" i="2" s="1"/>
  <c r="AO1671" i="2"/>
  <c r="AU1670" i="2"/>
  <c r="AQ1670" i="2" a="1"/>
  <c r="AQ1670" i="2" s="1"/>
  <c r="AT1670" i="2" s="1"/>
  <c r="AO1670" i="2"/>
  <c r="AU1669" i="2"/>
  <c r="AQ1669" i="2" a="1"/>
  <c r="AQ1669" i="2" s="1"/>
  <c r="AT1669" i="2" s="1"/>
  <c r="AO1669" i="2"/>
  <c r="AU1668" i="2"/>
  <c r="AQ1668" i="2" a="1"/>
  <c r="AQ1668" i="2" s="1"/>
  <c r="AO1668" i="2"/>
  <c r="AU1667" i="2"/>
  <c r="AQ1667" i="2" a="1"/>
  <c r="AQ1667" i="2" s="1"/>
  <c r="AO1667" i="2"/>
  <c r="AU1666" i="2"/>
  <c r="AQ1666" i="2" a="1"/>
  <c r="AQ1666" i="2" s="1"/>
  <c r="AR1666" i="2" s="1" a="1"/>
  <c r="AR1666" i="2" s="1"/>
  <c r="AS1666" i="2" s="1" a="1"/>
  <c r="AS1666" i="2" s="1"/>
  <c r="AO1666" i="2"/>
  <c r="AU1665" i="2"/>
  <c r="AQ1665" i="2" a="1"/>
  <c r="AQ1665" i="2" s="1"/>
  <c r="AT1665" i="2" s="1"/>
  <c r="AO1665" i="2"/>
  <c r="AU1664" i="2"/>
  <c r="AQ1664" i="2" a="1"/>
  <c r="AQ1664" i="2" s="1"/>
  <c r="AR1664" i="2" s="1" a="1"/>
  <c r="AR1664" i="2" s="1"/>
  <c r="AS1664" i="2" s="1" a="1"/>
  <c r="AS1664" i="2" s="1"/>
  <c r="AO1664" i="2"/>
  <c r="AU1653" i="2"/>
  <c r="AQ1653" i="2" a="1"/>
  <c r="AQ1653" i="2" s="1"/>
  <c r="AT1653" i="2" s="1"/>
  <c r="AO1653" i="2"/>
  <c r="AU1652" i="2"/>
  <c r="AQ1652" i="2" a="1"/>
  <c r="AQ1652" i="2" s="1"/>
  <c r="AO1652" i="2"/>
  <c r="AU1651" i="2"/>
  <c r="AQ1651" i="2" a="1"/>
  <c r="AQ1651" i="2" s="1"/>
  <c r="AO1651" i="2"/>
  <c r="AU1650" i="2"/>
  <c r="AQ1650" i="2" a="1"/>
  <c r="AQ1650" i="2" s="1"/>
  <c r="AO1650" i="2"/>
  <c r="AU1649" i="2"/>
  <c r="AQ1649" i="2" a="1"/>
  <c r="AQ1649" i="2" s="1"/>
  <c r="AT1649" i="2" s="1"/>
  <c r="AO1649" i="2"/>
  <c r="AU1648" i="2"/>
  <c r="AQ1648" i="2" a="1"/>
  <c r="AQ1648" i="2" s="1"/>
  <c r="AR1648" i="2" s="1" a="1"/>
  <c r="AR1648" i="2" s="1"/>
  <c r="AS1648" i="2" s="1" a="1"/>
  <c r="AS1648" i="2" s="1"/>
  <c r="AO1648" i="2"/>
  <c r="AU1647" i="2"/>
  <c r="AQ1647" i="2" a="1"/>
  <c r="AQ1647" i="2" s="1"/>
  <c r="AO1647" i="2"/>
  <c r="AU1646" i="2"/>
  <c r="AQ1646" i="2" a="1"/>
  <c r="AQ1646" i="2" s="1"/>
  <c r="AO1646" i="2"/>
  <c r="AU1645" i="2"/>
  <c r="AQ1645" i="2" a="1"/>
  <c r="AQ1645" i="2" s="1"/>
  <c r="AO1645" i="2"/>
  <c r="AU1644" i="2"/>
  <c r="AQ1644" i="2" a="1"/>
  <c r="AQ1644" i="2" s="1"/>
  <c r="AR1644" i="2" s="1" a="1"/>
  <c r="AR1644" i="2" s="1"/>
  <c r="AS1644" i="2" s="1" a="1"/>
  <c r="AS1644" i="2" s="1"/>
  <c r="AO1644" i="2"/>
  <c r="AU1643" i="2"/>
  <c r="AQ1643" i="2" a="1"/>
  <c r="AQ1643" i="2" s="1"/>
  <c r="AO1643" i="2"/>
  <c r="AU1642" i="2"/>
  <c r="AQ1642" i="2" a="1"/>
  <c r="AQ1642" i="2" s="1"/>
  <c r="AT1642" i="2" s="1"/>
  <c r="AO1642" i="2"/>
  <c r="AU1641" i="2"/>
  <c r="AQ1641" i="2" a="1"/>
  <c r="AQ1641" i="2" s="1"/>
  <c r="AO1641" i="2"/>
  <c r="AU1640" i="2"/>
  <c r="AQ1640" i="2" a="1"/>
  <c r="AQ1640" i="2" s="1"/>
  <c r="AO1640" i="2"/>
  <c r="AU1629" i="2"/>
  <c r="AQ1629" i="2" a="1"/>
  <c r="AQ1629" i="2" s="1"/>
  <c r="AO1629" i="2"/>
  <c r="AU1628" i="2"/>
  <c r="AQ1628" i="2" a="1"/>
  <c r="AQ1628" i="2" s="1"/>
  <c r="AO1628" i="2"/>
  <c r="AU1627" i="2"/>
  <c r="AQ1627" i="2" a="1"/>
  <c r="AQ1627" i="2" s="1"/>
  <c r="AR1627" i="2" s="1" a="1"/>
  <c r="AR1627" i="2" s="1"/>
  <c r="AS1627" i="2" s="1" a="1"/>
  <c r="AS1627" i="2" s="1"/>
  <c r="AO1627" i="2"/>
  <c r="AU1626" i="2"/>
  <c r="AQ1626" i="2" a="1"/>
  <c r="AQ1626" i="2" s="1"/>
  <c r="AT1626" i="2" s="1"/>
  <c r="AO1626" i="2"/>
  <c r="AU1625" i="2"/>
  <c r="AQ1625" i="2" a="1"/>
  <c r="AQ1625" i="2" s="1"/>
  <c r="AT1625" i="2" s="1"/>
  <c r="AO1625" i="2"/>
  <c r="AU1624" i="2"/>
  <c r="AQ1624" i="2" a="1"/>
  <c r="AQ1624" i="2" s="1"/>
  <c r="AR1624" i="2" s="1" a="1"/>
  <c r="AR1624" i="2" s="1"/>
  <c r="AS1624" i="2" s="1" a="1"/>
  <c r="AS1624" i="2" s="1"/>
  <c r="AO1624" i="2"/>
  <c r="AU1623" i="2"/>
  <c r="AQ1623" i="2" a="1"/>
  <c r="AQ1623" i="2" s="1"/>
  <c r="AO1623" i="2"/>
  <c r="AU1622" i="2"/>
  <c r="AQ1622" i="2" a="1"/>
  <c r="AQ1622" i="2" s="1"/>
  <c r="AO1622" i="2"/>
  <c r="AU1611" i="2"/>
  <c r="AQ1611" i="2" a="1"/>
  <c r="AQ1611" i="2" s="1"/>
  <c r="AO1611" i="2"/>
  <c r="AU1610" i="2"/>
  <c r="AQ1610" i="2" a="1"/>
  <c r="AQ1610" i="2" s="1"/>
  <c r="AO1610" i="2"/>
  <c r="AU1609" i="2"/>
  <c r="AQ1609" i="2" a="1"/>
  <c r="AQ1609" i="2" s="1"/>
  <c r="AO1609" i="2"/>
  <c r="AU1608" i="2"/>
  <c r="AQ1608" i="2" a="1"/>
  <c r="AQ1608" i="2" s="1"/>
  <c r="AO1608" i="2"/>
  <c r="AU1607" i="2"/>
  <c r="AQ1607" i="2" a="1"/>
  <c r="AQ1607" i="2" s="1"/>
  <c r="AO1607" i="2"/>
  <c r="AU1606" i="2"/>
  <c r="AQ1606" i="2" a="1"/>
  <c r="AQ1606" i="2" s="1"/>
  <c r="AO1606" i="2"/>
  <c r="AU1605" i="2"/>
  <c r="AQ1605" i="2" a="1"/>
  <c r="AQ1605" i="2" s="1"/>
  <c r="AO1605" i="2"/>
  <c r="AU1604" i="2"/>
  <c r="AQ1604" i="2" a="1"/>
  <c r="AQ1604" i="2" s="1"/>
  <c r="AO1604" i="2"/>
  <c r="AU1593" i="2"/>
  <c r="AQ1593" i="2" a="1"/>
  <c r="AQ1593" i="2" s="1"/>
  <c r="AO1593" i="2"/>
  <c r="AU1592" i="2"/>
  <c r="AQ1592" i="2" a="1"/>
  <c r="AQ1592" i="2" s="1"/>
  <c r="AO1592" i="2"/>
  <c r="AU1591" i="2"/>
  <c r="AQ1591" i="2" a="1"/>
  <c r="AQ1591" i="2" s="1"/>
  <c r="AR1591" i="2" s="1" a="1"/>
  <c r="AR1591" i="2" s="1"/>
  <c r="AS1591" i="2" s="1" a="1"/>
  <c r="AS1591" i="2" s="1"/>
  <c r="AO1591" i="2"/>
  <c r="AU1590" i="2"/>
  <c r="AQ1590" i="2" a="1"/>
  <c r="AQ1590" i="2" s="1"/>
  <c r="AT1590" i="2" s="1"/>
  <c r="AO1590" i="2"/>
  <c r="AU1589" i="2"/>
  <c r="AQ1589" i="2" a="1"/>
  <c r="AQ1589" i="2" s="1"/>
  <c r="AO1589" i="2"/>
  <c r="AU1588" i="2"/>
  <c r="AQ1588" i="2" a="1"/>
  <c r="AQ1588" i="2" s="1"/>
  <c r="AR1588" i="2" s="1" a="1"/>
  <c r="AR1588" i="2" s="1"/>
  <c r="AS1588" i="2" s="1" a="1"/>
  <c r="AS1588" i="2" s="1"/>
  <c r="AO1588" i="2"/>
  <c r="AU1587" i="2"/>
  <c r="AQ1587" i="2" a="1"/>
  <c r="AQ1587" i="2" s="1"/>
  <c r="AT1587" i="2" s="1"/>
  <c r="AO1587" i="2"/>
  <c r="AU1586" i="2"/>
  <c r="AQ1586" i="2" a="1"/>
  <c r="AQ1586" i="2" s="1"/>
  <c r="AO1586" i="2"/>
  <c r="AU1585" i="2"/>
  <c r="AQ1585" i="2" a="1"/>
  <c r="AQ1585" i="2" s="1"/>
  <c r="AO1585" i="2"/>
  <c r="AU1574" i="2"/>
  <c r="AQ1574" i="2" a="1"/>
  <c r="AQ1574" i="2" s="1"/>
  <c r="AO1574" i="2"/>
  <c r="AU1573" i="2"/>
  <c r="AQ1573" i="2" a="1"/>
  <c r="AQ1573" i="2" s="1"/>
  <c r="AO1573" i="2"/>
  <c r="AU1572" i="2"/>
  <c r="AQ1572" i="2" a="1"/>
  <c r="AQ1572" i="2" s="1"/>
  <c r="AO1572" i="2"/>
  <c r="AU1571" i="2"/>
  <c r="AQ1571" i="2" a="1"/>
  <c r="AQ1571" i="2" s="1"/>
  <c r="AO1571" i="2"/>
  <c r="AU1570" i="2"/>
  <c r="AQ1570" i="2" a="1"/>
  <c r="AQ1570" i="2" s="1"/>
  <c r="AO1570" i="2"/>
  <c r="AU1569" i="2"/>
  <c r="AQ1569" i="2" a="1"/>
  <c r="AQ1569" i="2" s="1"/>
  <c r="AO1569" i="2"/>
  <c r="AU1568" i="2"/>
  <c r="AQ1568" i="2" a="1"/>
  <c r="AQ1568" i="2" s="1"/>
  <c r="AO1568" i="2"/>
  <c r="AU1567" i="2"/>
  <c r="AQ1567" i="2" a="1"/>
  <c r="AQ1567" i="2" s="1"/>
  <c r="AO1567" i="2"/>
  <c r="AU1566" i="2"/>
  <c r="AQ1566" i="2" a="1"/>
  <c r="AQ1566" i="2" s="1"/>
  <c r="AR1566" i="2" s="1" a="1"/>
  <c r="AR1566" i="2" s="1"/>
  <c r="AS1566" i="2" s="1" a="1"/>
  <c r="AS1566" i="2" s="1"/>
  <c r="AO1566" i="2"/>
  <c r="AU1565" i="2"/>
  <c r="AQ1565" i="2" a="1"/>
  <c r="AQ1565" i="2" s="1"/>
  <c r="AT1565" i="2" s="1"/>
  <c r="AO1565" i="2"/>
  <c r="AU1554" i="2"/>
  <c r="AQ1554" i="2" a="1"/>
  <c r="AQ1554" i="2" s="1"/>
  <c r="AT1554" i="2" s="1"/>
  <c r="AO1554" i="2"/>
  <c r="AU1553" i="2"/>
  <c r="AQ1553" i="2" a="1"/>
  <c r="AQ1553" i="2" s="1"/>
  <c r="AO1553" i="2"/>
  <c r="AU1552" i="2"/>
  <c r="AQ1552" i="2" a="1"/>
  <c r="AQ1552" i="2" s="1"/>
  <c r="AO1552" i="2"/>
  <c r="AU1551" i="2"/>
  <c r="AQ1551" i="2" a="1"/>
  <c r="AQ1551" i="2" s="1"/>
  <c r="AO1551" i="2"/>
  <c r="AU1550" i="2"/>
  <c r="AQ1550" i="2" a="1"/>
  <c r="AQ1550" i="2" s="1"/>
  <c r="AO1550" i="2"/>
  <c r="AU1549" i="2"/>
  <c r="AQ1549" i="2" a="1"/>
  <c r="AQ1549" i="2" s="1"/>
  <c r="AR1549" i="2" s="1" a="1"/>
  <c r="AR1549" i="2" s="1"/>
  <c r="AS1549" i="2" s="1" a="1"/>
  <c r="AS1549" i="2" s="1"/>
  <c r="AO1549" i="2"/>
  <c r="AU1548" i="2"/>
  <c r="AQ1548" i="2" a="1"/>
  <c r="AQ1548" i="2" s="1"/>
  <c r="AR1548" i="2" s="1" a="1"/>
  <c r="AR1548" i="2" s="1"/>
  <c r="AS1548" i="2" s="1" a="1"/>
  <c r="AS1548" i="2" s="1"/>
  <c r="AO1548" i="2"/>
  <c r="AU1547" i="2"/>
  <c r="AQ1547" i="2" a="1"/>
  <c r="AQ1547" i="2" s="1"/>
  <c r="AO1547" i="2"/>
  <c r="AU1546" i="2"/>
  <c r="AQ1546" i="2" a="1"/>
  <c r="AQ1546" i="2" s="1"/>
  <c r="AO1546" i="2"/>
  <c r="AU1545" i="2"/>
  <c r="AQ1545" i="2" a="1"/>
  <c r="AQ1545" i="2" s="1"/>
  <c r="AO1545" i="2"/>
  <c r="AU1544" i="2"/>
  <c r="AQ1544" i="2" a="1"/>
  <c r="AQ1544" i="2" s="1"/>
  <c r="AT1544" i="2" s="1"/>
  <c r="AO1544" i="2"/>
  <c r="AU1543" i="2"/>
  <c r="AQ1543" i="2" a="1"/>
  <c r="AQ1543" i="2" s="1"/>
  <c r="AR1543" i="2" s="1" a="1"/>
  <c r="AR1543" i="2" s="1"/>
  <c r="AS1543" i="2" s="1" a="1"/>
  <c r="AS1543" i="2" s="1"/>
  <c r="AO1543" i="2"/>
  <c r="AU1542" i="2"/>
  <c r="AQ1542" i="2" a="1"/>
  <c r="AQ1542" i="2" s="1"/>
  <c r="AR1542" i="2" s="1" a="1"/>
  <c r="AR1542" i="2" s="1"/>
  <c r="AS1542" i="2" s="1" a="1"/>
  <c r="AS1542" i="2" s="1"/>
  <c r="AO1542" i="2"/>
  <c r="AU1541" i="2"/>
  <c r="AQ1541" i="2" a="1"/>
  <c r="AQ1541" i="2" s="1"/>
  <c r="AO1541" i="2"/>
  <c r="AU1540" i="2"/>
  <c r="AQ1540" i="2" a="1"/>
  <c r="AQ1540" i="2" s="1"/>
  <c r="AT1540" i="2" s="1"/>
  <c r="AO1540" i="2"/>
  <c r="AU1539" i="2"/>
  <c r="AQ1539" i="2" a="1"/>
  <c r="AQ1539" i="2" s="1"/>
  <c r="AT1539" i="2" s="1"/>
  <c r="AO1539" i="2"/>
  <c r="AU1538" i="2"/>
  <c r="AQ1538" i="2" a="1"/>
  <c r="AQ1538" i="2" s="1"/>
  <c r="AT1538" i="2" s="1"/>
  <c r="AO1538" i="2"/>
  <c r="AU1537" i="2"/>
  <c r="AQ1537" i="2" a="1"/>
  <c r="AQ1537" i="2" s="1"/>
  <c r="AO1537" i="2"/>
  <c r="AU1536" i="2"/>
  <c r="AQ1536" i="2" a="1"/>
  <c r="AQ1536" i="2" s="1"/>
  <c r="AO1536" i="2"/>
  <c r="AU1535" i="2"/>
  <c r="AQ1535" i="2" a="1"/>
  <c r="AQ1535" i="2" s="1"/>
  <c r="AO1535" i="2"/>
  <c r="AU1534" i="2"/>
  <c r="AQ1534" i="2" a="1"/>
  <c r="AQ1534" i="2" s="1"/>
  <c r="AO1534" i="2"/>
  <c r="AU1523" i="2"/>
  <c r="AQ1523" i="2" a="1"/>
  <c r="AQ1523" i="2" s="1"/>
  <c r="AO1523" i="2"/>
  <c r="AU1522" i="2"/>
  <c r="AQ1522" i="2" a="1"/>
  <c r="AQ1522" i="2" s="1"/>
  <c r="AO1522" i="2"/>
  <c r="AU1521" i="2"/>
  <c r="AQ1521" i="2" a="1"/>
  <c r="AQ1521" i="2" s="1"/>
  <c r="AO1521" i="2"/>
  <c r="AU1520" i="2"/>
  <c r="AQ1520" i="2" a="1"/>
  <c r="AQ1520" i="2" s="1"/>
  <c r="AT1520" i="2" s="1"/>
  <c r="AO1520" i="2"/>
  <c r="AU1519" i="2"/>
  <c r="AQ1519" i="2" a="1"/>
  <c r="AQ1519" i="2" s="1"/>
  <c r="AO1519" i="2"/>
  <c r="AU1518" i="2"/>
  <c r="AQ1518" i="2" a="1"/>
  <c r="AQ1518" i="2" s="1"/>
  <c r="AR1518" i="2" s="1" a="1"/>
  <c r="AR1518" i="2" s="1"/>
  <c r="AS1518" i="2" s="1" a="1"/>
  <c r="AS1518" i="2" s="1"/>
  <c r="AO1518" i="2"/>
  <c r="AU1517" i="2"/>
  <c r="AQ1517" i="2" a="1"/>
  <c r="AQ1517" i="2" s="1"/>
  <c r="AO1517" i="2"/>
  <c r="AU1516" i="2"/>
  <c r="AQ1516" i="2" a="1"/>
  <c r="AQ1516" i="2" s="1"/>
  <c r="AR1516" i="2" s="1" a="1"/>
  <c r="AR1516" i="2" s="1"/>
  <c r="AS1516" i="2" s="1" a="1"/>
  <c r="AS1516" i="2" s="1"/>
  <c r="AO1516" i="2"/>
  <c r="AU1515" i="2"/>
  <c r="AQ1515" i="2" a="1"/>
  <c r="AQ1515" i="2" s="1"/>
  <c r="AO1515" i="2"/>
  <c r="AU1514" i="2"/>
  <c r="AQ1514" i="2" a="1"/>
  <c r="AQ1514" i="2" s="1"/>
  <c r="AT1514" i="2" s="1"/>
  <c r="AO1514" i="2"/>
  <c r="AU1503" i="2"/>
  <c r="AQ1503" i="2" a="1"/>
  <c r="AQ1503" i="2" s="1"/>
  <c r="AO1503" i="2"/>
  <c r="AU1502" i="2"/>
  <c r="AQ1502" i="2" a="1"/>
  <c r="AQ1502" i="2" s="1"/>
  <c r="AT1502" i="2" s="1"/>
  <c r="AO1502" i="2"/>
  <c r="AU1501" i="2"/>
  <c r="AQ1501" i="2" a="1"/>
  <c r="AQ1501" i="2" s="1"/>
  <c r="AO1501" i="2"/>
  <c r="AU1500" i="2"/>
  <c r="AQ1500" i="2" a="1"/>
  <c r="AQ1500" i="2" s="1"/>
  <c r="AT1500" i="2" s="1"/>
  <c r="AO1500" i="2"/>
  <c r="AU1499" i="2"/>
  <c r="AQ1499" i="2" a="1"/>
  <c r="AQ1499" i="2" s="1"/>
  <c r="AT1499" i="2" s="1"/>
  <c r="AO1499" i="2"/>
  <c r="AU1498" i="2"/>
  <c r="AQ1498" i="2" a="1"/>
  <c r="AQ1498" i="2" s="1"/>
  <c r="AO1498" i="2"/>
  <c r="AU1497" i="2"/>
  <c r="AQ1497" i="2" a="1"/>
  <c r="AQ1497" i="2" s="1"/>
  <c r="AO1497" i="2"/>
  <c r="AU1496" i="2"/>
  <c r="AQ1496" i="2" a="1"/>
  <c r="AQ1496" i="2" s="1"/>
  <c r="AR1496" i="2" s="1" a="1"/>
  <c r="AR1496" i="2" s="1"/>
  <c r="AS1496" i="2" s="1" a="1"/>
  <c r="AS1496" i="2" s="1"/>
  <c r="AO1496" i="2"/>
  <c r="AU1495" i="2"/>
  <c r="AQ1495" i="2" a="1"/>
  <c r="AQ1495" i="2" s="1"/>
  <c r="AT1495" i="2" s="1"/>
  <c r="AO1495" i="2"/>
  <c r="AU1494" i="2"/>
  <c r="AQ1494" i="2" a="1"/>
  <c r="AQ1494" i="2" s="1"/>
  <c r="AO1494" i="2"/>
  <c r="AU1493" i="2"/>
  <c r="AQ1493" i="2" a="1"/>
  <c r="AQ1493" i="2" s="1"/>
  <c r="AO1493" i="2"/>
  <c r="AU1492" i="2"/>
  <c r="AQ1492" i="2" a="1"/>
  <c r="AQ1492" i="2" s="1"/>
  <c r="AO1492" i="2"/>
  <c r="AU1491" i="2"/>
  <c r="AQ1491" i="2" a="1"/>
  <c r="AQ1491" i="2" s="1"/>
  <c r="AO1491" i="2"/>
  <c r="AU1490" i="2"/>
  <c r="AQ1490" i="2" a="1"/>
  <c r="AQ1490" i="2" s="1"/>
  <c r="AO1490" i="2"/>
  <c r="AU1489" i="2"/>
  <c r="AQ1489" i="2" a="1"/>
  <c r="AQ1489" i="2" s="1"/>
  <c r="AO1489" i="2"/>
  <c r="AU1488" i="2"/>
  <c r="AQ1488" i="2" a="1"/>
  <c r="AQ1488" i="2" s="1"/>
  <c r="AO1488" i="2"/>
  <c r="AU1487" i="2"/>
  <c r="AQ1487" i="2" a="1"/>
  <c r="AQ1487" i="2" s="1"/>
  <c r="AO1487" i="2"/>
  <c r="AU1486" i="2"/>
  <c r="AQ1486" i="2" a="1"/>
  <c r="AQ1486" i="2" s="1"/>
  <c r="AR1486" i="2" s="1" a="1"/>
  <c r="AR1486" i="2" s="1"/>
  <c r="AS1486" i="2" s="1" a="1"/>
  <c r="AS1486" i="2" s="1"/>
  <c r="AO1486" i="2"/>
  <c r="AU1485" i="2"/>
  <c r="AQ1485" i="2" a="1"/>
  <c r="AQ1485" i="2" s="1"/>
  <c r="AR1485" i="2" s="1" a="1"/>
  <c r="AR1485" i="2" s="1"/>
  <c r="AS1485" i="2" s="1" a="1"/>
  <c r="AS1485" i="2" s="1"/>
  <c r="AO1485" i="2"/>
  <c r="AU1484" i="2"/>
  <c r="AQ1484" i="2" a="1"/>
  <c r="AQ1484" i="2" s="1"/>
  <c r="AO1484" i="2"/>
  <c r="AU1483" i="2"/>
  <c r="AQ1483" i="2" a="1"/>
  <c r="AQ1483" i="2" s="1"/>
  <c r="AT1483" i="2" s="1"/>
  <c r="AO1483" i="2"/>
  <c r="AU1482" i="2"/>
  <c r="AQ1482" i="2" a="1"/>
  <c r="AQ1482" i="2" s="1"/>
  <c r="AT1482" i="2" s="1"/>
  <c r="AO1482" i="2"/>
  <c r="AU1481" i="2"/>
  <c r="AQ1481" i="2" a="1"/>
  <c r="AQ1481" i="2" s="1"/>
  <c r="AR1481" i="2" s="1" a="1"/>
  <c r="AR1481" i="2" s="1"/>
  <c r="AS1481" i="2" s="1" a="1"/>
  <c r="AS1481" i="2" s="1"/>
  <c r="AO1481" i="2"/>
  <c r="AU1480" i="2"/>
  <c r="AQ1480" i="2" a="1"/>
  <c r="AQ1480" i="2" s="1"/>
  <c r="AT1480" i="2" s="1"/>
  <c r="AO1480" i="2"/>
  <c r="AU1469" i="2"/>
  <c r="AQ1469" i="2" a="1"/>
  <c r="AQ1469" i="2" s="1"/>
  <c r="AR1469" i="2" s="1" a="1"/>
  <c r="AR1469" i="2" s="1"/>
  <c r="AS1469" i="2" s="1" a="1"/>
  <c r="AS1469" i="2" s="1"/>
  <c r="AO1469" i="2"/>
  <c r="AU1468" i="2"/>
  <c r="AQ1468" i="2" a="1"/>
  <c r="AQ1468" i="2" s="1"/>
  <c r="AO1468" i="2"/>
  <c r="AU1467" i="2"/>
  <c r="AQ1467" i="2" a="1"/>
  <c r="AQ1467" i="2" s="1"/>
  <c r="AO1467" i="2"/>
  <c r="AU1466" i="2"/>
  <c r="AQ1466" i="2" a="1"/>
  <c r="AQ1466" i="2" s="1"/>
  <c r="AR1466" i="2" s="1" a="1"/>
  <c r="AR1466" i="2" s="1"/>
  <c r="AS1466" i="2" s="1" a="1"/>
  <c r="AS1466" i="2" s="1"/>
  <c r="AO1466" i="2"/>
  <c r="AU1465" i="2"/>
  <c r="AQ1465" i="2" a="1"/>
  <c r="AQ1465" i="2" s="1"/>
  <c r="AO1465" i="2"/>
  <c r="AU1464" i="2"/>
  <c r="AQ1464" i="2" a="1"/>
  <c r="AQ1464" i="2" s="1"/>
  <c r="AO1464" i="2"/>
  <c r="AU1463" i="2"/>
  <c r="AQ1463" i="2" a="1"/>
  <c r="AQ1463" i="2" s="1"/>
  <c r="AO1463" i="2"/>
  <c r="AU1462" i="2"/>
  <c r="AQ1462" i="2" a="1"/>
  <c r="AQ1462" i="2" s="1"/>
  <c r="AO1462" i="2"/>
  <c r="AU1461" i="2"/>
  <c r="AQ1461" i="2" a="1"/>
  <c r="AQ1461" i="2" s="1"/>
  <c r="AT1461" i="2" s="1"/>
  <c r="AO1461" i="2"/>
  <c r="AU1460" i="2"/>
  <c r="AQ1460" i="2" a="1"/>
  <c r="AQ1460" i="2" s="1"/>
  <c r="AR1460" i="2" s="1" a="1"/>
  <c r="AR1460" i="2" s="1"/>
  <c r="AS1460" i="2" s="1" a="1"/>
  <c r="AS1460" i="2" s="1"/>
  <c r="AO1460" i="2"/>
  <c r="AU1459" i="2"/>
  <c r="AQ1459" i="2" a="1"/>
  <c r="AQ1459" i="2" s="1"/>
  <c r="AO1459" i="2"/>
  <c r="AU1458" i="2"/>
  <c r="AQ1458" i="2" a="1"/>
  <c r="AQ1458" i="2" s="1"/>
  <c r="AT1458" i="2" s="1"/>
  <c r="AO1458" i="2"/>
  <c r="AU1457" i="2"/>
  <c r="AQ1457" i="2" a="1"/>
  <c r="AQ1457" i="2" s="1"/>
  <c r="AT1457" i="2" s="1"/>
  <c r="AO1457" i="2"/>
  <c r="AU1456" i="2"/>
  <c r="AQ1456" i="2" a="1"/>
  <c r="AQ1456" i="2" s="1"/>
  <c r="AT1456" i="2" s="1"/>
  <c r="AO1456" i="2"/>
  <c r="AU1455" i="2"/>
  <c r="AQ1455" i="2" a="1"/>
  <c r="AQ1455" i="2" s="1"/>
  <c r="AT1455" i="2" s="1"/>
  <c r="AO1455" i="2"/>
  <c r="AU1454" i="2"/>
  <c r="AQ1454" i="2" a="1"/>
  <c r="AQ1454" i="2" s="1"/>
  <c r="AO1454" i="2"/>
  <c r="AU1453" i="2"/>
  <c r="AQ1453" i="2" a="1"/>
  <c r="AQ1453" i="2" s="1"/>
  <c r="AO1453" i="2"/>
  <c r="AU1452" i="2"/>
  <c r="AQ1452" i="2" a="1"/>
  <c r="AQ1452" i="2" s="1"/>
  <c r="AR1452" i="2" s="1" a="1"/>
  <c r="AR1452" i="2" s="1"/>
  <c r="AS1452" i="2" s="1" a="1"/>
  <c r="AS1452" i="2" s="1"/>
  <c r="AO1452" i="2"/>
  <c r="AU1451" i="2"/>
  <c r="AQ1451" i="2" a="1"/>
  <c r="AQ1451" i="2" s="1"/>
  <c r="AT1451" i="2" s="1"/>
  <c r="AO1451" i="2"/>
  <c r="AU1450" i="2"/>
  <c r="AQ1450" i="2" a="1"/>
  <c r="AQ1450" i="2" s="1"/>
  <c r="AO1450" i="2"/>
  <c r="AU1449" i="2"/>
  <c r="AQ1449" i="2" a="1"/>
  <c r="AQ1449" i="2" s="1"/>
  <c r="AT1449" i="2" s="1"/>
  <c r="AO1449" i="2"/>
  <c r="AU1448" i="2"/>
  <c r="AQ1448" i="2" a="1"/>
  <c r="AQ1448" i="2" s="1"/>
  <c r="AT1448" i="2" s="1"/>
  <c r="AO1448" i="2"/>
  <c r="AU1447" i="2"/>
  <c r="AQ1447" i="2" a="1"/>
  <c r="AQ1447" i="2" s="1"/>
  <c r="AO1447" i="2"/>
  <c r="AU1446" i="2"/>
  <c r="AQ1446" i="2" a="1"/>
  <c r="AQ1446" i="2" s="1"/>
  <c r="AR1446" i="2" s="1" a="1"/>
  <c r="AR1446" i="2" s="1"/>
  <c r="AS1446" i="2" s="1" a="1"/>
  <c r="AS1446" i="2" s="1"/>
  <c r="AO1446" i="2"/>
  <c r="AU1445" i="2"/>
  <c r="AQ1445" i="2" a="1"/>
  <c r="AQ1445" i="2" s="1"/>
  <c r="AT1445" i="2" s="1"/>
  <c r="AO1445" i="2"/>
  <c r="AU1444" i="2"/>
  <c r="AQ1444" i="2" a="1"/>
  <c r="AQ1444" i="2" s="1"/>
  <c r="AT1444" i="2" s="1"/>
  <c r="AO1444" i="2"/>
  <c r="AU1443" i="2"/>
  <c r="AQ1443" i="2" a="1"/>
  <c r="AQ1443" i="2" s="1"/>
  <c r="AT1443" i="2" s="1"/>
  <c r="AO1443" i="2"/>
  <c r="AU1442" i="2"/>
  <c r="AQ1442" i="2" a="1"/>
  <c r="AQ1442" i="2" s="1"/>
  <c r="AO1442" i="2"/>
  <c r="AU1441" i="2"/>
  <c r="AQ1441" i="2" a="1"/>
  <c r="AQ1441" i="2" s="1"/>
  <c r="AR1441" i="2" s="1" a="1"/>
  <c r="AR1441" i="2" s="1"/>
  <c r="AS1441" i="2" s="1" a="1"/>
  <c r="AS1441" i="2" s="1"/>
  <c r="AO1441" i="2"/>
  <c r="AU1440" i="2"/>
  <c r="AQ1440" i="2" a="1"/>
  <c r="AQ1440" i="2" s="1"/>
  <c r="AO1440" i="2"/>
  <c r="AU1439" i="2"/>
  <c r="AQ1439" i="2" a="1"/>
  <c r="AQ1439" i="2" s="1"/>
  <c r="AO1439" i="2"/>
  <c r="AU1438" i="2"/>
  <c r="AQ1438" i="2" a="1"/>
  <c r="AQ1438" i="2" s="1"/>
  <c r="AO1438" i="2"/>
  <c r="AU1437" i="2"/>
  <c r="AQ1437" i="2" a="1"/>
  <c r="AQ1437" i="2" s="1"/>
  <c r="AT1437" i="2" s="1"/>
  <c r="AO1437" i="2"/>
  <c r="AU1436" i="2"/>
  <c r="AQ1436" i="2" a="1"/>
  <c r="AQ1436" i="2" s="1"/>
  <c r="AO1436" i="2"/>
  <c r="AU1435" i="2"/>
  <c r="AQ1435" i="2" a="1"/>
  <c r="AQ1435" i="2" s="1"/>
  <c r="AR1435" i="2" s="1" a="1"/>
  <c r="AR1435" i="2" s="1"/>
  <c r="AS1435" i="2" s="1" a="1"/>
  <c r="AS1435" i="2" s="1"/>
  <c r="AO1435" i="2"/>
  <c r="AU1434" i="2"/>
  <c r="AQ1434" i="2" a="1"/>
  <c r="AQ1434" i="2" s="1"/>
  <c r="AO1434" i="2"/>
  <c r="AU1433" i="2"/>
  <c r="AQ1433" i="2" a="1"/>
  <c r="AQ1433" i="2" s="1"/>
  <c r="AO1433" i="2"/>
  <c r="AU1432" i="2"/>
  <c r="AQ1432" i="2" a="1"/>
  <c r="AQ1432" i="2" s="1"/>
  <c r="AO1432" i="2"/>
  <c r="AU1431" i="2"/>
  <c r="AQ1431" i="2" a="1"/>
  <c r="AQ1431" i="2" s="1"/>
  <c r="AR1431" i="2" s="1" a="1"/>
  <c r="AR1431" i="2" s="1"/>
  <c r="AS1431" i="2" s="1" a="1"/>
  <c r="AS1431" i="2" s="1"/>
  <c r="AO1431" i="2"/>
  <c r="AU1430" i="2"/>
  <c r="AQ1430" i="2" a="1"/>
  <c r="AQ1430" i="2" s="1"/>
  <c r="AT1430" i="2" s="1"/>
  <c r="AO1430" i="2"/>
  <c r="AU1429" i="2"/>
  <c r="AQ1429" i="2" a="1"/>
  <c r="AQ1429" i="2" s="1"/>
  <c r="AT1429" i="2" s="1"/>
  <c r="AO1429" i="2"/>
  <c r="AU1428" i="2"/>
  <c r="AQ1428" i="2" a="1"/>
  <c r="AQ1428" i="2" s="1"/>
  <c r="AO1428" i="2"/>
  <c r="AU1427" i="2"/>
  <c r="AQ1427" i="2" a="1"/>
  <c r="AQ1427" i="2" s="1"/>
  <c r="AO1427" i="2"/>
  <c r="AU1426" i="2"/>
  <c r="AQ1426" i="2" a="1"/>
  <c r="AQ1426" i="2" s="1"/>
  <c r="AO1426" i="2"/>
  <c r="AU1425" i="2"/>
  <c r="AQ1425" i="2" a="1"/>
  <c r="AQ1425" i="2" s="1"/>
  <c r="AR1425" i="2" s="1" a="1"/>
  <c r="AR1425" i="2" s="1"/>
  <c r="AS1425" i="2" s="1" a="1"/>
  <c r="AS1425" i="2" s="1"/>
  <c r="AO1425" i="2"/>
  <c r="AU1424" i="2"/>
  <c r="AQ1424" i="2" a="1"/>
  <c r="AQ1424" i="2" s="1"/>
  <c r="AO1424" i="2"/>
  <c r="AU1423" i="2"/>
  <c r="AQ1423" i="2" a="1"/>
  <c r="AQ1423" i="2" s="1"/>
  <c r="AO1423" i="2"/>
  <c r="AU1422" i="2"/>
  <c r="AQ1422" i="2" a="1"/>
  <c r="AQ1422" i="2" s="1"/>
  <c r="AO1422" i="2"/>
  <c r="AU1421" i="2"/>
  <c r="AQ1421" i="2" a="1"/>
  <c r="AQ1421" i="2" s="1"/>
  <c r="AO1421" i="2"/>
  <c r="AU1410" i="2"/>
  <c r="AQ1410" i="2" a="1"/>
  <c r="AQ1410" i="2" s="1"/>
  <c r="AT1410" i="2" s="1"/>
  <c r="AO1410" i="2"/>
  <c r="AU1409" i="2"/>
  <c r="AQ1409" i="2" a="1"/>
  <c r="AQ1409" i="2" s="1"/>
  <c r="AR1409" i="2" s="1" a="1"/>
  <c r="AR1409" i="2" s="1"/>
  <c r="AS1409" i="2" s="1" a="1"/>
  <c r="AS1409" i="2" s="1"/>
  <c r="AO1409" i="2"/>
  <c r="AU1408" i="2"/>
  <c r="AQ1408" i="2" a="1"/>
  <c r="AQ1408" i="2" s="1"/>
  <c r="AO1408" i="2"/>
  <c r="AU1407" i="2"/>
  <c r="AQ1407" i="2" a="1"/>
  <c r="AQ1407" i="2" s="1"/>
  <c r="AO1407" i="2"/>
  <c r="AU1406" i="2"/>
  <c r="AQ1406" i="2" a="1"/>
  <c r="AQ1406" i="2" s="1"/>
  <c r="AT1406" i="2" s="1"/>
  <c r="AO1406" i="2"/>
  <c r="AU1405" i="2"/>
  <c r="AQ1405" i="2" a="1"/>
  <c r="AQ1405" i="2" s="1"/>
  <c r="AT1405" i="2" s="1"/>
  <c r="AO1405" i="2"/>
  <c r="AU1404" i="2"/>
  <c r="AQ1404" i="2" a="1"/>
  <c r="AQ1404" i="2" s="1"/>
  <c r="AO1404" i="2"/>
  <c r="AU1403" i="2"/>
  <c r="AQ1403" i="2" a="1"/>
  <c r="AQ1403" i="2" s="1"/>
  <c r="AR1403" i="2" s="1" a="1"/>
  <c r="AR1403" i="2" s="1"/>
  <c r="AS1403" i="2" s="1" a="1"/>
  <c r="AS1403" i="2" s="1"/>
  <c r="AO1403" i="2"/>
  <c r="AU1402" i="2"/>
  <c r="AQ1402" i="2" a="1"/>
  <c r="AQ1402" i="2" s="1"/>
  <c r="AR1402" i="2" s="1" a="1"/>
  <c r="AR1402" i="2" s="1"/>
  <c r="AS1402" i="2" s="1" a="1"/>
  <c r="AS1402" i="2" s="1"/>
  <c r="AO1402" i="2"/>
  <c r="AU1401" i="2"/>
  <c r="AQ1401" i="2" a="1"/>
  <c r="AQ1401" i="2" s="1"/>
  <c r="AO1401" i="2"/>
  <c r="AU1400" i="2"/>
  <c r="AQ1400" i="2" a="1"/>
  <c r="AQ1400" i="2" s="1"/>
  <c r="AR1400" i="2" s="1" a="1"/>
  <c r="AR1400" i="2" s="1"/>
  <c r="AS1400" i="2" s="1" a="1"/>
  <c r="AS1400" i="2" s="1"/>
  <c r="AO1400" i="2"/>
  <c r="AU1399" i="2"/>
  <c r="AQ1399" i="2" a="1"/>
  <c r="AQ1399" i="2" s="1"/>
  <c r="AT1399" i="2" s="1"/>
  <c r="AO1399" i="2"/>
  <c r="AU1398" i="2"/>
  <c r="AQ1398" i="2" a="1"/>
  <c r="AQ1398" i="2" s="1"/>
  <c r="AT1398" i="2" s="1"/>
  <c r="AO1398" i="2"/>
  <c r="AU1397" i="2"/>
  <c r="AQ1397" i="2" a="1"/>
  <c r="AQ1397" i="2" s="1"/>
  <c r="AR1397" i="2" s="1" a="1"/>
  <c r="AR1397" i="2" s="1"/>
  <c r="AS1397" i="2" s="1" a="1"/>
  <c r="AS1397" i="2" s="1"/>
  <c r="AO1397" i="2"/>
  <c r="AU1396" i="2"/>
  <c r="AQ1396" i="2" a="1"/>
  <c r="AQ1396" i="2" s="1"/>
  <c r="AO1396" i="2"/>
  <c r="AU1395" i="2"/>
  <c r="AQ1395" i="2" a="1"/>
  <c r="AQ1395" i="2" s="1"/>
  <c r="AO1395" i="2"/>
  <c r="AU1394" i="2"/>
  <c r="AQ1394" i="2" a="1"/>
  <c r="AQ1394" i="2" s="1"/>
  <c r="AT1394" i="2" s="1"/>
  <c r="AO1394" i="2"/>
  <c r="AU1393" i="2"/>
  <c r="AQ1393" i="2" a="1"/>
  <c r="AQ1393" i="2" s="1"/>
  <c r="AO1393" i="2"/>
  <c r="AU1392" i="2"/>
  <c r="AQ1392" i="2" a="1"/>
  <c r="AQ1392" i="2" s="1"/>
  <c r="AO1392" i="2"/>
  <c r="AU1391" i="2"/>
  <c r="AQ1391" i="2" a="1"/>
  <c r="AQ1391" i="2" s="1"/>
  <c r="AR1391" i="2" s="1" a="1"/>
  <c r="AR1391" i="2" s="1"/>
  <c r="AS1391" i="2" s="1" a="1"/>
  <c r="AS1391" i="2" s="1"/>
  <c r="AO1391" i="2"/>
  <c r="AU1390" i="2"/>
  <c r="AQ1390" i="2" a="1"/>
  <c r="AQ1390" i="2" s="1"/>
  <c r="AO1390" i="2"/>
  <c r="AU1389" i="2"/>
  <c r="AQ1389" i="2" a="1"/>
  <c r="AQ1389" i="2" s="1"/>
  <c r="AT1389" i="2" s="1"/>
  <c r="AO1389" i="2"/>
  <c r="AU1388" i="2"/>
  <c r="AQ1388" i="2" a="1"/>
  <c r="AQ1388" i="2" s="1"/>
  <c r="AT1388" i="2" s="1"/>
  <c r="AO1388" i="2"/>
  <c r="AU1387" i="2"/>
  <c r="AQ1387" i="2" a="1"/>
  <c r="AQ1387" i="2" s="1"/>
  <c r="AO1387" i="2"/>
  <c r="AU1386" i="2"/>
  <c r="AQ1386" i="2" a="1"/>
  <c r="AQ1386" i="2" s="1"/>
  <c r="AR1386" i="2" s="1" a="1"/>
  <c r="AR1386" i="2" s="1"/>
  <c r="AS1386" i="2" s="1" a="1"/>
  <c r="AS1386" i="2" s="1"/>
  <c r="AO1386" i="2"/>
  <c r="AU1385" i="2"/>
  <c r="AQ1385" i="2" a="1"/>
  <c r="AQ1385" i="2" s="1"/>
  <c r="AO1385" i="2"/>
  <c r="AU1384" i="2"/>
  <c r="AQ1384" i="2" a="1"/>
  <c r="AQ1384" i="2" s="1"/>
  <c r="AR1384" i="2" s="1" a="1"/>
  <c r="AR1384" i="2" s="1"/>
  <c r="AS1384" i="2" s="1" a="1"/>
  <c r="AS1384" i="2" s="1"/>
  <c r="AO1384" i="2"/>
  <c r="AU1383" i="2"/>
  <c r="AQ1383" i="2" a="1"/>
  <c r="AQ1383" i="2" s="1"/>
  <c r="AO1383" i="2"/>
  <c r="AU1382" i="2"/>
  <c r="AQ1382" i="2" a="1"/>
  <c r="AQ1382" i="2" s="1"/>
  <c r="AO1382" i="2"/>
  <c r="AU1381" i="2"/>
  <c r="AQ1381" i="2" a="1"/>
  <c r="AQ1381" i="2" s="1"/>
  <c r="AO1381" i="2"/>
  <c r="AU1380" i="2"/>
  <c r="AQ1380" i="2" a="1"/>
  <c r="AQ1380" i="2" s="1"/>
  <c r="AO1380" i="2"/>
  <c r="AU1379" i="2"/>
  <c r="AQ1379" i="2" a="1"/>
  <c r="AQ1379" i="2" s="1"/>
  <c r="AO1379" i="2"/>
  <c r="AU1378" i="2"/>
  <c r="AQ1378" i="2" a="1"/>
  <c r="AQ1378" i="2" s="1"/>
  <c r="AR1378" i="2" s="1" a="1"/>
  <c r="AR1378" i="2" s="1"/>
  <c r="AS1378" i="2" s="1" a="1"/>
  <c r="AS1378" i="2" s="1"/>
  <c r="AO1378" i="2"/>
  <c r="AU1377" i="2"/>
  <c r="AQ1377" i="2" a="1"/>
  <c r="AQ1377" i="2" s="1"/>
  <c r="AO1377" i="2"/>
  <c r="AU1376" i="2"/>
  <c r="AQ1376" i="2" a="1"/>
  <c r="AQ1376" i="2" s="1"/>
  <c r="AT1376" i="2" s="1"/>
  <c r="AO1376" i="2"/>
  <c r="AU1375" i="2"/>
  <c r="AQ1375" i="2" a="1"/>
  <c r="AQ1375" i="2" s="1"/>
  <c r="AO1375" i="2"/>
  <c r="AU1374" i="2"/>
  <c r="AQ1374" i="2" a="1"/>
  <c r="AQ1374" i="2" s="1"/>
  <c r="AT1374" i="2" s="1"/>
  <c r="AO1374" i="2"/>
  <c r="AU1373" i="2"/>
  <c r="AQ1373" i="2" a="1"/>
  <c r="AQ1373" i="2" s="1"/>
  <c r="AO1373" i="2"/>
  <c r="AU1372" i="2"/>
  <c r="AQ1372" i="2" a="1"/>
  <c r="AQ1372" i="2" s="1"/>
  <c r="AR1372" i="2" s="1" a="1"/>
  <c r="AR1372" i="2" s="1"/>
  <c r="AS1372" i="2" s="1" a="1"/>
  <c r="AS1372" i="2" s="1"/>
  <c r="AO1372" i="2"/>
  <c r="AU1371" i="2"/>
  <c r="AQ1371" i="2" a="1"/>
  <c r="AQ1371" i="2" s="1"/>
  <c r="AO1371" i="2"/>
  <c r="AU1370" i="2"/>
  <c r="AQ1370" i="2" a="1"/>
  <c r="AQ1370" i="2" s="1"/>
  <c r="AO1370" i="2"/>
  <c r="AU1369" i="2"/>
  <c r="AQ1369" i="2" a="1"/>
  <c r="AQ1369" i="2" s="1"/>
  <c r="AO1369" i="2"/>
  <c r="AU1368" i="2"/>
  <c r="AQ1368" i="2" a="1"/>
  <c r="AQ1368" i="2" s="1"/>
  <c r="AO1368" i="2"/>
  <c r="AU1367" i="2"/>
  <c r="AQ1367" i="2" a="1"/>
  <c r="AQ1367" i="2" s="1"/>
  <c r="AO1367" i="2"/>
  <c r="AU1366" i="2"/>
  <c r="AQ1366" i="2" a="1"/>
  <c r="AQ1366" i="2" s="1"/>
  <c r="AR1366" i="2" s="1" a="1"/>
  <c r="AR1366" i="2" s="1"/>
  <c r="AS1366" i="2" s="1" a="1"/>
  <c r="AS1366" i="2" s="1"/>
  <c r="AO1366" i="2"/>
  <c r="AU1365" i="2"/>
  <c r="AQ1365" i="2" a="1"/>
  <c r="AQ1365" i="2" s="1"/>
  <c r="AR1365" i="2" s="1" a="1"/>
  <c r="AR1365" i="2" s="1"/>
  <c r="AS1365" i="2" s="1" a="1"/>
  <c r="AS1365" i="2" s="1"/>
  <c r="AO1365" i="2"/>
  <c r="AU1364" i="2"/>
  <c r="AQ1364" i="2" a="1"/>
  <c r="AQ1364" i="2" s="1"/>
  <c r="AO1364" i="2"/>
  <c r="AU1363" i="2"/>
  <c r="AQ1363" i="2" a="1"/>
  <c r="AQ1363" i="2" s="1"/>
  <c r="AR1363" i="2" s="1" a="1"/>
  <c r="AR1363" i="2" s="1"/>
  <c r="AS1363" i="2" s="1" a="1"/>
  <c r="AS1363" i="2" s="1"/>
  <c r="AO1363" i="2"/>
  <c r="AU1362" i="2"/>
  <c r="AQ1362" i="2" a="1"/>
  <c r="AQ1362" i="2" s="1"/>
  <c r="AO1362" i="2"/>
  <c r="AU1361" i="2"/>
  <c r="AQ1361" i="2" a="1"/>
  <c r="AQ1361" i="2" s="1"/>
  <c r="AT1361" i="2" s="1"/>
  <c r="AO1361" i="2"/>
  <c r="AU1360" i="2"/>
  <c r="AQ1360" i="2" a="1"/>
  <c r="AQ1360" i="2" s="1"/>
  <c r="AO1360" i="2"/>
  <c r="AU1359" i="2"/>
  <c r="AQ1359" i="2" a="1"/>
  <c r="AQ1359" i="2" s="1"/>
  <c r="AO1359" i="2"/>
  <c r="AU1358" i="2"/>
  <c r="AQ1358" i="2" a="1"/>
  <c r="AQ1358" i="2" s="1"/>
  <c r="AO1358" i="2"/>
  <c r="AU1357" i="2"/>
  <c r="AQ1357" i="2" a="1"/>
  <c r="AQ1357" i="2" s="1"/>
  <c r="AO1357" i="2"/>
  <c r="AU1356" i="2"/>
  <c r="AQ1356" i="2" a="1"/>
  <c r="AQ1356" i="2" s="1"/>
  <c r="AO1356" i="2"/>
  <c r="AU1355" i="2"/>
  <c r="AQ1355" i="2" a="1"/>
  <c r="AQ1355" i="2" s="1"/>
  <c r="AR1355" i="2" s="1" a="1"/>
  <c r="AR1355" i="2" s="1"/>
  <c r="AS1355" i="2" s="1" a="1"/>
  <c r="AS1355" i="2" s="1"/>
  <c r="AO1355" i="2"/>
  <c r="AU1354" i="2"/>
  <c r="AQ1354" i="2" a="1"/>
  <c r="AQ1354" i="2" s="1"/>
  <c r="AO1354" i="2"/>
  <c r="AU1353" i="2"/>
  <c r="AQ1353" i="2" a="1"/>
  <c r="AQ1353" i="2" s="1"/>
  <c r="AR1353" i="2" s="1" a="1"/>
  <c r="AR1353" i="2" s="1"/>
  <c r="AS1353" i="2" s="1" a="1"/>
  <c r="AS1353" i="2" s="1"/>
  <c r="AO1353" i="2"/>
  <c r="AU1352" i="2"/>
  <c r="AQ1352" i="2" a="1"/>
  <c r="AQ1352" i="2" s="1"/>
  <c r="AO1352" i="2"/>
  <c r="AU1351" i="2"/>
  <c r="AQ1351" i="2" a="1"/>
  <c r="AQ1351" i="2" s="1"/>
  <c r="AO1351" i="2"/>
  <c r="AU1350" i="2"/>
  <c r="AQ1350" i="2" a="1"/>
  <c r="AQ1350" i="2" s="1"/>
  <c r="AO1350" i="2"/>
  <c r="AU1349" i="2"/>
  <c r="AQ1349" i="2" a="1"/>
  <c r="AQ1349" i="2" s="1"/>
  <c r="AO1349" i="2"/>
  <c r="AU1348" i="2"/>
  <c r="AQ1348" i="2" a="1"/>
  <c r="AQ1348" i="2" s="1"/>
  <c r="AO1348" i="2"/>
  <c r="AU1347" i="2"/>
  <c r="AQ1347" i="2" a="1"/>
  <c r="AQ1347" i="2" s="1"/>
  <c r="AT1347" i="2" s="1"/>
  <c r="AO1347" i="2"/>
  <c r="AU1346" i="2"/>
  <c r="AQ1346" i="2" a="1"/>
  <c r="AQ1346" i="2" s="1"/>
  <c r="AR1346" i="2" s="1" a="1"/>
  <c r="AR1346" i="2" s="1"/>
  <c r="AS1346" i="2" s="1" a="1"/>
  <c r="AS1346" i="2" s="1"/>
  <c r="AO1346" i="2"/>
  <c r="AU1335" i="2"/>
  <c r="AQ1335" i="2" a="1"/>
  <c r="AQ1335" i="2" s="1"/>
  <c r="AR1335" i="2" s="1" a="1"/>
  <c r="AR1335" i="2" s="1"/>
  <c r="AS1335" i="2" s="1" a="1"/>
  <c r="AS1335" i="2" s="1"/>
  <c r="AO1335" i="2"/>
  <c r="AU1334" i="2"/>
  <c r="AQ1334" i="2" a="1"/>
  <c r="AQ1334" i="2" s="1"/>
  <c r="AT1334" i="2" s="1"/>
  <c r="AO1334" i="2"/>
  <c r="AU1333" i="2"/>
  <c r="AQ1333" i="2" a="1"/>
  <c r="AQ1333" i="2" s="1"/>
  <c r="AO1333" i="2"/>
  <c r="AU1332" i="2"/>
  <c r="AQ1332" i="2" a="1"/>
  <c r="AQ1332" i="2" s="1"/>
  <c r="AR1332" i="2" s="1" a="1"/>
  <c r="AR1332" i="2" s="1"/>
  <c r="AS1332" i="2" s="1" a="1"/>
  <c r="AS1332" i="2" s="1"/>
  <c r="AO1332" i="2"/>
  <c r="AU1331" i="2"/>
  <c r="AQ1331" i="2" a="1"/>
  <c r="AQ1331" i="2" s="1"/>
  <c r="AR1331" i="2" s="1" a="1"/>
  <c r="AR1331" i="2" s="1"/>
  <c r="AS1331" i="2" s="1" a="1"/>
  <c r="AS1331" i="2" s="1"/>
  <c r="AO1331" i="2"/>
  <c r="AU1330" i="2"/>
  <c r="AQ1330" i="2" a="1"/>
  <c r="AQ1330" i="2" s="1"/>
  <c r="AT1330" i="2" s="1"/>
  <c r="AO1330" i="2"/>
  <c r="AU1329" i="2"/>
  <c r="AQ1329" i="2" a="1"/>
  <c r="AQ1329" i="2" s="1"/>
  <c r="AO1329" i="2"/>
  <c r="AU1328" i="2"/>
  <c r="AQ1328" i="2" a="1"/>
  <c r="AQ1328" i="2" s="1"/>
  <c r="AT1328" i="2" s="1"/>
  <c r="AO1328" i="2"/>
  <c r="AU1327" i="2"/>
  <c r="AQ1327" i="2" a="1"/>
  <c r="AQ1327" i="2" s="1"/>
  <c r="AO1327" i="2"/>
  <c r="AU1326" i="2"/>
  <c r="AQ1326" i="2" a="1"/>
  <c r="AQ1326" i="2" s="1"/>
  <c r="AO1326" i="2"/>
  <c r="AU1325" i="2"/>
  <c r="AQ1325" i="2" a="1"/>
  <c r="AQ1325" i="2" s="1"/>
  <c r="AT1325" i="2" s="1"/>
  <c r="AO1325" i="2"/>
  <c r="AU1324" i="2"/>
  <c r="AQ1324" i="2" a="1"/>
  <c r="AQ1324" i="2" s="1"/>
  <c r="AO1324" i="2"/>
  <c r="AU1323" i="2"/>
  <c r="AQ1323" i="2" a="1"/>
  <c r="AQ1323" i="2" s="1"/>
  <c r="AO1323" i="2"/>
  <c r="AU1322" i="2"/>
  <c r="AQ1322" i="2" a="1"/>
  <c r="AQ1322" i="2" s="1"/>
  <c r="AO1322" i="2"/>
  <c r="AU1321" i="2"/>
  <c r="AQ1321" i="2" a="1"/>
  <c r="AQ1321" i="2" s="1"/>
  <c r="AT1321" i="2" s="1"/>
  <c r="AO1321" i="2"/>
  <c r="AU1320" i="2"/>
  <c r="AQ1320" i="2" a="1"/>
  <c r="AQ1320" i="2" s="1"/>
  <c r="AO1320" i="2"/>
  <c r="AU1319" i="2"/>
  <c r="AQ1319" i="2" a="1"/>
  <c r="AQ1319" i="2" s="1"/>
  <c r="AT1319" i="2" s="1"/>
  <c r="AO1319" i="2"/>
  <c r="AU1318" i="2"/>
  <c r="AQ1318" i="2" a="1"/>
  <c r="AQ1318" i="2" s="1"/>
  <c r="AO1318" i="2"/>
  <c r="AU1317" i="2"/>
  <c r="AQ1317" i="2" a="1"/>
  <c r="AQ1317" i="2" s="1"/>
  <c r="AO1317" i="2"/>
  <c r="AU1316" i="2"/>
  <c r="AQ1316" i="2" a="1"/>
  <c r="AQ1316" i="2" s="1"/>
  <c r="AT1316" i="2" s="1"/>
  <c r="AO1316" i="2"/>
  <c r="AU1315" i="2"/>
  <c r="AQ1315" i="2" a="1"/>
  <c r="AQ1315" i="2" s="1"/>
  <c r="AO1315" i="2"/>
  <c r="AU1314" i="2"/>
  <c r="AQ1314" i="2" a="1"/>
  <c r="AQ1314" i="2" s="1"/>
  <c r="AT1314" i="2" s="1"/>
  <c r="AO1314" i="2"/>
  <c r="AU1313" i="2"/>
  <c r="AQ1313" i="2" a="1"/>
  <c r="AQ1313" i="2" s="1"/>
  <c r="AO1313" i="2"/>
  <c r="AU1312" i="2"/>
  <c r="AQ1312" i="2" a="1"/>
  <c r="AQ1312" i="2" s="1"/>
  <c r="AO1312" i="2"/>
  <c r="AU1311" i="2"/>
  <c r="AQ1311" i="2" a="1"/>
  <c r="AQ1311" i="2" s="1"/>
  <c r="AR1311" i="2" s="1" a="1"/>
  <c r="AR1311" i="2" s="1"/>
  <c r="AS1311" i="2" s="1" a="1"/>
  <c r="AS1311" i="2" s="1"/>
  <c r="AO1311" i="2"/>
  <c r="AU1310" i="2"/>
  <c r="AQ1310" i="2" a="1"/>
  <c r="AQ1310" i="2" s="1"/>
  <c r="AO1310" i="2"/>
  <c r="AU1309" i="2"/>
  <c r="AQ1309" i="2" a="1"/>
  <c r="AQ1309" i="2" s="1"/>
  <c r="AR1309" i="2" s="1" a="1"/>
  <c r="AR1309" i="2" s="1"/>
  <c r="AS1309" i="2" s="1" a="1"/>
  <c r="AS1309" i="2" s="1"/>
  <c r="AO1309" i="2"/>
  <c r="AU1308" i="2"/>
  <c r="AQ1308" i="2" a="1"/>
  <c r="AQ1308" i="2" s="1"/>
  <c r="AO1308" i="2"/>
  <c r="AU1307" i="2"/>
  <c r="AQ1307" i="2" a="1"/>
  <c r="AQ1307" i="2" s="1"/>
  <c r="AO1307" i="2"/>
  <c r="AU1306" i="2"/>
  <c r="AQ1306" i="2" a="1"/>
  <c r="AQ1306" i="2" s="1"/>
  <c r="AR1306" i="2" s="1" a="1"/>
  <c r="AR1306" i="2" s="1"/>
  <c r="AS1306" i="2" s="1" a="1"/>
  <c r="AS1306" i="2" s="1"/>
  <c r="AO1306" i="2"/>
  <c r="AU1305" i="2"/>
  <c r="AQ1305" i="2" a="1"/>
  <c r="AQ1305" i="2" s="1"/>
  <c r="AO1305" i="2"/>
  <c r="AU1304" i="2"/>
  <c r="AQ1304" i="2" a="1"/>
  <c r="AQ1304" i="2" s="1"/>
  <c r="AO1304" i="2"/>
  <c r="AU1303" i="2"/>
  <c r="AQ1303" i="2" a="1"/>
  <c r="AQ1303" i="2" s="1"/>
  <c r="AR1303" i="2" s="1" a="1"/>
  <c r="AR1303" i="2" s="1"/>
  <c r="AS1303" i="2" s="1" a="1"/>
  <c r="AS1303" i="2" s="1"/>
  <c r="AO1303" i="2"/>
  <c r="AU1302" i="2"/>
  <c r="AQ1302" i="2" a="1"/>
  <c r="AQ1302" i="2" s="1"/>
  <c r="AR1302" i="2" s="1" a="1"/>
  <c r="AR1302" i="2" s="1"/>
  <c r="AS1302" i="2" s="1" a="1"/>
  <c r="AS1302" i="2" s="1"/>
  <c r="AO1302" i="2"/>
  <c r="AU1301" i="2"/>
  <c r="AQ1301" i="2" a="1"/>
  <c r="AQ1301" i="2" s="1"/>
  <c r="AO1301" i="2"/>
  <c r="AU1300" i="2"/>
  <c r="AQ1300" i="2" a="1"/>
  <c r="AQ1300" i="2" s="1"/>
  <c r="AT1300" i="2" s="1"/>
  <c r="AO1300" i="2"/>
  <c r="AU1299" i="2"/>
  <c r="AQ1299" i="2" a="1"/>
  <c r="AQ1299" i="2" s="1"/>
  <c r="AT1299" i="2" s="1"/>
  <c r="AO1299" i="2"/>
  <c r="AU1298" i="2"/>
  <c r="AQ1298" i="2" a="1"/>
  <c r="AQ1298" i="2" s="1"/>
  <c r="AR1298" i="2" s="1" a="1"/>
  <c r="AR1298" i="2" s="1"/>
  <c r="AS1298" i="2" s="1" a="1"/>
  <c r="AS1298" i="2" s="1"/>
  <c r="AO1298" i="2"/>
  <c r="AU1297" i="2"/>
  <c r="AQ1297" i="2" a="1"/>
  <c r="AQ1297" i="2" s="1"/>
  <c r="AR1297" i="2" s="1" a="1"/>
  <c r="AR1297" i="2" s="1"/>
  <c r="AS1297" i="2" s="1" a="1"/>
  <c r="AS1297" i="2" s="1"/>
  <c r="AO1297" i="2"/>
  <c r="AU1296" i="2"/>
  <c r="AQ1296" i="2" a="1"/>
  <c r="AQ1296" i="2" s="1"/>
  <c r="AO1296" i="2"/>
  <c r="AU1295" i="2"/>
  <c r="AQ1295" i="2" a="1"/>
  <c r="AQ1295" i="2" s="1"/>
  <c r="AT1295" i="2" s="1"/>
  <c r="AO1295" i="2"/>
  <c r="AU1294" i="2"/>
  <c r="AQ1294" i="2" a="1"/>
  <c r="AQ1294" i="2" s="1"/>
  <c r="AO1294" i="2"/>
  <c r="AU1293" i="2"/>
  <c r="AQ1293" i="2" a="1"/>
  <c r="AQ1293" i="2" s="1"/>
  <c r="AO1293" i="2"/>
  <c r="AU1292" i="2"/>
  <c r="AQ1292" i="2" a="1"/>
  <c r="AQ1292" i="2" s="1"/>
  <c r="AO1292" i="2"/>
  <c r="AU1291" i="2"/>
  <c r="AQ1291" i="2" a="1"/>
  <c r="AQ1291" i="2" s="1"/>
  <c r="AR1291" i="2" s="1" a="1"/>
  <c r="AR1291" i="2" s="1"/>
  <c r="AS1291" i="2" s="1" a="1"/>
  <c r="AS1291" i="2" s="1"/>
  <c r="AO1291" i="2"/>
  <c r="AU1290" i="2"/>
  <c r="AQ1290" i="2" a="1"/>
  <c r="AQ1290" i="2" s="1"/>
  <c r="AT1290" i="2" s="1"/>
  <c r="AO1290" i="2"/>
  <c r="AU1289" i="2"/>
  <c r="AQ1289" i="2" a="1"/>
  <c r="AQ1289" i="2" s="1"/>
  <c r="AT1289" i="2" s="1"/>
  <c r="AO1289" i="2"/>
  <c r="AU1288" i="2"/>
  <c r="AQ1288" i="2" a="1"/>
  <c r="AQ1288" i="2" s="1"/>
  <c r="AT1288" i="2" s="1"/>
  <c r="AO1288" i="2"/>
  <c r="AU1287" i="2"/>
  <c r="AQ1287" i="2" a="1"/>
  <c r="AQ1287" i="2" s="1"/>
  <c r="AO1287" i="2"/>
  <c r="AU1286" i="2"/>
  <c r="AQ1286" i="2" a="1"/>
  <c r="AQ1286" i="2" s="1"/>
  <c r="AO1286" i="2"/>
  <c r="AU1285" i="2"/>
  <c r="AQ1285" i="2" a="1"/>
  <c r="AQ1285" i="2" s="1"/>
  <c r="AT1285" i="2" s="1"/>
  <c r="AO1285" i="2"/>
  <c r="AU1284" i="2"/>
  <c r="AQ1284" i="2" a="1"/>
  <c r="AQ1284" i="2" s="1"/>
  <c r="AT1284" i="2" s="1"/>
  <c r="AO1284" i="2"/>
  <c r="AU1283" i="2"/>
  <c r="AQ1283" i="2" a="1"/>
  <c r="AQ1283" i="2" s="1"/>
  <c r="AO1283" i="2"/>
  <c r="AU1282" i="2"/>
  <c r="AQ1282" i="2" a="1"/>
  <c r="AQ1282" i="2" s="1"/>
  <c r="AO1282" i="2"/>
  <c r="AU1281" i="2"/>
  <c r="AQ1281" i="2" a="1"/>
  <c r="AQ1281" i="2" s="1"/>
  <c r="AR1281" i="2" s="1" a="1"/>
  <c r="AR1281" i="2" s="1"/>
  <c r="AS1281" i="2" s="1" a="1"/>
  <c r="AS1281" i="2" s="1"/>
  <c r="AO1281" i="2"/>
  <c r="AU1280" i="2"/>
  <c r="AQ1280" i="2" a="1"/>
  <c r="AQ1280" i="2" s="1"/>
  <c r="AO1280" i="2"/>
  <c r="AU1279" i="2"/>
  <c r="AQ1279" i="2" a="1"/>
  <c r="AQ1279" i="2" s="1"/>
  <c r="AR1279" i="2" s="1" a="1"/>
  <c r="AR1279" i="2" s="1"/>
  <c r="AS1279" i="2" s="1" a="1"/>
  <c r="AS1279" i="2" s="1"/>
  <c r="AO1279" i="2"/>
  <c r="AU1278" i="2"/>
  <c r="AQ1278" i="2" a="1"/>
  <c r="AQ1278" i="2" s="1"/>
  <c r="AO1278" i="2"/>
  <c r="AU1277" i="2"/>
  <c r="AQ1277" i="2" a="1"/>
  <c r="AQ1277" i="2" s="1"/>
  <c r="AT1277" i="2" s="1"/>
  <c r="AO1277" i="2"/>
  <c r="AU1276" i="2"/>
  <c r="AQ1276" i="2" a="1"/>
  <c r="AQ1276" i="2" s="1"/>
  <c r="AT1276" i="2" s="1"/>
  <c r="AO1276" i="2"/>
  <c r="AU1275" i="2"/>
  <c r="AQ1275" i="2" a="1"/>
  <c r="AQ1275" i="2" s="1"/>
  <c r="AT1275" i="2" s="1"/>
  <c r="AO1275" i="2"/>
  <c r="AU1274" i="2"/>
  <c r="AQ1274" i="2" a="1"/>
  <c r="AQ1274" i="2" s="1"/>
  <c r="AO1274" i="2"/>
  <c r="AU1273" i="2"/>
  <c r="AQ1273" i="2" a="1"/>
  <c r="AQ1273" i="2" s="1"/>
  <c r="AR1273" i="2" s="1" a="1"/>
  <c r="AR1273" i="2" s="1"/>
  <c r="AS1273" i="2" s="1" a="1"/>
  <c r="AS1273" i="2" s="1"/>
  <c r="AO1273" i="2"/>
  <c r="AU1272" i="2"/>
  <c r="AQ1272" i="2" a="1"/>
  <c r="AQ1272" i="2" s="1"/>
  <c r="AO1272" i="2"/>
  <c r="AU1271" i="2"/>
  <c r="AQ1271" i="2" a="1"/>
  <c r="AQ1271" i="2" s="1"/>
  <c r="AO1271" i="2"/>
  <c r="AU1270" i="2"/>
  <c r="AQ1270" i="2" a="1"/>
  <c r="AQ1270" i="2" s="1"/>
  <c r="AO1270" i="2"/>
  <c r="AU1269" i="2"/>
  <c r="AQ1269" i="2" a="1"/>
  <c r="AQ1269" i="2" s="1"/>
  <c r="AR1269" i="2" s="1" a="1"/>
  <c r="AR1269" i="2" s="1"/>
  <c r="AS1269" i="2" s="1" a="1"/>
  <c r="AS1269" i="2" s="1"/>
  <c r="AO1269" i="2"/>
  <c r="AU1268" i="2"/>
  <c r="AQ1268" i="2" a="1"/>
  <c r="AQ1268" i="2" s="1"/>
  <c r="AT1268" i="2" s="1"/>
  <c r="AO1268" i="2"/>
  <c r="AU1267" i="2"/>
  <c r="AQ1267" i="2" a="1"/>
  <c r="AQ1267" i="2" s="1"/>
  <c r="AO1267" i="2"/>
  <c r="AU1266" i="2"/>
  <c r="AQ1266" i="2" a="1"/>
  <c r="AQ1266" i="2" s="1"/>
  <c r="AO1266" i="2"/>
  <c r="AU1265" i="2"/>
  <c r="AQ1265" i="2" a="1"/>
  <c r="AQ1265" i="2" s="1"/>
  <c r="AT1265" i="2" s="1"/>
  <c r="AO1265" i="2"/>
  <c r="AU1264" i="2"/>
  <c r="AQ1264" i="2" a="1"/>
  <c r="AQ1264" i="2" s="1"/>
  <c r="AT1264" i="2" s="1"/>
  <c r="AO1264" i="2"/>
  <c r="AU1263" i="2"/>
  <c r="AQ1263" i="2" a="1"/>
  <c r="AQ1263" i="2" s="1"/>
  <c r="AT1263" i="2" s="1"/>
  <c r="AO1263" i="2"/>
  <c r="AU1262" i="2"/>
  <c r="AQ1262" i="2" a="1"/>
  <c r="AQ1262" i="2" s="1"/>
  <c r="AO1262" i="2"/>
  <c r="AU1261" i="2"/>
  <c r="AQ1261" i="2" a="1"/>
  <c r="AQ1261" i="2" s="1"/>
  <c r="AO1261" i="2"/>
  <c r="AU1260" i="2"/>
  <c r="AQ1260" i="2" a="1"/>
  <c r="AQ1260" i="2" s="1"/>
  <c r="AO1260" i="2"/>
  <c r="AU1259" i="2"/>
  <c r="AQ1259" i="2" a="1"/>
  <c r="AQ1259" i="2" s="1"/>
  <c r="AO1259" i="2"/>
  <c r="AU1258" i="2"/>
  <c r="AQ1258" i="2" a="1"/>
  <c r="AQ1258" i="2" s="1"/>
  <c r="AO1258" i="2"/>
  <c r="AU1257" i="2"/>
  <c r="AQ1257" i="2" a="1"/>
  <c r="AQ1257" i="2" s="1"/>
  <c r="AO1257" i="2"/>
  <c r="AU1256" i="2"/>
  <c r="AQ1256" i="2" a="1"/>
  <c r="AQ1256" i="2" s="1"/>
  <c r="AO1256" i="2"/>
  <c r="AU1255" i="2"/>
  <c r="AQ1255" i="2" a="1"/>
  <c r="AQ1255" i="2" s="1"/>
  <c r="AT1255" i="2" s="1"/>
  <c r="AO1255" i="2"/>
  <c r="AU1254" i="2"/>
  <c r="AQ1254" i="2" a="1"/>
  <c r="AQ1254" i="2" s="1"/>
  <c r="AR1254" i="2" s="1" a="1"/>
  <c r="AR1254" i="2" s="1"/>
  <c r="AS1254" i="2" s="1" a="1"/>
  <c r="AS1254" i="2" s="1"/>
  <c r="AO1254" i="2"/>
  <c r="AU1253" i="2"/>
  <c r="AQ1253" i="2" a="1"/>
  <c r="AQ1253" i="2" s="1"/>
  <c r="AT1253" i="2" s="1"/>
  <c r="AO1253" i="2"/>
  <c r="AU1252" i="2"/>
  <c r="AQ1252" i="2" a="1"/>
  <c r="AQ1252" i="2" s="1"/>
  <c r="AT1252" i="2" s="1"/>
  <c r="AO1252" i="2"/>
  <c r="AU1251" i="2"/>
  <c r="AQ1251" i="2" a="1"/>
  <c r="AQ1251" i="2" s="1"/>
  <c r="AO1251" i="2"/>
  <c r="AU1250" i="2"/>
  <c r="AQ1250" i="2" a="1"/>
  <c r="AQ1250" i="2" s="1"/>
  <c r="AO1250" i="2"/>
  <c r="AU1249" i="2"/>
  <c r="AQ1249" i="2" a="1"/>
  <c r="AQ1249" i="2" s="1"/>
  <c r="AT1249" i="2" s="1"/>
  <c r="AO1249" i="2"/>
  <c r="AU1248" i="2"/>
  <c r="AQ1248" i="2" a="1"/>
  <c r="AQ1248" i="2" s="1"/>
  <c r="AT1248" i="2" s="1"/>
  <c r="AO1248" i="2"/>
  <c r="AU1247" i="2"/>
  <c r="AQ1247" i="2" a="1"/>
  <c r="AQ1247" i="2" s="1"/>
  <c r="AO1247" i="2"/>
  <c r="AU1246" i="2"/>
  <c r="AQ1246" i="2" a="1"/>
  <c r="AQ1246" i="2" s="1"/>
  <c r="AO1246" i="2"/>
  <c r="AU1245" i="2"/>
  <c r="AQ1245" i="2" a="1"/>
  <c r="AQ1245" i="2" s="1"/>
  <c r="AO1245" i="2"/>
  <c r="AU1244" i="2"/>
  <c r="AQ1244" i="2" a="1"/>
  <c r="AQ1244" i="2" s="1"/>
  <c r="AO1244" i="2"/>
  <c r="AU1243" i="2"/>
  <c r="AQ1243" i="2" a="1"/>
  <c r="AQ1243" i="2" s="1"/>
  <c r="AO1243" i="2"/>
  <c r="AU1242" i="2"/>
  <c r="AQ1242" i="2" a="1"/>
  <c r="AQ1242" i="2" s="1"/>
  <c r="AO1242" i="2"/>
  <c r="AU1241" i="2"/>
  <c r="AQ1241" i="2" a="1"/>
  <c r="AQ1241" i="2" s="1"/>
  <c r="AO1241" i="2"/>
  <c r="AU1230" i="2"/>
  <c r="AQ1230" i="2" a="1"/>
  <c r="AQ1230" i="2" s="1"/>
  <c r="AT1230" i="2" s="1"/>
  <c r="AO1230" i="2"/>
  <c r="AU1229" i="2"/>
  <c r="AQ1229" i="2" a="1"/>
  <c r="AQ1229" i="2" s="1"/>
  <c r="AO1229" i="2"/>
  <c r="AU1228" i="2"/>
  <c r="AQ1228" i="2" a="1"/>
  <c r="AQ1228" i="2" s="1"/>
  <c r="AT1228" i="2" s="1"/>
  <c r="AO1228" i="2"/>
  <c r="AU1227" i="2"/>
  <c r="AQ1227" i="2" a="1"/>
  <c r="AQ1227" i="2" s="1"/>
  <c r="AO1227" i="2"/>
  <c r="AU1226" i="2"/>
  <c r="AQ1226" i="2" a="1"/>
  <c r="AQ1226" i="2" s="1"/>
  <c r="AR1226" i="2" s="1" a="1"/>
  <c r="AR1226" i="2" s="1"/>
  <c r="AS1226" i="2" s="1" a="1"/>
  <c r="AS1226" i="2" s="1"/>
  <c r="AO1226" i="2"/>
  <c r="AU1225" i="2"/>
  <c r="AQ1225" i="2" a="1"/>
  <c r="AQ1225" i="2" s="1"/>
  <c r="AR1225" i="2" s="1" a="1"/>
  <c r="AR1225" i="2" s="1"/>
  <c r="AS1225" i="2" s="1" a="1"/>
  <c r="AS1225" i="2" s="1"/>
  <c r="AO1225" i="2"/>
  <c r="AU1224" i="2"/>
  <c r="AQ1224" i="2" a="1"/>
  <c r="AQ1224" i="2" s="1"/>
  <c r="AO1224" i="2"/>
  <c r="AU1223" i="2"/>
  <c r="AQ1223" i="2" a="1"/>
  <c r="AQ1223" i="2" s="1"/>
  <c r="AO1223" i="2"/>
  <c r="AU1222" i="2"/>
  <c r="AQ1222" i="2" a="1"/>
  <c r="AQ1222" i="2" s="1"/>
  <c r="AR1222" i="2" s="1" a="1"/>
  <c r="AR1222" i="2" s="1"/>
  <c r="AS1222" i="2" s="1" a="1"/>
  <c r="AS1222" i="2" s="1"/>
  <c r="AO1222" i="2"/>
  <c r="AU1221" i="2"/>
  <c r="AQ1221" i="2" a="1"/>
  <c r="AQ1221" i="2" s="1"/>
  <c r="AR1221" i="2" s="1" a="1"/>
  <c r="AR1221" i="2" s="1"/>
  <c r="AS1221" i="2" s="1" a="1"/>
  <c r="AS1221" i="2" s="1"/>
  <c r="AO1221" i="2"/>
  <c r="AU1220" i="2"/>
  <c r="AQ1220" i="2" a="1"/>
  <c r="AQ1220" i="2" s="1"/>
  <c r="AO1220" i="2"/>
  <c r="AU1219" i="2"/>
  <c r="AQ1219" i="2" a="1"/>
  <c r="AQ1219" i="2" s="1"/>
  <c r="AR1219" i="2" s="1" a="1"/>
  <c r="AR1219" i="2" s="1"/>
  <c r="AS1219" i="2" s="1" a="1"/>
  <c r="AS1219" i="2" s="1"/>
  <c r="AO1219" i="2"/>
  <c r="AU1218" i="2"/>
  <c r="AQ1218" i="2" a="1"/>
  <c r="AQ1218" i="2" s="1"/>
  <c r="AO1218" i="2"/>
  <c r="AU1217" i="2"/>
  <c r="AQ1217" i="2" a="1"/>
  <c r="AQ1217" i="2" s="1"/>
  <c r="AO1217" i="2"/>
  <c r="AU1216" i="2"/>
  <c r="AQ1216" i="2" a="1"/>
  <c r="AQ1216" i="2" s="1"/>
  <c r="AT1216" i="2" s="1"/>
  <c r="AO1216" i="2"/>
  <c r="AU1205" i="2"/>
  <c r="AQ1205" i="2" a="1"/>
  <c r="AQ1205" i="2" s="1"/>
  <c r="AT1205" i="2" s="1"/>
  <c r="AO1205" i="2"/>
  <c r="AU1204" i="2"/>
  <c r="AQ1204" i="2" a="1"/>
  <c r="AQ1204" i="2" s="1"/>
  <c r="AO1204" i="2"/>
  <c r="AU1203" i="2"/>
  <c r="AQ1203" i="2" a="1"/>
  <c r="AQ1203" i="2" s="1"/>
  <c r="AO1203" i="2"/>
  <c r="AU1202" i="2"/>
  <c r="AQ1202" i="2" a="1"/>
  <c r="AQ1202" i="2" s="1"/>
  <c r="AR1202" i="2" s="1" a="1"/>
  <c r="AR1202" i="2" s="1"/>
  <c r="AS1202" i="2" s="1" a="1"/>
  <c r="AS1202" i="2" s="1"/>
  <c r="AO1202" i="2"/>
  <c r="AU1201" i="2"/>
  <c r="AQ1201" i="2" a="1"/>
  <c r="AQ1201" i="2" s="1"/>
  <c r="AT1201" i="2" s="1"/>
  <c r="AO1201" i="2"/>
  <c r="AU1200" i="2"/>
  <c r="AQ1200" i="2" a="1"/>
  <c r="AQ1200" i="2" s="1"/>
  <c r="AO1200" i="2"/>
  <c r="AU1199" i="2"/>
  <c r="AQ1199" i="2" a="1"/>
  <c r="AQ1199" i="2" s="1"/>
  <c r="AT1199" i="2" s="1"/>
  <c r="AO1199" i="2"/>
  <c r="AU1188" i="2"/>
  <c r="AQ1188" i="2" a="1"/>
  <c r="AQ1188" i="2" s="1"/>
  <c r="AO1188" i="2"/>
  <c r="AU1187" i="2"/>
  <c r="AQ1187" i="2" a="1"/>
  <c r="AQ1187" i="2" s="1"/>
  <c r="AT1187" i="2" s="1"/>
  <c r="AO1187" i="2"/>
  <c r="AU1186" i="2"/>
  <c r="AQ1186" i="2" a="1"/>
  <c r="AQ1186" i="2" s="1"/>
  <c r="AO1186" i="2"/>
  <c r="AU1185" i="2"/>
  <c r="AQ1185" i="2" a="1"/>
  <c r="AQ1185" i="2" s="1"/>
  <c r="AO1185" i="2"/>
  <c r="AU1184" i="2"/>
  <c r="AQ1184" i="2" a="1"/>
  <c r="AQ1184" i="2" s="1"/>
  <c r="AT1184" i="2" s="1"/>
  <c r="AO1184" i="2"/>
  <c r="AU1183" i="2"/>
  <c r="AQ1183" i="2" a="1"/>
  <c r="AQ1183" i="2" s="1"/>
  <c r="AO1183" i="2"/>
  <c r="AU1182" i="2"/>
  <c r="AQ1182" i="2" a="1"/>
  <c r="AQ1182" i="2" s="1"/>
  <c r="AT1182" i="2" s="1"/>
  <c r="AO1182" i="2"/>
  <c r="AU1181" i="2"/>
  <c r="AQ1181" i="2" a="1"/>
  <c r="AQ1181" i="2" s="1"/>
  <c r="AT1181" i="2" s="1"/>
  <c r="AO1181" i="2"/>
  <c r="AU1180" i="2"/>
  <c r="AQ1180" i="2" a="1"/>
  <c r="AQ1180" i="2" s="1"/>
  <c r="AT1180" i="2" s="1"/>
  <c r="AO1180" i="2"/>
  <c r="AU1179" i="2"/>
  <c r="AQ1179" i="2" a="1"/>
  <c r="AQ1179" i="2" s="1"/>
  <c r="AT1179" i="2" s="1"/>
  <c r="AO1179" i="2"/>
  <c r="AU1168" i="2"/>
  <c r="AQ1168" i="2" a="1"/>
  <c r="AQ1168" i="2" s="1"/>
  <c r="AR1168" i="2" s="1" a="1"/>
  <c r="AR1168" i="2" s="1"/>
  <c r="AS1168" i="2" s="1" a="1"/>
  <c r="AS1168" i="2" s="1"/>
  <c r="AO1168" i="2"/>
  <c r="AU1167" i="2"/>
  <c r="AQ1167" i="2" a="1"/>
  <c r="AQ1167" i="2" s="1"/>
  <c r="AO1167" i="2"/>
  <c r="AU1166" i="2"/>
  <c r="AQ1166" i="2" a="1"/>
  <c r="AQ1166" i="2" s="1"/>
  <c r="AT1166" i="2" s="1"/>
  <c r="AO1166" i="2"/>
  <c r="AU1165" i="2"/>
  <c r="AQ1165" i="2" a="1"/>
  <c r="AQ1165" i="2" s="1"/>
  <c r="AR1165" i="2" s="1" a="1"/>
  <c r="AR1165" i="2" s="1"/>
  <c r="AS1165" i="2" s="1" a="1"/>
  <c r="AS1165" i="2" s="1"/>
  <c r="AO1165" i="2"/>
  <c r="AU1164" i="2"/>
  <c r="AQ1164" i="2" a="1"/>
  <c r="AQ1164" i="2" s="1"/>
  <c r="AO1164" i="2"/>
  <c r="AU1163" i="2"/>
  <c r="AQ1163" i="2" a="1"/>
  <c r="AQ1163" i="2" s="1"/>
  <c r="AT1163" i="2" s="1"/>
  <c r="AO1163" i="2"/>
  <c r="AU1162" i="2"/>
  <c r="AQ1162" i="2" a="1"/>
  <c r="AQ1162" i="2" s="1"/>
  <c r="AT1162" i="2" s="1"/>
  <c r="AO1162" i="2"/>
  <c r="AU1161" i="2"/>
  <c r="AQ1161" i="2" a="1"/>
  <c r="AQ1161" i="2" s="1"/>
  <c r="AR1161" i="2" s="1" a="1"/>
  <c r="AR1161" i="2" s="1"/>
  <c r="AS1161" i="2" s="1" a="1"/>
  <c r="AS1161" i="2" s="1"/>
  <c r="AO1161" i="2"/>
  <c r="AU1160" i="2"/>
  <c r="AQ1160" i="2" a="1"/>
  <c r="AQ1160" i="2" s="1"/>
  <c r="AO1160" i="2"/>
  <c r="AU1159" i="2"/>
  <c r="AQ1159" i="2" a="1"/>
  <c r="AQ1159" i="2" s="1"/>
  <c r="AT1159" i="2" s="1"/>
  <c r="AO1159" i="2"/>
  <c r="AU1158" i="2"/>
  <c r="AQ1158" i="2" a="1"/>
  <c r="AQ1158" i="2" s="1"/>
  <c r="AO1158" i="2"/>
  <c r="AU1157" i="2"/>
  <c r="AQ1157" i="2" a="1"/>
  <c r="AQ1157" i="2" s="1"/>
  <c r="AT1157" i="2" s="1"/>
  <c r="AO1157" i="2"/>
  <c r="AU1156" i="2"/>
  <c r="AQ1156" i="2" a="1"/>
  <c r="AQ1156" i="2" s="1"/>
  <c r="AR1156" i="2" s="1" a="1"/>
  <c r="AR1156" i="2" s="1"/>
  <c r="AS1156" i="2" s="1" a="1"/>
  <c r="AS1156" i="2" s="1"/>
  <c r="AO1156" i="2"/>
  <c r="AU1155" i="2"/>
  <c r="AQ1155" i="2" a="1"/>
  <c r="AQ1155" i="2" s="1"/>
  <c r="AO1155" i="2"/>
  <c r="AU1154" i="2"/>
  <c r="AQ1154" i="2" a="1"/>
  <c r="AQ1154" i="2" s="1"/>
  <c r="AR1154" i="2" s="1" a="1"/>
  <c r="AR1154" i="2" s="1"/>
  <c r="AS1154" i="2" s="1" a="1"/>
  <c r="AS1154" i="2" s="1"/>
  <c r="AO1154" i="2"/>
  <c r="AU1153" i="2"/>
  <c r="AQ1153" i="2" a="1"/>
  <c r="AQ1153" i="2" s="1"/>
  <c r="AO1153" i="2"/>
  <c r="AU1152" i="2"/>
  <c r="AQ1152" i="2" a="1"/>
  <c r="AQ1152" i="2" s="1"/>
  <c r="AT1152" i="2" s="1"/>
  <c r="AO1152" i="2"/>
  <c r="AU1151" i="2"/>
  <c r="AQ1151" i="2" a="1"/>
  <c r="AQ1151" i="2" s="1"/>
  <c r="AR1151" i="2" s="1" a="1"/>
  <c r="AR1151" i="2" s="1"/>
  <c r="AS1151" i="2" s="1" a="1"/>
  <c r="AS1151" i="2" s="1"/>
  <c r="AO1151" i="2"/>
  <c r="AU1150" i="2"/>
  <c r="AQ1150" i="2" a="1"/>
  <c r="AQ1150" i="2" s="1"/>
  <c r="AO1150" i="2"/>
  <c r="AU1149" i="2"/>
  <c r="AQ1149" i="2" a="1"/>
  <c r="AQ1149" i="2" s="1"/>
  <c r="AO1149" i="2"/>
  <c r="AU1148" i="2"/>
  <c r="AQ1148" i="2" a="1"/>
  <c r="AQ1148" i="2" s="1"/>
  <c r="AO1148" i="2"/>
  <c r="AU1137" i="2"/>
  <c r="AQ1137" i="2" a="1"/>
  <c r="AQ1137" i="2" s="1"/>
  <c r="AO1137" i="2"/>
  <c r="AU1136" i="2"/>
  <c r="AQ1136" i="2" a="1"/>
  <c r="AQ1136" i="2" s="1"/>
  <c r="AO1136" i="2"/>
  <c r="AU1135" i="2"/>
  <c r="AQ1135" i="2" a="1"/>
  <c r="AQ1135" i="2" s="1"/>
  <c r="AR1135" i="2" s="1" a="1"/>
  <c r="AR1135" i="2" s="1"/>
  <c r="AS1135" i="2" s="1" a="1"/>
  <c r="AS1135" i="2" s="1"/>
  <c r="AO1135" i="2"/>
  <c r="AU1134" i="2"/>
  <c r="AQ1134" i="2" a="1"/>
  <c r="AQ1134" i="2" s="1"/>
  <c r="AO1134" i="2"/>
  <c r="AU1133" i="2"/>
  <c r="AQ1133" i="2" a="1"/>
  <c r="AQ1133" i="2" s="1"/>
  <c r="AO1133" i="2"/>
  <c r="AU1132" i="2"/>
  <c r="AQ1132" i="2" a="1"/>
  <c r="AQ1132" i="2" s="1"/>
  <c r="AO1132" i="2"/>
  <c r="AU1131" i="2"/>
  <c r="AQ1131" i="2" a="1"/>
  <c r="AQ1131" i="2" s="1"/>
  <c r="AO1131" i="2"/>
  <c r="AU1130" i="2"/>
  <c r="AQ1130" i="2" a="1"/>
  <c r="AQ1130" i="2" s="1"/>
  <c r="AO1130" i="2"/>
  <c r="AU1129" i="2"/>
  <c r="AQ1129" i="2" a="1"/>
  <c r="AQ1129" i="2" s="1"/>
  <c r="AR1129" i="2" s="1" a="1"/>
  <c r="AR1129" i="2" s="1"/>
  <c r="AS1129" i="2" s="1" a="1"/>
  <c r="AS1129" i="2" s="1"/>
  <c r="AO1129" i="2"/>
  <c r="AU1128" i="2"/>
  <c r="AQ1128" i="2" a="1"/>
  <c r="AQ1128" i="2" s="1"/>
  <c r="AO1128" i="2"/>
  <c r="AU1127" i="2"/>
  <c r="AQ1127" i="2" a="1"/>
  <c r="AQ1127" i="2" s="1"/>
  <c r="AR1127" i="2" s="1" a="1"/>
  <c r="AR1127" i="2" s="1"/>
  <c r="AS1127" i="2" s="1" a="1"/>
  <c r="AS1127" i="2" s="1"/>
  <c r="AO1127" i="2"/>
  <c r="AU1126" i="2"/>
  <c r="AQ1126" i="2" a="1"/>
  <c r="AQ1126" i="2" s="1"/>
  <c r="AR1126" i="2" s="1" a="1"/>
  <c r="AR1126" i="2" s="1"/>
  <c r="AS1126" i="2" s="1" a="1"/>
  <c r="AS1126" i="2" s="1"/>
  <c r="AO1126" i="2"/>
  <c r="AU1125" i="2"/>
  <c r="AQ1125" i="2" a="1"/>
  <c r="AQ1125" i="2" s="1"/>
  <c r="AT1125" i="2" s="1"/>
  <c r="AO1125" i="2"/>
  <c r="AU1124" i="2"/>
  <c r="AQ1124" i="2" a="1"/>
  <c r="AQ1124" i="2" s="1"/>
  <c r="AO1124" i="2"/>
  <c r="AU1123" i="2"/>
  <c r="AQ1123" i="2" a="1"/>
  <c r="AQ1123" i="2" s="1"/>
  <c r="AT1123" i="2" s="1"/>
  <c r="AO1123" i="2"/>
  <c r="AU1122" i="2"/>
  <c r="AQ1122" i="2" a="1"/>
  <c r="AQ1122" i="2" s="1"/>
  <c r="AO1122" i="2"/>
  <c r="AU1121" i="2"/>
  <c r="AQ1121" i="2" a="1"/>
  <c r="AQ1121" i="2" s="1"/>
  <c r="AR1121" i="2" s="1" a="1"/>
  <c r="AR1121" i="2" s="1"/>
  <c r="AS1121" i="2" s="1" a="1"/>
  <c r="AS1121" i="2" s="1"/>
  <c r="AO1121" i="2"/>
  <c r="AU1120" i="2"/>
  <c r="AQ1120" i="2" a="1"/>
  <c r="AQ1120" i="2" s="1"/>
  <c r="AR1120" i="2" s="1" a="1"/>
  <c r="AR1120" i="2" s="1"/>
  <c r="AS1120" i="2" s="1" a="1"/>
  <c r="AS1120" i="2" s="1"/>
  <c r="AO1120" i="2"/>
  <c r="AU1119" i="2"/>
  <c r="AQ1119" i="2" a="1"/>
  <c r="AQ1119" i="2" s="1"/>
  <c r="AO1119" i="2"/>
  <c r="AU1118" i="2"/>
  <c r="AQ1118" i="2" a="1"/>
  <c r="AQ1118" i="2" s="1"/>
  <c r="AR1118" i="2" s="1" a="1"/>
  <c r="AR1118" i="2" s="1"/>
  <c r="AS1118" i="2" s="1" a="1"/>
  <c r="AS1118" i="2" s="1"/>
  <c r="AO1118" i="2"/>
  <c r="AU1107" i="2"/>
  <c r="AQ1107" i="2" a="1"/>
  <c r="AQ1107" i="2" s="1"/>
  <c r="AO1107" i="2"/>
  <c r="AU1106" i="2"/>
  <c r="AQ1106" i="2" a="1"/>
  <c r="AQ1106" i="2" s="1"/>
  <c r="AO1106" i="2"/>
  <c r="AU1105" i="2"/>
  <c r="AQ1105" i="2" a="1"/>
  <c r="AQ1105" i="2" s="1"/>
  <c r="AT1105" i="2" s="1"/>
  <c r="AO1105" i="2"/>
  <c r="AU1104" i="2"/>
  <c r="AQ1104" i="2" a="1"/>
  <c r="AQ1104" i="2" s="1"/>
  <c r="AT1104" i="2" s="1"/>
  <c r="AO1104" i="2"/>
  <c r="AU1103" i="2"/>
  <c r="AQ1103" i="2" a="1"/>
  <c r="AQ1103" i="2" s="1"/>
  <c r="AR1103" i="2" s="1" a="1"/>
  <c r="AR1103" i="2" s="1"/>
  <c r="AS1103" i="2" s="1" a="1"/>
  <c r="AS1103" i="2" s="1"/>
  <c r="AO1103" i="2"/>
  <c r="AU1102" i="2"/>
  <c r="AQ1102" i="2" a="1"/>
  <c r="AQ1102" i="2" s="1"/>
  <c r="AO1102" i="2"/>
  <c r="AU1101" i="2"/>
  <c r="AQ1101" i="2" a="1"/>
  <c r="AQ1101" i="2" s="1"/>
  <c r="AT1101" i="2" s="1"/>
  <c r="AO1101" i="2"/>
  <c r="AU1100" i="2"/>
  <c r="AQ1100" i="2" a="1"/>
  <c r="AQ1100" i="2" s="1"/>
  <c r="AT1100" i="2" s="1"/>
  <c r="AO1100" i="2"/>
  <c r="AU1099" i="2"/>
  <c r="AQ1099" i="2" a="1"/>
  <c r="AQ1099" i="2" s="1"/>
  <c r="AO1099" i="2"/>
  <c r="AU1098" i="2"/>
  <c r="AQ1098" i="2" a="1"/>
  <c r="AQ1098" i="2" s="1"/>
  <c r="AO1098" i="2"/>
  <c r="AU1097" i="2"/>
  <c r="AQ1097" i="2" a="1"/>
  <c r="AQ1097" i="2" s="1"/>
  <c r="AO1097" i="2"/>
  <c r="AU1096" i="2"/>
  <c r="AQ1096" i="2" a="1"/>
  <c r="AQ1096" i="2" s="1"/>
  <c r="AO1096" i="2"/>
  <c r="AU1095" i="2"/>
  <c r="AQ1095" i="2" a="1"/>
  <c r="AQ1095" i="2" s="1"/>
  <c r="AT1095" i="2" s="1"/>
  <c r="AO1095" i="2"/>
  <c r="AU1094" i="2"/>
  <c r="AQ1094" i="2" a="1"/>
  <c r="AQ1094" i="2" s="1"/>
  <c r="AO1094" i="2"/>
  <c r="AU1093" i="2"/>
  <c r="AQ1093" i="2" a="1"/>
  <c r="AQ1093" i="2" s="1"/>
  <c r="AT1093" i="2" s="1"/>
  <c r="AO1093" i="2"/>
  <c r="AU1092" i="2"/>
  <c r="AQ1092" i="2" a="1"/>
  <c r="AQ1092" i="2" s="1"/>
  <c r="AO1092" i="2"/>
  <c r="AU1091" i="2"/>
  <c r="AQ1091" i="2" a="1"/>
  <c r="AQ1091" i="2" s="1"/>
  <c r="AO1091" i="2"/>
  <c r="AU1090" i="2"/>
  <c r="AQ1090" i="2" a="1"/>
  <c r="AQ1090" i="2" s="1"/>
  <c r="AO1090" i="2"/>
  <c r="AU1089" i="2"/>
  <c r="AQ1089" i="2" a="1"/>
  <c r="AQ1089" i="2" s="1"/>
  <c r="AR1089" i="2" s="1" a="1"/>
  <c r="AR1089" i="2" s="1"/>
  <c r="AS1089" i="2" s="1" a="1"/>
  <c r="AS1089" i="2" s="1"/>
  <c r="AO1089" i="2"/>
  <c r="AU1088" i="2"/>
  <c r="AQ1088" i="2" a="1"/>
  <c r="AQ1088" i="2" s="1"/>
  <c r="AT1088" i="2" s="1"/>
  <c r="AO1088" i="2"/>
  <c r="AU1087" i="2"/>
  <c r="AQ1087" i="2" a="1"/>
  <c r="AQ1087" i="2" s="1"/>
  <c r="AT1087" i="2" s="1"/>
  <c r="AO1087" i="2"/>
  <c r="AU1086" i="2"/>
  <c r="AQ1086" i="2" a="1"/>
  <c r="AQ1086" i="2" s="1"/>
  <c r="AT1086" i="2" s="1"/>
  <c r="AO1086" i="2"/>
  <c r="AU1085" i="2"/>
  <c r="AQ1085" i="2" a="1"/>
  <c r="AQ1085" i="2" s="1"/>
  <c r="AR1085" i="2" s="1" a="1"/>
  <c r="AR1085" i="2" s="1"/>
  <c r="AS1085" i="2" s="1" a="1"/>
  <c r="AS1085" i="2" s="1"/>
  <c r="AO1085" i="2"/>
  <c r="AU1084" i="2"/>
  <c r="AQ1084" i="2" a="1"/>
  <c r="AQ1084" i="2" s="1"/>
  <c r="AR1084" i="2" s="1" a="1"/>
  <c r="AR1084" i="2" s="1"/>
  <c r="AS1084" i="2" s="1" a="1"/>
  <c r="AS1084" i="2" s="1"/>
  <c r="AO1084" i="2"/>
  <c r="AU1083" i="2"/>
  <c r="AQ1083" i="2" a="1"/>
  <c r="AQ1083" i="2" s="1"/>
  <c r="AO1083" i="2"/>
  <c r="AU1082" i="2"/>
  <c r="AQ1082" i="2" a="1"/>
  <c r="AQ1082" i="2" s="1"/>
  <c r="AR1082" i="2" s="1" a="1"/>
  <c r="AR1082" i="2" s="1"/>
  <c r="AS1082" i="2" s="1" a="1"/>
  <c r="AS1082" i="2" s="1"/>
  <c r="AO1082" i="2"/>
  <c r="AU1081" i="2"/>
  <c r="AQ1081" i="2" a="1"/>
  <c r="AQ1081" i="2" s="1"/>
  <c r="AO1081" i="2"/>
  <c r="AU1080" i="2"/>
  <c r="AQ1080" i="2" a="1"/>
  <c r="AQ1080" i="2" s="1"/>
  <c r="AO1080" i="2"/>
  <c r="AU1079" i="2"/>
  <c r="AQ1079" i="2" a="1"/>
  <c r="AQ1079" i="2" s="1"/>
  <c r="AO1079" i="2"/>
  <c r="AU1078" i="2"/>
  <c r="AQ1078" i="2" a="1"/>
  <c r="AQ1078" i="2" s="1"/>
  <c r="AR1078" i="2" s="1" a="1"/>
  <c r="AR1078" i="2" s="1"/>
  <c r="AS1078" i="2" s="1" a="1"/>
  <c r="AS1078" i="2" s="1"/>
  <c r="AO1078" i="2"/>
  <c r="AU1077" i="2"/>
  <c r="AQ1077" i="2" a="1"/>
  <c r="AQ1077" i="2" s="1"/>
  <c r="AO1077" i="2"/>
  <c r="AU1066" i="2"/>
  <c r="AQ1066" i="2" a="1"/>
  <c r="AQ1066" i="2" s="1"/>
  <c r="AO1066" i="2"/>
  <c r="AU1065" i="2"/>
  <c r="AQ1065" i="2" a="1"/>
  <c r="AQ1065" i="2" s="1"/>
  <c r="AR1065" i="2" s="1" a="1"/>
  <c r="AR1065" i="2" s="1"/>
  <c r="AS1065" i="2" s="1" a="1"/>
  <c r="AS1065" i="2" s="1"/>
  <c r="AO1065" i="2"/>
  <c r="AU1064" i="2"/>
  <c r="AQ1064" i="2" a="1"/>
  <c r="AQ1064" i="2" s="1"/>
  <c r="AO1064" i="2"/>
  <c r="AU1063" i="2"/>
  <c r="AQ1063" i="2" a="1"/>
  <c r="AQ1063" i="2" s="1"/>
  <c r="AO1063" i="2"/>
  <c r="AU1062" i="2"/>
  <c r="AQ1062" i="2" a="1"/>
  <c r="AQ1062" i="2" s="1"/>
  <c r="AT1062" i="2" s="1"/>
  <c r="AO1062" i="2"/>
  <c r="AU1061" i="2"/>
  <c r="AQ1061" i="2" a="1"/>
  <c r="AQ1061" i="2" s="1"/>
  <c r="AT1061" i="2" s="1"/>
  <c r="AO1061" i="2"/>
  <c r="AU1060" i="2"/>
  <c r="AQ1060" i="2" a="1"/>
  <c r="AQ1060" i="2" s="1"/>
  <c r="AO1060" i="2"/>
  <c r="AU1059" i="2"/>
  <c r="AQ1059" i="2" a="1"/>
  <c r="AQ1059" i="2" s="1"/>
  <c r="AO1059" i="2"/>
  <c r="AU1058" i="2"/>
  <c r="AQ1058" i="2" a="1"/>
  <c r="AQ1058" i="2" s="1"/>
  <c r="AO1058" i="2"/>
  <c r="AU1057" i="2"/>
  <c r="AQ1057" i="2" a="1"/>
  <c r="AQ1057" i="2" s="1"/>
  <c r="AT1057" i="2" s="1"/>
  <c r="AO1057" i="2"/>
  <c r="AU1056" i="2"/>
  <c r="AQ1056" i="2" a="1"/>
  <c r="AQ1056" i="2" s="1"/>
  <c r="AT1056" i="2" s="1"/>
  <c r="AO1056" i="2"/>
  <c r="AU1055" i="2"/>
  <c r="AQ1055" i="2" a="1"/>
  <c r="AQ1055" i="2" s="1"/>
  <c r="AR1055" i="2" s="1" a="1"/>
  <c r="AR1055" i="2" s="1"/>
  <c r="AS1055" i="2" s="1" a="1"/>
  <c r="AS1055" i="2" s="1"/>
  <c r="AO1055" i="2"/>
  <c r="AU1054" i="2"/>
  <c r="AQ1054" i="2" a="1"/>
  <c r="AQ1054" i="2" s="1"/>
  <c r="AR1054" i="2" s="1" a="1"/>
  <c r="AR1054" i="2" s="1"/>
  <c r="AS1054" i="2" s="1" a="1"/>
  <c r="AS1054" i="2" s="1"/>
  <c r="AO1054" i="2"/>
  <c r="AU1053" i="2"/>
  <c r="AQ1053" i="2" a="1"/>
  <c r="AQ1053" i="2" s="1"/>
  <c r="AO1053" i="2"/>
  <c r="AU1052" i="2"/>
  <c r="AQ1052" i="2" a="1"/>
  <c r="AQ1052" i="2" s="1"/>
  <c r="AO1052" i="2"/>
  <c r="AU1051" i="2"/>
  <c r="AQ1051" i="2" a="1"/>
  <c r="AQ1051" i="2" s="1"/>
  <c r="AO1051" i="2"/>
  <c r="AU1050" i="2"/>
  <c r="AQ1050" i="2" a="1"/>
  <c r="AQ1050" i="2" s="1"/>
  <c r="AO1050" i="2"/>
  <c r="AU1049" i="2"/>
  <c r="AQ1049" i="2" a="1"/>
  <c r="AQ1049" i="2" s="1"/>
  <c r="AO1049" i="2"/>
  <c r="AU1048" i="2"/>
  <c r="AQ1048" i="2" a="1"/>
  <c r="AQ1048" i="2" s="1"/>
  <c r="AO1048" i="2"/>
  <c r="AU1047" i="2"/>
  <c r="AQ1047" i="2" a="1"/>
  <c r="AQ1047" i="2" s="1"/>
  <c r="AT1047" i="2" s="1"/>
  <c r="AO1047" i="2"/>
  <c r="AU1046" i="2"/>
  <c r="AQ1046" i="2" a="1"/>
  <c r="AQ1046" i="2" s="1"/>
  <c r="AO1046" i="2"/>
  <c r="AU1045" i="2"/>
  <c r="AQ1045" i="2" a="1"/>
  <c r="AQ1045" i="2" s="1"/>
  <c r="AO1045" i="2"/>
  <c r="AU1044" i="2"/>
  <c r="AQ1044" i="2" a="1"/>
  <c r="AQ1044" i="2" s="1"/>
  <c r="AO1044" i="2"/>
  <c r="AU1043" i="2"/>
  <c r="AQ1043" i="2" a="1"/>
  <c r="AQ1043" i="2" s="1"/>
  <c r="AO1043" i="2"/>
  <c r="AU1032" i="2"/>
  <c r="AQ1032" i="2" a="1"/>
  <c r="AQ1032" i="2" s="1"/>
  <c r="AO1032" i="2"/>
  <c r="AU1031" i="2"/>
  <c r="AQ1031" i="2" a="1"/>
  <c r="AQ1031" i="2" s="1"/>
  <c r="AO1031" i="2"/>
  <c r="AU1030" i="2"/>
  <c r="AQ1030" i="2" a="1"/>
  <c r="AQ1030" i="2" s="1"/>
  <c r="AR1030" i="2" s="1" a="1"/>
  <c r="AR1030" i="2" s="1"/>
  <c r="AS1030" i="2" s="1" a="1"/>
  <c r="AS1030" i="2" s="1"/>
  <c r="AO1030" i="2"/>
  <c r="AU1029" i="2"/>
  <c r="AQ1029" i="2" a="1"/>
  <c r="AQ1029" i="2" s="1"/>
  <c r="AR1029" i="2" s="1" a="1"/>
  <c r="AR1029" i="2" s="1"/>
  <c r="AS1029" i="2" s="1" a="1"/>
  <c r="AS1029" i="2" s="1"/>
  <c r="AO1029" i="2"/>
  <c r="AU1028" i="2"/>
  <c r="AQ1028" i="2" a="1"/>
  <c r="AQ1028" i="2" s="1"/>
  <c r="AR1028" i="2" s="1" a="1"/>
  <c r="AR1028" i="2" s="1"/>
  <c r="AS1028" i="2" s="1" a="1"/>
  <c r="AS1028" i="2" s="1"/>
  <c r="AO1028" i="2"/>
  <c r="AU1027" i="2"/>
  <c r="AQ1027" i="2" a="1"/>
  <c r="AQ1027" i="2" s="1"/>
  <c r="AO1027" i="2"/>
  <c r="AU1026" i="2"/>
  <c r="AQ1026" i="2" a="1"/>
  <c r="AQ1026" i="2" s="1"/>
  <c r="AT1026" i="2" s="1"/>
  <c r="AO1026" i="2"/>
  <c r="AU1025" i="2"/>
  <c r="AQ1025" i="2" a="1"/>
  <c r="AQ1025" i="2" s="1"/>
  <c r="AO1025" i="2"/>
  <c r="AU1024" i="2"/>
  <c r="AQ1024" i="2" a="1"/>
  <c r="AQ1024" i="2" s="1"/>
  <c r="AO1024" i="2"/>
  <c r="AU1023" i="2"/>
  <c r="AQ1023" i="2" a="1"/>
  <c r="AQ1023" i="2" s="1"/>
  <c r="AT1023" i="2" s="1"/>
  <c r="AO1023" i="2"/>
  <c r="AU1022" i="2"/>
  <c r="AQ1022" i="2" a="1"/>
  <c r="AQ1022" i="2" s="1"/>
  <c r="AO1022" i="2"/>
  <c r="AU1021" i="2"/>
  <c r="AQ1021" i="2" a="1"/>
  <c r="AQ1021" i="2" s="1"/>
  <c r="AR1021" i="2" s="1" a="1"/>
  <c r="AR1021" i="2" s="1"/>
  <c r="AS1021" i="2" s="1" a="1"/>
  <c r="AS1021" i="2" s="1"/>
  <c r="AO1021" i="2"/>
  <c r="AU1020" i="2"/>
  <c r="AQ1020" i="2" a="1"/>
  <c r="AQ1020" i="2" s="1"/>
  <c r="AO1020" i="2"/>
  <c r="AU1019" i="2"/>
  <c r="AQ1019" i="2" a="1"/>
  <c r="AQ1019" i="2" s="1"/>
  <c r="AO1019" i="2"/>
  <c r="AU1018" i="2"/>
  <c r="AQ1018" i="2" a="1"/>
  <c r="AQ1018" i="2" s="1"/>
  <c r="AO1018" i="2"/>
  <c r="AU1017" i="2"/>
  <c r="AQ1017" i="2" a="1"/>
  <c r="AQ1017" i="2" s="1"/>
  <c r="AO1017" i="2"/>
  <c r="AU1006" i="2"/>
  <c r="AQ1006" i="2" a="1"/>
  <c r="AQ1006" i="2" s="1"/>
  <c r="AT1006" i="2" s="1"/>
  <c r="AO1006" i="2"/>
  <c r="AU1005" i="2"/>
  <c r="AQ1005" i="2" a="1"/>
  <c r="AQ1005" i="2" s="1"/>
  <c r="AR1005" i="2" s="1" a="1"/>
  <c r="AR1005" i="2" s="1"/>
  <c r="AS1005" i="2" s="1" a="1"/>
  <c r="AS1005" i="2" s="1"/>
  <c r="AO1005" i="2"/>
  <c r="AU1004" i="2"/>
  <c r="AQ1004" i="2" a="1"/>
  <c r="AQ1004" i="2" s="1"/>
  <c r="AO1004" i="2"/>
  <c r="AU1003" i="2"/>
  <c r="AQ1003" i="2" a="1"/>
  <c r="AQ1003" i="2" s="1"/>
  <c r="AO1003" i="2"/>
  <c r="AU1002" i="2"/>
  <c r="AQ1002" i="2" a="1"/>
  <c r="AQ1002" i="2" s="1"/>
  <c r="AT1002" i="2" s="1"/>
  <c r="AO1002" i="2"/>
  <c r="AU1001" i="2"/>
  <c r="AQ1001" i="2" a="1"/>
  <c r="AQ1001" i="2" s="1"/>
  <c r="AO1001" i="2"/>
  <c r="AU1000" i="2"/>
  <c r="AQ1000" i="2" a="1"/>
  <c r="AQ1000" i="2" s="1"/>
  <c r="AT1000" i="2" s="1"/>
  <c r="AO1000" i="2"/>
  <c r="AU999" i="2"/>
  <c r="AQ999" i="2" a="1"/>
  <c r="AQ999" i="2" s="1"/>
  <c r="AO999" i="2"/>
  <c r="AU998" i="2"/>
  <c r="AQ998" i="2" a="1"/>
  <c r="AQ998" i="2" s="1"/>
  <c r="AR998" i="2" s="1" a="1"/>
  <c r="AR998" i="2" s="1"/>
  <c r="AS998" i="2" s="1" a="1"/>
  <c r="AS998" i="2" s="1"/>
  <c r="AO998" i="2"/>
  <c r="AU997" i="2"/>
  <c r="AQ997" i="2" a="1"/>
  <c r="AQ997" i="2" s="1"/>
  <c r="AO997" i="2"/>
  <c r="AU996" i="2"/>
  <c r="AQ996" i="2" a="1"/>
  <c r="AQ996" i="2" s="1"/>
  <c r="AO996" i="2"/>
  <c r="AU995" i="2"/>
  <c r="AQ995" i="2" a="1"/>
  <c r="AQ995" i="2" s="1"/>
  <c r="AO995" i="2"/>
  <c r="AU994" i="2"/>
  <c r="AQ994" i="2" a="1"/>
  <c r="AQ994" i="2" s="1"/>
  <c r="AO994" i="2"/>
  <c r="AU993" i="2"/>
  <c r="AQ993" i="2" a="1"/>
  <c r="AQ993" i="2" s="1"/>
  <c r="AT993" i="2" s="1"/>
  <c r="AO993" i="2"/>
  <c r="AU992" i="2"/>
  <c r="AQ992" i="2" a="1"/>
  <c r="AQ992" i="2" s="1"/>
  <c r="AO992" i="2"/>
  <c r="AU991" i="2"/>
  <c r="AQ991" i="2" a="1"/>
  <c r="AQ991" i="2" s="1"/>
  <c r="AO991" i="2"/>
  <c r="AU990" i="2"/>
  <c r="AQ990" i="2" a="1"/>
  <c r="AQ990" i="2" s="1"/>
  <c r="AR990" i="2" s="1" a="1"/>
  <c r="AR990" i="2" s="1"/>
  <c r="AS990" i="2" s="1" a="1"/>
  <c r="AS990" i="2" s="1"/>
  <c r="AO990" i="2"/>
  <c r="AU989" i="2"/>
  <c r="AQ989" i="2" a="1"/>
  <c r="AQ989" i="2" s="1"/>
  <c r="AO989" i="2"/>
  <c r="AU988" i="2"/>
  <c r="AQ988" i="2" a="1"/>
  <c r="AQ988" i="2" s="1"/>
  <c r="AO988" i="2"/>
  <c r="AU987" i="2"/>
  <c r="AQ987" i="2" a="1"/>
  <c r="AQ987" i="2" s="1"/>
  <c r="AO987" i="2"/>
  <c r="AU986" i="2"/>
  <c r="AQ986" i="2" a="1"/>
  <c r="AQ986" i="2" s="1"/>
  <c r="AO986" i="2"/>
  <c r="AU985" i="2"/>
  <c r="AQ985" i="2" a="1"/>
  <c r="AQ985" i="2" s="1"/>
  <c r="AO985" i="2"/>
  <c r="AU984" i="2"/>
  <c r="AQ984" i="2" a="1"/>
  <c r="AQ984" i="2" s="1"/>
  <c r="AT984" i="2" s="1"/>
  <c r="AO984" i="2"/>
  <c r="AU983" i="2"/>
  <c r="AQ983" i="2" a="1"/>
  <c r="AQ983" i="2" s="1"/>
  <c r="AO983" i="2"/>
  <c r="AU982" i="2"/>
  <c r="AQ982" i="2" a="1"/>
  <c r="AQ982" i="2" s="1"/>
  <c r="AT982" i="2" s="1"/>
  <c r="AO982" i="2"/>
  <c r="AU981" i="2"/>
  <c r="AQ981" i="2" a="1"/>
  <c r="AQ981" i="2" s="1"/>
  <c r="AO981" i="2"/>
  <c r="AU980" i="2"/>
  <c r="AQ980" i="2" a="1"/>
  <c r="AQ980" i="2" s="1"/>
  <c r="AO980" i="2"/>
  <c r="AU979" i="2"/>
  <c r="AQ979" i="2" a="1"/>
  <c r="AQ979" i="2" s="1"/>
  <c r="AO979" i="2"/>
  <c r="AU978" i="2"/>
  <c r="AQ978" i="2" a="1"/>
  <c r="AQ978" i="2" s="1"/>
  <c r="AO978" i="2"/>
  <c r="AU977" i="2"/>
  <c r="AQ977" i="2" a="1"/>
  <c r="AQ977" i="2" s="1"/>
  <c r="AR977" i="2" s="1" a="1"/>
  <c r="AR977" i="2" s="1"/>
  <c r="AS977" i="2" s="1" a="1"/>
  <c r="AS977" i="2" s="1"/>
  <c r="AO977" i="2"/>
  <c r="AU976" i="2"/>
  <c r="AQ976" i="2" a="1"/>
  <c r="AQ976" i="2" s="1"/>
  <c r="AO976" i="2"/>
  <c r="AU975" i="2"/>
  <c r="AQ975" i="2" a="1"/>
  <c r="AQ975" i="2" s="1"/>
  <c r="AO975" i="2"/>
  <c r="AU974" i="2"/>
  <c r="AQ974" i="2" a="1"/>
  <c r="AQ974" i="2" s="1"/>
  <c r="AR974" i="2" s="1" a="1"/>
  <c r="AR974" i="2" s="1"/>
  <c r="AS974" i="2" s="1" a="1"/>
  <c r="AS974" i="2" s="1"/>
  <c r="AO974" i="2"/>
  <c r="AU973" i="2"/>
  <c r="AQ973" i="2" a="1"/>
  <c r="AQ973" i="2" s="1"/>
  <c r="AR973" i="2" s="1" a="1"/>
  <c r="AR973" i="2" s="1"/>
  <c r="AS973" i="2" s="1" a="1"/>
  <c r="AS973" i="2" s="1"/>
  <c r="AO973" i="2"/>
  <c r="AU972" i="2"/>
  <c r="AQ972" i="2" a="1"/>
  <c r="AQ972" i="2" s="1"/>
  <c r="AO972" i="2"/>
  <c r="AU971" i="2"/>
  <c r="AQ971" i="2" a="1"/>
  <c r="AQ971" i="2" s="1"/>
  <c r="AO971" i="2"/>
  <c r="AU970" i="2"/>
  <c r="AQ970" i="2" a="1"/>
  <c r="AQ970" i="2" s="1"/>
  <c r="AO970" i="2"/>
  <c r="AU969" i="2"/>
  <c r="AQ969" i="2" a="1"/>
  <c r="AQ969" i="2" s="1"/>
  <c r="AO969" i="2"/>
  <c r="AU968" i="2"/>
  <c r="AQ968" i="2" a="1"/>
  <c r="AQ968" i="2" s="1"/>
  <c r="AT968" i="2" s="1"/>
  <c r="AO968" i="2"/>
  <c r="AU967" i="2"/>
  <c r="AQ967" i="2" a="1"/>
  <c r="AQ967" i="2" s="1"/>
  <c r="AT967" i="2" s="1"/>
  <c r="AO967" i="2"/>
  <c r="AU966" i="2"/>
  <c r="AQ966" i="2" a="1"/>
  <c r="AQ966" i="2" s="1"/>
  <c r="AR966" i="2" s="1" a="1"/>
  <c r="AR966" i="2" s="1"/>
  <c r="AS966" i="2" s="1" a="1"/>
  <c r="AS966" i="2" s="1"/>
  <c r="AO966" i="2"/>
  <c r="AU965" i="2"/>
  <c r="AQ965" i="2" a="1"/>
  <c r="AQ965" i="2" s="1"/>
  <c r="AO965" i="2"/>
  <c r="AU964" i="2"/>
  <c r="AQ964" i="2" a="1"/>
  <c r="AQ964" i="2" s="1"/>
  <c r="AO964" i="2"/>
  <c r="AU963" i="2"/>
  <c r="AQ963" i="2" a="1"/>
  <c r="AQ963" i="2" s="1"/>
  <c r="AO963" i="2"/>
  <c r="AU962" i="2"/>
  <c r="AQ962" i="2" a="1"/>
  <c r="AQ962" i="2" s="1"/>
  <c r="AO962" i="2"/>
  <c r="AU961" i="2"/>
  <c r="AQ961" i="2" a="1"/>
  <c r="AQ961" i="2" s="1"/>
  <c r="AO961" i="2"/>
  <c r="AU960" i="2"/>
  <c r="AQ960" i="2" a="1"/>
  <c r="AQ960" i="2" s="1"/>
  <c r="AO960" i="2"/>
  <c r="AU959" i="2"/>
  <c r="AQ959" i="2" a="1"/>
  <c r="AQ959" i="2" s="1"/>
  <c r="AO959" i="2"/>
  <c r="AU958" i="2"/>
  <c r="AQ958" i="2" a="1"/>
  <c r="AQ958" i="2" s="1"/>
  <c r="AO958" i="2"/>
  <c r="AU957" i="2"/>
  <c r="AQ957" i="2" a="1"/>
  <c r="AQ957" i="2" s="1"/>
  <c r="AO957" i="2"/>
  <c r="AU956" i="2"/>
  <c r="AQ956" i="2" a="1"/>
  <c r="AQ956" i="2" s="1"/>
  <c r="AO956" i="2"/>
  <c r="AU955" i="2"/>
  <c r="AQ955" i="2" a="1"/>
  <c r="AQ955" i="2" s="1"/>
  <c r="AO955" i="2"/>
  <c r="AU954" i="2"/>
  <c r="AQ954" i="2" a="1"/>
  <c r="AQ954" i="2" s="1"/>
  <c r="AR954" i="2" s="1" a="1"/>
  <c r="AR954" i="2" s="1"/>
  <c r="AS954" i="2" s="1" a="1"/>
  <c r="AS954" i="2" s="1"/>
  <c r="AO954" i="2"/>
  <c r="AU953" i="2"/>
  <c r="AQ953" i="2" a="1"/>
  <c r="AQ953" i="2" s="1"/>
  <c r="AO953" i="2"/>
  <c r="AU952" i="2"/>
  <c r="AQ952" i="2" a="1"/>
  <c r="AQ952" i="2" s="1"/>
  <c r="AO952" i="2"/>
  <c r="AU951" i="2"/>
  <c r="AQ951" i="2" a="1"/>
  <c r="AQ951" i="2" s="1"/>
  <c r="AO951" i="2"/>
  <c r="AU950" i="2"/>
  <c r="AQ950" i="2" a="1"/>
  <c r="AQ950" i="2" s="1"/>
  <c r="AT950" i="2" s="1"/>
  <c r="AO950" i="2"/>
  <c r="AU949" i="2"/>
  <c r="AQ949" i="2" a="1"/>
  <c r="AQ949" i="2" s="1"/>
  <c r="AO949" i="2"/>
  <c r="AU948" i="2"/>
  <c r="AQ948" i="2" a="1"/>
  <c r="AQ948" i="2" s="1"/>
  <c r="AO948" i="2"/>
  <c r="AU947" i="2"/>
  <c r="AQ947" i="2" a="1"/>
  <c r="AQ947" i="2" s="1"/>
  <c r="AR947" i="2" s="1" a="1"/>
  <c r="AR947" i="2" s="1"/>
  <c r="AS947" i="2" s="1" a="1"/>
  <c r="AS947" i="2" s="1"/>
  <c r="AO947" i="2"/>
  <c r="AU946" i="2"/>
  <c r="AQ946" i="2" a="1"/>
  <c r="AQ946" i="2" s="1"/>
  <c r="AR946" i="2" s="1" a="1"/>
  <c r="AR946" i="2" s="1"/>
  <c r="AS946" i="2" s="1" a="1"/>
  <c r="AS946" i="2" s="1"/>
  <c r="AO946" i="2"/>
  <c r="AU945" i="2"/>
  <c r="AQ945" i="2" a="1"/>
  <c r="AQ945" i="2" s="1"/>
  <c r="AR945" i="2" s="1" a="1"/>
  <c r="AR945" i="2" s="1"/>
  <c r="AS945" i="2" s="1" a="1"/>
  <c r="AS945" i="2" s="1"/>
  <c r="AO945" i="2"/>
  <c r="AU944" i="2"/>
  <c r="AQ944" i="2" a="1"/>
  <c r="AQ944" i="2" s="1"/>
  <c r="AO944" i="2"/>
  <c r="AU943" i="2"/>
  <c r="AQ943" i="2" a="1"/>
  <c r="AQ943" i="2" s="1"/>
  <c r="AO943" i="2"/>
  <c r="AU942" i="2"/>
  <c r="AQ942" i="2" a="1"/>
  <c r="AQ942" i="2" s="1"/>
  <c r="AR942" i="2" s="1" a="1"/>
  <c r="AR942" i="2" s="1"/>
  <c r="AS942" i="2" s="1" a="1"/>
  <c r="AS942" i="2" s="1"/>
  <c r="AO942" i="2"/>
  <c r="AU941" i="2"/>
  <c r="AQ941" i="2" a="1"/>
  <c r="AQ941" i="2" s="1"/>
  <c r="AO941" i="2"/>
  <c r="AU940" i="2"/>
  <c r="AQ940" i="2" a="1"/>
  <c r="AQ940" i="2" s="1"/>
  <c r="AO940" i="2"/>
  <c r="AU939" i="2"/>
  <c r="AQ939" i="2" a="1"/>
  <c r="AQ939" i="2" s="1"/>
  <c r="AT939" i="2" s="1"/>
  <c r="AO939" i="2"/>
  <c r="AU938" i="2"/>
  <c r="AQ938" i="2" a="1"/>
  <c r="AQ938" i="2" s="1"/>
  <c r="AR938" i="2" s="1" a="1"/>
  <c r="AR938" i="2" s="1"/>
  <c r="AS938" i="2" s="1" a="1"/>
  <c r="AS938" i="2" s="1"/>
  <c r="AO938" i="2"/>
  <c r="AU937" i="2"/>
  <c r="AQ937" i="2" a="1"/>
  <c r="AQ937" i="2" s="1"/>
  <c r="AO937" i="2"/>
  <c r="AU936" i="2"/>
  <c r="AQ936" i="2" a="1"/>
  <c r="AQ936" i="2" s="1"/>
  <c r="AR936" i="2" s="1" a="1"/>
  <c r="AR936" i="2" s="1"/>
  <c r="AS936" i="2" s="1" a="1"/>
  <c r="AS936" i="2" s="1"/>
  <c r="AO936" i="2"/>
  <c r="AU935" i="2"/>
  <c r="AQ935" i="2" a="1"/>
  <c r="AQ935" i="2" s="1"/>
  <c r="AR935" i="2" s="1" a="1"/>
  <c r="AR935" i="2" s="1"/>
  <c r="AS935" i="2" s="1" a="1"/>
  <c r="AS935" i="2" s="1"/>
  <c r="AO935" i="2"/>
  <c r="AU934" i="2"/>
  <c r="AQ934" i="2" a="1"/>
  <c r="AQ934" i="2" s="1"/>
  <c r="AT934" i="2" s="1"/>
  <c r="AO934" i="2"/>
  <c r="AU933" i="2"/>
  <c r="AQ933" i="2" a="1"/>
  <c r="AQ933" i="2" s="1"/>
  <c r="AO933" i="2"/>
  <c r="AU932" i="2"/>
  <c r="AQ932" i="2" a="1"/>
  <c r="AQ932" i="2" s="1"/>
  <c r="AO932" i="2"/>
  <c r="AU921" i="2"/>
  <c r="AQ921" i="2" a="1"/>
  <c r="AQ921" i="2" s="1"/>
  <c r="AR921" i="2" s="1" a="1"/>
  <c r="AR921" i="2" s="1"/>
  <c r="AS921" i="2" s="1" a="1"/>
  <c r="AS921" i="2" s="1"/>
  <c r="AO921" i="2"/>
  <c r="AU920" i="2"/>
  <c r="AQ920" i="2" a="1"/>
  <c r="AQ920" i="2" s="1"/>
  <c r="AR920" i="2" s="1" a="1"/>
  <c r="AR920" i="2" s="1"/>
  <c r="AS920" i="2" s="1" a="1"/>
  <c r="AS920" i="2" s="1"/>
  <c r="AO920" i="2"/>
  <c r="AU919" i="2"/>
  <c r="AQ919" i="2" a="1"/>
  <c r="AQ919" i="2" s="1"/>
  <c r="AT919" i="2" s="1"/>
  <c r="AO919" i="2"/>
  <c r="AU918" i="2"/>
  <c r="AQ918" i="2" a="1"/>
  <c r="AQ918" i="2" s="1"/>
  <c r="AR918" i="2" s="1" a="1"/>
  <c r="AR918" i="2" s="1"/>
  <c r="AS918" i="2" s="1" a="1"/>
  <c r="AS918" i="2" s="1"/>
  <c r="AO918" i="2"/>
  <c r="AU917" i="2"/>
  <c r="AQ917" i="2" a="1"/>
  <c r="AQ917" i="2" s="1"/>
  <c r="AR917" i="2" s="1" a="1"/>
  <c r="AR917" i="2" s="1"/>
  <c r="AS917" i="2" s="1" a="1"/>
  <c r="AS917" i="2" s="1"/>
  <c r="AO917" i="2"/>
  <c r="AU916" i="2"/>
  <c r="AQ916" i="2" a="1"/>
  <c r="AQ916" i="2" s="1"/>
  <c r="AT916" i="2" s="1"/>
  <c r="AO916" i="2"/>
  <c r="AU915" i="2"/>
  <c r="AQ915" i="2" a="1"/>
  <c r="AQ915" i="2" s="1"/>
  <c r="AO915" i="2"/>
  <c r="AU914" i="2"/>
  <c r="AQ914" i="2" a="1"/>
  <c r="AQ914" i="2" s="1"/>
  <c r="AO914" i="2"/>
  <c r="AU913" i="2"/>
  <c r="AQ913" i="2" a="1"/>
  <c r="AQ913" i="2" s="1"/>
  <c r="AR913" i="2" s="1" a="1"/>
  <c r="AR913" i="2" s="1"/>
  <c r="AS913" i="2" s="1" a="1"/>
  <c r="AS913" i="2" s="1"/>
  <c r="AO913" i="2"/>
  <c r="AU912" i="2"/>
  <c r="AQ912" i="2" a="1"/>
  <c r="AQ912" i="2" s="1"/>
  <c r="AO912" i="2"/>
  <c r="AU911" i="2"/>
  <c r="AQ911" i="2" a="1"/>
  <c r="AQ911" i="2" s="1"/>
  <c r="AO911" i="2"/>
  <c r="AU910" i="2"/>
  <c r="AQ910" i="2" a="1"/>
  <c r="AQ910" i="2" s="1"/>
  <c r="AR910" i="2" s="1" a="1"/>
  <c r="AR910" i="2" s="1"/>
  <c r="AS910" i="2" s="1" a="1"/>
  <c r="AS910" i="2" s="1"/>
  <c r="AO910" i="2"/>
  <c r="AU909" i="2"/>
  <c r="AQ909" i="2" a="1"/>
  <c r="AQ909" i="2" s="1"/>
  <c r="AO909" i="2"/>
  <c r="AU908" i="2"/>
  <c r="AQ908" i="2" a="1"/>
  <c r="AQ908" i="2" s="1"/>
  <c r="AO908" i="2"/>
  <c r="AU907" i="2"/>
  <c r="AQ907" i="2" a="1"/>
  <c r="AQ907" i="2" s="1"/>
  <c r="AO907" i="2"/>
  <c r="AU906" i="2"/>
  <c r="AQ906" i="2" a="1"/>
  <c r="AQ906" i="2" s="1"/>
  <c r="AO906" i="2"/>
  <c r="AU905" i="2"/>
  <c r="AQ905" i="2" a="1"/>
  <c r="AQ905" i="2" s="1"/>
  <c r="AO905" i="2"/>
  <c r="AU904" i="2"/>
  <c r="AQ904" i="2" a="1"/>
  <c r="AQ904" i="2" s="1"/>
  <c r="AO904" i="2"/>
  <c r="AU903" i="2"/>
  <c r="AQ903" i="2" a="1"/>
  <c r="AQ903" i="2" s="1"/>
  <c r="AT903" i="2" s="1"/>
  <c r="AO903" i="2"/>
  <c r="AU902" i="2"/>
  <c r="AQ902" i="2" a="1"/>
  <c r="AQ902" i="2" s="1"/>
  <c r="AR902" i="2" s="1" a="1"/>
  <c r="AR902" i="2" s="1"/>
  <c r="AS902" i="2" s="1" a="1"/>
  <c r="AS902" i="2" s="1"/>
  <c r="AO902" i="2"/>
  <c r="AU901" i="2"/>
  <c r="AQ901" i="2" a="1"/>
  <c r="AQ901" i="2" s="1"/>
  <c r="AO901" i="2"/>
  <c r="AU900" i="2"/>
  <c r="AQ900" i="2" a="1"/>
  <c r="AQ900" i="2" s="1"/>
  <c r="AR900" i="2" s="1" a="1"/>
  <c r="AR900" i="2" s="1"/>
  <c r="AS900" i="2" s="1" a="1"/>
  <c r="AS900" i="2" s="1"/>
  <c r="AO900" i="2"/>
  <c r="AU899" i="2"/>
  <c r="AQ899" i="2" a="1"/>
  <c r="AQ899" i="2" s="1"/>
  <c r="AT899" i="2" s="1"/>
  <c r="AO899" i="2"/>
  <c r="AU898" i="2"/>
  <c r="AQ898" i="2" a="1"/>
  <c r="AQ898" i="2" s="1"/>
  <c r="AT898" i="2" s="1"/>
  <c r="AO898" i="2"/>
  <c r="AU897" i="2"/>
  <c r="AQ897" i="2" a="1"/>
  <c r="AQ897" i="2" s="1"/>
  <c r="AR897" i="2" s="1" a="1"/>
  <c r="AR897" i="2" s="1"/>
  <c r="AS897" i="2" s="1" a="1"/>
  <c r="AS897" i="2" s="1"/>
  <c r="AO897" i="2"/>
  <c r="AU896" i="2"/>
  <c r="AQ896" i="2" a="1"/>
  <c r="AQ896" i="2" s="1"/>
  <c r="AO896" i="2"/>
  <c r="AU895" i="2"/>
  <c r="AQ895" i="2" a="1"/>
  <c r="AQ895" i="2" s="1"/>
  <c r="AT895" i="2" s="1"/>
  <c r="AO895" i="2"/>
  <c r="AU894" i="2"/>
  <c r="AQ894" i="2" a="1"/>
  <c r="AQ894" i="2" s="1"/>
  <c r="AO894" i="2"/>
  <c r="AU893" i="2"/>
  <c r="AQ893" i="2" a="1"/>
  <c r="AQ893" i="2" s="1"/>
  <c r="AR893" i="2" s="1" a="1"/>
  <c r="AR893" i="2" s="1"/>
  <c r="AS893" i="2" s="1" a="1"/>
  <c r="AS893" i="2" s="1"/>
  <c r="AO893" i="2"/>
  <c r="AU892" i="2"/>
  <c r="AQ892" i="2" a="1"/>
  <c r="AQ892" i="2" s="1"/>
  <c r="AR892" i="2" s="1" a="1"/>
  <c r="AR892" i="2" s="1"/>
  <c r="AS892" i="2" s="1" a="1"/>
  <c r="AS892" i="2" s="1"/>
  <c r="AO892" i="2"/>
  <c r="AU891" i="2"/>
  <c r="AQ891" i="2" a="1"/>
  <c r="AQ891" i="2" s="1"/>
  <c r="AT891" i="2" s="1"/>
  <c r="AO891" i="2"/>
  <c r="AU890" i="2"/>
  <c r="AQ890" i="2" a="1"/>
  <c r="AQ890" i="2" s="1"/>
  <c r="AO890" i="2"/>
  <c r="AU889" i="2"/>
  <c r="AQ889" i="2" a="1"/>
  <c r="AQ889" i="2" s="1"/>
  <c r="AO889" i="2"/>
  <c r="AU888" i="2"/>
  <c r="AQ888" i="2" a="1"/>
  <c r="AQ888" i="2" s="1"/>
  <c r="AO888" i="2"/>
  <c r="AU887" i="2"/>
  <c r="AQ887" i="2" a="1"/>
  <c r="AQ887" i="2" s="1"/>
  <c r="AO887" i="2"/>
  <c r="AU886" i="2"/>
  <c r="AQ886" i="2" a="1"/>
  <c r="AQ886" i="2" s="1"/>
  <c r="AO886" i="2"/>
  <c r="AU885" i="2"/>
  <c r="AQ885" i="2" a="1"/>
  <c r="AQ885" i="2" s="1"/>
  <c r="AT885" i="2" s="1"/>
  <c r="AO885" i="2"/>
  <c r="AU884" i="2"/>
  <c r="AQ884" i="2" a="1"/>
  <c r="AQ884" i="2" s="1"/>
  <c r="AO884" i="2"/>
  <c r="AU883" i="2"/>
  <c r="AQ883" i="2" a="1"/>
  <c r="AQ883" i="2" s="1"/>
  <c r="AT883" i="2" s="1"/>
  <c r="AO883" i="2"/>
  <c r="AU882" i="2"/>
  <c r="AQ882" i="2" a="1"/>
  <c r="AQ882" i="2" s="1"/>
  <c r="AT882" i="2" s="1"/>
  <c r="AO882" i="2"/>
  <c r="AU881" i="2"/>
  <c r="AQ881" i="2" a="1"/>
  <c r="AQ881" i="2" s="1"/>
  <c r="AR881" i="2" s="1" a="1"/>
  <c r="AR881" i="2" s="1"/>
  <c r="AS881" i="2" s="1" a="1"/>
  <c r="AS881" i="2" s="1"/>
  <c r="AO881" i="2"/>
  <c r="AU880" i="2"/>
  <c r="AQ880" i="2" a="1"/>
  <c r="AQ880" i="2" s="1"/>
  <c r="AO880" i="2"/>
  <c r="AU879" i="2"/>
  <c r="AQ879" i="2" a="1"/>
  <c r="AQ879" i="2" s="1"/>
  <c r="AO879" i="2"/>
  <c r="AU878" i="2"/>
  <c r="AQ878" i="2" a="1"/>
  <c r="AQ878" i="2" s="1"/>
  <c r="AO878" i="2"/>
  <c r="AU877" i="2"/>
  <c r="AQ877" i="2" a="1"/>
  <c r="AQ877" i="2" s="1"/>
  <c r="AO877" i="2"/>
  <c r="AU876" i="2"/>
  <c r="AQ876" i="2" a="1"/>
  <c r="AQ876" i="2" s="1"/>
  <c r="AR876" i="2" s="1" a="1"/>
  <c r="AR876" i="2" s="1"/>
  <c r="AS876" i="2" s="1" a="1"/>
  <c r="AS876" i="2" s="1"/>
  <c r="AO876" i="2"/>
  <c r="AU875" i="2"/>
  <c r="AQ875" i="2" a="1"/>
  <c r="AQ875" i="2" s="1"/>
  <c r="AO875" i="2"/>
  <c r="AU874" i="2"/>
  <c r="AQ874" i="2" a="1"/>
  <c r="AQ874" i="2" s="1"/>
  <c r="AO874" i="2"/>
  <c r="AU873" i="2"/>
  <c r="AQ873" i="2" a="1"/>
  <c r="AQ873" i="2" s="1"/>
  <c r="AR873" i="2" s="1" a="1"/>
  <c r="AR873" i="2" s="1"/>
  <c r="AS873" i="2" s="1" a="1"/>
  <c r="AS873" i="2" s="1"/>
  <c r="AO873" i="2"/>
  <c r="AU872" i="2"/>
  <c r="AQ872" i="2" a="1"/>
  <c r="AQ872" i="2" s="1"/>
  <c r="AO872" i="2"/>
  <c r="AU871" i="2"/>
  <c r="AQ871" i="2" a="1"/>
  <c r="AQ871" i="2" s="1"/>
  <c r="AT871" i="2" s="1"/>
  <c r="AO871" i="2"/>
  <c r="AU870" i="2"/>
  <c r="AQ870" i="2" a="1"/>
  <c r="AQ870" i="2" s="1"/>
  <c r="AT870" i="2" s="1"/>
  <c r="AO870" i="2"/>
  <c r="AU869" i="2"/>
  <c r="AQ869" i="2" a="1"/>
  <c r="AQ869" i="2" s="1"/>
  <c r="AO869" i="2"/>
  <c r="AU868" i="2"/>
  <c r="AQ868" i="2" a="1"/>
  <c r="AQ868" i="2" s="1"/>
  <c r="AR868" i="2" s="1" a="1"/>
  <c r="AR868" i="2" s="1"/>
  <c r="AS868" i="2" s="1" a="1"/>
  <c r="AS868" i="2" s="1"/>
  <c r="AO868" i="2"/>
  <c r="AU867" i="2"/>
  <c r="AQ867" i="2" a="1"/>
  <c r="AQ867" i="2" s="1"/>
  <c r="AO867" i="2"/>
  <c r="AU866" i="2"/>
  <c r="AQ866" i="2" a="1"/>
  <c r="AQ866" i="2" s="1"/>
  <c r="AT866" i="2" s="1"/>
  <c r="AO866" i="2"/>
  <c r="AU865" i="2"/>
  <c r="AQ865" i="2" a="1"/>
  <c r="AQ865" i="2" s="1"/>
  <c r="AO865" i="2"/>
  <c r="AU864" i="2"/>
  <c r="AQ864" i="2" a="1"/>
  <c r="AQ864" i="2" s="1"/>
  <c r="AO864" i="2"/>
  <c r="AU863" i="2"/>
  <c r="AQ863" i="2" a="1"/>
  <c r="AQ863" i="2" s="1"/>
  <c r="AR863" i="2" s="1" a="1"/>
  <c r="AR863" i="2" s="1"/>
  <c r="AS863" i="2" s="1" a="1"/>
  <c r="AS863" i="2" s="1"/>
  <c r="AO863" i="2"/>
  <c r="AU862" i="2"/>
  <c r="AQ862" i="2" a="1"/>
  <c r="AQ862" i="2" s="1"/>
  <c r="AR862" i="2" s="1" a="1"/>
  <c r="AR862" i="2" s="1"/>
  <c r="AS862" i="2" s="1" a="1"/>
  <c r="AS862" i="2" s="1"/>
  <c r="AO862" i="2"/>
  <c r="AU861" i="2"/>
  <c r="AQ861" i="2" a="1"/>
  <c r="AQ861" i="2" s="1"/>
  <c r="AO861" i="2"/>
  <c r="AU860" i="2"/>
  <c r="AQ860" i="2" a="1"/>
  <c r="AQ860" i="2" s="1"/>
  <c r="AR860" i="2" s="1" a="1"/>
  <c r="AR860" i="2" s="1"/>
  <c r="AS860" i="2" s="1" a="1"/>
  <c r="AS860" i="2" s="1"/>
  <c r="AO860" i="2"/>
  <c r="AU859" i="2"/>
  <c r="AQ859" i="2" a="1"/>
  <c r="AQ859" i="2" s="1"/>
  <c r="AO859" i="2"/>
  <c r="AU858" i="2"/>
  <c r="AQ858" i="2" a="1"/>
  <c r="AQ858" i="2" s="1"/>
  <c r="AT858" i="2" s="1"/>
  <c r="AO858" i="2"/>
  <c r="AU857" i="2"/>
  <c r="AQ857" i="2" a="1"/>
  <c r="AQ857" i="2" s="1"/>
  <c r="AO857" i="2"/>
  <c r="AU856" i="2"/>
  <c r="AQ856" i="2" a="1"/>
  <c r="AQ856" i="2" s="1"/>
  <c r="AO856" i="2"/>
  <c r="AU855" i="2"/>
  <c r="AQ855" i="2" a="1"/>
  <c r="AQ855" i="2" s="1"/>
  <c r="AR855" i="2" s="1" a="1"/>
  <c r="AR855" i="2" s="1"/>
  <c r="AS855" i="2" s="1" a="1"/>
  <c r="AS855" i="2" s="1"/>
  <c r="AO855" i="2"/>
  <c r="AU854" i="2"/>
  <c r="AQ854" i="2" a="1"/>
  <c r="AQ854" i="2" s="1"/>
  <c r="AO854" i="2"/>
  <c r="AU853" i="2"/>
  <c r="AQ853" i="2" a="1"/>
  <c r="AQ853" i="2" s="1"/>
  <c r="AO853" i="2"/>
  <c r="AU852" i="2"/>
  <c r="AQ852" i="2" a="1"/>
  <c r="AQ852" i="2" s="1"/>
  <c r="AO852" i="2"/>
  <c r="AU851" i="2"/>
  <c r="AQ851" i="2" a="1"/>
  <c r="AQ851" i="2" s="1"/>
  <c r="AO851" i="2"/>
  <c r="AU850" i="2"/>
  <c r="AQ850" i="2" a="1"/>
  <c r="AQ850" i="2" s="1"/>
  <c r="AT850" i="2" s="1"/>
  <c r="AO850" i="2"/>
  <c r="AU849" i="2"/>
  <c r="AQ849" i="2" a="1"/>
  <c r="AQ849" i="2" s="1"/>
  <c r="AO849" i="2"/>
  <c r="AU848" i="2"/>
  <c r="AQ848" i="2" a="1"/>
  <c r="AQ848" i="2" s="1"/>
  <c r="AO848" i="2"/>
  <c r="AU847" i="2"/>
  <c r="AQ847" i="2" a="1"/>
  <c r="AQ847" i="2" s="1"/>
  <c r="AO847" i="2"/>
  <c r="AU846" i="2"/>
  <c r="AQ846" i="2" a="1"/>
  <c r="AQ846" i="2" s="1"/>
  <c r="AO846" i="2"/>
  <c r="AU845" i="2"/>
  <c r="AQ845" i="2" a="1"/>
  <c r="AQ845" i="2" s="1"/>
  <c r="AO845" i="2"/>
  <c r="AU844" i="2"/>
  <c r="AQ844" i="2" a="1"/>
  <c r="AQ844" i="2" s="1"/>
  <c r="AO844" i="2"/>
  <c r="AU843" i="2"/>
  <c r="AQ843" i="2" a="1"/>
  <c r="AQ843" i="2" s="1"/>
  <c r="AT843" i="2" s="1"/>
  <c r="AO843" i="2"/>
  <c r="AU842" i="2"/>
  <c r="AQ842" i="2" a="1"/>
  <c r="AQ842" i="2" s="1"/>
  <c r="AO842" i="2"/>
  <c r="AU841" i="2"/>
  <c r="AQ841" i="2" a="1"/>
  <c r="AQ841" i="2" s="1"/>
  <c r="AT841" i="2" s="1"/>
  <c r="AO841" i="2"/>
  <c r="AU840" i="2"/>
  <c r="AQ840" i="2" a="1"/>
  <c r="AQ840" i="2" s="1"/>
  <c r="AO840" i="2"/>
  <c r="AU839" i="2"/>
  <c r="AQ839" i="2" a="1"/>
  <c r="AQ839" i="2" s="1"/>
  <c r="AR839" i="2" s="1" a="1"/>
  <c r="AR839" i="2" s="1"/>
  <c r="AS839" i="2" s="1" a="1"/>
  <c r="AS839" i="2" s="1"/>
  <c r="AO839" i="2"/>
  <c r="AU838" i="2"/>
  <c r="AQ838" i="2" a="1"/>
  <c r="AQ838" i="2" s="1"/>
  <c r="AT838" i="2" s="1"/>
  <c r="AO838" i="2"/>
  <c r="AU837" i="2"/>
  <c r="AQ837" i="2" a="1"/>
  <c r="AQ837" i="2" s="1"/>
  <c r="AO837" i="2"/>
  <c r="AU836" i="2"/>
  <c r="AQ836" i="2" a="1"/>
  <c r="AQ836" i="2" s="1"/>
  <c r="AT836" i="2" s="1"/>
  <c r="AO836" i="2"/>
  <c r="AU835" i="2"/>
  <c r="AQ835" i="2" a="1"/>
  <c r="AQ835" i="2" s="1"/>
  <c r="AR835" i="2" s="1" a="1"/>
  <c r="AR835" i="2" s="1"/>
  <c r="AS835" i="2" s="1" a="1"/>
  <c r="AS835" i="2" s="1"/>
  <c r="AO835" i="2"/>
  <c r="AU834" i="2"/>
  <c r="AQ834" i="2" a="1"/>
  <c r="AQ834" i="2" s="1"/>
  <c r="AR834" i="2" s="1" a="1"/>
  <c r="AR834" i="2" s="1"/>
  <c r="AS834" i="2" s="1" a="1"/>
  <c r="AS834" i="2" s="1"/>
  <c r="AO834" i="2"/>
  <c r="AU833" i="2"/>
  <c r="AQ833" i="2" a="1"/>
  <c r="AQ833" i="2" s="1"/>
  <c r="AT833" i="2" s="1"/>
  <c r="AO833" i="2"/>
  <c r="AU832" i="2"/>
  <c r="AQ832" i="2" a="1"/>
  <c r="AQ832" i="2" s="1"/>
  <c r="AT832" i="2" s="1"/>
  <c r="AO832" i="2"/>
  <c r="AU831" i="2"/>
  <c r="AQ831" i="2" a="1"/>
  <c r="AQ831" i="2" s="1"/>
  <c r="AT831" i="2" s="1"/>
  <c r="AO831" i="2"/>
  <c r="AU830" i="2"/>
  <c r="AQ830" i="2" a="1"/>
  <c r="AQ830" i="2" s="1"/>
  <c r="AR830" i="2" s="1" a="1"/>
  <c r="AR830" i="2" s="1"/>
  <c r="AS830" i="2" s="1" a="1"/>
  <c r="AS830" i="2" s="1"/>
  <c r="AO830" i="2"/>
  <c r="AU829" i="2"/>
  <c r="AQ829" i="2" a="1"/>
  <c r="AQ829" i="2" s="1"/>
  <c r="AO829" i="2"/>
  <c r="AU828" i="2"/>
  <c r="AQ828" i="2" a="1"/>
  <c r="AQ828" i="2" s="1"/>
  <c r="AO828" i="2"/>
  <c r="AU827" i="2"/>
  <c r="AQ827" i="2" a="1"/>
  <c r="AQ827" i="2" s="1"/>
  <c r="AO827" i="2"/>
  <c r="AU826" i="2"/>
  <c r="AQ826" i="2" a="1"/>
  <c r="AQ826" i="2" s="1"/>
  <c r="AT826" i="2" s="1"/>
  <c r="AO826" i="2"/>
  <c r="AU825" i="2"/>
  <c r="AQ825" i="2" a="1"/>
  <c r="AQ825" i="2" s="1"/>
  <c r="AT825" i="2" s="1"/>
  <c r="AO825" i="2"/>
  <c r="AU824" i="2"/>
  <c r="AQ824" i="2" a="1"/>
  <c r="AQ824" i="2" s="1"/>
  <c r="AO824" i="2"/>
  <c r="AU823" i="2"/>
  <c r="AQ823" i="2" a="1"/>
  <c r="AQ823" i="2" s="1"/>
  <c r="AO823" i="2"/>
  <c r="AU822" i="2"/>
  <c r="AQ822" i="2" a="1"/>
  <c r="AQ822" i="2" s="1"/>
  <c r="AT822" i="2" s="1"/>
  <c r="AO822" i="2"/>
  <c r="AU821" i="2"/>
  <c r="AQ821" i="2" a="1"/>
  <c r="AQ821" i="2" s="1"/>
  <c r="AO821" i="2"/>
  <c r="AU820" i="2"/>
  <c r="AQ820" i="2" a="1"/>
  <c r="AQ820" i="2" s="1"/>
  <c r="AO820" i="2"/>
  <c r="AU819" i="2"/>
  <c r="AQ819" i="2" a="1"/>
  <c r="AQ819" i="2" s="1"/>
  <c r="AT819" i="2" s="1"/>
  <c r="AO819" i="2"/>
  <c r="AU818" i="2"/>
  <c r="AQ818" i="2" a="1"/>
  <c r="AQ818" i="2" s="1"/>
  <c r="AR818" i="2" s="1" a="1"/>
  <c r="AR818" i="2" s="1"/>
  <c r="AS818" i="2" s="1" a="1"/>
  <c r="AS818" i="2" s="1"/>
  <c r="AO818" i="2"/>
  <c r="AU817" i="2"/>
  <c r="AQ817" i="2" a="1"/>
  <c r="AQ817" i="2" s="1"/>
  <c r="AO817" i="2"/>
  <c r="AU816" i="2"/>
  <c r="AQ816" i="2" a="1"/>
  <c r="AQ816" i="2" s="1"/>
  <c r="AT816" i="2" s="1"/>
  <c r="AO816" i="2"/>
  <c r="AU815" i="2"/>
  <c r="AQ815" i="2" a="1"/>
  <c r="AQ815" i="2" s="1"/>
  <c r="AO815" i="2"/>
  <c r="AU804" i="2"/>
  <c r="AQ804" i="2" a="1"/>
  <c r="AQ804" i="2" s="1"/>
  <c r="AO804" i="2"/>
  <c r="AU803" i="2"/>
  <c r="AQ803" i="2" a="1"/>
  <c r="AQ803" i="2" s="1"/>
  <c r="AT803" i="2" s="1"/>
  <c r="AO803" i="2"/>
  <c r="AU802" i="2"/>
  <c r="AQ802" i="2" a="1"/>
  <c r="AQ802" i="2" s="1"/>
  <c r="AT802" i="2" s="1"/>
  <c r="AO802" i="2"/>
  <c r="AU801" i="2"/>
  <c r="AQ801" i="2" a="1"/>
  <c r="AQ801" i="2" s="1"/>
  <c r="AT801" i="2" s="1"/>
  <c r="AO801" i="2"/>
  <c r="AU800" i="2"/>
  <c r="AQ800" i="2" a="1"/>
  <c r="AQ800" i="2" s="1"/>
  <c r="AR800" i="2" s="1" a="1"/>
  <c r="AR800" i="2" s="1"/>
  <c r="AS800" i="2" s="1" a="1"/>
  <c r="AS800" i="2" s="1"/>
  <c r="AO800" i="2"/>
  <c r="AU799" i="2"/>
  <c r="AQ799" i="2" a="1"/>
  <c r="AQ799" i="2" s="1"/>
  <c r="AO799" i="2"/>
  <c r="AU798" i="2"/>
  <c r="AQ798" i="2" a="1"/>
  <c r="AQ798" i="2" s="1"/>
  <c r="AR798" i="2" s="1" a="1"/>
  <c r="AR798" i="2" s="1"/>
  <c r="AS798" i="2" s="1" a="1"/>
  <c r="AS798" i="2" s="1"/>
  <c r="AO798" i="2"/>
  <c r="AU797" i="2"/>
  <c r="AQ797" i="2" a="1"/>
  <c r="AQ797" i="2" s="1"/>
  <c r="AO797" i="2"/>
  <c r="AU796" i="2"/>
  <c r="AQ796" i="2" a="1"/>
  <c r="AQ796" i="2" s="1"/>
  <c r="AO796" i="2"/>
  <c r="AU795" i="2"/>
  <c r="AQ795" i="2" a="1"/>
  <c r="AQ795" i="2" s="1"/>
  <c r="AR795" i="2" s="1" a="1"/>
  <c r="AR795" i="2" s="1"/>
  <c r="AS795" i="2" s="1" a="1"/>
  <c r="AS795" i="2" s="1"/>
  <c r="AO795" i="2"/>
  <c r="AU794" i="2"/>
  <c r="AQ794" i="2" a="1"/>
  <c r="AQ794" i="2" s="1"/>
  <c r="AO794" i="2"/>
  <c r="AU793" i="2"/>
  <c r="AQ793" i="2" a="1"/>
  <c r="AQ793" i="2" s="1"/>
  <c r="AR793" i="2" s="1" a="1"/>
  <c r="AR793" i="2" s="1"/>
  <c r="AS793" i="2" s="1" a="1"/>
  <c r="AS793" i="2" s="1"/>
  <c r="AO793" i="2"/>
  <c r="AU792" i="2"/>
  <c r="AQ792" i="2" a="1"/>
  <c r="AQ792" i="2" s="1"/>
  <c r="AO792" i="2"/>
  <c r="AU791" i="2"/>
  <c r="AQ791" i="2" a="1"/>
  <c r="AQ791" i="2" s="1"/>
  <c r="AO791" i="2"/>
  <c r="AU790" i="2"/>
  <c r="AQ790" i="2" a="1"/>
  <c r="AQ790" i="2" s="1"/>
  <c r="AR790" i="2" s="1" a="1"/>
  <c r="AR790" i="2" s="1"/>
  <c r="AS790" i="2" s="1" a="1"/>
  <c r="AS790" i="2" s="1"/>
  <c r="AO790" i="2"/>
  <c r="AU789" i="2"/>
  <c r="AQ789" i="2" a="1"/>
  <c r="AQ789" i="2" s="1"/>
  <c r="AT789" i="2" s="1"/>
  <c r="AO789" i="2"/>
  <c r="AU788" i="2"/>
  <c r="AQ788" i="2" a="1"/>
  <c r="AQ788" i="2" s="1"/>
  <c r="AO788" i="2"/>
  <c r="AU787" i="2"/>
  <c r="AQ787" i="2" a="1"/>
  <c r="AQ787" i="2" s="1"/>
  <c r="AT787" i="2" s="1"/>
  <c r="AO787" i="2"/>
  <c r="AU786" i="2"/>
  <c r="AQ786" i="2" a="1"/>
  <c r="AQ786" i="2" s="1"/>
  <c r="AT786" i="2" s="1"/>
  <c r="AO786" i="2"/>
  <c r="AU785" i="2"/>
  <c r="AQ785" i="2" a="1"/>
  <c r="AQ785" i="2" s="1"/>
  <c r="AR785" i="2" s="1" a="1"/>
  <c r="AR785" i="2" s="1"/>
  <c r="AS785" i="2" s="1" a="1"/>
  <c r="AS785" i="2" s="1"/>
  <c r="AO785" i="2"/>
  <c r="AU784" i="2"/>
  <c r="AQ784" i="2" a="1"/>
  <c r="AQ784" i="2" s="1"/>
  <c r="AO784" i="2"/>
  <c r="AU783" i="2"/>
  <c r="AQ783" i="2" a="1"/>
  <c r="AQ783" i="2" s="1"/>
  <c r="AR783" i="2" s="1" a="1"/>
  <c r="AR783" i="2" s="1"/>
  <c r="AS783" i="2" s="1" a="1"/>
  <c r="AS783" i="2" s="1"/>
  <c r="AO783" i="2"/>
  <c r="AU782" i="2"/>
  <c r="AQ782" i="2" a="1"/>
  <c r="AQ782" i="2" s="1"/>
  <c r="AO782" i="2"/>
  <c r="AU781" i="2"/>
  <c r="AQ781" i="2" a="1"/>
  <c r="AQ781" i="2" s="1"/>
  <c r="AT781" i="2" s="1"/>
  <c r="AO781" i="2"/>
  <c r="AU780" i="2"/>
  <c r="AQ780" i="2" a="1"/>
  <c r="AQ780" i="2" s="1"/>
  <c r="AO780" i="2"/>
  <c r="AU779" i="2"/>
  <c r="AQ779" i="2" a="1"/>
  <c r="AQ779" i="2" s="1"/>
  <c r="AT779" i="2" s="1"/>
  <c r="AO779" i="2"/>
  <c r="AU778" i="2"/>
  <c r="AQ778" i="2" a="1"/>
  <c r="AQ778" i="2" s="1"/>
  <c r="AT778" i="2" s="1"/>
  <c r="AO778" i="2"/>
  <c r="AU777" i="2"/>
  <c r="AQ777" i="2" a="1"/>
  <c r="AQ777" i="2" s="1"/>
  <c r="AO777" i="2"/>
  <c r="AU776" i="2"/>
  <c r="AQ776" i="2" a="1"/>
  <c r="AQ776" i="2" s="1"/>
  <c r="AO776" i="2"/>
  <c r="AU775" i="2"/>
  <c r="AQ775" i="2" a="1"/>
  <c r="AQ775" i="2" s="1"/>
  <c r="AO775" i="2"/>
  <c r="AU774" i="2"/>
  <c r="AQ774" i="2" a="1"/>
  <c r="AQ774" i="2" s="1"/>
  <c r="AR774" i="2" s="1" a="1"/>
  <c r="AR774" i="2" s="1"/>
  <c r="AS774" i="2" s="1" a="1"/>
  <c r="AS774" i="2" s="1"/>
  <c r="AO774" i="2"/>
  <c r="AU773" i="2"/>
  <c r="AQ773" i="2" a="1"/>
  <c r="AQ773" i="2" s="1"/>
  <c r="AR773" i="2" s="1" a="1"/>
  <c r="AR773" i="2" s="1"/>
  <c r="AS773" i="2" s="1" a="1"/>
  <c r="AS773" i="2" s="1"/>
  <c r="AO773" i="2"/>
  <c r="AU772" i="2"/>
  <c r="AQ772" i="2" a="1"/>
  <c r="AQ772" i="2" s="1"/>
  <c r="AT772" i="2" s="1"/>
  <c r="AO772" i="2"/>
  <c r="AU771" i="2"/>
  <c r="AQ771" i="2" a="1"/>
  <c r="AQ771" i="2" s="1"/>
  <c r="AO771" i="2"/>
  <c r="AU770" i="2"/>
  <c r="AQ770" i="2" a="1"/>
  <c r="AQ770" i="2" s="1"/>
  <c r="AT770" i="2" s="1"/>
  <c r="AO770" i="2"/>
  <c r="AU769" i="2"/>
  <c r="AQ769" i="2" a="1"/>
  <c r="AQ769" i="2" s="1"/>
  <c r="AT769" i="2" s="1"/>
  <c r="AO769" i="2"/>
  <c r="AU768" i="2"/>
  <c r="AQ768" i="2" a="1"/>
  <c r="AQ768" i="2" s="1"/>
  <c r="AR768" i="2" s="1" a="1"/>
  <c r="AR768" i="2" s="1"/>
  <c r="AS768" i="2" s="1" a="1"/>
  <c r="AS768" i="2" s="1"/>
  <c r="AO768" i="2"/>
  <c r="AU767" i="2"/>
  <c r="AQ767" i="2" a="1"/>
  <c r="AQ767" i="2" s="1"/>
  <c r="AT767" i="2" s="1"/>
  <c r="AO767" i="2"/>
  <c r="AU766" i="2"/>
  <c r="AQ766" i="2" a="1"/>
  <c r="AQ766" i="2" s="1"/>
  <c r="AR766" i="2" s="1" a="1"/>
  <c r="AR766" i="2" s="1"/>
  <c r="AS766" i="2" s="1" a="1"/>
  <c r="AS766" i="2" s="1"/>
  <c r="AO766" i="2"/>
  <c r="AU765" i="2"/>
  <c r="AQ765" i="2" a="1"/>
  <c r="AQ765" i="2" s="1"/>
  <c r="AO765" i="2"/>
  <c r="AU764" i="2"/>
  <c r="AQ764" i="2" a="1"/>
  <c r="AQ764" i="2" s="1"/>
  <c r="AT764" i="2" s="1"/>
  <c r="AO764" i="2"/>
  <c r="AU763" i="2"/>
  <c r="AQ763" i="2" a="1"/>
  <c r="AQ763" i="2" s="1"/>
  <c r="AR763" i="2" s="1" a="1"/>
  <c r="AR763" i="2" s="1"/>
  <c r="AS763" i="2" s="1" a="1"/>
  <c r="AS763" i="2" s="1"/>
  <c r="AO763" i="2"/>
  <c r="AU762" i="2"/>
  <c r="AQ762" i="2" a="1"/>
  <c r="AQ762" i="2" s="1"/>
  <c r="AO762" i="2"/>
  <c r="AU761" i="2"/>
  <c r="AQ761" i="2" a="1"/>
  <c r="AQ761" i="2" s="1"/>
  <c r="AO761" i="2"/>
  <c r="AU760" i="2"/>
  <c r="AQ760" i="2" a="1"/>
  <c r="AQ760" i="2" s="1"/>
  <c r="AT760" i="2" s="1"/>
  <c r="AO760" i="2"/>
  <c r="AU759" i="2"/>
  <c r="AQ759" i="2" a="1"/>
  <c r="AQ759" i="2" s="1"/>
  <c r="AO759" i="2"/>
  <c r="AU758" i="2"/>
  <c r="AQ758" i="2" a="1"/>
  <c r="AQ758" i="2" s="1"/>
  <c r="AR758" i="2" s="1" a="1"/>
  <c r="AR758" i="2" s="1"/>
  <c r="AS758" i="2" s="1" a="1"/>
  <c r="AS758" i="2" s="1"/>
  <c r="AO758" i="2"/>
  <c r="AU757" i="2"/>
  <c r="AQ757" i="2" a="1"/>
  <c r="AQ757" i="2" s="1"/>
  <c r="AO757" i="2"/>
  <c r="AU756" i="2"/>
  <c r="AQ756" i="2" a="1"/>
  <c r="AQ756" i="2" s="1"/>
  <c r="AO756" i="2"/>
  <c r="AU755" i="2"/>
  <c r="AQ755" i="2" a="1"/>
  <c r="AQ755" i="2" s="1"/>
  <c r="AT755" i="2" s="1"/>
  <c r="AO755" i="2"/>
  <c r="AU754" i="2"/>
  <c r="AQ754" i="2" a="1"/>
  <c r="AQ754" i="2" s="1"/>
  <c r="AT754" i="2" s="1"/>
  <c r="AO754" i="2"/>
  <c r="AU753" i="2"/>
  <c r="AQ753" i="2" a="1"/>
  <c r="AQ753" i="2" s="1"/>
  <c r="AO753" i="2"/>
  <c r="AU752" i="2"/>
  <c r="AQ752" i="2" a="1"/>
  <c r="AQ752" i="2" s="1"/>
  <c r="AO752" i="2"/>
  <c r="AU751" i="2"/>
  <c r="AQ751" i="2" a="1"/>
  <c r="AQ751" i="2" s="1"/>
  <c r="AT751" i="2" s="1"/>
  <c r="AO751" i="2"/>
  <c r="AU750" i="2"/>
  <c r="AQ750" i="2" a="1"/>
  <c r="AQ750" i="2" s="1"/>
  <c r="AR750" i="2" s="1" a="1"/>
  <c r="AR750" i="2" s="1"/>
  <c r="AS750" i="2" s="1" a="1"/>
  <c r="AS750" i="2" s="1"/>
  <c r="AO750" i="2"/>
  <c r="AU749" i="2"/>
  <c r="AQ749" i="2" a="1"/>
  <c r="AQ749" i="2" s="1"/>
  <c r="AT749" i="2" s="1"/>
  <c r="AO749" i="2"/>
  <c r="AU748" i="2"/>
  <c r="AQ748" i="2" a="1"/>
  <c r="AQ748" i="2" s="1"/>
  <c r="AO748" i="2"/>
  <c r="AU747" i="2"/>
  <c r="AQ747" i="2" a="1"/>
  <c r="AQ747" i="2" s="1"/>
  <c r="AO747" i="2"/>
  <c r="AU746" i="2"/>
  <c r="AQ746" i="2" a="1"/>
  <c r="AQ746" i="2" s="1"/>
  <c r="AO746" i="2"/>
  <c r="AU745" i="2"/>
  <c r="AQ745" i="2" a="1"/>
  <c r="AQ745" i="2" s="1"/>
  <c r="AO745" i="2"/>
  <c r="AU744" i="2"/>
  <c r="AQ744" i="2" a="1"/>
  <c r="AQ744" i="2" s="1"/>
  <c r="AR744" i="2" s="1" a="1"/>
  <c r="AR744" i="2" s="1"/>
  <c r="AS744" i="2" s="1" a="1"/>
  <c r="AS744" i="2" s="1"/>
  <c r="AO744" i="2"/>
  <c r="AU743" i="2"/>
  <c r="AQ743" i="2" a="1"/>
  <c r="AQ743" i="2" s="1"/>
  <c r="AO743" i="2"/>
  <c r="AU742" i="2"/>
  <c r="AQ742" i="2" a="1"/>
  <c r="AQ742" i="2" s="1"/>
  <c r="AT742" i="2" s="1"/>
  <c r="AO742" i="2"/>
  <c r="AU741" i="2"/>
  <c r="AQ741" i="2" a="1"/>
  <c r="AQ741" i="2" s="1"/>
  <c r="AO741" i="2"/>
  <c r="AU740" i="2"/>
  <c r="AQ740" i="2" a="1"/>
  <c r="AQ740" i="2" s="1"/>
  <c r="AO740" i="2"/>
  <c r="AU739" i="2"/>
  <c r="AQ739" i="2" a="1"/>
  <c r="AQ739" i="2" s="1"/>
  <c r="AT739" i="2" s="1"/>
  <c r="AO739" i="2"/>
  <c r="AU738" i="2"/>
  <c r="AQ738" i="2" a="1"/>
  <c r="AQ738" i="2" s="1"/>
  <c r="AO738" i="2"/>
  <c r="AU737" i="2"/>
  <c r="AQ737" i="2" a="1"/>
  <c r="AQ737" i="2" s="1"/>
  <c r="AO737" i="2"/>
  <c r="AU736" i="2"/>
  <c r="AQ736" i="2" a="1"/>
  <c r="AQ736" i="2" s="1"/>
  <c r="AO736" i="2"/>
  <c r="AU735" i="2"/>
  <c r="AQ735" i="2" a="1"/>
  <c r="AQ735" i="2" s="1"/>
  <c r="AT735" i="2" s="1"/>
  <c r="AO735" i="2"/>
  <c r="AU734" i="2"/>
  <c r="AQ734" i="2" a="1"/>
  <c r="AQ734" i="2" s="1"/>
  <c r="AO734" i="2"/>
  <c r="AU733" i="2"/>
  <c r="AQ733" i="2" a="1"/>
  <c r="AQ733" i="2" s="1"/>
  <c r="AT733" i="2" s="1"/>
  <c r="AO733" i="2"/>
  <c r="AU732" i="2"/>
  <c r="AQ732" i="2" a="1"/>
  <c r="AQ732" i="2" s="1"/>
  <c r="AT732" i="2" s="1"/>
  <c r="AO732" i="2"/>
  <c r="AU731" i="2"/>
  <c r="AQ731" i="2" a="1"/>
  <c r="AQ731" i="2" s="1"/>
  <c r="AT731" i="2" s="1"/>
  <c r="AO731" i="2"/>
  <c r="AU730" i="2"/>
  <c r="AQ730" i="2" a="1"/>
  <c r="AQ730" i="2" s="1"/>
  <c r="AR730" i="2" s="1" a="1"/>
  <c r="AR730" i="2" s="1"/>
  <c r="AS730" i="2" s="1" a="1"/>
  <c r="AS730" i="2" s="1"/>
  <c r="AO730" i="2"/>
  <c r="AU729" i="2"/>
  <c r="AQ729" i="2" a="1"/>
  <c r="AQ729" i="2" s="1"/>
  <c r="AT729" i="2" s="1"/>
  <c r="AO729" i="2"/>
  <c r="AU728" i="2"/>
  <c r="AQ728" i="2" a="1"/>
  <c r="AQ728" i="2" s="1"/>
  <c r="AO728" i="2"/>
  <c r="AU727" i="2"/>
  <c r="AQ727" i="2" a="1"/>
  <c r="AQ727" i="2" s="1"/>
  <c r="AT727" i="2" s="1"/>
  <c r="AO727" i="2"/>
  <c r="AU726" i="2"/>
  <c r="AQ726" i="2" a="1"/>
  <c r="AQ726" i="2" s="1"/>
  <c r="AR726" i="2" s="1" a="1"/>
  <c r="AR726" i="2" s="1"/>
  <c r="AS726" i="2" s="1" a="1"/>
  <c r="AS726" i="2" s="1"/>
  <c r="AO726" i="2"/>
  <c r="AU725" i="2"/>
  <c r="AQ725" i="2" a="1"/>
  <c r="AQ725" i="2" s="1"/>
  <c r="AO725" i="2"/>
  <c r="AU724" i="2"/>
  <c r="AQ724" i="2" a="1"/>
  <c r="AQ724" i="2" s="1"/>
  <c r="AT724" i="2" s="1"/>
  <c r="AO724" i="2"/>
  <c r="AU723" i="2"/>
  <c r="AQ723" i="2" a="1"/>
  <c r="AQ723" i="2" s="1"/>
  <c r="AT723" i="2" s="1"/>
  <c r="AO723" i="2"/>
  <c r="AU722" i="2"/>
  <c r="AQ722" i="2" a="1"/>
  <c r="AQ722" i="2" s="1"/>
  <c r="AO722" i="2"/>
  <c r="AU721" i="2"/>
  <c r="AQ721" i="2" a="1"/>
  <c r="AQ721" i="2" s="1"/>
  <c r="AO721" i="2"/>
  <c r="AU720" i="2"/>
  <c r="AQ720" i="2" a="1"/>
  <c r="AQ720" i="2" s="1"/>
  <c r="AR720" i="2" s="1" a="1"/>
  <c r="AR720" i="2" s="1"/>
  <c r="AS720" i="2" s="1" a="1"/>
  <c r="AS720" i="2" s="1"/>
  <c r="AO720" i="2"/>
  <c r="AU719" i="2"/>
  <c r="AQ719" i="2" a="1"/>
  <c r="AQ719" i="2" s="1"/>
  <c r="AO719" i="2"/>
  <c r="AU718" i="2"/>
  <c r="AQ718" i="2" a="1"/>
  <c r="AQ718" i="2" s="1"/>
  <c r="AO718" i="2"/>
  <c r="AU717" i="2"/>
  <c r="AQ717" i="2" a="1"/>
  <c r="AQ717" i="2" s="1"/>
  <c r="AT717" i="2" s="1"/>
  <c r="AO717" i="2"/>
  <c r="AU716" i="2"/>
  <c r="AQ716" i="2" a="1"/>
  <c r="AQ716" i="2" s="1"/>
  <c r="AO716" i="2"/>
  <c r="AU715" i="2"/>
  <c r="AQ715" i="2" a="1"/>
  <c r="AQ715" i="2" s="1"/>
  <c r="AO715" i="2"/>
  <c r="AU714" i="2"/>
  <c r="AQ714" i="2" a="1"/>
  <c r="AQ714" i="2" s="1"/>
  <c r="AT714" i="2" s="1"/>
  <c r="AO714" i="2"/>
  <c r="AU713" i="2"/>
  <c r="AQ713" i="2" a="1"/>
  <c r="AQ713" i="2" s="1"/>
  <c r="AO713" i="2"/>
  <c r="AU712" i="2"/>
  <c r="AQ712" i="2" a="1"/>
  <c r="AQ712" i="2" s="1"/>
  <c r="AT712" i="2" s="1"/>
  <c r="AO712" i="2"/>
  <c r="AU711" i="2"/>
  <c r="AQ711" i="2" a="1"/>
  <c r="AQ711" i="2" s="1"/>
  <c r="AO711" i="2"/>
  <c r="AU710" i="2"/>
  <c r="AQ710" i="2" a="1"/>
  <c r="AQ710" i="2" s="1"/>
  <c r="AO710" i="2"/>
  <c r="AU709" i="2"/>
  <c r="AQ709" i="2" a="1"/>
  <c r="AQ709" i="2" s="1"/>
  <c r="AO709" i="2"/>
  <c r="AU708" i="2"/>
  <c r="AQ708" i="2" a="1"/>
  <c r="AQ708" i="2" s="1"/>
  <c r="AO708" i="2"/>
  <c r="AU707" i="2"/>
  <c r="AQ707" i="2" a="1"/>
  <c r="AQ707" i="2" s="1"/>
  <c r="AT707" i="2" s="1"/>
  <c r="AO707" i="2"/>
  <c r="AU706" i="2"/>
  <c r="AQ706" i="2" a="1"/>
  <c r="AQ706" i="2" s="1"/>
  <c r="AT706" i="2" s="1"/>
  <c r="AO706" i="2"/>
  <c r="AU705" i="2"/>
  <c r="AQ705" i="2" a="1"/>
  <c r="AQ705" i="2" s="1"/>
  <c r="AO705" i="2"/>
  <c r="AU704" i="2"/>
  <c r="AQ704" i="2" a="1"/>
  <c r="AQ704" i="2" s="1"/>
  <c r="AO704" i="2"/>
  <c r="AU703" i="2"/>
  <c r="AQ703" i="2" a="1"/>
  <c r="AQ703" i="2" s="1"/>
  <c r="AT703" i="2" s="1"/>
  <c r="AO703" i="2"/>
  <c r="AU702" i="2"/>
  <c r="AQ702" i="2" a="1"/>
  <c r="AQ702" i="2" s="1"/>
  <c r="AT702" i="2" s="1"/>
  <c r="AO702" i="2"/>
  <c r="AU701" i="2"/>
  <c r="AQ701" i="2" a="1"/>
  <c r="AQ701" i="2" s="1"/>
  <c r="AO701" i="2"/>
  <c r="AU700" i="2"/>
  <c r="AQ700" i="2" a="1"/>
  <c r="AQ700" i="2" s="1"/>
  <c r="AO700" i="2"/>
  <c r="AU699" i="2"/>
  <c r="AQ699" i="2" a="1"/>
  <c r="AQ699" i="2" s="1"/>
  <c r="AT699" i="2" s="1"/>
  <c r="AO699" i="2"/>
  <c r="AU698" i="2"/>
  <c r="AQ698" i="2" a="1"/>
  <c r="AQ698" i="2" s="1"/>
  <c r="AO698" i="2"/>
  <c r="AU697" i="2"/>
  <c r="AQ697" i="2" a="1"/>
  <c r="AQ697" i="2" s="1"/>
  <c r="AT697" i="2" s="1"/>
  <c r="AO697" i="2"/>
  <c r="AU696" i="2"/>
  <c r="AQ696" i="2" a="1"/>
  <c r="AQ696" i="2" s="1"/>
  <c r="AT696" i="2" s="1"/>
  <c r="AO696" i="2"/>
  <c r="AU695" i="2"/>
  <c r="AQ695" i="2" a="1"/>
  <c r="AQ695" i="2" s="1"/>
  <c r="AO695" i="2"/>
  <c r="AU694" i="2"/>
  <c r="AQ694" i="2" a="1"/>
  <c r="AQ694" i="2" s="1"/>
  <c r="AR694" i="2" s="1" a="1"/>
  <c r="AR694" i="2" s="1"/>
  <c r="AS694" i="2" s="1" a="1"/>
  <c r="AS694" i="2" s="1"/>
  <c r="AO694" i="2"/>
  <c r="AU693" i="2"/>
  <c r="AQ693" i="2" a="1"/>
  <c r="AQ693" i="2" s="1"/>
  <c r="AO693" i="2"/>
  <c r="AU692" i="2"/>
  <c r="AQ692" i="2" a="1"/>
  <c r="AQ692" i="2" s="1"/>
  <c r="AO692" i="2"/>
  <c r="AU691" i="2"/>
  <c r="AQ691" i="2" a="1"/>
  <c r="AQ691" i="2" s="1"/>
  <c r="AO691" i="2"/>
  <c r="AU690" i="2"/>
  <c r="AQ690" i="2" a="1"/>
  <c r="AQ690" i="2" s="1"/>
  <c r="AR690" i="2" s="1" a="1"/>
  <c r="AR690" i="2" s="1"/>
  <c r="AS690" i="2" s="1" a="1"/>
  <c r="AS690" i="2" s="1"/>
  <c r="AO690" i="2"/>
  <c r="AU689" i="2"/>
  <c r="AQ689" i="2" a="1"/>
  <c r="AQ689" i="2" s="1"/>
  <c r="AR689" i="2" s="1" a="1"/>
  <c r="AR689" i="2" s="1"/>
  <c r="AS689" i="2" s="1" a="1"/>
  <c r="AS689" i="2" s="1"/>
  <c r="AO689" i="2"/>
  <c r="AU688" i="2"/>
  <c r="AQ688" i="2" a="1"/>
  <c r="AQ688" i="2" s="1"/>
  <c r="AO688" i="2"/>
  <c r="AU687" i="2"/>
  <c r="AQ687" i="2" a="1"/>
  <c r="AQ687" i="2" s="1"/>
  <c r="AO687" i="2"/>
  <c r="AU686" i="2"/>
  <c r="AQ686" i="2" a="1"/>
  <c r="AQ686" i="2" s="1"/>
  <c r="AR686" i="2" s="1" a="1"/>
  <c r="AR686" i="2" s="1"/>
  <c r="AS686" i="2" s="1" a="1"/>
  <c r="AS686" i="2" s="1"/>
  <c r="AO686" i="2"/>
  <c r="AU685" i="2"/>
  <c r="AQ685" i="2" a="1"/>
  <c r="AQ685" i="2" s="1"/>
  <c r="AR685" i="2" s="1" a="1"/>
  <c r="AR685" i="2" s="1"/>
  <c r="AS685" i="2" s="1" a="1"/>
  <c r="AS685" i="2" s="1"/>
  <c r="AO685" i="2"/>
  <c r="AU684" i="2"/>
  <c r="AQ684" i="2" a="1"/>
  <c r="AQ684" i="2" s="1"/>
  <c r="AO684" i="2"/>
  <c r="AU683" i="2"/>
  <c r="AQ683" i="2" a="1"/>
  <c r="AQ683" i="2" s="1"/>
  <c r="AO683" i="2"/>
  <c r="AU682" i="2"/>
  <c r="AQ682" i="2" a="1"/>
  <c r="AQ682" i="2" s="1"/>
  <c r="AT682" i="2" s="1"/>
  <c r="AO682" i="2"/>
  <c r="AU681" i="2"/>
  <c r="AQ681" i="2" a="1"/>
  <c r="AQ681" i="2" s="1"/>
  <c r="AO681" i="2"/>
  <c r="AU680" i="2"/>
  <c r="AQ680" i="2" a="1"/>
  <c r="AQ680" i="2" s="1"/>
  <c r="AT680" i="2" s="1"/>
  <c r="AO680" i="2"/>
  <c r="AU679" i="2"/>
  <c r="AQ679" i="2" a="1"/>
  <c r="AQ679" i="2" s="1"/>
  <c r="AO679" i="2"/>
  <c r="AU678" i="2"/>
  <c r="AQ678" i="2" a="1"/>
  <c r="AQ678" i="2" s="1"/>
  <c r="AT678" i="2" s="1"/>
  <c r="AO678" i="2"/>
  <c r="AU677" i="2"/>
  <c r="AQ677" i="2" a="1"/>
  <c r="AQ677" i="2" s="1"/>
  <c r="AO677" i="2"/>
  <c r="AU676" i="2"/>
  <c r="AQ676" i="2" a="1"/>
  <c r="AQ676" i="2" s="1"/>
  <c r="AR676" i="2" s="1" a="1"/>
  <c r="AR676" i="2" s="1"/>
  <c r="AS676" i="2" s="1" a="1"/>
  <c r="AS676" i="2" s="1"/>
  <c r="AO676" i="2"/>
  <c r="AU675" i="2"/>
  <c r="AQ675" i="2" a="1"/>
  <c r="AQ675" i="2" s="1"/>
  <c r="AR675" i="2" s="1" a="1"/>
  <c r="AR675" i="2" s="1"/>
  <c r="AS675" i="2" s="1" a="1"/>
  <c r="AS675" i="2" s="1"/>
  <c r="AO675" i="2"/>
  <c r="AU674" i="2"/>
  <c r="AQ674" i="2" a="1"/>
  <c r="AQ674" i="2" s="1"/>
  <c r="AT674" i="2" s="1"/>
  <c r="AO674" i="2"/>
  <c r="AU673" i="2"/>
  <c r="AQ673" i="2" a="1"/>
  <c r="AQ673" i="2" s="1"/>
  <c r="AO673" i="2"/>
  <c r="AU672" i="2"/>
  <c r="AQ672" i="2" a="1"/>
  <c r="AQ672" i="2" s="1"/>
  <c r="AR672" i="2" s="1" a="1"/>
  <c r="AR672" i="2" s="1"/>
  <c r="AS672" i="2" s="1" a="1"/>
  <c r="AS672" i="2" s="1"/>
  <c r="AO672" i="2"/>
  <c r="AU671" i="2"/>
  <c r="AQ671" i="2" a="1"/>
  <c r="AQ671" i="2" s="1"/>
  <c r="AR671" i="2" s="1" a="1"/>
  <c r="AR671" i="2" s="1"/>
  <c r="AS671" i="2" s="1" a="1"/>
  <c r="AS671" i="2" s="1"/>
  <c r="AO671" i="2"/>
  <c r="AU670" i="2"/>
  <c r="AQ670" i="2" a="1"/>
  <c r="AQ670" i="2" s="1"/>
  <c r="AT670" i="2" s="1"/>
  <c r="AO670" i="2"/>
  <c r="AU669" i="2"/>
  <c r="AQ669" i="2" a="1"/>
  <c r="AQ669" i="2" s="1"/>
  <c r="AT669" i="2" s="1"/>
  <c r="AO669" i="2"/>
  <c r="AU668" i="2"/>
  <c r="AQ668" i="2" a="1"/>
  <c r="AQ668" i="2" s="1"/>
  <c r="AO668" i="2"/>
  <c r="AU667" i="2"/>
  <c r="AQ667" i="2" a="1"/>
  <c r="AQ667" i="2" s="1"/>
  <c r="AT667" i="2" s="1"/>
  <c r="AO667" i="2"/>
  <c r="AU666" i="2"/>
  <c r="AQ666" i="2" a="1"/>
  <c r="AQ666" i="2" s="1"/>
  <c r="AO666" i="2"/>
  <c r="AU665" i="2"/>
  <c r="AQ665" i="2" a="1"/>
  <c r="AQ665" i="2" s="1"/>
  <c r="AR665" i="2" s="1" a="1"/>
  <c r="AR665" i="2" s="1"/>
  <c r="AS665" i="2" s="1" a="1"/>
  <c r="AS665" i="2" s="1"/>
  <c r="AO665" i="2"/>
  <c r="AU664" i="2"/>
  <c r="AQ664" i="2" a="1"/>
  <c r="AQ664" i="2" s="1"/>
  <c r="AO664" i="2"/>
  <c r="AU663" i="2"/>
  <c r="AQ663" i="2" a="1"/>
  <c r="AQ663" i="2" s="1"/>
  <c r="AT663" i="2" s="1"/>
  <c r="AO663" i="2"/>
  <c r="AU662" i="2"/>
  <c r="AQ662" i="2" a="1"/>
  <c r="AQ662" i="2" s="1"/>
  <c r="AO662" i="2"/>
  <c r="AU661" i="2"/>
  <c r="AQ661" i="2" a="1"/>
  <c r="AQ661" i="2" s="1"/>
  <c r="AO661" i="2"/>
  <c r="AU660" i="2"/>
  <c r="AQ660" i="2" a="1"/>
  <c r="AQ660" i="2" s="1"/>
  <c r="AO660" i="2"/>
  <c r="AU659" i="2"/>
  <c r="AQ659" i="2" a="1"/>
  <c r="AQ659" i="2" s="1"/>
  <c r="AO659" i="2"/>
  <c r="AU658" i="2"/>
  <c r="AQ658" i="2" a="1"/>
  <c r="AQ658" i="2" s="1"/>
  <c r="AO658" i="2"/>
  <c r="AU657" i="2"/>
  <c r="AQ657" i="2" a="1"/>
  <c r="AQ657" i="2" s="1"/>
  <c r="AO657" i="2"/>
  <c r="AU656" i="2"/>
  <c r="AQ656" i="2" a="1"/>
  <c r="AQ656" i="2" s="1"/>
  <c r="AT656" i="2" s="1"/>
  <c r="AO656" i="2"/>
  <c r="AU655" i="2"/>
  <c r="AQ655" i="2" a="1"/>
  <c r="AQ655" i="2" s="1"/>
  <c r="AO655" i="2"/>
  <c r="AU654" i="2"/>
  <c r="AQ654" i="2" a="1"/>
  <c r="AQ654" i="2" s="1"/>
  <c r="AR654" i="2" s="1" a="1"/>
  <c r="AR654" i="2" s="1"/>
  <c r="AS654" i="2" s="1" a="1"/>
  <c r="AS654" i="2" s="1"/>
  <c r="AO654" i="2"/>
  <c r="AU653" i="2"/>
  <c r="AQ653" i="2" a="1"/>
  <c r="AQ653" i="2" s="1"/>
  <c r="AR653" i="2" s="1" a="1"/>
  <c r="AR653" i="2" s="1"/>
  <c r="AS653" i="2" s="1" a="1"/>
  <c r="AS653" i="2" s="1"/>
  <c r="AO653" i="2"/>
  <c r="AU652" i="2"/>
  <c r="AQ652" i="2" a="1"/>
  <c r="AQ652" i="2" s="1"/>
  <c r="AR652" i="2" s="1" a="1"/>
  <c r="AR652" i="2" s="1"/>
  <c r="AS652" i="2" s="1" a="1"/>
  <c r="AS652" i="2" s="1"/>
  <c r="AO652" i="2"/>
  <c r="AU651" i="2"/>
  <c r="AQ651" i="2" a="1"/>
  <c r="AQ651" i="2" s="1"/>
  <c r="AO651" i="2"/>
  <c r="AU650" i="2"/>
  <c r="AQ650" i="2" a="1"/>
  <c r="AQ650" i="2" s="1"/>
  <c r="AO650" i="2"/>
  <c r="AU649" i="2"/>
  <c r="AQ649" i="2" a="1"/>
  <c r="AQ649" i="2" s="1"/>
  <c r="AO649" i="2"/>
  <c r="AU648" i="2"/>
  <c r="AQ648" i="2" a="1"/>
  <c r="AQ648" i="2" s="1"/>
  <c r="AR648" i="2" s="1" a="1"/>
  <c r="AR648" i="2" s="1"/>
  <c r="AS648" i="2" s="1" a="1"/>
  <c r="AS648" i="2" s="1"/>
  <c r="AO648" i="2"/>
  <c r="AU647" i="2"/>
  <c r="AQ647" i="2" a="1"/>
  <c r="AQ647" i="2" s="1"/>
  <c r="AO647" i="2"/>
  <c r="AU646" i="2"/>
  <c r="AQ646" i="2" a="1"/>
  <c r="AQ646" i="2" s="1"/>
  <c r="AR646" i="2" s="1" a="1"/>
  <c r="AR646" i="2" s="1"/>
  <c r="AS646" i="2" s="1" a="1"/>
  <c r="AS646" i="2" s="1"/>
  <c r="AO646" i="2"/>
  <c r="AU645" i="2"/>
  <c r="AQ645" i="2" a="1"/>
  <c r="AQ645" i="2" s="1"/>
  <c r="AT645" i="2" s="1"/>
  <c r="AO645" i="2"/>
  <c r="AU644" i="2"/>
  <c r="AQ644" i="2" a="1"/>
  <c r="AQ644" i="2" s="1"/>
  <c r="AT644" i="2" s="1"/>
  <c r="AO644" i="2"/>
  <c r="AU643" i="2"/>
  <c r="AQ643" i="2" a="1"/>
  <c r="AQ643" i="2" s="1"/>
  <c r="AO643" i="2"/>
  <c r="AU642" i="2"/>
  <c r="AQ642" i="2" a="1"/>
  <c r="AQ642" i="2" s="1"/>
  <c r="AR642" i="2" s="1" a="1"/>
  <c r="AR642" i="2" s="1"/>
  <c r="AS642" i="2" s="1" a="1"/>
  <c r="AS642" i="2" s="1"/>
  <c r="AO642" i="2"/>
  <c r="AU641" i="2"/>
  <c r="AQ641" i="2" a="1"/>
  <c r="AQ641" i="2" s="1"/>
  <c r="AO641" i="2"/>
  <c r="AU640" i="2"/>
  <c r="AQ640" i="2" a="1"/>
  <c r="AQ640" i="2" s="1"/>
  <c r="AO640" i="2"/>
  <c r="AU639" i="2"/>
  <c r="AQ639" i="2" a="1"/>
  <c r="AQ639" i="2" s="1"/>
  <c r="AT639" i="2" s="1"/>
  <c r="AO639" i="2"/>
  <c r="AU638" i="2"/>
  <c r="AQ638" i="2" a="1"/>
  <c r="AQ638" i="2" s="1"/>
  <c r="AO638" i="2"/>
  <c r="AU637" i="2"/>
  <c r="AQ637" i="2" a="1"/>
  <c r="AQ637" i="2" s="1"/>
  <c r="AO637" i="2"/>
  <c r="AU636" i="2"/>
  <c r="AQ636" i="2" a="1"/>
  <c r="AQ636" i="2" s="1"/>
  <c r="AO636" i="2"/>
  <c r="AU635" i="2"/>
  <c r="AQ635" i="2" a="1"/>
  <c r="AQ635" i="2" s="1"/>
  <c r="AO635" i="2"/>
  <c r="AU634" i="2"/>
  <c r="AQ634" i="2" a="1"/>
  <c r="AQ634" i="2" s="1"/>
  <c r="AR634" i="2" s="1" a="1"/>
  <c r="AR634" i="2" s="1"/>
  <c r="AS634" i="2" s="1" a="1"/>
  <c r="AS634" i="2" s="1"/>
  <c r="AO634" i="2"/>
  <c r="AU633" i="2"/>
  <c r="AQ633" i="2" a="1"/>
  <c r="AQ633" i="2" s="1"/>
  <c r="AO633" i="2"/>
  <c r="AU632" i="2"/>
  <c r="AQ632" i="2" a="1"/>
  <c r="AQ632" i="2" s="1"/>
  <c r="AO632" i="2"/>
  <c r="AU631" i="2"/>
  <c r="AQ631" i="2" a="1"/>
  <c r="AQ631" i="2" s="1"/>
  <c r="AO631" i="2"/>
  <c r="AU630" i="2"/>
  <c r="AQ630" i="2" a="1"/>
  <c r="AQ630" i="2" s="1"/>
  <c r="AT630" i="2" s="1"/>
  <c r="AO630" i="2"/>
  <c r="AU629" i="2"/>
  <c r="AQ629" i="2" a="1"/>
  <c r="AQ629" i="2" s="1"/>
  <c r="AR629" i="2" s="1" a="1"/>
  <c r="AR629" i="2" s="1"/>
  <c r="AS629" i="2" s="1" a="1"/>
  <c r="AS629" i="2" s="1"/>
  <c r="AO629" i="2"/>
  <c r="AU628" i="2"/>
  <c r="AQ628" i="2" a="1"/>
  <c r="AQ628" i="2" s="1"/>
  <c r="AR628" i="2" s="1" a="1"/>
  <c r="AR628" i="2" s="1"/>
  <c r="AS628" i="2" s="1" a="1"/>
  <c r="AS628" i="2" s="1"/>
  <c r="AO628" i="2"/>
  <c r="AU627" i="2"/>
  <c r="AQ627" i="2" a="1"/>
  <c r="AQ627" i="2" s="1"/>
  <c r="AO627" i="2"/>
  <c r="AU626" i="2"/>
  <c r="AQ626" i="2" a="1"/>
  <c r="AQ626" i="2" s="1"/>
  <c r="AO626" i="2"/>
  <c r="AU625" i="2"/>
  <c r="AQ625" i="2" a="1"/>
  <c r="AQ625" i="2" s="1"/>
  <c r="AO625" i="2"/>
  <c r="AU624" i="2"/>
  <c r="AQ624" i="2" a="1"/>
  <c r="AQ624" i="2" s="1"/>
  <c r="AR624" i="2" s="1" a="1"/>
  <c r="AR624" i="2" s="1"/>
  <c r="AS624" i="2" s="1" a="1"/>
  <c r="AS624" i="2" s="1"/>
  <c r="AO624" i="2"/>
  <c r="AU623" i="2"/>
  <c r="AQ623" i="2" a="1"/>
  <c r="AQ623" i="2" s="1"/>
  <c r="AO623" i="2"/>
  <c r="AU622" i="2"/>
  <c r="AQ622" i="2" a="1"/>
  <c r="AQ622" i="2" s="1"/>
  <c r="AO622" i="2"/>
  <c r="AU621" i="2"/>
  <c r="AQ621" i="2" a="1"/>
  <c r="AQ621" i="2" s="1"/>
  <c r="AO621" i="2"/>
  <c r="AU620" i="2"/>
  <c r="AQ620" i="2" a="1"/>
  <c r="AQ620" i="2" s="1"/>
  <c r="AR620" i="2" s="1" a="1"/>
  <c r="AR620" i="2" s="1"/>
  <c r="AS620" i="2" s="1" a="1"/>
  <c r="AS620" i="2" s="1"/>
  <c r="AO620" i="2"/>
  <c r="AU619" i="2"/>
  <c r="AQ619" i="2" a="1"/>
  <c r="AQ619" i="2" s="1"/>
  <c r="AO619" i="2"/>
  <c r="AU618" i="2"/>
  <c r="AQ618" i="2" a="1"/>
  <c r="AQ618" i="2" s="1"/>
  <c r="AT618" i="2" s="1"/>
  <c r="AO618" i="2"/>
  <c r="AU617" i="2"/>
  <c r="AQ617" i="2" a="1"/>
  <c r="AQ617" i="2" s="1"/>
  <c r="AO617" i="2"/>
  <c r="AU616" i="2"/>
  <c r="AQ616" i="2" a="1"/>
  <c r="AQ616" i="2" s="1"/>
  <c r="AO616" i="2"/>
  <c r="AU615" i="2"/>
  <c r="AQ615" i="2" a="1"/>
  <c r="AQ615" i="2" s="1"/>
  <c r="AR615" i="2" s="1" a="1"/>
  <c r="AR615" i="2" s="1"/>
  <c r="AS615" i="2" s="1" a="1"/>
  <c r="AS615" i="2" s="1"/>
  <c r="AO615" i="2"/>
  <c r="AU614" i="2"/>
  <c r="AQ614" i="2" a="1"/>
  <c r="AQ614" i="2" s="1"/>
  <c r="AO614" i="2"/>
  <c r="AU613" i="2"/>
  <c r="AQ613" i="2" a="1"/>
  <c r="AQ613" i="2" s="1"/>
  <c r="AO613" i="2"/>
  <c r="AU612" i="2"/>
  <c r="AQ612" i="2" a="1"/>
  <c r="AQ612" i="2" s="1"/>
  <c r="AR612" i="2" s="1" a="1"/>
  <c r="AR612" i="2" s="1"/>
  <c r="AS612" i="2" s="1" a="1"/>
  <c r="AS612" i="2" s="1"/>
  <c r="AO612" i="2"/>
  <c r="AU611" i="2"/>
  <c r="AQ611" i="2" a="1"/>
  <c r="AQ611" i="2" s="1"/>
  <c r="AR611" i="2" s="1" a="1"/>
  <c r="AR611" i="2" s="1"/>
  <c r="AS611" i="2" s="1" a="1"/>
  <c r="AS611" i="2" s="1"/>
  <c r="AO611" i="2"/>
  <c r="AU600" i="2"/>
  <c r="AQ600" i="2" a="1"/>
  <c r="AQ600" i="2" s="1"/>
  <c r="AR600" i="2" s="1" a="1"/>
  <c r="AR600" i="2" s="1"/>
  <c r="AS600" i="2" s="1" a="1"/>
  <c r="AS600" i="2" s="1"/>
  <c r="AO600" i="2"/>
  <c r="AU599" i="2"/>
  <c r="AQ599" i="2" a="1"/>
  <c r="AQ599" i="2" s="1"/>
  <c r="AR599" i="2" s="1" a="1"/>
  <c r="AR599" i="2" s="1"/>
  <c r="AS599" i="2" s="1" a="1"/>
  <c r="AS599" i="2" s="1"/>
  <c r="AO599" i="2"/>
  <c r="AU598" i="2"/>
  <c r="AQ598" i="2" a="1"/>
  <c r="AQ598" i="2" s="1"/>
  <c r="AR598" i="2" s="1" a="1"/>
  <c r="AR598" i="2" s="1"/>
  <c r="AS598" i="2" s="1" a="1"/>
  <c r="AS598" i="2" s="1"/>
  <c r="AO598" i="2"/>
  <c r="AU597" i="2"/>
  <c r="AQ597" i="2" a="1"/>
  <c r="AQ597" i="2" s="1"/>
  <c r="AO597" i="2"/>
  <c r="AU596" i="2"/>
  <c r="AQ596" i="2" a="1"/>
  <c r="AQ596" i="2" s="1"/>
  <c r="AO596" i="2"/>
  <c r="AU595" i="2"/>
  <c r="AQ595" i="2" a="1"/>
  <c r="AQ595" i="2" s="1"/>
  <c r="AT595" i="2" s="1"/>
  <c r="AO595" i="2"/>
  <c r="AU594" i="2"/>
  <c r="AQ594" i="2" a="1"/>
  <c r="AQ594" i="2" s="1"/>
  <c r="AR594" i="2" s="1" a="1"/>
  <c r="AR594" i="2" s="1"/>
  <c r="AS594" i="2" s="1" a="1"/>
  <c r="AS594" i="2" s="1"/>
  <c r="AO594" i="2"/>
  <c r="AU593" i="2"/>
  <c r="AQ593" i="2" a="1"/>
  <c r="AQ593" i="2" s="1"/>
  <c r="AO593" i="2"/>
  <c r="AU592" i="2"/>
  <c r="AQ592" i="2" a="1"/>
  <c r="AQ592" i="2" s="1"/>
  <c r="AR592" i="2" s="1" a="1"/>
  <c r="AR592" i="2" s="1"/>
  <c r="AS592" i="2" s="1" a="1"/>
  <c r="AS592" i="2" s="1"/>
  <c r="AO592" i="2"/>
  <c r="AU591" i="2"/>
  <c r="AQ591" i="2" a="1"/>
  <c r="AQ591" i="2" s="1"/>
  <c r="AO591" i="2"/>
  <c r="AU590" i="2"/>
  <c r="AQ590" i="2" a="1"/>
  <c r="AQ590" i="2" s="1"/>
  <c r="AO590" i="2"/>
  <c r="AU589" i="2"/>
  <c r="AQ589" i="2" a="1"/>
  <c r="AQ589" i="2" s="1"/>
  <c r="AT589" i="2" s="1"/>
  <c r="AO589" i="2"/>
  <c r="AU588" i="2"/>
  <c r="AQ588" i="2" a="1"/>
  <c r="AQ588" i="2" s="1"/>
  <c r="AO588" i="2"/>
  <c r="AU587" i="2"/>
  <c r="AQ587" i="2" a="1"/>
  <c r="AQ587" i="2" s="1"/>
  <c r="AO587" i="2"/>
  <c r="AU586" i="2"/>
  <c r="AQ586" i="2" a="1"/>
  <c r="AQ586" i="2" s="1"/>
  <c r="AT586" i="2" s="1"/>
  <c r="AO586" i="2"/>
  <c r="AU585" i="2"/>
  <c r="AQ585" i="2" a="1"/>
  <c r="AQ585" i="2" s="1"/>
  <c r="AT585" i="2" s="1"/>
  <c r="AO585" i="2"/>
  <c r="AU584" i="2"/>
  <c r="AQ584" i="2" a="1"/>
  <c r="AQ584" i="2" s="1"/>
  <c r="AT584" i="2" s="1"/>
  <c r="AO584" i="2"/>
  <c r="AU583" i="2"/>
  <c r="AQ583" i="2" a="1"/>
  <c r="AQ583" i="2" s="1"/>
  <c r="AO583" i="2"/>
  <c r="AU582" i="2"/>
  <c r="AQ582" i="2" a="1"/>
  <c r="AQ582" i="2" s="1"/>
  <c r="AT582" i="2" s="1"/>
  <c r="AO582" i="2"/>
  <c r="AU581" i="2"/>
  <c r="AQ581" i="2" a="1"/>
  <c r="AQ581" i="2" s="1"/>
  <c r="AT581" i="2" s="1"/>
  <c r="AO581" i="2"/>
  <c r="AU580" i="2"/>
  <c r="AQ580" i="2" a="1"/>
  <c r="AQ580" i="2" s="1"/>
  <c r="AR580" i="2" s="1" a="1"/>
  <c r="AR580" i="2" s="1"/>
  <c r="AS580" i="2" s="1" a="1"/>
  <c r="AS580" i="2" s="1"/>
  <c r="AO580" i="2"/>
  <c r="AU579" i="2"/>
  <c r="AQ579" i="2" a="1"/>
  <c r="AQ579" i="2" s="1"/>
  <c r="AR579" i="2" s="1" a="1"/>
  <c r="AR579" i="2" s="1"/>
  <c r="AS579" i="2" s="1" a="1"/>
  <c r="AS579" i="2" s="1"/>
  <c r="AO579" i="2"/>
  <c r="AU578" i="2"/>
  <c r="AQ578" i="2" a="1"/>
  <c r="AQ578" i="2" s="1"/>
  <c r="AO578" i="2"/>
  <c r="AU577" i="2"/>
  <c r="AQ577" i="2" a="1"/>
  <c r="AQ577" i="2" s="1"/>
  <c r="AO577" i="2"/>
  <c r="AU576" i="2"/>
  <c r="AQ576" i="2" a="1"/>
  <c r="AQ576" i="2" s="1"/>
  <c r="AO576" i="2"/>
  <c r="AU575" i="2"/>
  <c r="AQ575" i="2" a="1"/>
  <c r="AQ575" i="2" s="1"/>
  <c r="AO575" i="2"/>
  <c r="AU574" i="2"/>
  <c r="AQ574" i="2" a="1"/>
  <c r="AQ574" i="2" s="1"/>
  <c r="AO574" i="2"/>
  <c r="AU573" i="2"/>
  <c r="AQ573" i="2" a="1"/>
  <c r="AQ573" i="2" s="1"/>
  <c r="AO573" i="2"/>
  <c r="AU572" i="2"/>
  <c r="AQ572" i="2" a="1"/>
  <c r="AQ572" i="2" s="1"/>
  <c r="AO572" i="2"/>
  <c r="AU571" i="2"/>
  <c r="AQ571" i="2" a="1"/>
  <c r="AQ571" i="2" s="1"/>
  <c r="AT571" i="2" s="1"/>
  <c r="AO571" i="2"/>
  <c r="AU570" i="2"/>
  <c r="AQ570" i="2" a="1"/>
  <c r="AQ570" i="2" s="1"/>
  <c r="AO570" i="2"/>
  <c r="AU569" i="2"/>
  <c r="AQ569" i="2" a="1"/>
  <c r="AQ569" i="2" s="1"/>
  <c r="AT569" i="2" s="1"/>
  <c r="AO569" i="2"/>
  <c r="AU568" i="2"/>
  <c r="AQ568" i="2" a="1"/>
  <c r="AQ568" i="2" s="1"/>
  <c r="AO568" i="2"/>
  <c r="AU567" i="2"/>
  <c r="AQ567" i="2" a="1"/>
  <c r="AQ567" i="2" s="1"/>
  <c r="AT567" i="2" s="1"/>
  <c r="AO567" i="2"/>
  <c r="AU566" i="2"/>
  <c r="AQ566" i="2" a="1"/>
  <c r="AQ566" i="2" s="1"/>
  <c r="AT566" i="2" s="1"/>
  <c r="AO566" i="2"/>
  <c r="AU565" i="2"/>
  <c r="AQ565" i="2" a="1"/>
  <c r="AQ565" i="2" s="1"/>
  <c r="AO565" i="2"/>
  <c r="AU564" i="2"/>
  <c r="AQ564" i="2" a="1"/>
  <c r="AQ564" i="2" s="1"/>
  <c r="AO564" i="2"/>
  <c r="AU563" i="2"/>
  <c r="AQ563" i="2" a="1"/>
  <c r="AQ563" i="2" s="1"/>
  <c r="AO563" i="2"/>
  <c r="AU562" i="2"/>
  <c r="AQ562" i="2" a="1"/>
  <c r="AQ562" i="2" s="1"/>
  <c r="AO562" i="2"/>
  <c r="AU551" i="2"/>
  <c r="AQ551" i="2" a="1"/>
  <c r="AQ551" i="2" s="1"/>
  <c r="AR551" i="2" s="1" a="1"/>
  <c r="AR551" i="2" s="1"/>
  <c r="AS551" i="2" s="1" a="1"/>
  <c r="AS551" i="2" s="1"/>
  <c r="AO551" i="2"/>
  <c r="AU550" i="2"/>
  <c r="AQ550" i="2" a="1"/>
  <c r="AQ550" i="2" s="1"/>
  <c r="AO550" i="2"/>
  <c r="AU549" i="2"/>
  <c r="AQ549" i="2" a="1"/>
  <c r="AQ549" i="2" s="1"/>
  <c r="AO549" i="2"/>
  <c r="AU548" i="2"/>
  <c r="AQ548" i="2" a="1"/>
  <c r="AQ548" i="2" s="1"/>
  <c r="AO548" i="2"/>
  <c r="AU547" i="2"/>
  <c r="AQ547" i="2" a="1"/>
  <c r="AQ547" i="2" s="1"/>
  <c r="AO547" i="2"/>
  <c r="AU546" i="2"/>
  <c r="AQ546" i="2" a="1"/>
  <c r="AQ546" i="2" s="1"/>
  <c r="AR546" i="2" s="1" a="1"/>
  <c r="AR546" i="2" s="1"/>
  <c r="AS546" i="2" s="1" a="1"/>
  <c r="AS546" i="2" s="1"/>
  <c r="AO546" i="2"/>
  <c r="AU545" i="2"/>
  <c r="AQ545" i="2" a="1"/>
  <c r="AQ545" i="2" s="1"/>
  <c r="AT545" i="2" s="1"/>
  <c r="AO545" i="2"/>
  <c r="AU544" i="2"/>
  <c r="AQ544" i="2" a="1"/>
  <c r="AQ544" i="2" s="1"/>
  <c r="AR544" i="2" s="1" a="1"/>
  <c r="AR544" i="2" s="1"/>
  <c r="AS544" i="2" s="1" a="1"/>
  <c r="AS544" i="2" s="1"/>
  <c r="AO544" i="2"/>
  <c r="AU543" i="2"/>
  <c r="AQ543" i="2" a="1"/>
  <c r="AQ543" i="2" s="1"/>
  <c r="AT543" i="2" s="1"/>
  <c r="AO543" i="2"/>
  <c r="AU542" i="2"/>
  <c r="AQ542" i="2" a="1"/>
  <c r="AQ542" i="2" s="1"/>
  <c r="AO542" i="2"/>
  <c r="AU541" i="2"/>
  <c r="AQ541" i="2" a="1"/>
  <c r="AQ541" i="2" s="1"/>
  <c r="AO541" i="2"/>
  <c r="AU540" i="2"/>
  <c r="AQ540" i="2" a="1"/>
  <c r="AQ540" i="2" s="1"/>
  <c r="AO540" i="2"/>
  <c r="AU539" i="2"/>
  <c r="AQ539" i="2" a="1"/>
  <c r="AQ539" i="2" s="1"/>
  <c r="AR539" i="2" s="1" a="1"/>
  <c r="AR539" i="2" s="1"/>
  <c r="AS539" i="2" s="1" a="1"/>
  <c r="AS539" i="2" s="1"/>
  <c r="AO539" i="2"/>
  <c r="AU538" i="2"/>
  <c r="AQ538" i="2" a="1"/>
  <c r="AQ538" i="2" s="1"/>
  <c r="AO538" i="2"/>
  <c r="AU537" i="2"/>
  <c r="AQ537" i="2" a="1"/>
  <c r="AQ537" i="2" s="1"/>
  <c r="AO537" i="2"/>
  <c r="AU536" i="2"/>
  <c r="AQ536" i="2" a="1"/>
  <c r="AQ536" i="2" s="1"/>
  <c r="AO536" i="2"/>
  <c r="AU535" i="2"/>
  <c r="AQ535" i="2" a="1"/>
  <c r="AQ535" i="2" s="1"/>
  <c r="AT535" i="2" s="1"/>
  <c r="AO535" i="2"/>
  <c r="AU534" i="2"/>
  <c r="AQ534" i="2" a="1"/>
  <c r="AQ534" i="2" s="1"/>
  <c r="AR534" i="2" s="1" a="1"/>
  <c r="AR534" i="2" s="1"/>
  <c r="AS534" i="2" s="1" a="1"/>
  <c r="AS534" i="2" s="1"/>
  <c r="AO534" i="2"/>
  <c r="AU533" i="2"/>
  <c r="AQ533" i="2" a="1"/>
  <c r="AQ533" i="2" s="1"/>
  <c r="AO533" i="2"/>
  <c r="AU532" i="2"/>
  <c r="AQ532" i="2" a="1"/>
  <c r="AQ532" i="2" s="1"/>
  <c r="AO532" i="2"/>
  <c r="AU531" i="2"/>
  <c r="AQ531" i="2" a="1"/>
  <c r="AQ531" i="2" s="1"/>
  <c r="AO531" i="2"/>
  <c r="AU530" i="2"/>
  <c r="AQ530" i="2" a="1"/>
  <c r="AQ530" i="2" s="1"/>
  <c r="AT530" i="2" s="1"/>
  <c r="AO530" i="2"/>
  <c r="AU529" i="2"/>
  <c r="AQ529" i="2" a="1"/>
  <c r="AQ529" i="2" s="1"/>
  <c r="AO529" i="2"/>
  <c r="AU528" i="2"/>
  <c r="AQ528" i="2" a="1"/>
  <c r="AQ528" i="2" s="1"/>
  <c r="AO528" i="2"/>
  <c r="AU527" i="2"/>
  <c r="AQ527" i="2" a="1"/>
  <c r="AQ527" i="2" s="1"/>
  <c r="AO527" i="2"/>
  <c r="AU526" i="2"/>
  <c r="AQ526" i="2" a="1"/>
  <c r="AQ526" i="2" s="1"/>
  <c r="AO526" i="2"/>
  <c r="AU525" i="2"/>
  <c r="AQ525" i="2" a="1"/>
  <c r="AQ525" i="2" s="1"/>
  <c r="AO525" i="2"/>
  <c r="AU524" i="2"/>
  <c r="AQ524" i="2" a="1"/>
  <c r="AQ524" i="2" s="1"/>
  <c r="AO524" i="2"/>
  <c r="AU523" i="2"/>
  <c r="AQ523" i="2" a="1"/>
  <c r="AQ523" i="2" s="1"/>
  <c r="AO523" i="2"/>
  <c r="AU522" i="2"/>
  <c r="AQ522" i="2" a="1"/>
  <c r="AQ522" i="2" s="1"/>
  <c r="AR522" i="2" s="1" a="1"/>
  <c r="AR522" i="2" s="1"/>
  <c r="AS522" i="2" s="1" a="1"/>
  <c r="AS522" i="2" s="1"/>
  <c r="AO522" i="2"/>
  <c r="AU521" i="2"/>
  <c r="AQ521" i="2" a="1"/>
  <c r="AQ521" i="2" s="1"/>
  <c r="AT521" i="2" s="1"/>
  <c r="AO521" i="2"/>
  <c r="AU520" i="2"/>
  <c r="AQ520" i="2" a="1"/>
  <c r="AQ520" i="2" s="1"/>
  <c r="AT520" i="2" s="1"/>
  <c r="AO520" i="2"/>
  <c r="AU519" i="2"/>
  <c r="AQ519" i="2" a="1"/>
  <c r="AQ519" i="2" s="1"/>
  <c r="AO519" i="2"/>
  <c r="AU518" i="2"/>
  <c r="AQ518" i="2" a="1"/>
  <c r="AQ518" i="2" s="1"/>
  <c r="AT518" i="2" s="1"/>
  <c r="AO518" i="2"/>
  <c r="AU517" i="2"/>
  <c r="AQ517" i="2" a="1"/>
  <c r="AQ517" i="2" s="1"/>
  <c r="AO517" i="2"/>
  <c r="AU516" i="2"/>
  <c r="AQ516" i="2" a="1"/>
  <c r="AQ516" i="2" s="1"/>
  <c r="AO516" i="2"/>
  <c r="AU515" i="2"/>
  <c r="AQ515" i="2" a="1"/>
  <c r="AQ515" i="2" s="1"/>
  <c r="AO515" i="2"/>
  <c r="AU514" i="2"/>
  <c r="AQ514" i="2" a="1"/>
  <c r="AQ514" i="2" s="1"/>
  <c r="AO514" i="2"/>
  <c r="AU513" i="2"/>
  <c r="AQ513" i="2" a="1"/>
  <c r="AQ513" i="2" s="1"/>
  <c r="AO513" i="2"/>
  <c r="AU512" i="2"/>
  <c r="AQ512" i="2" a="1"/>
  <c r="AQ512" i="2" s="1"/>
  <c r="AO512" i="2"/>
  <c r="AU511" i="2"/>
  <c r="AQ511" i="2" a="1"/>
  <c r="AQ511" i="2" s="1"/>
  <c r="AO511" i="2"/>
  <c r="AU510" i="2"/>
  <c r="AQ510" i="2" a="1"/>
  <c r="AQ510" i="2" s="1"/>
  <c r="AO510" i="2"/>
  <c r="AU509" i="2"/>
  <c r="AQ509" i="2" a="1"/>
  <c r="AQ509" i="2" s="1"/>
  <c r="AO509" i="2"/>
  <c r="AU508" i="2"/>
  <c r="AQ508" i="2" a="1"/>
  <c r="AQ508" i="2" s="1"/>
  <c r="AT508" i="2" s="1"/>
  <c r="AO508" i="2"/>
  <c r="AU507" i="2"/>
  <c r="AQ507" i="2" a="1"/>
  <c r="AQ507" i="2" s="1"/>
  <c r="AT507" i="2" s="1"/>
  <c r="AO507" i="2"/>
  <c r="AU506" i="2"/>
  <c r="AQ506" i="2" a="1"/>
  <c r="AQ506" i="2" s="1"/>
  <c r="AO506" i="2"/>
  <c r="AU505" i="2"/>
  <c r="AQ505" i="2" a="1"/>
  <c r="AQ505" i="2" s="1"/>
  <c r="AO505" i="2"/>
  <c r="AU504" i="2"/>
  <c r="AQ504" i="2" a="1"/>
  <c r="AQ504" i="2" s="1"/>
  <c r="AO504" i="2"/>
  <c r="AU503" i="2"/>
  <c r="AQ503" i="2" a="1"/>
  <c r="AQ503" i="2" s="1"/>
  <c r="AR503" i="2" s="1" a="1"/>
  <c r="AR503" i="2" s="1"/>
  <c r="AS503" i="2" s="1" a="1"/>
  <c r="AS503" i="2" s="1"/>
  <c r="AO503" i="2"/>
  <c r="AU502" i="2"/>
  <c r="AQ502" i="2" a="1"/>
  <c r="AQ502" i="2" s="1"/>
  <c r="AO502" i="2"/>
  <c r="AU501" i="2"/>
  <c r="AQ501" i="2" a="1"/>
  <c r="AQ501" i="2" s="1"/>
  <c r="AT501" i="2" s="1"/>
  <c r="AO501" i="2"/>
  <c r="AU500" i="2"/>
  <c r="AQ500" i="2" a="1"/>
  <c r="AQ500" i="2" s="1"/>
  <c r="AO500" i="2"/>
  <c r="AU499" i="2"/>
  <c r="AQ499" i="2" a="1"/>
  <c r="AQ499" i="2" s="1"/>
  <c r="AT499" i="2" s="1"/>
  <c r="AO499" i="2"/>
  <c r="AU498" i="2"/>
  <c r="AQ498" i="2" a="1"/>
  <c r="AQ498" i="2" s="1"/>
  <c r="AR498" i="2" s="1" a="1"/>
  <c r="AR498" i="2" s="1"/>
  <c r="AS498" i="2" s="1" a="1"/>
  <c r="AS498" i="2" s="1"/>
  <c r="AO498" i="2"/>
  <c r="AU497" i="2"/>
  <c r="AQ497" i="2" a="1"/>
  <c r="AQ497" i="2" s="1"/>
  <c r="AO497" i="2"/>
  <c r="AU496" i="2"/>
  <c r="AQ496" i="2" a="1"/>
  <c r="AQ496" i="2" s="1"/>
  <c r="AT496" i="2" s="1"/>
  <c r="AO496" i="2"/>
  <c r="AU495" i="2"/>
  <c r="AQ495" i="2" a="1"/>
  <c r="AQ495" i="2" s="1"/>
  <c r="AT495" i="2" s="1"/>
  <c r="AO495" i="2"/>
  <c r="AU494" i="2"/>
  <c r="AQ494" i="2" a="1"/>
  <c r="AQ494" i="2" s="1"/>
  <c r="AO494" i="2"/>
  <c r="AU493" i="2"/>
  <c r="AQ493" i="2" a="1"/>
  <c r="AQ493" i="2" s="1"/>
  <c r="AT493" i="2" s="1"/>
  <c r="AO493" i="2"/>
  <c r="AU492" i="2"/>
  <c r="AQ492" i="2" a="1"/>
  <c r="AQ492" i="2" s="1"/>
  <c r="AO492" i="2"/>
  <c r="AU491" i="2"/>
  <c r="AQ491" i="2" a="1"/>
  <c r="AQ491" i="2" s="1"/>
  <c r="AO491" i="2"/>
  <c r="AU490" i="2"/>
  <c r="AQ490" i="2" a="1"/>
  <c r="AQ490" i="2" s="1"/>
  <c r="AO490" i="2"/>
  <c r="AU489" i="2"/>
  <c r="AQ489" i="2" a="1"/>
  <c r="AQ489" i="2" s="1"/>
  <c r="AO489" i="2"/>
  <c r="AU488" i="2"/>
  <c r="AQ488" i="2" a="1"/>
  <c r="AQ488" i="2" s="1"/>
  <c r="AT488" i="2" s="1"/>
  <c r="AO488" i="2"/>
  <c r="AU487" i="2"/>
  <c r="AQ487" i="2" a="1"/>
  <c r="AQ487" i="2" s="1"/>
  <c r="AO487" i="2"/>
  <c r="AU486" i="2"/>
  <c r="AQ486" i="2" a="1"/>
  <c r="AQ486" i="2" s="1"/>
  <c r="AT486" i="2" s="1"/>
  <c r="AO486" i="2"/>
  <c r="AU485" i="2"/>
  <c r="AQ485" i="2" a="1"/>
  <c r="AQ485" i="2" s="1"/>
  <c r="AO485" i="2"/>
  <c r="AU484" i="2"/>
  <c r="AQ484" i="2" a="1"/>
  <c r="AQ484" i="2" s="1"/>
  <c r="AR484" i="2" s="1" a="1"/>
  <c r="AR484" i="2" s="1"/>
  <c r="AS484" i="2" s="1" a="1"/>
  <c r="AS484" i="2" s="1"/>
  <c r="AO484" i="2"/>
  <c r="AU483" i="2"/>
  <c r="AQ483" i="2" a="1"/>
  <c r="AQ483" i="2" s="1"/>
  <c r="AO483" i="2"/>
  <c r="AU482" i="2"/>
  <c r="AQ482" i="2" a="1"/>
  <c r="AQ482" i="2" s="1"/>
  <c r="AO482" i="2"/>
  <c r="AU481" i="2"/>
  <c r="AQ481" i="2" a="1"/>
  <c r="AQ481" i="2" s="1"/>
  <c r="AO481" i="2"/>
  <c r="AU480" i="2"/>
  <c r="AQ480" i="2" a="1"/>
  <c r="AQ480" i="2" s="1"/>
  <c r="AO480" i="2"/>
  <c r="AU479" i="2"/>
  <c r="AQ479" i="2" a="1"/>
  <c r="AQ479" i="2" s="1"/>
  <c r="AR479" i="2" s="1" a="1"/>
  <c r="AR479" i="2" s="1"/>
  <c r="AS479" i="2" s="1" a="1"/>
  <c r="AS479" i="2" s="1"/>
  <c r="AO479" i="2"/>
  <c r="AU478" i="2"/>
  <c r="AQ478" i="2" a="1"/>
  <c r="AQ478" i="2" s="1"/>
  <c r="AR478" i="2" s="1" a="1"/>
  <c r="AR478" i="2" s="1"/>
  <c r="AS478" i="2" s="1" a="1"/>
  <c r="AS478" i="2" s="1"/>
  <c r="AO478" i="2"/>
  <c r="AU477" i="2"/>
  <c r="AQ477" i="2" a="1"/>
  <c r="AQ477" i="2" s="1"/>
  <c r="AT477" i="2" s="1"/>
  <c r="AO477" i="2"/>
  <c r="AU476" i="2"/>
  <c r="AQ476" i="2" a="1"/>
  <c r="AQ476" i="2" s="1"/>
  <c r="AT476" i="2" s="1"/>
  <c r="AO476" i="2"/>
  <c r="AU475" i="2"/>
  <c r="AQ475" i="2" a="1"/>
  <c r="AQ475" i="2" s="1"/>
  <c r="AO475" i="2"/>
  <c r="AU474" i="2"/>
  <c r="AQ474" i="2" a="1"/>
  <c r="AQ474" i="2" s="1"/>
  <c r="AT474" i="2" s="1"/>
  <c r="AO474" i="2"/>
  <c r="AU473" i="2"/>
  <c r="AQ473" i="2" a="1"/>
  <c r="AQ473" i="2" s="1"/>
  <c r="AT473" i="2" s="1"/>
  <c r="AO473" i="2"/>
  <c r="AU472" i="2"/>
  <c r="AQ472" i="2" a="1"/>
  <c r="AQ472" i="2" s="1"/>
  <c r="AO472" i="2"/>
  <c r="AU461" i="2"/>
  <c r="AQ461" i="2" a="1"/>
  <c r="AQ461" i="2" s="1"/>
  <c r="AO461" i="2"/>
  <c r="AU460" i="2"/>
  <c r="AQ460" i="2" a="1"/>
  <c r="AQ460" i="2" s="1"/>
  <c r="AO460" i="2"/>
  <c r="AU459" i="2"/>
  <c r="AQ459" i="2" a="1"/>
  <c r="AQ459" i="2" s="1"/>
  <c r="AO459" i="2"/>
  <c r="AU458" i="2"/>
  <c r="AQ458" i="2" a="1"/>
  <c r="AQ458" i="2" s="1"/>
  <c r="AR458" i="2" s="1" a="1"/>
  <c r="AR458" i="2" s="1"/>
  <c r="AS458" i="2" s="1" a="1"/>
  <c r="AS458" i="2" s="1"/>
  <c r="AO458" i="2"/>
  <c r="AU457" i="2"/>
  <c r="AQ457" i="2" a="1"/>
  <c r="AQ457" i="2" s="1"/>
  <c r="AR457" i="2" s="1" a="1"/>
  <c r="AR457" i="2" s="1"/>
  <c r="AS457" i="2" s="1" a="1"/>
  <c r="AS457" i="2" s="1"/>
  <c r="AO457" i="2"/>
  <c r="AU456" i="2"/>
  <c r="AQ456" i="2" a="1"/>
  <c r="AQ456" i="2" s="1"/>
  <c r="AT456" i="2" s="1"/>
  <c r="AO456" i="2"/>
  <c r="AU455" i="2"/>
  <c r="AQ455" i="2" a="1"/>
  <c r="AQ455" i="2" s="1"/>
  <c r="AT455" i="2" s="1"/>
  <c r="AO455" i="2"/>
  <c r="AU454" i="2"/>
  <c r="AQ454" i="2" a="1"/>
  <c r="AQ454" i="2" s="1"/>
  <c r="AO454" i="2"/>
  <c r="AU453" i="2"/>
  <c r="AQ453" i="2" a="1"/>
  <c r="AQ453" i="2" s="1"/>
  <c r="AR453" i="2" s="1" a="1"/>
  <c r="AR453" i="2" s="1"/>
  <c r="AS453" i="2" s="1" a="1"/>
  <c r="AS453" i="2" s="1"/>
  <c r="AO453" i="2"/>
  <c r="AU452" i="2"/>
  <c r="AQ452" i="2" a="1"/>
  <c r="AQ452" i="2" s="1"/>
  <c r="AO452" i="2"/>
  <c r="AU451" i="2"/>
  <c r="AQ451" i="2" a="1"/>
  <c r="AQ451" i="2" s="1"/>
  <c r="AT451" i="2" s="1"/>
  <c r="AO451" i="2"/>
  <c r="AU450" i="2"/>
  <c r="AQ450" i="2" a="1"/>
  <c r="AQ450" i="2" s="1"/>
  <c r="AT450" i="2" s="1"/>
  <c r="AO450" i="2"/>
  <c r="AU449" i="2"/>
  <c r="AQ449" i="2" a="1"/>
  <c r="AQ449" i="2" s="1"/>
  <c r="AT449" i="2" s="1"/>
  <c r="AO449" i="2"/>
  <c r="AU448" i="2"/>
  <c r="AQ448" i="2" a="1"/>
  <c r="AQ448" i="2" s="1"/>
  <c r="AR448" i="2" s="1" a="1"/>
  <c r="AR448" i="2" s="1"/>
  <c r="AS448" i="2" s="1" a="1"/>
  <c r="AS448" i="2" s="1"/>
  <c r="AO448" i="2"/>
  <c r="AU447" i="2"/>
  <c r="AQ447" i="2" a="1"/>
  <c r="AQ447" i="2" s="1"/>
  <c r="AR447" i="2" s="1" a="1"/>
  <c r="AR447" i="2" s="1"/>
  <c r="AS447" i="2" s="1" a="1"/>
  <c r="AS447" i="2" s="1"/>
  <c r="AO447" i="2"/>
  <c r="AU446" i="2"/>
  <c r="AQ446" i="2" a="1"/>
  <c r="AQ446" i="2" s="1"/>
  <c r="AT446" i="2" s="1"/>
  <c r="AO446" i="2"/>
  <c r="AU445" i="2"/>
  <c r="AQ445" i="2" a="1"/>
  <c r="AQ445" i="2" s="1"/>
  <c r="AT445" i="2" s="1"/>
  <c r="AO445" i="2"/>
  <c r="AU444" i="2"/>
  <c r="AQ444" i="2" a="1"/>
  <c r="AQ444" i="2" s="1"/>
  <c r="AT444" i="2" s="1"/>
  <c r="AO444" i="2"/>
  <c r="AU443" i="2"/>
  <c r="AQ443" i="2" a="1"/>
  <c r="AQ443" i="2" s="1"/>
  <c r="AR443" i="2" s="1" a="1"/>
  <c r="AR443" i="2" s="1"/>
  <c r="AS443" i="2" s="1" a="1"/>
  <c r="AS443" i="2" s="1"/>
  <c r="AO443" i="2"/>
  <c r="AU442" i="2"/>
  <c r="AQ442" i="2" a="1"/>
  <c r="AQ442" i="2" s="1"/>
  <c r="AT442" i="2" s="1"/>
  <c r="AO442" i="2"/>
  <c r="AU441" i="2"/>
  <c r="AQ441" i="2" a="1"/>
  <c r="AQ441" i="2" s="1"/>
  <c r="AT441" i="2" s="1"/>
  <c r="AO441" i="2"/>
  <c r="AU440" i="2"/>
  <c r="AQ440" i="2" a="1"/>
  <c r="AQ440" i="2" s="1"/>
  <c r="AR440" i="2" s="1" a="1"/>
  <c r="AR440" i="2" s="1"/>
  <c r="AS440" i="2" s="1" a="1"/>
  <c r="AS440" i="2" s="1"/>
  <c r="AO440" i="2"/>
  <c r="AU439" i="2"/>
  <c r="AQ439" i="2" a="1"/>
  <c r="AQ439" i="2" s="1"/>
  <c r="AR439" i="2" s="1" a="1"/>
  <c r="AR439" i="2" s="1"/>
  <c r="AS439" i="2" s="1" a="1"/>
  <c r="AS439" i="2" s="1"/>
  <c r="AO439" i="2"/>
  <c r="AU438" i="2"/>
  <c r="AQ438" i="2" a="1"/>
  <c r="AQ438" i="2" s="1"/>
  <c r="AO438" i="2"/>
  <c r="AU437" i="2"/>
  <c r="AQ437" i="2" a="1"/>
  <c r="AQ437" i="2" s="1"/>
  <c r="AT437" i="2" s="1"/>
  <c r="AO437" i="2"/>
  <c r="AU436" i="2"/>
  <c r="AQ436" i="2" a="1"/>
  <c r="AQ436" i="2" s="1"/>
  <c r="AO436" i="2"/>
  <c r="AU435" i="2"/>
  <c r="AQ435" i="2" a="1"/>
  <c r="AQ435" i="2" s="1"/>
  <c r="AO435" i="2"/>
  <c r="AU434" i="2"/>
  <c r="AQ434" i="2" a="1"/>
  <c r="AQ434" i="2" s="1"/>
  <c r="AO434" i="2"/>
  <c r="AU433" i="2"/>
  <c r="AQ433" i="2" a="1"/>
  <c r="AQ433" i="2" s="1"/>
  <c r="AO433" i="2"/>
  <c r="AU432" i="2"/>
  <c r="AQ432" i="2" a="1"/>
  <c r="AQ432" i="2" s="1"/>
  <c r="AR432" i="2" s="1" a="1"/>
  <c r="AR432" i="2" s="1"/>
  <c r="AS432" i="2" s="1" a="1"/>
  <c r="AS432" i="2" s="1"/>
  <c r="AO432" i="2"/>
  <c r="AU431" i="2"/>
  <c r="AQ431" i="2" a="1"/>
  <c r="AQ431" i="2" s="1"/>
  <c r="AR431" i="2" s="1" a="1"/>
  <c r="AR431" i="2" s="1"/>
  <c r="AS431" i="2" s="1" a="1"/>
  <c r="AS431" i="2" s="1"/>
  <c r="AO431" i="2"/>
  <c r="AU430" i="2"/>
  <c r="AQ430" i="2" a="1"/>
  <c r="AQ430" i="2" s="1"/>
  <c r="AO430" i="2"/>
  <c r="AU429" i="2"/>
  <c r="AQ429" i="2" a="1"/>
  <c r="AQ429" i="2" s="1"/>
  <c r="AO429" i="2"/>
  <c r="AU428" i="2"/>
  <c r="AQ428" i="2" a="1"/>
  <c r="AQ428" i="2" s="1"/>
  <c r="AT428" i="2" s="1"/>
  <c r="AO428" i="2"/>
  <c r="AU427" i="2"/>
  <c r="AQ427" i="2" a="1"/>
  <c r="AQ427" i="2" s="1"/>
  <c r="AT427" i="2" s="1"/>
  <c r="AO427" i="2"/>
  <c r="AU426" i="2"/>
  <c r="AQ426" i="2" a="1"/>
  <c r="AQ426" i="2" s="1"/>
  <c r="AT426" i="2" s="1"/>
  <c r="AO426" i="2"/>
  <c r="AU425" i="2"/>
  <c r="AQ425" i="2" a="1"/>
  <c r="AQ425" i="2" s="1"/>
  <c r="AO425" i="2"/>
  <c r="AU424" i="2"/>
  <c r="AQ424" i="2" a="1"/>
  <c r="AQ424" i="2" s="1"/>
  <c r="AO424" i="2"/>
  <c r="AU423" i="2"/>
  <c r="AQ423" i="2" a="1"/>
  <c r="AQ423" i="2" s="1"/>
  <c r="AR423" i="2" s="1" a="1"/>
  <c r="AR423" i="2" s="1"/>
  <c r="AS423" i="2" s="1" a="1"/>
  <c r="AS423" i="2" s="1"/>
  <c r="AO423" i="2"/>
  <c r="AU422" i="2"/>
  <c r="AQ422" i="2" a="1"/>
  <c r="AQ422" i="2" s="1"/>
  <c r="AO422" i="2"/>
  <c r="AU421" i="2"/>
  <c r="AQ421" i="2" a="1"/>
  <c r="AQ421" i="2" s="1"/>
  <c r="AO421" i="2"/>
  <c r="AU420" i="2"/>
  <c r="AQ420" i="2" a="1"/>
  <c r="AQ420" i="2" s="1"/>
  <c r="AT420" i="2" s="1"/>
  <c r="AO420" i="2"/>
  <c r="AU419" i="2"/>
  <c r="AQ419" i="2" a="1"/>
  <c r="AQ419" i="2" s="1"/>
  <c r="AR419" i="2" s="1" a="1"/>
  <c r="AR419" i="2" s="1"/>
  <c r="AS419" i="2" s="1" a="1"/>
  <c r="AS419" i="2" s="1"/>
  <c r="AO419" i="2"/>
  <c r="AU418" i="2"/>
  <c r="AQ418" i="2" a="1"/>
  <c r="AQ418" i="2" s="1"/>
  <c r="AO418" i="2"/>
  <c r="AU417" i="2"/>
  <c r="AQ417" i="2" a="1"/>
  <c r="AQ417" i="2" s="1"/>
  <c r="AT417" i="2" s="1"/>
  <c r="AO417" i="2"/>
  <c r="AU416" i="2"/>
  <c r="AQ416" i="2" a="1"/>
  <c r="AQ416" i="2" s="1"/>
  <c r="AR416" i="2" s="1" a="1"/>
  <c r="AR416" i="2" s="1"/>
  <c r="AS416" i="2" s="1" a="1"/>
  <c r="AS416" i="2" s="1"/>
  <c r="AO416" i="2"/>
  <c r="AU415" i="2"/>
  <c r="AQ415" i="2" a="1"/>
  <c r="AQ415" i="2" s="1"/>
  <c r="AT415" i="2" s="1"/>
  <c r="AO415" i="2"/>
  <c r="AU414" i="2"/>
  <c r="AQ414" i="2" a="1"/>
  <c r="AQ414" i="2" s="1"/>
  <c r="AO414" i="2"/>
  <c r="AU413" i="2"/>
  <c r="AQ413" i="2" a="1"/>
  <c r="AQ413" i="2" s="1"/>
  <c r="AR413" i="2" s="1" a="1"/>
  <c r="AR413" i="2" s="1"/>
  <c r="AS413" i="2" s="1" a="1"/>
  <c r="AS413" i="2" s="1"/>
  <c r="AO413" i="2"/>
  <c r="AU412" i="2"/>
  <c r="AQ412" i="2" a="1"/>
  <c r="AQ412" i="2" s="1"/>
  <c r="AT412" i="2" s="1"/>
  <c r="AO412" i="2"/>
  <c r="AU411" i="2"/>
  <c r="AQ411" i="2" a="1"/>
  <c r="AQ411" i="2" s="1"/>
  <c r="AT411" i="2" s="1"/>
  <c r="AO411" i="2"/>
  <c r="AU410" i="2"/>
  <c r="AQ410" i="2" a="1"/>
  <c r="AQ410" i="2" s="1"/>
  <c r="AR410" i="2" s="1" a="1"/>
  <c r="AR410" i="2" s="1"/>
  <c r="AS410" i="2" s="1" a="1"/>
  <c r="AS410" i="2" s="1"/>
  <c r="AO410" i="2"/>
  <c r="AU409" i="2"/>
  <c r="AQ409" i="2" a="1"/>
  <c r="AQ409" i="2" s="1"/>
  <c r="AO409" i="2"/>
  <c r="AU408" i="2"/>
  <c r="AQ408" i="2" a="1"/>
  <c r="AQ408" i="2" s="1"/>
  <c r="AT408" i="2" s="1"/>
  <c r="AO408" i="2"/>
  <c r="AU407" i="2"/>
  <c r="AQ407" i="2" a="1"/>
  <c r="AQ407" i="2" s="1"/>
  <c r="AR407" i="2" s="1" a="1"/>
  <c r="AR407" i="2" s="1"/>
  <c r="AS407" i="2" s="1" a="1"/>
  <c r="AS407" i="2" s="1"/>
  <c r="AO407" i="2"/>
  <c r="AU406" i="2"/>
  <c r="AQ406" i="2" a="1"/>
  <c r="AQ406" i="2" s="1"/>
  <c r="AO406" i="2"/>
  <c r="AU405" i="2"/>
  <c r="AQ405" i="2" a="1"/>
  <c r="AQ405" i="2" s="1"/>
  <c r="AO405" i="2"/>
  <c r="AU404" i="2"/>
  <c r="AQ404" i="2" a="1"/>
  <c r="AQ404" i="2" s="1"/>
  <c r="AO404" i="2"/>
  <c r="AU403" i="2"/>
  <c r="AQ403" i="2" a="1"/>
  <c r="AQ403" i="2" s="1"/>
  <c r="AO403" i="2"/>
  <c r="AU402" i="2"/>
  <c r="AQ402" i="2" a="1"/>
  <c r="AQ402" i="2" s="1"/>
  <c r="AT402" i="2" s="1"/>
  <c r="AO402" i="2"/>
  <c r="AU401" i="2"/>
  <c r="AQ401" i="2" a="1"/>
  <c r="AQ401" i="2" s="1"/>
  <c r="AO401" i="2"/>
  <c r="AU400" i="2"/>
  <c r="AQ400" i="2" a="1"/>
  <c r="AQ400" i="2" s="1"/>
  <c r="AO400" i="2"/>
  <c r="AU399" i="2"/>
  <c r="AQ399" i="2" a="1"/>
  <c r="AQ399" i="2" s="1"/>
  <c r="AO399" i="2"/>
  <c r="AU398" i="2"/>
  <c r="AQ398" i="2" a="1"/>
  <c r="AQ398" i="2" s="1"/>
  <c r="AT398" i="2" s="1"/>
  <c r="AO398" i="2"/>
  <c r="AU397" i="2"/>
  <c r="AQ397" i="2" a="1"/>
  <c r="AQ397" i="2" s="1"/>
  <c r="AT397" i="2" s="1"/>
  <c r="AO397" i="2"/>
  <c r="AU396" i="2"/>
  <c r="AQ396" i="2" a="1"/>
  <c r="AQ396" i="2" s="1"/>
  <c r="AO396" i="2"/>
  <c r="AU395" i="2"/>
  <c r="AQ395" i="2" a="1"/>
  <c r="AQ395" i="2" s="1"/>
  <c r="AT395" i="2" s="1"/>
  <c r="AO395" i="2"/>
  <c r="AU394" i="2"/>
  <c r="AQ394" i="2" a="1"/>
  <c r="AQ394" i="2" s="1"/>
  <c r="AR394" i="2" s="1" a="1"/>
  <c r="AR394" i="2" s="1"/>
  <c r="AS394" i="2" s="1" a="1"/>
  <c r="AS394" i="2" s="1"/>
  <c r="AO394" i="2"/>
  <c r="AU393" i="2"/>
  <c r="AQ393" i="2" a="1"/>
  <c r="AQ393" i="2" s="1"/>
  <c r="AO393" i="2"/>
  <c r="AU392" i="2"/>
  <c r="AQ392" i="2" a="1"/>
  <c r="AQ392" i="2" s="1"/>
  <c r="AO392" i="2"/>
  <c r="AU391" i="2"/>
  <c r="AQ391" i="2" a="1"/>
  <c r="AQ391" i="2" s="1"/>
  <c r="AO391" i="2"/>
  <c r="AU390" i="2"/>
  <c r="AQ390" i="2" a="1"/>
  <c r="AQ390" i="2" s="1"/>
  <c r="AO390" i="2"/>
  <c r="AU389" i="2"/>
  <c r="AQ389" i="2" a="1"/>
  <c r="AQ389" i="2" s="1"/>
  <c r="AO389" i="2"/>
  <c r="AU388" i="2"/>
  <c r="AQ388" i="2" a="1"/>
  <c r="AQ388" i="2" s="1"/>
  <c r="AR388" i="2" s="1" a="1"/>
  <c r="AR388" i="2" s="1"/>
  <c r="AS388" i="2" s="1" a="1"/>
  <c r="AS388" i="2" s="1"/>
  <c r="AO388" i="2"/>
  <c r="AU387" i="2"/>
  <c r="AQ387" i="2" a="1"/>
  <c r="AQ387" i="2" s="1"/>
  <c r="AO387" i="2"/>
  <c r="AU386" i="2"/>
  <c r="AQ386" i="2" a="1"/>
  <c r="AQ386" i="2" s="1"/>
  <c r="AR386" i="2" s="1" a="1"/>
  <c r="AR386" i="2" s="1"/>
  <c r="AS386" i="2" s="1" a="1"/>
  <c r="AS386" i="2" s="1"/>
  <c r="AO386" i="2"/>
  <c r="AU385" i="2"/>
  <c r="AQ385" i="2" a="1"/>
  <c r="AQ385" i="2" s="1"/>
  <c r="AO385" i="2"/>
  <c r="AU384" i="2"/>
  <c r="AQ384" i="2" a="1"/>
  <c r="AQ384" i="2" s="1"/>
  <c r="AR384" i="2" s="1" a="1"/>
  <c r="AR384" i="2" s="1"/>
  <c r="AS384" i="2" s="1" a="1"/>
  <c r="AS384" i="2" s="1"/>
  <c r="AO384" i="2"/>
  <c r="AU383" i="2"/>
  <c r="AQ383" i="2" a="1"/>
  <c r="AQ383" i="2" s="1"/>
  <c r="AO383" i="2"/>
  <c r="AU382" i="2"/>
  <c r="AQ382" i="2" a="1"/>
  <c r="AQ382" i="2" s="1"/>
  <c r="AO382" i="2"/>
  <c r="AU381" i="2"/>
  <c r="AQ381" i="2" a="1"/>
  <c r="AQ381" i="2" s="1"/>
  <c r="AO381" i="2"/>
  <c r="AU380" i="2"/>
  <c r="AQ380" i="2" a="1"/>
  <c r="AQ380" i="2" s="1"/>
  <c r="AO380" i="2"/>
  <c r="AU379" i="2"/>
  <c r="AQ379" i="2" a="1"/>
  <c r="AQ379" i="2" s="1"/>
  <c r="AR379" i="2" s="1" a="1"/>
  <c r="AR379" i="2" s="1"/>
  <c r="AS379" i="2" s="1" a="1"/>
  <c r="AS379" i="2" s="1"/>
  <c r="AO379" i="2"/>
  <c r="AU378" i="2"/>
  <c r="AQ378" i="2" a="1"/>
  <c r="AQ378" i="2" s="1"/>
  <c r="AR378" i="2" s="1" a="1"/>
  <c r="AR378" i="2" s="1"/>
  <c r="AS378" i="2" s="1" a="1"/>
  <c r="AS378" i="2" s="1"/>
  <c r="AO378" i="2"/>
  <c r="AU377" i="2"/>
  <c r="AQ377" i="2" a="1"/>
  <c r="AQ377" i="2" s="1"/>
  <c r="AT377" i="2" s="1"/>
  <c r="AO377" i="2"/>
  <c r="AU376" i="2"/>
  <c r="AQ376" i="2" a="1"/>
  <c r="AQ376" i="2" s="1"/>
  <c r="AO376" i="2"/>
  <c r="AU375" i="2"/>
  <c r="AQ375" i="2" a="1"/>
  <c r="AQ375" i="2" s="1"/>
  <c r="AO375" i="2"/>
  <c r="AU374" i="2"/>
  <c r="AQ374" i="2" a="1"/>
  <c r="AQ374" i="2" s="1"/>
  <c r="AO374" i="2"/>
  <c r="AU373" i="2"/>
  <c r="AQ373" i="2" a="1"/>
  <c r="AQ373" i="2" s="1"/>
  <c r="AR373" i="2" s="1" a="1"/>
  <c r="AR373" i="2" s="1"/>
  <c r="AS373" i="2" s="1" a="1"/>
  <c r="AS373" i="2" s="1"/>
  <c r="AO373" i="2"/>
  <c r="AU372" i="2"/>
  <c r="AQ372" i="2" a="1"/>
  <c r="AQ372" i="2" s="1"/>
  <c r="AT372" i="2" s="1"/>
  <c r="AO372" i="2"/>
  <c r="AU371" i="2"/>
  <c r="AQ371" i="2" a="1"/>
  <c r="AQ371" i="2" s="1"/>
  <c r="AT371" i="2" s="1"/>
  <c r="AO371" i="2"/>
  <c r="AU370" i="2"/>
  <c r="AQ370" i="2" a="1"/>
  <c r="AQ370" i="2" s="1"/>
  <c r="AO370" i="2"/>
  <c r="AU369" i="2"/>
  <c r="AQ369" i="2" a="1"/>
  <c r="AQ369" i="2" s="1"/>
  <c r="AT369" i="2" s="1"/>
  <c r="AO369" i="2"/>
  <c r="AU368" i="2"/>
  <c r="AQ368" i="2" a="1"/>
  <c r="AQ368" i="2" s="1"/>
  <c r="AR368" i="2" s="1" a="1"/>
  <c r="AR368" i="2" s="1"/>
  <c r="AS368" i="2" s="1" a="1"/>
  <c r="AS368" i="2" s="1"/>
  <c r="AO368" i="2"/>
  <c r="AU367" i="2"/>
  <c r="AQ367" i="2" a="1"/>
  <c r="AQ367" i="2" s="1"/>
  <c r="AR367" i="2" s="1" a="1"/>
  <c r="AR367" i="2" s="1"/>
  <c r="AS367" i="2" s="1" a="1"/>
  <c r="AS367" i="2" s="1"/>
  <c r="AO367" i="2"/>
  <c r="AU366" i="2"/>
  <c r="AQ366" i="2" a="1"/>
  <c r="AQ366" i="2" s="1"/>
  <c r="AR366" i="2" s="1" a="1"/>
  <c r="AR366" i="2" s="1"/>
  <c r="AS366" i="2" s="1" a="1"/>
  <c r="AS366" i="2" s="1"/>
  <c r="AO366" i="2"/>
  <c r="AU365" i="2"/>
  <c r="AQ365" i="2" a="1"/>
  <c r="AQ365" i="2" s="1"/>
  <c r="AR365" i="2" s="1" a="1"/>
  <c r="AR365" i="2" s="1"/>
  <c r="AS365" i="2" s="1" a="1"/>
  <c r="AS365" i="2" s="1"/>
  <c r="AO365" i="2"/>
  <c r="AU364" i="2"/>
  <c r="AQ364" i="2" a="1"/>
  <c r="AQ364" i="2" s="1"/>
  <c r="AO364" i="2"/>
  <c r="AU363" i="2"/>
  <c r="AQ363" i="2" a="1"/>
  <c r="AQ363" i="2" s="1"/>
  <c r="AO363" i="2"/>
  <c r="AU362" i="2"/>
  <c r="AQ362" i="2" a="1"/>
  <c r="AQ362" i="2" s="1"/>
  <c r="AT362" i="2" s="1"/>
  <c r="AO362" i="2"/>
  <c r="AU361" i="2"/>
  <c r="AQ361" i="2" a="1"/>
  <c r="AQ361" i="2" s="1"/>
  <c r="AR361" i="2" s="1" a="1"/>
  <c r="AR361" i="2" s="1"/>
  <c r="AS361" i="2" s="1" a="1"/>
  <c r="AS361" i="2" s="1"/>
  <c r="AO361" i="2"/>
  <c r="AU360" i="2"/>
  <c r="AQ360" i="2" a="1"/>
  <c r="AQ360" i="2" s="1"/>
  <c r="AR360" i="2" s="1" a="1"/>
  <c r="AR360" i="2" s="1"/>
  <c r="AS360" i="2" s="1" a="1"/>
  <c r="AS360" i="2" s="1"/>
  <c r="AO360" i="2"/>
  <c r="AU359" i="2"/>
  <c r="AQ359" i="2" a="1"/>
  <c r="AQ359" i="2" s="1"/>
  <c r="AR359" i="2" s="1" a="1"/>
  <c r="AR359" i="2" s="1"/>
  <c r="AS359" i="2" s="1" a="1"/>
  <c r="AS359" i="2" s="1"/>
  <c r="AO359" i="2"/>
  <c r="AU358" i="2"/>
  <c r="AQ358" i="2" a="1"/>
  <c r="AQ358" i="2" s="1"/>
  <c r="AR358" i="2" s="1" a="1"/>
  <c r="AR358" i="2" s="1"/>
  <c r="AS358" i="2" s="1" a="1"/>
  <c r="AS358" i="2" s="1"/>
  <c r="AO358" i="2"/>
  <c r="AU357" i="2"/>
  <c r="AQ357" i="2" a="1"/>
  <c r="AQ357" i="2" s="1"/>
  <c r="AO357" i="2"/>
  <c r="AU356" i="2"/>
  <c r="AQ356" i="2" a="1"/>
  <c r="AQ356" i="2" s="1"/>
  <c r="AO356" i="2"/>
  <c r="AU355" i="2"/>
  <c r="AQ355" i="2" a="1"/>
  <c r="AQ355" i="2" s="1"/>
  <c r="AT355" i="2" s="1"/>
  <c r="AO355" i="2"/>
  <c r="AU354" i="2"/>
  <c r="AQ354" i="2" a="1"/>
  <c r="AQ354" i="2" s="1"/>
  <c r="AO354" i="2"/>
  <c r="AU353" i="2"/>
  <c r="AQ353" i="2" a="1"/>
  <c r="AQ353" i="2" s="1"/>
  <c r="AO353" i="2"/>
  <c r="AU352" i="2"/>
  <c r="AQ352" i="2" a="1"/>
  <c r="AQ352" i="2" s="1"/>
  <c r="AO352" i="2"/>
  <c r="AU351" i="2"/>
  <c r="AQ351" i="2" a="1"/>
  <c r="AQ351" i="2" s="1"/>
  <c r="AO351" i="2"/>
  <c r="AU350" i="2"/>
  <c r="AQ350" i="2" a="1"/>
  <c r="AQ350" i="2" s="1"/>
  <c r="AO350" i="2"/>
  <c r="AU349" i="2"/>
  <c r="AQ349" i="2" a="1"/>
  <c r="AQ349" i="2" s="1"/>
  <c r="AO349" i="2"/>
  <c r="AU348" i="2"/>
  <c r="AQ348" i="2" a="1"/>
  <c r="AQ348" i="2" s="1"/>
  <c r="AO348" i="2"/>
  <c r="AU347" i="2"/>
  <c r="AQ347" i="2" a="1"/>
  <c r="AQ347" i="2" s="1"/>
  <c r="AR347" i="2" s="1" a="1"/>
  <c r="AR347" i="2" s="1"/>
  <c r="AS347" i="2" s="1" a="1"/>
  <c r="AS347" i="2" s="1"/>
  <c r="AO347" i="2"/>
  <c r="AU346" i="2"/>
  <c r="AQ346" i="2" a="1"/>
  <c r="AQ346" i="2" s="1"/>
  <c r="AO346" i="2"/>
  <c r="AU345" i="2"/>
  <c r="AQ345" i="2" a="1"/>
  <c r="AQ345" i="2" s="1"/>
  <c r="AO345" i="2"/>
  <c r="AU344" i="2"/>
  <c r="AQ344" i="2" a="1"/>
  <c r="AQ344" i="2" s="1"/>
  <c r="AO344" i="2"/>
  <c r="AU343" i="2"/>
  <c r="AQ343" i="2" a="1"/>
  <c r="AQ343" i="2" s="1"/>
  <c r="AT343" i="2" s="1"/>
  <c r="AO343" i="2"/>
  <c r="AU342" i="2"/>
  <c r="AQ342" i="2" a="1"/>
  <c r="AQ342" i="2" s="1"/>
  <c r="AO342" i="2"/>
  <c r="AU341" i="2"/>
  <c r="AQ341" i="2" a="1"/>
  <c r="AQ341" i="2" s="1"/>
  <c r="AO341" i="2"/>
  <c r="AU340" i="2"/>
  <c r="AQ340" i="2" a="1"/>
  <c r="AQ340" i="2" s="1"/>
  <c r="AT340" i="2" s="1"/>
  <c r="AO340" i="2"/>
  <c r="AU339" i="2"/>
  <c r="AQ339" i="2" a="1"/>
  <c r="AQ339" i="2" s="1"/>
  <c r="AT339" i="2" s="1"/>
  <c r="AO339" i="2"/>
  <c r="AU338" i="2"/>
  <c r="AQ338" i="2" a="1"/>
  <c r="AQ338" i="2" s="1"/>
  <c r="AR338" i="2" s="1" a="1"/>
  <c r="AR338" i="2" s="1"/>
  <c r="AS338" i="2" s="1" a="1"/>
  <c r="AS338" i="2" s="1"/>
  <c r="AO338" i="2"/>
  <c r="AU337" i="2"/>
  <c r="AQ337" i="2" a="1"/>
  <c r="AQ337" i="2" s="1"/>
  <c r="AR337" i="2" s="1" a="1"/>
  <c r="AR337" i="2" s="1"/>
  <c r="AS337" i="2" s="1" a="1"/>
  <c r="AS337" i="2" s="1"/>
  <c r="AO337" i="2"/>
  <c r="AU336" i="2"/>
  <c r="AQ336" i="2" a="1"/>
  <c r="AQ336" i="2" s="1"/>
  <c r="AR336" i="2" s="1" a="1"/>
  <c r="AR336" i="2" s="1"/>
  <c r="AS336" i="2" s="1" a="1"/>
  <c r="AS336" i="2" s="1"/>
  <c r="AO336" i="2"/>
  <c r="AU335" i="2"/>
  <c r="AQ335" i="2" a="1"/>
  <c r="AQ335" i="2" s="1"/>
  <c r="AT335" i="2" s="1"/>
  <c r="AO335" i="2"/>
  <c r="AU334" i="2"/>
  <c r="AQ334" i="2" a="1"/>
  <c r="AQ334" i="2" s="1"/>
  <c r="AT334" i="2" s="1"/>
  <c r="AO334" i="2"/>
  <c r="AU333" i="2"/>
  <c r="AQ333" i="2" a="1"/>
  <c r="AQ333" i="2" s="1"/>
  <c r="AO333" i="2"/>
  <c r="AU332" i="2"/>
  <c r="AQ332" i="2" a="1"/>
  <c r="AQ332" i="2" s="1"/>
  <c r="AO332" i="2"/>
  <c r="AU331" i="2"/>
  <c r="AQ331" i="2" a="1"/>
  <c r="AQ331" i="2" s="1"/>
  <c r="AR331" i="2" s="1" a="1"/>
  <c r="AR331" i="2" s="1"/>
  <c r="AS331" i="2" s="1" a="1"/>
  <c r="AS331" i="2" s="1"/>
  <c r="AO331" i="2"/>
  <c r="AU330" i="2"/>
  <c r="AQ330" i="2" a="1"/>
  <c r="AQ330" i="2" s="1"/>
  <c r="AO330" i="2"/>
  <c r="AU329" i="2"/>
  <c r="AQ329" i="2" a="1"/>
  <c r="AQ329" i="2" s="1"/>
  <c r="AO329" i="2"/>
  <c r="AU328" i="2"/>
  <c r="AQ328" i="2" a="1"/>
  <c r="AQ328" i="2" s="1"/>
  <c r="AR328" i="2" s="1" a="1"/>
  <c r="AR328" i="2" s="1"/>
  <c r="AS328" i="2" s="1" a="1"/>
  <c r="AS328" i="2" s="1"/>
  <c r="AO328" i="2"/>
  <c r="AU327" i="2"/>
  <c r="AQ327" i="2" a="1"/>
  <c r="AQ327" i="2" s="1"/>
  <c r="AO327" i="2"/>
  <c r="AU326" i="2"/>
  <c r="AQ326" i="2" a="1"/>
  <c r="AQ326" i="2" s="1"/>
  <c r="AT326" i="2" s="1"/>
  <c r="AO326" i="2"/>
  <c r="AU315" i="2"/>
  <c r="AQ315" i="2" a="1"/>
  <c r="AQ315" i="2" s="1"/>
  <c r="AR315" i="2" s="1" a="1"/>
  <c r="AR315" i="2" s="1"/>
  <c r="AS315" i="2" s="1" a="1"/>
  <c r="AS315" i="2" s="1"/>
  <c r="AO315" i="2"/>
  <c r="AU314" i="2"/>
  <c r="AQ314" i="2" a="1"/>
  <c r="AQ314" i="2" s="1"/>
  <c r="AO314" i="2"/>
  <c r="AU313" i="2"/>
  <c r="AQ313" i="2" a="1"/>
  <c r="AQ313" i="2" s="1"/>
  <c r="AR313" i="2" s="1" a="1"/>
  <c r="AR313" i="2" s="1"/>
  <c r="AS313" i="2" s="1" a="1"/>
  <c r="AS313" i="2" s="1"/>
  <c r="AO313" i="2"/>
  <c r="AU312" i="2"/>
  <c r="AQ312" i="2" a="1"/>
  <c r="AQ312" i="2" s="1"/>
  <c r="AR312" i="2" s="1" a="1"/>
  <c r="AR312" i="2" s="1"/>
  <c r="AS312" i="2" s="1" a="1"/>
  <c r="AS312" i="2" s="1"/>
  <c r="AO312" i="2"/>
  <c r="AU311" i="2"/>
  <c r="AQ311" i="2" a="1"/>
  <c r="AQ311" i="2" s="1"/>
  <c r="AT311" i="2" s="1"/>
  <c r="AO311" i="2"/>
  <c r="AU310" i="2"/>
  <c r="AQ310" i="2" a="1"/>
  <c r="AQ310" i="2" s="1"/>
  <c r="AO310" i="2"/>
  <c r="AU309" i="2"/>
  <c r="AQ309" i="2" a="1"/>
  <c r="AQ309" i="2" s="1"/>
  <c r="AO309" i="2"/>
  <c r="AU308" i="2"/>
  <c r="AQ308" i="2" a="1"/>
  <c r="AQ308" i="2" s="1"/>
  <c r="AR308" i="2" s="1" a="1"/>
  <c r="AR308" i="2" s="1"/>
  <c r="AS308" i="2" s="1" a="1"/>
  <c r="AS308" i="2" s="1"/>
  <c r="AO308" i="2"/>
  <c r="AU307" i="2"/>
  <c r="AQ307" i="2" a="1"/>
  <c r="AQ307" i="2" s="1"/>
  <c r="AT307" i="2" s="1"/>
  <c r="AO307" i="2"/>
  <c r="AU306" i="2"/>
  <c r="AQ306" i="2" a="1"/>
  <c r="AQ306" i="2" s="1"/>
  <c r="AO306" i="2"/>
  <c r="AU305" i="2"/>
  <c r="AQ305" i="2" a="1"/>
  <c r="AQ305" i="2" s="1"/>
  <c r="AR305" i="2" s="1" a="1"/>
  <c r="AR305" i="2" s="1"/>
  <c r="AS305" i="2" s="1" a="1"/>
  <c r="AS305" i="2" s="1"/>
  <c r="AO305" i="2"/>
  <c r="AU304" i="2"/>
  <c r="AQ304" i="2" a="1"/>
  <c r="AQ304" i="2" s="1"/>
  <c r="AR304" i="2" s="1" a="1"/>
  <c r="AR304" i="2" s="1"/>
  <c r="AS304" i="2" s="1" a="1"/>
  <c r="AS304" i="2" s="1"/>
  <c r="AO304" i="2"/>
  <c r="AU303" i="2"/>
  <c r="AQ303" i="2" a="1"/>
  <c r="AQ303" i="2" s="1"/>
  <c r="AO303" i="2"/>
  <c r="AU302" i="2"/>
  <c r="AQ302" i="2" a="1"/>
  <c r="AQ302" i="2" s="1"/>
  <c r="AO302" i="2"/>
  <c r="AU301" i="2"/>
  <c r="AQ301" i="2" a="1"/>
  <c r="AQ301" i="2" s="1"/>
  <c r="AT301" i="2" s="1"/>
  <c r="AO301" i="2"/>
  <c r="AU300" i="2"/>
  <c r="AQ300" i="2" a="1"/>
  <c r="AQ300" i="2" s="1"/>
  <c r="AR300" i="2" s="1" a="1"/>
  <c r="AR300" i="2" s="1"/>
  <c r="AS300" i="2" s="1" a="1"/>
  <c r="AS300" i="2" s="1"/>
  <c r="AO300" i="2"/>
  <c r="AU299" i="2"/>
  <c r="AQ299" i="2" a="1"/>
  <c r="AQ299" i="2" s="1"/>
  <c r="AR299" i="2" s="1" a="1"/>
  <c r="AR299" i="2" s="1"/>
  <c r="AS299" i="2" s="1" a="1"/>
  <c r="AS299" i="2" s="1"/>
  <c r="AO299" i="2"/>
  <c r="AU298" i="2"/>
  <c r="AQ298" i="2" a="1"/>
  <c r="AQ298" i="2" s="1"/>
  <c r="AO298" i="2"/>
  <c r="AU297" i="2"/>
  <c r="AQ297" i="2" a="1"/>
  <c r="AQ297" i="2" s="1"/>
  <c r="AO297" i="2"/>
  <c r="AU296" i="2"/>
  <c r="AQ296" i="2" a="1"/>
  <c r="AQ296" i="2" s="1"/>
  <c r="AO296" i="2"/>
  <c r="AU295" i="2"/>
  <c r="AQ295" i="2" a="1"/>
  <c r="AQ295" i="2" s="1"/>
  <c r="AT295" i="2" s="1"/>
  <c r="AO295" i="2"/>
  <c r="AU294" i="2"/>
  <c r="AQ294" i="2" a="1"/>
  <c r="AQ294" i="2" s="1"/>
  <c r="AO294" i="2"/>
  <c r="AU293" i="2"/>
  <c r="AQ293" i="2" a="1"/>
  <c r="AQ293" i="2" s="1"/>
  <c r="AT293" i="2" s="1"/>
  <c r="AO293" i="2"/>
  <c r="AU292" i="2"/>
  <c r="AQ292" i="2" a="1"/>
  <c r="AQ292" i="2" s="1"/>
  <c r="AO292" i="2"/>
  <c r="AU291" i="2"/>
  <c r="AQ291" i="2" a="1"/>
  <c r="AQ291" i="2" s="1"/>
  <c r="AO291" i="2"/>
  <c r="AU290" i="2"/>
  <c r="AQ290" i="2" a="1"/>
  <c r="AQ290" i="2" s="1"/>
  <c r="AO290" i="2"/>
  <c r="AU289" i="2"/>
  <c r="AQ289" i="2" a="1"/>
  <c r="AQ289" i="2" s="1"/>
  <c r="AR289" i="2" s="1" a="1"/>
  <c r="AR289" i="2" s="1"/>
  <c r="AS289" i="2" s="1" a="1"/>
  <c r="AS289" i="2" s="1"/>
  <c r="AO289" i="2"/>
  <c r="AU288" i="2"/>
  <c r="AQ288" i="2" a="1"/>
  <c r="AQ288" i="2" s="1"/>
  <c r="AR288" i="2" s="1" a="1"/>
  <c r="AR288" i="2" s="1"/>
  <c r="AS288" i="2" s="1" a="1"/>
  <c r="AS288" i="2" s="1"/>
  <c r="AO288" i="2"/>
  <c r="AU287" i="2"/>
  <c r="AQ287" i="2" a="1"/>
  <c r="AQ287" i="2" s="1"/>
  <c r="AR287" i="2" s="1" a="1"/>
  <c r="AR287" i="2" s="1"/>
  <c r="AS287" i="2" s="1" a="1"/>
  <c r="AS287" i="2" s="1"/>
  <c r="AO287" i="2"/>
  <c r="AU286" i="2"/>
  <c r="AQ286" i="2" a="1"/>
  <c r="AQ286" i="2" s="1"/>
  <c r="AT286" i="2" s="1"/>
  <c r="AO286" i="2"/>
  <c r="AU285" i="2"/>
  <c r="AQ285" i="2" a="1"/>
  <c r="AQ285" i="2" s="1"/>
  <c r="AO285" i="2"/>
  <c r="AU284" i="2"/>
  <c r="AQ284" i="2" a="1"/>
  <c r="AQ284" i="2" s="1"/>
  <c r="AR284" i="2" s="1" a="1"/>
  <c r="AR284" i="2" s="1"/>
  <c r="AS284" i="2" s="1" a="1"/>
  <c r="AS284" i="2" s="1"/>
  <c r="AO284" i="2"/>
  <c r="AU283" i="2"/>
  <c r="AQ283" i="2" a="1"/>
  <c r="AQ283" i="2" s="1"/>
  <c r="AR283" i="2" s="1" a="1"/>
  <c r="AR283" i="2" s="1"/>
  <c r="AS283" i="2" s="1" a="1"/>
  <c r="AS283" i="2" s="1"/>
  <c r="AO283" i="2"/>
  <c r="AU282" i="2"/>
  <c r="AQ282" i="2" a="1"/>
  <c r="AQ282" i="2" s="1"/>
  <c r="AT282" i="2" s="1"/>
  <c r="AO282" i="2"/>
  <c r="AU281" i="2"/>
  <c r="AQ281" i="2" a="1"/>
  <c r="AQ281" i="2" s="1"/>
  <c r="AO281" i="2"/>
  <c r="AU280" i="2"/>
  <c r="AQ280" i="2" a="1"/>
  <c r="AQ280" i="2" s="1"/>
  <c r="AT280" i="2" s="1"/>
  <c r="AO280" i="2"/>
  <c r="AU279" i="2"/>
  <c r="AQ279" i="2" a="1"/>
  <c r="AQ279" i="2" s="1"/>
  <c r="AR279" i="2" s="1" a="1"/>
  <c r="AR279" i="2" s="1"/>
  <c r="AS279" i="2" s="1" a="1"/>
  <c r="AS279" i="2" s="1"/>
  <c r="AO279" i="2"/>
  <c r="AU278" i="2"/>
  <c r="AQ278" i="2" a="1"/>
  <c r="AQ278" i="2" s="1"/>
  <c r="AR278" i="2" s="1" a="1"/>
  <c r="AR278" i="2" s="1"/>
  <c r="AS278" i="2" s="1" a="1"/>
  <c r="AS278" i="2" s="1"/>
  <c r="AO278" i="2"/>
  <c r="AU277" i="2"/>
  <c r="AQ277" i="2" a="1"/>
  <c r="AQ277" i="2" s="1"/>
  <c r="AO277" i="2"/>
  <c r="AU266" i="2"/>
  <c r="AQ266" i="2" a="1"/>
  <c r="AQ266" i="2" s="1"/>
  <c r="AO266" i="2"/>
  <c r="AU265" i="2"/>
  <c r="AQ265" i="2" a="1"/>
  <c r="AQ265" i="2" s="1"/>
  <c r="AO265" i="2"/>
  <c r="AU264" i="2"/>
  <c r="AQ264" i="2" a="1"/>
  <c r="AQ264" i="2" s="1"/>
  <c r="AO264" i="2"/>
  <c r="AU263" i="2"/>
  <c r="AQ263" i="2" a="1"/>
  <c r="AQ263" i="2" s="1"/>
  <c r="AT263" i="2" s="1"/>
  <c r="AO263" i="2"/>
  <c r="AU262" i="2"/>
  <c r="AQ262" i="2" a="1"/>
  <c r="AQ262" i="2" s="1"/>
  <c r="AR262" i="2" s="1" a="1"/>
  <c r="AR262" i="2" s="1"/>
  <c r="AS262" i="2" s="1" a="1"/>
  <c r="AS262" i="2" s="1"/>
  <c r="AO262" i="2"/>
  <c r="AU261" i="2"/>
  <c r="AQ261" i="2" a="1"/>
  <c r="AQ261" i="2" s="1"/>
  <c r="AO261" i="2"/>
  <c r="AU260" i="2"/>
  <c r="AQ260" i="2" a="1"/>
  <c r="AQ260" i="2" s="1"/>
  <c r="AO260" i="2"/>
  <c r="AU259" i="2"/>
  <c r="AQ259" i="2" a="1"/>
  <c r="AQ259" i="2" s="1"/>
  <c r="AO259" i="2"/>
  <c r="AU258" i="2"/>
  <c r="AQ258" i="2" a="1"/>
  <c r="AQ258" i="2" s="1"/>
  <c r="AO258" i="2"/>
  <c r="AU257" i="2"/>
  <c r="AQ257" i="2" a="1"/>
  <c r="AQ257" i="2" s="1"/>
  <c r="AO257" i="2"/>
  <c r="AU256" i="2"/>
  <c r="AQ256" i="2" a="1"/>
  <c r="AQ256" i="2" s="1"/>
  <c r="AO256" i="2"/>
  <c r="AU255" i="2"/>
  <c r="AQ255" i="2" a="1"/>
  <c r="AQ255" i="2" s="1"/>
  <c r="AO255" i="2"/>
  <c r="AU254" i="2"/>
  <c r="AQ254" i="2" a="1"/>
  <c r="AQ254" i="2" s="1"/>
  <c r="AT254" i="2" s="1"/>
  <c r="AO254" i="2"/>
  <c r="AU253" i="2"/>
  <c r="AQ253" i="2" a="1"/>
  <c r="AQ253" i="2" s="1"/>
  <c r="AT253" i="2" s="1"/>
  <c r="AO253" i="2"/>
  <c r="AU252" i="2"/>
  <c r="AQ252" i="2" a="1"/>
  <c r="AQ252" i="2" s="1"/>
  <c r="AT252" i="2" s="1"/>
  <c r="AO252" i="2"/>
  <c r="AU251" i="2"/>
  <c r="AQ251" i="2" a="1"/>
  <c r="AQ251" i="2" s="1"/>
  <c r="AT251" i="2" s="1"/>
  <c r="AO251" i="2"/>
  <c r="AU250" i="2"/>
  <c r="AQ250" i="2" a="1"/>
  <c r="AQ250" i="2" s="1"/>
  <c r="AT250" i="2" s="1"/>
  <c r="AO250" i="2"/>
  <c r="AU249" i="2"/>
  <c r="AQ249" i="2" a="1"/>
  <c r="AQ249" i="2" s="1"/>
  <c r="AO249" i="2"/>
  <c r="AU248" i="2"/>
  <c r="AQ248" i="2" a="1"/>
  <c r="AQ248" i="2" s="1"/>
  <c r="AO248" i="2"/>
  <c r="AU247" i="2"/>
  <c r="AQ247" i="2" a="1"/>
  <c r="AQ247" i="2" s="1"/>
  <c r="AR247" i="2" s="1" a="1"/>
  <c r="AR247" i="2" s="1"/>
  <c r="AS247" i="2" s="1" a="1"/>
  <c r="AS247" i="2" s="1"/>
  <c r="AO247" i="2"/>
  <c r="AU246" i="2"/>
  <c r="AQ246" i="2" a="1"/>
  <c r="AQ246" i="2" s="1"/>
  <c r="AO246" i="2"/>
  <c r="AU245" i="2"/>
  <c r="AQ245" i="2" a="1"/>
  <c r="AQ245" i="2" s="1"/>
  <c r="AO245" i="2"/>
  <c r="AU244" i="2"/>
  <c r="AQ244" i="2" a="1"/>
  <c r="AQ244" i="2" s="1"/>
  <c r="AT244" i="2" s="1"/>
  <c r="AO244" i="2"/>
  <c r="AU243" i="2"/>
  <c r="AQ243" i="2" a="1"/>
  <c r="AQ243" i="2" s="1"/>
  <c r="AO243" i="2"/>
  <c r="AU242" i="2"/>
  <c r="AQ242" i="2" a="1"/>
  <c r="AQ242" i="2" s="1"/>
  <c r="AO242" i="2"/>
  <c r="AU241" i="2"/>
  <c r="AQ241" i="2" a="1"/>
  <c r="AQ241" i="2" s="1"/>
  <c r="AR241" i="2" s="1" a="1"/>
  <c r="AR241" i="2" s="1"/>
  <c r="AS241" i="2" s="1" a="1"/>
  <c r="AS241" i="2" s="1"/>
  <c r="AO241" i="2"/>
  <c r="AU240" i="2"/>
  <c r="AQ240" i="2" a="1"/>
  <c r="AQ240" i="2" s="1"/>
  <c r="AT240" i="2" s="1"/>
  <c r="AO240" i="2"/>
  <c r="AU239" i="2"/>
  <c r="AQ239" i="2" a="1"/>
  <c r="AQ239" i="2" s="1"/>
  <c r="AO239" i="2"/>
  <c r="AU238" i="2"/>
  <c r="AQ238" i="2" a="1"/>
  <c r="AQ238" i="2" s="1"/>
  <c r="AO238" i="2"/>
  <c r="AU237" i="2"/>
  <c r="AQ237" i="2" a="1"/>
  <c r="AQ237" i="2" s="1"/>
  <c r="AO237" i="2"/>
  <c r="AU236" i="2"/>
  <c r="AQ236" i="2" a="1"/>
  <c r="AQ236" i="2" s="1"/>
  <c r="AR236" i="2" s="1" a="1"/>
  <c r="AR236" i="2" s="1"/>
  <c r="AS236" i="2" s="1" a="1"/>
  <c r="AS236" i="2" s="1"/>
  <c r="AO236" i="2"/>
  <c r="AU235" i="2"/>
  <c r="AQ235" i="2" a="1"/>
  <c r="AQ235" i="2" s="1"/>
  <c r="AT235" i="2" s="1"/>
  <c r="AO235" i="2"/>
  <c r="AU234" i="2"/>
  <c r="AQ234" i="2" a="1"/>
  <c r="AQ234" i="2" s="1"/>
  <c r="AO234" i="2"/>
  <c r="AU233" i="2"/>
  <c r="AQ233" i="2" a="1"/>
  <c r="AQ233" i="2" s="1"/>
  <c r="AO233" i="2"/>
  <c r="AU232" i="2"/>
  <c r="AQ232" i="2" a="1"/>
  <c r="AQ232" i="2" s="1"/>
  <c r="AR232" i="2" s="1" a="1"/>
  <c r="AR232" i="2" s="1"/>
  <c r="AS232" i="2" s="1" a="1"/>
  <c r="AS232" i="2" s="1"/>
  <c r="AO232" i="2"/>
  <c r="AU231" i="2"/>
  <c r="AQ231" i="2" a="1"/>
  <c r="AQ231" i="2" s="1"/>
  <c r="AT231" i="2" s="1"/>
  <c r="AO231" i="2"/>
  <c r="AU230" i="2"/>
  <c r="AQ230" i="2" a="1"/>
  <c r="AQ230" i="2" s="1"/>
  <c r="AT230" i="2" s="1"/>
  <c r="AO230" i="2"/>
  <c r="AU229" i="2"/>
  <c r="AQ229" i="2" a="1"/>
  <c r="AQ229" i="2" s="1"/>
  <c r="AR229" i="2" s="1" a="1"/>
  <c r="AR229" i="2" s="1"/>
  <c r="AS229" i="2" s="1" a="1"/>
  <c r="AS229" i="2" s="1"/>
  <c r="AO229" i="2"/>
  <c r="AU228" i="2"/>
  <c r="AQ228" i="2" a="1"/>
  <c r="AQ228" i="2" s="1"/>
  <c r="AO228" i="2"/>
  <c r="AU227" i="2"/>
  <c r="AQ227" i="2" a="1"/>
  <c r="AQ227" i="2" s="1"/>
  <c r="AT227" i="2" s="1"/>
  <c r="AO227" i="2"/>
  <c r="AU226" i="2"/>
  <c r="AQ226" i="2" a="1"/>
  <c r="AQ226" i="2" s="1"/>
  <c r="AO226" i="2"/>
  <c r="AU225" i="2"/>
  <c r="AQ225" i="2" a="1"/>
  <c r="AQ225" i="2" s="1"/>
  <c r="AO225" i="2"/>
  <c r="AU224" i="2"/>
  <c r="AQ224" i="2" a="1"/>
  <c r="AQ224" i="2" s="1"/>
  <c r="AR224" i="2" s="1" a="1"/>
  <c r="AR224" i="2" s="1"/>
  <c r="AS224" i="2" s="1" a="1"/>
  <c r="AS224" i="2" s="1"/>
  <c r="AO224" i="2"/>
  <c r="AU223" i="2"/>
  <c r="AQ223" i="2" a="1"/>
  <c r="AQ223" i="2" s="1"/>
  <c r="AO223" i="2"/>
  <c r="AU222" i="2"/>
  <c r="AQ222" i="2" a="1"/>
  <c r="AQ222" i="2" s="1"/>
  <c r="AO222" i="2"/>
  <c r="AU221" i="2"/>
  <c r="AQ221" i="2" a="1"/>
  <c r="AQ221" i="2" s="1"/>
  <c r="AO221" i="2"/>
  <c r="AU220" i="2"/>
  <c r="AQ220" i="2" a="1"/>
  <c r="AQ220" i="2" s="1"/>
  <c r="AT220" i="2" s="1"/>
  <c r="AO220" i="2"/>
  <c r="AU219" i="2"/>
  <c r="AQ219" i="2" a="1"/>
  <c r="AQ219" i="2" s="1"/>
  <c r="AT219" i="2" s="1"/>
  <c r="AO219" i="2"/>
  <c r="AU218" i="2"/>
  <c r="AQ218" i="2" a="1"/>
  <c r="AQ218" i="2" s="1"/>
  <c r="AT218" i="2" s="1"/>
  <c r="AO218" i="2"/>
  <c r="AU217" i="2"/>
  <c r="AQ217" i="2" a="1"/>
  <c r="AQ217" i="2" s="1"/>
  <c r="AR217" i="2" s="1" a="1"/>
  <c r="AR217" i="2" s="1"/>
  <c r="AS217" i="2" s="1" a="1"/>
  <c r="AS217" i="2" s="1"/>
  <c r="AO217" i="2"/>
  <c r="AU206" i="2"/>
  <c r="AQ206" i="2" a="1"/>
  <c r="AQ206" i="2" s="1"/>
  <c r="AR206" i="2" s="1" a="1"/>
  <c r="AR206" i="2" s="1"/>
  <c r="AS206" i="2" s="1" a="1"/>
  <c r="AS206" i="2" s="1"/>
  <c r="AO206" i="2"/>
  <c r="AU205" i="2"/>
  <c r="AQ205" i="2" a="1"/>
  <c r="AQ205" i="2" s="1"/>
  <c r="AR205" i="2" s="1" a="1"/>
  <c r="AR205" i="2" s="1"/>
  <c r="AS205" i="2" s="1" a="1"/>
  <c r="AS205" i="2" s="1"/>
  <c r="AO205" i="2"/>
  <c r="AU204" i="2"/>
  <c r="AQ204" i="2" a="1"/>
  <c r="AQ204" i="2" s="1"/>
  <c r="AO204" i="2"/>
  <c r="AU203" i="2"/>
  <c r="AQ203" i="2" a="1"/>
  <c r="AQ203" i="2" s="1"/>
  <c r="AT203" i="2" s="1"/>
  <c r="AO203" i="2"/>
  <c r="AU202" i="2"/>
  <c r="AQ202" i="2" a="1"/>
  <c r="AQ202" i="2" s="1"/>
  <c r="AO202" i="2"/>
  <c r="AU201" i="2"/>
  <c r="AQ201" i="2" a="1"/>
  <c r="AQ201" i="2" s="1"/>
  <c r="AR201" i="2" s="1" a="1"/>
  <c r="AR201" i="2" s="1"/>
  <c r="AS201" i="2" s="1" a="1"/>
  <c r="AS201" i="2" s="1"/>
  <c r="AO201" i="2"/>
  <c r="AU200" i="2"/>
  <c r="AQ200" i="2" a="1"/>
  <c r="AQ200" i="2" s="1"/>
  <c r="AO200" i="2"/>
  <c r="AU199" i="2"/>
  <c r="AQ199" i="2" a="1"/>
  <c r="AQ199" i="2" s="1"/>
  <c r="AO199" i="2"/>
  <c r="AU198" i="2"/>
  <c r="AQ198" i="2" a="1"/>
  <c r="AQ198" i="2" s="1"/>
  <c r="AT198" i="2" s="1"/>
  <c r="AO198" i="2"/>
  <c r="AU197" i="2"/>
  <c r="AQ197" i="2" a="1"/>
  <c r="AQ197" i="2" s="1"/>
  <c r="AO197" i="2"/>
  <c r="AU196" i="2"/>
  <c r="AQ196" i="2" a="1"/>
  <c r="AQ196" i="2" s="1"/>
  <c r="AO196" i="2"/>
  <c r="AU195" i="2"/>
  <c r="AQ195" i="2" a="1"/>
  <c r="AQ195" i="2" s="1"/>
  <c r="AT195" i="2" s="1"/>
  <c r="AO195" i="2"/>
  <c r="AU194" i="2"/>
  <c r="AQ194" i="2" a="1"/>
  <c r="AQ194" i="2" s="1"/>
  <c r="AT194" i="2" s="1"/>
  <c r="AO194" i="2"/>
  <c r="AU193" i="2"/>
  <c r="AQ193" i="2" a="1"/>
  <c r="AQ193" i="2" s="1"/>
  <c r="AR193" i="2" s="1" a="1"/>
  <c r="AR193" i="2" s="1"/>
  <c r="AS193" i="2" s="1" a="1"/>
  <c r="AS193" i="2" s="1"/>
  <c r="AO193" i="2"/>
  <c r="AU192" i="2"/>
  <c r="AQ192" i="2" a="1"/>
  <c r="AQ192" i="2" s="1"/>
  <c r="AT192" i="2" s="1"/>
  <c r="AO192" i="2"/>
  <c r="AU191" i="2"/>
  <c r="AQ191" i="2" a="1"/>
  <c r="AQ191" i="2" s="1"/>
  <c r="AT191" i="2" s="1"/>
  <c r="AO191" i="2"/>
  <c r="AU190" i="2"/>
  <c r="AQ190" i="2" a="1"/>
  <c r="AQ190" i="2" s="1"/>
  <c r="AO190" i="2"/>
  <c r="AU189" i="2"/>
  <c r="AQ189" i="2" a="1"/>
  <c r="AQ189" i="2" s="1"/>
  <c r="AR189" i="2" s="1" a="1"/>
  <c r="AR189" i="2" s="1"/>
  <c r="AS189" i="2" s="1" a="1"/>
  <c r="AS189" i="2" s="1"/>
  <c r="AO189" i="2"/>
  <c r="AU188" i="2"/>
  <c r="AQ188" i="2" a="1"/>
  <c r="AQ188" i="2" s="1"/>
  <c r="AO188" i="2"/>
  <c r="AU187" i="2"/>
  <c r="AQ187" i="2" a="1"/>
  <c r="AQ187" i="2" s="1"/>
  <c r="AT187" i="2" s="1"/>
  <c r="AO187" i="2"/>
  <c r="AU186" i="2"/>
  <c r="AQ186" i="2" a="1"/>
  <c r="AQ186" i="2" s="1"/>
  <c r="AO186" i="2"/>
  <c r="AU185" i="2"/>
  <c r="AQ185" i="2" a="1"/>
  <c r="AQ185" i="2" s="1"/>
  <c r="AO185" i="2"/>
  <c r="AU184" i="2"/>
  <c r="AQ184" i="2" a="1"/>
  <c r="AQ184" i="2" s="1"/>
  <c r="AO184" i="2"/>
  <c r="AU183" i="2"/>
  <c r="AQ183" i="2" a="1"/>
  <c r="AQ183" i="2" s="1"/>
  <c r="AT183" i="2" s="1"/>
  <c r="AO183" i="2"/>
  <c r="AU182" i="2"/>
  <c r="AQ182" i="2" a="1"/>
  <c r="AQ182" i="2" s="1"/>
  <c r="AT182" i="2" s="1"/>
  <c r="AO182" i="2"/>
  <c r="AU181" i="2"/>
  <c r="AQ181" i="2" a="1"/>
  <c r="AQ181" i="2" s="1"/>
  <c r="AR181" i="2" s="1" a="1"/>
  <c r="AR181" i="2" s="1"/>
  <c r="AS181" i="2" s="1" a="1"/>
  <c r="AS181" i="2" s="1"/>
  <c r="AO181" i="2"/>
  <c r="AU180" i="2"/>
  <c r="AQ180" i="2" a="1"/>
  <c r="AQ180" i="2" s="1"/>
  <c r="AO180" i="2"/>
  <c r="AU179" i="2"/>
  <c r="AQ179" i="2" a="1"/>
  <c r="AQ179" i="2" s="1"/>
  <c r="AT179" i="2" s="1"/>
  <c r="AO179" i="2"/>
  <c r="AU178" i="2"/>
  <c r="AQ178" i="2" a="1"/>
  <c r="AQ178" i="2" s="1"/>
  <c r="AO178" i="2"/>
  <c r="AU177" i="2"/>
  <c r="AQ177" i="2" a="1"/>
  <c r="AQ177" i="2" s="1"/>
  <c r="AR177" i="2" s="1" a="1"/>
  <c r="AR177" i="2" s="1"/>
  <c r="AS177" i="2" s="1" a="1"/>
  <c r="AS177" i="2" s="1"/>
  <c r="AO177" i="2"/>
  <c r="AU176" i="2"/>
  <c r="AQ176" i="2" a="1"/>
  <c r="AQ176" i="2" s="1"/>
  <c r="AO176" i="2"/>
  <c r="AU175" i="2"/>
  <c r="AQ175" i="2" a="1"/>
  <c r="AQ175" i="2" s="1"/>
  <c r="AO175" i="2"/>
  <c r="AU174" i="2"/>
  <c r="AQ174" i="2" a="1"/>
  <c r="AQ174" i="2" s="1"/>
  <c r="AO174" i="2"/>
  <c r="AU173" i="2"/>
  <c r="AQ173" i="2" a="1"/>
  <c r="AQ173" i="2" s="1"/>
  <c r="AO173" i="2"/>
  <c r="AU172" i="2"/>
  <c r="AQ172" i="2" a="1"/>
  <c r="AQ172" i="2" s="1"/>
  <c r="AO172" i="2"/>
  <c r="AU171" i="2"/>
  <c r="AQ171" i="2" a="1"/>
  <c r="AQ171" i="2" s="1"/>
  <c r="AT171" i="2" s="1"/>
  <c r="AO171" i="2"/>
  <c r="AU170" i="2"/>
  <c r="AQ170" i="2" a="1"/>
  <c r="AQ170" i="2" s="1"/>
  <c r="AT170" i="2" s="1"/>
  <c r="AO170" i="2"/>
  <c r="AU169" i="2"/>
  <c r="AQ169" i="2" a="1"/>
  <c r="AQ169" i="2" s="1"/>
  <c r="AR169" i="2" s="1" a="1"/>
  <c r="AR169" i="2" s="1"/>
  <c r="AS169" i="2" s="1" a="1"/>
  <c r="AS169" i="2" s="1"/>
  <c r="AO169" i="2"/>
  <c r="AU168" i="2"/>
  <c r="AQ168" i="2" a="1"/>
  <c r="AQ168" i="2" s="1"/>
  <c r="AT168" i="2" s="1"/>
  <c r="AO168" i="2"/>
  <c r="AU167" i="2"/>
  <c r="AQ167" i="2" a="1"/>
  <c r="AQ167" i="2" s="1"/>
  <c r="AT167" i="2" s="1"/>
  <c r="AO167" i="2"/>
  <c r="AU166" i="2"/>
  <c r="AQ166" i="2" a="1"/>
  <c r="AQ166" i="2" s="1"/>
  <c r="AO166" i="2"/>
  <c r="AU165" i="2"/>
  <c r="AQ165" i="2" a="1"/>
  <c r="AQ165" i="2" s="1"/>
  <c r="AO165" i="2"/>
  <c r="AU164" i="2"/>
  <c r="AQ164" i="2" a="1"/>
  <c r="AQ164" i="2" s="1"/>
  <c r="AO164" i="2"/>
  <c r="AU163" i="2"/>
  <c r="AQ163" i="2" a="1"/>
  <c r="AQ163" i="2" s="1"/>
  <c r="AO163" i="2"/>
  <c r="AU152" i="2"/>
  <c r="AQ152" i="2" a="1"/>
  <c r="AQ152" i="2" s="1"/>
  <c r="AO152" i="2"/>
  <c r="AU151" i="2"/>
  <c r="AQ151" i="2" a="1"/>
  <c r="AQ151" i="2" s="1"/>
  <c r="AO151" i="2"/>
  <c r="AU150" i="2"/>
  <c r="AQ150" i="2" a="1"/>
  <c r="AQ150" i="2" s="1"/>
  <c r="AO150" i="2"/>
  <c r="AU149" i="2"/>
  <c r="AQ149" i="2" a="1"/>
  <c r="AQ149" i="2" s="1"/>
  <c r="AT149" i="2" s="1"/>
  <c r="AO149" i="2"/>
  <c r="AU148" i="2"/>
  <c r="AQ148" i="2" a="1"/>
  <c r="AQ148" i="2" s="1"/>
  <c r="AO148" i="2"/>
  <c r="AU147" i="2"/>
  <c r="AQ147" i="2" a="1"/>
  <c r="AQ147" i="2" s="1"/>
  <c r="AT147" i="2" s="1"/>
  <c r="AO147" i="2"/>
  <c r="AU146" i="2"/>
  <c r="AQ146" i="2" a="1"/>
  <c r="AQ146" i="2" s="1"/>
  <c r="AT146" i="2" s="1"/>
  <c r="AO146" i="2"/>
  <c r="AU145" i="2"/>
  <c r="AQ145" i="2" a="1"/>
  <c r="AQ145" i="2" s="1"/>
  <c r="AR145" i="2" s="1" a="1"/>
  <c r="AR145" i="2" s="1"/>
  <c r="AS145" i="2" s="1" a="1"/>
  <c r="AS145" i="2" s="1"/>
  <c r="AO145" i="2"/>
  <c r="AU144" i="2"/>
  <c r="AQ144" i="2" a="1"/>
  <c r="AQ144" i="2" s="1"/>
  <c r="AO144" i="2"/>
  <c r="AU143" i="2"/>
  <c r="AQ143" i="2" a="1"/>
  <c r="AQ143" i="2" s="1"/>
  <c r="AT143" i="2" s="1"/>
  <c r="AO143" i="2"/>
  <c r="AU142" i="2"/>
  <c r="AQ142" i="2" a="1"/>
  <c r="AQ142" i="2" s="1"/>
  <c r="AT142" i="2" s="1"/>
  <c r="AO142" i="2"/>
  <c r="AU141" i="2"/>
  <c r="AQ141" i="2" a="1"/>
  <c r="AQ141" i="2" s="1"/>
  <c r="AR141" i="2" s="1" a="1"/>
  <c r="AR141" i="2" s="1"/>
  <c r="AS141" i="2" s="1" a="1"/>
  <c r="AS141" i="2" s="1"/>
  <c r="AO141" i="2"/>
  <c r="AU140" i="2"/>
  <c r="AQ140" i="2" a="1"/>
  <c r="AQ140" i="2" s="1"/>
  <c r="AO140" i="2"/>
  <c r="AU139" i="2"/>
  <c r="AQ139" i="2" a="1"/>
  <c r="AQ139" i="2" s="1"/>
  <c r="AO139" i="2"/>
  <c r="AU138" i="2"/>
  <c r="AQ138" i="2" a="1"/>
  <c r="AQ138" i="2" s="1"/>
  <c r="AO138" i="2"/>
  <c r="AU137" i="2"/>
  <c r="AQ137" i="2" a="1"/>
  <c r="AQ137" i="2" s="1"/>
  <c r="AO137" i="2"/>
  <c r="AU136" i="2"/>
  <c r="AQ136" i="2" a="1"/>
  <c r="AQ136" i="2" s="1"/>
  <c r="AO136" i="2"/>
  <c r="AU135" i="2"/>
  <c r="AQ135" i="2" a="1"/>
  <c r="AQ135" i="2" s="1"/>
  <c r="AT135" i="2" s="1"/>
  <c r="AO135" i="2"/>
  <c r="AU134" i="2"/>
  <c r="AQ134" i="2" a="1"/>
  <c r="AQ134" i="2" s="1"/>
  <c r="AT134" i="2" s="1"/>
  <c r="AO134" i="2"/>
  <c r="AU133" i="2"/>
  <c r="AQ133" i="2" a="1"/>
  <c r="AQ133" i="2" s="1"/>
  <c r="AR133" i="2" s="1" a="1"/>
  <c r="AR133" i="2" s="1"/>
  <c r="AS133" i="2" s="1" a="1"/>
  <c r="AS133" i="2" s="1"/>
  <c r="AO133" i="2"/>
  <c r="AU132" i="2"/>
  <c r="AQ132" i="2" a="1"/>
  <c r="AQ132" i="2" s="1"/>
  <c r="AO132" i="2"/>
  <c r="AU131" i="2"/>
  <c r="AQ131" i="2" a="1"/>
  <c r="AQ131" i="2" s="1"/>
  <c r="AT131" i="2" s="1"/>
  <c r="AO131" i="2"/>
  <c r="AU130" i="2"/>
  <c r="AQ130" i="2" a="1"/>
  <c r="AQ130" i="2" s="1"/>
  <c r="AT130" i="2" s="1"/>
  <c r="AO130" i="2"/>
  <c r="AU129" i="2"/>
  <c r="AQ129" i="2" a="1"/>
  <c r="AQ129" i="2" s="1"/>
  <c r="AR129" i="2" s="1" a="1"/>
  <c r="AR129" i="2" s="1"/>
  <c r="AS129" i="2" s="1" a="1"/>
  <c r="AS129" i="2" s="1"/>
  <c r="AO129" i="2"/>
  <c r="AU128" i="2"/>
  <c r="AQ128" i="2" a="1"/>
  <c r="AQ128" i="2" s="1"/>
  <c r="AO128" i="2"/>
  <c r="AU127" i="2"/>
  <c r="AQ127" i="2" a="1"/>
  <c r="AQ127" i="2" s="1"/>
  <c r="AO127" i="2"/>
  <c r="AU126" i="2"/>
  <c r="AQ126" i="2" a="1"/>
  <c r="AQ126" i="2" s="1"/>
  <c r="AO126" i="2"/>
  <c r="AU125" i="2"/>
  <c r="AQ125" i="2" a="1"/>
  <c r="AQ125" i="2" s="1"/>
  <c r="AO125" i="2"/>
  <c r="AU124" i="2"/>
  <c r="AQ124" i="2" a="1"/>
  <c r="AQ124" i="2" s="1"/>
  <c r="AO124" i="2"/>
  <c r="AU123" i="2"/>
  <c r="AQ123" i="2" a="1"/>
  <c r="AQ123" i="2" s="1"/>
  <c r="AT123" i="2" s="1"/>
  <c r="AO123" i="2"/>
  <c r="AU122" i="2"/>
  <c r="AQ122" i="2" a="1"/>
  <c r="AQ122" i="2" s="1"/>
  <c r="AT122" i="2" s="1"/>
  <c r="AO122" i="2"/>
  <c r="AU121" i="2"/>
  <c r="AQ121" i="2" a="1"/>
  <c r="AQ121" i="2" s="1"/>
  <c r="AR121" i="2" s="1" a="1"/>
  <c r="AR121" i="2" s="1"/>
  <c r="AS121" i="2" s="1" a="1"/>
  <c r="AS121" i="2" s="1"/>
  <c r="AO121" i="2"/>
  <c r="AU120" i="2"/>
  <c r="AQ120" i="2" a="1"/>
  <c r="AQ120" i="2" s="1"/>
  <c r="AO120" i="2"/>
  <c r="AU119" i="2"/>
  <c r="AQ119" i="2" a="1"/>
  <c r="AQ119" i="2" s="1"/>
  <c r="AT119" i="2" s="1"/>
  <c r="AO119" i="2"/>
  <c r="AU118" i="2"/>
  <c r="AQ118" i="2" a="1"/>
  <c r="AQ118" i="2" s="1"/>
  <c r="AO118" i="2"/>
  <c r="AU117" i="2"/>
  <c r="AQ117" i="2" a="1"/>
  <c r="AQ117" i="2" s="1"/>
  <c r="AR117" i="2" s="1" a="1"/>
  <c r="AR117" i="2" s="1"/>
  <c r="AS117" i="2" s="1" a="1"/>
  <c r="AS117" i="2" s="1"/>
  <c r="AO117" i="2"/>
  <c r="AU116" i="2"/>
  <c r="AQ116" i="2" a="1"/>
  <c r="AQ116" i="2" s="1"/>
  <c r="AO116" i="2"/>
  <c r="AU115" i="2"/>
  <c r="AQ115" i="2" a="1"/>
  <c r="AQ115" i="2" s="1"/>
  <c r="AO115" i="2"/>
  <c r="AU114" i="2"/>
  <c r="AQ114" i="2" a="1"/>
  <c r="AQ114" i="2" s="1"/>
  <c r="AT114" i="2" s="1"/>
  <c r="AO114" i="2"/>
  <c r="AU113" i="2"/>
  <c r="AQ113" i="2" a="1"/>
  <c r="AQ113" i="2" s="1"/>
  <c r="AO113" i="2"/>
  <c r="AU102" i="2"/>
  <c r="AQ102" i="2" a="1"/>
  <c r="AQ102" i="2" s="1"/>
  <c r="AO102" i="2"/>
  <c r="AU101" i="2"/>
  <c r="AQ101" i="2" a="1"/>
  <c r="AQ101" i="2" s="1"/>
  <c r="AT101" i="2" s="1"/>
  <c r="AO101" i="2"/>
  <c r="AU100" i="2"/>
  <c r="AQ100" i="2" a="1"/>
  <c r="AQ100" i="2" s="1"/>
  <c r="AT100" i="2" s="1"/>
  <c r="AO100" i="2"/>
  <c r="AU99" i="2"/>
  <c r="AQ99" i="2" a="1"/>
  <c r="AQ99" i="2" s="1"/>
  <c r="AT99" i="2" s="1"/>
  <c r="AO99" i="2"/>
  <c r="AU98" i="2"/>
  <c r="AQ98" i="2" a="1"/>
  <c r="AQ98" i="2" s="1"/>
  <c r="AT98" i="2" s="1"/>
  <c r="AO98" i="2"/>
  <c r="AU97" i="2"/>
  <c r="AQ97" i="2" a="1"/>
  <c r="AQ97" i="2" s="1"/>
  <c r="AR97" i="2" s="1" a="1"/>
  <c r="AR97" i="2" s="1"/>
  <c r="AS97" i="2" s="1" a="1"/>
  <c r="AS97" i="2" s="1"/>
  <c r="AO97" i="2"/>
  <c r="AU96" i="2"/>
  <c r="AQ96" i="2" a="1"/>
  <c r="AQ96" i="2" s="1"/>
  <c r="AO96" i="2"/>
  <c r="AU95" i="2"/>
  <c r="AQ95" i="2" a="1"/>
  <c r="AQ95" i="2" s="1"/>
  <c r="AO95" i="2"/>
  <c r="AU94" i="2"/>
  <c r="AQ94" i="2" a="1"/>
  <c r="AQ94" i="2" s="1"/>
  <c r="AO94" i="2"/>
  <c r="AU93" i="2"/>
  <c r="AQ93" i="2" a="1"/>
  <c r="AQ93" i="2" s="1"/>
  <c r="AT93" i="2" s="1"/>
  <c r="AO93" i="2"/>
  <c r="AU92" i="2"/>
  <c r="AQ92" i="2" a="1"/>
  <c r="AQ92" i="2" s="1"/>
  <c r="AO92" i="2"/>
  <c r="AU91" i="2"/>
  <c r="AQ91" i="2" a="1"/>
  <c r="AQ91" i="2" s="1"/>
  <c r="AO91" i="2"/>
  <c r="AU90" i="2"/>
  <c r="AQ90" i="2" a="1"/>
  <c r="AQ90" i="2" s="1"/>
  <c r="AT90" i="2" s="1"/>
  <c r="AO90" i="2"/>
  <c r="AU89" i="2"/>
  <c r="AQ89" i="2" a="1"/>
  <c r="AQ89" i="2" s="1"/>
  <c r="AT89" i="2" s="1"/>
  <c r="AO89" i="2"/>
  <c r="AU88" i="2"/>
  <c r="AQ88" i="2" a="1"/>
  <c r="AQ88" i="2" s="1"/>
  <c r="AO88" i="2"/>
  <c r="AU87" i="2"/>
  <c r="AQ87" i="2" a="1"/>
  <c r="AQ87" i="2" s="1"/>
  <c r="AT87" i="2" s="1"/>
  <c r="AO87" i="2"/>
  <c r="AU86" i="2"/>
  <c r="AQ86" i="2" a="1"/>
  <c r="AQ86" i="2" s="1"/>
  <c r="AR86" i="2" s="1" a="1"/>
  <c r="AR86" i="2" s="1"/>
  <c r="AS86" i="2" s="1" a="1"/>
  <c r="AS86" i="2" s="1"/>
  <c r="AO86" i="2"/>
  <c r="AU85" i="2"/>
  <c r="AQ85" i="2" a="1"/>
  <c r="AQ85" i="2" s="1"/>
  <c r="AO85" i="2"/>
  <c r="AU84" i="2"/>
  <c r="AQ84" i="2" a="1"/>
  <c r="AQ84" i="2" s="1"/>
  <c r="AT84" i="2" s="1"/>
  <c r="AO84" i="2"/>
  <c r="AU83" i="2"/>
  <c r="AQ83" i="2" a="1"/>
  <c r="AQ83" i="2" s="1"/>
  <c r="AT83" i="2" s="1"/>
  <c r="AO83" i="2"/>
  <c r="AU82" i="2"/>
  <c r="AQ82" i="2" a="1"/>
  <c r="AQ82" i="2" s="1"/>
  <c r="AO82" i="2"/>
  <c r="AU81" i="2"/>
  <c r="AQ81" i="2" a="1"/>
  <c r="AQ81" i="2" s="1"/>
  <c r="AR81" i="2" s="1" a="1"/>
  <c r="AR81" i="2" s="1"/>
  <c r="AS81" i="2" s="1" a="1"/>
  <c r="AS81" i="2" s="1"/>
  <c r="AO81" i="2"/>
  <c r="AU80" i="2"/>
  <c r="AQ80" i="2" a="1"/>
  <c r="AQ80" i="2" s="1"/>
  <c r="AT80" i="2" s="1"/>
  <c r="AO80" i="2"/>
  <c r="AU79" i="2"/>
  <c r="AQ79" i="2" a="1"/>
  <c r="AQ79" i="2" s="1"/>
  <c r="AO79" i="2"/>
  <c r="AU78" i="2"/>
  <c r="AQ78" i="2" a="1"/>
  <c r="AQ78" i="2" s="1"/>
  <c r="AO78" i="2"/>
  <c r="AU77" i="2"/>
  <c r="AQ77" i="2" a="1"/>
  <c r="AQ77" i="2" s="1"/>
  <c r="AR77" i="2" s="1" a="1"/>
  <c r="AR77" i="2" s="1"/>
  <c r="AS77" i="2" s="1" a="1"/>
  <c r="AS77" i="2" s="1"/>
  <c r="AO77" i="2"/>
  <c r="AU76" i="2"/>
  <c r="AQ76" i="2" a="1"/>
  <c r="AQ76" i="2" s="1"/>
  <c r="AO76" i="2"/>
  <c r="AU75" i="2"/>
  <c r="AQ75" i="2" a="1"/>
  <c r="AQ75" i="2" s="1"/>
  <c r="AT75" i="2" s="1"/>
  <c r="AO75" i="2"/>
  <c r="AU74" i="2"/>
  <c r="AQ74" i="2" a="1"/>
  <c r="AQ74" i="2" s="1"/>
  <c r="AR74" i="2" s="1" a="1"/>
  <c r="AR74" i="2" s="1"/>
  <c r="AS74" i="2" s="1" a="1"/>
  <c r="AS74" i="2" s="1"/>
  <c r="AO74" i="2"/>
  <c r="AU73" i="2"/>
  <c r="AQ73" i="2" a="1"/>
  <c r="AQ73" i="2" s="1"/>
  <c r="AT73" i="2" s="1"/>
  <c r="AO73" i="2"/>
  <c r="AU72" i="2"/>
  <c r="AQ72" i="2" a="1"/>
  <c r="AQ72" i="2" s="1"/>
  <c r="AO72" i="2"/>
  <c r="AU71" i="2"/>
  <c r="AQ71" i="2" a="1"/>
  <c r="AQ71" i="2" s="1"/>
  <c r="AT71" i="2" s="1"/>
  <c r="AO71" i="2"/>
  <c r="AU70" i="2"/>
  <c r="AQ70" i="2" a="1"/>
  <c r="AQ70" i="2" s="1"/>
  <c r="AR70" i="2" s="1" a="1"/>
  <c r="AR70" i="2" s="1"/>
  <c r="AS70" i="2" s="1" a="1"/>
  <c r="AS70" i="2" s="1"/>
  <c r="AO70" i="2"/>
  <c r="AU69" i="2"/>
  <c r="AQ69" i="2" a="1"/>
  <c r="AQ69" i="2" s="1"/>
  <c r="AT69" i="2" s="1"/>
  <c r="AO69" i="2"/>
  <c r="AU68" i="2"/>
  <c r="AQ68" i="2" a="1"/>
  <c r="AQ68" i="2" s="1"/>
  <c r="AO68" i="2"/>
  <c r="AU67" i="2"/>
  <c r="AQ67" i="2" a="1"/>
  <c r="AQ67" i="2" s="1"/>
  <c r="AO67" i="2"/>
  <c r="AU66" i="2"/>
  <c r="AQ66" i="2" a="1"/>
  <c r="AQ66" i="2" s="1"/>
  <c r="AR66" i="2" s="1" a="1"/>
  <c r="AR66" i="2" s="1"/>
  <c r="AS66" i="2" s="1" a="1"/>
  <c r="AS66" i="2" s="1"/>
  <c r="AO66" i="2"/>
  <c r="AU65" i="2"/>
  <c r="AQ65" i="2" a="1"/>
  <c r="AQ65" i="2" s="1"/>
  <c r="AO65" i="2"/>
  <c r="AU64" i="2"/>
  <c r="AQ64" i="2" a="1"/>
  <c r="AQ64" i="2" s="1"/>
  <c r="AO64" i="2"/>
  <c r="AU63" i="2"/>
  <c r="AQ63" i="2" a="1"/>
  <c r="AQ63" i="2" s="1"/>
  <c r="AR63" i="2" s="1" a="1"/>
  <c r="AR63" i="2" s="1"/>
  <c r="AS63" i="2" s="1" a="1"/>
  <c r="AS63" i="2" s="1"/>
  <c r="AO63" i="2"/>
  <c r="AU62" i="2"/>
  <c r="AQ62" i="2" a="1"/>
  <c r="AQ62" i="2" s="1"/>
  <c r="AT62" i="2" s="1"/>
  <c r="AO62" i="2"/>
  <c r="AU61" i="2"/>
  <c r="AQ61" i="2" a="1"/>
  <c r="AQ61" i="2" s="1"/>
  <c r="AT61" i="2" s="1"/>
  <c r="AO61" i="2"/>
  <c r="AU60" i="2"/>
  <c r="AQ60" i="2" a="1"/>
  <c r="AQ60" i="2" s="1"/>
  <c r="AO60" i="2"/>
  <c r="AU59" i="2"/>
  <c r="AQ59" i="2" a="1"/>
  <c r="AQ59" i="2" s="1"/>
  <c r="AT59" i="2" s="1"/>
  <c r="AO59" i="2"/>
  <c r="AU58" i="2"/>
  <c r="AQ58" i="2" a="1"/>
  <c r="AQ58" i="2" s="1"/>
  <c r="AT58" i="2" s="1"/>
  <c r="AO58" i="2"/>
  <c r="AU57" i="2"/>
  <c r="AQ57" i="2" a="1"/>
  <c r="AQ57" i="2" s="1"/>
  <c r="AT57" i="2" s="1"/>
  <c r="AO57" i="2"/>
  <c r="AU56" i="2"/>
  <c r="AQ56" i="2" a="1"/>
  <c r="AQ56" i="2" s="1"/>
  <c r="AO56" i="2"/>
  <c r="AU55" i="2"/>
  <c r="AQ55" i="2" a="1"/>
  <c r="AQ55" i="2" s="1"/>
  <c r="AO55" i="2"/>
  <c r="AU54" i="2"/>
  <c r="AQ54" i="2" a="1"/>
  <c r="AQ54" i="2" s="1"/>
  <c r="AO54" i="2"/>
  <c r="AU53" i="2"/>
  <c r="AQ53" i="2" a="1"/>
  <c r="AQ53" i="2" s="1"/>
  <c r="AT53" i="2" s="1"/>
  <c r="AO53" i="2"/>
  <c r="AU52" i="2"/>
  <c r="AQ52" i="2" a="1"/>
  <c r="AQ52" i="2" s="1"/>
  <c r="AO52" i="2"/>
  <c r="AU51" i="2"/>
  <c r="AQ51" i="2" a="1"/>
  <c r="AQ51" i="2" s="1"/>
  <c r="AR51" i="2" s="1" a="1"/>
  <c r="AR51" i="2" s="1"/>
  <c r="AS51" i="2" s="1" a="1"/>
  <c r="AS51" i="2" s="1"/>
  <c r="AO51" i="2"/>
  <c r="AU50" i="2"/>
  <c r="AQ50" i="2" a="1"/>
  <c r="AQ50" i="2" s="1"/>
  <c r="AT50" i="2" s="1"/>
  <c r="AO50" i="2"/>
  <c r="AU49" i="2"/>
  <c r="AQ49" i="2" a="1"/>
  <c r="AQ49" i="2" s="1"/>
  <c r="AT49" i="2" s="1"/>
  <c r="AO49" i="2"/>
  <c r="AU48" i="2"/>
  <c r="AQ48" i="2" a="1"/>
  <c r="AQ48" i="2" s="1"/>
  <c r="AO48" i="2"/>
  <c r="AU47" i="2"/>
  <c r="AQ47" i="2" a="1"/>
  <c r="AQ47" i="2" s="1"/>
  <c r="AT47" i="2" s="1"/>
  <c r="AO47" i="2"/>
  <c r="AU46" i="2"/>
  <c r="AQ46" i="2" a="1"/>
  <c r="AQ46" i="2" s="1"/>
  <c r="AO46" i="2"/>
  <c r="AU45" i="2"/>
  <c r="AQ45" i="2" a="1"/>
  <c r="AQ45" i="2" s="1"/>
  <c r="AR45" i="2" s="1" a="1"/>
  <c r="AR45" i="2" s="1"/>
  <c r="AS45" i="2" s="1" a="1"/>
  <c r="AS45" i="2" s="1"/>
  <c r="AO45" i="2"/>
  <c r="AU44" i="2"/>
  <c r="AQ44" i="2" a="1"/>
  <c r="AQ44" i="2" s="1"/>
  <c r="AO44" i="2"/>
  <c r="AU43" i="2"/>
  <c r="AQ43" i="2" a="1"/>
  <c r="AQ43" i="2" s="1"/>
  <c r="AO43" i="2"/>
  <c r="AU42" i="2"/>
  <c r="AQ42" i="2" a="1"/>
  <c r="AQ42" i="2" s="1"/>
  <c r="AT42" i="2" s="1"/>
  <c r="AO42" i="2"/>
  <c r="AU41" i="2"/>
  <c r="AQ41" i="2" a="1"/>
  <c r="AQ41" i="2" s="1"/>
  <c r="AT41" i="2" s="1"/>
  <c r="AO41" i="2"/>
  <c r="AU40" i="2"/>
  <c r="AQ40" i="2" a="1"/>
  <c r="AQ40" i="2" s="1"/>
  <c r="AO40" i="2"/>
  <c r="AU39" i="2"/>
  <c r="AQ39" i="2" a="1"/>
  <c r="AQ39" i="2" s="1"/>
  <c r="AT39" i="2" s="1"/>
  <c r="AO39" i="2"/>
  <c r="AU38" i="2"/>
  <c r="AQ38" i="2" a="1"/>
  <c r="AQ38" i="2" s="1"/>
  <c r="AT38" i="2" s="1"/>
  <c r="AO38" i="2"/>
  <c r="AU37" i="2"/>
  <c r="AQ37" i="2" a="1"/>
  <c r="AQ37" i="2" s="1"/>
  <c r="AT37" i="2" s="1"/>
  <c r="AO37" i="2"/>
  <c r="AU36" i="2"/>
  <c r="AQ36" i="2" a="1"/>
  <c r="AQ36" i="2" s="1"/>
  <c r="AO36" i="2"/>
  <c r="AU35" i="2"/>
  <c r="AQ35" i="2" a="1"/>
  <c r="AQ35" i="2" s="1"/>
  <c r="AT35" i="2" s="1"/>
  <c r="AO35" i="2"/>
  <c r="AU34" i="2"/>
  <c r="AQ34" i="2" a="1"/>
  <c r="AQ34" i="2" s="1"/>
  <c r="AO34" i="2"/>
  <c r="AU33" i="2"/>
  <c r="AQ33" i="2" a="1"/>
  <c r="AQ33" i="2" s="1"/>
  <c r="AR33" i="2" s="1" a="1"/>
  <c r="AR33" i="2" s="1"/>
  <c r="AS33" i="2" s="1" a="1"/>
  <c r="AS33" i="2" s="1"/>
  <c r="AO33" i="2"/>
  <c r="AU32" i="2"/>
  <c r="AQ32" i="2" a="1"/>
  <c r="AQ32" i="2" s="1"/>
  <c r="AO32" i="2"/>
  <c r="AU31" i="2"/>
  <c r="AQ31" i="2" a="1"/>
  <c r="AQ31" i="2" s="1"/>
  <c r="AT31" i="2" s="1"/>
  <c r="AO31" i="2"/>
  <c r="AU30" i="2"/>
  <c r="AQ30" i="2" a="1"/>
  <c r="AQ30" i="2" s="1"/>
  <c r="AT30" i="2" s="1"/>
  <c r="AO30" i="2"/>
  <c r="AU29" i="2"/>
  <c r="AQ29" i="2" a="1"/>
  <c r="AQ29" i="2" s="1"/>
  <c r="AO29" i="2"/>
  <c r="AU28" i="2"/>
  <c r="AQ28" i="2" a="1"/>
  <c r="AQ28" i="2" s="1"/>
  <c r="AT28" i="2" s="1"/>
  <c r="AO28" i="2"/>
  <c r="AU27" i="2"/>
  <c r="AQ27" i="2" a="1"/>
  <c r="AQ27" i="2" s="1"/>
  <c r="AT27" i="2" s="1"/>
  <c r="AO27" i="2"/>
  <c r="AU26" i="2"/>
  <c r="AQ26" i="2" a="1"/>
  <c r="AQ26" i="2" s="1"/>
  <c r="AR26" i="2" s="1" a="1"/>
  <c r="AR26" i="2" s="1"/>
  <c r="AS26" i="2" s="1" a="1"/>
  <c r="AS26" i="2" s="1"/>
  <c r="AO26" i="2"/>
  <c r="AU25" i="2"/>
  <c r="AQ25" i="2" a="1"/>
  <c r="AQ25" i="2" s="1"/>
  <c r="AR25" i="2" s="1" a="1"/>
  <c r="AR25" i="2" s="1"/>
  <c r="AS25" i="2" s="1" a="1"/>
  <c r="AS25" i="2" s="1"/>
  <c r="AO25" i="2"/>
  <c r="AU24" i="2"/>
  <c r="AQ24" i="2" a="1"/>
  <c r="AQ24" i="2" s="1"/>
  <c r="AT24" i="2" s="1"/>
  <c r="AO24" i="2"/>
  <c r="AU23" i="2"/>
  <c r="AQ23" i="2" a="1"/>
  <c r="AQ23" i="2" s="1"/>
  <c r="AR23" i="2" s="1" a="1"/>
  <c r="AR23" i="2" s="1"/>
  <c r="AS23" i="2" s="1" a="1"/>
  <c r="AS23" i="2" s="1"/>
  <c r="AO23" i="2"/>
  <c r="AU22" i="2"/>
  <c r="AQ22" i="2" a="1"/>
  <c r="AQ22" i="2" s="1"/>
  <c r="AO22" i="2"/>
  <c r="AU21" i="2"/>
  <c r="AQ21" i="2" a="1"/>
  <c r="AQ21" i="2" s="1"/>
  <c r="AT21" i="2" s="1"/>
  <c r="AO21" i="2"/>
  <c r="AU20" i="2"/>
  <c r="AQ20" i="2" a="1"/>
  <c r="AQ20" i="2" s="1"/>
  <c r="AO20" i="2"/>
  <c r="AU19" i="2"/>
  <c r="AQ19" i="2" a="1"/>
  <c r="AQ19" i="2" s="1"/>
  <c r="AR19" i="2" s="1" a="1"/>
  <c r="AR19" i="2" s="1"/>
  <c r="AS19" i="2" s="1" a="1"/>
  <c r="AS19" i="2" s="1"/>
  <c r="AO19" i="2"/>
  <c r="AU18" i="2"/>
  <c r="AQ18" i="2" a="1"/>
  <c r="AQ18" i="2" s="1"/>
  <c r="AR18" i="2" s="1" a="1"/>
  <c r="AR18" i="2" s="1"/>
  <c r="AS18" i="2" s="1" a="1"/>
  <c r="AS18" i="2" s="1"/>
  <c r="AO18" i="2"/>
  <c r="AU17" i="2"/>
  <c r="AQ17" i="2" a="1"/>
  <c r="AQ17" i="2" s="1"/>
  <c r="AO17" i="2"/>
  <c r="AU16" i="2"/>
  <c r="AQ16" i="2" a="1"/>
  <c r="AQ16" i="2" s="1"/>
  <c r="AO16" i="2"/>
  <c r="AU15" i="2"/>
  <c r="AQ15" i="2" a="1"/>
  <c r="AQ15" i="2" s="1"/>
  <c r="AR15" i="2" s="1" a="1"/>
  <c r="AR15" i="2" s="1"/>
  <c r="AS15" i="2" s="1" a="1"/>
  <c r="AS15" i="2" s="1"/>
  <c r="AO15" i="2"/>
  <c r="AU14" i="2"/>
  <c r="AQ14" i="2" a="1"/>
  <c r="AQ14" i="2" s="1"/>
  <c r="AR14" i="2" s="1" a="1"/>
  <c r="AR14" i="2" s="1"/>
  <c r="AS14" i="2" s="1" a="1"/>
  <c r="AS14" i="2" s="1"/>
  <c r="AO14" i="2"/>
  <c r="AU13" i="2"/>
  <c r="AQ13" i="2" a="1"/>
  <c r="AQ13" i="2" s="1"/>
  <c r="AT13" i="2" s="1"/>
  <c r="AV3257" i="2" l="1"/>
  <c r="AV13" i="2"/>
  <c r="AV3457" i="2"/>
  <c r="AG91" i="2"/>
  <c r="AG35" i="2"/>
  <c r="AG43" i="2"/>
  <c r="AG63" i="2"/>
  <c r="AG72" i="2"/>
  <c r="AG82" i="2"/>
  <c r="AF14" i="2"/>
  <c r="AG14" i="2" s="1"/>
  <c r="AF31" i="2"/>
  <c r="AG31" i="2" s="1"/>
  <c r="AF39" i="2"/>
  <c r="AG39" i="2" s="1"/>
  <c r="AF47" i="2"/>
  <c r="AG47" i="2" s="1"/>
  <c r="AF57" i="2"/>
  <c r="AG57" i="2" s="1"/>
  <c r="AF77" i="2"/>
  <c r="AG77" i="2" s="1"/>
  <c r="AG54" i="2"/>
  <c r="AG64" i="2"/>
  <c r="AG73" i="2"/>
  <c r="AG83" i="2"/>
  <c r="AG93" i="2"/>
  <c r="AF32" i="2"/>
  <c r="AG32" i="2" s="1"/>
  <c r="AF40" i="2"/>
  <c r="AG40" i="2" s="1"/>
  <c r="AF48" i="2"/>
  <c r="AG48" i="2" s="1"/>
  <c r="AF58" i="2"/>
  <c r="AG58" i="2" s="1"/>
  <c r="AF69" i="2"/>
  <c r="AG69" i="2" s="1"/>
  <c r="AF78" i="2"/>
  <c r="AG78" i="2" s="1"/>
  <c r="AF87" i="2"/>
  <c r="AG87" i="2" s="1"/>
  <c r="AF97" i="2"/>
  <c r="AG97" i="2" s="1"/>
  <c r="AG29" i="2"/>
  <c r="AG37" i="2"/>
  <c r="AG45" i="2"/>
  <c r="AG55" i="2"/>
  <c r="AG65" i="2"/>
  <c r="AG74" i="2"/>
  <c r="AG94" i="2"/>
  <c r="AF33" i="2"/>
  <c r="AG33" i="2" s="1"/>
  <c r="AF41" i="2"/>
  <c r="AG41" i="2" s="1"/>
  <c r="AF49" i="2"/>
  <c r="AG49" i="2" s="1"/>
  <c r="AF61" i="2"/>
  <c r="AG61" i="2" s="1"/>
  <c r="AF70" i="2"/>
  <c r="AG70" i="2" s="1"/>
  <c r="AF79" i="2"/>
  <c r="AG79" i="2" s="1"/>
  <c r="AF88" i="2"/>
  <c r="AG88" i="2" s="1"/>
  <c r="AF98" i="2"/>
  <c r="AG98" i="2" s="1"/>
  <c r="AG30" i="2"/>
  <c r="AG38" i="2"/>
  <c r="AG46" i="2"/>
  <c r="AG56" i="2"/>
  <c r="AG67" i="2"/>
  <c r="AG85" i="2"/>
  <c r="AG95" i="2"/>
  <c r="AF34" i="2"/>
  <c r="AG34" i="2" s="1"/>
  <c r="AF42" i="2"/>
  <c r="AG42" i="2" s="1"/>
  <c r="AF51" i="2"/>
  <c r="AG51" i="2" s="1"/>
  <c r="AF62" i="2"/>
  <c r="AG62" i="2" s="1"/>
  <c r="AF71" i="2"/>
  <c r="AG71" i="2" s="1"/>
  <c r="AF80" i="2"/>
  <c r="AG80" i="2" s="1"/>
  <c r="AF90" i="2"/>
  <c r="AG90" i="2" s="1"/>
  <c r="AF99" i="2"/>
  <c r="AG99" i="2" s="1"/>
  <c r="AG52" i="2"/>
  <c r="AG92" i="2"/>
  <c r="AG36" i="2"/>
  <c r="AG44" i="2"/>
  <c r="AG84" i="2"/>
  <c r="AG76" i="2"/>
  <c r="AG68" i="2"/>
  <c r="AR2748" i="2" a="1"/>
  <c r="AR2748" i="2" s="1"/>
  <c r="AS2748" i="2" s="1" a="1"/>
  <c r="AS2748" i="2" s="1"/>
  <c r="AR2808" i="2" a="1"/>
  <c r="AR2808" i="2" s="1"/>
  <c r="AS2808" i="2" s="1" a="1"/>
  <c r="AS2808" i="2" s="1"/>
  <c r="AV31" i="2"/>
  <c r="AV311" i="2"/>
  <c r="AT1363" i="2"/>
  <c r="AT2835" i="2"/>
  <c r="AV2835" i="2" s="1"/>
  <c r="AV80" i="2"/>
  <c r="AT2999" i="2"/>
  <c r="AV1995" i="2"/>
  <c r="AV2062" i="2"/>
  <c r="AR3382" i="2" a="1"/>
  <c r="AR3382" i="2" s="1"/>
  <c r="AS3382" i="2" s="1" a="1"/>
  <c r="AS3382" i="2" s="1"/>
  <c r="AR2519" i="2" a="1"/>
  <c r="AR2519" i="2" s="1"/>
  <c r="AS2519" i="2" s="1" a="1"/>
  <c r="AS2519" i="2" s="1"/>
  <c r="AV2798" i="2"/>
  <c r="AV3450" i="2"/>
  <c r="AV3339" i="2"/>
  <c r="AR2555" i="2" a="1"/>
  <c r="AR2555" i="2" s="1"/>
  <c r="AS2555" i="2" s="1" a="1"/>
  <c r="AS2555" i="2" s="1"/>
  <c r="AR858" i="2" a="1"/>
  <c r="AR858" i="2" s="1"/>
  <c r="AS858" i="2" s="1" a="1"/>
  <c r="AS858" i="2" s="1"/>
  <c r="AV90" i="2"/>
  <c r="AV198" i="2"/>
  <c r="AV581" i="2"/>
  <c r="AV589" i="2"/>
  <c r="AV1023" i="2"/>
  <c r="AR2885" i="2" a="1"/>
  <c r="AR2885" i="2" s="1"/>
  <c r="AS2885" i="2" s="1" a="1"/>
  <c r="AS2885" i="2" s="1"/>
  <c r="AV2959" i="2"/>
  <c r="AV3149" i="2"/>
  <c r="AV3203" i="2"/>
  <c r="AV398" i="2"/>
  <c r="AR427" i="2" a="1"/>
  <c r="AR427" i="2" s="1"/>
  <c r="AS427" i="2" s="1" a="1"/>
  <c r="AS427" i="2" s="1"/>
  <c r="AV1449" i="2"/>
  <c r="AV1483" i="2"/>
  <c r="AV1499" i="2"/>
  <c r="AT2071" i="2"/>
  <c r="AV2071" i="2" s="1"/>
  <c r="AV377" i="2"/>
  <c r="AV1410" i="2"/>
  <c r="AV3355" i="2"/>
  <c r="AT2973" i="2"/>
  <c r="AV2973" i="2" s="1"/>
  <c r="AV816" i="2"/>
  <c r="AV1699" i="2"/>
  <c r="AT1712" i="2"/>
  <c r="AT3335" i="2"/>
  <c r="AV3375" i="2"/>
  <c r="AT1845" i="2"/>
  <c r="AV1845" i="2" s="1"/>
  <c r="AR1973" i="2" a="1"/>
  <c r="AR1973" i="2" s="1"/>
  <c r="AS1973" i="2" s="1" a="1"/>
  <c r="AS1973" i="2" s="1"/>
  <c r="AV2357" i="2"/>
  <c r="AV2783" i="2"/>
  <c r="AT3014" i="2"/>
  <c r="AV3014" i="2" s="1"/>
  <c r="AV3060" i="2"/>
  <c r="AV3130" i="2"/>
  <c r="AV195" i="2"/>
  <c r="AV250" i="2"/>
  <c r="AT384" i="2"/>
  <c r="AV384" i="2" s="1"/>
  <c r="AV727" i="2"/>
  <c r="AV735" i="2"/>
  <c r="AR819" i="2" a="1"/>
  <c r="AR819" i="2" s="1"/>
  <c r="AS819" i="2" s="1" a="1"/>
  <c r="AS819" i="2" s="1"/>
  <c r="AV1443" i="2"/>
  <c r="AV2222" i="2"/>
  <c r="AV1062" i="2"/>
  <c r="AV1265" i="2"/>
  <c r="AV1334" i="2"/>
  <c r="AV2760" i="2"/>
  <c r="AG13" i="2"/>
  <c r="AV27" i="2"/>
  <c r="AV667" i="2"/>
  <c r="AT720" i="2"/>
  <c r="AV760" i="2"/>
  <c r="AR1255" i="2" a="1"/>
  <c r="AR1255" i="2" s="1"/>
  <c r="AS1255" i="2" s="1" a="1"/>
  <c r="AS1255" i="2" s="1"/>
  <c r="AT1386" i="2"/>
  <c r="AV1386" i="2" s="1"/>
  <c r="AR1449" i="2" a="1"/>
  <c r="AR1449" i="2" s="1"/>
  <c r="AS1449" i="2" s="1" a="1"/>
  <c r="AS1449" i="2" s="1"/>
  <c r="AR2598" i="2" a="1"/>
  <c r="AR2598" i="2" s="1"/>
  <c r="AS2598" i="2" s="1" a="1"/>
  <c r="AS2598" i="2" s="1"/>
  <c r="AV191" i="2"/>
  <c r="AV456" i="2"/>
  <c r="AV1649" i="2"/>
  <c r="AV2330" i="2"/>
  <c r="AV903" i="2"/>
  <c r="AV1626" i="2"/>
  <c r="AV1919" i="2"/>
  <c r="AV1988" i="2"/>
  <c r="AV2159" i="2"/>
  <c r="AV2428" i="2"/>
  <c r="AV3214" i="2"/>
  <c r="AV28" i="2"/>
  <c r="AV73" i="2"/>
  <c r="AV149" i="2"/>
  <c r="AV251" i="2"/>
  <c r="AT966" i="2"/>
  <c r="AV966" i="2" s="1"/>
  <c r="AV417" i="2"/>
  <c r="AV495" i="2"/>
  <c r="AV566" i="2"/>
  <c r="AV656" i="2"/>
  <c r="AV733" i="2"/>
  <c r="AV749" i="2"/>
  <c r="AV885" i="2"/>
  <c r="AV1123" i="2"/>
  <c r="AV1697" i="2"/>
  <c r="AV1789" i="2"/>
  <c r="AV428" i="2"/>
  <c r="AV477" i="2"/>
  <c r="AV501" i="2"/>
  <c r="AV723" i="2"/>
  <c r="AT1687" i="2"/>
  <c r="AV1687" i="2" s="1"/>
  <c r="AT2602" i="2"/>
  <c r="AV2602" i="2" s="1"/>
  <c r="AV2660" i="2"/>
  <c r="AV2717" i="2"/>
  <c r="AV644" i="2"/>
  <c r="AT774" i="2"/>
  <c r="AV1163" i="2"/>
  <c r="AV1199" i="2"/>
  <c r="AV1288" i="2"/>
  <c r="AV1328" i="2"/>
  <c r="AV1445" i="2"/>
  <c r="AR2715" i="2" a="1"/>
  <c r="AR2715" i="2" s="1"/>
  <c r="AS2715" i="2" s="1" a="1"/>
  <c r="AS2715" i="2" s="1"/>
  <c r="AR2751" i="2" a="1"/>
  <c r="AR2751" i="2" s="1"/>
  <c r="AS2751" i="2" s="1" a="1"/>
  <c r="AS2751" i="2" s="1"/>
  <c r="AV2715" i="2"/>
  <c r="AT14" i="2"/>
  <c r="AV14" i="2" s="1"/>
  <c r="AT1135" i="2"/>
  <c r="AV1135" i="2" s="1"/>
  <c r="AT3467" i="2"/>
  <c r="AV3467" i="2" s="1"/>
  <c r="AR3467" i="2" a="1"/>
  <c r="AR3467" i="2" s="1"/>
  <c r="AS3467" i="2" s="1" a="1"/>
  <c r="AS3467" i="2" s="1"/>
  <c r="AV3309" i="2"/>
  <c r="AR3361" i="2" a="1"/>
  <c r="AR3361" i="2" s="1"/>
  <c r="AS3361" i="2" s="1" a="1"/>
  <c r="AS3361" i="2" s="1"/>
  <c r="AR21" i="2" a="1"/>
  <c r="AR21" i="2" s="1"/>
  <c r="AS21" i="2" s="1" a="1"/>
  <c r="AS21" i="2" s="1"/>
  <c r="AV832" i="2"/>
  <c r="AV1100" i="2"/>
  <c r="AR1179" i="2" a="1"/>
  <c r="AR1179" i="2" s="1"/>
  <c r="AS1179" i="2" s="1" a="1"/>
  <c r="AS1179" i="2" s="1"/>
  <c r="AR1230" i="2" a="1"/>
  <c r="AR1230" i="2" s="1"/>
  <c r="AS1230" i="2" s="1" a="1"/>
  <c r="AS1230" i="2" s="1"/>
  <c r="AV1248" i="2"/>
  <c r="AV1253" i="2"/>
  <c r="AV1255" i="2"/>
  <c r="AV1456" i="2"/>
  <c r="AV2197" i="2"/>
  <c r="AV2267" i="2"/>
  <c r="AV2511" i="2"/>
  <c r="AV2661" i="2"/>
  <c r="AV2669" i="2"/>
  <c r="AR2702" i="2" a="1"/>
  <c r="AR2702" i="2" s="1"/>
  <c r="AS2702" i="2" s="1" a="1"/>
  <c r="AS2702" i="2" s="1"/>
  <c r="AT2753" i="2"/>
  <c r="AV2753" i="2" s="1"/>
  <c r="AR2865" i="2" a="1"/>
  <c r="AR2865" i="2" s="1"/>
  <c r="AS2865" i="2" s="1" a="1"/>
  <c r="AS2865" i="2" s="1"/>
  <c r="AT2955" i="2"/>
  <c r="AV3325" i="2"/>
  <c r="AV24" i="2"/>
  <c r="AV53" i="2"/>
  <c r="AV61" i="2"/>
  <c r="AV69" i="2"/>
  <c r="AV254" i="2"/>
  <c r="AT347" i="2"/>
  <c r="AV347" i="2" s="1"/>
  <c r="AV412" i="2"/>
  <c r="AV446" i="2"/>
  <c r="AV663" i="2"/>
  <c r="AV786" i="2"/>
  <c r="AV916" i="2"/>
  <c r="AV1187" i="2"/>
  <c r="AV1376" i="2"/>
  <c r="AV1394" i="2"/>
  <c r="AV1539" i="2"/>
  <c r="AV1737" i="2"/>
  <c r="AV1841" i="2"/>
  <c r="AT2802" i="2"/>
  <c r="AV2802" i="2" s="1"/>
  <c r="AT2817" i="2"/>
  <c r="AV2817" i="2" s="1"/>
  <c r="AV3093" i="2"/>
  <c r="AR3396" i="2" a="1"/>
  <c r="AR3396" i="2" s="1"/>
  <c r="AS3396" i="2" s="1" a="1"/>
  <c r="AS3396" i="2" s="1"/>
  <c r="AV59" i="2"/>
  <c r="AV83" i="2"/>
  <c r="AV371" i="2"/>
  <c r="AV402" i="2"/>
  <c r="AV426" i="2"/>
  <c r="AV451" i="2"/>
  <c r="AV543" i="2"/>
  <c r="AV569" i="2"/>
  <c r="AV585" i="2"/>
  <c r="AV769" i="2"/>
  <c r="AV838" i="2"/>
  <c r="AT942" i="2"/>
  <c r="AV942" i="2" s="1"/>
  <c r="AV968" i="2"/>
  <c r="AV1093" i="2"/>
  <c r="AV1180" i="2"/>
  <c r="AV1299" i="2"/>
  <c r="AV1374" i="2"/>
  <c r="AT1644" i="2"/>
  <c r="AV2137" i="2"/>
  <c r="AR2554" i="2" a="1"/>
  <c r="AR2554" i="2" s="1"/>
  <c r="AS2554" i="2" s="1" a="1"/>
  <c r="AS2554" i="2" s="1"/>
  <c r="AV2641" i="2"/>
  <c r="AR2698" i="2" a="1"/>
  <c r="AR2698" i="2" s="1"/>
  <c r="AS2698" i="2" s="1" a="1"/>
  <c r="AS2698" i="2" s="1"/>
  <c r="AR3019" i="2" a="1"/>
  <c r="AR3019" i="2" s="1"/>
  <c r="AS3019" i="2" s="1" a="1"/>
  <c r="AS3019" i="2" s="1"/>
  <c r="AR3188" i="2" a="1"/>
  <c r="AR3188" i="2" s="1"/>
  <c r="AS3188" i="2" s="1" a="1"/>
  <c r="AS3188" i="2" s="1"/>
  <c r="AT86" i="2"/>
  <c r="AV86" i="2" s="1"/>
  <c r="AR122" i="2" a="1"/>
  <c r="AR122" i="2" s="1"/>
  <c r="AS122" i="2" s="1" a="1"/>
  <c r="AS122" i="2" s="1"/>
  <c r="AT2067" i="2"/>
  <c r="AR2271" i="2" a="1"/>
  <c r="AR2271" i="2" s="1"/>
  <c r="AS2271" i="2" s="1" a="1"/>
  <c r="AS2271" i="2" s="1"/>
  <c r="AR2286" i="2" a="1"/>
  <c r="AR2286" i="2" s="1"/>
  <c r="AS2286" i="2" s="1" a="1"/>
  <c r="AS2286" i="2" s="1"/>
  <c r="AT2374" i="2"/>
  <c r="AV2374" i="2" s="1"/>
  <c r="AR2411" i="2" a="1"/>
  <c r="AR2411" i="2" s="1"/>
  <c r="AS2411" i="2" s="1" a="1"/>
  <c r="AS2411" i="2" s="1"/>
  <c r="AT2585" i="2"/>
  <c r="AR3329" i="2" a="1"/>
  <c r="AR3329" i="2" s="1"/>
  <c r="AS3329" i="2" s="1" a="1"/>
  <c r="AS3329" i="2" s="1"/>
  <c r="AV3350" i="2"/>
  <c r="AV3429" i="2"/>
  <c r="AV84" i="2"/>
  <c r="AV372" i="2"/>
  <c r="AV395" i="2"/>
  <c r="AV411" i="2"/>
  <c r="AV670" i="2"/>
  <c r="AV826" i="2"/>
  <c r="AV891" i="2"/>
  <c r="AV1181" i="2"/>
  <c r="AR1201" i="2" a="1"/>
  <c r="AR1201" i="2" s="1"/>
  <c r="AS1201" i="2" s="1" a="1"/>
  <c r="AS1201" i="2" s="1"/>
  <c r="AV1276" i="2"/>
  <c r="AV1406" i="2"/>
  <c r="AV1458" i="2"/>
  <c r="AV1949" i="2"/>
  <c r="AV2199" i="2"/>
  <c r="AV2286" i="2"/>
  <c r="AV2315" i="2"/>
  <c r="AV2354" i="2"/>
  <c r="AR2416" i="2" a="1"/>
  <c r="AR2416" i="2" s="1"/>
  <c r="AS2416" i="2" s="1" a="1"/>
  <c r="AS2416" i="2" s="1"/>
  <c r="AV2479" i="2"/>
  <c r="AV2671" i="2"/>
  <c r="AR2884" i="2" a="1"/>
  <c r="AR2884" i="2" s="1"/>
  <c r="AS2884" i="2" s="1" a="1"/>
  <c r="AS2884" i="2" s="1"/>
  <c r="AV3040" i="2"/>
  <c r="AV3128" i="2"/>
  <c r="AR435" i="2" a="1"/>
  <c r="AR435" i="2" s="1"/>
  <c r="AS435" i="2" s="1" a="1"/>
  <c r="AS435" i="2" s="1"/>
  <c r="AT435" i="2"/>
  <c r="AV435" i="2" s="1"/>
  <c r="AR1484" i="2" a="1"/>
  <c r="AR1484" i="2" s="1"/>
  <c r="AS1484" i="2" s="1" a="1"/>
  <c r="AS1484" i="2" s="1"/>
  <c r="AT1484" i="2"/>
  <c r="AV1484" i="2" s="1"/>
  <c r="AT2544" i="2"/>
  <c r="AV2544" i="2" s="1"/>
  <c r="AR2544" i="2" a="1"/>
  <c r="AR2544" i="2" s="1"/>
  <c r="AS2544" i="2" s="1" a="1"/>
  <c r="AS2544" i="2" s="1"/>
  <c r="AT2026" i="2"/>
  <c r="AR2026" i="2" a="1"/>
  <c r="AR2026" i="2" s="1"/>
  <c r="AS2026" i="2" s="1" a="1"/>
  <c r="AS2026" i="2" s="1"/>
  <c r="AR2530" i="2" a="1"/>
  <c r="AR2530" i="2" s="1"/>
  <c r="AS2530" i="2" s="1" a="1"/>
  <c r="AS2530" i="2" s="1"/>
  <c r="AT2530" i="2"/>
  <c r="AV2530" i="2" s="1"/>
  <c r="AR2795" i="2" a="1"/>
  <c r="AR2795" i="2" s="1"/>
  <c r="AS2795" i="2" s="1" a="1"/>
  <c r="AS2795" i="2" s="1"/>
  <c r="AT2795" i="2"/>
  <c r="AV2795" i="2" s="1"/>
  <c r="AT302" i="2"/>
  <c r="AV302" i="2" s="1"/>
  <c r="AR302" i="2" a="1"/>
  <c r="AR302" i="2" s="1"/>
  <c r="AS302" i="2" s="1" a="1"/>
  <c r="AS302" i="2" s="1"/>
  <c r="AT2009" i="2"/>
  <c r="AV2009" i="2" s="1"/>
  <c r="AR2009" i="2" a="1"/>
  <c r="AR2009" i="2" s="1"/>
  <c r="AS2009" i="2" s="1" a="1"/>
  <c r="AS2009" i="2" s="1"/>
  <c r="AR2818" i="2" a="1"/>
  <c r="AR2818" i="2" s="1"/>
  <c r="AS2818" i="2" s="1" a="1"/>
  <c r="AS2818" i="2" s="1"/>
  <c r="AT2818" i="2"/>
  <c r="AV2818" i="2" s="1"/>
  <c r="AT759" i="2"/>
  <c r="AV759" i="2" s="1"/>
  <c r="AR759" i="2" a="1"/>
  <c r="AR759" i="2" s="1"/>
  <c r="AS759" i="2" s="1" a="1"/>
  <c r="AS759" i="2" s="1"/>
  <c r="AR3233" i="2" a="1"/>
  <c r="AR3233" i="2" s="1"/>
  <c r="AS3233" i="2" s="1" a="1"/>
  <c r="AS3233" i="2" s="1"/>
  <c r="AT3233" i="2"/>
  <c r="AV3233" i="2" s="1"/>
  <c r="AT344" i="2"/>
  <c r="AV344" i="2" s="1"/>
  <c r="AR344" i="2" a="1"/>
  <c r="AR344" i="2" s="1"/>
  <c r="AS344" i="2" s="1" a="1"/>
  <c r="AS344" i="2" s="1"/>
  <c r="AT1997" i="2"/>
  <c r="AV1997" i="2" s="1"/>
  <c r="AR1997" i="2" a="1"/>
  <c r="AR1997" i="2" s="1"/>
  <c r="AS1997" i="2" s="1" a="1"/>
  <c r="AS1997" i="2" s="1"/>
  <c r="AT577" i="2"/>
  <c r="AV577" i="2" s="1"/>
  <c r="AR577" i="2" a="1"/>
  <c r="AR577" i="2" s="1"/>
  <c r="AS577" i="2" s="1" a="1"/>
  <c r="AS577" i="2" s="1"/>
  <c r="AR1310" i="2" a="1"/>
  <c r="AR1310" i="2" s="1"/>
  <c r="AS1310" i="2" s="1" a="1"/>
  <c r="AS1310" i="2" s="1"/>
  <c r="AT1310" i="2"/>
  <c r="AV1310" i="2" s="1"/>
  <c r="AT1522" i="2"/>
  <c r="AV1522" i="2" s="1"/>
  <c r="AR1522" i="2" a="1"/>
  <c r="AR1522" i="2" s="1"/>
  <c r="AS1522" i="2" s="1" a="1"/>
  <c r="AS1522" i="2" s="1"/>
  <c r="AT2815" i="2"/>
  <c r="AV2815" i="2" s="1"/>
  <c r="AR2815" i="2" a="1"/>
  <c r="AR2815" i="2" s="1"/>
  <c r="AS2815" i="2" s="1" a="1"/>
  <c r="AS2815" i="2" s="1"/>
  <c r="AR135" i="2" a="1"/>
  <c r="AR135" i="2" s="1"/>
  <c r="AS135" i="2" s="1" a="1"/>
  <c r="AS135" i="2" s="1"/>
  <c r="AT479" i="2"/>
  <c r="AV479" i="2" s="1"/>
  <c r="AR1125" i="2" a="1"/>
  <c r="AR1125" i="2" s="1"/>
  <c r="AS1125" i="2" s="1" a="1"/>
  <c r="AS1125" i="2" s="1"/>
  <c r="AR1410" i="2" a="1"/>
  <c r="AR1410" i="2" s="1"/>
  <c r="AS1410" i="2" s="1" a="1"/>
  <c r="AS1410" i="2" s="1"/>
  <c r="AR2199" i="2" a="1"/>
  <c r="AR2199" i="2" s="1"/>
  <c r="AS2199" i="2" s="1" a="1"/>
  <c r="AS2199" i="2" s="1"/>
  <c r="AV427" i="2"/>
  <c r="AV473" i="2"/>
  <c r="AV595" i="2"/>
  <c r="AV696" i="2"/>
  <c r="AV1166" i="2"/>
  <c r="AV1290" i="2"/>
  <c r="AV1429" i="2"/>
  <c r="AV2070" i="2"/>
  <c r="AR49" i="2" a="1"/>
  <c r="AR49" i="2" s="1"/>
  <c r="AS49" i="2" s="1" a="1"/>
  <c r="AS49" i="2" s="1"/>
  <c r="AR1737" i="2" a="1"/>
  <c r="AR1737" i="2" s="1"/>
  <c r="AS1737" i="2" s="1" a="1"/>
  <c r="AS1737" i="2" s="1"/>
  <c r="AT2777" i="2"/>
  <c r="AT546" i="2"/>
  <c r="AV546" i="2" s="1"/>
  <c r="AR2294" i="2" a="1"/>
  <c r="AR2294" i="2" s="1"/>
  <c r="AS2294" i="2" s="1" a="1"/>
  <c r="AS2294" i="2" s="1"/>
  <c r="AR2379" i="2" a="1"/>
  <c r="AR2379" i="2" s="1"/>
  <c r="AS2379" i="2" s="1" a="1"/>
  <c r="AS2379" i="2" s="1"/>
  <c r="AR2511" i="2" a="1"/>
  <c r="AR2511" i="2" s="1"/>
  <c r="AS2511" i="2" s="1" a="1"/>
  <c r="AS2511" i="2" s="1"/>
  <c r="AR2671" i="2" a="1"/>
  <c r="AR2671" i="2" s="1"/>
  <c r="AS2671" i="2" s="1" a="1"/>
  <c r="AS2671" i="2" s="1"/>
  <c r="AT2496" i="2"/>
  <c r="AV2496" i="2" s="1"/>
  <c r="AR2579" i="2" a="1"/>
  <c r="AR2579" i="2" s="1"/>
  <c r="AS2579" i="2" s="1" a="1"/>
  <c r="AS2579" i="2" s="1"/>
  <c r="AV420" i="2"/>
  <c r="AT629" i="2"/>
  <c r="AV629" i="2" s="1"/>
  <c r="AR786" i="2" a="1"/>
  <c r="AR786" i="2" s="1"/>
  <c r="AS786" i="2" s="1" a="1"/>
  <c r="AS786" i="2" s="1"/>
  <c r="AV123" i="2"/>
  <c r="AT145" i="2"/>
  <c r="AV145" i="2" s="1"/>
  <c r="AT331" i="2"/>
  <c r="AV331" i="2" s="1"/>
  <c r="AV397" i="2"/>
  <c r="AR420" i="2" a="1"/>
  <c r="AR420" i="2" s="1"/>
  <c r="AS420" i="2" s="1" a="1"/>
  <c r="AS420" i="2" s="1"/>
  <c r="AR682" i="2" a="1"/>
  <c r="AR682" i="2" s="1"/>
  <c r="AS682" i="2" s="1" a="1"/>
  <c r="AS682" i="2" s="1"/>
  <c r="AV697" i="2"/>
  <c r="AT750" i="2"/>
  <c r="AV750" i="2" s="1"/>
  <c r="AV1159" i="2"/>
  <c r="AV1321" i="2"/>
  <c r="AV1430" i="2"/>
  <c r="AV1669" i="2"/>
  <c r="AV2201" i="2"/>
  <c r="AT2327" i="2"/>
  <c r="AV2327" i="2" s="1"/>
  <c r="AT2358" i="2"/>
  <c r="AV2358" i="2" s="1"/>
  <c r="AV3452" i="2"/>
  <c r="AT694" i="2"/>
  <c r="AV694" i="2" s="1"/>
  <c r="AR702" i="2" a="1"/>
  <c r="AR702" i="2" s="1"/>
  <c r="AS702" i="2" s="1" a="1"/>
  <c r="AS702" i="2" s="1"/>
  <c r="AT1156" i="2"/>
  <c r="AV1156" i="2" s="1"/>
  <c r="AV37" i="2"/>
  <c r="AV567" i="2"/>
  <c r="AV802" i="2"/>
  <c r="AV895" i="2"/>
  <c r="AT935" i="2"/>
  <c r="AV935" i="2" s="1"/>
  <c r="AT1346" i="2"/>
  <c r="AV1346" i="2" s="1"/>
  <c r="AR2313" i="2" a="1"/>
  <c r="AR2313" i="2" s="1"/>
  <c r="AS2313" i="2" s="1" a="1"/>
  <c r="AS2313" i="2" s="1"/>
  <c r="AV2442" i="2"/>
  <c r="AT2482" i="2"/>
  <c r="AV2482" i="2" s="1"/>
  <c r="AV2690" i="2"/>
  <c r="AV2745" i="2"/>
  <c r="AT2848" i="2"/>
  <c r="AV2848" i="2" s="1"/>
  <c r="AR3060" i="2" a="1"/>
  <c r="AR3060" i="2" s="1"/>
  <c r="AS3060" i="2" s="1" a="1"/>
  <c r="AS3060" i="2" s="1"/>
  <c r="AR3161" i="2" a="1"/>
  <c r="AR3161" i="2" s="1"/>
  <c r="AS3161" i="2" s="1" a="1"/>
  <c r="AS3161" i="2" s="1"/>
  <c r="AV2348" i="2"/>
  <c r="AR838" i="2" a="1"/>
  <c r="AR838" i="2" s="1"/>
  <c r="AS838" i="2" s="1" a="1"/>
  <c r="AS838" i="2" s="1"/>
  <c r="AT2362" i="2"/>
  <c r="AV2362" i="2" s="1"/>
  <c r="AR2408" i="2" a="1"/>
  <c r="AR2408" i="2" s="1"/>
  <c r="AS2408" i="2" s="1" a="1"/>
  <c r="AS2408" i="2" s="1"/>
  <c r="AR530" i="2" a="1"/>
  <c r="AR530" i="2" s="1"/>
  <c r="AS530" i="2" s="1" a="1"/>
  <c r="AS530" i="2" s="1"/>
  <c r="AR1006" i="2" a="1"/>
  <c r="AR1006" i="2" s="1"/>
  <c r="AS1006" i="2" s="1" a="1"/>
  <c r="AS1006" i="2" s="1"/>
  <c r="AT1496" i="2"/>
  <c r="AV1496" i="2" s="1"/>
  <c r="AT946" i="2"/>
  <c r="AV946" i="2" s="1"/>
  <c r="AR1398" i="2" a="1"/>
  <c r="AR1398" i="2" s="1"/>
  <c r="AS1398" i="2" s="1" a="1"/>
  <c r="AS1398" i="2" s="1"/>
  <c r="AT15" i="2"/>
  <c r="AV15" i="2" s="1"/>
  <c r="AR203" i="2" a="1"/>
  <c r="AR203" i="2" s="1"/>
  <c r="AS203" i="2" s="1" a="1"/>
  <c r="AS203" i="2" s="1"/>
  <c r="AV244" i="2"/>
  <c r="AV301" i="2"/>
  <c r="AR669" i="2" a="1"/>
  <c r="AR669" i="2" s="1"/>
  <c r="AS669" i="2" s="1" a="1"/>
  <c r="AS669" i="2" s="1"/>
  <c r="AT676" i="2"/>
  <c r="AV676" i="2" s="1"/>
  <c r="AV706" i="2"/>
  <c r="AV803" i="2"/>
  <c r="AR850" i="2" a="1"/>
  <c r="AR850" i="2" s="1"/>
  <c r="AS850" i="2" s="1" a="1"/>
  <c r="AS850" i="2" s="1"/>
  <c r="AV919" i="2"/>
  <c r="AT1391" i="2"/>
  <c r="AV1391" i="2" s="1"/>
  <c r="AT1542" i="2"/>
  <c r="AV1542" i="2" s="1"/>
  <c r="AT2058" i="2"/>
  <c r="AV2058" i="2" s="1"/>
  <c r="AT2353" i="2"/>
  <c r="AV2353" i="2" s="1"/>
  <c r="AT2395" i="2"/>
  <c r="AT2466" i="2"/>
  <c r="AV2466" i="2" s="1"/>
  <c r="AR2760" i="2" a="1"/>
  <c r="AR2760" i="2" s="1"/>
  <c r="AS2760" i="2" s="1" a="1"/>
  <c r="AS2760" i="2" s="1"/>
  <c r="AR187" i="2" a="1"/>
  <c r="AR187" i="2" s="1"/>
  <c r="AS187" i="2" s="1" a="1"/>
  <c r="AS187" i="2" s="1"/>
  <c r="AR339" i="2" a="1"/>
  <c r="AR339" i="2" s="1"/>
  <c r="AS339" i="2" s="1" a="1"/>
  <c r="AS339" i="2" s="1"/>
  <c r="AT498" i="2"/>
  <c r="AV498" i="2" s="1"/>
  <c r="AR1088" i="2" a="1"/>
  <c r="AR1088" i="2" s="1"/>
  <c r="AS1088" i="2" s="1" a="1"/>
  <c r="AS1088" i="2" s="1"/>
  <c r="AT1384" i="2"/>
  <c r="AV1384" i="2" s="1"/>
  <c r="AT1485" i="2"/>
  <c r="AV1485" i="2" s="1"/>
  <c r="AT2123" i="2"/>
  <c r="AV2123" i="2" s="1"/>
  <c r="AT361" i="2"/>
  <c r="AV361" i="2" s="1"/>
  <c r="AV444" i="2"/>
  <c r="AV476" i="2"/>
  <c r="AV521" i="2"/>
  <c r="AV639" i="2"/>
  <c r="AV699" i="2"/>
  <c r="AV781" i="2"/>
  <c r="AV836" i="2"/>
  <c r="AV1047" i="2"/>
  <c r="AV1347" i="2"/>
  <c r="AT1518" i="2"/>
  <c r="AV1518" i="2" s="1"/>
  <c r="AV1801" i="2"/>
  <c r="AV2782" i="2"/>
  <c r="AV3361" i="2"/>
  <c r="AV3384" i="2"/>
  <c r="AV252" i="2"/>
  <c r="AV369" i="2"/>
  <c r="AV843" i="2"/>
  <c r="AV1399" i="2"/>
  <c r="AV2004" i="2"/>
  <c r="AT2131" i="2"/>
  <c r="AV2131" i="2" s="1"/>
  <c r="AT2196" i="2"/>
  <c r="AV2196" i="2" s="1"/>
  <c r="AV2272" i="2"/>
  <c r="AR2775" i="2" a="1"/>
  <c r="AR2775" i="2" s="1"/>
  <c r="AS2775" i="2" s="1" a="1"/>
  <c r="AS2775" i="2" s="1"/>
  <c r="AR2782" i="2" a="1"/>
  <c r="AR2782" i="2" s="1"/>
  <c r="AS2782" i="2" s="1" a="1"/>
  <c r="AS2782" i="2" s="1"/>
  <c r="AT1309" i="2"/>
  <c r="AV1309" i="2" s="1"/>
  <c r="AR1316" i="2" a="1"/>
  <c r="AR1316" i="2" s="1"/>
  <c r="AS1316" i="2" s="1" a="1"/>
  <c r="AS1316" i="2" s="1"/>
  <c r="AR1455" i="2" a="1"/>
  <c r="AR1455" i="2" s="1"/>
  <c r="AS1455" i="2" s="1" a="1"/>
  <c r="AS1455" i="2" s="1"/>
  <c r="AR2514" i="2" a="1"/>
  <c r="AR2514" i="2" s="1"/>
  <c r="AS2514" i="2" s="1" a="1"/>
  <c r="AS2514" i="2" s="1"/>
  <c r="AT2323" i="2"/>
  <c r="AV2323" i="2" s="1"/>
  <c r="AR3339" i="2" a="1"/>
  <c r="AR3339" i="2" s="1"/>
  <c r="AS3339" i="2" s="1" a="1"/>
  <c r="AS3339" i="2" s="1"/>
  <c r="AT920" i="2"/>
  <c r="AV920" i="2" s="1"/>
  <c r="AR1105" i="2" a="1"/>
  <c r="AR1105" i="2" s="1"/>
  <c r="AS1105" i="2" s="1" a="1"/>
  <c r="AS1105" i="2" s="1"/>
  <c r="AV1363" i="2"/>
  <c r="AV1480" i="2"/>
  <c r="AR1502" i="2" a="1"/>
  <c r="AR1502" i="2" s="1"/>
  <c r="AS1502" i="2" s="1" a="1"/>
  <c r="AS1502" i="2" s="1"/>
  <c r="AT1992" i="2"/>
  <c r="AV1992" i="2" s="1"/>
  <c r="AT2179" i="2"/>
  <c r="AV2179" i="2" s="1"/>
  <c r="AT133" i="2"/>
  <c r="AV133" i="2" s="1"/>
  <c r="AT522" i="2"/>
  <c r="AV522" i="2" s="1"/>
  <c r="AV789" i="2"/>
  <c r="AV119" i="2"/>
  <c r="AV493" i="2"/>
  <c r="AV898" i="2"/>
  <c r="AV1264" i="2"/>
  <c r="AV1544" i="2"/>
  <c r="AV1689" i="2"/>
  <c r="AV2598" i="2"/>
  <c r="AV2685" i="2"/>
  <c r="AV2748" i="2"/>
  <c r="AV2769" i="2"/>
  <c r="AR2807" i="2" a="1"/>
  <c r="AR2807" i="2" s="1"/>
  <c r="AS2807" i="2" s="1" a="1"/>
  <c r="AS2807" i="2" s="1"/>
  <c r="AV3111" i="2"/>
  <c r="AV3164" i="2"/>
  <c r="AR3325" i="2" a="1"/>
  <c r="AR3325" i="2" s="1"/>
  <c r="AS3325" i="2" s="1" a="1"/>
  <c r="AS3325" i="2" s="1"/>
  <c r="AV3456" i="2"/>
  <c r="AT2814" i="2"/>
  <c r="AV2814" i="2" s="1"/>
  <c r="AT2859" i="2"/>
  <c r="AV2859" i="2" s="1"/>
  <c r="AT3000" i="2"/>
  <c r="AV3000" i="2" s="1"/>
  <c r="AV2808" i="2"/>
  <c r="AR3395" i="2" a="1"/>
  <c r="AR3395" i="2" s="1"/>
  <c r="AS3395" i="2" s="1" a="1"/>
  <c r="AS3395" i="2" s="1"/>
  <c r="AT379" i="2"/>
  <c r="AV379" i="2" s="1"/>
  <c r="AT860" i="2"/>
  <c r="AV860" i="2" s="1"/>
  <c r="AR1265" i="2" a="1"/>
  <c r="AR1265" i="2" s="1"/>
  <c r="AS1265" i="2" s="1" a="1"/>
  <c r="AS1265" i="2" s="1"/>
  <c r="AR1938" i="2" a="1"/>
  <c r="AR1938" i="2" s="1"/>
  <c r="AS1938" i="2" s="1" a="1"/>
  <c r="AS1938" i="2" s="1"/>
  <c r="AR2479" i="2" a="1"/>
  <c r="AR2479" i="2" s="1"/>
  <c r="AS2479" i="2" s="1" a="1"/>
  <c r="AS2479" i="2" s="1"/>
  <c r="AT3208" i="2"/>
  <c r="AV3208" i="2" s="1"/>
  <c r="AR1520" i="2" a="1"/>
  <c r="AR1520" i="2" s="1"/>
  <c r="AS1520" i="2" s="1" a="1"/>
  <c r="AS1520" i="2" s="1"/>
  <c r="AT954" i="2"/>
  <c r="AV954" i="2" s="1"/>
  <c r="AT900" i="2"/>
  <c r="AV900" i="2" s="1"/>
  <c r="AR1642" i="2" a="1"/>
  <c r="AR1642" i="2" s="1"/>
  <c r="AS1642" i="2" s="1" a="1"/>
  <c r="AS1642" i="2" s="1"/>
  <c r="AR2062" i="2" a="1"/>
  <c r="AR2062" i="2" s="1"/>
  <c r="AS2062" i="2" s="1" a="1"/>
  <c r="AS2062" i="2" s="1"/>
  <c r="AV2495" i="2"/>
  <c r="AT2578" i="2"/>
  <c r="AV2578" i="2" s="1"/>
  <c r="AV2639" i="2"/>
  <c r="AR2717" i="2" a="1"/>
  <c r="AR2717" i="2" s="1"/>
  <c r="AS2717" i="2" s="1" a="1"/>
  <c r="AS2717" i="2" s="1"/>
  <c r="AR2809" i="2" a="1"/>
  <c r="AR2809" i="2" s="1"/>
  <c r="AS2809" i="2" s="1" a="1"/>
  <c r="AS2809" i="2" s="1"/>
  <c r="AT3009" i="2"/>
  <c r="AV3009" i="2" s="1"/>
  <c r="AV3016" i="2"/>
  <c r="AV3320" i="2"/>
  <c r="AR1295" i="2" a="1"/>
  <c r="AR1295" i="2" s="1"/>
  <c r="AS1295" i="2" s="1" a="1"/>
  <c r="AS1295" i="2" s="1"/>
  <c r="AR1181" i="2" a="1"/>
  <c r="AR1181" i="2" s="1"/>
  <c r="AS1181" i="2" s="1" a="1"/>
  <c r="AS1181" i="2" s="1"/>
  <c r="AR939" i="2" a="1"/>
  <c r="AR939" i="2" s="1"/>
  <c r="AS939" i="2" s="1" a="1"/>
  <c r="AS939" i="2" s="1"/>
  <c r="AT2356" i="2"/>
  <c r="AV2356" i="2" s="1"/>
  <c r="AR2545" i="2" a="1"/>
  <c r="AR2545" i="2" s="1"/>
  <c r="AS2545" i="2" s="1" a="1"/>
  <c r="AS2545" i="2" s="1"/>
  <c r="AV263" i="2"/>
  <c r="AT440" i="2"/>
  <c r="AV440" i="2" s="1"/>
  <c r="AT81" i="2"/>
  <c r="AV81" i="2" s="1"/>
  <c r="AV703" i="2"/>
  <c r="AT785" i="2"/>
  <c r="AV785" i="2" s="1"/>
  <c r="AT1118" i="2"/>
  <c r="AV1118" i="2" s="1"/>
  <c r="AR1334" i="2" a="1"/>
  <c r="AR1334" i="2" s="1"/>
  <c r="AS1334" i="2" s="1" a="1"/>
  <c r="AS1334" i="2" s="1"/>
  <c r="AR2357" i="2" a="1"/>
  <c r="AR2357" i="2" s="1"/>
  <c r="AS2357" i="2" s="1" a="1"/>
  <c r="AS2357" i="2" s="1"/>
  <c r="AV35" i="2"/>
  <c r="AT129" i="2"/>
  <c r="AV129" i="2" s="1"/>
  <c r="AV218" i="2"/>
  <c r="AV282" i="2"/>
  <c r="AR703" i="2" a="1"/>
  <c r="AR703" i="2" s="1"/>
  <c r="AS703" i="2" s="1" a="1"/>
  <c r="AS703" i="2" s="1"/>
  <c r="AR1101" i="2" a="1"/>
  <c r="AR1101" i="2" s="1"/>
  <c r="AS1101" i="2" s="1" a="1"/>
  <c r="AS1101" i="2" s="1"/>
  <c r="AR1451" i="2" a="1"/>
  <c r="AR1451" i="2" s="1"/>
  <c r="AS1451" i="2" s="1" a="1"/>
  <c r="AS1451" i="2" s="1"/>
  <c r="AV1590" i="2"/>
  <c r="AT1707" i="2"/>
  <c r="AV1707" i="2" s="1"/>
  <c r="AV1889" i="2"/>
  <c r="AV2710" i="2"/>
  <c r="AT2764" i="2"/>
  <c r="AV2764" i="2" s="1"/>
  <c r="AR3016" i="2" a="1"/>
  <c r="AR3016" i="2" s="1"/>
  <c r="AS3016" i="2" s="1" a="1"/>
  <c r="AS3016" i="2" s="1"/>
  <c r="AV3373" i="2"/>
  <c r="AT381" i="2"/>
  <c r="AV381" i="2" s="1"/>
  <c r="AR381" i="2" a="1"/>
  <c r="AR381" i="2" s="1"/>
  <c r="AS381" i="2" s="1" a="1"/>
  <c r="AS381" i="2" s="1"/>
  <c r="AT1503" i="2"/>
  <c r="AV1503" i="2" s="1"/>
  <c r="AR1503" i="2" a="1"/>
  <c r="AR1503" i="2" s="1"/>
  <c r="AS1503" i="2" s="1" a="1"/>
  <c r="AS1503" i="2" s="1"/>
  <c r="AR1459" i="2" a="1"/>
  <c r="AR1459" i="2" s="1"/>
  <c r="AS1459" i="2" s="1" a="1"/>
  <c r="AS1459" i="2" s="1"/>
  <c r="AT1459" i="2"/>
  <c r="AV1459" i="2" s="1"/>
  <c r="AT137" i="2"/>
  <c r="AV137" i="2" s="1"/>
  <c r="AR137" i="2" a="1"/>
  <c r="AR137" i="2" s="1"/>
  <c r="AS137" i="2" s="1" a="1"/>
  <c r="AS137" i="2" s="1"/>
  <c r="AT549" i="2"/>
  <c r="AV549" i="2" s="1"/>
  <c r="AR549" i="2" a="1"/>
  <c r="AR549" i="2" s="1"/>
  <c r="AS549" i="2" s="1" a="1"/>
  <c r="AS549" i="2" s="1"/>
  <c r="AR1850" i="2" a="1"/>
  <c r="AR1850" i="2" s="1"/>
  <c r="AS1850" i="2" s="1" a="1"/>
  <c r="AS1850" i="2" s="1"/>
  <c r="AT1850" i="2"/>
  <c r="AV1850" i="2" s="1"/>
  <c r="AT497" i="2"/>
  <c r="AV497" i="2" s="1"/>
  <c r="AR497" i="2" a="1"/>
  <c r="AR497" i="2" s="1"/>
  <c r="AS497" i="2" s="1" a="1"/>
  <c r="AS497" i="2" s="1"/>
  <c r="AR483" i="2" a="1"/>
  <c r="AR483" i="2" s="1"/>
  <c r="AS483" i="2" s="1" a="1"/>
  <c r="AS483" i="2" s="1"/>
  <c r="AT483" i="2"/>
  <c r="AV483" i="2" s="1"/>
  <c r="AR2564" i="2" a="1"/>
  <c r="AR2564" i="2" s="1"/>
  <c r="AS2564" i="2" s="1" a="1"/>
  <c r="AS2564" i="2" s="1"/>
  <c r="AT2564" i="2"/>
  <c r="AV2564" i="2" s="1"/>
  <c r="AT1188" i="2"/>
  <c r="AV1188" i="2" s="1"/>
  <c r="AR1188" i="2" a="1"/>
  <c r="AR1188" i="2" s="1"/>
  <c r="AS1188" i="2" s="1" a="1"/>
  <c r="AS1188" i="2" s="1"/>
  <c r="AT459" i="2"/>
  <c r="AV459" i="2" s="1"/>
  <c r="AR459" i="2" a="1"/>
  <c r="AR459" i="2" s="1"/>
  <c r="AS459" i="2" s="1" a="1"/>
  <c r="AS459" i="2" s="1"/>
  <c r="AT591" i="2"/>
  <c r="AV591" i="2" s="1"/>
  <c r="AR591" i="2" a="1"/>
  <c r="AR591" i="2" s="1"/>
  <c r="AS591" i="2" s="1" a="1"/>
  <c r="AS591" i="2" s="1"/>
  <c r="AR844" i="2" a="1"/>
  <c r="AR844" i="2" s="1"/>
  <c r="AS844" i="2" s="1" a="1"/>
  <c r="AS844" i="2" s="1"/>
  <c r="AT844" i="2"/>
  <c r="AV844" i="2" s="1"/>
  <c r="AR1408" i="2" a="1"/>
  <c r="AR1408" i="2" s="1"/>
  <c r="AS1408" i="2" s="1" a="1"/>
  <c r="AS1408" i="2" s="1"/>
  <c r="AT1408" i="2"/>
  <c r="AV1408" i="2" s="1"/>
  <c r="AT2090" i="2"/>
  <c r="AV2090" i="2" s="1"/>
  <c r="AR2090" i="2" a="1"/>
  <c r="AR2090" i="2" s="1"/>
  <c r="AS2090" i="2" s="1" a="1"/>
  <c r="AS2090" i="2" s="1"/>
  <c r="AT1545" i="2"/>
  <c r="AV1545" i="2" s="1"/>
  <c r="AR1545" i="2" a="1"/>
  <c r="AR1545" i="2" s="1"/>
  <c r="AS1545" i="2" s="1" a="1"/>
  <c r="AS1545" i="2" s="1"/>
  <c r="AT1690" i="2"/>
  <c r="AV1690" i="2" s="1"/>
  <c r="AR1690" i="2" a="1"/>
  <c r="AR1690" i="2" s="1"/>
  <c r="AS1690" i="2" s="1" a="1"/>
  <c r="AS1690" i="2" s="1"/>
  <c r="AR364" i="2" a="1"/>
  <c r="AR364" i="2" s="1"/>
  <c r="AS364" i="2" s="1" a="1"/>
  <c r="AS364" i="2" s="1"/>
  <c r="AT364" i="2"/>
  <c r="AV364" i="2" s="1"/>
  <c r="AR784" i="2" a="1"/>
  <c r="AR784" i="2" s="1"/>
  <c r="AS784" i="2" s="1" a="1"/>
  <c r="AS784" i="2" s="1"/>
  <c r="AT784" i="2"/>
  <c r="AV784" i="2" s="1"/>
  <c r="AT1489" i="2"/>
  <c r="AV1489" i="2" s="1"/>
  <c r="AR1489" i="2" a="1"/>
  <c r="AR1489" i="2" s="1"/>
  <c r="AS1489" i="2" s="1" a="1"/>
  <c r="AS1489" i="2" s="1"/>
  <c r="AR2385" i="2" a="1"/>
  <c r="AR2385" i="2" s="1"/>
  <c r="AS2385" i="2" s="1" a="1"/>
  <c r="AS2385" i="2" s="1"/>
  <c r="AT2385" i="2"/>
  <c r="AV2385" i="2" s="1"/>
  <c r="AR962" i="2" a="1"/>
  <c r="AR962" i="2" s="1"/>
  <c r="AS962" i="2" s="1" a="1"/>
  <c r="AS962" i="2" s="1"/>
  <c r="AT962" i="2"/>
  <c r="AV962" i="2" s="1"/>
  <c r="AT657" i="2"/>
  <c r="AV657" i="2" s="1"/>
  <c r="AR657" i="2" a="1"/>
  <c r="AR657" i="2" s="1"/>
  <c r="AS657" i="2" s="1" a="1"/>
  <c r="AS657" i="2" s="1"/>
  <c r="AR1428" i="2" a="1"/>
  <c r="AR1428" i="2" s="1"/>
  <c r="AS1428" i="2" s="1" a="1"/>
  <c r="AS1428" i="2" s="1"/>
  <c r="AT1428" i="2"/>
  <c r="AV1428" i="2" s="1"/>
  <c r="AR2069" i="2" a="1"/>
  <c r="AR2069" i="2" s="1"/>
  <c r="AS2069" i="2" s="1" a="1"/>
  <c r="AS2069" i="2" s="1"/>
  <c r="AT2069" i="2"/>
  <c r="AT2268" i="2"/>
  <c r="AR2268" i="2" a="1"/>
  <c r="AR2268" i="2" s="1"/>
  <c r="AS2268" i="2" s="1" a="1"/>
  <c r="AS2268" i="2" s="1"/>
  <c r="AR2623" i="2" a="1"/>
  <c r="AR2623" i="2" s="1"/>
  <c r="AS2623" i="2" s="1" a="1"/>
  <c r="AS2623" i="2" s="1"/>
  <c r="AT2623" i="2"/>
  <c r="AV2623" i="2" s="1"/>
  <c r="AR1224" i="2" a="1"/>
  <c r="AR1224" i="2" s="1"/>
  <c r="AS1224" i="2" s="1" a="1"/>
  <c r="AS1224" i="2" s="1"/>
  <c r="AT1224" i="2"/>
  <c r="AV1224" i="2" s="1"/>
  <c r="AR884" i="2" a="1"/>
  <c r="AR884" i="2" s="1"/>
  <c r="AS884" i="2" s="1" a="1"/>
  <c r="AS884" i="2" s="1"/>
  <c r="AT884" i="2"/>
  <c r="AV884" i="2" s="1"/>
  <c r="AR532" i="2" a="1"/>
  <c r="AR532" i="2" s="1"/>
  <c r="AS532" i="2" s="1" a="1"/>
  <c r="AS532" i="2" s="1"/>
  <c r="AT532" i="2"/>
  <c r="AV532" i="2" s="1"/>
  <c r="AT34" i="2"/>
  <c r="AV34" i="2" s="1"/>
  <c r="AR34" i="2" a="1"/>
  <c r="AR34" i="2" s="1"/>
  <c r="AS34" i="2" s="1" a="1"/>
  <c r="AS34" i="2" s="1"/>
  <c r="AT2322" i="2"/>
  <c r="AV2322" i="2" s="1"/>
  <c r="AT902" i="2"/>
  <c r="AV902" i="2" s="1"/>
  <c r="AT2551" i="2"/>
  <c r="AV2551" i="2" s="1"/>
  <c r="AR3081" i="2" a="1"/>
  <c r="AR3081" i="2" s="1"/>
  <c r="AS3081" i="2" s="1" a="1"/>
  <c r="AS3081" i="2" s="1"/>
  <c r="AT3081" i="2"/>
  <c r="AV3081" i="2" s="1"/>
  <c r="AT1243" i="2"/>
  <c r="AV1243" i="2" s="1"/>
  <c r="AR1243" i="2" a="1"/>
  <c r="AR1243" i="2" s="1"/>
  <c r="AS1243" i="2" s="1" a="1"/>
  <c r="AS1243" i="2" s="1"/>
  <c r="AR1944" i="2" a="1"/>
  <c r="AR1944" i="2" s="1"/>
  <c r="AS1944" i="2" s="1" a="1"/>
  <c r="AS1944" i="2" s="1"/>
  <c r="AT1944" i="2"/>
  <c r="AV1944" i="2" s="1"/>
  <c r="AT2653" i="2"/>
  <c r="AV2653" i="2" s="1"/>
  <c r="AR2653" i="2" a="1"/>
  <c r="AR2653" i="2" s="1"/>
  <c r="AS2653" i="2" s="1" a="1"/>
  <c r="AS2653" i="2" s="1"/>
  <c r="AT2805" i="2"/>
  <c r="AV2805" i="2" s="1"/>
  <c r="AR2805" i="2" a="1"/>
  <c r="AR2805" i="2" s="1"/>
  <c r="AS2805" i="2" s="1" a="1"/>
  <c r="AS2805" i="2" s="1"/>
  <c r="AR165" i="2" a="1"/>
  <c r="AR165" i="2" s="1"/>
  <c r="AS165" i="2" s="1" a="1"/>
  <c r="AS165" i="2" s="1"/>
  <c r="AT165" i="2"/>
  <c r="AV165" i="2" s="1"/>
  <c r="AR2373" i="2" a="1"/>
  <c r="AR2373" i="2" s="1"/>
  <c r="AS2373" i="2" s="1" a="1"/>
  <c r="AS2373" i="2" s="1"/>
  <c r="AT2373" i="2"/>
  <c r="AV2373" i="2" s="1"/>
  <c r="AR2267" i="2" a="1"/>
  <c r="AR2267" i="2" s="1"/>
  <c r="AS2267" i="2" s="1" a="1"/>
  <c r="AS2267" i="2" s="1"/>
  <c r="AT229" i="2"/>
  <c r="AV229" i="2" s="1"/>
  <c r="AT855" i="2"/>
  <c r="AV855" i="2" s="1"/>
  <c r="AR968" i="2" a="1"/>
  <c r="AR968" i="2" s="1"/>
  <c r="AS968" i="2" s="1" a="1"/>
  <c r="AS968" i="2" s="1"/>
  <c r="AT675" i="2"/>
  <c r="AV675" i="2" s="1"/>
  <c r="AR1227" i="2" a="1"/>
  <c r="AR1227" i="2" s="1"/>
  <c r="AS1227" i="2" s="1" a="1"/>
  <c r="AS1227" i="2" s="1"/>
  <c r="AT1227" i="2"/>
  <c r="AV1227" i="2" s="1"/>
  <c r="AR391" i="2" a="1"/>
  <c r="AR391" i="2" s="1"/>
  <c r="AS391" i="2" s="1" a="1"/>
  <c r="AS391" i="2" s="1"/>
  <c r="AT391" i="2"/>
  <c r="AV391" i="2" s="1"/>
  <c r="AT534" i="2"/>
  <c r="AV534" i="2" s="1"/>
  <c r="AV584" i="2"/>
  <c r="AT642" i="2"/>
  <c r="AV642" i="2" s="1"/>
  <c r="AV731" i="2"/>
  <c r="AV772" i="2"/>
  <c r="AR778" i="2" a="1"/>
  <c r="AR778" i="2" s="1"/>
  <c r="AS778" i="2" s="1" a="1"/>
  <c r="AS778" i="2" s="1"/>
  <c r="AT798" i="2"/>
  <c r="AV798" i="2" s="1"/>
  <c r="AR870" i="2" a="1"/>
  <c r="AR870" i="2" s="1"/>
  <c r="AS870" i="2" s="1" a="1"/>
  <c r="AS870" i="2" s="1"/>
  <c r="AR898" i="2" a="1"/>
  <c r="AR898" i="2" s="1"/>
  <c r="AS898" i="2" s="1" a="1"/>
  <c r="AS898" i="2" s="1"/>
  <c r="AT1331" i="2"/>
  <c r="AV1331" i="2" s="1"/>
  <c r="AR1347" i="2" a="1"/>
  <c r="AR1347" i="2" s="1"/>
  <c r="AS1347" i="2" s="1" a="1"/>
  <c r="AS1347" i="2" s="1"/>
  <c r="AR1376" i="2" a="1"/>
  <c r="AR1376" i="2" s="1"/>
  <c r="AS1376" i="2" s="1" a="1"/>
  <c r="AS1376" i="2" s="1"/>
  <c r="AT1516" i="2"/>
  <c r="AV1516" i="2" s="1"/>
  <c r="AV1653" i="2"/>
  <c r="AR1670" i="2" a="1"/>
  <c r="AR1670" i="2" s="1"/>
  <c r="AS1670" i="2" s="1" a="1"/>
  <c r="AS1670" i="2" s="1"/>
  <c r="AV2127" i="2"/>
  <c r="AT2270" i="2"/>
  <c r="AV2270" i="2" s="1"/>
  <c r="AR2270" i="2" a="1"/>
  <c r="AR2270" i="2" s="1"/>
  <c r="AS2270" i="2" s="1" a="1"/>
  <c r="AS2270" i="2" s="1"/>
  <c r="AR2319" i="2" a="1"/>
  <c r="AR2319" i="2" s="1"/>
  <c r="AS2319" i="2" s="1" a="1"/>
  <c r="AS2319" i="2" s="1"/>
  <c r="AT2319" i="2"/>
  <c r="AV2319" i="2" s="1"/>
  <c r="AT2518" i="2"/>
  <c r="AV2518" i="2" s="1"/>
  <c r="AT2547" i="2"/>
  <c r="AV2547" i="2" s="1"/>
  <c r="AR2547" i="2" a="1"/>
  <c r="AR2547" i="2" s="1"/>
  <c r="AS2547" i="2" s="1" a="1"/>
  <c r="AS2547" i="2" s="1"/>
  <c r="AV2600" i="2"/>
  <c r="AR2660" i="2" a="1"/>
  <c r="AR2660" i="2" s="1"/>
  <c r="AS2660" i="2" s="1" a="1"/>
  <c r="AS2660" i="2" s="1"/>
  <c r="AR2685" i="2" a="1"/>
  <c r="AR2685" i="2" s="1"/>
  <c r="AS2685" i="2" s="1" a="1"/>
  <c r="AS2685" i="2" s="1"/>
  <c r="AR3092" i="2" a="1"/>
  <c r="AR3092" i="2" s="1"/>
  <c r="AS3092" i="2" s="1" a="1"/>
  <c r="AS3092" i="2" s="1"/>
  <c r="AR2435" i="2" a="1"/>
  <c r="AR2435" i="2" s="1"/>
  <c r="AS2435" i="2" s="1" a="1"/>
  <c r="AS2435" i="2" s="1"/>
  <c r="AT2435" i="2"/>
  <c r="AV2435" i="2" s="1"/>
  <c r="AT2384" i="2"/>
  <c r="AV2384" i="2" s="1"/>
  <c r="AR2721" i="2" a="1"/>
  <c r="AR2721" i="2" s="1"/>
  <c r="AS2721" i="2" s="1" a="1"/>
  <c r="AS2721" i="2" s="1"/>
  <c r="AT2721" i="2"/>
  <c r="AV2721" i="2" s="1"/>
  <c r="AV3092" i="2"/>
  <c r="AT3235" i="2"/>
  <c r="AR3235" i="2" a="1"/>
  <c r="AR3235" i="2" s="1"/>
  <c r="AS3235" i="2" s="1" a="1"/>
  <c r="AS3235" i="2" s="1"/>
  <c r="AT768" i="2"/>
  <c r="AV768" i="2" s="1"/>
  <c r="AR1002" i="2" a="1"/>
  <c r="AR1002" i="2" s="1"/>
  <c r="AS1002" i="2" s="1" a="1"/>
  <c r="AS1002" i="2" s="1"/>
  <c r="AT544" i="2"/>
  <c r="AR1285" i="2" a="1"/>
  <c r="AR1285" i="2" s="1"/>
  <c r="AS1285" i="2" s="1" a="1"/>
  <c r="AS1285" i="2" s="1"/>
  <c r="AV21" i="2"/>
  <c r="AT177" i="2"/>
  <c r="AV177" i="2" s="1"/>
  <c r="AV192" i="2"/>
  <c r="AT262" i="2"/>
  <c r="AV262" i="2" s="1"/>
  <c r="AT287" i="2"/>
  <c r="AV287" i="2" s="1"/>
  <c r="AT308" i="2"/>
  <c r="AV308" i="2" s="1"/>
  <c r="AT315" i="2"/>
  <c r="AT766" i="2"/>
  <c r="AV766" i="2" s="1"/>
  <c r="AR1057" i="2" a="1"/>
  <c r="AR1057" i="2" s="1"/>
  <c r="AS1057" i="2" s="1" a="1"/>
  <c r="AS1057" i="2" s="1"/>
  <c r="AV1228" i="2"/>
  <c r="AT1397" i="2"/>
  <c r="AV1397" i="2" s="1"/>
  <c r="AT1570" i="2"/>
  <c r="AV1570" i="2" s="1"/>
  <c r="AR1570" i="2" a="1"/>
  <c r="AR1570" i="2" s="1"/>
  <c r="AS1570" i="2" s="1" a="1"/>
  <c r="AS1570" i="2" s="1"/>
  <c r="AR2197" i="2" a="1"/>
  <c r="AR2197" i="2" s="1"/>
  <c r="AS2197" i="2" s="1" a="1"/>
  <c r="AS2197" i="2" s="1"/>
  <c r="AT2287" i="2"/>
  <c r="AV2287" i="2" s="1"/>
  <c r="AT2806" i="2"/>
  <c r="AV2806" i="2" s="1"/>
  <c r="AR2806" i="2" a="1"/>
  <c r="AR2806" i="2" s="1"/>
  <c r="AS2806" i="2" s="1" a="1"/>
  <c r="AS2806" i="2" s="1"/>
  <c r="AR2871" i="2" a="1"/>
  <c r="AR2871" i="2" s="1"/>
  <c r="AS2871" i="2" s="1" a="1"/>
  <c r="AS2871" i="2" s="1"/>
  <c r="AT2871" i="2"/>
  <c r="AV2871" i="2" s="1"/>
  <c r="AT3018" i="2"/>
  <c r="AR3018" i="2" a="1"/>
  <c r="AR3018" i="2" s="1"/>
  <c r="AS3018" i="2" s="1" a="1"/>
  <c r="AS3018" i="2" s="1"/>
  <c r="AR749" i="2" a="1"/>
  <c r="AR749" i="2" s="1"/>
  <c r="AS749" i="2" s="1" a="1"/>
  <c r="AS749" i="2" s="1"/>
  <c r="AT368" i="2"/>
  <c r="AV368" i="2" s="1"/>
  <c r="AT1366" i="2"/>
  <c r="AV1366" i="2" s="1"/>
  <c r="AT2061" i="2"/>
  <c r="AV2061" i="2" s="1"/>
  <c r="AR2061" i="2" a="1"/>
  <c r="AR2061" i="2" s="1"/>
  <c r="AS2061" i="2" s="1" a="1"/>
  <c r="AS2061" i="2" s="1"/>
  <c r="AR69" i="2" a="1"/>
  <c r="AR69" i="2" s="1"/>
  <c r="AS69" i="2" s="1" a="1"/>
  <c r="AS69" i="2" s="1"/>
  <c r="AV71" i="2"/>
  <c r="AV100" i="2"/>
  <c r="AV280" i="2"/>
  <c r="AR385" i="2" a="1"/>
  <c r="AR385" i="2" s="1"/>
  <c r="AS385" i="2" s="1" a="1"/>
  <c r="AS385" i="2" s="1"/>
  <c r="AT385" i="2"/>
  <c r="AV385" i="2" s="1"/>
  <c r="AV535" i="2"/>
  <c r="AV779" i="2"/>
  <c r="AT830" i="2"/>
  <c r="AV830" i="2" s="1"/>
  <c r="AV850" i="2"/>
  <c r="AV899" i="2"/>
  <c r="AV950" i="2"/>
  <c r="AV1057" i="2"/>
  <c r="AT2562" i="2"/>
  <c r="AV2562" i="2" s="1"/>
  <c r="AR2562" i="2" a="1"/>
  <c r="AR2562" i="2" s="1"/>
  <c r="AS2562" i="2" s="1" a="1"/>
  <c r="AS2562" i="2" s="1"/>
  <c r="AR699" i="2" a="1"/>
  <c r="AR699" i="2" s="1"/>
  <c r="AS699" i="2" s="1" a="1"/>
  <c r="AS699" i="2" s="1"/>
  <c r="AT1084" i="2"/>
  <c r="AV1084" i="2" s="1"/>
  <c r="AT1129" i="2"/>
  <c r="AV1129" i="2" s="1"/>
  <c r="AT2498" i="2"/>
  <c r="AV2498" i="2" s="1"/>
  <c r="AV2654" i="2"/>
  <c r="AT2701" i="2"/>
  <c r="AV2701" i="2" s="1"/>
  <c r="AR2701" i="2" a="1"/>
  <c r="AR2701" i="2" s="1"/>
  <c r="AS2701" i="2" s="1" a="1"/>
  <c r="AS2701" i="2" s="1"/>
  <c r="AR2998" i="2" a="1"/>
  <c r="AR2998" i="2" s="1"/>
  <c r="AS2998" i="2" s="1" a="1"/>
  <c r="AS2998" i="2" s="1"/>
  <c r="AT2998" i="2"/>
  <c r="AV2998" i="2" s="1"/>
  <c r="AR3053" i="2" a="1"/>
  <c r="AR3053" i="2" s="1"/>
  <c r="AS3053" i="2" s="1" a="1"/>
  <c r="AS3053" i="2" s="1"/>
  <c r="AT23" i="2"/>
  <c r="AV23" i="2" s="1"/>
  <c r="AR1199" i="2" a="1"/>
  <c r="AR1199" i="2" s="1"/>
  <c r="AS1199" i="2" s="1" a="1"/>
  <c r="AS1199" i="2" s="1"/>
  <c r="AT2043" i="2"/>
  <c r="AV2043" i="2" s="1"/>
  <c r="AT1466" i="2"/>
  <c r="AV1466" i="2" s="1"/>
  <c r="AT594" i="2"/>
  <c r="AV594" i="2" s="1"/>
  <c r="AT2711" i="2"/>
  <c r="AV2711" i="2" s="1"/>
  <c r="AT299" i="2"/>
  <c r="AV299" i="2" s="1"/>
  <c r="AT25" i="2"/>
  <c r="AV25" i="2" s="1"/>
  <c r="AT360" i="2"/>
  <c r="AV360" i="2" s="1"/>
  <c r="AR473" i="2" a="1"/>
  <c r="AR473" i="2" s="1"/>
  <c r="AS473" i="2" s="1" a="1"/>
  <c r="AS473" i="2" s="1"/>
  <c r="AR585" i="2" a="1"/>
  <c r="AR585" i="2" s="1"/>
  <c r="AS585" i="2" s="1" a="1"/>
  <c r="AS585" i="2" s="1"/>
  <c r="AT598" i="2"/>
  <c r="AV598" i="2" s="1"/>
  <c r="AR732" i="2" a="1"/>
  <c r="AR732" i="2" s="1"/>
  <c r="AS732" i="2" s="1" a="1"/>
  <c r="AS732" i="2" s="1"/>
  <c r="AR760" i="2" a="1"/>
  <c r="AR760" i="2" s="1"/>
  <c r="AS760" i="2" s="1" a="1"/>
  <c r="AS760" i="2" s="1"/>
  <c r="AV767" i="2"/>
  <c r="AR871" i="2" a="1"/>
  <c r="AR871" i="2" s="1"/>
  <c r="AS871" i="2" s="1" a="1"/>
  <c r="AS871" i="2" s="1"/>
  <c r="AT1120" i="2"/>
  <c r="AV1120" i="2" s="1"/>
  <c r="AT1222" i="2"/>
  <c r="AV1222" i="2" s="1"/>
  <c r="AR1457" i="2" a="1"/>
  <c r="AR1457" i="2" s="1"/>
  <c r="AS1457" i="2" s="1" a="1"/>
  <c r="AS1457" i="2" s="1"/>
  <c r="AR1708" i="2" a="1"/>
  <c r="AR1708" i="2" s="1"/>
  <c r="AS1708" i="2" s="1" a="1"/>
  <c r="AS1708" i="2" s="1"/>
  <c r="AT1708" i="2"/>
  <c r="AV1708" i="2" s="1"/>
  <c r="AT1851" i="2"/>
  <c r="AV1851" i="2" s="1"/>
  <c r="AT2445" i="2"/>
  <c r="AV2445" i="2" s="1"/>
  <c r="AR2445" i="2" a="1"/>
  <c r="AR2445" i="2" s="1"/>
  <c r="AS2445" i="2" s="1" a="1"/>
  <c r="AS2445" i="2" s="1"/>
  <c r="AT2484" i="2"/>
  <c r="AV2484" i="2" s="1"/>
  <c r="AV2762" i="2"/>
  <c r="AR2769" i="2" a="1"/>
  <c r="AR2769" i="2" s="1"/>
  <c r="AS2769" i="2" s="1" a="1"/>
  <c r="AS2769" i="2" s="1"/>
  <c r="AV335" i="2"/>
  <c r="AV445" i="2"/>
  <c r="AT1591" i="2"/>
  <c r="AV1591" i="2" s="1"/>
  <c r="AR1061" i="2" a="1"/>
  <c r="AR1061" i="2" s="1"/>
  <c r="AS1061" i="2" s="1" a="1"/>
  <c r="AS1061" i="2" s="1"/>
  <c r="AR1841" i="2" a="1"/>
  <c r="AR1841" i="2" s="1"/>
  <c r="AS1841" i="2" s="1" a="1"/>
  <c r="AS1841" i="2" s="1"/>
  <c r="AT443" i="2"/>
  <c r="AV443" i="2" s="1"/>
  <c r="AV450" i="2"/>
  <c r="AV508" i="2"/>
  <c r="AV831" i="2"/>
  <c r="AV871" i="2"/>
  <c r="AV993" i="2"/>
  <c r="AV1157" i="2"/>
  <c r="AV1268" i="2"/>
  <c r="AT2655" i="2"/>
  <c r="AV2655" i="2" s="1"/>
  <c r="AR2655" i="2" a="1"/>
  <c r="AR2655" i="2" s="1"/>
  <c r="AS2655" i="2" s="1" a="1"/>
  <c r="AS2655" i="2" s="1"/>
  <c r="AT2850" i="2"/>
  <c r="AV2850" i="2" s="1"/>
  <c r="AR2850" i="2" a="1"/>
  <c r="AR2850" i="2" s="1"/>
  <c r="AS2850" i="2" s="1" a="1"/>
  <c r="AS2850" i="2" s="1"/>
  <c r="AR2991" i="2" a="1"/>
  <c r="AR2991" i="2" s="1"/>
  <c r="AS2991" i="2" s="1" a="1"/>
  <c r="AS2991" i="2" s="1"/>
  <c r="AT2991" i="2"/>
  <c r="AV2991" i="2" s="1"/>
  <c r="AT2951" i="2"/>
  <c r="AV2951" i="2" s="1"/>
  <c r="AR2951" i="2" a="1"/>
  <c r="AR2951" i="2" s="1"/>
  <c r="AS2951" i="2" s="1" a="1"/>
  <c r="AS2951" i="2" s="1"/>
  <c r="AT3407" i="2"/>
  <c r="AV3407" i="2" s="1"/>
  <c r="AR3407" i="2" a="1"/>
  <c r="AR3407" i="2" s="1"/>
  <c r="AS3407" i="2" s="1" a="1"/>
  <c r="AS3407" i="2" s="1"/>
  <c r="AT45" i="2"/>
  <c r="AV45" i="2" s="1"/>
  <c r="AT2447" i="2"/>
  <c r="AV2447" i="2" s="1"/>
  <c r="AT2642" i="2"/>
  <c r="AV2642" i="2" s="1"/>
  <c r="AR2642" i="2" a="1"/>
  <c r="AR2642" i="2" s="1"/>
  <c r="AS2642" i="2" s="1" a="1"/>
  <c r="AS2642" i="2" s="1"/>
  <c r="AV1973" i="2"/>
  <c r="AV58" i="2"/>
  <c r="AT2364" i="2"/>
  <c r="AV2364" i="2" s="1"/>
  <c r="AR2364" i="2" a="1"/>
  <c r="AR2364" i="2" s="1"/>
  <c r="AS2364" i="2" s="1" a="1"/>
  <c r="AS2364" i="2" s="1"/>
  <c r="AT2617" i="2"/>
  <c r="AV2617" i="2" s="1"/>
  <c r="AR2617" i="2" a="1"/>
  <c r="AR2617" i="2" s="1"/>
  <c r="AS2617" i="2" s="1" a="1"/>
  <c r="AS2617" i="2" s="1"/>
  <c r="AT51" i="2"/>
  <c r="AV51" i="2" s="1"/>
  <c r="AR58" i="2" a="1"/>
  <c r="AR58" i="2" s="1"/>
  <c r="AS58" i="2" s="1" a="1"/>
  <c r="AS58" i="2" s="1"/>
  <c r="AR219" i="2" a="1"/>
  <c r="AR219" i="2" s="1"/>
  <c r="AS219" i="2" s="1" a="1"/>
  <c r="AS219" i="2" s="1"/>
  <c r="AV340" i="2"/>
  <c r="AT386" i="2"/>
  <c r="AV386" i="2" s="1"/>
  <c r="AV488" i="2"/>
  <c r="AV712" i="2"/>
  <c r="AT726" i="2"/>
  <c r="AV726" i="2" s="1"/>
  <c r="AT793" i="2"/>
  <c r="AV793" i="2" s="1"/>
  <c r="AT1223" i="2"/>
  <c r="AV1223" i="2" s="1"/>
  <c r="AR1223" i="2" a="1"/>
  <c r="AR1223" i="2" s="1"/>
  <c r="AS1223" i="2" s="1" a="1"/>
  <c r="AS1223" i="2" s="1"/>
  <c r="AV1709" i="2"/>
  <c r="AT1839" i="2"/>
  <c r="AV1839" i="2" s="1"/>
  <c r="AR1839" i="2" a="1"/>
  <c r="AR1839" i="2" s="1"/>
  <c r="AS1839" i="2" s="1" a="1"/>
  <c r="AS1839" i="2" s="1"/>
  <c r="AR2129" i="2" a="1"/>
  <c r="AR2129" i="2" s="1"/>
  <c r="AS2129" i="2" s="1" a="1"/>
  <c r="AS2129" i="2" s="1"/>
  <c r="AT2648" i="2"/>
  <c r="AV2648" i="2" s="1"/>
  <c r="AT2507" i="2"/>
  <c r="AV2507" i="2" s="1"/>
  <c r="AR2507" i="2" a="1"/>
  <c r="AR2507" i="2" s="1"/>
  <c r="AS2507" i="2" s="1" a="1"/>
  <c r="AS2507" i="2" s="1"/>
  <c r="AR3331" i="2" a="1"/>
  <c r="AR3331" i="2" s="1"/>
  <c r="AS3331" i="2" s="1" a="1"/>
  <c r="AS3331" i="2" s="1"/>
  <c r="AT3331" i="2"/>
  <c r="AV3331" i="2" s="1"/>
  <c r="AT367" i="2"/>
  <c r="AV367" i="2" s="1"/>
  <c r="AR586" i="2" a="1"/>
  <c r="AR586" i="2" s="1"/>
  <c r="AS586" i="2" s="1" a="1"/>
  <c r="AS586" i="2" s="1"/>
  <c r="AV645" i="2"/>
  <c r="AT652" i="2"/>
  <c r="AV652" i="2" s="1"/>
  <c r="AT672" i="2"/>
  <c r="AV672" i="2" s="1"/>
  <c r="AR678" i="2" a="1"/>
  <c r="AR678" i="2" s="1"/>
  <c r="AS678" i="2" s="1" a="1"/>
  <c r="AS678" i="2" s="1"/>
  <c r="AV755" i="2"/>
  <c r="AV1026" i="2"/>
  <c r="AR1284" i="2" a="1"/>
  <c r="AR1284" i="2" s="1"/>
  <c r="AS1284" i="2" s="1" a="1"/>
  <c r="AS1284" i="2" s="1"/>
  <c r="AV1625" i="2"/>
  <c r="AT1815" i="2"/>
  <c r="AV1815" i="2" s="1"/>
  <c r="AV2183" i="2"/>
  <c r="AR2641" i="2" a="1"/>
  <c r="AR2641" i="2" s="1"/>
  <c r="AS2641" i="2" s="1" a="1"/>
  <c r="AS2641" i="2" s="1"/>
  <c r="AT2425" i="2"/>
  <c r="AV2425" i="2" s="1"/>
  <c r="AR2425" i="2" a="1"/>
  <c r="AR2425" i="2" s="1"/>
  <c r="AS2425" i="2" s="1" a="1"/>
  <c r="AS2425" i="2" s="1"/>
  <c r="AT2462" i="2"/>
  <c r="AV2462" i="2" s="1"/>
  <c r="AR2462" i="2" a="1"/>
  <c r="AR2462" i="2" s="1"/>
  <c r="AS2462" i="2" s="1" a="1"/>
  <c r="AS2462" i="2" s="1"/>
  <c r="AT3256" i="2"/>
  <c r="AV3256" i="2" s="1"/>
  <c r="AR3256" i="2" a="1"/>
  <c r="AR3256" i="2" s="1"/>
  <c r="AS3256" i="2" s="1" a="1"/>
  <c r="AS3256" i="2" s="1"/>
  <c r="AT2536" i="2"/>
  <c r="AV2536" i="2" s="1"/>
  <c r="AR2536" i="2" a="1"/>
  <c r="AR2536" i="2" s="1"/>
  <c r="AS2536" i="2" s="1" a="1"/>
  <c r="AS2536" i="2" s="1"/>
  <c r="AT2757" i="2"/>
  <c r="AV2757" i="2" s="1"/>
  <c r="AR2757" i="2" a="1"/>
  <c r="AR2757" i="2" s="1"/>
  <c r="AS2757" i="2" s="1" a="1"/>
  <c r="AS2757" i="2" s="1"/>
  <c r="AT2821" i="2"/>
  <c r="AV2821" i="2" s="1"/>
  <c r="AR2821" i="2" a="1"/>
  <c r="AR2821" i="2" s="1"/>
  <c r="AS2821" i="2" s="1" a="1"/>
  <c r="AS2821" i="2" s="1"/>
  <c r="AR3038" i="2" a="1"/>
  <c r="AR3038" i="2" s="1"/>
  <c r="AS3038" i="2" s="1" a="1"/>
  <c r="AS3038" i="2" s="1"/>
  <c r="AT3038" i="2"/>
  <c r="AV3038" i="2" s="1"/>
  <c r="AT3073" i="2"/>
  <c r="AV3073" i="2" s="1"/>
  <c r="AR3073" i="2" a="1"/>
  <c r="AR3073" i="2" s="1"/>
  <c r="AS3073" i="2" s="1" a="1"/>
  <c r="AS3073" i="2" s="1"/>
  <c r="AT2152" i="2"/>
  <c r="AV2152" i="2" s="1"/>
  <c r="AR2152" i="2" a="1"/>
  <c r="AR2152" i="2" s="1"/>
  <c r="AS2152" i="2" s="1" a="1"/>
  <c r="AS2152" i="2" s="1"/>
  <c r="AR2867" i="2" a="1"/>
  <c r="AR2867" i="2" s="1"/>
  <c r="AS2867" i="2" s="1" a="1"/>
  <c r="AS2867" i="2" s="1"/>
  <c r="AT2867" i="2"/>
  <c r="AV2867" i="2" s="1"/>
  <c r="AV2986" i="2"/>
  <c r="AR3096" i="2" a="1"/>
  <c r="AR3096" i="2" s="1"/>
  <c r="AS3096" i="2" s="1" a="1"/>
  <c r="AS3096" i="2" s="1"/>
  <c r="AT3096" i="2"/>
  <c r="AT2509" i="2"/>
  <c r="AV2509" i="2" s="1"/>
  <c r="AR2509" i="2" a="1"/>
  <c r="AR2509" i="2" s="1"/>
  <c r="AS2509" i="2" s="1" a="1"/>
  <c r="AS2509" i="2" s="1"/>
  <c r="AR2718" i="2" a="1"/>
  <c r="AR2718" i="2" s="1"/>
  <c r="AS2718" i="2" s="1" a="1"/>
  <c r="AS2718" i="2" s="1"/>
  <c r="AR2772" i="2" a="1"/>
  <c r="AR2772" i="2" s="1"/>
  <c r="AS2772" i="2" s="1" a="1"/>
  <c r="AS2772" i="2" s="1"/>
  <c r="AT2772" i="2"/>
  <c r="AV2772" i="2" s="1"/>
  <c r="AR2779" i="2" a="1"/>
  <c r="AR2779" i="2" s="1"/>
  <c r="AS2779" i="2" s="1" a="1"/>
  <c r="AS2779" i="2" s="1"/>
  <c r="AT2779" i="2"/>
  <c r="AV2779" i="2" s="1"/>
  <c r="AV89" i="2"/>
  <c r="AV114" i="2"/>
  <c r="AT284" i="2"/>
  <c r="AV284" i="2" s="1"/>
  <c r="AT868" i="2"/>
  <c r="AV868" i="2" s="1"/>
  <c r="AV882" i="2"/>
  <c r="AT910" i="2"/>
  <c r="AV910" i="2" s="1"/>
  <c r="AR934" i="2" a="1"/>
  <c r="AR934" i="2" s="1"/>
  <c r="AS934" i="2" s="1" a="1"/>
  <c r="AS934" i="2" s="1"/>
  <c r="AV967" i="2"/>
  <c r="AV1514" i="2"/>
  <c r="AT1848" i="2"/>
  <c r="AV1848" i="2" s="1"/>
  <c r="AR1848" i="2" a="1"/>
  <c r="AR1848" i="2" s="1"/>
  <c r="AS1848" i="2" s="1" a="1"/>
  <c r="AS1848" i="2" s="1"/>
  <c r="AT1918" i="2"/>
  <c r="AV1918" i="2" s="1"/>
  <c r="AR1989" i="2" a="1"/>
  <c r="AR1989" i="2" s="1"/>
  <c r="AS1989" i="2" s="1" a="1"/>
  <c r="AS1989" i="2" s="1"/>
  <c r="AV2195" i="2"/>
  <c r="AR2354" i="2" a="1"/>
  <c r="AR2354" i="2" s="1"/>
  <c r="AS2354" i="2" s="1" a="1"/>
  <c r="AS2354" i="2" s="1"/>
  <c r="AR2125" i="2" a="1"/>
  <c r="AR2125" i="2" s="1"/>
  <c r="AS2125" i="2" s="1" a="1"/>
  <c r="AS2125" i="2" s="1"/>
  <c r="AT2125" i="2"/>
  <c r="AV2125" i="2" s="1"/>
  <c r="AR2195" i="2" a="1"/>
  <c r="AR2195" i="2" s="1"/>
  <c r="AS2195" i="2" s="1" a="1"/>
  <c r="AS2195" i="2" s="1"/>
  <c r="AR2201" i="2" a="1"/>
  <c r="AR2201" i="2" s="1"/>
  <c r="AS2201" i="2" s="1" a="1"/>
  <c r="AS2201" i="2" s="1"/>
  <c r="AR2251" i="2" a="1"/>
  <c r="AR2251" i="2" s="1"/>
  <c r="AS2251" i="2" s="1" a="1"/>
  <c r="AS2251" i="2" s="1"/>
  <c r="AR2552" i="2" a="1"/>
  <c r="AR2552" i="2" s="1"/>
  <c r="AS2552" i="2" s="1" a="1"/>
  <c r="AS2552" i="2" s="1"/>
  <c r="AT2552" i="2"/>
  <c r="AV2552" i="2" s="1"/>
  <c r="AT2651" i="2"/>
  <c r="AV2651" i="2" s="1"/>
  <c r="AR2651" i="2" a="1"/>
  <c r="AR2651" i="2" s="1"/>
  <c r="AS2651" i="2" s="1" a="1"/>
  <c r="AS2651" i="2" s="1"/>
  <c r="AT2816" i="2"/>
  <c r="AV2816" i="2" s="1"/>
  <c r="AT3426" i="2"/>
  <c r="AV3426" i="2" s="1"/>
  <c r="AR3426" i="2" a="1"/>
  <c r="AR3426" i="2" s="1"/>
  <c r="AS3426" i="2" s="1" a="1"/>
  <c r="AS3426" i="2" s="1"/>
  <c r="AT775" i="2"/>
  <c r="AV775" i="2" s="1"/>
  <c r="AR775" i="2" a="1"/>
  <c r="AR775" i="2" s="1"/>
  <c r="AS775" i="2" s="1" a="1"/>
  <c r="AS775" i="2" s="1"/>
  <c r="AR2200" i="2" a="1"/>
  <c r="AR2200" i="2" s="1"/>
  <c r="AS2200" i="2" s="1" a="1"/>
  <c r="AS2200" i="2" s="1"/>
  <c r="AT2200" i="2"/>
  <c r="AV2200" i="2" s="1"/>
  <c r="AT2703" i="2"/>
  <c r="AV2703" i="2" s="1"/>
  <c r="AR2703" i="2" a="1"/>
  <c r="AR2703" i="2" s="1"/>
  <c r="AS2703" i="2" s="1" a="1"/>
  <c r="AS2703" i="2" s="1"/>
  <c r="AT141" i="2"/>
  <c r="AV141" i="2" s="1"/>
  <c r="AT1786" i="2"/>
  <c r="AV1786" i="2" s="1"/>
  <c r="AR1786" i="2" a="1"/>
  <c r="AR1786" i="2" s="1"/>
  <c r="AS1786" i="2" s="1" a="1"/>
  <c r="AS1786" i="2" s="1"/>
  <c r="AR2274" i="2" a="1"/>
  <c r="AR2274" i="2" s="1"/>
  <c r="AS2274" i="2" s="1" a="1"/>
  <c r="AS2274" i="2" s="1"/>
  <c r="AT947" i="2"/>
  <c r="AV947" i="2" s="1"/>
  <c r="AV1184" i="2"/>
  <c r="AR1250" i="2" a="1"/>
  <c r="AR1250" i="2" s="1"/>
  <c r="AS1250" i="2" s="1" a="1"/>
  <c r="AS1250" i="2" s="1"/>
  <c r="AT1250" i="2"/>
  <c r="AV1250" i="2" s="1"/>
  <c r="AT1454" i="2"/>
  <c r="AV1454" i="2" s="1"/>
  <c r="AR1454" i="2" a="1"/>
  <c r="AR1454" i="2" s="1"/>
  <c r="AS1454" i="2" s="1" a="1"/>
  <c r="AS1454" i="2" s="1"/>
  <c r="AV47" i="2"/>
  <c r="AV167" i="2"/>
  <c r="AT539" i="2"/>
  <c r="AV539" i="2" s="1"/>
  <c r="AR545" i="2" a="1"/>
  <c r="AR545" i="2" s="1"/>
  <c r="AS545" i="2" s="1" a="1"/>
  <c r="AS545" i="2" s="1"/>
  <c r="AT654" i="2"/>
  <c r="AV654" i="2" s="1"/>
  <c r="AV770" i="2"/>
  <c r="AR789" i="2" a="1"/>
  <c r="AR789" i="2" s="1"/>
  <c r="AS789" i="2" s="1" a="1"/>
  <c r="AS789" i="2" s="1"/>
  <c r="AV841" i="2"/>
  <c r="AT990" i="2"/>
  <c r="AV990" i="2" s="1"/>
  <c r="AT1168" i="2"/>
  <c r="AV1168" i="2" s="1"/>
  <c r="AR1184" i="2" a="1"/>
  <c r="AR1184" i="2" s="1"/>
  <c r="AS1184" i="2" s="1" a="1"/>
  <c r="AS1184" i="2" s="1"/>
  <c r="AR1544" i="2" a="1"/>
  <c r="AR1544" i="2" s="1"/>
  <c r="AS1544" i="2" s="1" a="1"/>
  <c r="AS1544" i="2" s="1"/>
  <c r="AT1752" i="2"/>
  <c r="AV1752" i="2" s="1"/>
  <c r="AR2075" i="2" a="1"/>
  <c r="AR2075" i="2" s="1"/>
  <c r="AS2075" i="2" s="1" a="1"/>
  <c r="AS2075" i="2" s="1"/>
  <c r="AT2075" i="2"/>
  <c r="AV2075" i="2" s="1"/>
  <c r="AV2178" i="2"/>
  <c r="AR2636" i="2" a="1"/>
  <c r="AR2636" i="2" s="1"/>
  <c r="AS2636" i="2" s="1" a="1"/>
  <c r="AS2636" i="2" s="1"/>
  <c r="AT2636" i="2"/>
  <c r="AV2636" i="2" s="1"/>
  <c r="AR3023" i="2" a="1"/>
  <c r="AR3023" i="2" s="1"/>
  <c r="AS3023" i="2" s="1" a="1"/>
  <c r="AS3023" i="2" s="1"/>
  <c r="AT3023" i="2"/>
  <c r="AV3023" i="2" s="1"/>
  <c r="AR2752" i="2" a="1"/>
  <c r="AR2752" i="2" s="1"/>
  <c r="AS2752" i="2" s="1" a="1"/>
  <c r="AS2752" i="2" s="1"/>
  <c r="AT2752" i="2"/>
  <c r="AV2752" i="2" s="1"/>
  <c r="AT3341" i="2"/>
  <c r="AV3341" i="2" s="1"/>
  <c r="AR3341" i="2" a="1"/>
  <c r="AR3341" i="2" s="1"/>
  <c r="AS3341" i="2" s="1" a="1"/>
  <c r="AS3341" i="2" s="1"/>
  <c r="AR95" i="2" a="1"/>
  <c r="AR95" i="2" s="1"/>
  <c r="AS95" i="2" s="1" a="1"/>
  <c r="AS95" i="2" s="1"/>
  <c r="AT95" i="2"/>
  <c r="AV95" i="2" s="1"/>
  <c r="AT503" i="2"/>
  <c r="AV503" i="2" s="1"/>
  <c r="AT881" i="2"/>
  <c r="AV881" i="2" s="1"/>
  <c r="AT2591" i="2"/>
  <c r="AV2591" i="2" s="1"/>
  <c r="AR2591" i="2" a="1"/>
  <c r="AR2591" i="2" s="1"/>
  <c r="AS2591" i="2" s="1" a="1"/>
  <c r="AS2591" i="2" s="1"/>
  <c r="AT2659" i="2"/>
  <c r="AV2659" i="2" s="1"/>
  <c r="AR2659" i="2" a="1"/>
  <c r="AR2659" i="2" s="1"/>
  <c r="AS2659" i="2" s="1" a="1"/>
  <c r="AS2659" i="2" s="1"/>
  <c r="AT3113" i="2"/>
  <c r="AV3113" i="2" s="1"/>
  <c r="AR3113" i="2" a="1"/>
  <c r="AR3113" i="2" s="1"/>
  <c r="AS3113" i="2" s="1" a="1"/>
  <c r="AS3113" i="2" s="1"/>
  <c r="AR3269" i="2" a="1"/>
  <c r="AR3269" i="2" s="1"/>
  <c r="AS3269" i="2" s="1" a="1"/>
  <c r="AS3269" i="2" s="1"/>
  <c r="AT3269" i="2"/>
  <c r="AV3269" i="2" s="1"/>
  <c r="AR1152" i="2" a="1"/>
  <c r="AR1152" i="2" s="1"/>
  <c r="AS1152" i="2" s="1" a="1"/>
  <c r="AS1152" i="2" s="1"/>
  <c r="AR2315" i="2" a="1"/>
  <c r="AR2315" i="2" s="1"/>
  <c r="AS2315" i="2" s="1" a="1"/>
  <c r="AS2315" i="2" s="1"/>
  <c r="AT1536" i="2"/>
  <c r="AV1536" i="2" s="1"/>
  <c r="AR1536" i="2" a="1"/>
  <c r="AR1536" i="2" s="1"/>
  <c r="AS1536" i="2" s="1" a="1"/>
  <c r="AS1536" i="2" s="1"/>
  <c r="AT653" i="2"/>
  <c r="AV653" i="2" s="1"/>
  <c r="AT1696" i="2"/>
  <c r="AV1696" i="2" s="1"/>
  <c r="AT2024" i="2"/>
  <c r="AV2024" i="2" s="1"/>
  <c r="AT181" i="2"/>
  <c r="AV181" i="2" s="1"/>
  <c r="AT388" i="2"/>
  <c r="AV388" i="2" s="1"/>
  <c r="AT1161" i="2"/>
  <c r="AV1161" i="2" s="1"/>
  <c r="AR1388" i="2" a="1"/>
  <c r="AR1388" i="2" s="1"/>
  <c r="AS1388" i="2" s="1" a="1"/>
  <c r="AS1388" i="2" s="1"/>
  <c r="AR1669" i="2" a="1"/>
  <c r="AR1669" i="2" s="1"/>
  <c r="AS1669" i="2" s="1" a="1"/>
  <c r="AS1669" i="2" s="1"/>
  <c r="AR98" i="2" a="1"/>
  <c r="AR98" i="2" s="1"/>
  <c r="AS98" i="2" s="1" a="1"/>
  <c r="AS98" i="2" s="1"/>
  <c r="AV143" i="2"/>
  <c r="AV231" i="2"/>
  <c r="AV293" i="2"/>
  <c r="AR307" i="2" a="1"/>
  <c r="AR307" i="2" s="1"/>
  <c r="AS307" i="2" s="1" a="1"/>
  <c r="AS307" i="2" s="1"/>
  <c r="AT358" i="2"/>
  <c r="AV358" i="2" s="1"/>
  <c r="AT596" i="2"/>
  <c r="AV596" i="2" s="1"/>
  <c r="AR596" i="2" a="1"/>
  <c r="AR596" i="2" s="1"/>
  <c r="AS596" i="2" s="1" a="1"/>
  <c r="AS596" i="2" s="1"/>
  <c r="AT744" i="2"/>
  <c r="AV744" i="2" s="1"/>
  <c r="AV751" i="2"/>
  <c r="AT862" i="2"/>
  <c r="AV862" i="2" s="1"/>
  <c r="AV1086" i="2"/>
  <c r="AR1093" i="2" a="1"/>
  <c r="AR1093" i="2" s="1"/>
  <c r="AS1093" i="2" s="1" a="1"/>
  <c r="AS1093" i="2" s="1"/>
  <c r="AV1179" i="2"/>
  <c r="AV1455" i="2"/>
  <c r="AR1461" i="2" a="1"/>
  <c r="AR1461" i="2" s="1"/>
  <c r="AS1461" i="2" s="1" a="1"/>
  <c r="AS1461" i="2" s="1"/>
  <c r="AR1499" i="2" a="1"/>
  <c r="AR1499" i="2" s="1"/>
  <c r="AS1499" i="2" s="1" a="1"/>
  <c r="AS1499" i="2" s="1"/>
  <c r="AV1538" i="2"/>
  <c r="AR1692" i="2" a="1"/>
  <c r="AR1692" i="2" s="1"/>
  <c r="AS1692" i="2" s="1" a="1"/>
  <c r="AS1692" i="2" s="1"/>
  <c r="AT1692" i="2"/>
  <c r="AV1692" i="2" s="1"/>
  <c r="AT1936" i="2"/>
  <c r="AV1936" i="2" s="1"/>
  <c r="AT2202" i="2"/>
  <c r="AV2202" i="2" s="1"/>
  <c r="AV2383" i="2"/>
  <c r="AT2546" i="2"/>
  <c r="AV2546" i="2" s="1"/>
  <c r="AR2546" i="2" a="1"/>
  <c r="AR2546" i="2" s="1"/>
  <c r="AS2546" i="2" s="1" a="1"/>
  <c r="AS2546" i="2" s="1"/>
  <c r="AR2614" i="2" a="1"/>
  <c r="AR2614" i="2" s="1"/>
  <c r="AS2614" i="2" s="1" a="1"/>
  <c r="AS2614" i="2" s="1"/>
  <c r="AT2637" i="2"/>
  <c r="AV2637" i="2" s="1"/>
  <c r="AR2637" i="2" a="1"/>
  <c r="AR2637" i="2" s="1"/>
  <c r="AS2637" i="2" s="1" a="1"/>
  <c r="AS2637" i="2" s="1"/>
  <c r="AR3466" i="2" a="1"/>
  <c r="AR3466" i="2" s="1"/>
  <c r="AS3466" i="2" s="1" a="1"/>
  <c r="AS3466" i="2" s="1"/>
  <c r="AT3466" i="2"/>
  <c r="AV3466" i="2" s="1"/>
  <c r="AR59" i="2" a="1"/>
  <c r="AR59" i="2" s="1"/>
  <c r="AS59" i="2" s="1" a="1"/>
  <c r="AS59" i="2" s="1"/>
  <c r="AR134" i="2" a="1"/>
  <c r="AR134" i="2" s="1"/>
  <c r="AS134" i="2" s="1" a="1"/>
  <c r="AS134" i="2" s="1"/>
  <c r="AR445" i="2" a="1"/>
  <c r="AR445" i="2" s="1"/>
  <c r="AS445" i="2" s="1" a="1"/>
  <c r="AS445" i="2" s="1"/>
  <c r="AR916" i="2" a="1"/>
  <c r="AR916" i="2" s="1"/>
  <c r="AS916" i="2" s="1" a="1"/>
  <c r="AS916" i="2" s="1"/>
  <c r="AT2359" i="2"/>
  <c r="AV2359" i="2" s="1"/>
  <c r="AT686" i="2"/>
  <c r="AV686" i="2" s="1"/>
  <c r="AR1728" i="2" a="1"/>
  <c r="AR1728" i="2" s="1"/>
  <c r="AS1728" i="2" s="1" a="1"/>
  <c r="AS1728" i="2" s="1"/>
  <c r="AT1728" i="2"/>
  <c r="AV1728" i="2" s="1"/>
  <c r="AT897" i="2"/>
  <c r="AV897" i="2" s="1"/>
  <c r="AR1538" i="2" a="1"/>
  <c r="AR1538" i="2" s="1"/>
  <c r="AS1538" i="2" s="1" a="1"/>
  <c r="AS1538" i="2" s="1"/>
  <c r="AV1644" i="2"/>
  <c r="AR1801" i="2" a="1"/>
  <c r="AR1801" i="2" s="1"/>
  <c r="AS1801" i="2" s="1" a="1"/>
  <c r="AS1801" i="2" s="1"/>
  <c r="AR1919" i="2" a="1"/>
  <c r="AR1919" i="2" s="1"/>
  <c r="AS1919" i="2" s="1" a="1"/>
  <c r="AS1919" i="2" s="1"/>
  <c r="AV41" i="2"/>
  <c r="AV62" i="2"/>
  <c r="AV286" i="2"/>
  <c r="AV441" i="2"/>
  <c r="AT634" i="2"/>
  <c r="AV634" i="2" s="1"/>
  <c r="AV2003" i="2"/>
  <c r="AR2728" i="2" a="1"/>
  <c r="AR2728" i="2" s="1"/>
  <c r="AS2728" i="2" s="1" a="1"/>
  <c r="AS2728" i="2" s="1"/>
  <c r="AT2728" i="2"/>
  <c r="AV2728" i="2" s="1"/>
  <c r="AV2861" i="2"/>
  <c r="AV3019" i="2"/>
  <c r="AV3185" i="2"/>
  <c r="AV3382" i="2"/>
  <c r="AV2589" i="2"/>
  <c r="AR2611" i="2" a="1"/>
  <c r="AR2611" i="2" s="1"/>
  <c r="AS2611" i="2" s="1" a="1"/>
  <c r="AS2611" i="2" s="1"/>
  <c r="AV2854" i="2"/>
  <c r="AV3396" i="2"/>
  <c r="AT2230" i="2"/>
  <c r="AV2230" i="2" s="1"/>
  <c r="AR2495" i="2" a="1"/>
  <c r="AR2495" i="2" s="1"/>
  <c r="AS2495" i="2" s="1" a="1"/>
  <c r="AS2495" i="2" s="1"/>
  <c r="AV2597" i="2"/>
  <c r="AV3425" i="2"/>
  <c r="AV2618" i="2"/>
  <c r="AT2624" i="2"/>
  <c r="AV2624" i="2" s="1"/>
  <c r="AV3001" i="2"/>
  <c r="AV3036" i="2"/>
  <c r="AV1105" i="2"/>
  <c r="AV1665" i="2"/>
  <c r="AV2294" i="2"/>
  <c r="AT2444" i="2"/>
  <c r="AV2444" i="2" s="1"/>
  <c r="AT2450" i="2"/>
  <c r="AV2450" i="2" s="1"/>
  <c r="AV2554" i="2"/>
  <c r="AR2618" i="2" a="1"/>
  <c r="AR2618" i="2" s="1"/>
  <c r="AS2618" i="2" s="1" a="1"/>
  <c r="AS2618" i="2" s="1"/>
  <c r="AT2696" i="2"/>
  <c r="AV2696" i="2" s="1"/>
  <c r="AT2709" i="2"/>
  <c r="AV2709" i="2" s="1"/>
  <c r="AT2767" i="2"/>
  <c r="AV2767" i="2" s="1"/>
  <c r="AR3001" i="2" a="1"/>
  <c r="AR3001" i="2" s="1"/>
  <c r="AS3001" i="2" s="1" a="1"/>
  <c r="AS3001" i="2" s="1"/>
  <c r="AR3036" i="2" a="1"/>
  <c r="AR3036" i="2" s="1"/>
  <c r="AS3036" i="2" s="1" a="1"/>
  <c r="AS3036" i="2" s="1"/>
  <c r="AT3313" i="2"/>
  <c r="AV3313" i="2" s="1"/>
  <c r="AR3320" i="2" a="1"/>
  <c r="AR3320" i="2" s="1"/>
  <c r="AS3320" i="2" s="1" a="1"/>
  <c r="AS3320" i="2" s="1"/>
  <c r="AT3210" i="2"/>
  <c r="AV3210" i="2" s="1"/>
  <c r="AR3257" i="2" a="1"/>
  <c r="AR3257" i="2" s="1"/>
  <c r="AS3257" i="2" s="1" a="1"/>
  <c r="AS3257" i="2" s="1"/>
  <c r="AV1182" i="2"/>
  <c r="AV1520" i="2"/>
  <c r="AT2438" i="2"/>
  <c r="AV2438" i="2" s="1"/>
  <c r="AR3433" i="2" a="1"/>
  <c r="AR3433" i="2" s="1"/>
  <c r="AS3433" i="2" s="1" a="1"/>
  <c r="AS3433" i="2" s="1"/>
  <c r="AT2826" i="2"/>
  <c r="AV2826" i="2" s="1"/>
  <c r="AT2922" i="2"/>
  <c r="AV2922" i="2" s="1"/>
  <c r="AT2937" i="2"/>
  <c r="AV2937" i="2" s="1"/>
  <c r="AV3104" i="2"/>
  <c r="AR3384" i="2" a="1"/>
  <c r="AR3384" i="2" s="1"/>
  <c r="AS3384" i="2" s="1" a="1"/>
  <c r="AS3384" i="2" s="1"/>
  <c r="AT3412" i="2"/>
  <c r="AV3412" i="2" s="1"/>
  <c r="AR3456" i="2" a="1"/>
  <c r="AR3456" i="2" s="1"/>
  <c r="AS3456" i="2" s="1" a="1"/>
  <c r="AS3456" i="2" s="1"/>
  <c r="AT3420" i="2"/>
  <c r="AT3434" i="2"/>
  <c r="AV3434" i="2" s="1"/>
  <c r="AV3469" i="2"/>
  <c r="AV3335" i="2"/>
  <c r="AV3463" i="2"/>
  <c r="AV2756" i="2"/>
  <c r="AV3399" i="2"/>
  <c r="AT3275" i="2"/>
  <c r="AV3275" i="2" s="1"/>
  <c r="AR3309" i="2" a="1"/>
  <c r="AR3309" i="2" s="1"/>
  <c r="AS3309" i="2" s="1" a="1"/>
  <c r="AS3309" i="2" s="1"/>
  <c r="AT3165" i="2"/>
  <c r="AV3165" i="2" s="1"/>
  <c r="AV2865" i="2"/>
  <c r="AV2879" i="2"/>
  <c r="AV3237" i="2"/>
  <c r="AV3364" i="2"/>
  <c r="AR2661" i="2" a="1"/>
  <c r="AR2661" i="2" s="1"/>
  <c r="AS2661" i="2" s="1" a="1"/>
  <c r="AS2661" i="2" s="1"/>
  <c r="AT3357" i="2"/>
  <c r="AV3357" i="2" s="1"/>
  <c r="AV3057" i="2"/>
  <c r="AT3080" i="2"/>
  <c r="AV3080" i="2" s="1"/>
  <c r="AR3114" i="2" a="1"/>
  <c r="AR3114" i="2" s="1"/>
  <c r="AS3114" i="2" s="1" a="1"/>
  <c r="AS3114" i="2" s="1"/>
  <c r="AV3343" i="2"/>
  <c r="AT3394" i="2"/>
  <c r="AV3394" i="2" s="1"/>
  <c r="AV2616" i="2"/>
  <c r="AV147" i="2"/>
  <c r="AV227" i="2"/>
  <c r="AV326" i="2"/>
  <c r="AV499" i="2"/>
  <c r="AV674" i="2"/>
  <c r="AV714" i="2"/>
  <c r="AV742" i="2"/>
  <c r="AV825" i="2"/>
  <c r="AV1285" i="2"/>
  <c r="AV1300" i="2"/>
  <c r="AV1437" i="2"/>
  <c r="AT2122" i="2"/>
  <c r="AV2122" i="2" s="1"/>
  <c r="AR2421" i="2" a="1"/>
  <c r="AR2421" i="2" s="1"/>
  <c r="AS2421" i="2" s="1" a="1"/>
  <c r="AS2421" i="2" s="1"/>
  <c r="AV2519" i="2"/>
  <c r="AR2616" i="2" a="1"/>
  <c r="AR2616" i="2" s="1"/>
  <c r="AS2616" i="2" s="1" a="1"/>
  <c r="AS2616" i="2" s="1"/>
  <c r="AT2852" i="2"/>
  <c r="AV2852" i="2" s="1"/>
  <c r="AV2866" i="2"/>
  <c r="AV3005" i="2"/>
  <c r="AR3057" i="2" a="1"/>
  <c r="AR3057" i="2" s="1"/>
  <c r="AS3057" i="2" s="1" a="1"/>
  <c r="AS3057" i="2" s="1"/>
  <c r="AT3270" i="2"/>
  <c r="AV3270" i="2" s="1"/>
  <c r="AR3232" i="2" a="1"/>
  <c r="AR3232" i="2" s="1"/>
  <c r="AS3232" i="2" s="1" a="1"/>
  <c r="AS3232" i="2" s="1"/>
  <c r="AR3358" i="2" a="1"/>
  <c r="AR3358" i="2" s="1"/>
  <c r="AS3358" i="2" s="1" a="1"/>
  <c r="AS3358" i="2" s="1"/>
  <c r="AV3381" i="2"/>
  <c r="AV75" i="2"/>
  <c r="AV203" i="2"/>
  <c r="AV220" i="2"/>
  <c r="AV442" i="2"/>
  <c r="AV455" i="2"/>
  <c r="AV1088" i="2"/>
  <c r="AV1495" i="2"/>
  <c r="AV1502" i="2"/>
  <c r="AV2174" i="2"/>
  <c r="AV2941" i="2"/>
  <c r="AV2948" i="2"/>
  <c r="AT3160" i="2"/>
  <c r="AV3160" i="2" s="1"/>
  <c r="AT3388" i="2"/>
  <c r="AV3388" i="2" s="1"/>
  <c r="AT3459" i="2"/>
  <c r="AV3459" i="2" s="1"/>
  <c r="AV1960" i="2"/>
  <c r="AV2074" i="2"/>
  <c r="AV2214" i="2"/>
  <c r="AV2514" i="2"/>
  <c r="AT2541" i="2"/>
  <c r="AV2541" i="2" s="1"/>
  <c r="AT2553" i="2"/>
  <c r="AV2553" i="2" s="1"/>
  <c r="AR2801" i="2" a="1"/>
  <c r="AR2801" i="2" s="1"/>
  <c r="AS2801" i="2" s="1" a="1"/>
  <c r="AS2801" i="2" s="1"/>
  <c r="AR2941" i="2" a="1"/>
  <c r="AR2941" i="2" s="1"/>
  <c r="AS2941" i="2" s="1" a="1"/>
  <c r="AS2941" i="2" s="1"/>
  <c r="AV3431" i="2"/>
  <c r="AT174" i="2"/>
  <c r="AV174" i="2" s="1"/>
  <c r="AR174" i="2" a="1"/>
  <c r="AR174" i="2" s="1"/>
  <c r="AS174" i="2" s="1" a="1"/>
  <c r="AS174" i="2" s="1"/>
  <c r="AT485" i="2"/>
  <c r="AV485" i="2" s="1"/>
  <c r="AR485" i="2" a="1"/>
  <c r="AR485" i="2" s="1"/>
  <c r="AS485" i="2" s="1" a="1"/>
  <c r="AS485" i="2" s="1"/>
  <c r="AR633" i="2" a="1"/>
  <c r="AR633" i="2" s="1"/>
  <c r="AS633" i="2" s="1" a="1"/>
  <c r="AS633" i="2" s="1"/>
  <c r="AT633" i="2"/>
  <c r="AV633" i="2" s="1"/>
  <c r="AT740" i="2"/>
  <c r="AV740" i="2" s="1"/>
  <c r="AR740" i="2" a="1"/>
  <c r="AR740" i="2" s="1"/>
  <c r="AS740" i="2" s="1" a="1"/>
  <c r="AS740" i="2" s="1"/>
  <c r="AT857" i="2"/>
  <c r="AV857" i="2" s="1"/>
  <c r="AR857" i="2" a="1"/>
  <c r="AR857" i="2" s="1"/>
  <c r="AS857" i="2" s="1" a="1"/>
  <c r="AS857" i="2" s="1"/>
  <c r="AT948" i="2"/>
  <c r="AV948" i="2" s="1"/>
  <c r="AR948" i="2" a="1"/>
  <c r="AR948" i="2" s="1"/>
  <c r="AS948" i="2" s="1" a="1"/>
  <c r="AS948" i="2" s="1"/>
  <c r="AT1003" i="2"/>
  <c r="AV1003" i="2" s="1"/>
  <c r="AR1003" i="2" a="1"/>
  <c r="AR1003" i="2" s="1"/>
  <c r="AS1003" i="2" s="1" a="1"/>
  <c r="AS1003" i="2" s="1"/>
  <c r="AT1053" i="2"/>
  <c r="AV1053" i="2" s="1"/>
  <c r="AR1053" i="2" a="1"/>
  <c r="AR1053" i="2" s="1"/>
  <c r="AS1053" i="2" s="1" a="1"/>
  <c r="AS1053" i="2" s="1"/>
  <c r="AR442" i="2" a="1"/>
  <c r="AR442" i="2" s="1"/>
  <c r="AS442" i="2" s="1" a="1"/>
  <c r="AS442" i="2" s="1"/>
  <c r="AR748" i="2" a="1"/>
  <c r="AR748" i="2" s="1"/>
  <c r="AS748" i="2" s="1" a="1"/>
  <c r="AS748" i="2" s="1"/>
  <c r="AT748" i="2"/>
  <c r="AV748" i="2" s="1"/>
  <c r="AT1128" i="2"/>
  <c r="AV1128" i="2" s="1"/>
  <c r="AR1128" i="2" a="1"/>
  <c r="AR1128" i="2" s="1"/>
  <c r="AS1128" i="2" s="1" a="1"/>
  <c r="AS1128" i="2" s="1"/>
  <c r="AR2437" i="2" a="1"/>
  <c r="AR2437" i="2" s="1"/>
  <c r="AS2437" i="2" s="1" a="1"/>
  <c r="AS2437" i="2" s="1"/>
  <c r="AT2437" i="2"/>
  <c r="AV2437" i="2" s="1"/>
  <c r="AT1131" i="2"/>
  <c r="AV1131" i="2" s="1"/>
  <c r="AR1131" i="2" a="1"/>
  <c r="AR1131" i="2" s="1"/>
  <c r="AS1131" i="2" s="1" a="1"/>
  <c r="AS1131" i="2" s="1"/>
  <c r="AR56" i="2" a="1"/>
  <c r="AR56" i="2" s="1"/>
  <c r="AS56" i="2" s="1" a="1"/>
  <c r="AS56" i="2" s="1"/>
  <c r="AT56" i="2"/>
  <c r="AV56" i="2" s="1"/>
  <c r="AR222" i="2" a="1"/>
  <c r="AR222" i="2" s="1"/>
  <c r="AS222" i="2" s="1" a="1"/>
  <c r="AS222" i="2" s="1"/>
  <c r="AT222" i="2"/>
  <c r="AV222" i="2" s="1"/>
  <c r="AT429" i="2"/>
  <c r="AV429" i="2" s="1"/>
  <c r="AR429" i="2" a="1"/>
  <c r="AR429" i="2" s="1"/>
  <c r="AS429" i="2" s="1" a="1"/>
  <c r="AS429" i="2" s="1"/>
  <c r="AT541" i="2"/>
  <c r="AV541" i="2" s="1"/>
  <c r="AR541" i="2" a="1"/>
  <c r="AR541" i="2" s="1"/>
  <c r="AS541" i="2" s="1" a="1"/>
  <c r="AS541" i="2" s="1"/>
  <c r="AT640" i="2"/>
  <c r="AV640" i="2" s="1"/>
  <c r="AR640" i="2" a="1"/>
  <c r="AR640" i="2" s="1"/>
  <c r="AS640" i="2" s="1" a="1"/>
  <c r="AS640" i="2" s="1"/>
  <c r="AT877" i="2"/>
  <c r="AV877" i="2" s="1"/>
  <c r="AR877" i="2" a="1"/>
  <c r="AR877" i="2" s="1"/>
  <c r="AS877" i="2" s="1" a="1"/>
  <c r="AS877" i="2" s="1"/>
  <c r="AR912" i="2" a="1"/>
  <c r="AR912" i="2" s="1"/>
  <c r="AS912" i="2" s="1" a="1"/>
  <c r="AS912" i="2" s="1"/>
  <c r="AT912" i="2"/>
  <c r="AV912" i="2" s="1"/>
  <c r="AR997" i="2" a="1"/>
  <c r="AR997" i="2" s="1"/>
  <c r="AS997" i="2" s="1" a="1"/>
  <c r="AS997" i="2" s="1"/>
  <c r="AT997" i="2"/>
  <c r="AV997" i="2" s="1"/>
  <c r="AT330" i="2"/>
  <c r="AV330" i="2" s="1"/>
  <c r="AR330" i="2" a="1"/>
  <c r="AR330" i="2" s="1"/>
  <c r="AS330" i="2" s="1" a="1"/>
  <c r="AS330" i="2" s="1"/>
  <c r="AT621" i="2"/>
  <c r="AV621" i="2" s="1"/>
  <c r="AR621" i="2" a="1"/>
  <c r="AR621" i="2" s="1"/>
  <c r="AS621" i="2" s="1" a="1"/>
  <c r="AS621" i="2" s="1"/>
  <c r="AT852" i="2"/>
  <c r="AV852" i="2" s="1"/>
  <c r="AR852" i="2" a="1"/>
  <c r="AR852" i="2" s="1"/>
  <c r="AS852" i="2" s="1" a="1"/>
  <c r="AS852" i="2" s="1"/>
  <c r="AT259" i="2"/>
  <c r="AV259" i="2" s="1"/>
  <c r="AR259" i="2" a="1"/>
  <c r="AR259" i="2" s="1"/>
  <c r="AS259" i="2" s="1" a="1"/>
  <c r="AS259" i="2" s="1"/>
  <c r="AT291" i="2"/>
  <c r="AV291" i="2" s="1"/>
  <c r="AR291" i="2" a="1"/>
  <c r="AR291" i="2" s="1"/>
  <c r="AS291" i="2" s="1" a="1"/>
  <c r="AS291" i="2" s="1"/>
  <c r="AT741" i="2"/>
  <c r="AV741" i="2" s="1"/>
  <c r="AR741" i="2" a="1"/>
  <c r="AR741" i="2" s="1"/>
  <c r="AS741" i="2" s="1" a="1"/>
  <c r="AS741" i="2" s="1"/>
  <c r="AR1519" i="2" a="1"/>
  <c r="AR1519" i="2" s="1"/>
  <c r="AS1519" i="2" s="1" a="1"/>
  <c r="AS1519" i="2" s="1"/>
  <c r="AT1519" i="2"/>
  <c r="AV1519" i="2" s="1"/>
  <c r="AR150" i="2" a="1"/>
  <c r="AR150" i="2" s="1"/>
  <c r="AS150" i="2" s="1" a="1"/>
  <c r="AS150" i="2" s="1"/>
  <c r="AT150" i="2"/>
  <c r="AV150" i="2" s="1"/>
  <c r="AV507" i="2"/>
  <c r="AR590" i="2" a="1"/>
  <c r="AR590" i="2" s="1"/>
  <c r="AS590" i="2" s="1" a="1"/>
  <c r="AS590" i="2" s="1"/>
  <c r="AT590" i="2"/>
  <c r="AV590" i="2" s="1"/>
  <c r="AT693" i="2"/>
  <c r="AV693" i="2" s="1"/>
  <c r="AR693" i="2" a="1"/>
  <c r="AR693" i="2" s="1"/>
  <c r="AS693" i="2" s="1" a="1"/>
  <c r="AS693" i="2" s="1"/>
  <c r="AR956" i="2" a="1"/>
  <c r="AR956" i="2" s="1"/>
  <c r="AS956" i="2" s="1" a="1"/>
  <c r="AS956" i="2" s="1"/>
  <c r="AT956" i="2"/>
  <c r="AV956" i="2" s="1"/>
  <c r="AT237" i="2"/>
  <c r="AV237" i="2" s="1"/>
  <c r="AR237" i="2" a="1"/>
  <c r="AR237" i="2" s="1"/>
  <c r="AS237" i="2" s="1" a="1"/>
  <c r="AS237" i="2" s="1"/>
  <c r="AT356" i="2"/>
  <c r="AV356" i="2" s="1"/>
  <c r="AR356" i="2" a="1"/>
  <c r="AR356" i="2" s="1"/>
  <c r="AS356" i="2" s="1" a="1"/>
  <c r="AS356" i="2" s="1"/>
  <c r="AT1296" i="2"/>
  <c r="AV1296" i="2" s="1"/>
  <c r="AR1296" i="2" a="1"/>
  <c r="AR1296" i="2" s="1"/>
  <c r="AS1296" i="2" s="1" a="1"/>
  <c r="AS1296" i="2" s="1"/>
  <c r="AT1962" i="2"/>
  <c r="AV1962" i="2" s="1"/>
  <c r="AR1962" i="2" a="1"/>
  <c r="AR1962" i="2" s="1"/>
  <c r="AS1962" i="2" s="1" a="1"/>
  <c r="AS1962" i="2" s="1"/>
  <c r="AT78" i="2"/>
  <c r="AV78" i="2" s="1"/>
  <c r="AR78" i="2" a="1"/>
  <c r="AR78" i="2" s="1"/>
  <c r="AS78" i="2" s="1" a="1"/>
  <c r="AS78" i="2" s="1"/>
  <c r="AT85" i="2"/>
  <c r="AV85" i="2" s="1"/>
  <c r="AR85" i="2" a="1"/>
  <c r="AR85" i="2" s="1"/>
  <c r="AS85" i="2" s="1" a="1"/>
  <c r="AS85" i="2" s="1"/>
  <c r="AT306" i="2"/>
  <c r="AV306" i="2" s="1"/>
  <c r="AR306" i="2" a="1"/>
  <c r="AR306" i="2" s="1"/>
  <c r="AS306" i="2" s="1" a="1"/>
  <c r="AS306" i="2" s="1"/>
  <c r="AT641" i="2"/>
  <c r="AV641" i="2" s="1"/>
  <c r="AR641" i="2" a="1"/>
  <c r="AR641" i="2" s="1"/>
  <c r="AS641" i="2" s="1" a="1"/>
  <c r="AS641" i="2" s="1"/>
  <c r="AR794" i="2" a="1"/>
  <c r="AR794" i="2" s="1"/>
  <c r="AS794" i="2" s="1" a="1"/>
  <c r="AS794" i="2" s="1"/>
  <c r="AT794" i="2"/>
  <c r="AV794" i="2" s="1"/>
  <c r="AR22" i="2" a="1"/>
  <c r="AR22" i="2" s="1"/>
  <c r="AS22" i="2" s="1" a="1"/>
  <c r="AS22" i="2" s="1"/>
  <c r="AT22" i="2"/>
  <c r="AV22" i="2" s="1"/>
  <c r="AR292" i="2" a="1"/>
  <c r="AR292" i="2" s="1"/>
  <c r="AS292" i="2" s="1" a="1"/>
  <c r="AS292" i="2" s="1"/>
  <c r="AT292" i="2"/>
  <c r="AV292" i="2" s="1"/>
  <c r="AT349" i="2"/>
  <c r="AV349" i="2" s="1"/>
  <c r="AR349" i="2" a="1"/>
  <c r="AR349" i="2" s="1"/>
  <c r="AS349" i="2" s="1" a="1"/>
  <c r="AS349" i="2" s="1"/>
  <c r="AV437" i="2"/>
  <c r="AT728" i="2"/>
  <c r="AV728" i="2" s="1"/>
  <c r="AR728" i="2" a="1"/>
  <c r="AR728" i="2" s="1"/>
  <c r="AS728" i="2" s="1" a="1"/>
  <c r="AS728" i="2" s="1"/>
  <c r="AT970" i="2"/>
  <c r="AV970" i="2" s="1"/>
  <c r="AR970" i="2" a="1"/>
  <c r="AR970" i="2" s="1"/>
  <c r="AS970" i="2" s="1" a="1"/>
  <c r="AS970" i="2" s="1"/>
  <c r="AR29" i="2" a="1"/>
  <c r="AR29" i="2" s="1"/>
  <c r="AS29" i="2" s="1" a="1"/>
  <c r="AS29" i="2" s="1"/>
  <c r="AT29" i="2"/>
  <c r="AV29" i="2" s="1"/>
  <c r="AR1136" i="2" a="1"/>
  <c r="AR1136" i="2" s="1"/>
  <c r="AS1136" i="2" s="1" a="1"/>
  <c r="AS1136" i="2" s="1"/>
  <c r="AT1136" i="2"/>
  <c r="AV1136" i="2" s="1"/>
  <c r="AT261" i="2"/>
  <c r="AV261" i="2" s="1"/>
  <c r="AR261" i="2" a="1"/>
  <c r="AR261" i="2" s="1"/>
  <c r="AS261" i="2" s="1" a="1"/>
  <c r="AS261" i="2" s="1"/>
  <c r="AT357" i="2"/>
  <c r="AV357" i="2" s="1"/>
  <c r="AR357" i="2" a="1"/>
  <c r="AR357" i="2" s="1"/>
  <c r="AS357" i="2" s="1" a="1"/>
  <c r="AS357" i="2" s="1"/>
  <c r="AT363" i="2"/>
  <c r="AV363" i="2" s="1"/>
  <c r="AR363" i="2" a="1"/>
  <c r="AR363" i="2" s="1"/>
  <c r="AS363" i="2" s="1" a="1"/>
  <c r="AS363" i="2" s="1"/>
  <c r="AR382" i="2" a="1"/>
  <c r="AR382" i="2" s="1"/>
  <c r="AS382" i="2" s="1" a="1"/>
  <c r="AS382" i="2" s="1"/>
  <c r="AT382" i="2"/>
  <c r="AV382" i="2" s="1"/>
  <c r="AT424" i="2"/>
  <c r="AV424" i="2" s="1"/>
  <c r="AR424" i="2" a="1"/>
  <c r="AR424" i="2" s="1"/>
  <c r="AS424" i="2" s="1" a="1"/>
  <c r="AS424" i="2" s="1"/>
  <c r="AT635" i="2"/>
  <c r="AV635" i="2" s="1"/>
  <c r="AR635" i="2" a="1"/>
  <c r="AR635" i="2" s="1"/>
  <c r="AS635" i="2" s="1" a="1"/>
  <c r="AS635" i="2" s="1"/>
  <c r="AT655" i="2"/>
  <c r="AV655" i="2" s="1"/>
  <c r="AR655" i="2" a="1"/>
  <c r="AR655" i="2" s="1"/>
  <c r="AS655" i="2" s="1" a="1"/>
  <c r="AS655" i="2" s="1"/>
  <c r="AT1030" i="2"/>
  <c r="AV1030" i="2" s="1"/>
  <c r="AT1468" i="2"/>
  <c r="AV1468" i="2" s="1"/>
  <c r="AR1468" i="2" a="1"/>
  <c r="AR1468" i="2" s="1"/>
  <c r="AS1468" i="2" s="1" a="1"/>
  <c r="AS1468" i="2" s="1"/>
  <c r="AR132" i="2" a="1"/>
  <c r="AR132" i="2" s="1"/>
  <c r="AS132" i="2" s="1" a="1"/>
  <c r="AS132" i="2" s="1"/>
  <c r="AT132" i="2"/>
  <c r="AV132" i="2" s="1"/>
  <c r="AR138" i="2" a="1"/>
  <c r="AR138" i="2" s="1"/>
  <c r="AS138" i="2" s="1" a="1"/>
  <c r="AS138" i="2" s="1"/>
  <c r="AT138" i="2"/>
  <c r="AV138" i="2" s="1"/>
  <c r="AR350" i="2" a="1"/>
  <c r="AR350" i="2" s="1"/>
  <c r="AS350" i="2" s="1" a="1"/>
  <c r="AS350" i="2" s="1"/>
  <c r="AT350" i="2"/>
  <c r="AV350" i="2" s="1"/>
  <c r="AR438" i="2" a="1"/>
  <c r="AR438" i="2" s="1"/>
  <c r="AS438" i="2" s="1" a="1"/>
  <c r="AS438" i="2" s="1"/>
  <c r="AT438" i="2"/>
  <c r="AV438" i="2" s="1"/>
  <c r="AT509" i="2"/>
  <c r="AV509" i="2" s="1"/>
  <c r="AR509" i="2" a="1"/>
  <c r="AR509" i="2" s="1"/>
  <c r="AS509" i="2" s="1" a="1"/>
  <c r="AS509" i="2" s="1"/>
  <c r="AR614" i="2" a="1"/>
  <c r="AR614" i="2" s="1"/>
  <c r="AS614" i="2" s="1" a="1"/>
  <c r="AS614" i="2" s="1"/>
  <c r="AT614" i="2"/>
  <c r="AV614" i="2" s="1"/>
  <c r="AT776" i="2"/>
  <c r="AV776" i="2" s="1"/>
  <c r="AR776" i="2" a="1"/>
  <c r="AR776" i="2" s="1"/>
  <c r="AS776" i="2" s="1" a="1"/>
  <c r="AS776" i="2" s="1"/>
  <c r="AR1079" i="2" a="1"/>
  <c r="AR1079" i="2" s="1"/>
  <c r="AS1079" i="2" s="1" a="1"/>
  <c r="AS1079" i="2" s="1"/>
  <c r="AT1079" i="2"/>
  <c r="AV1079" i="2" s="1"/>
  <c r="AT1218" i="2"/>
  <c r="AV1218" i="2" s="1"/>
  <c r="AR1218" i="2" a="1"/>
  <c r="AR1218" i="2" s="1"/>
  <c r="AS1218" i="2" s="1" a="1"/>
  <c r="AS1218" i="2" s="1"/>
  <c r="AV30" i="2"/>
  <c r="AR225" i="2" a="1"/>
  <c r="AR225" i="2" s="1"/>
  <c r="AS225" i="2" s="1" a="1"/>
  <c r="AS225" i="2" s="1"/>
  <c r="AT225" i="2"/>
  <c r="AV225" i="2" s="1"/>
  <c r="AT376" i="2"/>
  <c r="AV376" i="2" s="1"/>
  <c r="AR376" i="2" a="1"/>
  <c r="AR376" i="2" s="1"/>
  <c r="AS376" i="2" s="1" a="1"/>
  <c r="AS376" i="2" s="1"/>
  <c r="AT649" i="2"/>
  <c r="AV649" i="2" s="1"/>
  <c r="AR649" i="2" a="1"/>
  <c r="AR649" i="2" s="1"/>
  <c r="AS649" i="2" s="1" a="1"/>
  <c r="AS649" i="2" s="1"/>
  <c r="AR853" i="2" a="1"/>
  <c r="AR853" i="2" s="1"/>
  <c r="AS853" i="2" s="1" a="1"/>
  <c r="AS853" i="2" s="1"/>
  <c r="AT853" i="2"/>
  <c r="AV853" i="2" s="1"/>
  <c r="AT958" i="2"/>
  <c r="AV958" i="2" s="1"/>
  <c r="AR958" i="2" a="1"/>
  <c r="AR958" i="2" s="1"/>
  <c r="AS958" i="2" s="1" a="1"/>
  <c r="AS958" i="2" s="1"/>
  <c r="AR1023" i="2" a="1"/>
  <c r="AR1023" i="2" s="1"/>
  <c r="AS1023" i="2" s="1" a="1"/>
  <c r="AS1023" i="2" s="1"/>
  <c r="AR757" i="2" a="1"/>
  <c r="AR757" i="2" s="1"/>
  <c r="AS757" i="2" s="1" a="1"/>
  <c r="AS757" i="2" s="1"/>
  <c r="AT757" i="2"/>
  <c r="AV757" i="2" s="1"/>
  <c r="AV170" i="2"/>
  <c r="AT475" i="2"/>
  <c r="AV475" i="2" s="1"/>
  <c r="AR475" i="2" a="1"/>
  <c r="AR475" i="2" s="1"/>
  <c r="AS475" i="2" s="1" a="1"/>
  <c r="AS475" i="2" s="1"/>
  <c r="AT573" i="2"/>
  <c r="AV573" i="2" s="1"/>
  <c r="AR573" i="2" a="1"/>
  <c r="AR573" i="2" s="1"/>
  <c r="AS573" i="2" s="1" a="1"/>
  <c r="AS573" i="2" s="1"/>
  <c r="AR723" i="2" a="1"/>
  <c r="AR723" i="2" s="1"/>
  <c r="AS723" i="2" s="1" a="1"/>
  <c r="AS723" i="2" s="1"/>
  <c r="AR867" i="2" a="1"/>
  <c r="AR867" i="2" s="1"/>
  <c r="AS867" i="2" s="1" a="1"/>
  <c r="AS867" i="2" s="1"/>
  <c r="AT867" i="2"/>
  <c r="AV867" i="2" s="1"/>
  <c r="AT887" i="2"/>
  <c r="AV887" i="2" s="1"/>
  <c r="AR887" i="2" a="1"/>
  <c r="AR887" i="2" s="1"/>
  <c r="AS887" i="2" s="1" a="1"/>
  <c r="AS887" i="2" s="1"/>
  <c r="AR965" i="2" a="1"/>
  <c r="AR965" i="2" s="1"/>
  <c r="AS965" i="2" s="1" a="1"/>
  <c r="AS965" i="2" s="1"/>
  <c r="AT965" i="2"/>
  <c r="AV965" i="2" s="1"/>
  <c r="AT1031" i="2"/>
  <c r="AV1031" i="2" s="1"/>
  <c r="AR1031" i="2" a="1"/>
  <c r="AR1031" i="2" s="1"/>
  <c r="AS1031" i="2" s="1" a="1"/>
  <c r="AS1031" i="2" s="1"/>
  <c r="AT1242" i="2"/>
  <c r="AV1242" i="2" s="1"/>
  <c r="AR1242" i="2" a="1"/>
  <c r="AR1242" i="2" s="1"/>
  <c r="AS1242" i="2" s="1" a="1"/>
  <c r="AS1242" i="2" s="1"/>
  <c r="AT1270" i="2"/>
  <c r="AV1270" i="2" s="1"/>
  <c r="AR1270" i="2" a="1"/>
  <c r="AR1270" i="2" s="1"/>
  <c r="AS1270" i="2" s="1" a="1"/>
  <c r="AS1270" i="2" s="1"/>
  <c r="AT17" i="2"/>
  <c r="AV17" i="2" s="1"/>
  <c r="AR17" i="2" a="1"/>
  <c r="AR17" i="2" s="1"/>
  <c r="AS17" i="2" s="1" a="1"/>
  <c r="AS17" i="2" s="1"/>
  <c r="AT66" i="2"/>
  <c r="AV66" i="2" s="1"/>
  <c r="AR186" i="2" a="1"/>
  <c r="AR186" i="2" s="1"/>
  <c r="AS186" i="2" s="1" a="1"/>
  <c r="AS186" i="2" s="1"/>
  <c r="AT186" i="2"/>
  <c r="AV186" i="2" s="1"/>
  <c r="AT580" i="2"/>
  <c r="AV580" i="2" s="1"/>
  <c r="AT1017" i="2"/>
  <c r="AV1017" i="2" s="1"/>
  <c r="AR1017" i="2" a="1"/>
  <c r="AR1017" i="2" s="1"/>
  <c r="AS1017" i="2" s="1" a="1"/>
  <c r="AS1017" i="2" s="1"/>
  <c r="AT1024" i="2"/>
  <c r="AV1024" i="2" s="1"/>
  <c r="AR1024" i="2" a="1"/>
  <c r="AR1024" i="2" s="1"/>
  <c r="AS1024" i="2" s="1" a="1"/>
  <c r="AS1024" i="2" s="1"/>
  <c r="AR1957" i="2" a="1"/>
  <c r="AR1957" i="2" s="1"/>
  <c r="AS1957" i="2" s="1" a="1"/>
  <c r="AS1957" i="2" s="1"/>
  <c r="AT1957" i="2"/>
  <c r="AV1957" i="2" s="1"/>
  <c r="AT233" i="2"/>
  <c r="AV233" i="2" s="1"/>
  <c r="AR233" i="2" a="1"/>
  <c r="AR233" i="2" s="1"/>
  <c r="AS233" i="2" s="1" a="1"/>
  <c r="AS233" i="2" s="1"/>
  <c r="AR901" i="2" a="1"/>
  <c r="AR901" i="2" s="1"/>
  <c r="AS901" i="2" s="1" a="1"/>
  <c r="AS901" i="2" s="1"/>
  <c r="AT901" i="2"/>
  <c r="AV901" i="2" s="1"/>
  <c r="AT102" i="2"/>
  <c r="AV102" i="2" s="1"/>
  <c r="AR102" i="2" a="1"/>
  <c r="AR102" i="2" s="1"/>
  <c r="AS102" i="2" s="1" a="1"/>
  <c r="AS102" i="2" s="1"/>
  <c r="AT404" i="2"/>
  <c r="AV404" i="2" s="1"/>
  <c r="AR404" i="2" a="1"/>
  <c r="AR404" i="2" s="1"/>
  <c r="AS404" i="2" s="1" a="1"/>
  <c r="AS404" i="2" s="1"/>
  <c r="AT593" i="2"/>
  <c r="AV593" i="2" s="1"/>
  <c r="AR593" i="2" a="1"/>
  <c r="AR593" i="2" s="1"/>
  <c r="AS593" i="2" s="1" a="1"/>
  <c r="AS593" i="2" s="1"/>
  <c r="AT797" i="2"/>
  <c r="AV797" i="2" s="1"/>
  <c r="AR797" i="2" a="1"/>
  <c r="AR797" i="2" s="1"/>
  <c r="AS797" i="2" s="1" a="1"/>
  <c r="AS797" i="2" s="1"/>
  <c r="AR909" i="2" a="1"/>
  <c r="AR909" i="2" s="1"/>
  <c r="AS909" i="2" s="1" a="1"/>
  <c r="AS909" i="2" s="1"/>
  <c r="AT909" i="2"/>
  <c r="AV909" i="2" s="1"/>
  <c r="AR1264" i="2" a="1"/>
  <c r="AR1264" i="2" s="1"/>
  <c r="AS1264" i="2" s="1" a="1"/>
  <c r="AS1264" i="2" s="1"/>
  <c r="AT234" i="2"/>
  <c r="AV234" i="2" s="1"/>
  <c r="AR234" i="2" a="1"/>
  <c r="AR234" i="2" s="1"/>
  <c r="AS234" i="2" s="1" a="1"/>
  <c r="AS234" i="2" s="1"/>
  <c r="AT525" i="2"/>
  <c r="AV525" i="2" s="1"/>
  <c r="AR525" i="2" a="1"/>
  <c r="AR525" i="2" s="1"/>
  <c r="AS525" i="2" s="1" a="1"/>
  <c r="AS525" i="2" s="1"/>
  <c r="AT637" i="2"/>
  <c r="AV637" i="2" s="1"/>
  <c r="AR637" i="2" a="1"/>
  <c r="AR637" i="2" s="1"/>
  <c r="AS637" i="2" s="1" a="1"/>
  <c r="AS637" i="2" s="1"/>
  <c r="AR804" i="2" a="1"/>
  <c r="AR804" i="2" s="1"/>
  <c r="AS804" i="2" s="1" a="1"/>
  <c r="AS804" i="2" s="1"/>
  <c r="AT804" i="2"/>
  <c r="AV804" i="2" s="1"/>
  <c r="AR828" i="2" a="1"/>
  <c r="AR828" i="2" s="1"/>
  <c r="AS828" i="2" s="1" a="1"/>
  <c r="AS828" i="2" s="1"/>
  <c r="AT828" i="2"/>
  <c r="AV828" i="2" s="1"/>
  <c r="AT848" i="2"/>
  <c r="AV848" i="2" s="1"/>
  <c r="AR848" i="2" a="1"/>
  <c r="AR848" i="2" s="1"/>
  <c r="AS848" i="2" s="1" a="1"/>
  <c r="AS848" i="2" s="1"/>
  <c r="AT874" i="2"/>
  <c r="AV874" i="2" s="1"/>
  <c r="AR874" i="2" a="1"/>
  <c r="AR874" i="2" s="1"/>
  <c r="AS874" i="2" s="1" a="1"/>
  <c r="AS874" i="2" s="1"/>
  <c r="AR895" i="2" a="1"/>
  <c r="AR895" i="2" s="1"/>
  <c r="AS895" i="2" s="1" a="1"/>
  <c r="AS895" i="2" s="1"/>
  <c r="AT980" i="2"/>
  <c r="AV980" i="2" s="1"/>
  <c r="AR980" i="2" a="1"/>
  <c r="AR980" i="2" s="1"/>
  <c r="AS980" i="2" s="1" a="1"/>
  <c r="AS980" i="2" s="1"/>
  <c r="AT1094" i="2"/>
  <c r="AV1094" i="2" s="1"/>
  <c r="AR1094" i="2" a="1"/>
  <c r="AR1094" i="2" s="1"/>
  <c r="AS1094" i="2" s="1" a="1"/>
  <c r="AS1094" i="2" s="1"/>
  <c r="AT1132" i="2"/>
  <c r="AV1132" i="2" s="1"/>
  <c r="AR1132" i="2" a="1"/>
  <c r="AR1132" i="2" s="1"/>
  <c r="AS1132" i="2" s="1" a="1"/>
  <c r="AS1132" i="2" s="1"/>
  <c r="AR1313" i="2" a="1"/>
  <c r="AR1313" i="2" s="1"/>
  <c r="AS1313" i="2" s="1" a="1"/>
  <c r="AS1313" i="2" s="1"/>
  <c r="AT1313" i="2"/>
  <c r="AV1313" i="2" s="1"/>
  <c r="AR1593" i="2" a="1"/>
  <c r="AR1593" i="2" s="1"/>
  <c r="AS1593" i="2" s="1" a="1"/>
  <c r="AS1593" i="2" s="1"/>
  <c r="AT1593" i="2"/>
  <c r="AV1593" i="2" s="1"/>
  <c r="AT994" i="2"/>
  <c r="AV994" i="2" s="1"/>
  <c r="AR994" i="2" a="1"/>
  <c r="AR994" i="2" s="1"/>
  <c r="AS994" i="2" s="1" a="1"/>
  <c r="AS994" i="2" s="1"/>
  <c r="AR1058" i="2" a="1"/>
  <c r="AR1058" i="2" s="1"/>
  <c r="AS1058" i="2" s="1" a="1"/>
  <c r="AS1058" i="2" s="1"/>
  <c r="AT1058" i="2"/>
  <c r="AV1058" i="2" s="1"/>
  <c r="AT36" i="2"/>
  <c r="AV36" i="2" s="1"/>
  <c r="AR36" i="2" a="1"/>
  <c r="AR36" i="2" s="1"/>
  <c r="AS36" i="2" s="1" a="1"/>
  <c r="AS36" i="2" s="1"/>
  <c r="AT126" i="2"/>
  <c r="AV126" i="2" s="1"/>
  <c r="AR126" i="2" a="1"/>
  <c r="AR126" i="2" s="1"/>
  <c r="AS126" i="2" s="1" a="1"/>
  <c r="AS126" i="2" s="1"/>
  <c r="AT139" i="2"/>
  <c r="AV139" i="2" s="1"/>
  <c r="AR139" i="2" a="1"/>
  <c r="AR139" i="2" s="1"/>
  <c r="AS139" i="2" s="1" a="1"/>
  <c r="AS139" i="2" s="1"/>
  <c r="AR67" i="2" a="1"/>
  <c r="AR67" i="2" s="1"/>
  <c r="AS67" i="2" s="1" a="1"/>
  <c r="AS67" i="2" s="1"/>
  <c r="AT67" i="2"/>
  <c r="AV67" i="2" s="1"/>
  <c r="AT256" i="2"/>
  <c r="AV256" i="2" s="1"/>
  <c r="AR256" i="2" a="1"/>
  <c r="AR256" i="2" s="1"/>
  <c r="AS256" i="2" s="1" a="1"/>
  <c r="AS256" i="2" s="1"/>
  <c r="AT352" i="2"/>
  <c r="AV352" i="2" s="1"/>
  <c r="AR352" i="2" a="1"/>
  <c r="AR352" i="2" s="1"/>
  <c r="AS352" i="2" s="1" a="1"/>
  <c r="AS352" i="2" s="1"/>
  <c r="AT752" i="2"/>
  <c r="AV752" i="2" s="1"/>
  <c r="AR752" i="2" a="1"/>
  <c r="AR752" i="2" s="1"/>
  <c r="AS752" i="2" s="1" a="1"/>
  <c r="AS752" i="2" s="1"/>
  <c r="AT32" i="2"/>
  <c r="AV32" i="2" s="1"/>
  <c r="AR32" i="2" a="1"/>
  <c r="AR32" i="2" s="1"/>
  <c r="AS32" i="2" s="1" a="1"/>
  <c r="AS32" i="2" s="1"/>
  <c r="AT434" i="2"/>
  <c r="AV434" i="2" s="1"/>
  <c r="AR434" i="2" a="1"/>
  <c r="AR434" i="2" s="1"/>
  <c r="AS434" i="2" s="1" a="1"/>
  <c r="AS434" i="2" s="1"/>
  <c r="AR575" i="2" a="1"/>
  <c r="AR575" i="2" s="1"/>
  <c r="AS575" i="2" s="1" a="1"/>
  <c r="AS575" i="2" s="1"/>
  <c r="AT575" i="2"/>
  <c r="AV575" i="2" s="1"/>
  <c r="AR644" i="2" a="1"/>
  <c r="AR644" i="2" s="1"/>
  <c r="AS644" i="2" s="1" a="1"/>
  <c r="AS644" i="2" s="1"/>
  <c r="AR988" i="2" a="1"/>
  <c r="AR988" i="2" s="1"/>
  <c r="AS988" i="2" s="1" a="1"/>
  <c r="AS988" i="2" s="1"/>
  <c r="AT988" i="2"/>
  <c r="AV988" i="2" s="1"/>
  <c r="AT1018" i="2"/>
  <c r="AV1018" i="2" s="1"/>
  <c r="AR1018" i="2" a="1"/>
  <c r="AR1018" i="2" s="1"/>
  <c r="AS1018" i="2" s="1" a="1"/>
  <c r="AS1018" i="2" s="1"/>
  <c r="AR1043" i="2" a="1"/>
  <c r="AR1043" i="2" s="1"/>
  <c r="AS1043" i="2" s="1" a="1"/>
  <c r="AS1043" i="2" s="1"/>
  <c r="AT1043" i="2"/>
  <c r="AV1043" i="2" s="1"/>
  <c r="AT1186" i="2"/>
  <c r="AV1186" i="2" s="1"/>
  <c r="AR1186" i="2" a="1"/>
  <c r="AR1186" i="2" s="1"/>
  <c r="AS1186" i="2" s="1" a="1"/>
  <c r="AS1186" i="2" s="1"/>
  <c r="AT242" i="2"/>
  <c r="AV242" i="2" s="1"/>
  <c r="AR242" i="2" a="1"/>
  <c r="AR242" i="2" s="1"/>
  <c r="AS242" i="2" s="1" a="1"/>
  <c r="AS242" i="2" s="1"/>
  <c r="AT249" i="2"/>
  <c r="AV249" i="2" s="1"/>
  <c r="AR249" i="2" a="1"/>
  <c r="AR249" i="2" s="1"/>
  <c r="AS249" i="2" s="1" a="1"/>
  <c r="AS249" i="2" s="1"/>
  <c r="AT264" i="2"/>
  <c r="AV264" i="2" s="1"/>
  <c r="AR264" i="2" a="1"/>
  <c r="AR264" i="2" s="1"/>
  <c r="AS264" i="2" s="1" a="1"/>
  <c r="AS264" i="2" s="1"/>
  <c r="AT519" i="2"/>
  <c r="AV519" i="2" s="1"/>
  <c r="AR519" i="2" a="1"/>
  <c r="AR519" i="2" s="1"/>
  <c r="AS519" i="2" s="1" a="1"/>
  <c r="AS519" i="2" s="1"/>
  <c r="AT815" i="2"/>
  <c r="AV815" i="2" s="1"/>
  <c r="AR815" i="2" a="1"/>
  <c r="AR815" i="2" s="1"/>
  <c r="AS815" i="2" s="1" a="1"/>
  <c r="AS815" i="2" s="1"/>
  <c r="AT1487" i="2"/>
  <c r="AV1487" i="2" s="1"/>
  <c r="AR1487" i="2" a="1"/>
  <c r="AR1487" i="2" s="1"/>
  <c r="AS1487" i="2" s="1" a="1"/>
  <c r="AS1487" i="2" s="1"/>
  <c r="AT1379" i="2"/>
  <c r="AV1379" i="2" s="1"/>
  <c r="AR1379" i="2" a="1"/>
  <c r="AR1379" i="2" s="1"/>
  <c r="AS1379" i="2" s="1" a="1"/>
  <c r="AS1379" i="2" s="1"/>
  <c r="AR1464" i="2" a="1"/>
  <c r="AR1464" i="2" s="1"/>
  <c r="AS1464" i="2" s="1" a="1"/>
  <c r="AS1464" i="2" s="1"/>
  <c r="AT1464" i="2"/>
  <c r="AV1464" i="2" s="1"/>
  <c r="AT199" i="2"/>
  <c r="AV199" i="2" s="1"/>
  <c r="AR199" i="2" a="1"/>
  <c r="AR199" i="2" s="1"/>
  <c r="AS199" i="2" s="1" a="1"/>
  <c r="AS199" i="2" s="1"/>
  <c r="AT257" i="2"/>
  <c r="AV257" i="2" s="1"/>
  <c r="AR257" i="2" a="1"/>
  <c r="AR257" i="2" s="1"/>
  <c r="AS257" i="2" s="1" a="1"/>
  <c r="AS257" i="2" s="1"/>
  <c r="AT148" i="2"/>
  <c r="AV148" i="2" s="1"/>
  <c r="AR148" i="2" a="1"/>
  <c r="AR148" i="2" s="1"/>
  <c r="AS148" i="2" s="1" a="1"/>
  <c r="AS148" i="2" s="1"/>
  <c r="AT484" i="2"/>
  <c r="AV484" i="2" s="1"/>
  <c r="AR588" i="2" a="1"/>
  <c r="AR588" i="2" s="1"/>
  <c r="AS588" i="2" s="1" a="1"/>
  <c r="AS588" i="2" s="1"/>
  <c r="AT588" i="2"/>
  <c r="AV588" i="2" s="1"/>
  <c r="AR297" i="2" a="1"/>
  <c r="AR297" i="2" s="1"/>
  <c r="AS297" i="2" s="1" a="1"/>
  <c r="AS297" i="2" s="1"/>
  <c r="AT297" i="2"/>
  <c r="AV297" i="2" s="1"/>
  <c r="AT310" i="2"/>
  <c r="AV310" i="2" s="1"/>
  <c r="AR310" i="2" a="1"/>
  <c r="AR310" i="2" s="1"/>
  <c r="AS310" i="2" s="1" a="1"/>
  <c r="AS310" i="2" s="1"/>
  <c r="AR625" i="2" a="1"/>
  <c r="AR625" i="2" s="1"/>
  <c r="AS625" i="2" s="1" a="1"/>
  <c r="AS625" i="2" s="1"/>
  <c r="AT625" i="2"/>
  <c r="AV625" i="2" s="1"/>
  <c r="AT792" i="2"/>
  <c r="AV792" i="2" s="1"/>
  <c r="AR792" i="2" a="1"/>
  <c r="AR792" i="2" s="1"/>
  <c r="AS792" i="2" s="1" a="1"/>
  <c r="AS792" i="2" s="1"/>
  <c r="AT1096" i="2"/>
  <c r="AV1096" i="2" s="1"/>
  <c r="AR1096" i="2" a="1"/>
  <c r="AR1096" i="2" s="1"/>
  <c r="AS1096" i="2" s="1" a="1"/>
  <c r="AS1096" i="2" s="1"/>
  <c r="AT1258" i="2"/>
  <c r="AV1258" i="2" s="1"/>
  <c r="AR1258" i="2" a="1"/>
  <c r="AR1258" i="2" s="1"/>
  <c r="AS1258" i="2" s="1" a="1"/>
  <c r="AS1258" i="2" s="1"/>
  <c r="AR1286" i="2" a="1"/>
  <c r="AR1286" i="2" s="1"/>
  <c r="AS1286" i="2" s="1" a="1"/>
  <c r="AS1286" i="2" s="1"/>
  <c r="AT1286" i="2"/>
  <c r="AV1286" i="2" s="1"/>
  <c r="AT76" i="2"/>
  <c r="AV76" i="2" s="1"/>
  <c r="AR76" i="2" a="1"/>
  <c r="AR76" i="2" s="1"/>
  <c r="AS76" i="2" s="1" a="1"/>
  <c r="AS76" i="2" s="1"/>
  <c r="AR55" i="2" a="1"/>
  <c r="AR55" i="2" s="1"/>
  <c r="AS55" i="2" s="1" a="1"/>
  <c r="AS55" i="2" s="1"/>
  <c r="AT55" i="2"/>
  <c r="AV55" i="2" s="1"/>
  <c r="AT513" i="2"/>
  <c r="AV513" i="2" s="1"/>
  <c r="AR513" i="2" a="1"/>
  <c r="AR513" i="2" s="1"/>
  <c r="AS513" i="2" s="1" a="1"/>
  <c r="AS513" i="2" s="1"/>
  <c r="AV618" i="2"/>
  <c r="AT1287" i="2"/>
  <c r="AV1287" i="2" s="1"/>
  <c r="AR1287" i="2" a="1"/>
  <c r="AR1287" i="2" s="1"/>
  <c r="AS1287" i="2" s="1" a="1"/>
  <c r="AS1287" i="2" s="1"/>
  <c r="AT1853" i="2"/>
  <c r="AV1853" i="2" s="1"/>
  <c r="AR1853" i="2" a="1"/>
  <c r="AR1853" i="2" s="1"/>
  <c r="AS1853" i="2" s="1" a="1"/>
  <c r="AS1853" i="2" s="1"/>
  <c r="AT2324" i="2"/>
  <c r="AV2324" i="2" s="1"/>
  <c r="AR2324" i="2" a="1"/>
  <c r="AR2324" i="2" s="1"/>
  <c r="AS2324" i="2" s="1" a="1"/>
  <c r="AS2324" i="2" s="1"/>
  <c r="AV101" i="2"/>
  <c r="AV146" i="2"/>
  <c r="AV194" i="2"/>
  <c r="AV235" i="2"/>
  <c r="AV408" i="2"/>
  <c r="AV680" i="2"/>
  <c r="AR1364" i="2" a="1"/>
  <c r="AR1364" i="2" s="1"/>
  <c r="AS1364" i="2" s="1" a="1"/>
  <c r="AS1364" i="2" s="1"/>
  <c r="AT1364" i="2"/>
  <c r="AV1364" i="2" s="1"/>
  <c r="AR1551" i="2" a="1"/>
  <c r="AR1551" i="2" s="1"/>
  <c r="AS1551" i="2" s="1" a="1"/>
  <c r="AS1551" i="2" s="1"/>
  <c r="AT1551" i="2"/>
  <c r="AV1551" i="2" s="1"/>
  <c r="AR1592" i="2" a="1"/>
  <c r="AR1592" i="2" s="1"/>
  <c r="AS1592" i="2" s="1" a="1"/>
  <c r="AS1592" i="2" s="1"/>
  <c r="AT1592" i="2"/>
  <c r="AV1592" i="2" s="1"/>
  <c r="AT1750" i="2"/>
  <c r="AV1750" i="2" s="1"/>
  <c r="AR1750" i="2" a="1"/>
  <c r="AR1750" i="2" s="1"/>
  <c r="AS1750" i="2" s="1" a="1"/>
  <c r="AS1750" i="2" s="1"/>
  <c r="AR2021" i="2" a="1"/>
  <c r="AR2021" i="2" s="1"/>
  <c r="AS2021" i="2" s="1" a="1"/>
  <c r="AS2021" i="2" s="1"/>
  <c r="AT2021" i="2"/>
  <c r="AV2021" i="2" s="1"/>
  <c r="AR2034" i="2" a="1"/>
  <c r="AR2034" i="2" s="1"/>
  <c r="AS2034" i="2" s="1" a="1"/>
  <c r="AS2034" i="2" s="1"/>
  <c r="AT2034" i="2"/>
  <c r="AV2034" i="2" s="1"/>
  <c r="AT2143" i="2"/>
  <c r="AV2143" i="2" s="1"/>
  <c r="AR2143" i="2" a="1"/>
  <c r="AR2143" i="2" s="1"/>
  <c r="AS2143" i="2" s="1" a="1"/>
  <c r="AS2143" i="2" s="1"/>
  <c r="AT2266" i="2"/>
  <c r="AV2266" i="2" s="1"/>
  <c r="AR2266" i="2" a="1"/>
  <c r="AR2266" i="2" s="1"/>
  <c r="AS2266" i="2" s="1" a="1"/>
  <c r="AS2266" i="2" s="1"/>
  <c r="AR2331" i="2" a="1"/>
  <c r="AR2331" i="2" s="1"/>
  <c r="AS2331" i="2" s="1" a="1"/>
  <c r="AS2331" i="2" s="1"/>
  <c r="AT2331" i="2"/>
  <c r="AV2331" i="2" s="1"/>
  <c r="AT2524" i="2"/>
  <c r="AV2524" i="2" s="1"/>
  <c r="AR2524" i="2" a="1"/>
  <c r="AR2524" i="2" s="1"/>
  <c r="AS2524" i="2" s="1" a="1"/>
  <c r="AS2524" i="2" s="1"/>
  <c r="AR952" i="2" a="1"/>
  <c r="AR952" i="2" s="1"/>
  <c r="AS952" i="2" s="1" a="1"/>
  <c r="AS952" i="2" s="1"/>
  <c r="AT952" i="2"/>
  <c r="AV952" i="2" s="1"/>
  <c r="AV130" i="2"/>
  <c r="AV334" i="2"/>
  <c r="AV883" i="2"/>
  <c r="AV984" i="2"/>
  <c r="AT1297" i="2"/>
  <c r="AV1297" i="2" s="1"/>
  <c r="AV1316" i="2"/>
  <c r="AV1389" i="2"/>
  <c r="AR1430" i="2" a="1"/>
  <c r="AR1430" i="2" s="1"/>
  <c r="AS1430" i="2" s="1" a="1"/>
  <c r="AS1430" i="2" s="1"/>
  <c r="AR1649" i="2" a="1"/>
  <c r="AR1649" i="2" s="1"/>
  <c r="AS1649" i="2" s="1" a="1"/>
  <c r="AS1649" i="2" s="1"/>
  <c r="AT1734" i="2"/>
  <c r="AV1734" i="2" s="1"/>
  <c r="AR1734" i="2" a="1"/>
  <c r="AR1734" i="2" s="1"/>
  <c r="AS1734" i="2" s="1" a="1"/>
  <c r="AS1734" i="2" s="1"/>
  <c r="AR2225" i="2" a="1"/>
  <c r="AR2225" i="2" s="1"/>
  <c r="AS2225" i="2" s="1" a="1"/>
  <c r="AS2225" i="2" s="1"/>
  <c r="AT2397" i="2"/>
  <c r="AV2397" i="2" s="1"/>
  <c r="AR2397" i="2" a="1"/>
  <c r="AR2397" i="2" s="1"/>
  <c r="AS2397" i="2" s="1" a="1"/>
  <c r="AS2397" i="2" s="1"/>
  <c r="AR2478" i="2" a="1"/>
  <c r="AR2478" i="2" s="1"/>
  <c r="AS2478" i="2" s="1" a="1"/>
  <c r="AS2478" i="2" s="1"/>
  <c r="AT2478" i="2"/>
  <c r="AV2478" i="2" s="1"/>
  <c r="AT18" i="2"/>
  <c r="AV18" i="2" s="1"/>
  <c r="AT70" i="2"/>
  <c r="AV70" i="2" s="1"/>
  <c r="AR130" i="2" a="1"/>
  <c r="AR130" i="2" s="1"/>
  <c r="AS130" i="2" s="1" a="1"/>
  <c r="AS130" i="2" s="1"/>
  <c r="AV182" i="2"/>
  <c r="AT217" i="2"/>
  <c r="AV217" i="2" s="1"/>
  <c r="AV230" i="2"/>
  <c r="AT241" i="2"/>
  <c r="AV241" i="2" s="1"/>
  <c r="AR252" i="2" a="1"/>
  <c r="AR252" i="2" s="1"/>
  <c r="AS252" i="2" s="1" a="1"/>
  <c r="AS252" i="2" s="1"/>
  <c r="AR334" i="2" a="1"/>
  <c r="AR334" i="2" s="1"/>
  <c r="AS334" i="2" s="1" a="1"/>
  <c r="AS334" i="2" s="1"/>
  <c r="AT373" i="2"/>
  <c r="AV373" i="2" s="1"/>
  <c r="AR441" i="2" a="1"/>
  <c r="AR441" i="2" s="1"/>
  <c r="AS441" i="2" s="1" a="1"/>
  <c r="AS441" i="2" s="1"/>
  <c r="AT478" i="2"/>
  <c r="AV478" i="2" s="1"/>
  <c r="AT592" i="2"/>
  <c r="AV592" i="2" s="1"/>
  <c r="AR639" i="2" a="1"/>
  <c r="AR639" i="2" s="1"/>
  <c r="AS639" i="2" s="1" a="1"/>
  <c r="AS639" i="2" s="1"/>
  <c r="AR697" i="2" a="1"/>
  <c r="AR697" i="2" s="1"/>
  <c r="AS697" i="2" s="1" a="1"/>
  <c r="AS697" i="2" s="1"/>
  <c r="AV764" i="2"/>
  <c r="AR883" i="2" a="1"/>
  <c r="AR883" i="2" s="1"/>
  <c r="AS883" i="2" s="1" a="1"/>
  <c r="AS883" i="2" s="1"/>
  <c r="AR899" i="2" a="1"/>
  <c r="AR899" i="2" s="1"/>
  <c r="AS899" i="2" s="1" a="1"/>
  <c r="AS899" i="2" s="1"/>
  <c r="AR984" i="2" a="1"/>
  <c r="AR984" i="2" s="1"/>
  <c r="AS984" i="2" s="1" a="1"/>
  <c r="AS984" i="2" s="1"/>
  <c r="AV1061" i="2"/>
  <c r="AV1095" i="2"/>
  <c r="AT1273" i="2"/>
  <c r="AV1273" i="2" s="1"/>
  <c r="AR1292" i="2" a="1"/>
  <c r="AR1292" i="2" s="1"/>
  <c r="AS1292" i="2" s="1" a="1"/>
  <c r="AS1292" i="2" s="1"/>
  <c r="AT1292" i="2"/>
  <c r="AV1292" i="2" s="1"/>
  <c r="AT1396" i="2"/>
  <c r="AV1396" i="2" s="1"/>
  <c r="AR1396" i="2" a="1"/>
  <c r="AR1396" i="2" s="1"/>
  <c r="AS1396" i="2" s="1" a="1"/>
  <c r="AS1396" i="2" s="1"/>
  <c r="AR1569" i="2" a="1"/>
  <c r="AR1569" i="2" s="1"/>
  <c r="AS1569" i="2" s="1" a="1"/>
  <c r="AS1569" i="2" s="1"/>
  <c r="AT1569" i="2"/>
  <c r="AV1569" i="2" s="1"/>
  <c r="AT1987" i="2"/>
  <c r="AV1987" i="2" s="1"/>
  <c r="AR1987" i="2" a="1"/>
  <c r="AR1987" i="2" s="1"/>
  <c r="AS1987" i="2" s="1" a="1"/>
  <c r="AS1987" i="2" s="1"/>
  <c r="AV2225" i="2"/>
  <c r="AR2492" i="2" a="1"/>
  <c r="AR2492" i="2" s="1"/>
  <c r="AS2492" i="2" s="1" a="1"/>
  <c r="AS2492" i="2" s="1"/>
  <c r="AT2492" i="2"/>
  <c r="AV2492" i="2" s="1"/>
  <c r="AT2889" i="2"/>
  <c r="AV2889" i="2" s="1"/>
  <c r="AR2889" i="2" a="1"/>
  <c r="AR2889" i="2" s="1"/>
  <c r="AS2889" i="2" s="1" a="1"/>
  <c r="AS2889" i="2" s="1"/>
  <c r="AR2907" i="2" a="1"/>
  <c r="AR2907" i="2" s="1"/>
  <c r="AS2907" i="2" s="1" a="1"/>
  <c r="AS2907" i="2" s="1"/>
  <c r="AT2907" i="2"/>
  <c r="AV2907" i="2" s="1"/>
  <c r="AR2914" i="2" a="1"/>
  <c r="AR2914" i="2" s="1"/>
  <c r="AS2914" i="2" s="1" a="1"/>
  <c r="AS2914" i="2" s="1"/>
  <c r="AT2914" i="2"/>
  <c r="AV2914" i="2" s="1"/>
  <c r="AT2422" i="2"/>
  <c r="AV2422" i="2" s="1"/>
  <c r="AR2422" i="2" a="1"/>
  <c r="AR2422" i="2" s="1"/>
  <c r="AS2422" i="2" s="1" a="1"/>
  <c r="AS2422" i="2" s="1"/>
  <c r="AR2768" i="2" a="1"/>
  <c r="AR2768" i="2" s="1"/>
  <c r="AS2768" i="2" s="1" a="1"/>
  <c r="AS2768" i="2" s="1"/>
  <c r="AT2768" i="2"/>
  <c r="AR1001" i="2" a="1"/>
  <c r="AR1001" i="2" s="1"/>
  <c r="AS1001" i="2" s="1" a="1"/>
  <c r="AS1001" i="2" s="1"/>
  <c r="AT1001" i="2"/>
  <c r="AV1001" i="2" s="1"/>
  <c r="AT1424" i="2"/>
  <c r="AV1424" i="2" s="1"/>
  <c r="AR1424" i="2" a="1"/>
  <c r="AR1424" i="2" s="1"/>
  <c r="AS1424" i="2" s="1" a="1"/>
  <c r="AS1424" i="2" s="1"/>
  <c r="AR1693" i="2" a="1"/>
  <c r="AR1693" i="2" s="1"/>
  <c r="AS1693" i="2" s="1" a="1"/>
  <c r="AS1693" i="2" s="1"/>
  <c r="AT1693" i="2"/>
  <c r="AV1693" i="2" s="1"/>
  <c r="AR1906" i="2" a="1"/>
  <c r="AR1906" i="2" s="1"/>
  <c r="AS1906" i="2" s="1" a="1"/>
  <c r="AS1906" i="2" s="1"/>
  <c r="AT1906" i="2"/>
  <c r="AV1906" i="2" s="1"/>
  <c r="AR47" i="2" a="1"/>
  <c r="AR47" i="2" s="1"/>
  <c r="AS47" i="2" s="1" a="1"/>
  <c r="AS47" i="2" s="1"/>
  <c r="AT77" i="2"/>
  <c r="AV77" i="2" s="1"/>
  <c r="AR83" i="2" a="1"/>
  <c r="AR83" i="2" s="1"/>
  <c r="AS83" i="2" s="1" a="1"/>
  <c r="AS83" i="2" s="1"/>
  <c r="AV135" i="2"/>
  <c r="AT201" i="2"/>
  <c r="AV201" i="2" s="1"/>
  <c r="AT236" i="2"/>
  <c r="AV236" i="2" s="1"/>
  <c r="AT247" i="2"/>
  <c r="AV247" i="2" s="1"/>
  <c r="AR369" i="2" a="1"/>
  <c r="AR369" i="2" s="1"/>
  <c r="AS369" i="2" s="1" a="1"/>
  <c r="AS369" i="2" s="1"/>
  <c r="AR426" i="2" a="1"/>
  <c r="AR426" i="2" s="1"/>
  <c r="AS426" i="2" s="1" a="1"/>
  <c r="AS426" i="2" s="1"/>
  <c r="AT431" i="2"/>
  <c r="AV431" i="2" s="1"/>
  <c r="AV474" i="2"/>
  <c r="AR507" i="2" a="1"/>
  <c r="AR507" i="2" s="1"/>
  <c r="AS507" i="2" s="1" a="1"/>
  <c r="AS507" i="2" s="1"/>
  <c r="AR584" i="2" a="1"/>
  <c r="AR584" i="2" s="1"/>
  <c r="AS584" i="2" s="1" a="1"/>
  <c r="AS584" i="2" s="1"/>
  <c r="AT648" i="2"/>
  <c r="AV648" i="2" s="1"/>
  <c r="AV739" i="2"/>
  <c r="AT818" i="2"/>
  <c r="AV818" i="2" s="1"/>
  <c r="AT834" i="2"/>
  <c r="AV834" i="2" s="1"/>
  <c r="AT1078" i="2"/>
  <c r="AV1078" i="2" s="1"/>
  <c r="AR1163" i="2" a="1"/>
  <c r="AR1163" i="2" s="1"/>
  <c r="AS1163" i="2" s="1" a="1"/>
  <c r="AS1163" i="2" s="1"/>
  <c r="AR1228" i="2" a="1"/>
  <c r="AR1228" i="2" s="1"/>
  <c r="AS1228" i="2" s="1" a="1"/>
  <c r="AS1228" i="2" s="1"/>
  <c r="AR1268" i="2" a="1"/>
  <c r="AR1268" i="2" s="1"/>
  <c r="AS1268" i="2" s="1" a="1"/>
  <c r="AS1268" i="2" s="1"/>
  <c r="AR1456" i="2" a="1"/>
  <c r="AR1456" i="2" s="1"/>
  <c r="AS1456" i="2" s="1" a="1"/>
  <c r="AS1456" i="2" s="1"/>
  <c r="AT1785" i="2"/>
  <c r="AV1785" i="2" s="1"/>
  <c r="AR1785" i="2" a="1"/>
  <c r="AR1785" i="2" s="1"/>
  <c r="AS1785" i="2" s="1" a="1"/>
  <c r="AS1785" i="2" s="1"/>
  <c r="AT1826" i="2"/>
  <c r="AV1826" i="2" s="1"/>
  <c r="AR1826" i="2" a="1"/>
  <c r="AR1826" i="2" s="1"/>
  <c r="AS1826" i="2" s="1" a="1"/>
  <c r="AS1826" i="2" s="1"/>
  <c r="AT2035" i="2"/>
  <c r="AV2035" i="2" s="1"/>
  <c r="AR2035" i="2" a="1"/>
  <c r="AR2035" i="2" s="1"/>
  <c r="AS2035" i="2" s="1" a="1"/>
  <c r="AS2035" i="2" s="1"/>
  <c r="AT2226" i="2"/>
  <c r="AV2226" i="2" s="1"/>
  <c r="AR2226" i="2" a="1"/>
  <c r="AR2226" i="2" s="1"/>
  <c r="AS2226" i="2" s="1" a="1"/>
  <c r="AS2226" i="2" s="1"/>
  <c r="AR2415" i="2" a="1"/>
  <c r="AR2415" i="2" s="1"/>
  <c r="AS2415" i="2" s="1" a="1"/>
  <c r="AS2415" i="2" s="1"/>
  <c r="AT2415" i="2"/>
  <c r="AV2415" i="2" s="1"/>
  <c r="AR2448" i="2" a="1"/>
  <c r="AR2448" i="2" s="1"/>
  <c r="AS2448" i="2" s="1" a="1"/>
  <c r="AS2448" i="2" s="1"/>
  <c r="AT2448" i="2"/>
  <c r="AV2448" i="2" s="1"/>
  <c r="AR2833" i="2" a="1"/>
  <c r="AR2833" i="2" s="1"/>
  <c r="AS2833" i="2" s="1" a="1"/>
  <c r="AS2833" i="2" s="1"/>
  <c r="AT2833" i="2"/>
  <c r="AV2833" i="2" s="1"/>
  <c r="AV518" i="2"/>
  <c r="AT1298" i="2"/>
  <c r="AV1298" i="2" s="1"/>
  <c r="AT1403" i="2"/>
  <c r="AV1403" i="2" s="1"/>
  <c r="AR1540" i="2" a="1"/>
  <c r="AR1540" i="2" s="1"/>
  <c r="AS1540" i="2" s="1" a="1"/>
  <c r="AS1540" i="2" s="1"/>
  <c r="AV1587" i="2"/>
  <c r="AT1688" i="2"/>
  <c r="AV1688" i="2" s="1"/>
  <c r="AT1735" i="2"/>
  <c r="AV1735" i="2" s="1"/>
  <c r="AR1820" i="2" a="1"/>
  <c r="AR1820" i="2" s="1"/>
  <c r="AS1820" i="2" s="1" a="1"/>
  <c r="AS1820" i="2" s="1"/>
  <c r="AT1959" i="2"/>
  <c r="AV1959" i="2" s="1"/>
  <c r="AR1959" i="2" a="1"/>
  <c r="AR1959" i="2" s="1"/>
  <c r="AS1959" i="2" s="1" a="1"/>
  <c r="AS1959" i="2" s="1"/>
  <c r="AT1994" i="2"/>
  <c r="AV1994" i="2" s="1"/>
  <c r="AR1994" i="2" a="1"/>
  <c r="AR1994" i="2" s="1"/>
  <c r="AS1994" i="2" s="1" a="1"/>
  <c r="AS1994" i="2" s="1"/>
  <c r="AT2130" i="2"/>
  <c r="AV2130" i="2" s="1"/>
  <c r="AR2130" i="2" a="1"/>
  <c r="AR2130" i="2" s="1"/>
  <c r="AS2130" i="2" s="1" a="1"/>
  <c r="AS2130" i="2" s="1"/>
  <c r="AT2288" i="2"/>
  <c r="AV2288" i="2" s="1"/>
  <c r="AR2288" i="2" a="1"/>
  <c r="AR2288" i="2" s="1"/>
  <c r="AS2288" i="2" s="1" a="1"/>
  <c r="AS2288" i="2" s="1"/>
  <c r="AT1022" i="2"/>
  <c r="AV1022" i="2" s="1"/>
  <c r="AR1022" i="2" a="1"/>
  <c r="AR1022" i="2" s="1"/>
  <c r="AS1022" i="2" s="1" a="1"/>
  <c r="AS1022" i="2" s="1"/>
  <c r="AR89" i="2" a="1"/>
  <c r="AR89" i="2" s="1"/>
  <c r="AS89" i="2" s="1" a="1"/>
  <c r="AS89" i="2" s="1"/>
  <c r="AR131" i="2" a="1"/>
  <c r="AR131" i="2" s="1"/>
  <c r="AS131" i="2" s="1" a="1"/>
  <c r="AS131" i="2" s="1"/>
  <c r="AR170" i="2" a="1"/>
  <c r="AR170" i="2" s="1"/>
  <c r="AS170" i="2" s="1" a="1"/>
  <c r="AS170" i="2" s="1"/>
  <c r="AR183" i="2" a="1"/>
  <c r="AR183" i="2" s="1"/>
  <c r="AS183" i="2" s="1" a="1"/>
  <c r="AS183" i="2" s="1"/>
  <c r="AR231" i="2" a="1"/>
  <c r="AR231" i="2" s="1"/>
  <c r="AS231" i="2" s="1" a="1"/>
  <c r="AS231" i="2" s="1"/>
  <c r="AR280" i="2" a="1"/>
  <c r="AR280" i="2" s="1"/>
  <c r="AS280" i="2" s="1" a="1"/>
  <c r="AS280" i="2" s="1"/>
  <c r="AR335" i="2" a="1"/>
  <c r="AR335" i="2" s="1"/>
  <c r="AS335" i="2" s="1" a="1"/>
  <c r="AS335" i="2" s="1"/>
  <c r="AT365" i="2"/>
  <c r="AV365" i="2" s="1"/>
  <c r="AR415" i="2" a="1"/>
  <c r="AR415" i="2" s="1"/>
  <c r="AS415" i="2" s="1" a="1"/>
  <c r="AS415" i="2" s="1"/>
  <c r="AR437" i="2" a="1"/>
  <c r="AR437" i="2" s="1"/>
  <c r="AS437" i="2" s="1" a="1"/>
  <c r="AS437" i="2" s="1"/>
  <c r="AR446" i="2" a="1"/>
  <c r="AR446" i="2" s="1"/>
  <c r="AS446" i="2" s="1" a="1"/>
  <c r="AS446" i="2" s="1"/>
  <c r="AR451" i="2" a="1"/>
  <c r="AR451" i="2" s="1"/>
  <c r="AS451" i="2" s="1" a="1"/>
  <c r="AS451" i="2" s="1"/>
  <c r="AR518" i="2" a="1"/>
  <c r="AR518" i="2" s="1"/>
  <c r="AS518" i="2" s="1" a="1"/>
  <c r="AS518" i="2" s="1"/>
  <c r="AT612" i="2"/>
  <c r="AV612" i="2" s="1"/>
  <c r="AR618" i="2" a="1"/>
  <c r="AR618" i="2" s="1"/>
  <c r="AS618" i="2" s="1" a="1"/>
  <c r="AS618" i="2" s="1"/>
  <c r="AT671" i="2"/>
  <c r="AV671" i="2" s="1"/>
  <c r="AR733" i="2" a="1"/>
  <c r="AR733" i="2" s="1"/>
  <c r="AS733" i="2" s="1" a="1"/>
  <c r="AS733" i="2" s="1"/>
  <c r="AR967" i="2" a="1"/>
  <c r="AR967" i="2" s="1"/>
  <c r="AS967" i="2" s="1" a="1"/>
  <c r="AS967" i="2" s="1"/>
  <c r="AR1062" i="2" a="1"/>
  <c r="AR1062" i="2" s="1"/>
  <c r="AS1062" i="2" s="1" a="1"/>
  <c r="AS1062" i="2" s="1"/>
  <c r="AT1151" i="2"/>
  <c r="AV1151" i="2" s="1"/>
  <c r="AR1157" i="2" a="1"/>
  <c r="AR1157" i="2" s="1"/>
  <c r="AS1157" i="2" s="1" a="1"/>
  <c r="AS1157" i="2" s="1"/>
  <c r="AR1180" i="2" a="1"/>
  <c r="AR1180" i="2" s="1"/>
  <c r="AS1180" i="2" s="1" a="1"/>
  <c r="AS1180" i="2" s="1"/>
  <c r="AR1293" i="2" a="1"/>
  <c r="AR1293" i="2" s="1"/>
  <c r="AS1293" i="2" s="1" a="1"/>
  <c r="AS1293" i="2" s="1"/>
  <c r="AT1293" i="2"/>
  <c r="AV1293" i="2" s="1"/>
  <c r="AR1317" i="2" a="1"/>
  <c r="AR1317" i="2" s="1"/>
  <c r="AS1317" i="2" s="1" a="1"/>
  <c r="AS1317" i="2" s="1"/>
  <c r="AT1317" i="2"/>
  <c r="AV1317" i="2" s="1"/>
  <c r="AT1694" i="2"/>
  <c r="AV1694" i="2" s="1"/>
  <c r="AR1694" i="2" a="1"/>
  <c r="AR1694" i="2" s="1"/>
  <c r="AS1694" i="2" s="1" a="1"/>
  <c r="AS1694" i="2" s="1"/>
  <c r="AR1798" i="2" a="1"/>
  <c r="AR1798" i="2" s="1"/>
  <c r="AS1798" i="2" s="1" a="1"/>
  <c r="AS1798" i="2" s="1"/>
  <c r="AT1798" i="2"/>
  <c r="AV1798" i="2" s="1"/>
  <c r="AS1917" i="2" a="1"/>
  <c r="AS1917" i="2" s="1"/>
  <c r="AV1917" i="2" s="1"/>
  <c r="AR2145" i="2" a="1"/>
  <c r="AR2145" i="2" s="1"/>
  <c r="AS2145" i="2" s="1" a="1"/>
  <c r="AS2145" i="2" s="1"/>
  <c r="AT2145" i="2"/>
  <c r="AV2145" i="2" s="1"/>
  <c r="AT2386" i="2"/>
  <c r="AV2386" i="2" s="1"/>
  <c r="AR2386" i="2" a="1"/>
  <c r="AR2386" i="2" s="1"/>
  <c r="AS2386" i="2" s="1" a="1"/>
  <c r="AS2386" i="2" s="1"/>
  <c r="AT2486" i="2"/>
  <c r="AV2486" i="2" s="1"/>
  <c r="AR2486" i="2" a="1"/>
  <c r="AR2486" i="2" s="1"/>
  <c r="AS2486" i="2" s="1" a="1"/>
  <c r="AS2486" i="2" s="1"/>
  <c r="AT2540" i="2"/>
  <c r="AV2540" i="2" s="1"/>
  <c r="AR2540" i="2" a="1"/>
  <c r="AR2540" i="2" s="1"/>
  <c r="AS2540" i="2" s="1" a="1"/>
  <c r="AS2540" i="2" s="1"/>
  <c r="AT2684" i="2"/>
  <c r="AV2684" i="2" s="1"/>
  <c r="AR2684" i="2" a="1"/>
  <c r="AR2684" i="2" s="1"/>
  <c r="AS2684" i="2" s="1" a="1"/>
  <c r="AS2684" i="2" s="1"/>
  <c r="AR2803" i="2" a="1"/>
  <c r="AR2803" i="2" s="1"/>
  <c r="AS2803" i="2" s="1" a="1"/>
  <c r="AS2803" i="2" s="1"/>
  <c r="AT2803" i="2"/>
  <c r="AV2803" i="2" s="1"/>
  <c r="AV131" i="2"/>
  <c r="AV183" i="2"/>
  <c r="AT189" i="2"/>
  <c r="AV189" i="2" s="1"/>
  <c r="AV253" i="2"/>
  <c r="AV496" i="2"/>
  <c r="AR630" i="2" a="1"/>
  <c r="AR630" i="2" s="1"/>
  <c r="AS630" i="2" s="1" a="1"/>
  <c r="AS630" i="2" s="1"/>
  <c r="AV682" i="2"/>
  <c r="AR825" i="2" a="1"/>
  <c r="AR825" i="2" s="1"/>
  <c r="AS825" i="2" s="1" a="1"/>
  <c r="AS825" i="2" s="1"/>
  <c r="AT839" i="2"/>
  <c r="AV839" i="2" s="1"/>
  <c r="AV1002" i="2"/>
  <c r="AR1130" i="2" a="1"/>
  <c r="AR1130" i="2" s="1"/>
  <c r="AS1130" i="2" s="1" a="1"/>
  <c r="AS1130" i="2" s="1"/>
  <c r="AT1130" i="2"/>
  <c r="AV1130" i="2" s="1"/>
  <c r="AT1281" i="2"/>
  <c r="AV1281" i="2" s="1"/>
  <c r="AT1311" i="2"/>
  <c r="AV1311" i="2" s="1"/>
  <c r="AT1409" i="2"/>
  <c r="AV1409" i="2" s="1"/>
  <c r="AT1425" i="2"/>
  <c r="AV1425" i="2" s="1"/>
  <c r="AR1445" i="2" a="1"/>
  <c r="AR1445" i="2" s="1"/>
  <c r="AS1445" i="2" s="1" a="1"/>
  <c r="AS1445" i="2" s="1"/>
  <c r="AV1457" i="2"/>
  <c r="AR1628" i="2" a="1"/>
  <c r="AR1628" i="2" s="1"/>
  <c r="AS1628" i="2" s="1" a="1"/>
  <c r="AS1628" i="2" s="1"/>
  <c r="AT1628" i="2"/>
  <c r="AV1628" i="2" s="1"/>
  <c r="AT1939" i="2"/>
  <c r="AV1939" i="2" s="1"/>
  <c r="AR1952" i="2" a="1"/>
  <c r="AR1952" i="2" s="1"/>
  <c r="AS1952" i="2" s="1" a="1"/>
  <c r="AS1952" i="2" s="1"/>
  <c r="AT1952" i="2"/>
  <c r="AV1952" i="2" s="1"/>
  <c r="AT2036" i="2"/>
  <c r="AV2036" i="2" s="1"/>
  <c r="AR2036" i="2" a="1"/>
  <c r="AR2036" i="2" s="1"/>
  <c r="AS2036" i="2" s="1" a="1"/>
  <c r="AS2036" i="2" s="1"/>
  <c r="AV2057" i="2"/>
  <c r="AR2070" i="2" a="1"/>
  <c r="AR2070" i="2" s="1"/>
  <c r="AS2070" i="2" s="1" a="1"/>
  <c r="AS2070" i="2" s="1"/>
  <c r="AT2667" i="2"/>
  <c r="AV2667" i="2" s="1"/>
  <c r="AR2667" i="2" a="1"/>
  <c r="AR2667" i="2" s="1"/>
  <c r="AS2667" i="2" s="1" a="1"/>
  <c r="AS2667" i="2" s="1"/>
  <c r="AR2749" i="2" a="1"/>
  <c r="AR2749" i="2" s="1"/>
  <c r="AS2749" i="2" s="1" a="1"/>
  <c r="AS2749" i="2" s="1"/>
  <c r="AT2749" i="2"/>
  <c r="AV2749" i="2" s="1"/>
  <c r="AT2494" i="2"/>
  <c r="AV2494" i="2" s="1"/>
  <c r="AR2494" i="2" a="1"/>
  <c r="AR2494" i="2" s="1"/>
  <c r="AS2494" i="2" s="1" a="1"/>
  <c r="AS2494" i="2" s="1"/>
  <c r="AT2990" i="2"/>
  <c r="AV2990" i="2" s="1"/>
  <c r="AR2990" i="2" a="1"/>
  <c r="AR2990" i="2" s="1"/>
  <c r="AS2990" i="2" s="1" a="1"/>
  <c r="AS2990" i="2" s="1"/>
  <c r="AT1535" i="2"/>
  <c r="AV1535" i="2" s="1"/>
  <c r="AR1535" i="2" a="1"/>
  <c r="AR1535" i="2" s="1"/>
  <c r="AS1535" i="2" s="1" a="1"/>
  <c r="AS1535" i="2" s="1"/>
  <c r="AT1701" i="2"/>
  <c r="AV1701" i="2" s="1"/>
  <c r="AR1701" i="2" a="1"/>
  <c r="AR1701" i="2" s="1"/>
  <c r="AS1701" i="2" s="1" a="1"/>
  <c r="AS1701" i="2" s="1"/>
  <c r="AT1769" i="2"/>
  <c r="AV1769" i="2" s="1"/>
  <c r="AR1769" i="2" a="1"/>
  <c r="AR1769" i="2" s="1"/>
  <c r="AS1769" i="2" s="1" a="1"/>
  <c r="AS1769" i="2" s="1"/>
  <c r="AR1975" i="2" a="1"/>
  <c r="AR1975" i="2" s="1"/>
  <c r="AS1975" i="2" s="1" a="1"/>
  <c r="AS1975" i="2" s="1"/>
  <c r="AT1975" i="2"/>
  <c r="AV1975" i="2" s="1"/>
  <c r="AR2220" i="2" a="1"/>
  <c r="AR2220" i="2" s="1"/>
  <c r="AS2220" i="2" s="1" a="1"/>
  <c r="AS2220" i="2" s="1"/>
  <c r="AT2220" i="2"/>
  <c r="AV2220" i="2" s="1"/>
  <c r="AR2361" i="2" a="1"/>
  <c r="AR2361" i="2" s="1"/>
  <c r="AS2361" i="2" s="1" a="1"/>
  <c r="AS2361" i="2" s="1"/>
  <c r="AT2361" i="2"/>
  <c r="AV2361" i="2" s="1"/>
  <c r="AV219" i="2"/>
  <c r="AV939" i="2"/>
  <c r="AR992" i="2" a="1"/>
  <c r="AR992" i="2" s="1"/>
  <c r="AS992" i="2" s="1" a="1"/>
  <c r="AS992" i="2" s="1"/>
  <c r="AT992" i="2"/>
  <c r="AV992" i="2" s="1"/>
  <c r="AV1152" i="2"/>
  <c r="AV1275" i="2"/>
  <c r="AV1398" i="2"/>
  <c r="AT1713" i="2"/>
  <c r="AV1713" i="2" s="1"/>
  <c r="AR1713" i="2" a="1"/>
  <c r="AR1713" i="2" s="1"/>
  <c r="AS1713" i="2" s="1" a="1"/>
  <c r="AS1713" i="2" s="1"/>
  <c r="AR1960" i="2" a="1"/>
  <c r="AR1960" i="2" s="1"/>
  <c r="AS1960" i="2" s="1" a="1"/>
  <c r="AS1960" i="2" s="1"/>
  <c r="AT2146" i="2"/>
  <c r="AV2146" i="2" s="1"/>
  <c r="AR2146" i="2" a="1"/>
  <c r="AR2146" i="2" s="1"/>
  <c r="AS2146" i="2" s="1" a="1"/>
  <c r="AS2146" i="2" s="1"/>
  <c r="AR2297" i="2" a="1"/>
  <c r="AR2297" i="2" s="1"/>
  <c r="AS2297" i="2" s="1" a="1"/>
  <c r="AS2297" i="2" s="1"/>
  <c r="AT2297" i="2"/>
  <c r="AV2297" i="2" s="1"/>
  <c r="AT2464" i="2"/>
  <c r="AV2464" i="2" s="1"/>
  <c r="AR2464" i="2" a="1"/>
  <c r="AR2464" i="2" s="1"/>
  <c r="AS2464" i="2" s="1" a="1"/>
  <c r="AS2464" i="2" s="1"/>
  <c r="AR2601" i="2" a="1"/>
  <c r="AR2601" i="2" s="1"/>
  <c r="AS2601" i="2" s="1" a="1"/>
  <c r="AS2601" i="2" s="1"/>
  <c r="AT2601" i="2"/>
  <c r="AV2601" i="2" s="1"/>
  <c r="AV42" i="2"/>
  <c r="AV142" i="2"/>
  <c r="AV171" i="2"/>
  <c r="AV415" i="2"/>
  <c r="AV530" i="2"/>
  <c r="AT704" i="2"/>
  <c r="AV704" i="2" s="1"/>
  <c r="AR704" i="2" a="1"/>
  <c r="AR704" i="2" s="1"/>
  <c r="AS704" i="2" s="1" a="1"/>
  <c r="AS704" i="2" s="1"/>
  <c r="AV717" i="2"/>
  <c r="AV819" i="2"/>
  <c r="AT957" i="2"/>
  <c r="AV957" i="2" s="1"/>
  <c r="AR957" i="2" a="1"/>
  <c r="AR957" i="2" s="1"/>
  <c r="AS957" i="2" s="1" a="1"/>
  <c r="AS957" i="2" s="1"/>
  <c r="AR1091" i="2" a="1"/>
  <c r="AR1091" i="2" s="1"/>
  <c r="AS1091" i="2" s="1" a="1"/>
  <c r="AS1091" i="2" s="1"/>
  <c r="AT1091" i="2"/>
  <c r="AV1091" i="2" s="1"/>
  <c r="AV1325" i="2"/>
  <c r="AR1547" i="2" a="1"/>
  <c r="AR1547" i="2" s="1"/>
  <c r="AS1547" i="2" s="1" a="1"/>
  <c r="AS1547" i="2" s="1"/>
  <c r="AT1547" i="2"/>
  <c r="AV1547" i="2" s="1"/>
  <c r="AV1554" i="2"/>
  <c r="AT1588" i="2"/>
  <c r="AV1588" i="2" s="1"/>
  <c r="AT1645" i="2"/>
  <c r="AR1645" i="2" a="1"/>
  <c r="AR1645" i="2" s="1"/>
  <c r="AS1645" i="2" s="1" a="1"/>
  <c r="AS1645" i="2" s="1"/>
  <c r="AR1652" i="2" a="1"/>
  <c r="AR1652" i="2" s="1"/>
  <c r="AS1652" i="2" s="1" a="1"/>
  <c r="AS1652" i="2" s="1"/>
  <c r="AT1652" i="2"/>
  <c r="AV1652" i="2" s="1"/>
  <c r="AT1730" i="2"/>
  <c r="AV1730" i="2" s="1"/>
  <c r="AR1730" i="2" a="1"/>
  <c r="AR1730" i="2" s="1"/>
  <c r="AS1730" i="2" s="1" a="1"/>
  <c r="AS1730" i="2" s="1"/>
  <c r="AT1793" i="2"/>
  <c r="AV1793" i="2" s="1"/>
  <c r="AR1793" i="2" a="1"/>
  <c r="AR1793" i="2" s="1"/>
  <c r="AS1793" i="2" s="1" a="1"/>
  <c r="AS1793" i="2" s="1"/>
  <c r="AT1838" i="2"/>
  <c r="AV1838" i="2" s="1"/>
  <c r="AR1838" i="2" a="1"/>
  <c r="AR1838" i="2" s="1"/>
  <c r="AS1838" i="2" s="1" a="1"/>
  <c r="AS1838" i="2" s="1"/>
  <c r="AT2153" i="2"/>
  <c r="AR2153" i="2" a="1"/>
  <c r="AR2153" i="2" s="1"/>
  <c r="AS2153" i="2" s="1" a="1"/>
  <c r="AS2153" i="2" s="1"/>
  <c r="AT2182" i="2"/>
  <c r="AV2182" i="2" s="1"/>
  <c r="AR2182" i="2" a="1"/>
  <c r="AR2182" i="2" s="1"/>
  <c r="AS2182" i="2" s="1" a="1"/>
  <c r="AS2182" i="2" s="1"/>
  <c r="AR2565" i="2" a="1"/>
  <c r="AR2565" i="2" s="1"/>
  <c r="AS2565" i="2" s="1" a="1"/>
  <c r="AS2565" i="2" s="1"/>
  <c r="AT2565" i="2"/>
  <c r="AV2565" i="2" s="1"/>
  <c r="AR2878" i="2" a="1"/>
  <c r="AR2878" i="2" s="1"/>
  <c r="AS2878" i="2" s="1" a="1"/>
  <c r="AS2878" i="2" s="1"/>
  <c r="AT2878" i="2"/>
  <c r="AV2878" i="2" s="1"/>
  <c r="AR2588" i="2" a="1"/>
  <c r="AR2588" i="2" s="1"/>
  <c r="AS2588" i="2" s="1" a="1"/>
  <c r="AS2588" i="2" s="1"/>
  <c r="AT2588" i="2"/>
  <c r="AV2588" i="2" s="1"/>
  <c r="AT2984" i="2"/>
  <c r="AV2984" i="2" s="1"/>
  <c r="AR2984" i="2" a="1"/>
  <c r="AR2984" i="2" s="1"/>
  <c r="AS2984" i="2" s="1" a="1"/>
  <c r="AS2984" i="2" s="1"/>
  <c r="AR1282" i="2" a="1"/>
  <c r="AR1282" i="2" s="1"/>
  <c r="AS1282" i="2" s="1" a="1"/>
  <c r="AS1282" i="2" s="1"/>
  <c r="AT1282" i="2"/>
  <c r="AV1282" i="2" s="1"/>
  <c r="AT1392" i="2"/>
  <c r="AV1392" i="2" s="1"/>
  <c r="AR1392" i="2" a="1"/>
  <c r="AR1392" i="2" s="1"/>
  <c r="AS1392" i="2" s="1" a="1"/>
  <c r="AS1392" i="2" s="1"/>
  <c r="AT1433" i="2"/>
  <c r="AV1433" i="2" s="1"/>
  <c r="AR1433" i="2" a="1"/>
  <c r="AR1433" i="2" s="1"/>
  <c r="AS1433" i="2" s="1" a="1"/>
  <c r="AS1433" i="2" s="1"/>
  <c r="AT1629" i="2"/>
  <c r="AV1629" i="2" s="1"/>
  <c r="AR1629" i="2" a="1"/>
  <c r="AR1629" i="2" s="1"/>
  <c r="AS1629" i="2" s="1" a="1"/>
  <c r="AS1629" i="2" s="1"/>
  <c r="AR1787" i="2" a="1"/>
  <c r="AR1787" i="2" s="1"/>
  <c r="AS1787" i="2" s="1" a="1"/>
  <c r="AS1787" i="2" s="1"/>
  <c r="AT1787" i="2"/>
  <c r="AV1787" i="2" s="1"/>
  <c r="AT2139" i="2"/>
  <c r="AV2139" i="2" s="1"/>
  <c r="AR2139" i="2" a="1"/>
  <c r="AR2139" i="2" s="1"/>
  <c r="AS2139" i="2" s="1" a="1"/>
  <c r="AS2139" i="2" s="1"/>
  <c r="AV2153" i="2"/>
  <c r="AR2176" i="2" a="1"/>
  <c r="AR2176" i="2" s="1"/>
  <c r="AS2176" i="2" s="1" a="1"/>
  <c r="AS2176" i="2" s="1"/>
  <c r="AT2176" i="2"/>
  <c r="AV2176" i="2" s="1"/>
  <c r="AV49" i="2"/>
  <c r="AV98" i="2"/>
  <c r="AV362" i="2"/>
  <c r="AT366" i="2"/>
  <c r="AV366" i="2" s="1"/>
  <c r="AV729" i="2"/>
  <c r="AT1085" i="2"/>
  <c r="AV1085" i="2" s="1"/>
  <c r="AV1252" i="2"/>
  <c r="AV1319" i="2"/>
  <c r="AR1374" i="2" a="1"/>
  <c r="AR1374" i="2" s="1"/>
  <c r="AS1374" i="2" s="1" a="1"/>
  <c r="AS1374" i="2" s="1"/>
  <c r="AT1446" i="2"/>
  <c r="AV1446" i="2" s="1"/>
  <c r="AR1463" i="2" a="1"/>
  <c r="AR1463" i="2" s="1"/>
  <c r="AS1463" i="2" s="1" a="1"/>
  <c r="AS1463" i="2" s="1"/>
  <c r="AT1463" i="2"/>
  <c r="AV1463" i="2" s="1"/>
  <c r="AT1469" i="2"/>
  <c r="AV1469" i="2" s="1"/>
  <c r="AR1514" i="2" a="1"/>
  <c r="AR1514" i="2" s="1"/>
  <c r="AS1514" i="2" s="1" a="1"/>
  <c r="AS1514" i="2" s="1"/>
  <c r="AR1685" i="2" a="1"/>
  <c r="AR1685" i="2" s="1"/>
  <c r="AS1685" i="2" s="1" a="1"/>
  <c r="AS1685" i="2" s="1"/>
  <c r="AT1770" i="2"/>
  <c r="AV1770" i="2" s="1"/>
  <c r="AR1770" i="2" a="1"/>
  <c r="AR1770" i="2" s="1"/>
  <c r="AS1770" i="2" s="1" a="1"/>
  <c r="AS1770" i="2" s="1"/>
  <c r="AV2126" i="2"/>
  <c r="AR2214" i="2" a="1"/>
  <c r="AR2214" i="2" s="1"/>
  <c r="AS2214" i="2" s="1" a="1"/>
  <c r="AS2214" i="2" s="1"/>
  <c r="AT2298" i="2"/>
  <c r="AV2298" i="2" s="1"/>
  <c r="AR2298" i="2" a="1"/>
  <c r="AR2298" i="2" s="1"/>
  <c r="AS2298" i="2" s="1" a="1"/>
  <c r="AS2298" i="2" s="1"/>
  <c r="AT2351" i="2"/>
  <c r="AV2351" i="2" s="1"/>
  <c r="AR2351" i="2" a="1"/>
  <c r="AR2351" i="2" s="1"/>
  <c r="AS2351" i="2" s="1" a="1"/>
  <c r="AS2351" i="2" s="1"/>
  <c r="AR2629" i="2" a="1"/>
  <c r="AR2629" i="2" s="1"/>
  <c r="AS2629" i="2" s="1" a="1"/>
  <c r="AS2629" i="2" s="1"/>
  <c r="AT2629" i="2"/>
  <c r="AV2629" i="2" s="1"/>
  <c r="AT2851" i="2"/>
  <c r="AV2851" i="2" s="1"/>
  <c r="AR2851" i="2" a="1"/>
  <c r="AR2851" i="2" s="1"/>
  <c r="AS2851" i="2" s="1" a="1"/>
  <c r="AS2851" i="2" s="1"/>
  <c r="AT1954" i="2"/>
  <c r="AV1954" i="2" s="1"/>
  <c r="AR1954" i="2" a="1"/>
  <c r="AR1954" i="2" s="1"/>
  <c r="AS1954" i="2" s="1" a="1"/>
  <c r="AS1954" i="2" s="1"/>
  <c r="AT2263" i="2"/>
  <c r="AV2263" i="2" s="1"/>
  <c r="AR2263" i="2" a="1"/>
  <c r="AR2263" i="2" s="1"/>
  <c r="AS2263" i="2" s="1" a="1"/>
  <c r="AS2263" i="2" s="1"/>
  <c r="AT2566" i="2"/>
  <c r="AV2566" i="2" s="1"/>
  <c r="AR2566" i="2" a="1"/>
  <c r="AR2566" i="2" s="1"/>
  <c r="AS2566" i="2" s="1" a="1"/>
  <c r="AS2566" i="2" s="1"/>
  <c r="AT26" i="2"/>
  <c r="AV26" i="2" s="1"/>
  <c r="AR61" i="2" a="1"/>
  <c r="AR61" i="2" s="1"/>
  <c r="AS61" i="2" s="1" a="1"/>
  <c r="AS61" i="2" s="1"/>
  <c r="AR143" i="2" a="1"/>
  <c r="AR143" i="2" s="1"/>
  <c r="AS143" i="2" s="1" a="1"/>
  <c r="AS143" i="2" s="1"/>
  <c r="AR149" i="2" a="1"/>
  <c r="AR149" i="2" s="1"/>
  <c r="AS149" i="2" s="1" a="1"/>
  <c r="AS149" i="2" s="1"/>
  <c r="AR198" i="2" a="1"/>
  <c r="AR198" i="2" s="1"/>
  <c r="AS198" i="2" s="1" a="1"/>
  <c r="AS198" i="2" s="1"/>
  <c r="AT288" i="2"/>
  <c r="AV288" i="2" s="1"/>
  <c r="AR371" i="2" a="1"/>
  <c r="AR371" i="2" s="1"/>
  <c r="AS371" i="2" s="1" a="1"/>
  <c r="AS371" i="2" s="1"/>
  <c r="AR411" i="2" a="1"/>
  <c r="AR411" i="2" s="1"/>
  <c r="AS411" i="2" s="1" a="1"/>
  <c r="AS411" i="2" s="1"/>
  <c r="AT416" i="2"/>
  <c r="AV416" i="2" s="1"/>
  <c r="AR476" i="2" a="1"/>
  <c r="AR476" i="2" s="1"/>
  <c r="AS476" i="2" s="1" a="1"/>
  <c r="AS476" i="2" s="1"/>
  <c r="AR569" i="2" a="1"/>
  <c r="AR569" i="2" s="1"/>
  <c r="AS569" i="2" s="1" a="1"/>
  <c r="AS569" i="2" s="1"/>
  <c r="AR667" i="2" a="1"/>
  <c r="AR667" i="2" s="1"/>
  <c r="AS667" i="2" s="1" a="1"/>
  <c r="AS667" i="2" s="1"/>
  <c r="AR724" i="2" a="1"/>
  <c r="AR724" i="2" s="1"/>
  <c r="AS724" i="2" s="1" a="1"/>
  <c r="AS724" i="2" s="1"/>
  <c r="AR735" i="2" a="1"/>
  <c r="AR735" i="2" s="1"/>
  <c r="AS735" i="2" s="1" a="1"/>
  <c r="AS735" i="2" s="1"/>
  <c r="AR801" i="2" a="1"/>
  <c r="AR801" i="2" s="1"/>
  <c r="AS801" i="2" s="1" a="1"/>
  <c r="AS801" i="2" s="1"/>
  <c r="AR832" i="2" a="1"/>
  <c r="AR832" i="2" s="1"/>
  <c r="AS832" i="2" s="1" a="1"/>
  <c r="AS832" i="2" s="1"/>
  <c r="AR836" i="2" a="1"/>
  <c r="AR836" i="2" s="1"/>
  <c r="AS836" i="2" s="1" a="1"/>
  <c r="AS836" i="2" s="1"/>
  <c r="AR993" i="2" a="1"/>
  <c r="AR993" i="2" s="1"/>
  <c r="AS993" i="2" s="1" a="1"/>
  <c r="AS993" i="2" s="1"/>
  <c r="AT998" i="2"/>
  <c r="AV998" i="2" s="1"/>
  <c r="AR1047" i="2" a="1"/>
  <c r="AR1047" i="2" s="1"/>
  <c r="AS1047" i="2" s="1" a="1"/>
  <c r="AS1047" i="2" s="1"/>
  <c r="AR1166" i="2" a="1"/>
  <c r="AR1166" i="2" s="1"/>
  <c r="AS1166" i="2" s="1" a="1"/>
  <c r="AS1166" i="2" s="1"/>
  <c r="AT1332" i="2"/>
  <c r="AV1332" i="2" s="1"/>
  <c r="AT1434" i="2"/>
  <c r="AV1434" i="2" s="1"/>
  <c r="AR1434" i="2" a="1"/>
  <c r="AR1434" i="2" s="1"/>
  <c r="AS1434" i="2" s="1" a="1"/>
  <c r="AS1434" i="2" s="1"/>
  <c r="AS1903" i="2" a="1"/>
  <c r="AS1903" i="2" s="1"/>
  <c r="AV1903" i="2" s="1"/>
  <c r="AR1935" i="2" a="1"/>
  <c r="AR1935" i="2" s="1"/>
  <c r="AS1935" i="2" s="1" a="1"/>
  <c r="AS1935" i="2" s="1"/>
  <c r="AT1935" i="2"/>
  <c r="AV1935" i="2" s="1"/>
  <c r="AT1961" i="2"/>
  <c r="AV1961" i="2" s="1"/>
  <c r="AT1976" i="2"/>
  <c r="AV1976" i="2" s="1"/>
  <c r="AT2066" i="2"/>
  <c r="AV2066" i="2" s="1"/>
  <c r="AR2066" i="2" a="1"/>
  <c r="AR2066" i="2" s="1"/>
  <c r="AS2066" i="2" s="1" a="1"/>
  <c r="AS2066" i="2" s="1"/>
  <c r="AT2147" i="2"/>
  <c r="AV2147" i="2" s="1"/>
  <c r="AT2582" i="2"/>
  <c r="AV2582" i="2" s="1"/>
  <c r="AR2643" i="2" a="1"/>
  <c r="AR2643" i="2" s="1"/>
  <c r="AS2643" i="2" s="1" a="1"/>
  <c r="AS2643" i="2" s="1"/>
  <c r="AT2643" i="2"/>
  <c r="AV2643" i="2" s="1"/>
  <c r="AT2656" i="2"/>
  <c r="AV2656" i="2" s="1"/>
  <c r="AR2656" i="2" a="1"/>
  <c r="AR2656" i="2" s="1"/>
  <c r="AS2656" i="2" s="1" a="1"/>
  <c r="AS2656" i="2" s="1"/>
  <c r="AR2939" i="2" a="1"/>
  <c r="AR2939" i="2" s="1"/>
  <c r="AS2939" i="2" s="1" a="1"/>
  <c r="AS2939" i="2" s="1"/>
  <c r="AT2939" i="2"/>
  <c r="AR37" i="2" a="1"/>
  <c r="AR37" i="2" s="1"/>
  <c r="AS37" i="2" s="1" a="1"/>
  <c r="AS37" i="2" s="1"/>
  <c r="AT74" i="2"/>
  <c r="AV74" i="2" s="1"/>
  <c r="AV179" i="2"/>
  <c r="AT300" i="2"/>
  <c r="AV300" i="2" s="1"/>
  <c r="AR428" i="2" a="1"/>
  <c r="AR428" i="2" s="1"/>
  <c r="AS428" i="2" s="1" a="1"/>
  <c r="AS428" i="2" s="1"/>
  <c r="AT620" i="2"/>
  <c r="AV620" i="2" s="1"/>
  <c r="AT689" i="2"/>
  <c r="AV689" i="2" s="1"/>
  <c r="AR767" i="2" a="1"/>
  <c r="AR767" i="2" s="1"/>
  <c r="AS767" i="2" s="1" a="1"/>
  <c r="AS767" i="2" s="1"/>
  <c r="AR891" i="2" a="1"/>
  <c r="AR891" i="2" s="1"/>
  <c r="AS891" i="2" s="1" a="1"/>
  <c r="AS891" i="2" s="1"/>
  <c r="AT913" i="2"/>
  <c r="AV913" i="2" s="1"/>
  <c r="AT1054" i="2"/>
  <c r="AV1054" i="2" s="1"/>
  <c r="AT1127" i="2"/>
  <c r="AV1127" i="2" s="1"/>
  <c r="AT1204" i="2"/>
  <c r="AV1204" i="2" s="1"/>
  <c r="AR1204" i="2" a="1"/>
  <c r="AR1204" i="2" s="1"/>
  <c r="AS1204" i="2" s="1" a="1"/>
  <c r="AS1204" i="2" s="1"/>
  <c r="AT1283" i="2"/>
  <c r="AV1283" i="2" s="1"/>
  <c r="AR1283" i="2" a="1"/>
  <c r="AR1283" i="2" s="1"/>
  <c r="AS1283" i="2" s="1" a="1"/>
  <c r="AS1283" i="2" s="1"/>
  <c r="AT1355" i="2"/>
  <c r="AV1355" i="2" s="1"/>
  <c r="AT1393" i="2"/>
  <c r="AV1393" i="2" s="1"/>
  <c r="AR1393" i="2" a="1"/>
  <c r="AR1393" i="2" s="1"/>
  <c r="AS1393" i="2" s="1" a="1"/>
  <c r="AS1393" i="2" s="1"/>
  <c r="AR1653" i="2" a="1"/>
  <c r="AR1653" i="2" s="1"/>
  <c r="AS1653" i="2" s="1" a="1"/>
  <c r="AS1653" i="2" s="1"/>
  <c r="AR1709" i="2" a="1"/>
  <c r="AR1709" i="2" s="1"/>
  <c r="AS1709" i="2" s="1" a="1"/>
  <c r="AS1709" i="2" s="1"/>
  <c r="AV2104" i="2"/>
  <c r="AT2177" i="2"/>
  <c r="AV2177" i="2" s="1"/>
  <c r="AR2177" i="2" a="1"/>
  <c r="AR2177" i="2" s="1"/>
  <c r="AS2177" i="2" s="1" a="1"/>
  <c r="AS2177" i="2" s="1"/>
  <c r="AT2345" i="2"/>
  <c r="AV2345" i="2" s="1"/>
  <c r="AR2345" i="2" a="1"/>
  <c r="AR2345" i="2" s="1"/>
  <c r="AS2345" i="2" s="1" a="1"/>
  <c r="AS2345" i="2" s="1"/>
  <c r="AT2502" i="2"/>
  <c r="AV2502" i="2" s="1"/>
  <c r="AR2502" i="2" a="1"/>
  <c r="AR2502" i="2" s="1"/>
  <c r="AS2502" i="2" s="1" a="1"/>
  <c r="AS2502" i="2" s="1"/>
  <c r="AT2515" i="2"/>
  <c r="AV2515" i="2" s="1"/>
  <c r="AR2515" i="2" a="1"/>
  <c r="AR2515" i="2" s="1"/>
  <c r="AS2515" i="2" s="1" a="1"/>
  <c r="AS2515" i="2" s="1"/>
  <c r="AR2548" i="2" a="1"/>
  <c r="AR2548" i="2" s="1"/>
  <c r="AS2548" i="2" s="1" a="1"/>
  <c r="AS2548" i="2" s="1"/>
  <c r="AT2548" i="2"/>
  <c r="AV2548" i="2" s="1"/>
  <c r="AT2542" i="2"/>
  <c r="AV2542" i="2" s="1"/>
  <c r="AR2542" i="2" a="1"/>
  <c r="AR2542" i="2" s="1"/>
  <c r="AS2542" i="2" s="1" a="1"/>
  <c r="AS2542" i="2" s="1"/>
  <c r="AR2610" i="2" a="1"/>
  <c r="AR2610" i="2" s="1"/>
  <c r="AS2610" i="2" s="1" a="1"/>
  <c r="AS2610" i="2" s="1"/>
  <c r="AT2610" i="2"/>
  <c r="AV2610" i="2" s="1"/>
  <c r="AV50" i="2"/>
  <c r="AV99" i="2"/>
  <c r="AV122" i="2"/>
  <c r="AR179" i="2" a="1"/>
  <c r="AR179" i="2" s="1"/>
  <c r="AS179" i="2" s="1" a="1"/>
  <c r="AS179" i="2" s="1"/>
  <c r="AV343" i="2"/>
  <c r="AV586" i="2"/>
  <c r="AT599" i="2"/>
  <c r="AV599" i="2" s="1"/>
  <c r="AV801" i="2"/>
  <c r="AV870" i="2"/>
  <c r="AR1086" i="2" a="1"/>
  <c r="AR1086" i="2" s="1"/>
  <c r="AS1086" i="2" s="1" a="1"/>
  <c r="AS1086" i="2" s="1"/>
  <c r="AT1225" i="2"/>
  <c r="AV1225" i="2" s="1"/>
  <c r="AT1308" i="2"/>
  <c r="AV1308" i="2" s="1"/>
  <c r="AR1308" i="2" a="1"/>
  <c r="AR1308" i="2" s="1"/>
  <c r="AS1308" i="2" s="1" a="1"/>
  <c r="AS1308" i="2" s="1"/>
  <c r="AT1447" i="2"/>
  <c r="AV1447" i="2" s="1"/>
  <c r="AR1447" i="2" a="1"/>
  <c r="AR1447" i="2" s="1"/>
  <c r="AS1447" i="2" s="1" a="1"/>
  <c r="AS1447" i="2" s="1"/>
  <c r="AR1480" i="2" a="1"/>
  <c r="AR1480" i="2" s="1"/>
  <c r="AS1480" i="2" s="1" a="1"/>
  <c r="AS1480" i="2" s="1"/>
  <c r="AT1521" i="2"/>
  <c r="AV1521" i="2" s="1"/>
  <c r="AR1521" i="2" a="1"/>
  <c r="AR1521" i="2" s="1"/>
  <c r="AS1521" i="2" s="1" a="1"/>
  <c r="AS1521" i="2" s="1"/>
  <c r="AT1703" i="2"/>
  <c r="AV1703" i="2" s="1"/>
  <c r="AV1955" i="2"/>
  <c r="AR2104" i="2" a="1"/>
  <c r="AR2104" i="2" s="1"/>
  <c r="AS2104" i="2" s="1" a="1"/>
  <c r="AS2104" i="2" s="1"/>
  <c r="AR2329" i="2" a="1"/>
  <c r="AR2329" i="2" s="1"/>
  <c r="AS2329" i="2" s="1" a="1"/>
  <c r="AS2329" i="2" s="1"/>
  <c r="AT2329" i="2"/>
  <c r="AV2329" i="2" s="1"/>
  <c r="AT2389" i="2"/>
  <c r="AV2389" i="2" s="1"/>
  <c r="AR2389" i="2" a="1"/>
  <c r="AR2389" i="2" s="1"/>
  <c r="AS2389" i="2" s="1" a="1"/>
  <c r="AS2389" i="2" s="1"/>
  <c r="AR2577" i="2" a="1"/>
  <c r="AR2577" i="2" s="1"/>
  <c r="AS2577" i="2" s="1" a="1"/>
  <c r="AS2577" i="2" s="1"/>
  <c r="AT2577" i="2"/>
  <c r="AV2577" i="2" s="1"/>
  <c r="AR2596" i="2" a="1"/>
  <c r="AR2596" i="2" s="1"/>
  <c r="AS2596" i="2" s="1" a="1"/>
  <c r="AS2596" i="2" s="1"/>
  <c r="AT2596" i="2"/>
  <c r="AV2596" i="2" s="1"/>
  <c r="AR1327" i="2" a="1"/>
  <c r="AR1327" i="2" s="1"/>
  <c r="AS1327" i="2" s="1" a="1"/>
  <c r="AS1327" i="2" s="1"/>
  <c r="AT1327" i="2"/>
  <c r="AV1327" i="2" s="1"/>
  <c r="AT1387" i="2"/>
  <c r="AV1387" i="2" s="1"/>
  <c r="AR1387" i="2" a="1"/>
  <c r="AR1387" i="2" s="1"/>
  <c r="AS1387" i="2" s="1" a="1"/>
  <c r="AS1387" i="2" s="1"/>
  <c r="AR1493" i="2" a="1"/>
  <c r="AR1493" i="2" s="1"/>
  <c r="AS1493" i="2" s="1" a="1"/>
  <c r="AS1493" i="2" s="1"/>
  <c r="AT1493" i="2"/>
  <c r="AV1493" i="2" s="1"/>
  <c r="AT1573" i="2"/>
  <c r="AV1573" i="2" s="1"/>
  <c r="AR1573" i="2" a="1"/>
  <c r="AR1573" i="2" s="1"/>
  <c r="AS1573" i="2" s="1" a="1"/>
  <c r="AS1573" i="2" s="1"/>
  <c r="AT1641" i="2"/>
  <c r="AV1641" i="2" s="1"/>
  <c r="AR1641" i="2" a="1"/>
  <c r="AR1641" i="2" s="1"/>
  <c r="AS1641" i="2" s="1" a="1"/>
  <c r="AS1641" i="2" s="1"/>
  <c r="AT1686" i="2"/>
  <c r="AV1686" i="2" s="1"/>
  <c r="AR1686" i="2" a="1"/>
  <c r="AR1686" i="2" s="1"/>
  <c r="AS1686" i="2" s="1" a="1"/>
  <c r="AS1686" i="2" s="1"/>
  <c r="AT1846" i="2"/>
  <c r="AV1846" i="2" s="1"/>
  <c r="AR1846" i="2" a="1"/>
  <c r="AR1846" i="2" s="1"/>
  <c r="AS1846" i="2" s="1" a="1"/>
  <c r="AS1846" i="2" s="1"/>
  <c r="AT2247" i="2"/>
  <c r="AV2247" i="2" s="1"/>
  <c r="AR2247" i="2" a="1"/>
  <c r="AR2247" i="2" s="1"/>
  <c r="AS2247" i="2" s="1" a="1"/>
  <c r="AS2247" i="2" s="1"/>
  <c r="AR2522" i="2" a="1"/>
  <c r="AR2522" i="2" s="1"/>
  <c r="AS2522" i="2" s="1" a="1"/>
  <c r="AS2522" i="2" s="1"/>
  <c r="AT2522" i="2"/>
  <c r="AV2522" i="2" s="1"/>
  <c r="AR2529" i="2" a="1"/>
  <c r="AR2529" i="2" s="1"/>
  <c r="AS2529" i="2" s="1" a="1"/>
  <c r="AS2529" i="2" s="1"/>
  <c r="AT2529" i="2"/>
  <c r="AV2529" i="2" s="1"/>
  <c r="AT2543" i="2"/>
  <c r="AV2543" i="2" s="1"/>
  <c r="AR2543" i="2" a="1"/>
  <c r="AR2543" i="2" s="1"/>
  <c r="AS2543" i="2" s="1" a="1"/>
  <c r="AS2543" i="2" s="1"/>
  <c r="AR62" i="2" a="1"/>
  <c r="AR62" i="2" s="1"/>
  <c r="AS62" i="2" s="1" a="1"/>
  <c r="AS62" i="2" s="1"/>
  <c r="AR167" i="2" a="1"/>
  <c r="AR167" i="2" s="1"/>
  <c r="AS167" i="2" s="1" a="1"/>
  <c r="AS167" i="2" s="1"/>
  <c r="AT289" i="2"/>
  <c r="AV289" i="2" s="1"/>
  <c r="AR444" i="2" a="1"/>
  <c r="AR444" i="2" s="1"/>
  <c r="AS444" i="2" s="1" a="1"/>
  <c r="AS444" i="2" s="1"/>
  <c r="AR486" i="2" a="1"/>
  <c r="AR486" i="2" s="1"/>
  <c r="AS486" i="2" s="1" a="1"/>
  <c r="AS486" i="2" s="1"/>
  <c r="AR520" i="2" a="1"/>
  <c r="AR520" i="2" s="1"/>
  <c r="AS520" i="2" s="1" a="1"/>
  <c r="AS520" i="2" s="1"/>
  <c r="AR543" i="2" a="1"/>
  <c r="AR543" i="2" s="1"/>
  <c r="AS543" i="2" s="1" a="1"/>
  <c r="AS543" i="2" s="1"/>
  <c r="AR595" i="2" a="1"/>
  <c r="AR595" i="2" s="1"/>
  <c r="AS595" i="2" s="1" a="1"/>
  <c r="AS595" i="2" s="1"/>
  <c r="AT646" i="2"/>
  <c r="AV646" i="2" s="1"/>
  <c r="AR656" i="2" a="1"/>
  <c r="AR656" i="2" s="1"/>
  <c r="AS656" i="2" s="1" a="1"/>
  <c r="AS656" i="2" s="1"/>
  <c r="AR706" i="2" a="1"/>
  <c r="AR706" i="2" s="1"/>
  <c r="AS706" i="2" s="1" a="1"/>
  <c r="AS706" i="2" s="1"/>
  <c r="AR816" i="2" a="1"/>
  <c r="AR816" i="2" s="1"/>
  <c r="AS816" i="2" s="1" a="1"/>
  <c r="AS816" i="2" s="1"/>
  <c r="AR982" i="2" a="1"/>
  <c r="AR982" i="2" s="1"/>
  <c r="AS982" i="2" s="1" a="1"/>
  <c r="AS982" i="2" s="1"/>
  <c r="AR1060" i="2" a="1"/>
  <c r="AR1060" i="2" s="1"/>
  <c r="AS1060" i="2" s="1" a="1"/>
  <c r="AS1060" i="2" s="1"/>
  <c r="AT1060" i="2"/>
  <c r="AV1060" i="2" s="1"/>
  <c r="AR1500" i="2" a="1"/>
  <c r="AR1500" i="2" s="1"/>
  <c r="AS1500" i="2" s="1" a="1"/>
  <c r="AS1500" i="2" s="1"/>
  <c r="AR1607" i="2" a="1"/>
  <c r="AR1607" i="2" s="1"/>
  <c r="AS1607" i="2" s="1" a="1"/>
  <c r="AS1607" i="2" s="1"/>
  <c r="AT1607" i="2"/>
  <c r="AV1607" i="2" s="1"/>
  <c r="AT1624" i="2"/>
  <c r="AV1624" i="2" s="1"/>
  <c r="AR1888" i="2" a="1"/>
  <c r="AR1888" i="2" s="1"/>
  <c r="AS1888" i="2" s="1" a="1"/>
  <c r="AS1888" i="2" s="1"/>
  <c r="AT1888" i="2"/>
  <c r="AV1888" i="2" s="1"/>
  <c r="AT1991" i="2"/>
  <c r="AV1991" i="2" s="1"/>
  <c r="AR1991" i="2" a="1"/>
  <c r="AR1991" i="2" s="1"/>
  <c r="AS1991" i="2" s="1" a="1"/>
  <c r="AS1991" i="2" s="1"/>
  <c r="AT2141" i="2"/>
  <c r="AV2141" i="2" s="1"/>
  <c r="AR2141" i="2" a="1"/>
  <c r="AR2141" i="2" s="1"/>
  <c r="AS2141" i="2" s="1" a="1"/>
  <c r="AS2141" i="2" s="1"/>
  <c r="AT2460" i="2"/>
  <c r="AV2460" i="2" s="1"/>
  <c r="AR2460" i="2" a="1"/>
  <c r="AR2460" i="2" s="1"/>
  <c r="AS2460" i="2" s="1" a="1"/>
  <c r="AS2460" i="2" s="1"/>
  <c r="AR2503" i="2" a="1"/>
  <c r="AR2503" i="2" s="1"/>
  <c r="AS2503" i="2" s="1" a="1"/>
  <c r="AS2503" i="2" s="1"/>
  <c r="AT2503" i="2"/>
  <c r="AV2503" i="2" s="1"/>
  <c r="AT2663" i="2"/>
  <c r="AV2663" i="2" s="1"/>
  <c r="AR2663" i="2" a="1"/>
  <c r="AR2663" i="2" s="1"/>
  <c r="AS2663" i="2" s="1" a="1"/>
  <c r="AS2663" i="2" s="1"/>
  <c r="AV295" i="2"/>
  <c r="AR301" i="2" a="1"/>
  <c r="AR301" i="2" s="1"/>
  <c r="AS301" i="2" s="1" a="1"/>
  <c r="AS301" i="2" s="1"/>
  <c r="AR355" i="2" a="1"/>
  <c r="AR355" i="2" s="1"/>
  <c r="AS355" i="2" s="1" a="1"/>
  <c r="AS355" i="2" s="1"/>
  <c r="AR372" i="2" a="1"/>
  <c r="AR372" i="2" s="1"/>
  <c r="AS372" i="2" s="1" a="1"/>
  <c r="AS372" i="2" s="1"/>
  <c r="AR477" i="2" a="1"/>
  <c r="AR477" i="2" s="1"/>
  <c r="AS477" i="2" s="1" a="1"/>
  <c r="AS477" i="2" s="1"/>
  <c r="AV582" i="2"/>
  <c r="AR731" i="2" a="1"/>
  <c r="AR731" i="2" s="1"/>
  <c r="AS731" i="2" s="1" a="1"/>
  <c r="AS731" i="2" s="1"/>
  <c r="AR802" i="2" a="1"/>
  <c r="AR802" i="2" s="1"/>
  <c r="AS802" i="2" s="1" a="1"/>
  <c r="AS802" i="2" s="1"/>
  <c r="AR833" i="2" a="1"/>
  <c r="AR833" i="2" s="1"/>
  <c r="AS833" i="2" s="1" a="1"/>
  <c r="AS833" i="2" s="1"/>
  <c r="AT886" i="2"/>
  <c r="AV886" i="2" s="1"/>
  <c r="AR886" i="2" a="1"/>
  <c r="AR886" i="2" s="1"/>
  <c r="AS886" i="2" s="1" a="1"/>
  <c r="AS886" i="2" s="1"/>
  <c r="AV1087" i="2"/>
  <c r="AT1221" i="2"/>
  <c r="AV1221" i="2" s="1"/>
  <c r="AR1248" i="2" a="1"/>
  <c r="AR1248" i="2" s="1"/>
  <c r="AS1248" i="2" s="1" a="1"/>
  <c r="AS1248" i="2" s="1"/>
  <c r="AR1369" i="2" a="1"/>
  <c r="AR1369" i="2" s="1"/>
  <c r="AS1369" i="2" s="1" a="1"/>
  <c r="AS1369" i="2" s="1"/>
  <c r="AT1369" i="2"/>
  <c r="AV1369" i="2" s="1"/>
  <c r="AR1697" i="2" a="1"/>
  <c r="AR1697" i="2" s="1"/>
  <c r="AS1697" i="2" s="1" a="1"/>
  <c r="AS1697" i="2" s="1"/>
  <c r="AR1789" i="2" a="1"/>
  <c r="AR1789" i="2" s="1"/>
  <c r="AS1789" i="2" s="1" a="1"/>
  <c r="AS1789" i="2" s="1"/>
  <c r="AR2033" i="2" a="1"/>
  <c r="AR2033" i="2" s="1"/>
  <c r="AS2033" i="2" s="1" a="1"/>
  <c r="AS2033" i="2" s="1"/>
  <c r="AT2033" i="2"/>
  <c r="AV2033" i="2" s="1"/>
  <c r="AT2490" i="2"/>
  <c r="AV2490" i="2" s="1"/>
  <c r="AR2490" i="2" a="1"/>
  <c r="AR2490" i="2" s="1"/>
  <c r="AS2490" i="2" s="1" a="1"/>
  <c r="AS2490" i="2" s="1"/>
  <c r="AT2688" i="2"/>
  <c r="AV2688" i="2" s="1"/>
  <c r="AR2688" i="2" a="1"/>
  <c r="AR2688" i="2" s="1"/>
  <c r="AS2688" i="2" s="1" a="1"/>
  <c r="AS2688" i="2" s="1"/>
  <c r="AT33" i="2"/>
  <c r="AV33" i="2" s="1"/>
  <c r="AV38" i="2"/>
  <c r="AV57" i="2"/>
  <c r="AV93" i="2"/>
  <c r="AR251" i="2" a="1"/>
  <c r="AR251" i="2" s="1"/>
  <c r="AS251" i="2" s="1" a="1"/>
  <c r="AS251" i="2" s="1"/>
  <c r="AV486" i="2"/>
  <c r="AV571" i="2"/>
  <c r="AT690" i="2"/>
  <c r="AV690" i="2" s="1"/>
  <c r="AV787" i="2"/>
  <c r="AT892" i="2"/>
  <c r="AV892" i="2" s="1"/>
  <c r="AT1005" i="2"/>
  <c r="AV1005" i="2" s="1"/>
  <c r="AT1055" i="2"/>
  <c r="AV1055" i="2" s="1"/>
  <c r="AR1087" i="2" a="1"/>
  <c r="AR1087" i="2" s="1"/>
  <c r="AS1087" i="2" s="1" a="1"/>
  <c r="AS1087" i="2" s="1"/>
  <c r="AT1183" i="2"/>
  <c r="AV1183" i="2" s="1"/>
  <c r="AR1183" i="2" a="1"/>
  <c r="AR1183" i="2" s="1"/>
  <c r="AS1183" i="2" s="1" a="1"/>
  <c r="AS1183" i="2" s="1"/>
  <c r="AR1267" i="2" a="1"/>
  <c r="AR1267" i="2" s="1"/>
  <c r="AS1267" i="2" s="1" a="1"/>
  <c r="AS1267" i="2" s="1"/>
  <c r="AT1267" i="2"/>
  <c r="AV1267" i="2" s="1"/>
  <c r="AV1284" i="2"/>
  <c r="AR1401" i="2" a="1"/>
  <c r="AR1401" i="2" s="1"/>
  <c r="AS1401" i="2" s="1" a="1"/>
  <c r="AS1401" i="2" s="1"/>
  <c r="AT1401" i="2"/>
  <c r="AV1401" i="2" s="1"/>
  <c r="AR1422" i="2" a="1"/>
  <c r="AR1422" i="2" s="1"/>
  <c r="AS1422" i="2" s="1" a="1"/>
  <c r="AS1422" i="2" s="1"/>
  <c r="AT1422" i="2"/>
  <c r="AV1422" i="2" s="1"/>
  <c r="AR1574" i="2" a="1"/>
  <c r="AR1574" i="2" s="1"/>
  <c r="AS1574" i="2" s="1" a="1"/>
  <c r="AS1574" i="2" s="1"/>
  <c r="AT1574" i="2"/>
  <c r="AV1574" i="2" s="1"/>
  <c r="AR1949" i="2" a="1"/>
  <c r="AR1949" i="2" s="1"/>
  <c r="AS1949" i="2" s="1" a="1"/>
  <c r="AS1949" i="2" s="1"/>
  <c r="AT1985" i="2"/>
  <c r="AV1985" i="2" s="1"/>
  <c r="AS2055" i="2" a="1"/>
  <c r="AS2055" i="2" s="1"/>
  <c r="AV2055" i="2" s="1"/>
  <c r="AR2178" i="2" a="1"/>
  <c r="AR2178" i="2" s="1"/>
  <c r="AS2178" i="2" s="1" a="1"/>
  <c r="AS2178" i="2" s="1"/>
  <c r="AR2330" i="2" a="1"/>
  <c r="AR2330" i="2" s="1"/>
  <c r="AS2330" i="2" s="1" a="1"/>
  <c r="AS2330" i="2" s="1"/>
  <c r="AR2434" i="2" a="1"/>
  <c r="AR2434" i="2" s="1"/>
  <c r="AS2434" i="2" s="1" a="1"/>
  <c r="AS2434" i="2" s="1"/>
  <c r="AT2434" i="2"/>
  <c r="AV2434" i="2" s="1"/>
  <c r="AR2510" i="2" a="1"/>
  <c r="AR2510" i="2" s="1"/>
  <c r="AS2510" i="2" s="1" a="1"/>
  <c r="AS2510" i="2" s="1"/>
  <c r="AT2510" i="2"/>
  <c r="AV2510" i="2" s="1"/>
  <c r="AT2778" i="2"/>
  <c r="AV2778" i="2" s="1"/>
  <c r="AR2778" i="2" a="1"/>
  <c r="AR2778" i="2" s="1"/>
  <c r="AS2778" i="2" s="1" a="1"/>
  <c r="AS2778" i="2" s="1"/>
  <c r="AV87" i="2"/>
  <c r="AV240" i="2"/>
  <c r="AR714" i="2" a="1"/>
  <c r="AR714" i="2" s="1"/>
  <c r="AS714" i="2" s="1" a="1"/>
  <c r="AS714" i="2" s="1"/>
  <c r="AV1000" i="2"/>
  <c r="AR1155" i="2" a="1"/>
  <c r="AR1155" i="2" s="1"/>
  <c r="AS1155" i="2" s="1" a="1"/>
  <c r="AS1155" i="2" s="1"/>
  <c r="AT1155" i="2"/>
  <c r="AV1155" i="2" s="1"/>
  <c r="AT1733" i="2"/>
  <c r="AV1733" i="2" s="1"/>
  <c r="AR1733" i="2" a="1"/>
  <c r="AR1733" i="2" s="1"/>
  <c r="AS1733" i="2" s="1" a="1"/>
  <c r="AS1733" i="2" s="1"/>
  <c r="AT1796" i="2"/>
  <c r="AV1796" i="2" s="1"/>
  <c r="AR1796" i="2" a="1"/>
  <c r="AR1796" i="2" s="1"/>
  <c r="AS1796" i="2" s="1" a="1"/>
  <c r="AS1796" i="2" s="1"/>
  <c r="AT1998" i="2"/>
  <c r="AV1998" i="2" s="1"/>
  <c r="AR1998" i="2" a="1"/>
  <c r="AR1998" i="2" s="1"/>
  <c r="AS1998" i="2" s="1" a="1"/>
  <c r="AS1998" i="2" s="1"/>
  <c r="AT2105" i="2"/>
  <c r="AV2105" i="2" s="1"/>
  <c r="AT2231" i="2"/>
  <c r="AV2231" i="2" s="1"/>
  <c r="AT2371" i="2"/>
  <c r="AV2371" i="2" s="1"/>
  <c r="AR2371" i="2" a="1"/>
  <c r="AR2371" i="2" s="1"/>
  <c r="AS2371" i="2" s="1" a="1"/>
  <c r="AS2371" i="2" s="1"/>
  <c r="AT2461" i="2"/>
  <c r="AV2461" i="2" s="1"/>
  <c r="AR2461" i="2" a="1"/>
  <c r="AR2461" i="2" s="1"/>
  <c r="AS2461" i="2" s="1" a="1"/>
  <c r="AS2461" i="2" s="1"/>
  <c r="AR87" i="2" a="1"/>
  <c r="AR87" i="2" s="1"/>
  <c r="AS87" i="2" s="1" a="1"/>
  <c r="AS87" i="2" s="1"/>
  <c r="AV134" i="2"/>
  <c r="AT206" i="2"/>
  <c r="AV206" i="2" s="1"/>
  <c r="AR240" i="2" a="1"/>
  <c r="AR240" i="2" s="1"/>
  <c r="AS240" i="2" s="1" a="1"/>
  <c r="AS240" i="2" s="1"/>
  <c r="AV307" i="2"/>
  <c r="AT328" i="2"/>
  <c r="AV328" i="2" s="1"/>
  <c r="AT394" i="2"/>
  <c r="AV394" i="2" s="1"/>
  <c r="AT600" i="2"/>
  <c r="AV600" i="2" s="1"/>
  <c r="AT685" i="2"/>
  <c r="AV685" i="2" s="1"/>
  <c r="AR742" i="2" a="1"/>
  <c r="AR742" i="2" s="1"/>
  <c r="AS742" i="2" s="1" a="1"/>
  <c r="AS742" i="2" s="1"/>
  <c r="AT763" i="2"/>
  <c r="AV763" i="2" s="1"/>
  <c r="AV822" i="2"/>
  <c r="AV866" i="2"/>
  <c r="AT876" i="2"/>
  <c r="AV876" i="2" s="1"/>
  <c r="AR903" i="2" a="1"/>
  <c r="AR903" i="2" s="1"/>
  <c r="AS903" i="2" s="1" a="1"/>
  <c r="AS903" i="2" s="1"/>
  <c r="AR1000" i="2" a="1"/>
  <c r="AR1000" i="2" s="1"/>
  <c r="AS1000" i="2" s="1" a="1"/>
  <c r="AS1000" i="2" s="1"/>
  <c r="AT1082" i="2"/>
  <c r="AV1082" i="2" s="1"/>
  <c r="AR1123" i="2" a="1"/>
  <c r="AR1123" i="2" s="1"/>
  <c r="AS1123" i="2" s="1" a="1"/>
  <c r="AS1123" i="2" s="1"/>
  <c r="AR1216" i="2" a="1"/>
  <c r="AR1216" i="2" s="1"/>
  <c r="AS1216" i="2" s="1" a="1"/>
  <c r="AS1216" i="2" s="1"/>
  <c r="AV1249" i="2"/>
  <c r="AR1322" i="2" a="1"/>
  <c r="AR1322" i="2" s="1"/>
  <c r="AS1322" i="2" s="1" a="1"/>
  <c r="AS1322" i="2" s="1"/>
  <c r="AT1322" i="2"/>
  <c r="AV1322" i="2" s="1"/>
  <c r="AT1357" i="2"/>
  <c r="AV1357" i="2" s="1"/>
  <c r="AR1357" i="2" a="1"/>
  <c r="AR1357" i="2" s="1"/>
  <c r="AS1357" i="2" s="1" a="1"/>
  <c r="AS1357" i="2" s="1"/>
  <c r="AT1501" i="2"/>
  <c r="AV1501" i="2" s="1"/>
  <c r="AR1501" i="2" a="1"/>
  <c r="AR1501" i="2" s="1"/>
  <c r="AS1501" i="2" s="1" a="1"/>
  <c r="AS1501" i="2" s="1"/>
  <c r="AR1665" i="2" a="1"/>
  <c r="AR1665" i="2" s="1"/>
  <c r="AS1665" i="2" s="1" a="1"/>
  <c r="AS1665" i="2" s="1"/>
  <c r="AR1889" i="2" a="1"/>
  <c r="AR1889" i="2" s="1"/>
  <c r="AS1889" i="2" s="1" a="1"/>
  <c r="AS1889" i="2" s="1"/>
  <c r="AT1937" i="2"/>
  <c r="AV1937" i="2" s="1"/>
  <c r="AT2172" i="2"/>
  <c r="AV2172" i="2" s="1"/>
  <c r="AT2347" i="2"/>
  <c r="AV2347" i="2" s="1"/>
  <c r="AR2347" i="2" a="1"/>
  <c r="AR2347" i="2" s="1"/>
  <c r="AS2347" i="2" s="1" a="1"/>
  <c r="AS2347" i="2" s="1"/>
  <c r="AT2396" i="2"/>
  <c r="AV2396" i="2" s="1"/>
  <c r="AR2396" i="2" a="1"/>
  <c r="AR2396" i="2" s="1"/>
  <c r="AS2396" i="2" s="1" a="1"/>
  <c r="AS2396" i="2" s="1"/>
  <c r="AT2664" i="2"/>
  <c r="AV2664" i="2" s="1"/>
  <c r="AT2689" i="2"/>
  <c r="AV2689" i="2" s="1"/>
  <c r="AR2689" i="2" a="1"/>
  <c r="AR2689" i="2" s="1"/>
  <c r="AS2689" i="2" s="1" a="1"/>
  <c r="AS2689" i="2" s="1"/>
  <c r="AV39" i="2"/>
  <c r="AV168" i="2"/>
  <c r="AV187" i="2"/>
  <c r="AV355" i="2"/>
  <c r="AT616" i="2"/>
  <c r="AV616" i="2" s="1"/>
  <c r="AR616" i="2" a="1"/>
  <c r="AR616" i="2" s="1"/>
  <c r="AS616" i="2" s="1" a="1"/>
  <c r="AS616" i="2" s="1"/>
  <c r="AV778" i="2"/>
  <c r="AR829" i="2" a="1"/>
  <c r="AR829" i="2" s="1"/>
  <c r="AS829" i="2" s="1" a="1"/>
  <c r="AS829" i="2" s="1"/>
  <c r="AT829" i="2"/>
  <c r="AV829" i="2" s="1"/>
  <c r="AT936" i="2"/>
  <c r="AV936" i="2" s="1"/>
  <c r="AT977" i="2"/>
  <c r="AV977" i="2" s="1"/>
  <c r="AV1056" i="2"/>
  <c r="AV1101" i="2"/>
  <c r="AR1249" i="2" a="1"/>
  <c r="AR1249" i="2" s="1"/>
  <c r="AS1249" i="2" s="1" a="1"/>
  <c r="AS1249" i="2" s="1"/>
  <c r="AR1443" i="2" a="1"/>
  <c r="AR1443" i="2" s="1"/>
  <c r="AS1443" i="2" s="1" a="1"/>
  <c r="AS1443" i="2" s="1"/>
  <c r="AT1460" i="2"/>
  <c r="AV1460" i="2" s="1"/>
  <c r="AR2378" i="2" a="1"/>
  <c r="AR2378" i="2" s="1"/>
  <c r="AS2378" i="2" s="1" a="1"/>
  <c r="AS2378" i="2" s="1"/>
  <c r="AT2378" i="2"/>
  <c r="AV2378" i="2" s="1"/>
  <c r="AR2428" i="2" a="1"/>
  <c r="AR2428" i="2" s="1"/>
  <c r="AS2428" i="2" s="1" a="1"/>
  <c r="AS2428" i="2" s="1"/>
  <c r="AR2935" i="2" a="1"/>
  <c r="AR2935" i="2" s="1"/>
  <c r="AS2935" i="2" s="1" a="1"/>
  <c r="AS2935" i="2" s="1"/>
  <c r="AT2935" i="2"/>
  <c r="AV2935" i="2" s="1"/>
  <c r="AR2590" i="2" a="1"/>
  <c r="AR2590" i="2" s="1"/>
  <c r="AS2590" i="2" s="1" a="1"/>
  <c r="AS2590" i="2" s="1"/>
  <c r="AT2590" i="2"/>
  <c r="AV2590" i="2" s="1"/>
  <c r="AT2727" i="2"/>
  <c r="AV2727" i="2" s="1"/>
  <c r="AR2727" i="2" a="1"/>
  <c r="AR2727" i="2" s="1"/>
  <c r="AS2727" i="2" s="1" a="1"/>
  <c r="AS2727" i="2" s="1"/>
  <c r="AR2773" i="2" a="1"/>
  <c r="AR2773" i="2" s="1"/>
  <c r="AS2773" i="2" s="1" a="1"/>
  <c r="AS2773" i="2" s="1"/>
  <c r="AT2773" i="2"/>
  <c r="AV2773" i="2" s="1"/>
  <c r="AR2439" i="2" a="1"/>
  <c r="AR2439" i="2" s="1"/>
  <c r="AS2439" i="2" s="1" a="1"/>
  <c r="AS2439" i="2" s="1"/>
  <c r="AT2439" i="2"/>
  <c r="AV2439" i="2" s="1"/>
  <c r="AR2639" i="2" a="1"/>
  <c r="AR2639" i="2" s="1"/>
  <c r="AS2639" i="2" s="1" a="1"/>
  <c r="AS2639" i="2" s="1"/>
  <c r="AT2750" i="2"/>
  <c r="AV2750" i="2" s="1"/>
  <c r="AR2750" i="2" a="1"/>
  <c r="AR2750" i="2" s="1"/>
  <c r="AS2750" i="2" s="1" a="1"/>
  <c r="AS2750" i="2" s="1"/>
  <c r="AR2762" i="2" a="1"/>
  <c r="AR2762" i="2" s="1"/>
  <c r="AS2762" i="2" s="1" a="1"/>
  <c r="AS2762" i="2" s="1"/>
  <c r="AR2812" i="2" a="1"/>
  <c r="AR2812" i="2" s="1"/>
  <c r="AS2812" i="2" s="1" a="1"/>
  <c r="AS2812" i="2" s="1"/>
  <c r="AT2812" i="2"/>
  <c r="AV2812" i="2" s="1"/>
  <c r="AT3015" i="2"/>
  <c r="AV3015" i="2" s="1"/>
  <c r="AR3015" i="2" a="1"/>
  <c r="AR3015" i="2" s="1"/>
  <c r="AS3015" i="2" s="1" a="1"/>
  <c r="AS3015" i="2" s="1"/>
  <c r="AV2579" i="2"/>
  <c r="AT2657" i="2"/>
  <c r="AV2657" i="2" s="1"/>
  <c r="AR2657" i="2" a="1"/>
  <c r="AR2657" i="2" s="1"/>
  <c r="AS2657" i="2" s="1" a="1"/>
  <c r="AS2657" i="2" s="1"/>
  <c r="AR2846" i="2" a="1"/>
  <c r="AR2846" i="2" s="1"/>
  <c r="AS2846" i="2" s="1" a="1"/>
  <c r="AS2846" i="2" s="1"/>
  <c r="AT2846" i="2"/>
  <c r="AV2846" i="2" s="1"/>
  <c r="AT3054" i="2"/>
  <c r="AV3054" i="2" s="1"/>
  <c r="AR3054" i="2" a="1"/>
  <c r="AR3054" i="2" s="1"/>
  <c r="AS3054" i="2" s="1" a="1"/>
  <c r="AS3054" i="2" s="1"/>
  <c r="AR1497" i="2" a="1"/>
  <c r="AR1497" i="2" s="1"/>
  <c r="AS1497" i="2" s="1" a="1"/>
  <c r="AS1497" i="2" s="1"/>
  <c r="AT1497" i="2"/>
  <c r="AV1497" i="2" s="1"/>
  <c r="AT1673" i="2"/>
  <c r="AV1673" i="2" s="1"/>
  <c r="AR1673" i="2" a="1"/>
  <c r="AR1673" i="2" s="1"/>
  <c r="AS1673" i="2" s="1" a="1"/>
  <c r="AS1673" i="2" s="1"/>
  <c r="AV2416" i="2"/>
  <c r="AV2429" i="2"/>
  <c r="AR2452" i="2" a="1"/>
  <c r="AR2452" i="2" s="1"/>
  <c r="AS2452" i="2" s="1" a="1"/>
  <c r="AS2452" i="2" s="1"/>
  <c r="AT2452" i="2"/>
  <c r="AV2452" i="2" s="1"/>
  <c r="AR2668" i="2" a="1"/>
  <c r="AR2668" i="2" s="1"/>
  <c r="AS2668" i="2" s="1" a="1"/>
  <c r="AS2668" i="2" s="1"/>
  <c r="AT2668" i="2"/>
  <c r="AV2668" i="2" s="1"/>
  <c r="AT1667" i="2"/>
  <c r="AV1667" i="2" s="1"/>
  <c r="AR1667" i="2" a="1"/>
  <c r="AR1667" i="2" s="1"/>
  <c r="AS1667" i="2" s="1" a="1"/>
  <c r="AS1667" i="2" s="1"/>
  <c r="AR1955" i="2" a="1"/>
  <c r="AR1955" i="2" s="1"/>
  <c r="AS1955" i="2" s="1" a="1"/>
  <c r="AS1955" i="2" s="1"/>
  <c r="AR2057" i="2" a="1"/>
  <c r="AR2057" i="2" s="1"/>
  <c r="AS2057" i="2" s="1" a="1"/>
  <c r="AS2057" i="2" s="1"/>
  <c r="AR2126" i="2" a="1"/>
  <c r="AR2126" i="2" s="1"/>
  <c r="AS2126" i="2" s="1" a="1"/>
  <c r="AS2126" i="2" s="1"/>
  <c r="AT2440" i="2"/>
  <c r="AV2440" i="2" s="1"/>
  <c r="AR2440" i="2" a="1"/>
  <c r="AR2440" i="2" s="1"/>
  <c r="AS2440" i="2" s="1" a="1"/>
  <c r="AS2440" i="2" s="1"/>
  <c r="AT2580" i="2"/>
  <c r="AV2580" i="2" s="1"/>
  <c r="AR2580" i="2" a="1"/>
  <c r="AR2580" i="2" s="1"/>
  <c r="AS2580" i="2" s="1" a="1"/>
  <c r="AS2580" i="2" s="1"/>
  <c r="AT2586" i="2"/>
  <c r="AV2586" i="2" s="1"/>
  <c r="AR2586" i="2" a="1"/>
  <c r="AR2586" i="2" s="1"/>
  <c r="AS2586" i="2" s="1" a="1"/>
  <c r="AS2586" i="2" s="1"/>
  <c r="AT2603" i="2"/>
  <c r="AV2603" i="2" s="1"/>
  <c r="AR2603" i="2" a="1"/>
  <c r="AR2603" i="2" s="1"/>
  <c r="AS2603" i="2" s="1" a="1"/>
  <c r="AS2603" i="2" s="1"/>
  <c r="AR2813" i="2" a="1"/>
  <c r="AR2813" i="2" s="1"/>
  <c r="AS2813" i="2" s="1" a="1"/>
  <c r="AS2813" i="2" s="1"/>
  <c r="AT2813" i="2"/>
  <c r="AV2813" i="2" s="1"/>
  <c r="AT2972" i="2"/>
  <c r="AV2972" i="2" s="1"/>
  <c r="AR2986" i="2" a="1"/>
  <c r="AR2986" i="2" s="1"/>
  <c r="AS2986" i="2" s="1" a="1"/>
  <c r="AS2986" i="2" s="1"/>
  <c r="AR2745" i="2" a="1"/>
  <c r="AR2745" i="2" s="1"/>
  <c r="AS2745" i="2" s="1" a="1"/>
  <c r="AS2745" i="2" s="1"/>
  <c r="AT2763" i="2"/>
  <c r="AV2763" i="2" s="1"/>
  <c r="AR2763" i="2" a="1"/>
  <c r="AR2763" i="2" s="1"/>
  <c r="AS2763" i="2" s="1" a="1"/>
  <c r="AS2763" i="2" s="1"/>
  <c r="AR2866" i="2" a="1"/>
  <c r="AR2866" i="2" s="1"/>
  <c r="AS2866" i="2" s="1" a="1"/>
  <c r="AS2866" i="2" s="1"/>
  <c r="AT2936" i="2"/>
  <c r="AV2936" i="2" s="1"/>
  <c r="AR2936" i="2" a="1"/>
  <c r="AR2936" i="2" s="1"/>
  <c r="AS2936" i="2" s="1" a="1"/>
  <c r="AS2936" i="2" s="1"/>
  <c r="AT3010" i="2"/>
  <c r="AV3010" i="2" s="1"/>
  <c r="AR3010" i="2" a="1"/>
  <c r="AR3010" i="2" s="1"/>
  <c r="AS3010" i="2" s="1" a="1"/>
  <c r="AS3010" i="2" s="1"/>
  <c r="AV1201" i="2"/>
  <c r="AV1330" i="2"/>
  <c r="AT2658" i="2"/>
  <c r="AV2658" i="2" s="1"/>
  <c r="AT2417" i="2"/>
  <c r="AV2417" i="2" s="1"/>
  <c r="AR2417" i="2" a="1"/>
  <c r="AR2417" i="2" s="1"/>
  <c r="AS2417" i="2" s="1" a="1"/>
  <c r="AS2417" i="2" s="1"/>
  <c r="AV2611" i="2"/>
  <c r="AR2669" i="2" a="1"/>
  <c r="AR2669" i="2" s="1"/>
  <c r="AS2669" i="2" s="1" a="1"/>
  <c r="AS2669" i="2" s="1"/>
  <c r="AV2150" i="2"/>
  <c r="AR2436" i="2" a="1"/>
  <c r="AR2436" i="2" s="1"/>
  <c r="AS2436" i="2" s="1" a="1"/>
  <c r="AS2436" i="2" s="1"/>
  <c r="AT2436" i="2"/>
  <c r="AV2436" i="2" s="1"/>
  <c r="AT2549" i="2"/>
  <c r="AV2549" i="2" s="1"/>
  <c r="AR2549" i="2" a="1"/>
  <c r="AR2549" i="2" s="1"/>
  <c r="AS2549" i="2" s="1" a="1"/>
  <c r="AS2549" i="2" s="1"/>
  <c r="AT2873" i="2"/>
  <c r="AV2873" i="2" s="1"/>
  <c r="AR2873" i="2" a="1"/>
  <c r="AR2873" i="2" s="1"/>
  <c r="AS2873" i="2" s="1" a="1"/>
  <c r="AS2873" i="2" s="1"/>
  <c r="AR2916" i="2" a="1"/>
  <c r="AR2916" i="2" s="1"/>
  <c r="AS2916" i="2" s="1" a="1"/>
  <c r="AS2916" i="2" s="1"/>
  <c r="AT2916" i="2"/>
  <c r="AV2916" i="2" s="1"/>
  <c r="AR2930" i="2" a="1"/>
  <c r="AR2930" i="2" s="1"/>
  <c r="AS2930" i="2" s="1" a="1"/>
  <c r="AS2930" i="2" s="1"/>
  <c r="AT2930" i="2"/>
  <c r="AV2930" i="2" s="1"/>
  <c r="AT2987" i="2"/>
  <c r="AV2987" i="2" s="1"/>
  <c r="AR2987" i="2" a="1"/>
  <c r="AR2987" i="2" s="1"/>
  <c r="AS2987" i="2" s="1" a="1"/>
  <c r="AS2987" i="2" s="1"/>
  <c r="AV1451" i="2"/>
  <c r="AT1492" i="2"/>
  <c r="AV1492" i="2" s="1"/>
  <c r="AR1492" i="2" a="1"/>
  <c r="AR1492" i="2" s="1"/>
  <c r="AS1492" i="2" s="1" a="1"/>
  <c r="AS1492" i="2" s="1"/>
  <c r="AV1565" i="2"/>
  <c r="AR2150" i="2" a="1"/>
  <c r="AR2150" i="2" s="1"/>
  <c r="AS2150" i="2" s="1" a="1"/>
  <c r="AS2150" i="2" s="1"/>
  <c r="AV2313" i="2"/>
  <c r="AR2368" i="2" a="1"/>
  <c r="AR2368" i="2" s="1"/>
  <c r="AS2368" i="2" s="1" a="1"/>
  <c r="AS2368" i="2" s="1"/>
  <c r="AV2379" i="2"/>
  <c r="AT2430" i="2"/>
  <c r="AV2430" i="2" s="1"/>
  <c r="AT2797" i="2"/>
  <c r="AV2797" i="2" s="1"/>
  <c r="AR2797" i="2" a="1"/>
  <c r="AR2797" i="2" s="1"/>
  <c r="AS2797" i="2" s="1" a="1"/>
  <c r="AS2797" i="2" s="1"/>
  <c r="AR2861" i="2" a="1"/>
  <c r="AR2861" i="2" s="1"/>
  <c r="AS2861" i="2" s="1" a="1"/>
  <c r="AS2861" i="2" s="1"/>
  <c r="AT2886" i="2"/>
  <c r="AV2886" i="2" s="1"/>
  <c r="AR2886" i="2" a="1"/>
  <c r="AR2886" i="2" s="1"/>
  <c r="AS2886" i="2" s="1" a="1"/>
  <c r="AS2886" i="2" s="1"/>
  <c r="AT2776" i="2"/>
  <c r="AV2776" i="2" s="1"/>
  <c r="AR2776" i="2" a="1"/>
  <c r="AR2776" i="2" s="1"/>
  <c r="AS2776" i="2" s="1" a="1"/>
  <c r="AS2776" i="2" s="1"/>
  <c r="AT2880" i="2"/>
  <c r="AV2880" i="2" s="1"/>
  <c r="AR2880" i="2" a="1"/>
  <c r="AR2880" i="2" s="1"/>
  <c r="AS2880" i="2" s="1" a="1"/>
  <c r="AS2880" i="2" s="1"/>
  <c r="AT2747" i="2"/>
  <c r="AV2747" i="2" s="1"/>
  <c r="AR2747" i="2" a="1"/>
  <c r="AR2747" i="2" s="1"/>
  <c r="AS2747" i="2" s="1" a="1"/>
  <c r="AS2747" i="2" s="1"/>
  <c r="AT2771" i="2"/>
  <c r="AV2771" i="2" s="1"/>
  <c r="AR2771" i="2" a="1"/>
  <c r="AR2771" i="2" s="1"/>
  <c r="AS2771" i="2" s="1" a="1"/>
  <c r="AS2771" i="2" s="1"/>
  <c r="AR2874" i="2" a="1"/>
  <c r="AR2874" i="2" s="1"/>
  <c r="AS2874" i="2" s="1" a="1"/>
  <c r="AS2874" i="2" s="1"/>
  <c r="AT2874" i="2"/>
  <c r="AV2874" i="2" s="1"/>
  <c r="AT2974" i="2"/>
  <c r="AV2974" i="2" s="1"/>
  <c r="AR2974" i="2" a="1"/>
  <c r="AR2974" i="2" s="1"/>
  <c r="AS2974" i="2" s="1" a="1"/>
  <c r="AS2974" i="2" s="1"/>
  <c r="AT3236" i="2"/>
  <c r="AV3236" i="2" s="1"/>
  <c r="AR3236" i="2" a="1"/>
  <c r="AR3236" i="2" s="1"/>
  <c r="AS3236" i="2" s="1" a="1"/>
  <c r="AS3236" i="2" s="1"/>
  <c r="AT1371" i="2"/>
  <c r="AV1371" i="2" s="1"/>
  <c r="AR1371" i="2" a="1"/>
  <c r="AR1371" i="2" s="1"/>
  <c r="AS1371" i="2" s="1" a="1"/>
  <c r="AS1371" i="2" s="1"/>
  <c r="AR1377" i="2" a="1"/>
  <c r="AR1377" i="2" s="1"/>
  <c r="AS1377" i="2" s="1" a="1"/>
  <c r="AS1377" i="2" s="1"/>
  <c r="AT1377" i="2"/>
  <c r="AV1377" i="2" s="1"/>
  <c r="AT1984" i="2"/>
  <c r="AV1984" i="2" s="1"/>
  <c r="AR1984" i="2" a="1"/>
  <c r="AR1984" i="2" s="1"/>
  <c r="AS1984" i="2" s="1" a="1"/>
  <c r="AS1984" i="2" s="1"/>
  <c r="AR2488" i="2" a="1"/>
  <c r="AR2488" i="2" s="1"/>
  <c r="AS2488" i="2" s="1" a="1"/>
  <c r="AS2488" i="2" s="1"/>
  <c r="AT2488" i="2"/>
  <c r="AV2488" i="2" s="1"/>
  <c r="AT2504" i="2"/>
  <c r="AV2504" i="2" s="1"/>
  <c r="AR2504" i="2" a="1"/>
  <c r="AR2504" i="2" s="1"/>
  <c r="AS2504" i="2" s="1" a="1"/>
  <c r="AS2504" i="2" s="1"/>
  <c r="AV2550" i="2"/>
  <c r="AT2670" i="2"/>
  <c r="AT2911" i="2"/>
  <c r="AV2911" i="2" s="1"/>
  <c r="AT2958" i="2"/>
  <c r="AV2958" i="2" s="1"/>
  <c r="AR2958" i="2" a="1"/>
  <c r="AR2958" i="2" s="1"/>
  <c r="AS2958" i="2" s="1" a="1"/>
  <c r="AS2958" i="2" s="1"/>
  <c r="AR1182" i="2" a="1"/>
  <c r="AR1182" i="2" s="1"/>
  <c r="AS1182" i="2" s="1" a="1"/>
  <c r="AS1182" i="2" s="1"/>
  <c r="AV1314" i="2"/>
  <c r="AT1353" i="2"/>
  <c r="AV1353" i="2" s="1"/>
  <c r="AV1482" i="2"/>
  <c r="AT1627" i="2"/>
  <c r="AV1627" i="2" s="1"/>
  <c r="AT1736" i="2"/>
  <c r="AV1736" i="2" s="1"/>
  <c r="AR1736" i="2" a="1"/>
  <c r="AR1736" i="2" s="1"/>
  <c r="AS1736" i="2" s="1" a="1"/>
  <c r="AS1736" i="2" s="1"/>
  <c r="AR1995" i="2" a="1"/>
  <c r="AR1995" i="2" s="1"/>
  <c r="AS1995" i="2" s="1" a="1"/>
  <c r="AS1995" i="2" s="1"/>
  <c r="AR2375" i="2" a="1"/>
  <c r="AR2375" i="2" s="1"/>
  <c r="AS2375" i="2" s="1" a="1"/>
  <c r="AS2375" i="2" s="1"/>
  <c r="AT2375" i="2"/>
  <c r="AV2375" i="2" s="1"/>
  <c r="AT2516" i="2"/>
  <c r="AV2516" i="2" s="1"/>
  <c r="AT2521" i="2"/>
  <c r="AV2521" i="2" s="1"/>
  <c r="AR2649" i="2" a="1"/>
  <c r="AR2649" i="2" s="1"/>
  <c r="AS2649" i="2" s="1" a="1"/>
  <c r="AS2649" i="2" s="1"/>
  <c r="AT2649" i="2"/>
  <c r="AV2649" i="2" s="1"/>
  <c r="AR2704" i="2" a="1"/>
  <c r="AR2704" i="2" s="1"/>
  <c r="AS2704" i="2" s="1" a="1"/>
  <c r="AS2704" i="2" s="1"/>
  <c r="AT2704" i="2"/>
  <c r="AV2704" i="2" s="1"/>
  <c r="AR2798" i="2" a="1"/>
  <c r="AR2798" i="2" s="1"/>
  <c r="AS2798" i="2" s="1" a="1"/>
  <c r="AS2798" i="2" s="1"/>
  <c r="AV2925" i="2"/>
  <c r="AT3094" i="2"/>
  <c r="AV3094" i="2" s="1"/>
  <c r="AR3094" i="2" a="1"/>
  <c r="AR3094" i="2" s="1"/>
  <c r="AS3094" i="2" s="1" a="1"/>
  <c r="AS3094" i="2" s="1"/>
  <c r="AV678" i="2"/>
  <c r="AV1125" i="2"/>
  <c r="AT1219" i="2"/>
  <c r="AV1219" i="2" s="1"/>
  <c r="AR1314" i="2" a="1"/>
  <c r="AR1314" i="2" s="1"/>
  <c r="AS1314" i="2" s="1" a="1"/>
  <c r="AS1314" i="2" s="1"/>
  <c r="AR1399" i="2" a="1"/>
  <c r="AR1399" i="2" s="1"/>
  <c r="AS1399" i="2" s="1" a="1"/>
  <c r="AS1399" i="2" s="1"/>
  <c r="AV1405" i="2"/>
  <c r="AT1462" i="2"/>
  <c r="AV1462" i="2" s="1"/>
  <c r="AR1462" i="2" a="1"/>
  <c r="AR1462" i="2" s="1"/>
  <c r="AS1462" i="2" s="1" a="1"/>
  <c r="AS1462" i="2" s="1"/>
  <c r="AR1482" i="2" a="1"/>
  <c r="AR1482" i="2" s="1"/>
  <c r="AS1482" i="2" s="1" a="1"/>
  <c r="AS1482" i="2" s="1"/>
  <c r="AT1844" i="2"/>
  <c r="AV1844" i="2" s="1"/>
  <c r="AT1978" i="2"/>
  <c r="AV1978" i="2" s="1"/>
  <c r="AT2228" i="2"/>
  <c r="AV2228" i="2" s="1"/>
  <c r="AR2228" i="2" a="1"/>
  <c r="AR2228" i="2" s="1"/>
  <c r="AS2228" i="2" s="1" a="1"/>
  <c r="AS2228" i="2" s="1"/>
  <c r="AT2342" i="2"/>
  <c r="AV2342" i="2" s="1"/>
  <c r="AR2348" i="2" a="1"/>
  <c r="AR2348" i="2" s="1"/>
  <c r="AS2348" i="2" s="1" a="1"/>
  <c r="AS2348" i="2" s="1"/>
  <c r="AT2443" i="2"/>
  <c r="AV2443" i="2" s="1"/>
  <c r="AR2483" i="2" a="1"/>
  <c r="AR2483" i="2" s="1"/>
  <c r="AS2483" i="2" s="1" a="1"/>
  <c r="AS2483" i="2" s="1"/>
  <c r="AT2483" i="2"/>
  <c r="AV2483" i="2" s="1"/>
  <c r="AT2499" i="2"/>
  <c r="AV2499" i="2" s="1"/>
  <c r="AR2600" i="2" a="1"/>
  <c r="AR2600" i="2" s="1"/>
  <c r="AS2600" i="2" s="1" a="1"/>
  <c r="AS2600" i="2" s="1"/>
  <c r="AT2631" i="2"/>
  <c r="AV2631" i="2" s="1"/>
  <c r="AR2631" i="2" a="1"/>
  <c r="AR2631" i="2" s="1"/>
  <c r="AS2631" i="2" s="1" a="1"/>
  <c r="AS2631" i="2" s="1"/>
  <c r="AT2665" i="2"/>
  <c r="AV2665" i="2" s="1"/>
  <c r="AR2665" i="2" a="1"/>
  <c r="AR2665" i="2" s="1"/>
  <c r="AS2665" i="2" s="1" a="1"/>
  <c r="AS2665" i="2" s="1"/>
  <c r="AR2699" i="2" a="1"/>
  <c r="AR2699" i="2" s="1"/>
  <c r="AS2699" i="2" s="1" a="1"/>
  <c r="AS2699" i="2" s="1"/>
  <c r="AR2754" i="2" a="1"/>
  <c r="AR2754" i="2" s="1"/>
  <c r="AS2754" i="2" s="1" a="1"/>
  <c r="AS2754" i="2" s="1"/>
  <c r="AT2754" i="2"/>
  <c r="AV2754" i="2" s="1"/>
  <c r="AR2804" i="2" a="1"/>
  <c r="AR2804" i="2" s="1"/>
  <c r="AS2804" i="2" s="1" a="1"/>
  <c r="AS2804" i="2" s="1"/>
  <c r="AT2804" i="2"/>
  <c r="AV2804" i="2" s="1"/>
  <c r="AT2834" i="2"/>
  <c r="AV2834" i="2" s="1"/>
  <c r="AR2834" i="2" a="1"/>
  <c r="AR2834" i="2" s="1"/>
  <c r="AS2834" i="2" s="1" a="1"/>
  <c r="AS2834" i="2" s="1"/>
  <c r="AR2925" i="2" a="1"/>
  <c r="AR2925" i="2" s="1"/>
  <c r="AS2925" i="2" s="1" a="1"/>
  <c r="AS2925" i="2" s="1"/>
  <c r="AT1605" i="2"/>
  <c r="AV1605" i="2" s="1"/>
  <c r="AR1605" i="2" a="1"/>
  <c r="AR1605" i="2" s="1"/>
  <c r="AS1605" i="2" s="1" a="1"/>
  <c r="AS1605" i="2" s="1"/>
  <c r="AT1817" i="2"/>
  <c r="AV1817" i="2" s="1"/>
  <c r="AR1817" i="2" a="1"/>
  <c r="AR1817" i="2" s="1"/>
  <c r="AS1817" i="2" s="1" a="1"/>
  <c r="AS1817" i="2" s="1"/>
  <c r="AT2449" i="2"/>
  <c r="AV2449" i="2" s="1"/>
  <c r="AR2449" i="2" a="1"/>
  <c r="AR2449" i="2" s="1"/>
  <c r="AS2449" i="2" s="1" a="1"/>
  <c r="AS2449" i="2" s="1"/>
  <c r="AR2607" i="2" a="1"/>
  <c r="AR2607" i="2" s="1"/>
  <c r="AS2607" i="2" s="1" a="1"/>
  <c r="AS2607" i="2" s="1"/>
  <c r="AT2607" i="2"/>
  <c r="AV2607" i="2" s="1"/>
  <c r="AT2712" i="2"/>
  <c r="AV2712" i="2" s="1"/>
  <c r="AR2712" i="2" a="1"/>
  <c r="AR2712" i="2" s="1"/>
  <c r="AS2712" i="2" s="1" a="1"/>
  <c r="AS2712" i="2" s="1"/>
  <c r="AV2718" i="2"/>
  <c r="AR2725" i="2" a="1"/>
  <c r="AR2725" i="2" s="1"/>
  <c r="AS2725" i="2" s="1" a="1"/>
  <c r="AS2725" i="2" s="1"/>
  <c r="AT2725" i="2"/>
  <c r="AV2725" i="2" s="1"/>
  <c r="AV2888" i="2"/>
  <c r="AT2932" i="2"/>
  <c r="AV2932" i="2" s="1"/>
  <c r="AR2932" i="2" a="1"/>
  <c r="AR2932" i="2" s="1"/>
  <c r="AS2932" i="2" s="1" a="1"/>
  <c r="AS2932" i="2" s="1"/>
  <c r="AT2882" i="2"/>
  <c r="AV2882" i="2" s="1"/>
  <c r="AR2882" i="2" a="1"/>
  <c r="AR2882" i="2" s="1"/>
  <c r="AS2882" i="2" s="1" a="1"/>
  <c r="AS2882" i="2" s="1"/>
  <c r="AR2989" i="2" a="1"/>
  <c r="AR2989" i="2" s="1"/>
  <c r="AS2989" i="2" s="1" a="1"/>
  <c r="AS2989" i="2" s="1"/>
  <c r="AT2989" i="2"/>
  <c r="AV2989" i="2" s="1"/>
  <c r="AV1104" i="2"/>
  <c r="AV1448" i="2"/>
  <c r="AV1670" i="2"/>
  <c r="AV2271" i="2"/>
  <c r="AR2589" i="2" a="1"/>
  <c r="AR2589" i="2" s="1"/>
  <c r="AS2589" i="2" s="1" a="1"/>
  <c r="AS2589" i="2" s="1"/>
  <c r="AT2619" i="2"/>
  <c r="AV2619" i="2" s="1"/>
  <c r="AR2857" i="2" a="1"/>
  <c r="AR2857" i="2" s="1"/>
  <c r="AS2857" i="2" s="1" a="1"/>
  <c r="AS2857" i="2" s="1"/>
  <c r="AT2857" i="2"/>
  <c r="AV2857" i="2" s="1"/>
  <c r="AT2869" i="2"/>
  <c r="AV2869" i="2" s="1"/>
  <c r="AT2926" i="2"/>
  <c r="AV2926" i="2" s="1"/>
  <c r="AR2926" i="2" a="1"/>
  <c r="AR2926" i="2" s="1"/>
  <c r="AS2926" i="2" s="1" a="1"/>
  <c r="AS2926" i="2" s="1"/>
  <c r="AR3201" i="2" a="1"/>
  <c r="AR3201" i="2" s="1"/>
  <c r="AS3201" i="2" s="1" a="1"/>
  <c r="AS3201" i="2" s="1"/>
  <c r="AT3201" i="2"/>
  <c r="AV3201" i="2" s="1"/>
  <c r="AR1104" i="2" a="1"/>
  <c r="AR1104" i="2" s="1"/>
  <c r="AS1104" i="2" s="1" a="1"/>
  <c r="AS1104" i="2" s="1"/>
  <c r="AV1162" i="2"/>
  <c r="AT1378" i="2"/>
  <c r="AV1378" i="2" s="1"/>
  <c r="AR1406" i="2" a="1"/>
  <c r="AR1406" i="2" s="1"/>
  <c r="AS1406" i="2" s="1" a="1"/>
  <c r="AS1406" i="2" s="1"/>
  <c r="AR1448" i="2" a="1"/>
  <c r="AR1448" i="2" s="1"/>
  <c r="AS1448" i="2" s="1" a="1"/>
  <c r="AS1448" i="2" s="1"/>
  <c r="AV2129" i="2"/>
  <c r="AV2245" i="2"/>
  <c r="AR2252" i="2" a="1"/>
  <c r="AR2252" i="2" s="1"/>
  <c r="AS2252" i="2" s="1" a="1"/>
  <c r="AS2252" i="2" s="1"/>
  <c r="AT2252" i="2"/>
  <c r="AV2252" i="2" s="1"/>
  <c r="AT2349" i="2"/>
  <c r="AV2349" i="2" s="1"/>
  <c r="AR2349" i="2" a="1"/>
  <c r="AR2349" i="2" s="1"/>
  <c r="AS2349" i="2" s="1" a="1"/>
  <c r="AS2349" i="2" s="1"/>
  <c r="AT2535" i="2"/>
  <c r="AV2535" i="2" s="1"/>
  <c r="AR2632" i="2" a="1"/>
  <c r="AR2632" i="2" s="1"/>
  <c r="AS2632" i="2" s="1" a="1"/>
  <c r="AS2632" i="2" s="1"/>
  <c r="AT2632" i="2"/>
  <c r="AV2632" i="2" s="1"/>
  <c r="AT2732" i="2"/>
  <c r="AV2732" i="2" s="1"/>
  <c r="AR2761" i="2" a="1"/>
  <c r="AR2761" i="2" s="1"/>
  <c r="AS2761" i="2" s="1" a="1"/>
  <c r="AS2761" i="2" s="1"/>
  <c r="AT2919" i="2"/>
  <c r="AV2919" i="2" s="1"/>
  <c r="AR2996" i="2" a="1"/>
  <c r="AR2996" i="2" s="1"/>
  <c r="AS2996" i="2" s="1" a="1"/>
  <c r="AS2996" i="2" s="1"/>
  <c r="AT2996" i="2"/>
  <c r="AV2996" i="2" s="1"/>
  <c r="AV669" i="2"/>
  <c r="AV833" i="2"/>
  <c r="AT1126" i="2"/>
  <c r="AV1126" i="2" s="1"/>
  <c r="AV1205" i="2"/>
  <c r="AV1361" i="2"/>
  <c r="AT1802" i="2"/>
  <c r="AV1802" i="2" s="1"/>
  <c r="AR1802" i="2" a="1"/>
  <c r="AR1802" i="2" s="1"/>
  <c r="AS1802" i="2" s="1" a="1"/>
  <c r="AS1802" i="2" s="1"/>
  <c r="AT2584" i="2"/>
  <c r="AV2584" i="2" s="1"/>
  <c r="AR2927" i="2" a="1"/>
  <c r="AR2927" i="2" s="1"/>
  <c r="AS2927" i="2" s="1" a="1"/>
  <c r="AS2927" i="2" s="1"/>
  <c r="AT2927" i="2"/>
  <c r="AV2927" i="2" s="1"/>
  <c r="AT3102" i="2"/>
  <c r="AV3102" i="2" s="1"/>
  <c r="AT3109" i="2"/>
  <c r="AV3109" i="2" s="1"/>
  <c r="AR3133" i="2" a="1"/>
  <c r="AR3133" i="2" s="1"/>
  <c r="AS3133" i="2" s="1" a="1"/>
  <c r="AS3133" i="2" s="1"/>
  <c r="AT3133" i="2"/>
  <c r="AV3133" i="2" s="1"/>
  <c r="AT2175" i="2"/>
  <c r="AV2175" i="2" s="1"/>
  <c r="AR2175" i="2" a="1"/>
  <c r="AR2175" i="2" s="1"/>
  <c r="AS2175" i="2" s="1" a="1"/>
  <c r="AS2175" i="2" s="1"/>
  <c r="AR2181" i="2" a="1"/>
  <c r="AR2181" i="2" s="1"/>
  <c r="AS2181" i="2" s="1" a="1"/>
  <c r="AS2181" i="2" s="1"/>
  <c r="AT2181" i="2"/>
  <c r="AV2181" i="2" s="1"/>
  <c r="AR2272" i="2" a="1"/>
  <c r="AR2272" i="2" s="1"/>
  <c r="AS2272" i="2" s="1" a="1"/>
  <c r="AS2272" i="2" s="1"/>
  <c r="AT2365" i="2"/>
  <c r="AV2365" i="2" s="1"/>
  <c r="AR2365" i="2" a="1"/>
  <c r="AR2365" i="2" s="1"/>
  <c r="AS2365" i="2" s="1" a="1"/>
  <c r="AS2365" i="2" s="1"/>
  <c r="AR2377" i="2" a="1"/>
  <c r="AR2377" i="2" s="1"/>
  <c r="AS2377" i="2" s="1" a="1"/>
  <c r="AS2377" i="2" s="1"/>
  <c r="AT2377" i="2"/>
  <c r="AV2377" i="2" s="1"/>
  <c r="AV2421" i="2"/>
  <c r="AT2615" i="2"/>
  <c r="AV2615" i="2" s="1"/>
  <c r="AR2615" i="2" a="1"/>
  <c r="AR2615" i="2" s="1"/>
  <c r="AS2615" i="2" s="1" a="1"/>
  <c r="AS2615" i="2" s="1"/>
  <c r="AR2877" i="2" a="1"/>
  <c r="AR2877" i="2" s="1"/>
  <c r="AS2877" i="2" s="1" a="1"/>
  <c r="AS2877" i="2" s="1"/>
  <c r="AT2877" i="2"/>
  <c r="AV2877" i="2" s="1"/>
  <c r="AT2920" i="2"/>
  <c r="AV2920" i="2" s="1"/>
  <c r="AR2920" i="2" a="1"/>
  <c r="AR2920" i="2" s="1"/>
  <c r="AS2920" i="2" s="1" a="1"/>
  <c r="AS2920" i="2" s="1"/>
  <c r="AT2583" i="2"/>
  <c r="AV2583" i="2" s="1"/>
  <c r="AR2583" i="2" a="1"/>
  <c r="AR2583" i="2" s="1"/>
  <c r="AS2583" i="2" s="1" a="1"/>
  <c r="AS2583" i="2" s="1"/>
  <c r="AT2626" i="2"/>
  <c r="AV2626" i="2" s="1"/>
  <c r="AR2626" i="2" a="1"/>
  <c r="AR2626" i="2" s="1"/>
  <c r="AS2626" i="2" s="1" a="1"/>
  <c r="AS2626" i="2" s="1"/>
  <c r="AR2858" i="2" a="1"/>
  <c r="AR2858" i="2" s="1"/>
  <c r="AS2858" i="2" s="1" a="1"/>
  <c r="AS2858" i="2" s="1"/>
  <c r="AT2858" i="2"/>
  <c r="AV2858" i="2" s="1"/>
  <c r="AR3041" i="2" a="1"/>
  <c r="AR3041" i="2" s="1"/>
  <c r="AS3041" i="2" s="1" a="1"/>
  <c r="AS3041" i="2" s="1"/>
  <c r="AT3041" i="2"/>
  <c r="AV3041" i="2" s="1"/>
  <c r="AR3087" i="2" a="1"/>
  <c r="AR3087" i="2" s="1"/>
  <c r="AS3087" i="2" s="1" a="1"/>
  <c r="AS3087" i="2" s="1"/>
  <c r="AT3087" i="2"/>
  <c r="AV3087" i="2" s="1"/>
  <c r="AT3439" i="2"/>
  <c r="AV3439" i="2" s="1"/>
  <c r="AR3439" i="2" a="1"/>
  <c r="AR3439" i="2" s="1"/>
  <c r="AS3439" i="2" s="1" a="1"/>
  <c r="AS3439" i="2" s="1"/>
  <c r="AR2682" i="2" a="1"/>
  <c r="AR2682" i="2" s="1"/>
  <c r="AS2682" i="2" s="1" a="1"/>
  <c r="AS2682" i="2" s="1"/>
  <c r="AT2682" i="2"/>
  <c r="AV2682" i="2" s="1"/>
  <c r="AV2694" i="2"/>
  <c r="AT2896" i="2"/>
  <c r="AV2896" i="2" s="1"/>
  <c r="AR2896" i="2" a="1"/>
  <c r="AR2896" i="2" s="1"/>
  <c r="AS2896" i="2" s="1" a="1"/>
  <c r="AS2896" i="2" s="1"/>
  <c r="AV2956" i="2"/>
  <c r="AT3461" i="2"/>
  <c r="AV3461" i="2" s="1"/>
  <c r="AR3461" i="2" a="1"/>
  <c r="AR3461" i="2" s="1"/>
  <c r="AS3461" i="2" s="1" a="1"/>
  <c r="AS3461" i="2" s="1"/>
  <c r="AR2694" i="2" a="1"/>
  <c r="AR2694" i="2" s="1"/>
  <c r="AS2694" i="2" s="1" a="1"/>
  <c r="AS2694" i="2" s="1"/>
  <c r="AT2950" i="2"/>
  <c r="AV2950" i="2" s="1"/>
  <c r="AR2950" i="2" a="1"/>
  <c r="AR2950" i="2" s="1"/>
  <c r="AS2950" i="2" s="1" a="1"/>
  <c r="AS2950" i="2" s="1"/>
  <c r="AT3419" i="2"/>
  <c r="AV3419" i="2" s="1"/>
  <c r="AR3419" i="2" a="1"/>
  <c r="AR3419" i="2" s="1"/>
  <c r="AS3419" i="2" s="1" a="1"/>
  <c r="AS3419" i="2" s="1"/>
  <c r="AT3059" i="2"/>
  <c r="AV3059" i="2" s="1"/>
  <c r="AR3059" i="2" a="1"/>
  <c r="AR3059" i="2" s="1"/>
  <c r="AS3059" i="2" s="1" a="1"/>
  <c r="AS3059" i="2" s="1"/>
  <c r="AV3114" i="2"/>
  <c r="AT3462" i="2"/>
  <c r="AV3462" i="2" s="1"/>
  <c r="AR3462" i="2" a="1"/>
  <c r="AR3462" i="2" s="1"/>
  <c r="AS3462" i="2" s="1" a="1"/>
  <c r="AS3462" i="2" s="1"/>
  <c r="AR3076" i="2" a="1"/>
  <c r="AR3076" i="2" s="1"/>
  <c r="AS3076" i="2" s="1" a="1"/>
  <c r="AS3076" i="2" s="1"/>
  <c r="AT3076" i="2"/>
  <c r="AV3076" i="2" s="1"/>
  <c r="AT3370" i="2"/>
  <c r="AV3370" i="2" s="1"/>
  <c r="AR3370" i="2" a="1"/>
  <c r="AR3370" i="2" s="1"/>
  <c r="AS3370" i="2" s="1" a="1"/>
  <c r="AS3370" i="2" s="1"/>
  <c r="AR3167" i="2" a="1"/>
  <c r="AR3167" i="2" s="1"/>
  <c r="AS3167" i="2" s="1" a="1"/>
  <c r="AS3167" i="2" s="1"/>
  <c r="AT3371" i="2"/>
  <c r="AV3371" i="2" s="1"/>
  <c r="AR3371" i="2" a="1"/>
  <c r="AR3371" i="2" s="1"/>
  <c r="AS3371" i="2" s="1" a="1"/>
  <c r="AS3371" i="2" s="1"/>
  <c r="AR3011" i="2" a="1"/>
  <c r="AR3011" i="2" s="1"/>
  <c r="AS3011" i="2" s="1" a="1"/>
  <c r="AS3011" i="2" s="1"/>
  <c r="AT3011" i="2"/>
  <c r="AV3011" i="2" s="1"/>
  <c r="AT3215" i="2"/>
  <c r="AV3215" i="2" s="1"/>
  <c r="AR3310" i="2" a="1"/>
  <c r="AR3310" i="2" s="1"/>
  <c r="AS3310" i="2" s="1" a="1"/>
  <c r="AS3310" i="2" s="1"/>
  <c r="AT3310" i="2"/>
  <c r="AV3310" i="2" s="1"/>
  <c r="AT3443" i="2"/>
  <c r="AV3443" i="2" s="1"/>
  <c r="AR3443" i="2" a="1"/>
  <c r="AR3443" i="2" s="1"/>
  <c r="AS3443" i="2" s="1" a="1"/>
  <c r="AS3443" i="2" s="1"/>
  <c r="AV2059" i="2"/>
  <c r="AV2714" i="2"/>
  <c r="AT2719" i="2"/>
  <c r="AV2719" i="2" s="1"/>
  <c r="AT2796" i="2"/>
  <c r="AV2796" i="2" s="1"/>
  <c r="AR2796" i="2" a="1"/>
  <c r="AR2796" i="2" s="1"/>
  <c r="AS2796" i="2" s="1" a="1"/>
  <c r="AS2796" i="2" s="1"/>
  <c r="AR2879" i="2" a="1"/>
  <c r="AR2879" i="2" s="1"/>
  <c r="AS2879" i="2" s="1" a="1"/>
  <c r="AS2879" i="2" s="1"/>
  <c r="AV2885" i="2"/>
  <c r="AT2983" i="2"/>
  <c r="AV2983" i="2" s="1"/>
  <c r="AR2983" i="2" a="1"/>
  <c r="AR2983" i="2" s="1"/>
  <c r="AS2983" i="2" s="1" a="1"/>
  <c r="AS2983" i="2" s="1"/>
  <c r="AT2988" i="2"/>
  <c r="AV2988" i="2" s="1"/>
  <c r="AR3005" i="2" a="1"/>
  <c r="AR3005" i="2" s="1"/>
  <c r="AS3005" i="2" s="1" a="1"/>
  <c r="AS3005" i="2" s="1"/>
  <c r="AT3303" i="2"/>
  <c r="AV3303" i="2" s="1"/>
  <c r="AR3303" i="2" a="1"/>
  <c r="AR3303" i="2" s="1"/>
  <c r="AS3303" i="2" s="1" a="1"/>
  <c r="AS3303" i="2" s="1"/>
  <c r="AV1295" i="2"/>
  <c r="AR1458" i="2" a="1"/>
  <c r="AR1458" i="2" s="1"/>
  <c r="AS1458" i="2" s="1" a="1"/>
  <c r="AS1458" i="2" s="1"/>
  <c r="AT2106" i="2"/>
  <c r="AV2106" i="2" s="1"/>
  <c r="AV2630" i="2"/>
  <c r="AR2697" i="2" a="1"/>
  <c r="AR2697" i="2" s="1"/>
  <c r="AS2697" i="2" s="1" a="1"/>
  <c r="AS2697" i="2" s="1"/>
  <c r="AT2697" i="2"/>
  <c r="AV2697" i="2" s="1"/>
  <c r="AV2807" i="2"/>
  <c r="AT2892" i="2"/>
  <c r="AV2892" i="2" s="1"/>
  <c r="AR2892" i="2" a="1"/>
  <c r="AR2892" i="2" s="1"/>
  <c r="AS2892" i="2" s="1" a="1"/>
  <c r="AS2892" i="2" s="1"/>
  <c r="AT2909" i="2"/>
  <c r="AV2909" i="2" s="1"/>
  <c r="AR2909" i="2" a="1"/>
  <c r="AR2909" i="2" s="1"/>
  <c r="AS2909" i="2" s="1" a="1"/>
  <c r="AS2909" i="2" s="1"/>
  <c r="AT3324" i="2"/>
  <c r="AV3324" i="2" s="1"/>
  <c r="AR3324" i="2" a="1"/>
  <c r="AR3324" i="2" s="1"/>
  <c r="AS3324" i="2" s="1" a="1"/>
  <c r="AS3324" i="2" s="1"/>
  <c r="AV2265" i="2"/>
  <c r="AV2538" i="2"/>
  <c r="AT2759" i="2"/>
  <c r="AV2759" i="2" s="1"/>
  <c r="AR2759" i="2" a="1"/>
  <c r="AR2759" i="2" s="1"/>
  <c r="AS2759" i="2" s="1" a="1"/>
  <c r="AS2759" i="2" s="1"/>
  <c r="AT3097" i="2"/>
  <c r="AV3097" i="2" s="1"/>
  <c r="AR3097" i="2" a="1"/>
  <c r="AR3097" i="2" s="1"/>
  <c r="AS3097" i="2" s="1" a="1"/>
  <c r="AS3097" i="2" s="1"/>
  <c r="AV1782" i="2"/>
  <c r="AR2265" i="2" a="1"/>
  <c r="AR2265" i="2" s="1"/>
  <c r="AS2265" i="2" s="1" a="1"/>
  <c r="AS2265" i="2" s="1"/>
  <c r="AR2429" i="2" a="1"/>
  <c r="AR2429" i="2" s="1"/>
  <c r="AS2429" i="2" s="1" a="1"/>
  <c r="AS2429" i="2" s="1"/>
  <c r="AT2520" i="2"/>
  <c r="AV2520" i="2" s="1"/>
  <c r="AR2538" i="2" a="1"/>
  <c r="AR2538" i="2" s="1"/>
  <c r="AS2538" i="2" s="1" a="1"/>
  <c r="AS2538" i="2" s="1"/>
  <c r="AR2597" i="2" a="1"/>
  <c r="AR2597" i="2" s="1"/>
  <c r="AS2597" i="2" s="1" a="1"/>
  <c r="AS2597" i="2" s="1"/>
  <c r="AV2702" i="2"/>
  <c r="AR2720" i="2" a="1"/>
  <c r="AR2720" i="2" s="1"/>
  <c r="AS2720" i="2" s="1" a="1"/>
  <c r="AS2720" i="2" s="1"/>
  <c r="AT2720" i="2"/>
  <c r="AV2720" i="2" s="1"/>
  <c r="AT2940" i="2"/>
  <c r="AV2940" i="2" s="1"/>
  <c r="AR3006" i="2" a="1"/>
  <c r="AR3006" i="2" s="1"/>
  <c r="AS3006" i="2" s="1" a="1"/>
  <c r="AS3006" i="2" s="1"/>
  <c r="AT3006" i="2"/>
  <c r="AV3006" i="2" s="1"/>
  <c r="AT3012" i="2"/>
  <c r="AV3012" i="2" s="1"/>
  <c r="AR3012" i="2" a="1"/>
  <c r="AR3012" i="2" s="1"/>
  <c r="AS3012" i="2" s="1" a="1"/>
  <c r="AS3012" i="2" s="1"/>
  <c r="AT3179" i="2"/>
  <c r="AV3179" i="2" s="1"/>
  <c r="AR3179" i="2" a="1"/>
  <c r="AR3179" i="2" s="1"/>
  <c r="AS3179" i="2" s="1" a="1"/>
  <c r="AS3179" i="2" s="1"/>
  <c r="AR3318" i="2" a="1"/>
  <c r="AR3318" i="2" s="1"/>
  <c r="AS3318" i="2" s="1" a="1"/>
  <c r="AS3318" i="2" s="1"/>
  <c r="AT3318" i="2"/>
  <c r="AV3318" i="2" s="1"/>
  <c r="AR2244" i="2" a="1"/>
  <c r="AR2244" i="2" s="1"/>
  <c r="AS2244" i="2" s="1" a="1"/>
  <c r="AS2244" i="2" s="1"/>
  <c r="AT2244" i="2"/>
  <c r="AV2244" i="2" s="1"/>
  <c r="AT2781" i="2"/>
  <c r="AV2781" i="2" s="1"/>
  <c r="AR2781" i="2" a="1"/>
  <c r="AR2781" i="2" s="1"/>
  <c r="AS2781" i="2" s="1" a="1"/>
  <c r="AS2781" i="2" s="1"/>
  <c r="AR3128" i="2" a="1"/>
  <c r="AR3128" i="2" s="1"/>
  <c r="AS3128" i="2" s="1" a="1"/>
  <c r="AS3128" i="2" s="1"/>
  <c r="AR3227" i="2" a="1"/>
  <c r="AR3227" i="2" s="1"/>
  <c r="AS3227" i="2" s="1" a="1"/>
  <c r="AS3227" i="2" s="1"/>
  <c r="AT3227" i="2"/>
  <c r="AV3227" i="2" s="1"/>
  <c r="AT3430" i="2"/>
  <c r="AV3430" i="2" s="1"/>
  <c r="AR3430" i="2" a="1"/>
  <c r="AR3430" i="2" s="1"/>
  <c r="AS3430" i="2" s="1" a="1"/>
  <c r="AS3430" i="2" s="1"/>
  <c r="AV1989" i="2"/>
  <c r="AR2894" i="2" a="1"/>
  <c r="AR2894" i="2" s="1"/>
  <c r="AS2894" i="2" s="1" a="1"/>
  <c r="AS2894" i="2" s="1"/>
  <c r="AT2894" i="2"/>
  <c r="AV2894" i="2" s="1"/>
  <c r="AT2985" i="2"/>
  <c r="AV2985" i="2" s="1"/>
  <c r="AR2985" i="2" a="1"/>
  <c r="AR2985" i="2" s="1"/>
  <c r="AS2985" i="2" s="1" a="1"/>
  <c r="AS2985" i="2" s="1"/>
  <c r="AT3112" i="2"/>
  <c r="AV3112" i="2" s="1"/>
  <c r="AR3112" i="2" a="1"/>
  <c r="AR3112" i="2" s="1"/>
  <c r="AS3112" i="2" s="1" a="1"/>
  <c r="AS3112" i="2" s="1"/>
  <c r="AR3129" i="2" a="1"/>
  <c r="AR3129" i="2" s="1"/>
  <c r="AS3129" i="2" s="1" a="1"/>
  <c r="AS3129" i="2" s="1"/>
  <c r="AT3129" i="2"/>
  <c r="AV3129" i="2" s="1"/>
  <c r="AT3311" i="2"/>
  <c r="AV3311" i="2" s="1"/>
  <c r="AR3311" i="2" a="1"/>
  <c r="AR3311" i="2" s="1"/>
  <c r="AS3311" i="2" s="1" a="1"/>
  <c r="AS3311" i="2" s="1"/>
  <c r="AT3356" i="2"/>
  <c r="AV3356" i="2" s="1"/>
  <c r="AR3356" i="2" a="1"/>
  <c r="AR3356" i="2" s="1"/>
  <c r="AS3356" i="2" s="1" a="1"/>
  <c r="AS3356" i="2" s="1"/>
  <c r="AT3423" i="2"/>
  <c r="AV3423" i="2" s="1"/>
  <c r="AR3423" i="2" a="1"/>
  <c r="AR3423" i="2" s="1"/>
  <c r="AS3423" i="2" s="1" a="1"/>
  <c r="AS3423" i="2" s="1"/>
  <c r="AT3383" i="2"/>
  <c r="AV3383" i="2" s="1"/>
  <c r="AR3383" i="2" a="1"/>
  <c r="AR3383" i="2" s="1"/>
  <c r="AS3383" i="2" s="1" a="1"/>
  <c r="AS3383" i="2" s="1"/>
  <c r="AT3403" i="2"/>
  <c r="AV3403" i="2" s="1"/>
  <c r="AR3403" i="2" a="1"/>
  <c r="AR3403" i="2" s="1"/>
  <c r="AS3403" i="2" s="1" a="1"/>
  <c r="AS3403" i="2" s="1"/>
  <c r="AT3017" i="2"/>
  <c r="AV3017" i="2" s="1"/>
  <c r="AR3017" i="2" a="1"/>
  <c r="AR3017" i="2" s="1"/>
  <c r="AS3017" i="2" s="1" a="1"/>
  <c r="AS3017" i="2" s="1"/>
  <c r="AT3337" i="2"/>
  <c r="AV3337" i="2" s="1"/>
  <c r="AR3337" i="2" a="1"/>
  <c r="AR3337" i="2" s="1"/>
  <c r="AS3337" i="2" s="1" a="1"/>
  <c r="AS3337" i="2" s="1"/>
  <c r="AR3424" i="2" a="1"/>
  <c r="AR3424" i="2" s="1"/>
  <c r="AS3424" i="2" s="1" a="1"/>
  <c r="AS3424" i="2" s="1"/>
  <c r="AT3424" i="2"/>
  <c r="AV3424" i="2" s="1"/>
  <c r="AV3095" i="2"/>
  <c r="AT3168" i="2"/>
  <c r="AV3168" i="2" s="1"/>
  <c r="AR3168" i="2" a="1"/>
  <c r="AR3168" i="2" s="1"/>
  <c r="AS3168" i="2" s="1" a="1"/>
  <c r="AS3168" i="2" s="1"/>
  <c r="AT3312" i="2"/>
  <c r="AV3312" i="2" s="1"/>
  <c r="AR3312" i="2" a="1"/>
  <c r="AR3312" i="2" s="1"/>
  <c r="AS3312" i="2" s="1" a="1"/>
  <c r="AS3312" i="2" s="1"/>
  <c r="AV2751" i="2"/>
  <c r="AV2884" i="2"/>
  <c r="AR2929" i="2" a="1"/>
  <c r="AR2929" i="2" s="1"/>
  <c r="AS2929" i="2" s="1" a="1"/>
  <c r="AS2929" i="2" s="1"/>
  <c r="AT2929" i="2"/>
  <c r="AV2929" i="2" s="1"/>
  <c r="AR2946" i="2" a="1"/>
  <c r="AR2946" i="2" s="1"/>
  <c r="AS2946" i="2" s="1" a="1"/>
  <c r="AS2946" i="2" s="1"/>
  <c r="AT2946" i="2"/>
  <c r="AV2946" i="2" s="1"/>
  <c r="AT3008" i="2"/>
  <c r="AV3008" i="2" s="1"/>
  <c r="AR3008" i="2" a="1"/>
  <c r="AR3008" i="2" s="1"/>
  <c r="AS3008" i="2" s="1" a="1"/>
  <c r="AS3008" i="2" s="1"/>
  <c r="AR3095" i="2" a="1"/>
  <c r="AR3095" i="2" s="1"/>
  <c r="AS3095" i="2" s="1" a="1"/>
  <c r="AS3095" i="2" s="1"/>
  <c r="AT3100" i="2"/>
  <c r="AV3100" i="2" s="1"/>
  <c r="AR3100" i="2" a="1"/>
  <c r="AR3100" i="2" s="1"/>
  <c r="AS3100" i="2" s="1" a="1"/>
  <c r="AS3100" i="2" s="1"/>
  <c r="AT3184" i="2"/>
  <c r="AV3184" i="2" s="1"/>
  <c r="AR3207" i="2" a="1"/>
  <c r="AR3207" i="2" s="1"/>
  <c r="AS3207" i="2" s="1" a="1"/>
  <c r="AS3207" i="2" s="1"/>
  <c r="AT3207" i="2"/>
  <c r="AV3207" i="2" s="1"/>
  <c r="AR3468" i="2" a="1"/>
  <c r="AR3468" i="2" s="1"/>
  <c r="AS3468" i="2" s="1" a="1"/>
  <c r="AS3468" i="2" s="1"/>
  <c r="AT3468" i="2"/>
  <c r="AV3468" i="2" s="1"/>
  <c r="AT3273" i="2"/>
  <c r="AV3273" i="2" s="1"/>
  <c r="AR3273" i="2" a="1"/>
  <c r="AR3273" i="2" s="1"/>
  <c r="AS3273" i="2" s="1" a="1"/>
  <c r="AS3273" i="2" s="1"/>
  <c r="AR3319" i="2" a="1"/>
  <c r="AR3319" i="2" s="1"/>
  <c r="AS3319" i="2" s="1" a="1"/>
  <c r="AS3319" i="2" s="1"/>
  <c r="AT3451" i="2"/>
  <c r="AV3451" i="2" s="1"/>
  <c r="AR3451" i="2" a="1"/>
  <c r="AR3451" i="2" s="1"/>
  <c r="AS3451" i="2" s="1" a="1"/>
  <c r="AS3451" i="2" s="1"/>
  <c r="AT3338" i="2"/>
  <c r="AV3338" i="2" s="1"/>
  <c r="AR3040" i="2" a="1"/>
  <c r="AR3040" i="2" s="1"/>
  <c r="AS3040" i="2" s="1" a="1"/>
  <c r="AS3040" i="2" s="1"/>
  <c r="AT3108" i="2"/>
  <c r="AV3108" i="2" s="1"/>
  <c r="AV3230" i="2"/>
  <c r="AV3358" i="2"/>
  <c r="AR3431" i="2" a="1"/>
  <c r="AR3431" i="2" s="1"/>
  <c r="AS3431" i="2" s="1" a="1"/>
  <c r="AS3431" i="2" s="1"/>
  <c r="AR3438" i="2" a="1"/>
  <c r="AR3438" i="2" s="1"/>
  <c r="AS3438" i="2" s="1" a="1"/>
  <c r="AS3438" i="2" s="1"/>
  <c r="AT3438" i="2"/>
  <c r="AV3438" i="2" s="1"/>
  <c r="AT3307" i="2"/>
  <c r="AV3307" i="2" s="1"/>
  <c r="AT3379" i="2"/>
  <c r="AV3379" i="2" s="1"/>
  <c r="AR3379" i="2" a="1"/>
  <c r="AR3379" i="2" s="1"/>
  <c r="AS3379" i="2" s="1" a="1"/>
  <c r="AS3379" i="2" s="1"/>
  <c r="AT3406" i="2"/>
  <c r="AV3406" i="2" s="1"/>
  <c r="AR3406" i="2" a="1"/>
  <c r="AR3406" i="2" s="1"/>
  <c r="AS3406" i="2" s="1" a="1"/>
  <c r="AS3406" i="2" s="1"/>
  <c r="AV3464" i="2"/>
  <c r="AR3469" i="2" a="1"/>
  <c r="AR3469" i="2" s="1"/>
  <c r="AS3469" i="2" s="1" a="1"/>
  <c r="AS3469" i="2" s="1"/>
  <c r="AT3393" i="2"/>
  <c r="AV3393" i="2" s="1"/>
  <c r="AR3393" i="2" a="1"/>
  <c r="AR3393" i="2" s="1"/>
  <c r="AS3393" i="2" s="1" a="1"/>
  <c r="AS3393" i="2" s="1"/>
  <c r="AT3291" i="2"/>
  <c r="AV3291" i="2" s="1"/>
  <c r="AT3359" i="2"/>
  <c r="AV3359" i="2" s="1"/>
  <c r="AR3359" i="2" a="1"/>
  <c r="AR3359" i="2" s="1"/>
  <c r="AS3359" i="2" s="1" a="1"/>
  <c r="AS3359" i="2" s="1"/>
  <c r="AT3180" i="2"/>
  <c r="AV3180" i="2" s="1"/>
  <c r="AR3180" i="2" a="1"/>
  <c r="AR3180" i="2" s="1"/>
  <c r="AS3180" i="2" s="1" a="1"/>
  <c r="AS3180" i="2" s="1"/>
  <c r="AR3400" i="2" a="1"/>
  <c r="AR3400" i="2" s="1"/>
  <c r="AS3400" i="2" s="1" a="1"/>
  <c r="AS3400" i="2" s="1"/>
  <c r="AT3400" i="2"/>
  <c r="AV3400" i="2" s="1"/>
  <c r="AV2029" i="2"/>
  <c r="AV2555" i="2"/>
  <c r="AR3237" i="2" a="1"/>
  <c r="AR3237" i="2" s="1"/>
  <c r="AS3237" i="2" s="1" a="1"/>
  <c r="AS3237" i="2" s="1"/>
  <c r="AT3346" i="2"/>
  <c r="AV3346" i="2" s="1"/>
  <c r="AR3346" i="2" a="1"/>
  <c r="AR3346" i="2" s="1"/>
  <c r="AS3346" i="2" s="1" a="1"/>
  <c r="AS3346" i="2" s="1"/>
  <c r="AT2876" i="2"/>
  <c r="AV2876" i="2" s="1"/>
  <c r="AV2999" i="2"/>
  <c r="AT3020" i="2"/>
  <c r="AV3020" i="2" s="1"/>
  <c r="AT3334" i="2"/>
  <c r="AV3334" i="2" s="1"/>
  <c r="AT3360" i="2"/>
  <c r="AV3360" i="2" s="1"/>
  <c r="AR3360" i="2" a="1"/>
  <c r="AR3360" i="2" s="1"/>
  <c r="AS3360" i="2" s="1" a="1"/>
  <c r="AS3360" i="2" s="1"/>
  <c r="AT3427" i="2"/>
  <c r="AV3427" i="2" s="1"/>
  <c r="AR3427" i="2" a="1"/>
  <c r="AR3427" i="2" s="1"/>
  <c r="AS3427" i="2" s="1" a="1"/>
  <c r="AS3427" i="2" s="1"/>
  <c r="AT3454" i="2"/>
  <c r="AV3454" i="2" s="1"/>
  <c r="AR3454" i="2" a="1"/>
  <c r="AR3454" i="2" s="1"/>
  <c r="AS3454" i="2" s="1" a="1"/>
  <c r="AS3454" i="2" s="1"/>
  <c r="AT2784" i="2"/>
  <c r="AV2784" i="2" s="1"/>
  <c r="AT2978" i="2"/>
  <c r="AV2978" i="2" s="1"/>
  <c r="AR2978" i="2" a="1"/>
  <c r="AR2978" i="2" s="1"/>
  <c r="AS2978" i="2" s="1" a="1"/>
  <c r="AS2978" i="2" s="1"/>
  <c r="AV3110" i="2"/>
  <c r="AT3204" i="2"/>
  <c r="AV3204" i="2" s="1"/>
  <c r="AR3347" i="2" a="1"/>
  <c r="AR3347" i="2" s="1"/>
  <c r="AS3347" i="2" s="1" a="1"/>
  <c r="AS3347" i="2" s="1"/>
  <c r="AT3415" i="2"/>
  <c r="AV3415" i="2" s="1"/>
  <c r="AR3415" i="2" a="1"/>
  <c r="AR3415" i="2" s="1"/>
  <c r="AS3415" i="2" s="1" a="1"/>
  <c r="AS3415" i="2" s="1"/>
  <c r="AT3472" i="2"/>
  <c r="AV3472" i="2" s="1"/>
  <c r="AR3472" i="2" a="1"/>
  <c r="AR3472" i="2" s="1"/>
  <c r="AS3472" i="2" s="1" a="1"/>
  <c r="AS3472" i="2" s="1"/>
  <c r="AV2775" i="2"/>
  <c r="AT2915" i="2"/>
  <c r="AV2915" i="2" s="1"/>
  <c r="AR2915" i="2" a="1"/>
  <c r="AR2915" i="2" s="1"/>
  <c r="AS2915" i="2" s="1" a="1"/>
  <c r="AS2915" i="2" s="1"/>
  <c r="AR3239" i="2" a="1"/>
  <c r="AR3239" i="2" s="1"/>
  <c r="AS3239" i="2" s="1" a="1"/>
  <c r="AS3239" i="2" s="1"/>
  <c r="AT3239" i="2"/>
  <c r="AV3239" i="2" s="1"/>
  <c r="AT3287" i="2"/>
  <c r="AV3287" i="2" s="1"/>
  <c r="AR3287" i="2" a="1"/>
  <c r="AR3287" i="2" s="1"/>
  <c r="AS3287" i="2" s="1" a="1"/>
  <c r="AS3287" i="2" s="1"/>
  <c r="AR3323" i="2" a="1"/>
  <c r="AR3323" i="2" s="1"/>
  <c r="AS3323" i="2" s="1" a="1"/>
  <c r="AS3323" i="2" s="1"/>
  <c r="AR3355" i="2" a="1"/>
  <c r="AR3355" i="2" s="1"/>
  <c r="AS3355" i="2" s="1" a="1"/>
  <c r="AS3355" i="2" s="1"/>
  <c r="AT3422" i="2"/>
  <c r="AV3422" i="2" s="1"/>
  <c r="AR2831" i="2" a="1"/>
  <c r="AR2831" i="2" s="1"/>
  <c r="AS2831" i="2" s="1" a="1"/>
  <c r="AS2831" i="2" s="1"/>
  <c r="AT2831" i="2"/>
  <c r="AV2831" i="2" s="1"/>
  <c r="AT3473" i="2"/>
  <c r="AV3473" i="2" s="1"/>
  <c r="AR3473" i="2" a="1"/>
  <c r="AR3473" i="2" s="1"/>
  <c r="AS3473" i="2" s="1" a="1"/>
  <c r="AS3473" i="2" s="1"/>
  <c r="AV3317" i="2"/>
  <c r="AR3389" i="2" a="1"/>
  <c r="AR3389" i="2" s="1"/>
  <c r="AS3389" i="2" s="1" a="1"/>
  <c r="AS3389" i="2" s="1"/>
  <c r="AT3389" i="2"/>
  <c r="AV3389" i="2" s="1"/>
  <c r="AT3442" i="2"/>
  <c r="AV3442" i="2" s="1"/>
  <c r="AR3442" i="2" a="1"/>
  <c r="AR3442" i="2" s="1"/>
  <c r="AS3442" i="2" s="1" a="1"/>
  <c r="AS3442" i="2" s="1"/>
  <c r="AT3449" i="2"/>
  <c r="AV3449" i="2" s="1"/>
  <c r="AR3449" i="2" a="1"/>
  <c r="AR3449" i="2" s="1"/>
  <c r="AS3449" i="2" s="1" a="1"/>
  <c r="AS3449" i="2" s="1"/>
  <c r="AT3348" i="2"/>
  <c r="AV3348" i="2" s="1"/>
  <c r="AV3408" i="2"/>
  <c r="AR3408" i="2" a="1"/>
  <c r="AR3408" i="2" s="1"/>
  <c r="AS3408" i="2" s="1" a="1"/>
  <c r="AS3408" i="2" s="1"/>
  <c r="AR3457" i="2" a="1"/>
  <c r="AR3457" i="2" s="1"/>
  <c r="AS3457" i="2" s="1" a="1"/>
  <c r="AS3457" i="2" s="1"/>
  <c r="AV2408" i="2"/>
  <c r="AV3161" i="2"/>
  <c r="AV3329" i="2"/>
  <c r="AR3399" i="2" a="1"/>
  <c r="AR3399" i="2" s="1"/>
  <c r="AS3399" i="2" s="1" a="1"/>
  <c r="AS3399" i="2" s="1"/>
  <c r="AT3258" i="2"/>
  <c r="AV3258" i="2" s="1"/>
  <c r="AV3352" i="2"/>
  <c r="AR3437" i="2" a="1"/>
  <c r="AR3437" i="2" s="1"/>
  <c r="AS3437" i="2" s="1" a="1"/>
  <c r="AS3437" i="2" s="1"/>
  <c r="AR3450" i="2" a="1"/>
  <c r="AR3450" i="2" s="1"/>
  <c r="AS3450" i="2" s="1" a="1"/>
  <c r="AS3450" i="2" s="1"/>
  <c r="AR3110" i="2" a="1"/>
  <c r="AR3110" i="2" s="1"/>
  <c r="AS3110" i="2" s="1" a="1"/>
  <c r="AS3110" i="2" s="1"/>
  <c r="AR3203" i="2" a="1"/>
  <c r="AR3203" i="2" s="1"/>
  <c r="AS3203" i="2" s="1" a="1"/>
  <c r="AS3203" i="2" s="1"/>
  <c r="AV3380" i="2"/>
  <c r="AR3131" i="2" a="1"/>
  <c r="AR3131" i="2" s="1"/>
  <c r="AS3131" i="2" s="1" a="1"/>
  <c r="AS3131" i="2" s="1"/>
  <c r="AR3380" i="2" a="1"/>
  <c r="AR3380" i="2" s="1"/>
  <c r="AS3380" i="2" s="1" a="1"/>
  <c r="AS3380" i="2" s="1"/>
  <c r="AT3390" i="2"/>
  <c r="AV3390" i="2" s="1"/>
  <c r="AT3421" i="2"/>
  <c r="AV3421" i="2" s="1"/>
  <c r="AV3433" i="2"/>
  <c r="AR3463" i="2" a="1"/>
  <c r="AR3463" i="2" s="1"/>
  <c r="AS3463" i="2" s="1" a="1"/>
  <c r="AS3463" i="2" s="1"/>
  <c r="AV2855" i="2"/>
  <c r="AT3228" i="2"/>
  <c r="AV3228" i="2" s="1"/>
  <c r="AR3425" i="2" a="1"/>
  <c r="AR3425" i="2" s="1"/>
  <c r="AS3425" i="2" s="1" a="1"/>
  <c r="AS3425" i="2" s="1"/>
  <c r="AR3429" i="2" a="1"/>
  <c r="AR3429" i="2" s="1"/>
  <c r="AS3429" i="2" s="1" a="1"/>
  <c r="AS3429" i="2" s="1"/>
  <c r="AR3455" i="2" a="1"/>
  <c r="AR3455" i="2" s="1"/>
  <c r="AS3455" i="2" s="1" a="1"/>
  <c r="AS3455" i="2" s="1"/>
  <c r="AV3188" i="2"/>
  <c r="AV2698" i="2"/>
  <c r="AR3326" i="2" a="1"/>
  <c r="AR3326" i="2" s="1"/>
  <c r="AS3326" i="2" s="1" a="1"/>
  <c r="AS3326" i="2" s="1"/>
  <c r="AV3347" i="2"/>
  <c r="AV3395" i="2"/>
  <c r="AT3148" i="2"/>
  <c r="AV3148" i="2" s="1"/>
  <c r="AT3391" i="2"/>
  <c r="AV3391" i="2" s="1"/>
  <c r="AT64" i="2"/>
  <c r="AV64" i="2" s="1"/>
  <c r="AR64" i="2" a="1"/>
  <c r="AR64" i="2" s="1"/>
  <c r="AS64" i="2" s="1" a="1"/>
  <c r="AS64" i="2" s="1"/>
  <c r="AT82" i="2"/>
  <c r="AV82" i="2" s="1"/>
  <c r="AR82" i="2" a="1"/>
  <c r="AR82" i="2" s="1"/>
  <c r="AS82" i="2" s="1" a="1"/>
  <c r="AS82" i="2" s="1"/>
  <c r="AT88" i="2"/>
  <c r="AV88" i="2" s="1"/>
  <c r="AR88" i="2" a="1"/>
  <c r="AR88" i="2" s="1"/>
  <c r="AS88" i="2" s="1" a="1"/>
  <c r="AS88" i="2" s="1"/>
  <c r="AT124" i="2"/>
  <c r="AV124" i="2" s="1"/>
  <c r="AR124" i="2" a="1"/>
  <c r="AR124" i="2" s="1"/>
  <c r="AS124" i="2" s="1" a="1"/>
  <c r="AS124" i="2" s="1"/>
  <c r="AR140" i="2" a="1"/>
  <c r="AR140" i="2" s="1"/>
  <c r="AS140" i="2" s="1" a="1"/>
  <c r="AS140" i="2" s="1"/>
  <c r="AT140" i="2"/>
  <c r="AV140" i="2" s="1"/>
  <c r="AR152" i="2" a="1"/>
  <c r="AR152" i="2" s="1"/>
  <c r="AS152" i="2" s="1" a="1"/>
  <c r="AS152" i="2" s="1"/>
  <c r="AT152" i="2"/>
  <c r="AV152" i="2" s="1"/>
  <c r="AR175" i="2" a="1"/>
  <c r="AR175" i="2" s="1"/>
  <c r="AS175" i="2" s="1" a="1"/>
  <c r="AS175" i="2" s="1"/>
  <c r="AT175" i="2"/>
  <c r="AV175" i="2" s="1"/>
  <c r="AR200" i="2" a="1"/>
  <c r="AR200" i="2" s="1"/>
  <c r="AS200" i="2" s="1" a="1"/>
  <c r="AS200" i="2" s="1"/>
  <c r="AT200" i="2"/>
  <c r="AV200" i="2" s="1"/>
  <c r="AT285" i="2"/>
  <c r="AV285" i="2" s="1"/>
  <c r="AR285" i="2" a="1"/>
  <c r="AR285" i="2" s="1"/>
  <c r="AS285" i="2" s="1" a="1"/>
  <c r="AS285" i="2" s="1"/>
  <c r="AT345" i="2"/>
  <c r="AV345" i="2" s="1"/>
  <c r="AR345" i="2" a="1"/>
  <c r="AR345" i="2" s="1"/>
  <c r="AS345" i="2" s="1" a="1"/>
  <c r="AS345" i="2" s="1"/>
  <c r="AT40" i="2"/>
  <c r="AV40" i="2" s="1"/>
  <c r="AR40" i="2" a="1"/>
  <c r="AR40" i="2" s="1"/>
  <c r="AS40" i="2" s="1" a="1"/>
  <c r="AS40" i="2" s="1"/>
  <c r="AT118" i="2"/>
  <c r="AV118" i="2" s="1"/>
  <c r="AR118" i="2" a="1"/>
  <c r="AR118" i="2" s="1"/>
  <c r="AS118" i="2" s="1" a="1"/>
  <c r="AS118" i="2" s="1"/>
  <c r="AT223" i="2"/>
  <c r="AV223" i="2" s="1"/>
  <c r="AR223" i="2" a="1"/>
  <c r="AR223" i="2" s="1"/>
  <c r="AS223" i="2" s="1" a="1"/>
  <c r="AS223" i="2" s="1"/>
  <c r="AT65" i="2"/>
  <c r="AV65" i="2" s="1"/>
  <c r="AR65" i="2" a="1"/>
  <c r="AR65" i="2" s="1"/>
  <c r="AS65" i="2" s="1" a="1"/>
  <c r="AS65" i="2" s="1"/>
  <c r="AR188" i="2" a="1"/>
  <c r="AR188" i="2" s="1"/>
  <c r="AS188" i="2" s="1" a="1"/>
  <c r="AS188" i="2" s="1"/>
  <c r="AT188" i="2"/>
  <c r="AV188" i="2" s="1"/>
  <c r="AT303" i="2"/>
  <c r="AV303" i="2" s="1"/>
  <c r="AR303" i="2" a="1"/>
  <c r="AR303" i="2" s="1"/>
  <c r="AS303" i="2" s="1" a="1"/>
  <c r="AS303" i="2" s="1"/>
  <c r="AT389" i="2"/>
  <c r="AV389" i="2" s="1"/>
  <c r="AR389" i="2" a="1"/>
  <c r="AR389" i="2" s="1"/>
  <c r="AS389" i="2" s="1" a="1"/>
  <c r="AS389" i="2" s="1"/>
  <c r="AT46" i="2"/>
  <c r="AV46" i="2" s="1"/>
  <c r="AR46" i="2" a="1"/>
  <c r="AR46" i="2" s="1"/>
  <c r="AS46" i="2" s="1" a="1"/>
  <c r="AS46" i="2" s="1"/>
  <c r="AT52" i="2"/>
  <c r="AV52" i="2" s="1"/>
  <c r="AR52" i="2" a="1"/>
  <c r="AR52" i="2" s="1"/>
  <c r="AS52" i="2" s="1" a="1"/>
  <c r="AS52" i="2" s="1"/>
  <c r="AT125" i="2"/>
  <c r="AV125" i="2" s="1"/>
  <c r="AR125" i="2" a="1"/>
  <c r="AR125" i="2" s="1"/>
  <c r="AS125" i="2" s="1" a="1"/>
  <c r="AS125" i="2" s="1"/>
  <c r="AT163" i="2"/>
  <c r="AV163" i="2" s="1"/>
  <c r="AR163" i="2" a="1"/>
  <c r="AR163" i="2" s="1"/>
  <c r="AS163" i="2" s="1" a="1"/>
  <c r="AS163" i="2" s="1"/>
  <c r="AR176" i="2" a="1"/>
  <c r="AR176" i="2" s="1"/>
  <c r="AS176" i="2" s="1" a="1"/>
  <c r="AS176" i="2" s="1"/>
  <c r="AT176" i="2"/>
  <c r="AV176" i="2" s="1"/>
  <c r="AR96" i="2" a="1"/>
  <c r="AR96" i="2" s="1"/>
  <c r="AS96" i="2" s="1" a="1"/>
  <c r="AS96" i="2" s="1"/>
  <c r="AT96" i="2"/>
  <c r="AV96" i="2" s="1"/>
  <c r="AT136" i="2"/>
  <c r="AV136" i="2" s="1"/>
  <c r="AR136" i="2" a="1"/>
  <c r="AR136" i="2" s="1"/>
  <c r="AS136" i="2" s="1" a="1"/>
  <c r="AS136" i="2" s="1"/>
  <c r="AT196" i="2"/>
  <c r="AV196" i="2" s="1"/>
  <c r="AR196" i="2" a="1"/>
  <c r="AR196" i="2" s="1"/>
  <c r="AS196" i="2" s="1" a="1"/>
  <c r="AS196" i="2" s="1"/>
  <c r="AR298" i="2" a="1"/>
  <c r="AR298" i="2" s="1"/>
  <c r="AS298" i="2" s="1" a="1"/>
  <c r="AS298" i="2" s="1"/>
  <c r="AT298" i="2"/>
  <c r="AV298" i="2" s="1"/>
  <c r="AT380" i="2"/>
  <c r="AV380" i="2" s="1"/>
  <c r="AR380" i="2" a="1"/>
  <c r="AR380" i="2" s="1"/>
  <c r="AS380" i="2" s="1" a="1"/>
  <c r="AS380" i="2" s="1"/>
  <c r="AT54" i="2"/>
  <c r="AV54" i="2" s="1"/>
  <c r="AR54" i="2" a="1"/>
  <c r="AR54" i="2" s="1"/>
  <c r="AS54" i="2" s="1" a="1"/>
  <c r="AS54" i="2" s="1"/>
  <c r="AR164" i="2" a="1"/>
  <c r="AR164" i="2" s="1"/>
  <c r="AS164" i="2" s="1" a="1"/>
  <c r="AS164" i="2" s="1"/>
  <c r="AT164" i="2"/>
  <c r="AV164" i="2" s="1"/>
  <c r="AT202" i="2"/>
  <c r="AV202" i="2" s="1"/>
  <c r="AR202" i="2" a="1"/>
  <c r="AR202" i="2" s="1"/>
  <c r="AS202" i="2" s="1" a="1"/>
  <c r="AS202" i="2" s="1"/>
  <c r="AT72" i="2"/>
  <c r="AV72" i="2" s="1"/>
  <c r="AR72" i="2" a="1"/>
  <c r="AR72" i="2" s="1"/>
  <c r="AS72" i="2" s="1" a="1"/>
  <c r="AS72" i="2" s="1"/>
  <c r="AR120" i="2" a="1"/>
  <c r="AR120" i="2" s="1"/>
  <c r="AS120" i="2" s="1" a="1"/>
  <c r="AS120" i="2" s="1"/>
  <c r="AT120" i="2"/>
  <c r="AV120" i="2" s="1"/>
  <c r="AT20" i="2"/>
  <c r="AV20" i="2" s="1"/>
  <c r="AR20" i="2" a="1"/>
  <c r="AR20" i="2" s="1"/>
  <c r="AS20" i="2" s="1" a="1"/>
  <c r="AS20" i="2" s="1"/>
  <c r="AT48" i="2"/>
  <c r="AV48" i="2" s="1"/>
  <c r="AR48" i="2" a="1"/>
  <c r="AR48" i="2" s="1"/>
  <c r="AS48" i="2" s="1" a="1"/>
  <c r="AS48" i="2" s="1"/>
  <c r="AT184" i="2"/>
  <c r="AV184" i="2" s="1"/>
  <c r="AR184" i="2" a="1"/>
  <c r="AR184" i="2" s="1"/>
  <c r="AS184" i="2" s="1" a="1"/>
  <c r="AS184" i="2" s="1"/>
  <c r="AT197" i="2"/>
  <c r="AV197" i="2" s="1"/>
  <c r="AR197" i="2" a="1"/>
  <c r="AR197" i="2" s="1"/>
  <c r="AS197" i="2" s="1" a="1"/>
  <c r="AS197" i="2" s="1"/>
  <c r="AT281" i="2"/>
  <c r="AV281" i="2" s="1"/>
  <c r="AR281" i="2" a="1"/>
  <c r="AR281" i="2" s="1"/>
  <c r="AS281" i="2" s="1" a="1"/>
  <c r="AS281" i="2" s="1"/>
  <c r="AT60" i="2"/>
  <c r="AV60" i="2" s="1"/>
  <c r="AR60" i="2" a="1"/>
  <c r="AR60" i="2" s="1"/>
  <c r="AS60" i="2" s="1" a="1"/>
  <c r="AS60" i="2" s="1"/>
  <c r="AT113" i="2"/>
  <c r="AV113" i="2" s="1"/>
  <c r="AR113" i="2" a="1"/>
  <c r="AR113" i="2" s="1"/>
  <c r="AS113" i="2" s="1" a="1"/>
  <c r="AS113" i="2" s="1"/>
  <c r="AT190" i="2"/>
  <c r="AV190" i="2" s="1"/>
  <c r="AR190" i="2" a="1"/>
  <c r="AR190" i="2" s="1"/>
  <c r="AS190" i="2" s="1" a="1"/>
  <c r="AS190" i="2" s="1"/>
  <c r="AT348" i="2"/>
  <c r="AV348" i="2" s="1"/>
  <c r="AR348" i="2" a="1"/>
  <c r="AR348" i="2" s="1"/>
  <c r="AS348" i="2" s="1" a="1"/>
  <c r="AS348" i="2" s="1"/>
  <c r="AT185" i="2"/>
  <c r="AV185" i="2" s="1"/>
  <c r="AR185" i="2" a="1"/>
  <c r="AR185" i="2" s="1"/>
  <c r="AS185" i="2" s="1" a="1"/>
  <c r="AS185" i="2" s="1"/>
  <c r="AT226" i="2"/>
  <c r="AV226" i="2" s="1"/>
  <c r="AR226" i="2" a="1"/>
  <c r="AR226" i="2" s="1"/>
  <c r="AS226" i="2" s="1" a="1"/>
  <c r="AS226" i="2" s="1"/>
  <c r="AT353" i="2"/>
  <c r="AV353" i="2" s="1"/>
  <c r="AR353" i="2" a="1"/>
  <c r="AR353" i="2" s="1"/>
  <c r="AS353" i="2" s="1" a="1"/>
  <c r="AS353" i="2" s="1"/>
  <c r="AT79" i="2"/>
  <c r="AV79" i="2" s="1"/>
  <c r="AR79" i="2" a="1"/>
  <c r="AR79" i="2" s="1"/>
  <c r="AS79" i="2" s="1" a="1"/>
  <c r="AS79" i="2" s="1"/>
  <c r="AT172" i="2"/>
  <c r="AV172" i="2" s="1"/>
  <c r="AR172" i="2" a="1"/>
  <c r="AR172" i="2" s="1"/>
  <c r="AS172" i="2" s="1" a="1"/>
  <c r="AS172" i="2" s="1"/>
  <c r="AT265" i="2"/>
  <c r="AV265" i="2" s="1"/>
  <c r="AR265" i="2" a="1"/>
  <c r="AR265" i="2" s="1"/>
  <c r="AS265" i="2" s="1" a="1"/>
  <c r="AS265" i="2" s="1"/>
  <c r="AR342" i="2" a="1"/>
  <c r="AR342" i="2" s="1"/>
  <c r="AS342" i="2" s="1" a="1"/>
  <c r="AS342" i="2" s="1"/>
  <c r="AT342" i="2"/>
  <c r="AV342" i="2" s="1"/>
  <c r="AT43" i="2"/>
  <c r="AV43" i="2" s="1"/>
  <c r="AR43" i="2" a="1"/>
  <c r="AR43" i="2" s="1"/>
  <c r="AS43" i="2" s="1" a="1"/>
  <c r="AS43" i="2" s="1"/>
  <c r="AT91" i="2"/>
  <c r="AV91" i="2" s="1"/>
  <c r="AR91" i="2" a="1"/>
  <c r="AR91" i="2" s="1"/>
  <c r="AS91" i="2" s="1" a="1"/>
  <c r="AS91" i="2" s="1"/>
  <c r="AT127" i="2"/>
  <c r="AV127" i="2" s="1"/>
  <c r="AR127" i="2" a="1"/>
  <c r="AR127" i="2" s="1"/>
  <c r="AS127" i="2" s="1" a="1"/>
  <c r="AS127" i="2" s="1"/>
  <c r="AT166" i="2"/>
  <c r="AV166" i="2" s="1"/>
  <c r="AR166" i="2" a="1"/>
  <c r="AR166" i="2" s="1"/>
  <c r="AS166" i="2" s="1" a="1"/>
  <c r="AS166" i="2" s="1"/>
  <c r="AT204" i="2"/>
  <c r="AV204" i="2" s="1"/>
  <c r="AR204" i="2" a="1"/>
  <c r="AR204" i="2" s="1"/>
  <c r="AS204" i="2" s="1" a="1"/>
  <c r="AS204" i="2" s="1"/>
  <c r="AT255" i="2"/>
  <c r="AV255" i="2" s="1"/>
  <c r="AR255" i="2" a="1"/>
  <c r="AR255" i="2" s="1"/>
  <c r="AS255" i="2" s="1" a="1"/>
  <c r="AS255" i="2" s="1"/>
  <c r="AR392" i="2" a="1"/>
  <c r="AR392" i="2" s="1"/>
  <c r="AS392" i="2" s="1" a="1"/>
  <c r="AS392" i="2" s="1"/>
  <c r="AT392" i="2"/>
  <c r="AV392" i="2" s="1"/>
  <c r="AT260" i="2"/>
  <c r="AV260" i="2" s="1"/>
  <c r="AR260" i="2" a="1"/>
  <c r="AR260" i="2" s="1"/>
  <c r="AS260" i="2" s="1" a="1"/>
  <c r="AS260" i="2" s="1"/>
  <c r="AT16" i="2"/>
  <c r="AV16" i="2" s="1"/>
  <c r="AR16" i="2" a="1"/>
  <c r="AR16" i="2" s="1"/>
  <c r="AS16" i="2" s="1" a="1"/>
  <c r="AS16" i="2" s="1"/>
  <c r="AT44" i="2"/>
  <c r="AV44" i="2" s="1"/>
  <c r="AR44" i="2" a="1"/>
  <c r="AR44" i="2" s="1"/>
  <c r="AS44" i="2" s="1" a="1"/>
  <c r="AS44" i="2" s="1"/>
  <c r="AT173" i="2"/>
  <c r="AV173" i="2" s="1"/>
  <c r="AR173" i="2" a="1"/>
  <c r="AR173" i="2" s="1"/>
  <c r="AS173" i="2" s="1" a="1"/>
  <c r="AS173" i="2" s="1"/>
  <c r="AT294" i="2"/>
  <c r="AV294" i="2" s="1"/>
  <c r="AR294" i="2" a="1"/>
  <c r="AR294" i="2" s="1"/>
  <c r="AS294" i="2" s="1" a="1"/>
  <c r="AS294" i="2" s="1"/>
  <c r="AT68" i="2"/>
  <c r="AV68" i="2" s="1"/>
  <c r="AR68" i="2" a="1"/>
  <c r="AR68" i="2" s="1"/>
  <c r="AS68" i="2" s="1" a="1"/>
  <c r="AS68" i="2" s="1"/>
  <c r="AT144" i="2"/>
  <c r="AV144" i="2" s="1"/>
  <c r="AR144" i="2" a="1"/>
  <c r="AR144" i="2" s="1"/>
  <c r="AS144" i="2" s="1" a="1"/>
  <c r="AS144" i="2" s="1"/>
  <c r="AT92" i="2"/>
  <c r="AV92" i="2" s="1"/>
  <c r="AR92" i="2" a="1"/>
  <c r="AR92" i="2" s="1"/>
  <c r="AS92" i="2" s="1" a="1"/>
  <c r="AS92" i="2" s="1"/>
  <c r="AT115" i="2"/>
  <c r="AV115" i="2" s="1"/>
  <c r="AR115" i="2" a="1"/>
  <c r="AR115" i="2" s="1"/>
  <c r="AS115" i="2" s="1" a="1"/>
  <c r="AS115" i="2" s="1"/>
  <c r="AT221" i="2"/>
  <c r="AV221" i="2" s="1"/>
  <c r="AR221" i="2" a="1"/>
  <c r="AR221" i="2" s="1"/>
  <c r="AS221" i="2" s="1" a="1"/>
  <c r="AS221" i="2" s="1"/>
  <c r="AT228" i="2"/>
  <c r="AV228" i="2" s="1"/>
  <c r="AR228" i="2" a="1"/>
  <c r="AR228" i="2" s="1"/>
  <c r="AS228" i="2" s="1" a="1"/>
  <c r="AS228" i="2" s="1"/>
  <c r="AT180" i="2"/>
  <c r="AV180" i="2" s="1"/>
  <c r="AR180" i="2" a="1"/>
  <c r="AR180" i="2" s="1"/>
  <c r="AS180" i="2" s="1" a="1"/>
  <c r="AS180" i="2" s="1"/>
  <c r="AT277" i="2"/>
  <c r="AV277" i="2" s="1"/>
  <c r="AR277" i="2" a="1"/>
  <c r="AR277" i="2" s="1"/>
  <c r="AS277" i="2" s="1" a="1"/>
  <c r="AS277" i="2" s="1"/>
  <c r="AT116" i="2"/>
  <c r="AV116" i="2" s="1"/>
  <c r="AR116" i="2" a="1"/>
  <c r="AR116" i="2" s="1"/>
  <c r="AS116" i="2" s="1" a="1"/>
  <c r="AS116" i="2" s="1"/>
  <c r="AT245" i="2"/>
  <c r="AV245" i="2" s="1"/>
  <c r="AR245" i="2" a="1"/>
  <c r="AR245" i="2" s="1"/>
  <c r="AS245" i="2" s="1" a="1"/>
  <c r="AS245" i="2" s="1"/>
  <c r="AR128" i="2" a="1"/>
  <c r="AR128" i="2" s="1"/>
  <c r="AS128" i="2" s="1" a="1"/>
  <c r="AS128" i="2" s="1"/>
  <c r="AT128" i="2"/>
  <c r="AV128" i="2" s="1"/>
  <c r="AT151" i="2"/>
  <c r="AV151" i="2" s="1"/>
  <c r="AR151" i="2" a="1"/>
  <c r="AR151" i="2" s="1"/>
  <c r="AS151" i="2" s="1" a="1"/>
  <c r="AS151" i="2" s="1"/>
  <c r="AT290" i="2"/>
  <c r="AV290" i="2" s="1"/>
  <c r="AR290" i="2" a="1"/>
  <c r="AR290" i="2" s="1"/>
  <c r="AS290" i="2" s="1" a="1"/>
  <c r="AS290" i="2" s="1"/>
  <c r="AT401" i="2"/>
  <c r="AV401" i="2" s="1"/>
  <c r="AR401" i="2" a="1"/>
  <c r="AR401" i="2" s="1"/>
  <c r="AS401" i="2" s="1" a="1"/>
  <c r="AS401" i="2" s="1"/>
  <c r="AT94" i="2"/>
  <c r="AV94" i="2" s="1"/>
  <c r="AR94" i="2" a="1"/>
  <c r="AR94" i="2" s="1"/>
  <c r="AS94" i="2" s="1" a="1"/>
  <c r="AS94" i="2" s="1"/>
  <c r="AT19" i="2"/>
  <c r="AV19" i="2" s="1"/>
  <c r="AT63" i="2"/>
  <c r="AV63" i="2" s="1"/>
  <c r="AT117" i="2"/>
  <c r="AV117" i="2" s="1"/>
  <c r="AT248" i="2"/>
  <c r="AV248" i="2" s="1"/>
  <c r="AR248" i="2" a="1"/>
  <c r="AR248" i="2" s="1"/>
  <c r="AS248" i="2" s="1" a="1"/>
  <c r="AS248" i="2" s="1"/>
  <c r="AT375" i="2"/>
  <c r="AV375" i="2" s="1"/>
  <c r="AR375" i="2" a="1"/>
  <c r="AR375" i="2" s="1"/>
  <c r="AS375" i="2" s="1" a="1"/>
  <c r="AS375" i="2" s="1"/>
  <c r="AT576" i="2"/>
  <c r="AV576" i="2" s="1"/>
  <c r="AR576" i="2" a="1"/>
  <c r="AR576" i="2" s="1"/>
  <c r="AS576" i="2" s="1" a="1"/>
  <c r="AS576" i="2" s="1"/>
  <c r="AT700" i="2"/>
  <c r="AV700" i="2" s="1"/>
  <c r="AR700" i="2" a="1"/>
  <c r="AR700" i="2" s="1"/>
  <c r="AS700" i="2" s="1" a="1"/>
  <c r="AS700" i="2" s="1"/>
  <c r="AR147" i="2" a="1"/>
  <c r="AR147" i="2" s="1"/>
  <c r="AS147" i="2" s="1" a="1"/>
  <c r="AS147" i="2" s="1"/>
  <c r="AR182" i="2" a="1"/>
  <c r="AR182" i="2" s="1"/>
  <c r="AS182" i="2" s="1" a="1"/>
  <c r="AS182" i="2" s="1"/>
  <c r="AR295" i="2" a="1"/>
  <c r="AR295" i="2" s="1"/>
  <c r="AS295" i="2" s="1" a="1"/>
  <c r="AS295" i="2" s="1"/>
  <c r="AV339" i="2"/>
  <c r="AT422" i="2"/>
  <c r="AV422" i="2" s="1"/>
  <c r="AR422" i="2" a="1"/>
  <c r="AR422" i="2" s="1"/>
  <c r="AS422" i="2" s="1" a="1"/>
  <c r="AS422" i="2" s="1"/>
  <c r="AT266" i="2"/>
  <c r="AV266" i="2" s="1"/>
  <c r="AR266" i="2" a="1"/>
  <c r="AR266" i="2" s="1"/>
  <c r="AS266" i="2" s="1" a="1"/>
  <c r="AS266" i="2" s="1"/>
  <c r="AT383" i="2"/>
  <c r="AV383" i="2" s="1"/>
  <c r="AR383" i="2" a="1"/>
  <c r="AR383" i="2" s="1"/>
  <c r="AS383" i="2" s="1" a="1"/>
  <c r="AS383" i="2" s="1"/>
  <c r="AT403" i="2"/>
  <c r="AV403" i="2" s="1"/>
  <c r="AR403" i="2" a="1"/>
  <c r="AR403" i="2" s="1"/>
  <c r="AS403" i="2" s="1" a="1"/>
  <c r="AS403" i="2" s="1"/>
  <c r="AR713" i="2" a="1"/>
  <c r="AR713" i="2" s="1"/>
  <c r="AS713" i="2" s="1" a="1"/>
  <c r="AS713" i="2" s="1"/>
  <c r="AT713" i="2"/>
  <c r="AV713" i="2" s="1"/>
  <c r="AR28" i="2" a="1"/>
  <c r="AR28" i="2" s="1"/>
  <c r="AS28" i="2" s="1" a="1"/>
  <c r="AS28" i="2" s="1"/>
  <c r="AR39" i="2" a="1"/>
  <c r="AR39" i="2" s="1"/>
  <c r="AS39" i="2" s="1" a="1"/>
  <c r="AS39" i="2" s="1"/>
  <c r="AR50" i="2" a="1"/>
  <c r="AR50" i="2" s="1"/>
  <c r="AS50" i="2" s="1" a="1"/>
  <c r="AS50" i="2" s="1"/>
  <c r="AR80" i="2" a="1"/>
  <c r="AR80" i="2" s="1"/>
  <c r="AS80" i="2" s="1" a="1"/>
  <c r="AS80" i="2" s="1"/>
  <c r="AT169" i="2"/>
  <c r="AV169" i="2" s="1"/>
  <c r="AR192" i="2" a="1"/>
  <c r="AR192" i="2" s="1"/>
  <c r="AS192" i="2" s="1" a="1"/>
  <c r="AS192" i="2" s="1"/>
  <c r="AR195" i="2" a="1"/>
  <c r="AR195" i="2" s="1"/>
  <c r="AS195" i="2" s="1" a="1"/>
  <c r="AS195" i="2" s="1"/>
  <c r="AT314" i="2"/>
  <c r="AV314" i="2" s="1"/>
  <c r="AR314" i="2" a="1"/>
  <c r="AR314" i="2" s="1"/>
  <c r="AS314" i="2" s="1" a="1"/>
  <c r="AS314" i="2" s="1"/>
  <c r="AR332" i="2" a="1"/>
  <c r="AR332" i="2" s="1"/>
  <c r="AS332" i="2" s="1" a="1"/>
  <c r="AS332" i="2" s="1"/>
  <c r="AT332" i="2"/>
  <c r="AV332" i="2" s="1"/>
  <c r="AT489" i="2"/>
  <c r="AV489" i="2" s="1"/>
  <c r="AR489" i="2" a="1"/>
  <c r="AR489" i="2" s="1"/>
  <c r="AS489" i="2" s="1" a="1"/>
  <c r="AS489" i="2" s="1"/>
  <c r="AT224" i="2"/>
  <c r="AV224" i="2" s="1"/>
  <c r="AT238" i="2"/>
  <c r="AV238" i="2" s="1"/>
  <c r="AR238" i="2" a="1"/>
  <c r="AR238" i="2" s="1"/>
  <c r="AS238" i="2" s="1" a="1"/>
  <c r="AS238" i="2" s="1"/>
  <c r="AT393" i="2"/>
  <c r="AV393" i="2" s="1"/>
  <c r="AR393" i="2" a="1"/>
  <c r="AR393" i="2" s="1"/>
  <c r="AS393" i="2" s="1" a="1"/>
  <c r="AS393" i="2" s="1"/>
  <c r="AT436" i="2"/>
  <c r="AV436" i="2" s="1"/>
  <c r="AR436" i="2" a="1"/>
  <c r="AR436" i="2" s="1"/>
  <c r="AS436" i="2" s="1" a="1"/>
  <c r="AS436" i="2" s="1"/>
  <c r="AT460" i="2"/>
  <c r="AV460" i="2" s="1"/>
  <c r="AR460" i="2" a="1"/>
  <c r="AR460" i="2" s="1"/>
  <c r="AS460" i="2" s="1" a="1"/>
  <c r="AS460" i="2" s="1"/>
  <c r="AT505" i="2"/>
  <c r="AV505" i="2" s="1"/>
  <c r="AR505" i="2" a="1"/>
  <c r="AR505" i="2" s="1"/>
  <c r="AS505" i="2" s="1" a="1"/>
  <c r="AS505" i="2" s="1"/>
  <c r="AR756" i="2" a="1"/>
  <c r="AR756" i="2" s="1"/>
  <c r="AS756" i="2" s="1" a="1"/>
  <c r="AS756" i="2" s="1"/>
  <c r="AT756" i="2"/>
  <c r="AV756" i="2" s="1"/>
  <c r="AT856" i="2"/>
  <c r="AV856" i="2" s="1"/>
  <c r="AR856" i="2" a="1"/>
  <c r="AR856" i="2" s="1"/>
  <c r="AS856" i="2" s="1" a="1"/>
  <c r="AS856" i="2" s="1"/>
  <c r="AR31" i="2" a="1"/>
  <c r="AR31" i="2" s="1"/>
  <c r="AS31" i="2" s="1" a="1"/>
  <c r="AS31" i="2" s="1"/>
  <c r="AR42" i="2" a="1"/>
  <c r="AR42" i="2" s="1"/>
  <c r="AS42" i="2" s="1" a="1"/>
  <c r="AS42" i="2" s="1"/>
  <c r="AR53" i="2" a="1"/>
  <c r="AR53" i="2" s="1"/>
  <c r="AS53" i="2" s="1" a="1"/>
  <c r="AS53" i="2" s="1"/>
  <c r="AR100" i="2" a="1"/>
  <c r="AR100" i="2" s="1"/>
  <c r="AS100" i="2" s="1" a="1"/>
  <c r="AS100" i="2" s="1"/>
  <c r="AR218" i="2" a="1"/>
  <c r="AR218" i="2" s="1"/>
  <c r="AS218" i="2" s="1" a="1"/>
  <c r="AS218" i="2" s="1"/>
  <c r="AR235" i="2" a="1"/>
  <c r="AR235" i="2" s="1"/>
  <c r="AS235" i="2" s="1" a="1"/>
  <c r="AS235" i="2" s="1"/>
  <c r="AT336" i="2"/>
  <c r="AV336" i="2" s="1"/>
  <c r="AR340" i="2" a="1"/>
  <c r="AR340" i="2" s="1"/>
  <c r="AS340" i="2" s="1" a="1"/>
  <c r="AS340" i="2" s="1"/>
  <c r="AR398" i="2" a="1"/>
  <c r="AR398" i="2" s="1"/>
  <c r="AS398" i="2" s="1" a="1"/>
  <c r="AS398" i="2" s="1"/>
  <c r="AR417" i="2" a="1"/>
  <c r="AR417" i="2" s="1"/>
  <c r="AS417" i="2" s="1" a="1"/>
  <c r="AS417" i="2" s="1"/>
  <c r="AR455" i="2" a="1"/>
  <c r="AR455" i="2" s="1"/>
  <c r="AS455" i="2" s="1" a="1"/>
  <c r="AS455" i="2" s="1"/>
  <c r="AR550" i="2" a="1"/>
  <c r="AR550" i="2" s="1"/>
  <c r="AS550" i="2" s="1" a="1"/>
  <c r="AS550" i="2" s="1"/>
  <c r="AT550" i="2"/>
  <c r="AV550" i="2" s="1"/>
  <c r="AT631" i="2"/>
  <c r="AV631" i="2" s="1"/>
  <c r="AR631" i="2" a="1"/>
  <c r="AR631" i="2" s="1"/>
  <c r="AS631" i="2" s="1" a="1"/>
  <c r="AS631" i="2" s="1"/>
  <c r="AR75" i="2" a="1"/>
  <c r="AR75" i="2" s="1"/>
  <c r="AS75" i="2" s="1" a="1"/>
  <c r="AS75" i="2" s="1"/>
  <c r="AT205" i="2"/>
  <c r="AV205" i="2" s="1"/>
  <c r="AT413" i="2"/>
  <c r="AV413" i="2" s="1"/>
  <c r="AR490" i="2" a="1"/>
  <c r="AR490" i="2" s="1"/>
  <c r="AS490" i="2" s="1" a="1"/>
  <c r="AS490" i="2" s="1"/>
  <c r="AT490" i="2"/>
  <c r="AV490" i="2" s="1"/>
  <c r="AT636" i="2"/>
  <c r="AV636" i="2" s="1"/>
  <c r="AR636" i="2" a="1"/>
  <c r="AR636" i="2" s="1"/>
  <c r="AS636" i="2" s="1" a="1"/>
  <c r="AS636" i="2" s="1"/>
  <c r="AR681" i="2" a="1"/>
  <c r="AR681" i="2" s="1"/>
  <c r="AS681" i="2" s="1" a="1"/>
  <c r="AS681" i="2" s="1"/>
  <c r="AT681" i="2"/>
  <c r="AV681" i="2" s="1"/>
  <c r="AT97" i="2"/>
  <c r="AV97" i="2" s="1"/>
  <c r="AT409" i="2"/>
  <c r="AV409" i="2" s="1"/>
  <c r="AR409" i="2" a="1"/>
  <c r="AR409" i="2" s="1"/>
  <c r="AS409" i="2" s="1" a="1"/>
  <c r="AS409" i="2" s="1"/>
  <c r="AT423" i="2"/>
  <c r="AV423" i="2" s="1"/>
  <c r="AT432" i="2"/>
  <c r="AV432" i="2" s="1"/>
  <c r="AR501" i="2" a="1"/>
  <c r="AR501" i="2" s="1"/>
  <c r="AS501" i="2" s="1" a="1"/>
  <c r="AS501" i="2" s="1"/>
  <c r="AT626" i="2"/>
  <c r="AV626" i="2" s="1"/>
  <c r="AR626" i="2" a="1"/>
  <c r="AR626" i="2" s="1"/>
  <c r="AS626" i="2" s="1" a="1"/>
  <c r="AS626" i="2" s="1"/>
  <c r="AT239" i="2"/>
  <c r="AV239" i="2" s="1"/>
  <c r="AR239" i="2" a="1"/>
  <c r="AR239" i="2" s="1"/>
  <c r="AS239" i="2" s="1" a="1"/>
  <c r="AS239" i="2" s="1"/>
  <c r="AR296" i="2" a="1"/>
  <c r="AR296" i="2" s="1"/>
  <c r="AS296" i="2" s="1" a="1"/>
  <c r="AS296" i="2" s="1"/>
  <c r="AT296" i="2"/>
  <c r="AV296" i="2" s="1"/>
  <c r="AT329" i="2"/>
  <c r="AV329" i="2" s="1"/>
  <c r="AR329" i="2" a="1"/>
  <c r="AR329" i="2" s="1"/>
  <c r="AS329" i="2" s="1" a="1"/>
  <c r="AS329" i="2" s="1"/>
  <c r="AT333" i="2"/>
  <c r="AV333" i="2" s="1"/>
  <c r="AR333" i="2" a="1"/>
  <c r="AR333" i="2" s="1"/>
  <c r="AS333" i="2" s="1" a="1"/>
  <c r="AS333" i="2" s="1"/>
  <c r="AT418" i="2"/>
  <c r="AV418" i="2" s="1"/>
  <c r="AR418" i="2" a="1"/>
  <c r="AR418" i="2" s="1"/>
  <c r="AS418" i="2" s="1" a="1"/>
  <c r="AS418" i="2" s="1"/>
  <c r="AT461" i="2"/>
  <c r="AV461" i="2" s="1"/>
  <c r="AR461" i="2" a="1"/>
  <c r="AR461" i="2" s="1"/>
  <c r="AS461" i="2" s="1" a="1"/>
  <c r="AS461" i="2" s="1"/>
  <c r="AT510" i="2"/>
  <c r="AV510" i="2" s="1"/>
  <c r="AR510" i="2" a="1"/>
  <c r="AR510" i="2" s="1"/>
  <c r="AS510" i="2" s="1" a="1"/>
  <c r="AS510" i="2" s="1"/>
  <c r="AR515" i="2" a="1"/>
  <c r="AR515" i="2" s="1"/>
  <c r="AS515" i="2" s="1" a="1"/>
  <c r="AS515" i="2" s="1"/>
  <c r="AT515" i="2"/>
  <c r="AV515" i="2" s="1"/>
  <c r="AR632" i="2" a="1"/>
  <c r="AR632" i="2" s="1"/>
  <c r="AS632" i="2" s="1" a="1"/>
  <c r="AS632" i="2" s="1"/>
  <c r="AT632" i="2"/>
  <c r="AV632" i="2" s="1"/>
  <c r="AT121" i="2"/>
  <c r="AV121" i="2" s="1"/>
  <c r="AR142" i="2" a="1"/>
  <c r="AR142" i="2" s="1"/>
  <c r="AS142" i="2" s="1" a="1"/>
  <c r="AS142" i="2" s="1"/>
  <c r="AT232" i="2"/>
  <c r="AV232" i="2" s="1"/>
  <c r="AT246" i="2"/>
  <c r="AV246" i="2" s="1"/>
  <c r="AR246" i="2" a="1"/>
  <c r="AR246" i="2" s="1"/>
  <c r="AS246" i="2" s="1" a="1"/>
  <c r="AS246" i="2" s="1"/>
  <c r="AR399" i="2" a="1"/>
  <c r="AR399" i="2" s="1"/>
  <c r="AS399" i="2" s="1" a="1"/>
  <c r="AS399" i="2" s="1"/>
  <c r="AT399" i="2"/>
  <c r="AV399" i="2" s="1"/>
  <c r="AR687" i="2" a="1"/>
  <c r="AR687" i="2" s="1"/>
  <c r="AS687" i="2" s="1" a="1"/>
  <c r="AS687" i="2" s="1"/>
  <c r="AT687" i="2"/>
  <c r="AV687" i="2" s="1"/>
  <c r="AT341" i="2"/>
  <c r="AV341" i="2" s="1"/>
  <c r="AR341" i="2" a="1"/>
  <c r="AR341" i="2" s="1"/>
  <c r="AS341" i="2" s="1" a="1"/>
  <c r="AS341" i="2" s="1"/>
  <c r="AT708" i="2"/>
  <c r="AV708" i="2" s="1"/>
  <c r="AR708" i="2" a="1"/>
  <c r="AR708" i="2" s="1"/>
  <c r="AS708" i="2" s="1" a="1"/>
  <c r="AS708" i="2" s="1"/>
  <c r="AT782" i="2"/>
  <c r="AV782" i="2" s="1"/>
  <c r="AR782" i="2" a="1"/>
  <c r="AR782" i="2" s="1"/>
  <c r="AS782" i="2" s="1" a="1"/>
  <c r="AS782" i="2" s="1"/>
  <c r="AR253" i="2" a="1"/>
  <c r="AR253" i="2" s="1"/>
  <c r="AS253" i="2" s="1" a="1"/>
  <c r="AS253" i="2" s="1"/>
  <c r="AR311" i="2" a="1"/>
  <c r="AR311" i="2" s="1"/>
  <c r="AS311" i="2" s="1" a="1"/>
  <c r="AS311" i="2" s="1"/>
  <c r="AV315" i="2"/>
  <c r="AT337" i="2"/>
  <c r="AV337" i="2" s="1"/>
  <c r="AT414" i="2"/>
  <c r="AV414" i="2" s="1"/>
  <c r="AR414" i="2" a="1"/>
  <c r="AR414" i="2" s="1"/>
  <c r="AS414" i="2" s="1" a="1"/>
  <c r="AS414" i="2" s="1"/>
  <c r="AT433" i="2"/>
  <c r="AV433" i="2" s="1"/>
  <c r="AR433" i="2" a="1"/>
  <c r="AR433" i="2" s="1"/>
  <c r="AS433" i="2" s="1" a="1"/>
  <c r="AS433" i="2" s="1"/>
  <c r="AT511" i="2"/>
  <c r="AV511" i="2" s="1"/>
  <c r="AR511" i="2" a="1"/>
  <c r="AR511" i="2" s="1"/>
  <c r="AS511" i="2" s="1" a="1"/>
  <c r="AS511" i="2" s="1"/>
  <c r="AR578" i="2" a="1"/>
  <c r="AR578" i="2" s="1"/>
  <c r="AS578" i="2" s="1" a="1"/>
  <c r="AS578" i="2" s="1"/>
  <c r="AT578" i="2"/>
  <c r="AV578" i="2" s="1"/>
  <c r="AR390" i="2" a="1"/>
  <c r="AR390" i="2" s="1"/>
  <c r="AS390" i="2" s="1" a="1"/>
  <c r="AS390" i="2" s="1"/>
  <c r="AT390" i="2"/>
  <c r="AV390" i="2" s="1"/>
  <c r="AT400" i="2"/>
  <c r="AV400" i="2" s="1"/>
  <c r="AR400" i="2" a="1"/>
  <c r="AR400" i="2" s="1"/>
  <c r="AS400" i="2" s="1" a="1"/>
  <c r="AS400" i="2" s="1"/>
  <c r="AR472" i="2" a="1"/>
  <c r="AR472" i="2" s="1"/>
  <c r="AS472" i="2" s="1" a="1"/>
  <c r="AS472" i="2" s="1"/>
  <c r="AT472" i="2"/>
  <c r="AV472" i="2" s="1"/>
  <c r="AT531" i="2"/>
  <c r="AV531" i="2" s="1"/>
  <c r="AR531" i="2" a="1"/>
  <c r="AR531" i="2" s="1"/>
  <c r="AS531" i="2" s="1" a="1"/>
  <c r="AS531" i="2" s="1"/>
  <c r="AT627" i="2"/>
  <c r="AV627" i="2" s="1"/>
  <c r="AR627" i="2" a="1"/>
  <c r="AR627" i="2" s="1"/>
  <c r="AS627" i="2" s="1" a="1"/>
  <c r="AS627" i="2" s="1"/>
  <c r="AR73" i="2" a="1"/>
  <c r="AR73" i="2" s="1"/>
  <c r="AS73" i="2" s="1" a="1"/>
  <c r="AS73" i="2" s="1"/>
  <c r="AR84" i="2" a="1"/>
  <c r="AR84" i="2" s="1"/>
  <c r="AS84" i="2" s="1" a="1"/>
  <c r="AS84" i="2" s="1"/>
  <c r="AR101" i="2" a="1"/>
  <c r="AR101" i="2" s="1"/>
  <c r="AS101" i="2" s="1" a="1"/>
  <c r="AS101" i="2" s="1"/>
  <c r="AR119" i="2" a="1"/>
  <c r="AR119" i="2" s="1"/>
  <c r="AS119" i="2" s="1" a="1"/>
  <c r="AS119" i="2" s="1"/>
  <c r="AT193" i="2"/>
  <c r="AV193" i="2" s="1"/>
  <c r="AR250" i="2" a="1"/>
  <c r="AR250" i="2" s="1"/>
  <c r="AS250" i="2" s="1" a="1"/>
  <c r="AS250" i="2" s="1"/>
  <c r="AR346" i="2" a="1"/>
  <c r="AR346" i="2" s="1"/>
  <c r="AS346" i="2" s="1" a="1"/>
  <c r="AS346" i="2" s="1"/>
  <c r="AT346" i="2"/>
  <c r="AV346" i="2" s="1"/>
  <c r="AR354" i="2" a="1"/>
  <c r="AR354" i="2" s="1"/>
  <c r="AS354" i="2" s="1" a="1"/>
  <c r="AS354" i="2" s="1"/>
  <c r="AT354" i="2"/>
  <c r="AV354" i="2" s="1"/>
  <c r="AR377" i="2" a="1"/>
  <c r="AR377" i="2" s="1"/>
  <c r="AS377" i="2" s="1" a="1"/>
  <c r="AS377" i="2" s="1"/>
  <c r="AR395" i="2" a="1"/>
  <c r="AR395" i="2" s="1"/>
  <c r="AS395" i="2" s="1" a="1"/>
  <c r="AS395" i="2" s="1"/>
  <c r="AR405" i="2" a="1"/>
  <c r="AR405" i="2" s="1"/>
  <c r="AS405" i="2" s="1" a="1"/>
  <c r="AS405" i="2" s="1"/>
  <c r="AT405" i="2"/>
  <c r="AV405" i="2" s="1"/>
  <c r="AT410" i="2"/>
  <c r="AV410" i="2" s="1"/>
  <c r="AT482" i="2"/>
  <c r="AV482" i="2" s="1"/>
  <c r="AR482" i="2" a="1"/>
  <c r="AR482" i="2" s="1"/>
  <c r="AS482" i="2" s="1" a="1"/>
  <c r="AS482" i="2" s="1"/>
  <c r="AT492" i="2"/>
  <c r="AV492" i="2" s="1"/>
  <c r="AR492" i="2" a="1"/>
  <c r="AR492" i="2" s="1"/>
  <c r="AS492" i="2" s="1" a="1"/>
  <c r="AS492" i="2" s="1"/>
  <c r="AT516" i="2"/>
  <c r="AV516" i="2" s="1"/>
  <c r="AR516" i="2" a="1"/>
  <c r="AR516" i="2" s="1"/>
  <c r="AS516" i="2" s="1" a="1"/>
  <c r="AS516" i="2" s="1"/>
  <c r="AT542" i="2"/>
  <c r="AV542" i="2" s="1"/>
  <c r="AR542" i="2" a="1"/>
  <c r="AR542" i="2" s="1"/>
  <c r="AS542" i="2" s="1" a="1"/>
  <c r="AS542" i="2" s="1"/>
  <c r="AT568" i="2"/>
  <c r="AV568" i="2" s="1"/>
  <c r="AR568" i="2" a="1"/>
  <c r="AR568" i="2" s="1"/>
  <c r="AS568" i="2" s="1" a="1"/>
  <c r="AS568" i="2" s="1"/>
  <c r="AT660" i="2"/>
  <c r="AV660" i="2" s="1"/>
  <c r="AR660" i="2" a="1"/>
  <c r="AR660" i="2" s="1"/>
  <c r="AS660" i="2" s="1" a="1"/>
  <c r="AS660" i="2" s="1"/>
  <c r="AT677" i="2"/>
  <c r="AV677" i="2" s="1"/>
  <c r="AR677" i="2" a="1"/>
  <c r="AR677" i="2" s="1"/>
  <c r="AS677" i="2" s="1" a="1"/>
  <c r="AS677" i="2" s="1"/>
  <c r="AT243" i="2"/>
  <c r="AV243" i="2" s="1"/>
  <c r="AR243" i="2" a="1"/>
  <c r="AR243" i="2" s="1"/>
  <c r="AS243" i="2" s="1" a="1"/>
  <c r="AS243" i="2" s="1"/>
  <c r="AR13" i="2" a="1"/>
  <c r="AR13" i="2" s="1"/>
  <c r="AS13" i="2" s="1" a="1"/>
  <c r="AS13" i="2" s="1"/>
  <c r="AR24" i="2" a="1"/>
  <c r="AR24" i="2" s="1"/>
  <c r="AS24" i="2" s="1" a="1"/>
  <c r="AS24" i="2" s="1"/>
  <c r="AR35" i="2" a="1"/>
  <c r="AR35" i="2" s="1"/>
  <c r="AS35" i="2" s="1" a="1"/>
  <c r="AS35" i="2" s="1"/>
  <c r="AR146" i="2" a="1"/>
  <c r="AR146" i="2" s="1"/>
  <c r="AS146" i="2" s="1" a="1"/>
  <c r="AS146" i="2" s="1"/>
  <c r="AR168" i="2" a="1"/>
  <c r="AR168" i="2" s="1"/>
  <c r="AS168" i="2" s="1" a="1"/>
  <c r="AS168" i="2" s="1"/>
  <c r="AR282" i="2" a="1"/>
  <c r="AR282" i="2" s="1"/>
  <c r="AS282" i="2" s="1" a="1"/>
  <c r="AS282" i="2" s="1"/>
  <c r="AR286" i="2" a="1"/>
  <c r="AR286" i="2" s="1"/>
  <c r="AS286" i="2" s="1" a="1"/>
  <c r="AS286" i="2" s="1"/>
  <c r="AR293" i="2" a="1"/>
  <c r="AR293" i="2" s="1"/>
  <c r="AS293" i="2" s="1" a="1"/>
  <c r="AS293" i="2" s="1"/>
  <c r="AT304" i="2"/>
  <c r="AV304" i="2" s="1"/>
  <c r="AR326" i="2" a="1"/>
  <c r="AR326" i="2" s="1"/>
  <c r="AS326" i="2" s="1" a="1"/>
  <c r="AS326" i="2" s="1"/>
  <c r="AT338" i="2"/>
  <c r="AV338" i="2" s="1"/>
  <c r="AR362" i="2" a="1"/>
  <c r="AR362" i="2" s="1"/>
  <c r="AS362" i="2" s="1" a="1"/>
  <c r="AS362" i="2" s="1"/>
  <c r="AR527" i="2" a="1"/>
  <c r="AR527" i="2" s="1"/>
  <c r="AS527" i="2" s="1" a="1"/>
  <c r="AS527" i="2" s="1"/>
  <c r="AT527" i="2"/>
  <c r="AV527" i="2" s="1"/>
  <c r="AT622" i="2"/>
  <c r="AV622" i="2" s="1"/>
  <c r="AR622" i="2" a="1"/>
  <c r="AR622" i="2" s="1"/>
  <c r="AS622" i="2" s="1" a="1"/>
  <c r="AS622" i="2" s="1"/>
  <c r="AR57" i="2" a="1"/>
  <c r="AR57" i="2" s="1"/>
  <c r="AS57" i="2" s="1" a="1"/>
  <c r="AS57" i="2" s="1"/>
  <c r="AR90" i="2" a="1"/>
  <c r="AR90" i="2" s="1"/>
  <c r="AS90" i="2" s="1" a="1"/>
  <c r="AS90" i="2" s="1"/>
  <c r="AR171" i="2" a="1"/>
  <c r="AR171" i="2" s="1"/>
  <c r="AS171" i="2" s="1" a="1"/>
  <c r="AS171" i="2" s="1"/>
  <c r="AR254" i="2" a="1"/>
  <c r="AR254" i="2" s="1"/>
  <c r="AS254" i="2" s="1" a="1"/>
  <c r="AS254" i="2" s="1"/>
  <c r="AT278" i="2"/>
  <c r="AV278" i="2" s="1"/>
  <c r="AT406" i="2"/>
  <c r="AV406" i="2" s="1"/>
  <c r="AR406" i="2" a="1"/>
  <c r="AR406" i="2" s="1"/>
  <c r="AS406" i="2" s="1" a="1"/>
  <c r="AS406" i="2" s="1"/>
  <c r="AT452" i="2"/>
  <c r="AV452" i="2" s="1"/>
  <c r="AR452" i="2" a="1"/>
  <c r="AR452" i="2" s="1"/>
  <c r="AS452" i="2" s="1" a="1"/>
  <c r="AS452" i="2" s="1"/>
  <c r="AR493" i="2" a="1"/>
  <c r="AR493" i="2" s="1"/>
  <c r="AS493" i="2" s="1" a="1"/>
  <c r="AS493" i="2" s="1"/>
  <c r="AR563" i="2" a="1"/>
  <c r="AR563" i="2" s="1"/>
  <c r="AS563" i="2" s="1" a="1"/>
  <c r="AS563" i="2" s="1"/>
  <c r="AT563" i="2"/>
  <c r="AV563" i="2" s="1"/>
  <c r="AR27" i="2" a="1"/>
  <c r="AR27" i="2" s="1"/>
  <c r="AS27" i="2" s="1" a="1"/>
  <c r="AS27" i="2" s="1"/>
  <c r="AR38" i="2" a="1"/>
  <c r="AR38" i="2" s="1"/>
  <c r="AS38" i="2" s="1" a="1"/>
  <c r="AS38" i="2" s="1"/>
  <c r="AR194" i="2" a="1"/>
  <c r="AR194" i="2" s="1"/>
  <c r="AS194" i="2" s="1" a="1"/>
  <c r="AS194" i="2" s="1"/>
  <c r="AR230" i="2" a="1"/>
  <c r="AR230" i="2" s="1"/>
  <c r="AS230" i="2" s="1" a="1"/>
  <c r="AS230" i="2" s="1"/>
  <c r="AT312" i="2"/>
  <c r="AV312" i="2" s="1"/>
  <c r="AT425" i="2"/>
  <c r="AV425" i="2" s="1"/>
  <c r="AR425" i="2" a="1"/>
  <c r="AR425" i="2" s="1"/>
  <c r="AS425" i="2" s="1" a="1"/>
  <c r="AS425" i="2" s="1"/>
  <c r="AT547" i="2"/>
  <c r="AV547" i="2" s="1"/>
  <c r="AR547" i="2" a="1"/>
  <c r="AR547" i="2" s="1"/>
  <c r="AS547" i="2" s="1" a="1"/>
  <c r="AS547" i="2" s="1"/>
  <c r="AT668" i="2"/>
  <c r="AV668" i="2" s="1"/>
  <c r="AR668" i="2" a="1"/>
  <c r="AR668" i="2" s="1"/>
  <c r="AS668" i="2" s="1" a="1"/>
  <c r="AS668" i="2" s="1"/>
  <c r="AR71" i="2" a="1"/>
  <c r="AR71" i="2" s="1"/>
  <c r="AS71" i="2" s="1" a="1"/>
  <c r="AS71" i="2" s="1"/>
  <c r="AR93" i="2" a="1"/>
  <c r="AR93" i="2" s="1"/>
  <c r="AS93" i="2" s="1" a="1"/>
  <c r="AS93" i="2" s="1"/>
  <c r="AR114" i="2" a="1"/>
  <c r="AR114" i="2" s="1"/>
  <c r="AS114" i="2" s="1" a="1"/>
  <c r="AS114" i="2" s="1"/>
  <c r="AR191" i="2" a="1"/>
  <c r="AR191" i="2" s="1"/>
  <c r="AS191" i="2" s="1" a="1"/>
  <c r="AS191" i="2" s="1"/>
  <c r="AR244" i="2" a="1"/>
  <c r="AR244" i="2" s="1"/>
  <c r="AS244" i="2" s="1" a="1"/>
  <c r="AS244" i="2" s="1"/>
  <c r="AT370" i="2"/>
  <c r="AV370" i="2" s="1"/>
  <c r="AR370" i="2" a="1"/>
  <c r="AR370" i="2" s="1"/>
  <c r="AS370" i="2" s="1" a="1"/>
  <c r="AS370" i="2" s="1"/>
  <c r="AT374" i="2"/>
  <c r="AV374" i="2" s="1"/>
  <c r="AR374" i="2" a="1"/>
  <c r="AR374" i="2" s="1"/>
  <c r="AS374" i="2" s="1" a="1"/>
  <c r="AS374" i="2" s="1"/>
  <c r="AT378" i="2"/>
  <c r="AV378" i="2" s="1"/>
  <c r="AR487" i="2" a="1"/>
  <c r="AR487" i="2" s="1"/>
  <c r="AS487" i="2" s="1" a="1"/>
  <c r="AS487" i="2" s="1"/>
  <c r="AT487" i="2"/>
  <c r="AV487" i="2" s="1"/>
  <c r="AT647" i="2"/>
  <c r="AV647" i="2" s="1"/>
  <c r="AR647" i="2" a="1"/>
  <c r="AR647" i="2" s="1"/>
  <c r="AS647" i="2" s="1" a="1"/>
  <c r="AS647" i="2" s="1"/>
  <c r="AT711" i="2"/>
  <c r="AV711" i="2" s="1"/>
  <c r="AR711" i="2" a="1"/>
  <c r="AR711" i="2" s="1"/>
  <c r="AS711" i="2" s="1" a="1"/>
  <c r="AS711" i="2" s="1"/>
  <c r="AR30" i="2" a="1"/>
  <c r="AR30" i="2" s="1"/>
  <c r="AS30" i="2" s="1" a="1"/>
  <c r="AS30" i="2" s="1"/>
  <c r="AR41" i="2" a="1"/>
  <c r="AR41" i="2" s="1"/>
  <c r="AS41" i="2" s="1" a="1"/>
  <c r="AS41" i="2" s="1"/>
  <c r="AT178" i="2"/>
  <c r="AV178" i="2" s="1"/>
  <c r="AR178" i="2" a="1"/>
  <c r="AR178" i="2" s="1"/>
  <c r="AS178" i="2" s="1" a="1"/>
  <c r="AS178" i="2" s="1"/>
  <c r="AT430" i="2"/>
  <c r="AV430" i="2" s="1"/>
  <c r="AR430" i="2" a="1"/>
  <c r="AR430" i="2" s="1"/>
  <c r="AS430" i="2" s="1" a="1"/>
  <c r="AS430" i="2" s="1"/>
  <c r="AT537" i="2"/>
  <c r="AV537" i="2" s="1"/>
  <c r="AR537" i="2" a="1"/>
  <c r="AR537" i="2" s="1"/>
  <c r="AS537" i="2" s="1" a="1"/>
  <c r="AS537" i="2" s="1"/>
  <c r="AR99" i="2" a="1"/>
  <c r="AR99" i="2" s="1"/>
  <c r="AS99" i="2" s="1" a="1"/>
  <c r="AS99" i="2" s="1"/>
  <c r="AR220" i="2" a="1"/>
  <c r="AR220" i="2" s="1"/>
  <c r="AS220" i="2" s="1" a="1"/>
  <c r="AS220" i="2" s="1"/>
  <c r="AR227" i="2" a="1"/>
  <c r="AR227" i="2" s="1"/>
  <c r="AS227" i="2" s="1" a="1"/>
  <c r="AS227" i="2" s="1"/>
  <c r="AT305" i="2"/>
  <c r="AV305" i="2" s="1"/>
  <c r="AR327" i="2" a="1"/>
  <c r="AR327" i="2" s="1"/>
  <c r="AS327" i="2" s="1" a="1"/>
  <c r="AS327" i="2" s="1"/>
  <c r="AT327" i="2"/>
  <c r="AV327" i="2" s="1"/>
  <c r="AT351" i="2"/>
  <c r="AV351" i="2" s="1"/>
  <c r="AR351" i="2" a="1"/>
  <c r="AR351" i="2" s="1"/>
  <c r="AS351" i="2" s="1" a="1"/>
  <c r="AS351" i="2" s="1"/>
  <c r="AT421" i="2"/>
  <c r="AV421" i="2" s="1"/>
  <c r="AR421" i="2" a="1"/>
  <c r="AR421" i="2" s="1"/>
  <c r="AS421" i="2" s="1" a="1"/>
  <c r="AS421" i="2" s="1"/>
  <c r="AT494" i="2"/>
  <c r="AV494" i="2" s="1"/>
  <c r="AR494" i="2" a="1"/>
  <c r="AR494" i="2" s="1"/>
  <c r="AS494" i="2" s="1" a="1"/>
  <c r="AS494" i="2" s="1"/>
  <c r="AR508" i="2" a="1"/>
  <c r="AR508" i="2" s="1"/>
  <c r="AS508" i="2" s="1" a="1"/>
  <c r="AS508" i="2" s="1"/>
  <c r="AT279" i="2"/>
  <c r="AV279" i="2" s="1"/>
  <c r="AT309" i="2"/>
  <c r="AV309" i="2" s="1"/>
  <c r="AR309" i="2" a="1"/>
  <c r="AR309" i="2" s="1"/>
  <c r="AS309" i="2" s="1" a="1"/>
  <c r="AS309" i="2" s="1"/>
  <c r="AT313" i="2"/>
  <c r="AV313" i="2" s="1"/>
  <c r="AT359" i="2"/>
  <c r="AV359" i="2" s="1"/>
  <c r="AT439" i="2"/>
  <c r="AV439" i="2" s="1"/>
  <c r="AV449" i="2"/>
  <c r="AT453" i="2"/>
  <c r="AV453" i="2" s="1"/>
  <c r="AR123" i="2" a="1"/>
  <c r="AR123" i="2" s="1"/>
  <c r="AS123" i="2" s="1" a="1"/>
  <c r="AS123" i="2" s="1"/>
  <c r="AR258" i="2" a="1"/>
  <c r="AR258" i="2" s="1"/>
  <c r="AS258" i="2" s="1" a="1"/>
  <c r="AS258" i="2" s="1"/>
  <c r="AT258" i="2"/>
  <c r="AV258" i="2" s="1"/>
  <c r="AT283" i="2"/>
  <c r="AV283" i="2" s="1"/>
  <c r="AR387" i="2" a="1"/>
  <c r="AR387" i="2" s="1"/>
  <c r="AS387" i="2" s="1" a="1"/>
  <c r="AS387" i="2" s="1"/>
  <c r="AT387" i="2"/>
  <c r="AV387" i="2" s="1"/>
  <c r="AT407" i="2"/>
  <c r="AV407" i="2" s="1"/>
  <c r="AR449" i="2" a="1"/>
  <c r="AR449" i="2" s="1"/>
  <c r="AS449" i="2" s="1" a="1"/>
  <c r="AS449" i="2" s="1"/>
  <c r="AR499" i="2" a="1"/>
  <c r="AR499" i="2" s="1"/>
  <c r="AS499" i="2" s="1" a="1"/>
  <c r="AS499" i="2" s="1"/>
  <c r="AT523" i="2"/>
  <c r="AV523" i="2" s="1"/>
  <c r="AR523" i="2" a="1"/>
  <c r="AR523" i="2" s="1"/>
  <c r="AS523" i="2" s="1" a="1"/>
  <c r="AS523" i="2" s="1"/>
  <c r="AT613" i="2"/>
  <c r="AV613" i="2" s="1"/>
  <c r="AR613" i="2" a="1"/>
  <c r="AR613" i="2" s="1"/>
  <c r="AS613" i="2" s="1" a="1"/>
  <c r="AS613" i="2" s="1"/>
  <c r="AT447" i="2"/>
  <c r="AV447" i="2" s="1"/>
  <c r="AT481" i="2"/>
  <c r="AV481" i="2" s="1"/>
  <c r="AR481" i="2" a="1"/>
  <c r="AR481" i="2" s="1"/>
  <c r="AS481" i="2" s="1" a="1"/>
  <c r="AS481" i="2" s="1"/>
  <c r="AT628" i="2"/>
  <c r="AV628" i="2" s="1"/>
  <c r="AT666" i="2"/>
  <c r="AV666" i="2" s="1"/>
  <c r="AR666" i="2" a="1"/>
  <c r="AR666" i="2" s="1"/>
  <c r="AS666" i="2" s="1" a="1"/>
  <c r="AS666" i="2" s="1"/>
  <c r="AR715" i="2" a="1"/>
  <c r="AR715" i="2" s="1"/>
  <c r="AS715" i="2" s="1" a="1"/>
  <c r="AS715" i="2" s="1"/>
  <c r="AT715" i="2"/>
  <c r="AV715" i="2" s="1"/>
  <c r="AV720" i="2"/>
  <c r="AT615" i="2"/>
  <c r="AV615" i="2" s="1"/>
  <c r="AT679" i="2"/>
  <c r="AV679" i="2" s="1"/>
  <c r="AR679" i="2" a="1"/>
  <c r="AR679" i="2" s="1"/>
  <c r="AS679" i="2" s="1" a="1"/>
  <c r="AS679" i="2" s="1"/>
  <c r="AR725" i="2" a="1"/>
  <c r="AR725" i="2" s="1"/>
  <c r="AS725" i="2" s="1" a="1"/>
  <c r="AS725" i="2" s="1"/>
  <c r="AT725" i="2"/>
  <c r="AV725" i="2" s="1"/>
  <c r="AT517" i="2"/>
  <c r="AV517" i="2" s="1"/>
  <c r="AR517" i="2" a="1"/>
  <c r="AR517" i="2" s="1"/>
  <c r="AS517" i="2" s="1" a="1"/>
  <c r="AS517" i="2" s="1"/>
  <c r="AT548" i="2"/>
  <c r="AV548" i="2" s="1"/>
  <c r="AR548" i="2" a="1"/>
  <c r="AR548" i="2" s="1"/>
  <c r="AS548" i="2" s="1" a="1"/>
  <c r="AS548" i="2" s="1"/>
  <c r="AT583" i="2"/>
  <c r="AV583" i="2" s="1"/>
  <c r="AR583" i="2" a="1"/>
  <c r="AR583" i="2" s="1"/>
  <c r="AS583" i="2" s="1" a="1"/>
  <c r="AS583" i="2" s="1"/>
  <c r="AR661" i="2" a="1"/>
  <c r="AR661" i="2" s="1"/>
  <c r="AS661" i="2" s="1" a="1"/>
  <c r="AS661" i="2" s="1"/>
  <c r="AT661" i="2"/>
  <c r="AV661" i="2" s="1"/>
  <c r="AT821" i="2"/>
  <c r="AV821" i="2" s="1"/>
  <c r="AR821" i="2" a="1"/>
  <c r="AR821" i="2" s="1"/>
  <c r="AS821" i="2" s="1" a="1"/>
  <c r="AS821" i="2" s="1"/>
  <c r="AR412" i="2" a="1"/>
  <c r="AR412" i="2" s="1"/>
  <c r="AS412" i="2" s="1" a="1"/>
  <c r="AS412" i="2" s="1"/>
  <c r="AT457" i="2"/>
  <c r="AV457" i="2" s="1"/>
  <c r="AR474" i="2" a="1"/>
  <c r="AR474" i="2" s="1"/>
  <c r="AS474" i="2" s="1" a="1"/>
  <c r="AS474" i="2" s="1"/>
  <c r="AT529" i="2"/>
  <c r="AV529" i="2" s="1"/>
  <c r="AR529" i="2" a="1"/>
  <c r="AR529" i="2" s="1"/>
  <c r="AS529" i="2" s="1" a="1"/>
  <c r="AS529" i="2" s="1"/>
  <c r="AV544" i="2"/>
  <c r="AR571" i="2" a="1"/>
  <c r="AR571" i="2" s="1"/>
  <c r="AS571" i="2" s="1" a="1"/>
  <c r="AS571" i="2" s="1"/>
  <c r="AR721" i="2" a="1"/>
  <c r="AR721" i="2" s="1"/>
  <c r="AS721" i="2" s="1" a="1"/>
  <c r="AS721" i="2" s="1"/>
  <c r="AT721" i="2"/>
  <c r="AV721" i="2" s="1"/>
  <c r="AT964" i="2"/>
  <c r="AV964" i="2" s="1"/>
  <c r="AR964" i="2" a="1"/>
  <c r="AR964" i="2" s="1"/>
  <c r="AS964" i="2" s="1" a="1"/>
  <c r="AS964" i="2" s="1"/>
  <c r="AR716" i="2" a="1"/>
  <c r="AR716" i="2" s="1"/>
  <c r="AS716" i="2" s="1" a="1"/>
  <c r="AS716" i="2" s="1"/>
  <c r="AT716" i="2"/>
  <c r="AV716" i="2" s="1"/>
  <c r="AT914" i="2"/>
  <c r="AV914" i="2" s="1"/>
  <c r="AR914" i="2" a="1"/>
  <c r="AR914" i="2" s="1"/>
  <c r="AS914" i="2" s="1" a="1"/>
  <c r="AS914" i="2" s="1"/>
  <c r="AR662" i="2" a="1"/>
  <c r="AR662" i="2" s="1"/>
  <c r="AS662" i="2" s="1" a="1"/>
  <c r="AS662" i="2" s="1"/>
  <c r="AT662" i="2"/>
  <c r="AV662" i="2" s="1"/>
  <c r="AT701" i="2"/>
  <c r="AV701" i="2" s="1"/>
  <c r="AR701" i="2" a="1"/>
  <c r="AR701" i="2" s="1"/>
  <c r="AS701" i="2" s="1" a="1"/>
  <c r="AS701" i="2" s="1"/>
  <c r="AR397" i="2" a="1"/>
  <c r="AR397" i="2" s="1"/>
  <c r="AS397" i="2" s="1" a="1"/>
  <c r="AS397" i="2" s="1"/>
  <c r="AR488" i="2" a="1"/>
  <c r="AR488" i="2" s="1"/>
  <c r="AS488" i="2" s="1" a="1"/>
  <c r="AS488" i="2" s="1"/>
  <c r="AR496" i="2" a="1"/>
  <c r="AR496" i="2" s="1"/>
  <c r="AS496" i="2" s="1" a="1"/>
  <c r="AS496" i="2" s="1"/>
  <c r="AR567" i="2" a="1"/>
  <c r="AR567" i="2" s="1"/>
  <c r="AS567" i="2" s="1" a="1"/>
  <c r="AS567" i="2" s="1"/>
  <c r="AT579" i="2"/>
  <c r="AV579" i="2" s="1"/>
  <c r="AR587" i="2" a="1"/>
  <c r="AR587" i="2" s="1"/>
  <c r="AS587" i="2" s="1" a="1"/>
  <c r="AS587" i="2" s="1"/>
  <c r="AT587" i="2"/>
  <c r="AV587" i="2" s="1"/>
  <c r="AR645" i="2" a="1"/>
  <c r="AR645" i="2" s="1"/>
  <c r="AS645" i="2" s="1" a="1"/>
  <c r="AS645" i="2" s="1"/>
  <c r="AR680" i="2" a="1"/>
  <c r="AR680" i="2" s="1"/>
  <c r="AS680" i="2" s="1" a="1"/>
  <c r="AS680" i="2" s="1"/>
  <c r="AR722" i="2" a="1"/>
  <c r="AR722" i="2" s="1"/>
  <c r="AS722" i="2" s="1" a="1"/>
  <c r="AS722" i="2" s="1"/>
  <c r="AT722" i="2"/>
  <c r="AV722" i="2" s="1"/>
  <c r="AT817" i="2"/>
  <c r="AV817" i="2" s="1"/>
  <c r="AR817" i="2" a="1"/>
  <c r="AR817" i="2" s="1"/>
  <c r="AS817" i="2" s="1" a="1"/>
  <c r="AS817" i="2" s="1"/>
  <c r="AT448" i="2"/>
  <c r="AV448" i="2" s="1"/>
  <c r="AR638" i="2" a="1"/>
  <c r="AR638" i="2" s="1"/>
  <c r="AS638" i="2" s="1" a="1"/>
  <c r="AS638" i="2" s="1"/>
  <c r="AT638" i="2"/>
  <c r="AV638" i="2" s="1"/>
  <c r="AT736" i="2"/>
  <c r="AV736" i="2" s="1"/>
  <c r="AR736" i="2" a="1"/>
  <c r="AR736" i="2" s="1"/>
  <c r="AS736" i="2" s="1" a="1"/>
  <c r="AS736" i="2" s="1"/>
  <c r="AR745" i="2" a="1"/>
  <c r="AR745" i="2" s="1"/>
  <c r="AS745" i="2" s="1" a="1"/>
  <c r="AS745" i="2" s="1"/>
  <c r="AT745" i="2"/>
  <c r="AV745" i="2" s="1"/>
  <c r="AT842" i="2"/>
  <c r="AV842" i="2" s="1"/>
  <c r="AR842" i="2" a="1"/>
  <c r="AR842" i="2" s="1"/>
  <c r="AS842" i="2" s="1" a="1"/>
  <c r="AS842" i="2" s="1"/>
  <c r="AT915" i="2"/>
  <c r="AV915" i="2" s="1"/>
  <c r="AR915" i="2" a="1"/>
  <c r="AR915" i="2" s="1"/>
  <c r="AS915" i="2" s="1" a="1"/>
  <c r="AS915" i="2" s="1"/>
  <c r="AR454" i="2" a="1"/>
  <c r="AR454" i="2" s="1"/>
  <c r="AS454" i="2" s="1" a="1"/>
  <c r="AS454" i="2" s="1"/>
  <c r="AT454" i="2"/>
  <c r="AV454" i="2" s="1"/>
  <c r="AR514" i="2" a="1"/>
  <c r="AR514" i="2" s="1"/>
  <c r="AS514" i="2" s="1" a="1"/>
  <c r="AS514" i="2" s="1"/>
  <c r="AT514" i="2"/>
  <c r="AV514" i="2" s="1"/>
  <c r="AT533" i="2"/>
  <c r="AV533" i="2" s="1"/>
  <c r="AR533" i="2" a="1"/>
  <c r="AR533" i="2" s="1"/>
  <c r="AS533" i="2" s="1" a="1"/>
  <c r="AS533" i="2" s="1"/>
  <c r="AT572" i="2"/>
  <c r="AV572" i="2" s="1"/>
  <c r="AR572" i="2" a="1"/>
  <c r="AR572" i="2" s="1"/>
  <c r="AS572" i="2" s="1" a="1"/>
  <c r="AS572" i="2" s="1"/>
  <c r="AV702" i="2"/>
  <c r="AT419" i="2"/>
  <c r="AV419" i="2" s="1"/>
  <c r="AT458" i="2"/>
  <c r="AV458" i="2" s="1"/>
  <c r="AT500" i="2"/>
  <c r="AV500" i="2" s="1"/>
  <c r="AR500" i="2" a="1"/>
  <c r="AR500" i="2" s="1"/>
  <c r="AS500" i="2" s="1" a="1"/>
  <c r="AS500" i="2" s="1"/>
  <c r="AV545" i="2"/>
  <c r="AR617" i="2" a="1"/>
  <c r="AR617" i="2" s="1"/>
  <c r="AS617" i="2" s="1" a="1"/>
  <c r="AS617" i="2" s="1"/>
  <c r="AT617" i="2"/>
  <c r="AV617" i="2" s="1"/>
  <c r="AT658" i="2"/>
  <c r="AV658" i="2" s="1"/>
  <c r="AR658" i="2" a="1"/>
  <c r="AR658" i="2" s="1"/>
  <c r="AS658" i="2" s="1" a="1"/>
  <c r="AS658" i="2" s="1"/>
  <c r="AR712" i="2" a="1"/>
  <c r="AR712" i="2" s="1"/>
  <c r="AS712" i="2" s="1" a="1"/>
  <c r="AS712" i="2" s="1"/>
  <c r="AR717" i="2" a="1"/>
  <c r="AR717" i="2" s="1"/>
  <c r="AS717" i="2" s="1" a="1"/>
  <c r="AS717" i="2" s="1"/>
  <c r="AR764" i="2" a="1"/>
  <c r="AR764" i="2" s="1"/>
  <c r="AS764" i="2" s="1" a="1"/>
  <c r="AS764" i="2" s="1"/>
  <c r="AT823" i="2"/>
  <c r="AV823" i="2" s="1"/>
  <c r="AR823" i="2" a="1"/>
  <c r="AR823" i="2" s="1"/>
  <c r="AS823" i="2" s="1" a="1"/>
  <c r="AS823" i="2" s="1"/>
  <c r="AT878" i="2"/>
  <c r="AV878" i="2" s="1"/>
  <c r="AR878" i="2" a="1"/>
  <c r="AR878" i="2" s="1"/>
  <c r="AS878" i="2" s="1" a="1"/>
  <c r="AS878" i="2" s="1"/>
  <c r="AT564" i="2"/>
  <c r="AV564" i="2" s="1"/>
  <c r="AR564" i="2" a="1"/>
  <c r="AR564" i="2" s="1"/>
  <c r="AS564" i="2" s="1" a="1"/>
  <c r="AS564" i="2" s="1"/>
  <c r="AR727" i="2" a="1"/>
  <c r="AR727" i="2" s="1"/>
  <c r="AS727" i="2" s="1" a="1"/>
  <c r="AS727" i="2" s="1"/>
  <c r="AT504" i="2"/>
  <c r="AV504" i="2" s="1"/>
  <c r="AR504" i="2" a="1"/>
  <c r="AR504" i="2" s="1"/>
  <c r="AS504" i="2" s="1" a="1"/>
  <c r="AS504" i="2" s="1"/>
  <c r="AR538" i="2" a="1"/>
  <c r="AR538" i="2" s="1"/>
  <c r="AS538" i="2" s="1" a="1"/>
  <c r="AS538" i="2" s="1"/>
  <c r="AT538" i="2"/>
  <c r="AV538" i="2" s="1"/>
  <c r="AT650" i="2"/>
  <c r="AV650" i="2" s="1"/>
  <c r="AR650" i="2" a="1"/>
  <c r="AR650" i="2" s="1"/>
  <c r="AS650" i="2" s="1" a="1"/>
  <c r="AS650" i="2" s="1"/>
  <c r="AR796" i="2" a="1"/>
  <c r="AR796" i="2" s="1"/>
  <c r="AS796" i="2" s="1" a="1"/>
  <c r="AS796" i="2" s="1"/>
  <c r="AT796" i="2"/>
  <c r="AV796" i="2" s="1"/>
  <c r="AR698" i="2" a="1"/>
  <c r="AR698" i="2" s="1"/>
  <c r="AS698" i="2" s="1" a="1"/>
  <c r="AS698" i="2" s="1"/>
  <c r="AT698" i="2"/>
  <c r="AV698" i="2" s="1"/>
  <c r="AR737" i="2" a="1"/>
  <c r="AR737" i="2" s="1"/>
  <c r="AS737" i="2" s="1" a="1"/>
  <c r="AS737" i="2" s="1"/>
  <c r="AT737" i="2"/>
  <c r="AV737" i="2" s="1"/>
  <c r="AR747" i="2" a="1"/>
  <c r="AR747" i="2" s="1"/>
  <c r="AS747" i="2" s="1" a="1"/>
  <c r="AS747" i="2" s="1"/>
  <c r="AT747" i="2"/>
  <c r="AV747" i="2" s="1"/>
  <c r="AT791" i="2"/>
  <c r="AV791" i="2" s="1"/>
  <c r="AR791" i="2" a="1"/>
  <c r="AR791" i="2" s="1"/>
  <c r="AS791" i="2" s="1" a="1"/>
  <c r="AS791" i="2" s="1"/>
  <c r="AT879" i="2"/>
  <c r="AV879" i="2" s="1"/>
  <c r="AR879" i="2" a="1"/>
  <c r="AR879" i="2" s="1"/>
  <c r="AS879" i="2" s="1" a="1"/>
  <c r="AS879" i="2" s="1"/>
  <c r="AR905" i="2" a="1"/>
  <c r="AR905" i="2" s="1"/>
  <c r="AS905" i="2" s="1" a="1"/>
  <c r="AS905" i="2" s="1"/>
  <c r="AT905" i="2"/>
  <c r="AV905" i="2" s="1"/>
  <c r="AT911" i="2"/>
  <c r="AV911" i="2" s="1"/>
  <c r="AR911" i="2" a="1"/>
  <c r="AR911" i="2" s="1"/>
  <c r="AS911" i="2" s="1" a="1"/>
  <c r="AS911" i="2" s="1"/>
  <c r="AT565" i="2"/>
  <c r="AV565" i="2" s="1"/>
  <c r="AR565" i="2" a="1"/>
  <c r="AR565" i="2" s="1"/>
  <c r="AS565" i="2" s="1" a="1"/>
  <c r="AS565" i="2" s="1"/>
  <c r="AT651" i="2"/>
  <c r="AV651" i="2" s="1"/>
  <c r="AR651" i="2" a="1"/>
  <c r="AR651" i="2" s="1"/>
  <c r="AS651" i="2" s="1" a="1"/>
  <c r="AS651" i="2" s="1"/>
  <c r="AR695" i="2" a="1"/>
  <c r="AR695" i="2" s="1"/>
  <c r="AS695" i="2" s="1" a="1"/>
  <c r="AS695" i="2" s="1"/>
  <c r="AT695" i="2"/>
  <c r="AV695" i="2" s="1"/>
  <c r="AT865" i="2"/>
  <c r="AV865" i="2" s="1"/>
  <c r="AR865" i="2" a="1"/>
  <c r="AR865" i="2" s="1"/>
  <c r="AS865" i="2" s="1" a="1"/>
  <c r="AS865" i="2" s="1"/>
  <c r="AT512" i="2"/>
  <c r="AV512" i="2" s="1"/>
  <c r="AR512" i="2" a="1"/>
  <c r="AR512" i="2" s="1"/>
  <c r="AS512" i="2" s="1" a="1"/>
  <c r="AS512" i="2" s="1"/>
  <c r="AT623" i="2"/>
  <c r="AV623" i="2" s="1"/>
  <c r="AR623" i="2" a="1"/>
  <c r="AR623" i="2" s="1"/>
  <c r="AS623" i="2" s="1" a="1"/>
  <c r="AS623" i="2" s="1"/>
  <c r="AT719" i="2"/>
  <c r="AV719" i="2" s="1"/>
  <c r="AR719" i="2" a="1"/>
  <c r="AR719" i="2" s="1"/>
  <c r="AS719" i="2" s="1" a="1"/>
  <c r="AS719" i="2" s="1"/>
  <c r="AR263" i="2" a="1"/>
  <c r="AR263" i="2" s="1"/>
  <c r="AS263" i="2" s="1" a="1"/>
  <c r="AS263" i="2" s="1"/>
  <c r="AR343" i="2" a="1"/>
  <c r="AR343" i="2" s="1"/>
  <c r="AS343" i="2" s="1" a="1"/>
  <c r="AS343" i="2" s="1"/>
  <c r="AR408" i="2" a="1"/>
  <c r="AR408" i="2" s="1"/>
  <c r="AS408" i="2" s="1" a="1"/>
  <c r="AS408" i="2" s="1"/>
  <c r="AR535" i="2" a="1"/>
  <c r="AR535" i="2" s="1"/>
  <c r="AS535" i="2" s="1" a="1"/>
  <c r="AS535" i="2" s="1"/>
  <c r="AR589" i="2" a="1"/>
  <c r="AR589" i="2" s="1"/>
  <c r="AS589" i="2" s="1" a="1"/>
  <c r="AS589" i="2" s="1"/>
  <c r="AR674" i="2" a="1"/>
  <c r="AR674" i="2" s="1"/>
  <c r="AS674" i="2" s="1" a="1"/>
  <c r="AS674" i="2" s="1"/>
  <c r="AT761" i="2"/>
  <c r="AV761" i="2" s="1"/>
  <c r="AR761" i="2" a="1"/>
  <c r="AR761" i="2" s="1"/>
  <c r="AS761" i="2" s="1" a="1"/>
  <c r="AS761" i="2" s="1"/>
  <c r="AT480" i="2"/>
  <c r="AV480" i="2" s="1"/>
  <c r="AR480" i="2" a="1"/>
  <c r="AR480" i="2" s="1"/>
  <c r="AS480" i="2" s="1" a="1"/>
  <c r="AS480" i="2" s="1"/>
  <c r="AR502" i="2" a="1"/>
  <c r="AR502" i="2" s="1"/>
  <c r="AS502" i="2" s="1" a="1"/>
  <c r="AS502" i="2" s="1"/>
  <c r="AT502" i="2"/>
  <c r="AV502" i="2" s="1"/>
  <c r="AR524" i="2" a="1"/>
  <c r="AR524" i="2" s="1"/>
  <c r="AS524" i="2" s="1" a="1"/>
  <c r="AS524" i="2" s="1"/>
  <c r="AT524" i="2"/>
  <c r="AV524" i="2" s="1"/>
  <c r="AT528" i="2"/>
  <c r="AV528" i="2" s="1"/>
  <c r="AR528" i="2" a="1"/>
  <c r="AR528" i="2" s="1"/>
  <c r="AS528" i="2" s="1" a="1"/>
  <c r="AS528" i="2" s="1"/>
  <c r="AR450" i="2" a="1"/>
  <c r="AR450" i="2" s="1"/>
  <c r="AS450" i="2" s="1" a="1"/>
  <c r="AS450" i="2" s="1"/>
  <c r="AR456" i="2" a="1"/>
  <c r="AR456" i="2" s="1"/>
  <c r="AS456" i="2" s="1" a="1"/>
  <c r="AS456" i="2" s="1"/>
  <c r="AR566" i="2" a="1"/>
  <c r="AR566" i="2" s="1"/>
  <c r="AS566" i="2" s="1" a="1"/>
  <c r="AS566" i="2" s="1"/>
  <c r="AR582" i="2" a="1"/>
  <c r="AR582" i="2" s="1"/>
  <c r="AS582" i="2" s="1" a="1"/>
  <c r="AS582" i="2" s="1"/>
  <c r="AT597" i="2"/>
  <c r="AV597" i="2" s="1"/>
  <c r="AR597" i="2" a="1"/>
  <c r="AR597" i="2" s="1"/>
  <c r="AS597" i="2" s="1" a="1"/>
  <c r="AS597" i="2" s="1"/>
  <c r="AT619" i="2"/>
  <c r="AV619" i="2" s="1"/>
  <c r="AR619" i="2" a="1"/>
  <c r="AR619" i="2" s="1"/>
  <c r="AS619" i="2" s="1" a="1"/>
  <c r="AS619" i="2" s="1"/>
  <c r="AT688" i="2"/>
  <c r="AV688" i="2" s="1"/>
  <c r="AR688" i="2" a="1"/>
  <c r="AR688" i="2" s="1"/>
  <c r="AS688" i="2" s="1" a="1"/>
  <c r="AS688" i="2" s="1"/>
  <c r="AR709" i="2" a="1"/>
  <c r="AR709" i="2" s="1"/>
  <c r="AS709" i="2" s="1" a="1"/>
  <c r="AS709" i="2" s="1"/>
  <c r="AT709" i="2"/>
  <c r="AV709" i="2" s="1"/>
  <c r="AR729" i="2" a="1"/>
  <c r="AR729" i="2" s="1"/>
  <c r="AS729" i="2" s="1" a="1"/>
  <c r="AS729" i="2" s="1"/>
  <c r="AR826" i="2" a="1"/>
  <c r="AR826" i="2" s="1"/>
  <c r="AS826" i="2" s="1" a="1"/>
  <c r="AS826" i="2" s="1"/>
  <c r="AT851" i="2"/>
  <c r="AV851" i="2" s="1"/>
  <c r="AR851" i="2" a="1"/>
  <c r="AR851" i="2" s="1"/>
  <c r="AS851" i="2" s="1" a="1"/>
  <c r="AS851" i="2" s="1"/>
  <c r="AT396" i="2"/>
  <c r="AV396" i="2" s="1"/>
  <c r="AR396" i="2" a="1"/>
  <c r="AR396" i="2" s="1"/>
  <c r="AS396" i="2" s="1" a="1"/>
  <c r="AS396" i="2" s="1"/>
  <c r="AR402" i="2" a="1"/>
  <c r="AR402" i="2" s="1"/>
  <c r="AS402" i="2" s="1" a="1"/>
  <c r="AS402" i="2" s="1"/>
  <c r="AR570" i="2" a="1"/>
  <c r="AR570" i="2" s="1"/>
  <c r="AS570" i="2" s="1" a="1"/>
  <c r="AS570" i="2" s="1"/>
  <c r="AT570" i="2"/>
  <c r="AV570" i="2" s="1"/>
  <c r="AR683" i="2" a="1"/>
  <c r="AR683" i="2" s="1"/>
  <c r="AS683" i="2" s="1" a="1"/>
  <c r="AS683" i="2" s="1"/>
  <c r="AT683" i="2"/>
  <c r="AV683" i="2" s="1"/>
  <c r="AR696" i="2" a="1"/>
  <c r="AR696" i="2" s="1"/>
  <c r="AS696" i="2" s="1" a="1"/>
  <c r="AS696" i="2" s="1"/>
  <c r="AR491" i="2" a="1"/>
  <c r="AR491" i="2" s="1"/>
  <c r="AS491" i="2" s="1" a="1"/>
  <c r="AS491" i="2" s="1"/>
  <c r="AT491" i="2"/>
  <c r="AV491" i="2" s="1"/>
  <c r="AR495" i="2" a="1"/>
  <c r="AR495" i="2" s="1"/>
  <c r="AS495" i="2" s="1" a="1"/>
  <c r="AS495" i="2" s="1"/>
  <c r="AT506" i="2"/>
  <c r="AV506" i="2" s="1"/>
  <c r="AR506" i="2" a="1"/>
  <c r="AR506" i="2" s="1"/>
  <c r="AS506" i="2" s="1" a="1"/>
  <c r="AS506" i="2" s="1"/>
  <c r="AV520" i="2"/>
  <c r="AT536" i="2"/>
  <c r="AV536" i="2" s="1"/>
  <c r="AR536" i="2" a="1"/>
  <c r="AR536" i="2" s="1"/>
  <c r="AS536" i="2" s="1" a="1"/>
  <c r="AS536" i="2" s="1"/>
  <c r="AT540" i="2"/>
  <c r="AV540" i="2" s="1"/>
  <c r="AR540" i="2" a="1"/>
  <c r="AR540" i="2" s="1"/>
  <c r="AS540" i="2" s="1" a="1"/>
  <c r="AS540" i="2" s="1"/>
  <c r="AT611" i="2"/>
  <c r="AV611" i="2" s="1"/>
  <c r="AT771" i="2"/>
  <c r="AV771" i="2" s="1"/>
  <c r="AR771" i="2" a="1"/>
  <c r="AR771" i="2" s="1"/>
  <c r="AS771" i="2" s="1" a="1"/>
  <c r="AS771" i="2" s="1"/>
  <c r="AT788" i="2"/>
  <c r="AV788" i="2" s="1"/>
  <c r="AR788" i="2" a="1"/>
  <c r="AR788" i="2" s="1"/>
  <c r="AS788" i="2" s="1" a="1"/>
  <c r="AS788" i="2" s="1"/>
  <c r="AT861" i="2"/>
  <c r="AV861" i="2" s="1"/>
  <c r="AR861" i="2" a="1"/>
  <c r="AR861" i="2" s="1"/>
  <c r="AS861" i="2" s="1" a="1"/>
  <c r="AS861" i="2" s="1"/>
  <c r="AV630" i="2"/>
  <c r="AT710" i="2"/>
  <c r="AV710" i="2" s="1"/>
  <c r="AR710" i="2" a="1"/>
  <c r="AR710" i="2" s="1"/>
  <c r="AS710" i="2" s="1" a="1"/>
  <c r="AS710" i="2" s="1"/>
  <c r="AR780" i="2" a="1"/>
  <c r="AR780" i="2" s="1"/>
  <c r="AS780" i="2" s="1" a="1"/>
  <c r="AS780" i="2" s="1"/>
  <c r="AT780" i="2"/>
  <c r="AV780" i="2" s="1"/>
  <c r="AR574" i="2" a="1"/>
  <c r="AR574" i="2" s="1"/>
  <c r="AS574" i="2" s="1" a="1"/>
  <c r="AS574" i="2" s="1"/>
  <c r="AT574" i="2"/>
  <c r="AV574" i="2" s="1"/>
  <c r="AT665" i="2"/>
  <c r="AV665" i="2" s="1"/>
  <c r="AT691" i="2"/>
  <c r="AV691" i="2" s="1"/>
  <c r="AR691" i="2" a="1"/>
  <c r="AR691" i="2" s="1"/>
  <c r="AS691" i="2" s="1" a="1"/>
  <c r="AS691" i="2" s="1"/>
  <c r="AR746" i="2" a="1"/>
  <c r="AR746" i="2" s="1"/>
  <c r="AS746" i="2" s="1" a="1"/>
  <c r="AS746" i="2" s="1"/>
  <c r="AT746" i="2"/>
  <c r="AV746" i="2" s="1"/>
  <c r="AT795" i="2"/>
  <c r="AV795" i="2" s="1"/>
  <c r="AR840" i="2" a="1"/>
  <c r="AR840" i="2" s="1"/>
  <c r="AS840" i="2" s="1" a="1"/>
  <c r="AS840" i="2" s="1"/>
  <c r="AT840" i="2"/>
  <c r="AV840" i="2" s="1"/>
  <c r="AR845" i="2" a="1"/>
  <c r="AR845" i="2" s="1"/>
  <c r="AS845" i="2" s="1" a="1"/>
  <c r="AS845" i="2" s="1"/>
  <c r="AT845" i="2"/>
  <c r="AV845" i="2" s="1"/>
  <c r="AV858" i="2"/>
  <c r="AR894" i="2" a="1"/>
  <c r="AR894" i="2" s="1"/>
  <c r="AS894" i="2" s="1" a="1"/>
  <c r="AS894" i="2" s="1"/>
  <c r="AT894" i="2"/>
  <c r="AV894" i="2" s="1"/>
  <c r="AV754" i="2"/>
  <c r="AR762" i="2" a="1"/>
  <c r="AR762" i="2" s="1"/>
  <c r="AS762" i="2" s="1" a="1"/>
  <c r="AS762" i="2" s="1"/>
  <c r="AT762" i="2"/>
  <c r="AV762" i="2" s="1"/>
  <c r="AT799" i="2"/>
  <c r="AV799" i="2" s="1"/>
  <c r="AR799" i="2" a="1"/>
  <c r="AR799" i="2" s="1"/>
  <c r="AS799" i="2" s="1" a="1"/>
  <c r="AS799" i="2" s="1"/>
  <c r="AT673" i="2"/>
  <c r="AV673" i="2" s="1"/>
  <c r="AR673" i="2" a="1"/>
  <c r="AR673" i="2" s="1"/>
  <c r="AS673" i="2" s="1" a="1"/>
  <c r="AS673" i="2" s="1"/>
  <c r="AR684" i="2" a="1"/>
  <c r="AR684" i="2" s="1"/>
  <c r="AS684" i="2" s="1" a="1"/>
  <c r="AS684" i="2" s="1"/>
  <c r="AT684" i="2"/>
  <c r="AV684" i="2" s="1"/>
  <c r="AR739" i="2" a="1"/>
  <c r="AR739" i="2" s="1"/>
  <c r="AS739" i="2" s="1" a="1"/>
  <c r="AS739" i="2" s="1"/>
  <c r="AR754" i="2" a="1"/>
  <c r="AR754" i="2" s="1"/>
  <c r="AS754" i="2" s="1" a="1"/>
  <c r="AS754" i="2" s="1"/>
  <c r="AR769" i="2" a="1"/>
  <c r="AR769" i="2" s="1"/>
  <c r="AS769" i="2" s="1" a="1"/>
  <c r="AS769" i="2" s="1"/>
  <c r="AT773" i="2"/>
  <c r="AV773" i="2" s="1"/>
  <c r="AT824" i="2"/>
  <c r="AV824" i="2" s="1"/>
  <c r="AR824" i="2" a="1"/>
  <c r="AR824" i="2" s="1"/>
  <c r="AS824" i="2" s="1" a="1"/>
  <c r="AS824" i="2" s="1"/>
  <c r="AT846" i="2"/>
  <c r="AV846" i="2" s="1"/>
  <c r="AR846" i="2" a="1"/>
  <c r="AR846" i="2" s="1"/>
  <c r="AS846" i="2" s="1" a="1"/>
  <c r="AS846" i="2" s="1"/>
  <c r="AR872" i="2" a="1"/>
  <c r="AR872" i="2" s="1"/>
  <c r="AS872" i="2" s="1" a="1"/>
  <c r="AS872" i="2" s="1"/>
  <c r="AT872" i="2"/>
  <c r="AV872" i="2" s="1"/>
  <c r="AT890" i="2"/>
  <c r="AV890" i="2" s="1"/>
  <c r="AR890" i="2" a="1"/>
  <c r="AR890" i="2" s="1"/>
  <c r="AS890" i="2" s="1" a="1"/>
  <c r="AS890" i="2" s="1"/>
  <c r="AT1083" i="2"/>
  <c r="AV1083" i="2" s="1"/>
  <c r="AR1083" i="2" a="1"/>
  <c r="AR1083" i="2" s="1"/>
  <c r="AS1083" i="2" s="1" a="1"/>
  <c r="AS1083" i="2" s="1"/>
  <c r="AT777" i="2"/>
  <c r="AV777" i="2" s="1"/>
  <c r="AR777" i="2" a="1"/>
  <c r="AR777" i="2" s="1"/>
  <c r="AS777" i="2" s="1" a="1"/>
  <c r="AS777" i="2" s="1"/>
  <c r="AR859" i="2" a="1"/>
  <c r="AR859" i="2" s="1"/>
  <c r="AS859" i="2" s="1" a="1"/>
  <c r="AS859" i="2" s="1"/>
  <c r="AT859" i="2"/>
  <c r="AV859" i="2" s="1"/>
  <c r="AT863" i="2"/>
  <c r="AV863" i="2" s="1"/>
  <c r="AR950" i="2" a="1"/>
  <c r="AR950" i="2" s="1"/>
  <c r="AS950" i="2" s="1" a="1"/>
  <c r="AS950" i="2" s="1"/>
  <c r="AR562" i="2" a="1"/>
  <c r="AR562" i="2" s="1"/>
  <c r="AS562" i="2" s="1" a="1"/>
  <c r="AS562" i="2" s="1"/>
  <c r="AT562" i="2"/>
  <c r="AV562" i="2" s="1"/>
  <c r="AR781" i="2" a="1"/>
  <c r="AR781" i="2" s="1"/>
  <c r="AS781" i="2" s="1" a="1"/>
  <c r="AS781" i="2" s="1"/>
  <c r="AT820" i="2"/>
  <c r="AV820" i="2" s="1"/>
  <c r="AR820" i="2" a="1"/>
  <c r="AR820" i="2" s="1"/>
  <c r="AS820" i="2" s="1" a="1"/>
  <c r="AS820" i="2" s="1"/>
  <c r="AR841" i="2" a="1"/>
  <c r="AR841" i="2" s="1"/>
  <c r="AS841" i="2" s="1" a="1"/>
  <c r="AS841" i="2" s="1"/>
  <c r="AR885" i="2" a="1"/>
  <c r="AR885" i="2" s="1"/>
  <c r="AS885" i="2" s="1" a="1"/>
  <c r="AS885" i="2" s="1"/>
  <c r="AR1045" i="2" a="1"/>
  <c r="AR1045" i="2" s="1"/>
  <c r="AS1045" i="2" s="1" a="1"/>
  <c r="AS1045" i="2" s="1"/>
  <c r="AT1045" i="2"/>
  <c r="AV1045" i="2" s="1"/>
  <c r="AR521" i="2" a="1"/>
  <c r="AR521" i="2" s="1"/>
  <c r="AS521" i="2" s="1" a="1"/>
  <c r="AS521" i="2" s="1"/>
  <c r="AR581" i="2" a="1"/>
  <c r="AR581" i="2" s="1"/>
  <c r="AS581" i="2" s="1" a="1"/>
  <c r="AS581" i="2" s="1"/>
  <c r="AR670" i="2" a="1"/>
  <c r="AR670" i="2" s="1"/>
  <c r="AS670" i="2" s="1" a="1"/>
  <c r="AS670" i="2" s="1"/>
  <c r="AT692" i="2"/>
  <c r="AV692" i="2" s="1"/>
  <c r="AR692" i="2" a="1"/>
  <c r="AR692" i="2" s="1"/>
  <c r="AS692" i="2" s="1" a="1"/>
  <c r="AS692" i="2" s="1"/>
  <c r="AR882" i="2" a="1"/>
  <c r="AR882" i="2" s="1"/>
  <c r="AS882" i="2" s="1" a="1"/>
  <c r="AS882" i="2" s="1"/>
  <c r="AT1122" i="2"/>
  <c r="AV1122" i="2" s="1"/>
  <c r="AR1122" i="2" a="1"/>
  <c r="AR1122" i="2" s="1"/>
  <c r="AS1122" i="2" s="1" a="1"/>
  <c r="AS1122" i="2" s="1"/>
  <c r="AR659" i="2" a="1"/>
  <c r="AR659" i="2" s="1"/>
  <c r="AS659" i="2" s="1" a="1"/>
  <c r="AS659" i="2" s="1"/>
  <c r="AT659" i="2"/>
  <c r="AV659" i="2" s="1"/>
  <c r="AV707" i="2"/>
  <c r="AV732" i="2"/>
  <c r="AT847" i="2"/>
  <c r="AV847" i="2" s="1"/>
  <c r="AR847" i="2" a="1"/>
  <c r="AR847" i="2" s="1"/>
  <c r="AS847" i="2" s="1" a="1"/>
  <c r="AS847" i="2" s="1"/>
  <c r="AT951" i="2"/>
  <c r="AV951" i="2" s="1"/>
  <c r="AR951" i="2" a="1"/>
  <c r="AR951" i="2" s="1"/>
  <c r="AS951" i="2" s="1" a="1"/>
  <c r="AS951" i="2" s="1"/>
  <c r="AT999" i="2"/>
  <c r="AV999" i="2" s="1"/>
  <c r="AR999" i="2" a="1"/>
  <c r="AR999" i="2" s="1"/>
  <c r="AS999" i="2" s="1" a="1"/>
  <c r="AS999" i="2" s="1"/>
  <c r="AT624" i="2"/>
  <c r="AV624" i="2" s="1"/>
  <c r="AR663" i="2" a="1"/>
  <c r="AR663" i="2" s="1"/>
  <c r="AS663" i="2" s="1" a="1"/>
  <c r="AS663" i="2" s="1"/>
  <c r="AR707" i="2" a="1"/>
  <c r="AR707" i="2" s="1"/>
  <c r="AS707" i="2" s="1" a="1"/>
  <c r="AS707" i="2" s="1"/>
  <c r="AT743" i="2"/>
  <c r="AV743" i="2" s="1"/>
  <c r="AR743" i="2" a="1"/>
  <c r="AR743" i="2" s="1"/>
  <c r="AS743" i="2" s="1" a="1"/>
  <c r="AS743" i="2" s="1"/>
  <c r="AR751" i="2" a="1"/>
  <c r="AR751" i="2" s="1"/>
  <c r="AS751" i="2" s="1" a="1"/>
  <c r="AS751" i="2" s="1"/>
  <c r="AR755" i="2" a="1"/>
  <c r="AR755" i="2" s="1"/>
  <c r="AS755" i="2" s="1" a="1"/>
  <c r="AS755" i="2" s="1"/>
  <c r="AR770" i="2" a="1"/>
  <c r="AR770" i="2" s="1"/>
  <c r="AS770" i="2" s="1" a="1"/>
  <c r="AS770" i="2" s="1"/>
  <c r="AV774" i="2"/>
  <c r="AT940" i="2"/>
  <c r="AV940" i="2" s="1"/>
  <c r="AR940" i="2" a="1"/>
  <c r="AR940" i="2" s="1"/>
  <c r="AS940" i="2" s="1" a="1"/>
  <c r="AS940" i="2" s="1"/>
  <c r="AT983" i="2"/>
  <c r="AV983" i="2" s="1"/>
  <c r="AR983" i="2" a="1"/>
  <c r="AR983" i="2" s="1"/>
  <c r="AS983" i="2" s="1" a="1"/>
  <c r="AS983" i="2" s="1"/>
  <c r="AT906" i="2"/>
  <c r="AV906" i="2" s="1"/>
  <c r="AR906" i="2" a="1"/>
  <c r="AR906" i="2" s="1"/>
  <c r="AS906" i="2" s="1" a="1"/>
  <c r="AS906" i="2" s="1"/>
  <c r="AR1064" i="2" a="1"/>
  <c r="AR1064" i="2" s="1"/>
  <c r="AS1064" i="2" s="1" a="1"/>
  <c r="AS1064" i="2" s="1"/>
  <c r="AT1064" i="2"/>
  <c r="AV1064" i="2" s="1"/>
  <c r="AR995" i="2" a="1"/>
  <c r="AR995" i="2" s="1"/>
  <c r="AS995" i="2" s="1" a="1"/>
  <c r="AS995" i="2" s="1"/>
  <c r="AT995" i="2"/>
  <c r="AV995" i="2" s="1"/>
  <c r="AR953" i="2" a="1"/>
  <c r="AR953" i="2" s="1"/>
  <c r="AS953" i="2" s="1" a="1"/>
  <c r="AS953" i="2" s="1"/>
  <c r="AT953" i="2"/>
  <c r="AV953" i="2" s="1"/>
  <c r="AT1149" i="2"/>
  <c r="AV1149" i="2" s="1"/>
  <c r="AR1149" i="2" a="1"/>
  <c r="AR1149" i="2" s="1"/>
  <c r="AS1149" i="2" s="1" a="1"/>
  <c r="AS1149" i="2" s="1"/>
  <c r="AR866" i="2" a="1"/>
  <c r="AR866" i="2" s="1"/>
  <c r="AS866" i="2" s="1" a="1"/>
  <c r="AS866" i="2" s="1"/>
  <c r="AR526" i="2" a="1"/>
  <c r="AR526" i="2" s="1"/>
  <c r="AS526" i="2" s="1" a="1"/>
  <c r="AS526" i="2" s="1"/>
  <c r="AT526" i="2"/>
  <c r="AV526" i="2" s="1"/>
  <c r="AR643" i="2" a="1"/>
  <c r="AR643" i="2" s="1"/>
  <c r="AS643" i="2" s="1" a="1"/>
  <c r="AS643" i="2" s="1"/>
  <c r="AT643" i="2"/>
  <c r="AV643" i="2" s="1"/>
  <c r="AT705" i="2"/>
  <c r="AV705" i="2" s="1"/>
  <c r="AR705" i="2" a="1"/>
  <c r="AR705" i="2" s="1"/>
  <c r="AS705" i="2" s="1" a="1"/>
  <c r="AS705" i="2" s="1"/>
  <c r="AR779" i="2" a="1"/>
  <c r="AR779" i="2" s="1"/>
  <c r="AS779" i="2" s="1" a="1"/>
  <c r="AS779" i="2" s="1"/>
  <c r="AT827" i="2"/>
  <c r="AV827" i="2" s="1"/>
  <c r="AR827" i="2" a="1"/>
  <c r="AR827" i="2" s="1"/>
  <c r="AS827" i="2" s="1" a="1"/>
  <c r="AS827" i="2" s="1"/>
  <c r="AR875" i="2" a="1"/>
  <c r="AR875" i="2" s="1"/>
  <c r="AS875" i="2" s="1" a="1"/>
  <c r="AS875" i="2" s="1"/>
  <c r="AT875" i="2"/>
  <c r="AV875" i="2" s="1"/>
  <c r="AR888" i="2" a="1"/>
  <c r="AR888" i="2" s="1"/>
  <c r="AS888" i="2" s="1" a="1"/>
  <c r="AS888" i="2" s="1"/>
  <c r="AT888" i="2"/>
  <c r="AV888" i="2" s="1"/>
  <c r="AR849" i="2" a="1"/>
  <c r="AR849" i="2" s="1"/>
  <c r="AS849" i="2" s="1" a="1"/>
  <c r="AS849" i="2" s="1"/>
  <c r="AT849" i="2"/>
  <c r="AV849" i="2" s="1"/>
  <c r="AR937" i="2" a="1"/>
  <c r="AR937" i="2" s="1"/>
  <c r="AS937" i="2" s="1" a="1"/>
  <c r="AS937" i="2" s="1"/>
  <c r="AT937" i="2"/>
  <c r="AV937" i="2" s="1"/>
  <c r="AR753" i="2" a="1"/>
  <c r="AR753" i="2" s="1"/>
  <c r="AS753" i="2" s="1" a="1"/>
  <c r="AS753" i="2" s="1"/>
  <c r="AT753" i="2"/>
  <c r="AV753" i="2" s="1"/>
  <c r="AT765" i="2"/>
  <c r="AV765" i="2" s="1"/>
  <c r="AR765" i="2" a="1"/>
  <c r="AR765" i="2" s="1"/>
  <c r="AS765" i="2" s="1" a="1"/>
  <c r="AS765" i="2" s="1"/>
  <c r="AR772" i="2" a="1"/>
  <c r="AR772" i="2" s="1"/>
  <c r="AS772" i="2" s="1" a="1"/>
  <c r="AS772" i="2" s="1"/>
  <c r="AR880" i="2" a="1"/>
  <c r="AR880" i="2" s="1"/>
  <c r="AS880" i="2" s="1" a="1"/>
  <c r="AS880" i="2" s="1"/>
  <c r="AT880" i="2"/>
  <c r="AV880" i="2" s="1"/>
  <c r="AT718" i="2"/>
  <c r="AV718" i="2" s="1"/>
  <c r="AR718" i="2" a="1"/>
  <c r="AR718" i="2" s="1"/>
  <c r="AS718" i="2" s="1" a="1"/>
  <c r="AS718" i="2" s="1"/>
  <c r="AT730" i="2"/>
  <c r="AV730" i="2" s="1"/>
  <c r="AT734" i="2"/>
  <c r="AV734" i="2" s="1"/>
  <c r="AR734" i="2" a="1"/>
  <c r="AR734" i="2" s="1"/>
  <c r="AS734" i="2" s="1" a="1"/>
  <c r="AS734" i="2" s="1"/>
  <c r="AR889" i="2" a="1"/>
  <c r="AR889" i="2" s="1"/>
  <c r="AS889" i="2" s="1" a="1"/>
  <c r="AS889" i="2" s="1"/>
  <c r="AT889" i="2"/>
  <c r="AV889" i="2" s="1"/>
  <c r="AR908" i="2" a="1"/>
  <c r="AR908" i="2" s="1"/>
  <c r="AS908" i="2" s="1" a="1"/>
  <c r="AS908" i="2" s="1"/>
  <c r="AT908" i="2"/>
  <c r="AV908" i="2" s="1"/>
  <c r="AR969" i="2" a="1"/>
  <c r="AR969" i="2" s="1"/>
  <c r="AS969" i="2" s="1" a="1"/>
  <c r="AS969" i="2" s="1"/>
  <c r="AT969" i="2"/>
  <c r="AV969" i="2" s="1"/>
  <c r="AT1092" i="2"/>
  <c r="AV1092" i="2" s="1"/>
  <c r="AR1092" i="2" a="1"/>
  <c r="AR1092" i="2" s="1"/>
  <c r="AS1092" i="2" s="1" a="1"/>
  <c r="AS1092" i="2" s="1"/>
  <c r="AT551" i="2"/>
  <c r="AV551" i="2" s="1"/>
  <c r="AT918" i="2"/>
  <c r="AV918" i="2" s="1"/>
  <c r="AT933" i="2"/>
  <c r="AV933" i="2" s="1"/>
  <c r="AR933" i="2" a="1"/>
  <c r="AR933" i="2" s="1"/>
  <c r="AS933" i="2" s="1" a="1"/>
  <c r="AS933" i="2" s="1"/>
  <c r="AT975" i="2"/>
  <c r="AV975" i="2" s="1"/>
  <c r="AR975" i="2" a="1"/>
  <c r="AR975" i="2" s="1"/>
  <c r="AS975" i="2" s="1" a="1"/>
  <c r="AS975" i="2" s="1"/>
  <c r="AT664" i="2"/>
  <c r="AV664" i="2" s="1"/>
  <c r="AR664" i="2" a="1"/>
  <c r="AR664" i="2" s="1"/>
  <c r="AS664" i="2" s="1" a="1"/>
  <c r="AS664" i="2" s="1"/>
  <c r="AV724" i="2"/>
  <c r="AV934" i="2"/>
  <c r="AT943" i="2"/>
  <c r="AV943" i="2" s="1"/>
  <c r="AR943" i="2" a="1"/>
  <c r="AR943" i="2" s="1"/>
  <c r="AS943" i="2" s="1" a="1"/>
  <c r="AS943" i="2" s="1"/>
  <c r="AR961" i="2" a="1"/>
  <c r="AR961" i="2" s="1"/>
  <c r="AS961" i="2" s="1" a="1"/>
  <c r="AS961" i="2" s="1"/>
  <c r="AT961" i="2"/>
  <c r="AV961" i="2" s="1"/>
  <c r="AR985" i="2" a="1"/>
  <c r="AR985" i="2" s="1"/>
  <c r="AS985" i="2" s="1" a="1"/>
  <c r="AS985" i="2" s="1"/>
  <c r="AT985" i="2"/>
  <c r="AV985" i="2" s="1"/>
  <c r="AT864" i="2"/>
  <c r="AV864" i="2" s="1"/>
  <c r="AR864" i="2" a="1"/>
  <c r="AR864" i="2" s="1"/>
  <c r="AS864" i="2" s="1" a="1"/>
  <c r="AS864" i="2" s="1"/>
  <c r="AT783" i="2"/>
  <c r="AV783" i="2" s="1"/>
  <c r="AR986" i="2" a="1"/>
  <c r="AR986" i="2" s="1"/>
  <c r="AS986" i="2" s="1" a="1"/>
  <c r="AS986" i="2" s="1"/>
  <c r="AT986" i="2"/>
  <c r="AV986" i="2" s="1"/>
  <c r="AT1019" i="2"/>
  <c r="AV1019" i="2" s="1"/>
  <c r="AR1019" i="2" a="1"/>
  <c r="AR1019" i="2" s="1"/>
  <c r="AS1019" i="2" s="1" a="1"/>
  <c r="AS1019" i="2" s="1"/>
  <c r="AR1025" i="2" a="1"/>
  <c r="AR1025" i="2" s="1"/>
  <c r="AS1025" i="2" s="1" a="1"/>
  <c r="AS1025" i="2" s="1"/>
  <c r="AT1025" i="2"/>
  <c r="AV1025" i="2" s="1"/>
  <c r="AT1106" i="2"/>
  <c r="AV1106" i="2" s="1"/>
  <c r="AR1106" i="2" a="1"/>
  <c r="AR1106" i="2" s="1"/>
  <c r="AS1106" i="2" s="1" a="1"/>
  <c r="AS1106" i="2" s="1"/>
  <c r="AT835" i="2"/>
  <c r="AV835" i="2" s="1"/>
  <c r="AR854" i="2" a="1"/>
  <c r="AR854" i="2" s="1"/>
  <c r="AS854" i="2" s="1" a="1"/>
  <c r="AS854" i="2" s="1"/>
  <c r="AT854" i="2"/>
  <c r="AV854" i="2" s="1"/>
  <c r="AT921" i="2"/>
  <c r="AV921" i="2" s="1"/>
  <c r="AR949" i="2" a="1"/>
  <c r="AR949" i="2" s="1"/>
  <c r="AS949" i="2" s="1" a="1"/>
  <c r="AS949" i="2" s="1"/>
  <c r="AT949" i="2"/>
  <c r="AV949" i="2" s="1"/>
  <c r="AR971" i="2" a="1"/>
  <c r="AR971" i="2" s="1"/>
  <c r="AS971" i="2" s="1" a="1"/>
  <c r="AS971" i="2" s="1"/>
  <c r="AT971" i="2"/>
  <c r="AV971" i="2" s="1"/>
  <c r="AR803" i="2" a="1"/>
  <c r="AR803" i="2" s="1"/>
  <c r="AS803" i="2" s="1" a="1"/>
  <c r="AS803" i="2" s="1"/>
  <c r="AR822" i="2" a="1"/>
  <c r="AR822" i="2" s="1"/>
  <c r="AS822" i="2" s="1" a="1"/>
  <c r="AS822" i="2" s="1"/>
  <c r="AR843" i="2" a="1"/>
  <c r="AR843" i="2" s="1"/>
  <c r="AS843" i="2" s="1" a="1"/>
  <c r="AS843" i="2" s="1"/>
  <c r="AR869" i="2" a="1"/>
  <c r="AR869" i="2" s="1"/>
  <c r="AS869" i="2" s="1" a="1"/>
  <c r="AS869" i="2" s="1"/>
  <c r="AT869" i="2"/>
  <c r="AV869" i="2" s="1"/>
  <c r="AT896" i="2"/>
  <c r="AV896" i="2" s="1"/>
  <c r="AR896" i="2" a="1"/>
  <c r="AR896" i="2" s="1"/>
  <c r="AS896" i="2" s="1" a="1"/>
  <c r="AS896" i="2" s="1"/>
  <c r="AT1185" i="2"/>
  <c r="AV1185" i="2" s="1"/>
  <c r="AR1185" i="2" a="1"/>
  <c r="AR1185" i="2" s="1"/>
  <c r="AS1185" i="2" s="1" a="1"/>
  <c r="AS1185" i="2" s="1"/>
  <c r="AT738" i="2"/>
  <c r="AV738" i="2" s="1"/>
  <c r="AR738" i="2" a="1"/>
  <c r="AR738" i="2" s="1"/>
  <c r="AS738" i="2" s="1" a="1"/>
  <c r="AS738" i="2" s="1"/>
  <c r="AR787" i="2" a="1"/>
  <c r="AR787" i="2" s="1"/>
  <c r="AS787" i="2" s="1" a="1"/>
  <c r="AS787" i="2" s="1"/>
  <c r="AT790" i="2"/>
  <c r="AV790" i="2" s="1"/>
  <c r="AT800" i="2"/>
  <c r="AV800" i="2" s="1"/>
  <c r="AT873" i="2"/>
  <c r="AV873" i="2" s="1"/>
  <c r="AT904" i="2"/>
  <c r="AV904" i="2" s="1"/>
  <c r="AR904" i="2" a="1"/>
  <c r="AR904" i="2" s="1"/>
  <c r="AS904" i="2" s="1" a="1"/>
  <c r="AS904" i="2" s="1"/>
  <c r="AT945" i="2"/>
  <c r="AV945" i="2" s="1"/>
  <c r="AT996" i="2"/>
  <c r="AV996" i="2" s="1"/>
  <c r="AR996" i="2" a="1"/>
  <c r="AR996" i="2" s="1"/>
  <c r="AS996" i="2" s="1" a="1"/>
  <c r="AS996" i="2" s="1"/>
  <c r="AT955" i="2"/>
  <c r="AV955" i="2" s="1"/>
  <c r="AR955" i="2" a="1"/>
  <c r="AR955" i="2" s="1"/>
  <c r="AS955" i="2" s="1" a="1"/>
  <c r="AS955" i="2" s="1"/>
  <c r="AT1027" i="2"/>
  <c r="AV1027" i="2" s="1"/>
  <c r="AR1027" i="2" a="1"/>
  <c r="AR1027" i="2" s="1"/>
  <c r="AS1027" i="2" s="1" a="1"/>
  <c r="AS1027" i="2" s="1"/>
  <c r="AT1032" i="2"/>
  <c r="AV1032" i="2" s="1"/>
  <c r="AR1032" i="2" a="1"/>
  <c r="AR1032" i="2" s="1"/>
  <c r="AS1032" i="2" s="1" a="1"/>
  <c r="AS1032" i="2" s="1"/>
  <c r="AT1048" i="2"/>
  <c r="AV1048" i="2" s="1"/>
  <c r="AR1048" i="2" a="1"/>
  <c r="AR1048" i="2" s="1"/>
  <c r="AS1048" i="2" s="1" a="1"/>
  <c r="AS1048" i="2" s="1"/>
  <c r="AT1080" i="2"/>
  <c r="AV1080" i="2" s="1"/>
  <c r="AR1080" i="2" a="1"/>
  <c r="AR1080" i="2" s="1"/>
  <c r="AS1080" i="2" s="1" a="1"/>
  <c r="AS1080" i="2" s="1"/>
  <c r="AT1124" i="2"/>
  <c r="AV1124" i="2" s="1"/>
  <c r="AR1124" i="2" a="1"/>
  <c r="AR1124" i="2" s="1"/>
  <c r="AS1124" i="2" s="1" a="1"/>
  <c r="AS1124" i="2" s="1"/>
  <c r="AR972" i="2" a="1"/>
  <c r="AR972" i="2" s="1"/>
  <c r="AS972" i="2" s="1" a="1"/>
  <c r="AS972" i="2" s="1"/>
  <c r="AT972" i="2"/>
  <c r="AV972" i="2" s="1"/>
  <c r="AT1133" i="2"/>
  <c r="AV1133" i="2" s="1"/>
  <c r="AR1133" i="2" a="1"/>
  <c r="AR1133" i="2" s="1"/>
  <c r="AS1133" i="2" s="1" a="1"/>
  <c r="AS1133" i="2" s="1"/>
  <c r="AT1119" i="2"/>
  <c r="AV1119" i="2" s="1"/>
  <c r="AR1119" i="2" a="1"/>
  <c r="AR1119" i="2" s="1"/>
  <c r="AS1119" i="2" s="1" a="1"/>
  <c r="AS1119" i="2" s="1"/>
  <c r="AT960" i="2"/>
  <c r="AV960" i="2" s="1"/>
  <c r="AR960" i="2" a="1"/>
  <c r="AR960" i="2" s="1"/>
  <c r="AS960" i="2" s="1" a="1"/>
  <c r="AS960" i="2" s="1"/>
  <c r="AT1050" i="2"/>
  <c r="AV1050" i="2" s="1"/>
  <c r="AR1050" i="2" a="1"/>
  <c r="AR1050" i="2" s="1"/>
  <c r="AS1050" i="2" s="1" a="1"/>
  <c r="AS1050" i="2" s="1"/>
  <c r="AR1097" i="2" a="1"/>
  <c r="AR1097" i="2" s="1"/>
  <c r="AS1097" i="2" s="1" a="1"/>
  <c r="AS1097" i="2" s="1"/>
  <c r="AT1097" i="2"/>
  <c r="AV1097" i="2" s="1"/>
  <c r="AT907" i="2"/>
  <c r="AV907" i="2" s="1"/>
  <c r="AR907" i="2" a="1"/>
  <c r="AR907" i="2" s="1"/>
  <c r="AS907" i="2" s="1" a="1"/>
  <c r="AS907" i="2" s="1"/>
  <c r="AT938" i="2"/>
  <c r="AV938" i="2" s="1"/>
  <c r="AT758" i="2"/>
  <c r="AV758" i="2" s="1"/>
  <c r="AR831" i="2" a="1"/>
  <c r="AR831" i="2" s="1"/>
  <c r="AS831" i="2" s="1" a="1"/>
  <c r="AS831" i="2" s="1"/>
  <c r="AT974" i="2"/>
  <c r="AV974" i="2" s="1"/>
  <c r="AT1004" i="2"/>
  <c r="AV1004" i="2" s="1"/>
  <c r="AR1004" i="2" a="1"/>
  <c r="AR1004" i="2" s="1"/>
  <c r="AS1004" i="2" s="1" a="1"/>
  <c r="AS1004" i="2" s="1"/>
  <c r="AR1044" i="2" a="1"/>
  <c r="AR1044" i="2" s="1"/>
  <c r="AS1044" i="2" s="1" a="1"/>
  <c r="AS1044" i="2" s="1"/>
  <c r="AT1044" i="2"/>
  <c r="AV1044" i="2" s="1"/>
  <c r="AT1077" i="2"/>
  <c r="AV1077" i="2" s="1"/>
  <c r="AR1077" i="2" a="1"/>
  <c r="AR1077" i="2" s="1"/>
  <c r="AS1077" i="2" s="1" a="1"/>
  <c r="AS1077" i="2" s="1"/>
  <c r="AT932" i="2"/>
  <c r="AV932" i="2" s="1"/>
  <c r="AR932" i="2" a="1"/>
  <c r="AR932" i="2" s="1"/>
  <c r="AS932" i="2" s="1" a="1"/>
  <c r="AS932" i="2" s="1"/>
  <c r="AT1029" i="2"/>
  <c r="AV1029" i="2" s="1"/>
  <c r="AT1272" i="2"/>
  <c r="AV1272" i="2" s="1"/>
  <c r="AR1272" i="2" a="1"/>
  <c r="AR1272" i="2" s="1"/>
  <c r="AS1272" i="2" s="1" a="1"/>
  <c r="AS1272" i="2" s="1"/>
  <c r="AR919" i="2" a="1"/>
  <c r="AR919" i="2" s="1"/>
  <c r="AS919" i="2" s="1" a="1"/>
  <c r="AS919" i="2" s="1"/>
  <c r="AT944" i="2"/>
  <c r="AV944" i="2" s="1"/>
  <c r="AR944" i="2" a="1"/>
  <c r="AR944" i="2" s="1"/>
  <c r="AS944" i="2" s="1" a="1"/>
  <c r="AS944" i="2" s="1"/>
  <c r="AT1051" i="2"/>
  <c r="AV1051" i="2" s="1"/>
  <c r="AR1051" i="2" a="1"/>
  <c r="AR1051" i="2" s="1"/>
  <c r="AS1051" i="2" s="1" a="1"/>
  <c r="AS1051" i="2" s="1"/>
  <c r="AR1099" i="2" a="1"/>
  <c r="AR1099" i="2" s="1"/>
  <c r="AS1099" i="2" s="1" a="1"/>
  <c r="AS1099" i="2" s="1"/>
  <c r="AT1099" i="2"/>
  <c r="AV1099" i="2" s="1"/>
  <c r="AR1257" i="2" a="1"/>
  <c r="AR1257" i="2" s="1"/>
  <c r="AS1257" i="2" s="1" a="1"/>
  <c r="AS1257" i="2" s="1"/>
  <c r="AT1257" i="2"/>
  <c r="AV1257" i="2" s="1"/>
  <c r="AV1263" i="2"/>
  <c r="AT1134" i="2"/>
  <c r="AV1134" i="2" s="1"/>
  <c r="AR1134" i="2" a="1"/>
  <c r="AR1134" i="2" s="1"/>
  <c r="AS1134" i="2" s="1" a="1"/>
  <c r="AS1134" i="2" s="1"/>
  <c r="AT1320" i="2"/>
  <c r="AV1320" i="2" s="1"/>
  <c r="AR1320" i="2" a="1"/>
  <c r="AR1320" i="2" s="1"/>
  <c r="AS1320" i="2" s="1" a="1"/>
  <c r="AS1320" i="2" s="1"/>
  <c r="AT1153" i="2"/>
  <c r="AV1153" i="2" s="1"/>
  <c r="AR1153" i="2" a="1"/>
  <c r="AR1153" i="2" s="1"/>
  <c r="AS1153" i="2" s="1" a="1"/>
  <c r="AS1153" i="2" s="1"/>
  <c r="AR1294" i="2" a="1"/>
  <c r="AR1294" i="2" s="1"/>
  <c r="AS1294" i="2" s="1" a="1"/>
  <c r="AS1294" i="2" s="1"/>
  <c r="AT1294" i="2"/>
  <c r="AV1294" i="2" s="1"/>
  <c r="AT1052" i="2"/>
  <c r="AV1052" i="2" s="1"/>
  <c r="AR1052" i="2" a="1"/>
  <c r="AR1052" i="2" s="1"/>
  <c r="AS1052" i="2" s="1" a="1"/>
  <c r="AS1052" i="2" s="1"/>
  <c r="AR1056" i="2" a="1"/>
  <c r="AR1056" i="2" s="1"/>
  <c r="AS1056" i="2" s="1" a="1"/>
  <c r="AS1056" i="2" s="1"/>
  <c r="AR1095" i="2" a="1"/>
  <c r="AR1095" i="2" s="1"/>
  <c r="AS1095" i="2" s="1" a="1"/>
  <c r="AS1095" i="2" s="1"/>
  <c r="AT1158" i="2"/>
  <c r="AV1158" i="2" s="1"/>
  <c r="AR1158" i="2" a="1"/>
  <c r="AR1158" i="2" s="1"/>
  <c r="AS1158" i="2" s="1" a="1"/>
  <c r="AS1158" i="2" s="1"/>
  <c r="AT963" i="2"/>
  <c r="AV963" i="2" s="1"/>
  <c r="AR963" i="2" a="1"/>
  <c r="AR963" i="2" s="1"/>
  <c r="AS963" i="2" s="1" a="1"/>
  <c r="AS963" i="2" s="1"/>
  <c r="AR978" i="2" a="1"/>
  <c r="AR978" i="2" s="1"/>
  <c r="AS978" i="2" s="1" a="1"/>
  <c r="AS978" i="2" s="1"/>
  <c r="AT978" i="2"/>
  <c r="AV978" i="2" s="1"/>
  <c r="AR1100" i="2" a="1"/>
  <c r="AR1100" i="2" s="1"/>
  <c r="AS1100" i="2" s="1" a="1"/>
  <c r="AS1100" i="2" s="1"/>
  <c r="AR1203" i="2" a="1"/>
  <c r="AR1203" i="2" s="1"/>
  <c r="AS1203" i="2" s="1" a="1"/>
  <c r="AS1203" i="2" s="1"/>
  <c r="AT1203" i="2"/>
  <c r="AV1203" i="2" s="1"/>
  <c r="AV982" i="2"/>
  <c r="AT1164" i="2"/>
  <c r="AV1164" i="2" s="1"/>
  <c r="AR1164" i="2" a="1"/>
  <c r="AR1164" i="2" s="1"/>
  <c r="AS1164" i="2" s="1" a="1"/>
  <c r="AS1164" i="2" s="1"/>
  <c r="AR1305" i="2" a="1"/>
  <c r="AR1305" i="2" s="1"/>
  <c r="AS1305" i="2" s="1" a="1"/>
  <c r="AS1305" i="2" s="1"/>
  <c r="AT1305" i="2"/>
  <c r="AV1305" i="2" s="1"/>
  <c r="AT837" i="2"/>
  <c r="AV837" i="2" s="1"/>
  <c r="AR837" i="2" a="1"/>
  <c r="AR837" i="2" s="1"/>
  <c r="AS837" i="2" s="1" a="1"/>
  <c r="AS837" i="2" s="1"/>
  <c r="AR941" i="2" a="1"/>
  <c r="AR941" i="2" s="1"/>
  <c r="AS941" i="2" s="1" a="1"/>
  <c r="AS941" i="2" s="1"/>
  <c r="AT941" i="2"/>
  <c r="AV941" i="2" s="1"/>
  <c r="AR959" i="2" a="1"/>
  <c r="AR959" i="2" s="1"/>
  <c r="AS959" i="2" s="1" a="1"/>
  <c r="AS959" i="2" s="1"/>
  <c r="AT959" i="2"/>
  <c r="AV959" i="2" s="1"/>
  <c r="AT987" i="2"/>
  <c r="AV987" i="2" s="1"/>
  <c r="AR987" i="2" a="1"/>
  <c r="AR987" i="2" s="1"/>
  <c r="AS987" i="2" s="1" a="1"/>
  <c r="AS987" i="2" s="1"/>
  <c r="AT979" i="2"/>
  <c r="AV979" i="2" s="1"/>
  <c r="AR979" i="2" a="1"/>
  <c r="AR979" i="2" s="1"/>
  <c r="AS979" i="2" s="1" a="1"/>
  <c r="AS979" i="2" s="1"/>
  <c r="AT991" i="2"/>
  <c r="AV991" i="2" s="1"/>
  <c r="AR991" i="2" a="1"/>
  <c r="AR991" i="2" s="1"/>
  <c r="AS991" i="2" s="1" a="1"/>
  <c r="AS991" i="2" s="1"/>
  <c r="AT1333" i="2"/>
  <c r="AV1333" i="2" s="1"/>
  <c r="AR1333" i="2" a="1"/>
  <c r="AR1333" i="2" s="1"/>
  <c r="AS1333" i="2" s="1" a="1"/>
  <c r="AS1333" i="2" s="1"/>
  <c r="AV1006" i="2"/>
  <c r="AR1159" i="2" a="1"/>
  <c r="AR1159" i="2" s="1"/>
  <c r="AS1159" i="2" s="1" a="1"/>
  <c r="AS1159" i="2" s="1"/>
  <c r="AT1165" i="2"/>
  <c r="AV1165" i="2" s="1"/>
  <c r="AT1066" i="2"/>
  <c r="AV1066" i="2" s="1"/>
  <c r="AR1066" i="2" a="1"/>
  <c r="AR1066" i="2" s="1"/>
  <c r="AS1066" i="2" s="1" a="1"/>
  <c r="AS1066" i="2" s="1"/>
  <c r="AR1150" i="2" a="1"/>
  <c r="AR1150" i="2" s="1"/>
  <c r="AS1150" i="2" s="1" a="1"/>
  <c r="AS1150" i="2" s="1"/>
  <c r="AT1150" i="2"/>
  <c r="AV1150" i="2" s="1"/>
  <c r="AT1229" i="2"/>
  <c r="AV1229" i="2" s="1"/>
  <c r="AR1229" i="2" a="1"/>
  <c r="AR1229" i="2" s="1"/>
  <c r="AS1229" i="2" s="1" a="1"/>
  <c r="AS1229" i="2" s="1"/>
  <c r="AT1020" i="2"/>
  <c r="AV1020" i="2" s="1"/>
  <c r="AR1020" i="2" a="1"/>
  <c r="AR1020" i="2" s="1"/>
  <c r="AS1020" i="2" s="1" a="1"/>
  <c r="AS1020" i="2" s="1"/>
  <c r="AR1049" i="2" a="1"/>
  <c r="AR1049" i="2" s="1"/>
  <c r="AS1049" i="2" s="1" a="1"/>
  <c r="AS1049" i="2" s="1"/>
  <c r="AT1049" i="2"/>
  <c r="AV1049" i="2" s="1"/>
  <c r="AR1205" i="2" a="1"/>
  <c r="AR1205" i="2" s="1"/>
  <c r="AS1205" i="2" s="1" a="1"/>
  <c r="AS1205" i="2" s="1"/>
  <c r="AT1220" i="2"/>
  <c r="AV1220" i="2" s="1"/>
  <c r="AR1220" i="2" a="1"/>
  <c r="AR1220" i="2" s="1"/>
  <c r="AS1220" i="2" s="1" a="1"/>
  <c r="AS1220" i="2" s="1"/>
  <c r="AT1260" i="2"/>
  <c r="AV1260" i="2" s="1"/>
  <c r="AR1260" i="2" a="1"/>
  <c r="AR1260" i="2" s="1"/>
  <c r="AS1260" i="2" s="1" a="1"/>
  <c r="AS1260" i="2" s="1"/>
  <c r="AR1244" i="2" a="1"/>
  <c r="AR1244" i="2" s="1"/>
  <c r="AS1244" i="2" s="1" a="1"/>
  <c r="AS1244" i="2" s="1"/>
  <c r="AT1244" i="2"/>
  <c r="AV1244" i="2" s="1"/>
  <c r="AT1266" i="2"/>
  <c r="AV1266" i="2" s="1"/>
  <c r="AR1266" i="2" a="1"/>
  <c r="AR1266" i="2" s="1"/>
  <c r="AS1266" i="2" s="1" a="1"/>
  <c r="AS1266" i="2" s="1"/>
  <c r="AT1102" i="2"/>
  <c r="AV1102" i="2" s="1"/>
  <c r="AR1102" i="2" a="1"/>
  <c r="AR1102" i="2" s="1"/>
  <c r="AS1102" i="2" s="1" a="1"/>
  <c r="AS1102" i="2" s="1"/>
  <c r="AT976" i="2"/>
  <c r="AV976" i="2" s="1"/>
  <c r="AR976" i="2" a="1"/>
  <c r="AR976" i="2" s="1"/>
  <c r="AS976" i="2" s="1" a="1"/>
  <c r="AS976" i="2" s="1"/>
  <c r="AT1089" i="2"/>
  <c r="AV1089" i="2" s="1"/>
  <c r="AT1261" i="2"/>
  <c r="AV1261" i="2" s="1"/>
  <c r="AR1261" i="2" a="1"/>
  <c r="AR1261" i="2" s="1"/>
  <c r="AS1261" i="2" s="1" a="1"/>
  <c r="AS1261" i="2" s="1"/>
  <c r="AT1167" i="2"/>
  <c r="AV1167" i="2" s="1"/>
  <c r="AR1167" i="2" a="1"/>
  <c r="AR1167" i="2" s="1"/>
  <c r="AS1167" i="2" s="1" a="1"/>
  <c r="AS1167" i="2" s="1"/>
  <c r="AT1200" i="2"/>
  <c r="AV1200" i="2" s="1"/>
  <c r="AR1200" i="2" a="1"/>
  <c r="AR1200" i="2" s="1"/>
  <c r="AS1200" i="2" s="1" a="1"/>
  <c r="AS1200" i="2" s="1"/>
  <c r="AR989" i="2" a="1"/>
  <c r="AR989" i="2" s="1"/>
  <c r="AS989" i="2" s="1" a="1"/>
  <c r="AS989" i="2" s="1"/>
  <c r="AT989" i="2"/>
  <c r="AV989" i="2" s="1"/>
  <c r="AT1098" i="2"/>
  <c r="AV1098" i="2" s="1"/>
  <c r="AR1098" i="2" a="1"/>
  <c r="AR1098" i="2" s="1"/>
  <c r="AS1098" i="2" s="1" a="1"/>
  <c r="AS1098" i="2" s="1"/>
  <c r="AR1107" i="2" a="1"/>
  <c r="AR1107" i="2" s="1"/>
  <c r="AS1107" i="2" s="1" a="1"/>
  <c r="AS1107" i="2" s="1"/>
  <c r="AT1107" i="2"/>
  <c r="AV1107" i="2" s="1"/>
  <c r="AT1121" i="2"/>
  <c r="AV1121" i="2" s="1"/>
  <c r="AT1318" i="2"/>
  <c r="AV1318" i="2" s="1"/>
  <c r="AR1318" i="2" a="1"/>
  <c r="AR1318" i="2" s="1"/>
  <c r="AS1318" i="2" s="1" a="1"/>
  <c r="AS1318" i="2" s="1"/>
  <c r="AT981" i="2"/>
  <c r="AV981" i="2" s="1"/>
  <c r="AR981" i="2" a="1"/>
  <c r="AR981" i="2" s="1"/>
  <c r="AS981" i="2" s="1" a="1"/>
  <c r="AS981" i="2" s="1"/>
  <c r="AT1021" i="2"/>
  <c r="AV1021" i="2" s="1"/>
  <c r="AT1063" i="2"/>
  <c r="AV1063" i="2" s="1"/>
  <c r="AR1063" i="2" a="1"/>
  <c r="AR1063" i="2" s="1"/>
  <c r="AS1063" i="2" s="1" a="1"/>
  <c r="AS1063" i="2" s="1"/>
  <c r="AR1090" i="2" a="1"/>
  <c r="AR1090" i="2" s="1"/>
  <c r="AS1090" i="2" s="1" a="1"/>
  <c r="AS1090" i="2" s="1"/>
  <c r="AT1090" i="2"/>
  <c r="AV1090" i="2" s="1"/>
  <c r="AT1241" i="2"/>
  <c r="AV1241" i="2" s="1"/>
  <c r="AR1241" i="2" a="1"/>
  <c r="AR1241" i="2" s="1"/>
  <c r="AS1241" i="2" s="1" a="1"/>
  <c r="AS1241" i="2" s="1"/>
  <c r="AT1046" i="2"/>
  <c r="AV1046" i="2" s="1"/>
  <c r="AR1046" i="2" a="1"/>
  <c r="AR1046" i="2" s="1"/>
  <c r="AS1046" i="2" s="1" a="1"/>
  <c r="AS1046" i="2" s="1"/>
  <c r="AR1059" i="2" a="1"/>
  <c r="AR1059" i="2" s="1"/>
  <c r="AS1059" i="2" s="1" a="1"/>
  <c r="AS1059" i="2" s="1"/>
  <c r="AT1059" i="2"/>
  <c r="AV1059" i="2" s="1"/>
  <c r="AT1103" i="2"/>
  <c r="AV1103" i="2" s="1"/>
  <c r="AT1137" i="2"/>
  <c r="AV1137" i="2" s="1"/>
  <c r="AR1137" i="2" a="1"/>
  <c r="AR1137" i="2" s="1"/>
  <c r="AS1137" i="2" s="1" a="1"/>
  <c r="AS1137" i="2" s="1"/>
  <c r="AT1246" i="2"/>
  <c r="AV1246" i="2" s="1"/>
  <c r="AR1246" i="2" a="1"/>
  <c r="AR1246" i="2" s="1"/>
  <c r="AS1246" i="2" s="1" a="1"/>
  <c r="AS1246" i="2" s="1"/>
  <c r="AT1251" i="2"/>
  <c r="AV1251" i="2" s="1"/>
  <c r="AR1251" i="2" a="1"/>
  <c r="AR1251" i="2" s="1"/>
  <c r="AS1251" i="2" s="1" a="1"/>
  <c r="AS1251" i="2" s="1"/>
  <c r="AR1162" i="2" a="1"/>
  <c r="AR1162" i="2" s="1"/>
  <c r="AS1162" i="2" s="1" a="1"/>
  <c r="AS1162" i="2" s="1"/>
  <c r="AT1217" i="2"/>
  <c r="AV1217" i="2" s="1"/>
  <c r="AR1217" i="2" a="1"/>
  <c r="AR1217" i="2" s="1"/>
  <c r="AS1217" i="2" s="1" a="1"/>
  <c r="AS1217" i="2" s="1"/>
  <c r="AT1278" i="2"/>
  <c r="AV1278" i="2" s="1"/>
  <c r="AR1278" i="2" a="1"/>
  <c r="AR1278" i="2" s="1"/>
  <c r="AS1278" i="2" s="1" a="1"/>
  <c r="AS1278" i="2" s="1"/>
  <c r="AR1081" i="2" a="1"/>
  <c r="AR1081" i="2" s="1"/>
  <c r="AS1081" i="2" s="1" a="1"/>
  <c r="AS1081" i="2" s="1"/>
  <c r="AT1081" i="2"/>
  <c r="AV1081" i="2" s="1"/>
  <c r="AV1216" i="2"/>
  <c r="AR1252" i="2" a="1"/>
  <c r="AR1252" i="2" s="1"/>
  <c r="AS1252" i="2" s="1" a="1"/>
  <c r="AS1252" i="2" s="1"/>
  <c r="AR1289" i="2" a="1"/>
  <c r="AR1289" i="2" s="1"/>
  <c r="AS1289" i="2" s="1" a="1"/>
  <c r="AS1289" i="2" s="1"/>
  <c r="AT1303" i="2"/>
  <c r="AV1303" i="2" s="1"/>
  <c r="AT893" i="2"/>
  <c r="AV893" i="2" s="1"/>
  <c r="AT917" i="2"/>
  <c r="AV917" i="2" s="1"/>
  <c r="AT1028" i="2"/>
  <c r="AV1028" i="2" s="1"/>
  <c r="AT1279" i="2"/>
  <c r="AV1279" i="2" s="1"/>
  <c r="AT1350" i="2"/>
  <c r="AV1350" i="2" s="1"/>
  <c r="AR1350" i="2" a="1"/>
  <c r="AR1350" i="2" s="1"/>
  <c r="AS1350" i="2" s="1" a="1"/>
  <c r="AS1350" i="2" s="1"/>
  <c r="AT1360" i="2"/>
  <c r="AV1360" i="2" s="1"/>
  <c r="AR1360" i="2" a="1"/>
  <c r="AR1360" i="2" s="1"/>
  <c r="AS1360" i="2" s="1" a="1"/>
  <c r="AS1360" i="2" s="1"/>
  <c r="AT1427" i="2"/>
  <c r="AV1427" i="2" s="1"/>
  <c r="AR1427" i="2" a="1"/>
  <c r="AR1427" i="2" s="1"/>
  <c r="AS1427" i="2" s="1" a="1"/>
  <c r="AS1427" i="2" s="1"/>
  <c r="AT1450" i="2"/>
  <c r="AV1450" i="2" s="1"/>
  <c r="AR1450" i="2" a="1"/>
  <c r="AR1450" i="2" s="1"/>
  <c r="AS1450" i="2" s="1" a="1"/>
  <c r="AS1450" i="2" s="1"/>
  <c r="AR1160" i="2" a="1"/>
  <c r="AR1160" i="2" s="1"/>
  <c r="AS1160" i="2" s="1" a="1"/>
  <c r="AS1160" i="2" s="1"/>
  <c r="AT1160" i="2"/>
  <c r="AV1160" i="2" s="1"/>
  <c r="AR1245" i="2" a="1"/>
  <c r="AR1245" i="2" s="1"/>
  <c r="AS1245" i="2" s="1" a="1"/>
  <c r="AS1245" i="2" s="1"/>
  <c r="AT1245" i="2"/>
  <c r="AV1245" i="2" s="1"/>
  <c r="AT1259" i="2"/>
  <c r="AV1259" i="2" s="1"/>
  <c r="AR1259" i="2" a="1"/>
  <c r="AR1259" i="2" s="1"/>
  <c r="AS1259" i="2" s="1" a="1"/>
  <c r="AS1259" i="2" s="1"/>
  <c r="AT1436" i="2"/>
  <c r="AV1436" i="2" s="1"/>
  <c r="AR1436" i="2" a="1"/>
  <c r="AR1436" i="2" s="1"/>
  <c r="AS1436" i="2" s="1" a="1"/>
  <c r="AS1436" i="2" s="1"/>
  <c r="AR1315" i="2" a="1"/>
  <c r="AR1315" i="2" s="1"/>
  <c r="AS1315" i="2" s="1" a="1"/>
  <c r="AS1315" i="2" s="1"/>
  <c r="AT1315" i="2"/>
  <c r="AV1315" i="2" s="1"/>
  <c r="AR1370" i="2" a="1"/>
  <c r="AR1370" i="2" s="1"/>
  <c r="AS1370" i="2" s="1" a="1"/>
  <c r="AS1370" i="2" s="1"/>
  <c r="AT1370" i="2"/>
  <c r="AV1370" i="2" s="1"/>
  <c r="AT973" i="2"/>
  <c r="AV973" i="2" s="1"/>
  <c r="AR1026" i="2" a="1"/>
  <c r="AR1026" i="2" s="1"/>
  <c r="AS1026" i="2" s="1" a="1"/>
  <c r="AS1026" i="2" s="1"/>
  <c r="AT1154" i="2"/>
  <c r="AV1154" i="2" s="1"/>
  <c r="AT1269" i="2"/>
  <c r="AV1269" i="2" s="1"/>
  <c r="AR1276" i="2" a="1"/>
  <c r="AR1276" i="2" s="1"/>
  <c r="AS1276" i="2" s="1" a="1"/>
  <c r="AS1276" i="2" s="1"/>
  <c r="AR1319" i="2" a="1"/>
  <c r="AR1319" i="2" s="1"/>
  <c r="AS1319" i="2" s="1" a="1"/>
  <c r="AS1319" i="2" s="1"/>
  <c r="AR1702" i="2" a="1"/>
  <c r="AR1702" i="2" s="1"/>
  <c r="AS1702" i="2" s="1" a="1"/>
  <c r="AS1702" i="2" s="1"/>
  <c r="AT1702" i="2"/>
  <c r="AV1702" i="2" s="1"/>
  <c r="AT1256" i="2"/>
  <c r="AV1256" i="2" s="1"/>
  <c r="AR1256" i="2" a="1"/>
  <c r="AR1256" i="2" s="1"/>
  <c r="AS1256" i="2" s="1" a="1"/>
  <c r="AS1256" i="2" s="1"/>
  <c r="AR1304" i="2" a="1"/>
  <c r="AR1304" i="2" s="1"/>
  <c r="AS1304" i="2" s="1" a="1"/>
  <c r="AS1304" i="2" s="1"/>
  <c r="AT1304" i="2"/>
  <c r="AV1304" i="2" s="1"/>
  <c r="AT1323" i="2"/>
  <c r="AV1323" i="2" s="1"/>
  <c r="AR1323" i="2" a="1"/>
  <c r="AR1323" i="2" s="1"/>
  <c r="AS1323" i="2" s="1" a="1"/>
  <c r="AS1323" i="2" s="1"/>
  <c r="AT1423" i="2"/>
  <c r="AV1423" i="2" s="1"/>
  <c r="AR1423" i="2" a="1"/>
  <c r="AR1423" i="2" s="1"/>
  <c r="AS1423" i="2" s="1" a="1"/>
  <c r="AS1423" i="2" s="1"/>
  <c r="AR1253" i="2" a="1"/>
  <c r="AR1253" i="2" s="1"/>
  <c r="AS1253" i="2" s="1" a="1"/>
  <c r="AS1253" i="2" s="1"/>
  <c r="AR1263" i="2" a="1"/>
  <c r="AR1263" i="2" s="1"/>
  <c r="AS1263" i="2" s="1" a="1"/>
  <c r="AS1263" i="2" s="1"/>
  <c r="AT1280" i="2"/>
  <c r="AV1280" i="2" s="1"/>
  <c r="AR1280" i="2" a="1"/>
  <c r="AR1280" i="2" s="1"/>
  <c r="AS1280" i="2" s="1" a="1"/>
  <c r="AS1280" i="2" s="1"/>
  <c r="AR1290" i="2" a="1"/>
  <c r="AR1290" i="2" s="1"/>
  <c r="AS1290" i="2" s="1" a="1"/>
  <c r="AS1290" i="2" s="1"/>
  <c r="AR1361" i="2" a="1"/>
  <c r="AR1361" i="2" s="1"/>
  <c r="AS1361" i="2" s="1" a="1"/>
  <c r="AS1361" i="2" s="1"/>
  <c r="AR1385" i="2" a="1"/>
  <c r="AR1385" i="2" s="1"/>
  <c r="AS1385" i="2" s="1" a="1"/>
  <c r="AS1385" i="2" s="1"/>
  <c r="AT1385" i="2"/>
  <c r="AV1385" i="2" s="1"/>
  <c r="AR1394" i="2" a="1"/>
  <c r="AR1394" i="2" s="1"/>
  <c r="AS1394" i="2" s="1" a="1"/>
  <c r="AS1394" i="2" s="1"/>
  <c r="AR1437" i="2" a="1"/>
  <c r="AR1437" i="2" s="1"/>
  <c r="AS1437" i="2" s="1" a="1"/>
  <c r="AS1437" i="2" s="1"/>
  <c r="AR1148" i="2" a="1"/>
  <c r="AR1148" i="2" s="1"/>
  <c r="AS1148" i="2" s="1" a="1"/>
  <c r="AS1148" i="2" s="1"/>
  <c r="AT1148" i="2"/>
  <c r="AV1148" i="2" s="1"/>
  <c r="AT1226" i="2"/>
  <c r="AV1226" i="2" s="1"/>
  <c r="AR1300" i="2" a="1"/>
  <c r="AR1300" i="2" s="1"/>
  <c r="AS1300" i="2" s="1" a="1"/>
  <c r="AS1300" i="2" s="1"/>
  <c r="AT1312" i="2"/>
  <c r="AV1312" i="2" s="1"/>
  <c r="AR1312" i="2" a="1"/>
  <c r="AR1312" i="2" s="1"/>
  <c r="AS1312" i="2" s="1" a="1"/>
  <c r="AS1312" i="2" s="1"/>
  <c r="AR1328" i="2" a="1"/>
  <c r="AR1328" i="2" s="1"/>
  <c r="AS1328" i="2" s="1" a="1"/>
  <c r="AS1328" i="2" s="1"/>
  <c r="AR1465" i="2" a="1"/>
  <c r="AR1465" i="2" s="1"/>
  <c r="AS1465" i="2" s="1" a="1"/>
  <c r="AS1465" i="2" s="1"/>
  <c r="AT1465" i="2"/>
  <c r="AV1465" i="2" s="1"/>
  <c r="AT1515" i="2"/>
  <c r="AV1515" i="2" s="1"/>
  <c r="AR1515" i="2" a="1"/>
  <c r="AR1515" i="2" s="1"/>
  <c r="AS1515" i="2" s="1" a="1"/>
  <c r="AS1515" i="2" s="1"/>
  <c r="AR1187" i="2" a="1"/>
  <c r="AR1187" i="2" s="1"/>
  <c r="AS1187" i="2" s="1" a="1"/>
  <c r="AS1187" i="2" s="1"/>
  <c r="AV1277" i="2"/>
  <c r="AT1356" i="2"/>
  <c r="AV1356" i="2" s="1"/>
  <c r="AR1356" i="2" a="1"/>
  <c r="AR1356" i="2" s="1"/>
  <c r="AS1356" i="2" s="1" a="1"/>
  <c r="AS1356" i="2" s="1"/>
  <c r="AT1390" i="2"/>
  <c r="AV1390" i="2" s="1"/>
  <c r="AR1390" i="2" a="1"/>
  <c r="AR1390" i="2" s="1"/>
  <c r="AS1390" i="2" s="1" a="1"/>
  <c r="AS1390" i="2" s="1"/>
  <c r="AT1404" i="2"/>
  <c r="AV1404" i="2" s="1"/>
  <c r="AR1404" i="2" a="1"/>
  <c r="AR1404" i="2" s="1"/>
  <c r="AS1404" i="2" s="1" a="1"/>
  <c r="AS1404" i="2" s="1"/>
  <c r="AR1277" i="2" a="1"/>
  <c r="AR1277" i="2" s="1"/>
  <c r="AS1277" i="2" s="1" a="1"/>
  <c r="AS1277" i="2" s="1"/>
  <c r="AR1352" i="2" a="1"/>
  <c r="AR1352" i="2" s="1"/>
  <c r="AS1352" i="2" s="1" a="1"/>
  <c r="AS1352" i="2" s="1"/>
  <c r="AT1352" i="2"/>
  <c r="AV1352" i="2" s="1"/>
  <c r="AR1362" i="2" a="1"/>
  <c r="AR1362" i="2" s="1"/>
  <c r="AS1362" i="2" s="1" a="1"/>
  <c r="AS1362" i="2" s="1"/>
  <c r="AT1362" i="2"/>
  <c r="AV1362" i="2" s="1"/>
  <c r="AT1395" i="2"/>
  <c r="AV1395" i="2" s="1"/>
  <c r="AR1395" i="2" a="1"/>
  <c r="AR1395" i="2" s="1"/>
  <c r="AS1395" i="2" s="1" a="1"/>
  <c r="AS1395" i="2" s="1"/>
  <c r="AT1301" i="2"/>
  <c r="AV1301" i="2" s="1"/>
  <c r="AR1301" i="2" a="1"/>
  <c r="AR1301" i="2" s="1"/>
  <c r="AS1301" i="2" s="1" a="1"/>
  <c r="AS1301" i="2" s="1"/>
  <c r="AR1367" i="2" a="1"/>
  <c r="AR1367" i="2" s="1"/>
  <c r="AS1367" i="2" s="1" a="1"/>
  <c r="AS1367" i="2" s="1"/>
  <c r="AT1367" i="2"/>
  <c r="AV1367" i="2" s="1"/>
  <c r="AR1381" i="2" a="1"/>
  <c r="AR1381" i="2" s="1"/>
  <c r="AS1381" i="2" s="1" a="1"/>
  <c r="AS1381" i="2" s="1"/>
  <c r="AT1381" i="2"/>
  <c r="AV1381" i="2" s="1"/>
  <c r="AT1247" i="2"/>
  <c r="AV1247" i="2" s="1"/>
  <c r="AR1247" i="2" a="1"/>
  <c r="AR1247" i="2" s="1"/>
  <c r="AS1247" i="2" s="1" a="1"/>
  <c r="AS1247" i="2" s="1"/>
  <c r="AT1329" i="2"/>
  <c r="AV1329" i="2" s="1"/>
  <c r="AR1329" i="2" a="1"/>
  <c r="AR1329" i="2" s="1"/>
  <c r="AS1329" i="2" s="1" a="1"/>
  <c r="AS1329" i="2" s="1"/>
  <c r="AR1274" i="2" a="1"/>
  <c r="AR1274" i="2" s="1"/>
  <c r="AS1274" i="2" s="1" a="1"/>
  <c r="AS1274" i="2" s="1"/>
  <c r="AT1274" i="2"/>
  <c r="AV1274" i="2" s="1"/>
  <c r="AT1291" i="2"/>
  <c r="AV1291" i="2" s="1"/>
  <c r="AT1254" i="2"/>
  <c r="AV1254" i="2" s="1"/>
  <c r="AR1321" i="2" a="1"/>
  <c r="AR1321" i="2" s="1"/>
  <c r="AS1321" i="2" s="1" a="1"/>
  <c r="AS1321" i="2" s="1"/>
  <c r="AR1325" i="2" a="1"/>
  <c r="AR1325" i="2" s="1"/>
  <c r="AS1325" i="2" s="1" a="1"/>
  <c r="AS1325" i="2" s="1"/>
  <c r="AR1467" i="2" a="1"/>
  <c r="AR1467" i="2" s="1"/>
  <c r="AS1467" i="2" s="1" a="1"/>
  <c r="AS1467" i="2" s="1"/>
  <c r="AT1467" i="2"/>
  <c r="AV1467" i="2" s="1"/>
  <c r="AT1271" i="2"/>
  <c r="AV1271" i="2" s="1"/>
  <c r="AR1271" i="2" a="1"/>
  <c r="AR1271" i="2" s="1"/>
  <c r="AS1271" i="2" s="1" a="1"/>
  <c r="AS1271" i="2" s="1"/>
  <c r="AR1358" i="2" a="1"/>
  <c r="AR1358" i="2" s="1"/>
  <c r="AS1358" i="2" s="1" a="1"/>
  <c r="AS1358" i="2" s="1"/>
  <c r="AT1358" i="2"/>
  <c r="AV1358" i="2" s="1"/>
  <c r="AT1440" i="2"/>
  <c r="AV1440" i="2" s="1"/>
  <c r="AR1440" i="2" a="1"/>
  <c r="AR1440" i="2" s="1"/>
  <c r="AS1440" i="2" s="1" a="1"/>
  <c r="AS1440" i="2" s="1"/>
  <c r="AR1288" i="2" a="1"/>
  <c r="AR1288" i="2" s="1"/>
  <c r="AS1288" i="2" s="1" a="1"/>
  <c r="AS1288" i="2" s="1"/>
  <c r="AT1306" i="2"/>
  <c r="AV1306" i="2" s="1"/>
  <c r="AR1330" i="2" a="1"/>
  <c r="AR1330" i="2" s="1"/>
  <c r="AS1330" i="2" s="1" a="1"/>
  <c r="AS1330" i="2" s="1"/>
  <c r="AT1373" i="2"/>
  <c r="AV1373" i="2" s="1"/>
  <c r="AR1373" i="2" a="1"/>
  <c r="AR1373" i="2" s="1"/>
  <c r="AS1373" i="2" s="1" a="1"/>
  <c r="AS1373" i="2" s="1"/>
  <c r="AT1302" i="2"/>
  <c r="AV1302" i="2" s="1"/>
  <c r="AT1326" i="2"/>
  <c r="AV1326" i="2" s="1"/>
  <c r="AR1326" i="2" a="1"/>
  <c r="AR1326" i="2" s="1"/>
  <c r="AS1326" i="2" s="1" a="1"/>
  <c r="AS1326" i="2" s="1"/>
  <c r="AR1359" i="2" a="1"/>
  <c r="AR1359" i="2" s="1"/>
  <c r="AS1359" i="2" s="1" a="1"/>
  <c r="AS1359" i="2" s="1"/>
  <c r="AT1359" i="2"/>
  <c r="AV1359" i="2" s="1"/>
  <c r="AT1065" i="2"/>
  <c r="AV1065" i="2" s="1"/>
  <c r="AR1275" i="2" a="1"/>
  <c r="AR1275" i="2" s="1"/>
  <c r="AS1275" i="2" s="1" a="1"/>
  <c r="AS1275" i="2" s="1"/>
  <c r="AT1307" i="2"/>
  <c r="AV1307" i="2" s="1"/>
  <c r="AR1307" i="2" a="1"/>
  <c r="AR1307" i="2" s="1"/>
  <c r="AS1307" i="2" s="1" a="1"/>
  <c r="AS1307" i="2" s="1"/>
  <c r="AT1335" i="2"/>
  <c r="AV1335" i="2" s="1"/>
  <c r="AT1349" i="2"/>
  <c r="AV1349" i="2" s="1"/>
  <c r="AR1349" i="2" a="1"/>
  <c r="AR1349" i="2" s="1"/>
  <c r="AS1349" i="2" s="1" a="1"/>
  <c r="AS1349" i="2" s="1"/>
  <c r="AT1202" i="2"/>
  <c r="AV1202" i="2" s="1"/>
  <c r="AR1262" i="2" a="1"/>
  <c r="AR1262" i="2" s="1"/>
  <c r="AS1262" i="2" s="1" a="1"/>
  <c r="AS1262" i="2" s="1"/>
  <c r="AT1262" i="2"/>
  <c r="AV1262" i="2" s="1"/>
  <c r="AV1289" i="2"/>
  <c r="AR1299" i="2" a="1"/>
  <c r="AR1299" i="2" s="1"/>
  <c r="AS1299" i="2" s="1" a="1"/>
  <c r="AS1299" i="2" s="1"/>
  <c r="AR1407" i="2" a="1"/>
  <c r="AR1407" i="2" s="1"/>
  <c r="AS1407" i="2" s="1" a="1"/>
  <c r="AS1407" i="2" s="1"/>
  <c r="AT1407" i="2"/>
  <c r="AV1407" i="2" s="1"/>
  <c r="AT1431" i="2"/>
  <c r="AV1431" i="2" s="1"/>
  <c r="AT1435" i="2"/>
  <c r="AV1435" i="2" s="1"/>
  <c r="AT1441" i="2"/>
  <c r="AV1441" i="2" s="1"/>
  <c r="AR1495" i="2" a="1"/>
  <c r="AR1495" i="2" s="1"/>
  <c r="AS1495" i="2" s="1" a="1"/>
  <c r="AS1495" i="2" s="1"/>
  <c r="AT1550" i="2"/>
  <c r="AV1550" i="2" s="1"/>
  <c r="AR1550" i="2" a="1"/>
  <c r="AR1550" i="2" s="1"/>
  <c r="AS1550" i="2" s="1" a="1"/>
  <c r="AS1550" i="2" s="1"/>
  <c r="AR1819" i="2" a="1"/>
  <c r="AR1819" i="2" s="1"/>
  <c r="AS1819" i="2" s="1" a="1"/>
  <c r="AS1819" i="2" s="1"/>
  <c r="AT1819" i="2"/>
  <c r="AV1819" i="2" s="1"/>
  <c r="AT1840" i="2"/>
  <c r="AV1840" i="2" s="1"/>
  <c r="AR1840" i="2" a="1"/>
  <c r="AR1840" i="2" s="1"/>
  <c r="AS1840" i="2" s="1" a="1"/>
  <c r="AS1840" i="2" s="1"/>
  <c r="AV1230" i="2"/>
  <c r="AT1426" i="2"/>
  <c r="AV1426" i="2" s="1"/>
  <c r="AR1426" i="2" a="1"/>
  <c r="AR1426" i="2" s="1"/>
  <c r="AS1426" i="2" s="1" a="1"/>
  <c r="AS1426" i="2" s="1"/>
  <c r="AR1453" i="2" a="1"/>
  <c r="AR1453" i="2" s="1"/>
  <c r="AS1453" i="2" s="1" a="1"/>
  <c r="AS1453" i="2" s="1"/>
  <c r="AT1453" i="2"/>
  <c r="AV1453" i="2" s="1"/>
  <c r="AT1541" i="2"/>
  <c r="AV1541" i="2" s="1"/>
  <c r="AR1541" i="2" a="1"/>
  <c r="AR1541" i="2" s="1"/>
  <c r="AS1541" i="2" s="1" a="1"/>
  <c r="AS1541" i="2" s="1"/>
  <c r="AT1825" i="2"/>
  <c r="AV1825" i="2" s="1"/>
  <c r="AR1825" i="2" a="1"/>
  <c r="AR1825" i="2" s="1"/>
  <c r="AS1825" i="2" s="1" a="1"/>
  <c r="AS1825" i="2" s="1"/>
  <c r="AS1865" i="2" a="1"/>
  <c r="AS1865" i="2" s="1"/>
  <c r="AV1865" i="2" s="1"/>
  <c r="AT1383" i="2"/>
  <c r="AV1383" i="2" s="1"/>
  <c r="AR1383" i="2" a="1"/>
  <c r="AR1383" i="2" s="1"/>
  <c r="AS1383" i="2" s="1" a="1"/>
  <c r="AS1383" i="2" s="1"/>
  <c r="AT1491" i="2"/>
  <c r="AV1491" i="2" s="1"/>
  <c r="AR1491" i="2" a="1"/>
  <c r="AR1491" i="2" s="1"/>
  <c r="AS1491" i="2" s="1" a="1"/>
  <c r="AS1491" i="2" s="1"/>
  <c r="AV1500" i="2"/>
  <c r="AT1650" i="2"/>
  <c r="AV1650" i="2" s="1"/>
  <c r="AR1650" i="2" a="1"/>
  <c r="AR1650" i="2" s="1"/>
  <c r="AS1650" i="2" s="1" a="1"/>
  <c r="AS1650" i="2" s="1"/>
  <c r="AT1710" i="2"/>
  <c r="AV1710" i="2" s="1"/>
  <c r="AR1710" i="2" a="1"/>
  <c r="AR1710" i="2" s="1"/>
  <c r="AS1710" i="2" s="1" a="1"/>
  <c r="AS1710" i="2" s="1"/>
  <c r="AR1405" i="2" a="1"/>
  <c r="AR1405" i="2" s="1"/>
  <c r="AS1405" i="2" s="1" a="1"/>
  <c r="AS1405" i="2" s="1"/>
  <c r="AT1537" i="2"/>
  <c r="AV1537" i="2" s="1"/>
  <c r="AR1537" i="2" a="1"/>
  <c r="AR1537" i="2" s="1"/>
  <c r="AS1537" i="2" s="1" a="1"/>
  <c r="AS1537" i="2" s="1"/>
  <c r="AT1623" i="2"/>
  <c r="AV1623" i="2" s="1"/>
  <c r="AR1623" i="2" a="1"/>
  <c r="AR1623" i="2" s="1"/>
  <c r="AS1623" i="2" s="1" a="1"/>
  <c r="AS1623" i="2" s="1"/>
  <c r="AT1368" i="2"/>
  <c r="AV1368" i="2" s="1"/>
  <c r="AR1368" i="2" a="1"/>
  <c r="AR1368" i="2" s="1"/>
  <c r="AS1368" i="2" s="1" a="1"/>
  <c r="AS1368" i="2" s="1"/>
  <c r="AT1651" i="2"/>
  <c r="AV1651" i="2" s="1"/>
  <c r="AR1651" i="2" a="1"/>
  <c r="AR1651" i="2" s="1"/>
  <c r="AS1651" i="2" s="1" a="1"/>
  <c r="AS1651" i="2" s="1"/>
  <c r="AR1731" i="2" a="1"/>
  <c r="AR1731" i="2" s="1"/>
  <c r="AS1731" i="2" s="1" a="1"/>
  <c r="AS1731" i="2" s="1"/>
  <c r="AT1731" i="2"/>
  <c r="AV1731" i="2" s="1"/>
  <c r="AR1438" i="2" a="1"/>
  <c r="AR1438" i="2" s="1"/>
  <c r="AS1438" i="2" s="1" a="1"/>
  <c r="AS1438" i="2" s="1"/>
  <c r="AT1438" i="2"/>
  <c r="AV1438" i="2" s="1"/>
  <c r="AV1461" i="2"/>
  <c r="AR1483" i="2" a="1"/>
  <c r="AR1483" i="2" s="1"/>
  <c r="AS1483" i="2" s="1" a="1"/>
  <c r="AS1483" i="2" s="1"/>
  <c r="AR1523" i="2" a="1"/>
  <c r="AR1523" i="2" s="1"/>
  <c r="AS1523" i="2" s="1" a="1"/>
  <c r="AS1523" i="2" s="1"/>
  <c r="AT1523" i="2"/>
  <c r="AV1523" i="2" s="1"/>
  <c r="AT1546" i="2"/>
  <c r="AV1546" i="2" s="1"/>
  <c r="AR1546" i="2" a="1"/>
  <c r="AR1546" i="2" s="1"/>
  <c r="AS1546" i="2" s="1" a="1"/>
  <c r="AS1546" i="2" s="1"/>
  <c r="AR1711" i="2" a="1"/>
  <c r="AR1711" i="2" s="1"/>
  <c r="AS1711" i="2" s="1" a="1"/>
  <c r="AS1711" i="2" s="1"/>
  <c r="AT1711" i="2"/>
  <c r="AV1711" i="2" s="1"/>
  <c r="AR1716" i="2" a="1"/>
  <c r="AR1716" i="2" s="1"/>
  <c r="AS1716" i="2" s="1" a="1"/>
  <c r="AS1716" i="2" s="1"/>
  <c r="AT1716" i="2"/>
  <c r="AV1716" i="2" s="1"/>
  <c r="AT1380" i="2"/>
  <c r="AV1380" i="2" s="1"/>
  <c r="AR1380" i="2" a="1"/>
  <c r="AR1380" i="2" s="1"/>
  <c r="AS1380" i="2" s="1" a="1"/>
  <c r="AS1380" i="2" s="1"/>
  <c r="AT1585" i="2"/>
  <c r="AV1585" i="2" s="1"/>
  <c r="AR1585" i="2" a="1"/>
  <c r="AR1585" i="2" s="1"/>
  <c r="AS1585" i="2" s="1" a="1"/>
  <c r="AS1585" i="2" s="1"/>
  <c r="AR1590" i="2" a="1"/>
  <c r="AR1590" i="2" s="1"/>
  <c r="AS1590" i="2" s="1" a="1"/>
  <c r="AS1590" i="2" s="1"/>
  <c r="AT1671" i="2"/>
  <c r="AV1671" i="2" s="1"/>
  <c r="AR1671" i="2" a="1"/>
  <c r="AR1671" i="2" s="1"/>
  <c r="AS1671" i="2" s="1" a="1"/>
  <c r="AS1671" i="2" s="1"/>
  <c r="AS1871" i="2" a="1"/>
  <c r="AS1871" i="2" s="1"/>
  <c r="AV1871" i="2" s="1"/>
  <c r="AS1880" i="2" a="1"/>
  <c r="AS1880" i="2" s="1"/>
  <c r="AV1880" i="2" s="1"/>
  <c r="AT1402" i="2"/>
  <c r="AV1402" i="2" s="1"/>
  <c r="AT1566" i="2"/>
  <c r="AV1566" i="2" s="1"/>
  <c r="AR1609" i="2" a="1"/>
  <c r="AR1609" i="2" s="1"/>
  <c r="AS1609" i="2" s="1" a="1"/>
  <c r="AS1609" i="2" s="1"/>
  <c r="AT1609" i="2"/>
  <c r="AV1609" i="2" s="1"/>
  <c r="AS1867" i="2" a="1"/>
  <c r="AS1867" i="2" s="1"/>
  <c r="AV1867" i="2" s="1"/>
  <c r="AR1354" i="2" a="1"/>
  <c r="AR1354" i="2" s="1"/>
  <c r="AS1354" i="2" s="1" a="1"/>
  <c r="AS1354" i="2" s="1"/>
  <c r="AT1354" i="2"/>
  <c r="AV1354" i="2" s="1"/>
  <c r="AT1766" i="2"/>
  <c r="AV1766" i="2" s="1"/>
  <c r="AR1766" i="2" a="1"/>
  <c r="AR1766" i="2" s="1"/>
  <c r="AS1766" i="2" s="1" a="1"/>
  <c r="AS1766" i="2" s="1"/>
  <c r="AR1439" i="2" a="1"/>
  <c r="AR1439" i="2" s="1"/>
  <c r="AS1439" i="2" s="1" a="1"/>
  <c r="AS1439" i="2" s="1"/>
  <c r="AT1439" i="2"/>
  <c r="AV1439" i="2" s="1"/>
  <c r="AT1543" i="2"/>
  <c r="AV1543" i="2" s="1"/>
  <c r="AT1567" i="2"/>
  <c r="AV1567" i="2" s="1"/>
  <c r="AR1567" i="2" a="1"/>
  <c r="AR1567" i="2" s="1"/>
  <c r="AS1567" i="2" s="1" a="1"/>
  <c r="AS1567" i="2" s="1"/>
  <c r="AR1586" i="2" a="1"/>
  <c r="AR1586" i="2" s="1"/>
  <c r="AS1586" i="2" s="1" a="1"/>
  <c r="AS1586" i="2" s="1"/>
  <c r="AT1586" i="2"/>
  <c r="AV1586" i="2" s="1"/>
  <c r="AT1643" i="2"/>
  <c r="AV1643" i="2" s="1"/>
  <c r="AR1643" i="2" a="1"/>
  <c r="AR1643" i="2" s="1"/>
  <c r="AS1643" i="2" s="1" a="1"/>
  <c r="AS1643" i="2" s="1"/>
  <c r="AV1388" i="2"/>
  <c r="AT1498" i="2"/>
  <c r="AV1498" i="2" s="1"/>
  <c r="AR1498" i="2" a="1"/>
  <c r="AR1498" i="2" s="1"/>
  <c r="AS1498" i="2" s="1" a="1"/>
  <c r="AS1498" i="2" s="1"/>
  <c r="AR1539" i="2" a="1"/>
  <c r="AR1539" i="2" s="1"/>
  <c r="AS1539" i="2" s="1" a="1"/>
  <c r="AS1539" i="2" s="1"/>
  <c r="AR1625" i="2" a="1"/>
  <c r="AR1625" i="2" s="1"/>
  <c r="AS1625" i="2" s="1" a="1"/>
  <c r="AS1625" i="2" s="1"/>
  <c r="AS1868" i="2" a="1"/>
  <c r="AS1868" i="2" s="1"/>
  <c r="AV1868" i="2" s="1"/>
  <c r="AT1553" i="2"/>
  <c r="AV1553" i="2" s="1"/>
  <c r="AR1553" i="2" a="1"/>
  <c r="AR1553" i="2" s="1"/>
  <c r="AS1553" i="2" s="1" a="1"/>
  <c r="AS1553" i="2" s="1"/>
  <c r="AR1351" i="2" a="1"/>
  <c r="AR1351" i="2" s="1"/>
  <c r="AS1351" i="2" s="1" a="1"/>
  <c r="AS1351" i="2" s="1"/>
  <c r="AT1351" i="2"/>
  <c r="AV1351" i="2" s="1"/>
  <c r="AR1517" i="2" a="1"/>
  <c r="AR1517" i="2" s="1"/>
  <c r="AS1517" i="2" s="1" a="1"/>
  <c r="AS1517" i="2" s="1"/>
  <c r="AT1517" i="2"/>
  <c r="AV1517" i="2" s="1"/>
  <c r="AR1587" i="2" a="1"/>
  <c r="AR1587" i="2" s="1"/>
  <c r="AS1587" i="2" s="1" a="1"/>
  <c r="AS1587" i="2" s="1"/>
  <c r="AR1691" i="2" a="1"/>
  <c r="AR1691" i="2" s="1"/>
  <c r="AS1691" i="2" s="1" a="1"/>
  <c r="AS1691" i="2" s="1"/>
  <c r="AT1691" i="2"/>
  <c r="AV1691" i="2" s="1"/>
  <c r="AR1695" i="2" a="1"/>
  <c r="AR1695" i="2" s="1"/>
  <c r="AS1695" i="2" s="1" a="1"/>
  <c r="AS1695" i="2" s="1"/>
  <c r="AT1695" i="2"/>
  <c r="AV1695" i="2" s="1"/>
  <c r="AR1699" i="2" a="1"/>
  <c r="AR1699" i="2" s="1"/>
  <c r="AS1699" i="2" s="1" a="1"/>
  <c r="AS1699" i="2" s="1"/>
  <c r="AT1324" i="2"/>
  <c r="AV1324" i="2" s="1"/>
  <c r="AR1324" i="2" a="1"/>
  <c r="AR1324" i="2" s="1"/>
  <c r="AS1324" i="2" s="1" a="1"/>
  <c r="AS1324" i="2" s="1"/>
  <c r="AT1640" i="2"/>
  <c r="AV1640" i="2" s="1"/>
  <c r="AR1640" i="2" a="1"/>
  <c r="AR1640" i="2" s="1"/>
  <c r="AS1640" i="2" s="1" a="1"/>
  <c r="AS1640" i="2" s="1"/>
  <c r="AT1432" i="2"/>
  <c r="AV1432" i="2" s="1"/>
  <c r="AR1432" i="2" a="1"/>
  <c r="AR1432" i="2" s="1"/>
  <c r="AS1432" i="2" s="1" a="1"/>
  <c r="AS1432" i="2" s="1"/>
  <c r="AR1611" i="2" a="1"/>
  <c r="AR1611" i="2" s="1"/>
  <c r="AS1611" i="2" s="1" a="1"/>
  <c r="AS1611" i="2" s="1"/>
  <c r="AT1611" i="2"/>
  <c r="AV1611" i="2" s="1"/>
  <c r="AT1648" i="2"/>
  <c r="AV1648" i="2" s="1"/>
  <c r="AR1606" i="2" a="1"/>
  <c r="AR1606" i="2" s="1"/>
  <c r="AS1606" i="2" s="1" a="1"/>
  <c r="AS1606" i="2" s="1"/>
  <c r="AT1606" i="2"/>
  <c r="AV1606" i="2" s="1"/>
  <c r="AS1768" i="2" a="1"/>
  <c r="AS1768" i="2" s="1"/>
  <c r="AV1768" i="2" s="1"/>
  <c r="AR1421" i="2" a="1"/>
  <c r="AR1421" i="2" s="1"/>
  <c r="AS1421" i="2" s="1" a="1"/>
  <c r="AS1421" i="2" s="1"/>
  <c r="AT1421" i="2"/>
  <c r="AV1421" i="2" s="1"/>
  <c r="AR1554" i="2" a="1"/>
  <c r="AR1554" i="2" s="1"/>
  <c r="AS1554" i="2" s="1" a="1"/>
  <c r="AS1554" i="2" s="1"/>
  <c r="AT1674" i="2"/>
  <c r="AV1674" i="2" s="1"/>
  <c r="AR1674" i="2" a="1"/>
  <c r="AR1674" i="2" s="1"/>
  <c r="AS1674" i="2" s="1" a="1"/>
  <c r="AS1674" i="2" s="1"/>
  <c r="AR1375" i="2" a="1"/>
  <c r="AR1375" i="2" s="1"/>
  <c r="AS1375" i="2" s="1" a="1"/>
  <c r="AS1375" i="2" s="1"/>
  <c r="AT1375" i="2"/>
  <c r="AV1375" i="2" s="1"/>
  <c r="AT1400" i="2"/>
  <c r="AV1400" i="2" s="1"/>
  <c r="AR1429" i="2" a="1"/>
  <c r="AR1429" i="2" s="1"/>
  <c r="AS1429" i="2" s="1" a="1"/>
  <c r="AS1429" i="2" s="1"/>
  <c r="AT1452" i="2"/>
  <c r="AV1452" i="2" s="1"/>
  <c r="AT1549" i="2"/>
  <c r="AV1549" i="2" s="1"/>
  <c r="AT1490" i="2"/>
  <c r="AV1490" i="2" s="1"/>
  <c r="AR1490" i="2" a="1"/>
  <c r="AR1490" i="2" s="1"/>
  <c r="AS1490" i="2" s="1" a="1"/>
  <c r="AS1490" i="2" s="1"/>
  <c r="AT1705" i="2"/>
  <c r="AV1705" i="2" s="1"/>
  <c r="AR1705" i="2" a="1"/>
  <c r="AR1705" i="2" s="1"/>
  <c r="AS1705" i="2" s="1" a="1"/>
  <c r="AS1705" i="2" s="1"/>
  <c r="AS1874" i="2" a="1"/>
  <c r="AS1874" i="2" s="1"/>
  <c r="AV1874" i="2" s="1"/>
  <c r="AS1883" i="2" a="1"/>
  <c r="AS1883" i="2" s="1"/>
  <c r="AV1883" i="2" s="1"/>
  <c r="AR1572" i="2" a="1"/>
  <c r="AR1572" i="2" s="1"/>
  <c r="AS1572" i="2" s="1" a="1"/>
  <c r="AS1572" i="2" s="1"/>
  <c r="AT1572" i="2"/>
  <c r="AV1572" i="2" s="1"/>
  <c r="AR1348" i="2" a="1"/>
  <c r="AR1348" i="2" s="1"/>
  <c r="AS1348" i="2" s="1" a="1"/>
  <c r="AS1348" i="2" s="1"/>
  <c r="AT1348" i="2"/>
  <c r="AV1348" i="2" s="1"/>
  <c r="AT1365" i="2"/>
  <c r="AV1365" i="2" s="1"/>
  <c r="AT1372" i="2"/>
  <c r="AV1372" i="2" s="1"/>
  <c r="AV1444" i="2"/>
  <c r="AT1568" i="2"/>
  <c r="AV1568" i="2" s="1"/>
  <c r="AR1568" i="2" a="1"/>
  <c r="AR1568" i="2" s="1"/>
  <c r="AS1568" i="2" s="1" a="1"/>
  <c r="AS1568" i="2" s="1"/>
  <c r="AR1604" i="2" a="1"/>
  <c r="AR1604" i="2" s="1"/>
  <c r="AS1604" i="2" s="1" a="1"/>
  <c r="AS1604" i="2" s="1"/>
  <c r="AT1604" i="2"/>
  <c r="AV1604" i="2" s="1"/>
  <c r="AV1645" i="2"/>
  <c r="AR1771" i="2" a="1"/>
  <c r="AR1771" i="2" s="1"/>
  <c r="AS1771" i="2" s="1" a="1"/>
  <c r="AS1771" i="2" s="1"/>
  <c r="AT1771" i="2"/>
  <c r="AV1771" i="2" s="1"/>
  <c r="AR2023" i="2" a="1"/>
  <c r="AR2023" i="2" s="1"/>
  <c r="AS2023" i="2" s="1" a="1"/>
  <c r="AS2023" i="2" s="1"/>
  <c r="AT2023" i="2"/>
  <c r="AV2023" i="2" s="1"/>
  <c r="AR1751" i="2" a="1"/>
  <c r="AR1751" i="2" s="1"/>
  <c r="AS1751" i="2" s="1" a="1"/>
  <c r="AS1751" i="2" s="1"/>
  <c r="AT1751" i="2"/>
  <c r="AV1751" i="2" s="1"/>
  <c r="AV1642" i="2"/>
  <c r="AT1700" i="2"/>
  <c r="AV1700" i="2" s="1"/>
  <c r="AR1700" i="2" a="1"/>
  <c r="AR1700" i="2" s="1"/>
  <c r="AS1700" i="2" s="1" a="1"/>
  <c r="AS1700" i="2" s="1"/>
  <c r="AT1797" i="2"/>
  <c r="AV1797" i="2" s="1"/>
  <c r="AR1797" i="2" a="1"/>
  <c r="AR1797" i="2" s="1"/>
  <c r="AS1797" i="2" s="1" a="1"/>
  <c r="AS1797" i="2" s="1"/>
  <c r="AR1442" i="2" a="1"/>
  <c r="AR1442" i="2" s="1"/>
  <c r="AS1442" i="2" s="1" a="1"/>
  <c r="AS1442" i="2" s="1"/>
  <c r="AT1442" i="2"/>
  <c r="AV1442" i="2" s="1"/>
  <c r="AS1881" i="2" a="1"/>
  <c r="AS1881" i="2" s="1"/>
  <c r="AV1881" i="2" s="1"/>
  <c r="AT1900" i="2"/>
  <c r="AV1900" i="2" s="1"/>
  <c r="AR1900" i="2" a="1"/>
  <c r="AR1900" i="2" s="1"/>
  <c r="AS1900" i="2" s="1" a="1"/>
  <c r="AS1900" i="2" s="1"/>
  <c r="AR1647" i="2" a="1"/>
  <c r="AR1647" i="2" s="1"/>
  <c r="AS1647" i="2" s="1" a="1"/>
  <c r="AS1647" i="2" s="1"/>
  <c r="AT1647" i="2"/>
  <c r="AV1647" i="2" s="1"/>
  <c r="AT1945" i="2"/>
  <c r="AV1945" i="2" s="1"/>
  <c r="AR1945" i="2" a="1"/>
  <c r="AR1945" i="2" s="1"/>
  <c r="AS1945" i="2" s="1" a="1"/>
  <c r="AS1945" i="2" s="1"/>
  <c r="AT1738" i="2"/>
  <c r="AV1738" i="2" s="1"/>
  <c r="AR1738" i="2" a="1"/>
  <c r="AR1738" i="2" s="1"/>
  <c r="AS1738" i="2" s="1" a="1"/>
  <c r="AS1738" i="2" s="1"/>
  <c r="AT1818" i="2"/>
  <c r="AV1818" i="2" s="1"/>
  <c r="AR1818" i="2" a="1"/>
  <c r="AR1818" i="2" s="1"/>
  <c r="AS1818" i="2" s="1" a="1"/>
  <c r="AS1818" i="2" s="1"/>
  <c r="AT1849" i="2"/>
  <c r="AV1849" i="2" s="1"/>
  <c r="AR1849" i="2" a="1"/>
  <c r="AR1849" i="2" s="1"/>
  <c r="AS1849" i="2" s="1" a="1"/>
  <c r="AS1849" i="2" s="1"/>
  <c r="AS1932" i="2" a="1"/>
  <c r="AS1932" i="2" s="1"/>
  <c r="AV1932" i="2" s="1"/>
  <c r="AR1382" i="2" a="1"/>
  <c r="AR1382" i="2" s="1"/>
  <c r="AS1382" i="2" s="1" a="1"/>
  <c r="AS1382" i="2" s="1"/>
  <c r="AT1382" i="2"/>
  <c r="AV1382" i="2" s="1"/>
  <c r="AR1494" i="2" a="1"/>
  <c r="AR1494" i="2" s="1"/>
  <c r="AS1494" i="2" s="1" a="1"/>
  <c r="AS1494" i="2" s="1"/>
  <c r="AT1494" i="2"/>
  <c r="AV1494" i="2" s="1"/>
  <c r="AT1488" i="2"/>
  <c r="AV1488" i="2" s="1"/>
  <c r="AR1488" i="2" a="1"/>
  <c r="AR1488" i="2" s="1"/>
  <c r="AS1488" i="2" s="1" a="1"/>
  <c r="AS1488" i="2" s="1"/>
  <c r="AT1622" i="2"/>
  <c r="AV1622" i="2" s="1"/>
  <c r="AR1622" i="2" a="1"/>
  <c r="AR1622" i="2" s="1"/>
  <c r="AS1622" i="2" s="1" a="1"/>
  <c r="AS1622" i="2" s="1"/>
  <c r="AT1646" i="2"/>
  <c r="AV1646" i="2" s="1"/>
  <c r="AR1646" i="2" a="1"/>
  <c r="AR1646" i="2" s="1"/>
  <c r="AS1646" i="2" s="1" a="1"/>
  <c r="AS1646" i="2" s="1"/>
  <c r="AT1717" i="2"/>
  <c r="AV1717" i="2" s="1"/>
  <c r="AR1717" i="2" a="1"/>
  <c r="AR1717" i="2" s="1"/>
  <c r="AS1717" i="2" s="1" a="1"/>
  <c r="AS1717" i="2" s="1"/>
  <c r="AR1444" i="2" a="1"/>
  <c r="AR1444" i="2" s="1"/>
  <c r="AS1444" i="2" s="1" a="1"/>
  <c r="AS1444" i="2" s="1"/>
  <c r="AR1672" i="2" a="1"/>
  <c r="AR1672" i="2" s="1"/>
  <c r="AS1672" i="2" s="1" a="1"/>
  <c r="AS1672" i="2" s="1"/>
  <c r="AT1672" i="2"/>
  <c r="AV1672" i="2" s="1"/>
  <c r="AR1689" i="2" a="1"/>
  <c r="AR1689" i="2" s="1"/>
  <c r="AS1689" i="2" s="1" a="1"/>
  <c r="AS1689" i="2" s="1"/>
  <c r="AT1739" i="2"/>
  <c r="AV1739" i="2" s="1"/>
  <c r="AR1996" i="2" a="1"/>
  <c r="AR1996" i="2" s="1"/>
  <c r="AS1996" i="2" s="1" a="1"/>
  <c r="AS1996" i="2" s="1"/>
  <c r="AT1996" i="2"/>
  <c r="AV1996" i="2" s="1"/>
  <c r="AT1534" i="2"/>
  <c r="AV1534" i="2" s="1"/>
  <c r="AR1534" i="2" a="1"/>
  <c r="AR1534" i="2" s="1"/>
  <c r="AS1534" i="2" s="1" a="1"/>
  <c r="AS1534" i="2" s="1"/>
  <c r="AT1664" i="2"/>
  <c r="AV1664" i="2" s="1"/>
  <c r="AR1668" i="2" a="1"/>
  <c r="AR1668" i="2" s="1"/>
  <c r="AS1668" i="2" s="1" a="1"/>
  <c r="AS1668" i="2" s="1"/>
  <c r="AT1668" i="2"/>
  <c r="AV1668" i="2" s="1"/>
  <c r="AT1754" i="2"/>
  <c r="AV1754" i="2" s="1"/>
  <c r="AR1754" i="2" a="1"/>
  <c r="AR1754" i="2" s="1"/>
  <c r="AS1754" i="2" s="1" a="1"/>
  <c r="AS1754" i="2" s="1"/>
  <c r="AR1784" i="2" a="1"/>
  <c r="AR1784" i="2" s="1"/>
  <c r="AS1784" i="2" s="1" a="1"/>
  <c r="AS1784" i="2" s="1"/>
  <c r="AT1784" i="2"/>
  <c r="AV1784" i="2" s="1"/>
  <c r="AT1854" i="2"/>
  <c r="AV1854" i="2" s="1"/>
  <c r="AR1854" i="2" a="1"/>
  <c r="AR1854" i="2" s="1"/>
  <c r="AS1854" i="2" s="1" a="1"/>
  <c r="AS1854" i="2" s="1"/>
  <c r="AT1904" i="2"/>
  <c r="AV1904" i="2" s="1"/>
  <c r="AR1986" i="2" a="1"/>
  <c r="AR1986" i="2" s="1"/>
  <c r="AS1986" i="2" s="1" a="1"/>
  <c r="AS1986" i="2" s="1"/>
  <c r="AT1986" i="2"/>
  <c r="AV1986" i="2" s="1"/>
  <c r="AR2321" i="2" a="1"/>
  <c r="AR2321" i="2" s="1"/>
  <c r="AS2321" i="2" s="1" a="1"/>
  <c r="AS2321" i="2" s="1"/>
  <c r="AT2321" i="2"/>
  <c r="AV2321" i="2" s="1"/>
  <c r="AT2325" i="2"/>
  <c r="AV2325" i="2" s="1"/>
  <c r="AR2325" i="2" a="1"/>
  <c r="AR2325" i="2" s="1"/>
  <c r="AS2325" i="2" s="1" a="1"/>
  <c r="AS2325" i="2" s="1"/>
  <c r="AR1755" i="2" a="1"/>
  <c r="AR1755" i="2" s="1"/>
  <c r="AS1755" i="2" s="1" a="1"/>
  <c r="AS1755" i="2" s="1"/>
  <c r="AT1755" i="2"/>
  <c r="AV1755" i="2" s="1"/>
  <c r="AS1877" i="2" a="1"/>
  <c r="AS1877" i="2" s="1"/>
  <c r="AV1877" i="2" s="1"/>
  <c r="AR1905" i="2" a="1"/>
  <c r="AR1905" i="2" s="1"/>
  <c r="AS1905" i="2" s="1" a="1"/>
  <c r="AS1905" i="2" s="1"/>
  <c r="AT1905" i="2"/>
  <c r="AV1905" i="2" s="1"/>
  <c r="AR1565" i="2" a="1"/>
  <c r="AR1565" i="2" s="1"/>
  <c r="AS1565" i="2" s="1" a="1"/>
  <c r="AS1565" i="2" s="1"/>
  <c r="AT1953" i="2"/>
  <c r="AV1953" i="2" s="1"/>
  <c r="AR1953" i="2" a="1"/>
  <c r="AR1953" i="2" s="1"/>
  <c r="AS1953" i="2" s="1" a="1"/>
  <c r="AS1953" i="2" s="1"/>
  <c r="AS2086" i="2" a="1"/>
  <c r="AS2086" i="2" s="1"/>
  <c r="AV2086" i="2" s="1"/>
  <c r="AT1706" i="2"/>
  <c r="AV1706" i="2" s="1"/>
  <c r="AR1706" i="2" a="1"/>
  <c r="AR1706" i="2" s="1"/>
  <c r="AS1706" i="2" s="1" a="1"/>
  <c r="AS1706" i="2" s="1"/>
  <c r="AT1790" i="2"/>
  <c r="AV1790" i="2" s="1"/>
  <c r="AR1790" i="2" a="1"/>
  <c r="AR1790" i="2" s="1"/>
  <c r="AS1790" i="2" s="1" a="1"/>
  <c r="AS1790" i="2" s="1"/>
  <c r="AT1821" i="2"/>
  <c r="AV1821" i="2" s="1"/>
  <c r="AR1821" i="2" a="1"/>
  <c r="AR1821" i="2" s="1"/>
  <c r="AS1821" i="2" s="1" a="1"/>
  <c r="AS1821" i="2" s="1"/>
  <c r="AS1873" i="2" a="1"/>
  <c r="AS1873" i="2" s="1"/>
  <c r="AV1873" i="2" s="1"/>
  <c r="AT2027" i="2"/>
  <c r="AV2027" i="2" s="1"/>
  <c r="AR2027" i="2" a="1"/>
  <c r="AR2027" i="2" s="1"/>
  <c r="AS2027" i="2" s="1" a="1"/>
  <c r="AS2027" i="2" s="1"/>
  <c r="AR1389" i="2" a="1"/>
  <c r="AR1389" i="2" s="1"/>
  <c r="AS1389" i="2" s="1" a="1"/>
  <c r="AS1389" i="2" s="1"/>
  <c r="AT1486" i="2"/>
  <c r="AV1486" i="2" s="1"/>
  <c r="AT1548" i="2"/>
  <c r="AV1548" i="2" s="1"/>
  <c r="AR1589" i="2" a="1"/>
  <c r="AR1589" i="2" s="1"/>
  <c r="AS1589" i="2" s="1" a="1"/>
  <c r="AS1589" i="2" s="1"/>
  <c r="AT1589" i="2"/>
  <c r="AV1589" i="2" s="1"/>
  <c r="AT1698" i="2"/>
  <c r="AV1698" i="2" s="1"/>
  <c r="AR1698" i="2" a="1"/>
  <c r="AR1698" i="2" s="1"/>
  <c r="AS1698" i="2" s="1" a="1"/>
  <c r="AS1698" i="2" s="1"/>
  <c r="AT1794" i="2"/>
  <c r="AV1794" i="2" s="1"/>
  <c r="AR1794" i="2" a="1"/>
  <c r="AR1794" i="2" s="1"/>
  <c r="AS1794" i="2" s="1" a="1"/>
  <c r="AS1794" i="2" s="1"/>
  <c r="AT2022" i="2"/>
  <c r="AV2022" i="2" s="1"/>
  <c r="AR2022" i="2" a="1"/>
  <c r="AR2022" i="2" s="1"/>
  <c r="AS2022" i="2" s="1" a="1"/>
  <c r="AS2022" i="2" s="1"/>
  <c r="AT2194" i="2"/>
  <c r="AV2194" i="2" s="1"/>
  <c r="AR2194" i="2" a="1"/>
  <c r="AR2194" i="2" s="1"/>
  <c r="AS2194" i="2" s="1" a="1"/>
  <c r="AS2194" i="2" s="1"/>
  <c r="AR1552" i="2" a="1"/>
  <c r="AR1552" i="2" s="1"/>
  <c r="AS1552" i="2" s="1" a="1"/>
  <c r="AS1552" i="2" s="1"/>
  <c r="AT1552" i="2"/>
  <c r="AV1552" i="2" s="1"/>
  <c r="AT1610" i="2"/>
  <c r="AV1610" i="2" s="1"/>
  <c r="AR1610" i="2" a="1"/>
  <c r="AR1610" i="2" s="1"/>
  <c r="AS1610" i="2" s="1" a="1"/>
  <c r="AS1610" i="2" s="1"/>
  <c r="AS1729" i="2" a="1"/>
  <c r="AS1729" i="2" s="1"/>
  <c r="AV1729" i="2" s="1"/>
  <c r="AR1827" i="2" a="1"/>
  <c r="AR1827" i="2" s="1"/>
  <c r="AS1827" i="2" s="1" a="1"/>
  <c r="AS1827" i="2" s="1"/>
  <c r="AT1827" i="2"/>
  <c r="AV1827" i="2" s="1"/>
  <c r="AS2038" i="2" a="1"/>
  <c r="AS2038" i="2" s="1"/>
  <c r="AV2038" i="2" s="1"/>
  <c r="AR1791" i="2" a="1"/>
  <c r="AR1791" i="2" s="1"/>
  <c r="AS1791" i="2" s="1" a="1"/>
  <c r="AS1791" i="2" s="1"/>
  <c r="AT1791" i="2"/>
  <c r="AV1791" i="2" s="1"/>
  <c r="AR1795" i="2" a="1"/>
  <c r="AR1795" i="2" s="1"/>
  <c r="AS1795" i="2" s="1" a="1"/>
  <c r="AS1795" i="2" s="1"/>
  <c r="AT1795" i="2"/>
  <c r="AV1795" i="2" s="1"/>
  <c r="AT1813" i="2"/>
  <c r="AV1813" i="2" s="1"/>
  <c r="AR1813" i="2" a="1"/>
  <c r="AR1813" i="2" s="1"/>
  <c r="AS1813" i="2" s="1" a="1"/>
  <c r="AS1813" i="2" s="1"/>
  <c r="AT1887" i="2"/>
  <c r="AV1887" i="2" s="1"/>
  <c r="AR1887" i="2" a="1"/>
  <c r="AR1887" i="2" s="1"/>
  <c r="AS1887" i="2" s="1" a="1"/>
  <c r="AS1887" i="2" s="1"/>
  <c r="AS1902" i="2" a="1"/>
  <c r="AS1902" i="2" s="1"/>
  <c r="AV1902" i="2" s="1"/>
  <c r="AT1847" i="2"/>
  <c r="AV1847" i="2" s="1"/>
  <c r="AR1847" i="2" a="1"/>
  <c r="AR1847" i="2" s="1"/>
  <c r="AS1847" i="2" s="1" a="1"/>
  <c r="AS1847" i="2" s="1"/>
  <c r="AR1999" i="2" a="1"/>
  <c r="AR1999" i="2" s="1"/>
  <c r="AS1999" i="2" s="1" a="1"/>
  <c r="AS1999" i="2" s="1"/>
  <c r="AT1999" i="2"/>
  <c r="AV1999" i="2" s="1"/>
  <c r="AT1814" i="2"/>
  <c r="AV1814" i="2" s="1"/>
  <c r="AR1814" i="2" a="1"/>
  <c r="AR1814" i="2" s="1"/>
  <c r="AS1814" i="2" s="1" a="1"/>
  <c r="AS1814" i="2" s="1"/>
  <c r="AT1843" i="2"/>
  <c r="AV1843" i="2" s="1"/>
  <c r="AR1843" i="2" a="1"/>
  <c r="AR1843" i="2" s="1"/>
  <c r="AS1843" i="2" s="1" a="1"/>
  <c r="AS1843" i="2" s="1"/>
  <c r="AR1852" i="2" a="1"/>
  <c r="AR1852" i="2" s="1"/>
  <c r="AS1852" i="2" s="1" a="1"/>
  <c r="AS1852" i="2" s="1"/>
  <c r="AT1852" i="2"/>
  <c r="AV1852" i="2" s="1"/>
  <c r="AR2140" i="2" a="1"/>
  <c r="AR2140" i="2" s="1"/>
  <c r="AS2140" i="2" s="1" a="1"/>
  <c r="AS2140" i="2" s="1"/>
  <c r="AT2140" i="2"/>
  <c r="AV2140" i="2" s="1"/>
  <c r="AR1782" i="2" a="1"/>
  <c r="AR1782" i="2" s="1"/>
  <c r="AS1782" i="2" s="1" a="1"/>
  <c r="AS1782" i="2" s="1"/>
  <c r="AR1823" i="2" a="1"/>
  <c r="AR1823" i="2" s="1"/>
  <c r="AS1823" i="2" s="1" a="1"/>
  <c r="AS1823" i="2" s="1"/>
  <c r="AT1823" i="2"/>
  <c r="AV1823" i="2" s="1"/>
  <c r="AS2088" i="2" a="1"/>
  <c r="AS2088" i="2" s="1"/>
  <c r="AV2088" i="2" s="1"/>
  <c r="AS2005" i="2" a="1"/>
  <c r="AS2005" i="2" s="1"/>
  <c r="AV2005" i="2" s="1"/>
  <c r="AR2074" i="2" a="1"/>
  <c r="AR2074" i="2" s="1"/>
  <c r="AS2074" i="2" s="1" a="1"/>
  <c r="AS2074" i="2" s="1"/>
  <c r="AR2135" i="2" a="1"/>
  <c r="AR2135" i="2" s="1"/>
  <c r="AS2135" i="2" s="1" a="1"/>
  <c r="AS2135" i="2" s="1"/>
  <c r="AT2135" i="2"/>
  <c r="AV2135" i="2" s="1"/>
  <c r="AT2000" i="2"/>
  <c r="AV2000" i="2" s="1"/>
  <c r="AR2000" i="2" a="1"/>
  <c r="AR2000" i="2" s="1"/>
  <c r="AS2000" i="2" s="1" a="1"/>
  <c r="AS2000" i="2" s="1"/>
  <c r="AT1481" i="2"/>
  <c r="AV1481" i="2" s="1"/>
  <c r="AT1571" i="2"/>
  <c r="AV1571" i="2" s="1"/>
  <c r="AR1571" i="2" a="1"/>
  <c r="AR1571" i="2" s="1"/>
  <c r="AS1571" i="2" s="1" a="1"/>
  <c r="AS1571" i="2" s="1"/>
  <c r="AR1608" i="2" a="1"/>
  <c r="AR1608" i="2" s="1"/>
  <c r="AS1608" i="2" s="1" a="1"/>
  <c r="AS1608" i="2" s="1"/>
  <c r="AT1608" i="2"/>
  <c r="AV1608" i="2" s="1"/>
  <c r="AV1685" i="2"/>
  <c r="AT1753" i="2"/>
  <c r="AV1753" i="2" s="1"/>
  <c r="AR1753" i="2" a="1"/>
  <c r="AR1753" i="2" s="1"/>
  <c r="AS1753" i="2" s="1" a="1"/>
  <c r="AS1753" i="2" s="1"/>
  <c r="AR1942" i="2" a="1"/>
  <c r="AR1942" i="2" s="1"/>
  <c r="AS1942" i="2" s="1" a="1"/>
  <c r="AS1942" i="2" s="1"/>
  <c r="AT1942" i="2"/>
  <c r="AV1942" i="2" s="1"/>
  <c r="AT1920" i="2"/>
  <c r="AV1920" i="2" s="1"/>
  <c r="AR1920" i="2" a="1"/>
  <c r="AR1920" i="2" s="1"/>
  <c r="AS1920" i="2" s="1" a="1"/>
  <c r="AS1920" i="2" s="1"/>
  <c r="AR2020" i="2" a="1"/>
  <c r="AR2020" i="2" s="1"/>
  <c r="AS2020" i="2" s="1" a="1"/>
  <c r="AS2020" i="2" s="1"/>
  <c r="AT2020" i="2"/>
  <c r="AV2020" i="2" s="1"/>
  <c r="AS2039" i="2" a="1"/>
  <c r="AS2039" i="2" s="1"/>
  <c r="AV2039" i="2" s="1"/>
  <c r="AT2091" i="2"/>
  <c r="AV2091" i="2" s="1"/>
  <c r="AR2091" i="2" a="1"/>
  <c r="AR2091" i="2" s="1"/>
  <c r="AS2091" i="2" s="1" a="1"/>
  <c r="AS2091" i="2" s="1"/>
  <c r="AT2161" i="2"/>
  <c r="AV2161" i="2" s="1"/>
  <c r="AR2161" i="2" a="1"/>
  <c r="AR2161" i="2" s="1"/>
  <c r="AS2161" i="2" s="1" a="1"/>
  <c r="AS2161" i="2" s="1"/>
  <c r="AT2388" i="2"/>
  <c r="AV2388" i="2" s="1"/>
  <c r="AR2388" i="2" a="1"/>
  <c r="AR2388" i="2" s="1"/>
  <c r="AS2388" i="2" s="1" a="1"/>
  <c r="AS2388" i="2" s="1"/>
  <c r="AR1947" i="2" a="1"/>
  <c r="AR1947" i="2" s="1"/>
  <c r="AS1947" i="2" s="1" a="1"/>
  <c r="AS1947" i="2" s="1"/>
  <c r="AT1947" i="2"/>
  <c r="AV1947" i="2" s="1"/>
  <c r="AR1956" i="2" a="1"/>
  <c r="AR1956" i="2" s="1"/>
  <c r="AS1956" i="2" s="1" a="1"/>
  <c r="AS1956" i="2" s="1"/>
  <c r="AT1956" i="2"/>
  <c r="AV1956" i="2" s="1"/>
  <c r="AR2031" i="2" a="1"/>
  <c r="AR2031" i="2" s="1"/>
  <c r="AS2031" i="2" s="1" a="1"/>
  <c r="AS2031" i="2" s="1"/>
  <c r="AT2031" i="2"/>
  <c r="AV2031" i="2" s="1"/>
  <c r="AT2151" i="2"/>
  <c r="AV2151" i="2" s="1"/>
  <c r="AR1943" i="2" a="1"/>
  <c r="AR1943" i="2" s="1"/>
  <c r="AS1943" i="2" s="1" a="1"/>
  <c r="AS1943" i="2" s="1"/>
  <c r="AT1943" i="2"/>
  <c r="AV1943" i="2" s="1"/>
  <c r="AT1951" i="2"/>
  <c r="AV1951" i="2" s="1"/>
  <c r="AR1951" i="2" a="1"/>
  <c r="AR1951" i="2" s="1"/>
  <c r="AS1951" i="2" s="1" a="1"/>
  <c r="AS1951" i="2" s="1"/>
  <c r="AT1974" i="2"/>
  <c r="AV1974" i="2" s="1"/>
  <c r="AR1974" i="2" a="1"/>
  <c r="AR1974" i="2" s="1"/>
  <c r="AS1974" i="2" s="1" a="1"/>
  <c r="AS1974" i="2" s="1"/>
  <c r="AR1993" i="2" a="1"/>
  <c r="AR1993" i="2" s="1"/>
  <c r="AS1993" i="2" s="1" a="1"/>
  <c r="AS1993" i="2" s="1"/>
  <c r="AT1993" i="2"/>
  <c r="AV1993" i="2" s="1"/>
  <c r="AR2063" i="2" a="1"/>
  <c r="AR2063" i="2" s="1"/>
  <c r="AS2063" i="2" s="1" a="1"/>
  <c r="AS2063" i="2" s="1"/>
  <c r="AT2063" i="2"/>
  <c r="AV2063" i="2" s="1"/>
  <c r="AR2127" i="2" a="1"/>
  <c r="AR2127" i="2" s="1"/>
  <c r="AS2127" i="2" s="1" a="1"/>
  <c r="AS2127" i="2" s="1"/>
  <c r="AT2215" i="2"/>
  <c r="AV2215" i="2" s="1"/>
  <c r="AR2215" i="2" a="1"/>
  <c r="AR2215" i="2" s="1"/>
  <c r="AS2215" i="2" s="1" a="1"/>
  <c r="AS2215" i="2" s="1"/>
  <c r="AR1715" i="2" a="1"/>
  <c r="AR1715" i="2" s="1"/>
  <c r="AS1715" i="2" s="1" a="1"/>
  <c r="AS1715" i="2" s="1"/>
  <c r="AT1715" i="2"/>
  <c r="AV1715" i="2" s="1"/>
  <c r="AT1816" i="2"/>
  <c r="AV1816" i="2" s="1"/>
  <c r="AR1824" i="2" a="1"/>
  <c r="AR1824" i="2" s="1"/>
  <c r="AS1824" i="2" s="1" a="1"/>
  <c r="AS1824" i="2" s="1"/>
  <c r="AT1824" i="2"/>
  <c r="AV1824" i="2" s="1"/>
  <c r="AS1866" i="2" a="1"/>
  <c r="AS1866" i="2" s="1"/>
  <c r="AV1866" i="2" s="1"/>
  <c r="AT1934" i="2"/>
  <c r="AV1934" i="2" s="1"/>
  <c r="AR1934" i="2" a="1"/>
  <c r="AR1934" i="2" s="1"/>
  <c r="AS1934" i="2" s="1" a="1"/>
  <c r="AS1934" i="2" s="1"/>
  <c r="AR1988" i="2" a="1"/>
  <c r="AR1988" i="2" s="1"/>
  <c r="AS1988" i="2" s="1" a="1"/>
  <c r="AS1988" i="2" s="1"/>
  <c r="AR2007" i="2" a="1"/>
  <c r="AR2007" i="2" s="1"/>
  <c r="AS2007" i="2" s="1" a="1"/>
  <c r="AS2007" i="2" s="1"/>
  <c r="AT2007" i="2"/>
  <c r="AV2007" i="2" s="1"/>
  <c r="AT2102" i="2"/>
  <c r="AV2102" i="2" s="1"/>
  <c r="AR2102" i="2" a="1"/>
  <c r="AR2102" i="2" s="1"/>
  <c r="AS2102" i="2" s="1" a="1"/>
  <c r="AS2102" i="2" s="1"/>
  <c r="AR1626" i="2" a="1"/>
  <c r="AR1626" i="2" s="1"/>
  <c r="AS1626" i="2" s="1" a="1"/>
  <c r="AS1626" i="2" s="1"/>
  <c r="AR1767" i="2" a="1"/>
  <c r="AR1767" i="2" s="1"/>
  <c r="AS1767" i="2" s="1" a="1"/>
  <c r="AS1767" i="2" s="1"/>
  <c r="AT1767" i="2"/>
  <c r="AV1767" i="2" s="1"/>
  <c r="AV1870" i="2"/>
  <c r="AT2107" i="2"/>
  <c r="AV2107" i="2" s="1"/>
  <c r="AR2107" i="2" a="1"/>
  <c r="AR2107" i="2" s="1"/>
  <c r="AS2107" i="2" s="1" a="1"/>
  <c r="AS2107" i="2" s="1"/>
  <c r="AT2316" i="2"/>
  <c r="AV2316" i="2" s="1"/>
  <c r="AR2316" i="2" a="1"/>
  <c r="AR2316" i="2" s="1"/>
  <c r="AS2316" i="2" s="1" a="1"/>
  <c r="AS2316" i="2" s="1"/>
  <c r="AT2346" i="2"/>
  <c r="AV2346" i="2" s="1"/>
  <c r="AR2346" i="2" a="1"/>
  <c r="AR2346" i="2" s="1"/>
  <c r="AS2346" i="2" s="1" a="1"/>
  <c r="AS2346" i="2" s="1"/>
  <c r="AS2040" i="2" a="1"/>
  <c r="AS2040" i="2" s="1"/>
  <c r="AV2040" i="2" s="1"/>
  <c r="AT1842" i="2"/>
  <c r="AV1842" i="2" s="1"/>
  <c r="AR1842" i="2" a="1"/>
  <c r="AR1842" i="2" s="1"/>
  <c r="AS1842" i="2" s="1" a="1"/>
  <c r="AS1842" i="2" s="1"/>
  <c r="AS1885" i="2" a="1"/>
  <c r="AS1885" i="2" s="1"/>
  <c r="AV1885" i="2" s="1"/>
  <c r="AT2128" i="2"/>
  <c r="AV2128" i="2" s="1"/>
  <c r="AR2128" i="2" a="1"/>
  <c r="AR2128" i="2" s="1"/>
  <c r="AS2128" i="2" s="1" a="1"/>
  <c r="AS2128" i="2" s="1"/>
  <c r="AT2311" i="2"/>
  <c r="AV2311" i="2" s="1"/>
  <c r="AR2311" i="2" a="1"/>
  <c r="AR2311" i="2" s="1"/>
  <c r="AS2311" i="2" s="1" a="1"/>
  <c r="AS2311" i="2" s="1"/>
  <c r="AT1666" i="2"/>
  <c r="AV1666" i="2" s="1"/>
  <c r="AT1704" i="2"/>
  <c r="AV1704" i="2" s="1"/>
  <c r="AT1799" i="2"/>
  <c r="AV1799" i="2" s="1"/>
  <c r="AV1931" i="2"/>
  <c r="AT1948" i="2"/>
  <c r="AV1948" i="2" s="1"/>
  <c r="AT1979" i="2"/>
  <c r="AV1979" i="2" s="1"/>
  <c r="AR1979" i="2" a="1"/>
  <c r="AR1979" i="2" s="1"/>
  <c r="AS1979" i="2" s="1" a="1"/>
  <c r="AS1979" i="2" s="1"/>
  <c r="AV2069" i="2"/>
  <c r="AR2264" i="2" a="1"/>
  <c r="AR2264" i="2" s="1"/>
  <c r="AS2264" i="2" s="1" a="1"/>
  <c r="AS2264" i="2" s="1"/>
  <c r="AT2264" i="2"/>
  <c r="AV2264" i="2" s="1"/>
  <c r="AT2296" i="2"/>
  <c r="AV2296" i="2" s="1"/>
  <c r="AR2296" i="2" a="1"/>
  <c r="AR2296" i="2" s="1"/>
  <c r="AS2296" i="2" s="1" a="1"/>
  <c r="AS2296" i="2" s="1"/>
  <c r="AT2431" i="2"/>
  <c r="AV2431" i="2" s="1"/>
  <c r="AR2431" i="2" a="1"/>
  <c r="AR2431" i="2" s="1"/>
  <c r="AS2431" i="2" s="1" a="1"/>
  <c r="AS2431" i="2" s="1"/>
  <c r="AT2457" i="2"/>
  <c r="AV2457" i="2" s="1"/>
  <c r="AR2457" i="2" a="1"/>
  <c r="AR2457" i="2" s="1"/>
  <c r="AS2457" i="2" s="1" a="1"/>
  <c r="AS2457" i="2" s="1"/>
  <c r="AT2223" i="2"/>
  <c r="AV2223" i="2" s="1"/>
  <c r="AR2223" i="2" a="1"/>
  <c r="AR2223" i="2" s="1"/>
  <c r="AS2223" i="2" s="1" a="1"/>
  <c r="AS2223" i="2" s="1"/>
  <c r="AR2249" i="2" a="1"/>
  <c r="AR2249" i="2" s="1"/>
  <c r="AS2249" i="2" s="1" a="1"/>
  <c r="AS2249" i="2" s="1"/>
  <c r="AT2249" i="2"/>
  <c r="AV2249" i="2" s="1"/>
  <c r="AR2312" i="2" a="1"/>
  <c r="AR2312" i="2" s="1"/>
  <c r="AS2312" i="2" s="1" a="1"/>
  <c r="AS2312" i="2" s="1"/>
  <c r="AT2312" i="2"/>
  <c r="AV2312" i="2" s="1"/>
  <c r="AV1540" i="2"/>
  <c r="AR1800" i="2" a="1"/>
  <c r="AR1800" i="2" s="1"/>
  <c r="AS1800" i="2" s="1" a="1"/>
  <c r="AS1800" i="2" s="1"/>
  <c r="AT1800" i="2"/>
  <c r="AV1800" i="2" s="1"/>
  <c r="AR1990" i="2" a="1"/>
  <c r="AR1990" i="2" s="1"/>
  <c r="AS1990" i="2" s="1" a="1"/>
  <c r="AS1990" i="2" s="1"/>
  <c r="AT1990" i="2"/>
  <c r="AV1990" i="2" s="1"/>
  <c r="AR2037" i="2" a="1"/>
  <c r="AR2037" i="2" s="1"/>
  <c r="AS2037" i="2" s="1" a="1"/>
  <c r="AS2037" i="2" s="1"/>
  <c r="AT2037" i="2"/>
  <c r="AV2037" i="2" s="1"/>
  <c r="AT2119" i="2"/>
  <c r="AV2119" i="2" s="1"/>
  <c r="AR2119" i="2" a="1"/>
  <c r="AR2119" i="2" s="1"/>
  <c r="AS2119" i="2" s="1" a="1"/>
  <c r="AS2119" i="2" s="1"/>
  <c r="AR2124" i="2" a="1"/>
  <c r="AR2124" i="2" s="1"/>
  <c r="AS2124" i="2" s="1" a="1"/>
  <c r="AS2124" i="2" s="1"/>
  <c r="AT2124" i="2"/>
  <c r="AV2124" i="2" s="1"/>
  <c r="AT2427" i="2"/>
  <c r="AV2427" i="2" s="1"/>
  <c r="AR2427" i="2" a="1"/>
  <c r="AR2427" i="2" s="1"/>
  <c r="AS2427" i="2" s="1" a="1"/>
  <c r="AS2427" i="2" s="1"/>
  <c r="AT2292" i="2"/>
  <c r="AV2292" i="2" s="1"/>
  <c r="AR2292" i="2" a="1"/>
  <c r="AR2292" i="2" s="1"/>
  <c r="AS2292" i="2" s="1" a="1"/>
  <c r="AS2292" i="2" s="1"/>
  <c r="AT2224" i="2"/>
  <c r="AV2224" i="2" s="1"/>
  <c r="AR2224" i="2" a="1"/>
  <c r="AR2224" i="2" s="1"/>
  <c r="AS2224" i="2" s="1" a="1"/>
  <c r="AS2224" i="2" s="1"/>
  <c r="AT1822" i="2"/>
  <c r="AV1822" i="2" s="1"/>
  <c r="AR1822" i="2" a="1"/>
  <c r="AR1822" i="2" s="1"/>
  <c r="AS1822" i="2" s="1" a="1"/>
  <c r="AS1822" i="2" s="1"/>
  <c r="AS1872" i="2" a="1"/>
  <c r="AS1872" i="2" s="1"/>
  <c r="AV1872" i="2" s="1"/>
  <c r="AV1901" i="2"/>
  <c r="AT2042" i="2"/>
  <c r="AV2042" i="2" s="1"/>
  <c r="AR2042" i="2" a="1"/>
  <c r="AR2042" i="2" s="1"/>
  <c r="AS2042" i="2" s="1" a="1"/>
  <c r="AS2042" i="2" s="1"/>
  <c r="AT2149" i="2"/>
  <c r="AV2149" i="2" s="1"/>
  <c r="AV2154" i="2"/>
  <c r="AS1879" i="2" a="1"/>
  <c r="AS1879" i="2" s="1"/>
  <c r="AV1879" i="2" s="1"/>
  <c r="AT1941" i="2"/>
  <c r="AV1941" i="2" s="1"/>
  <c r="AR1941" i="2" a="1"/>
  <c r="AR1941" i="2" s="1"/>
  <c r="AS1941" i="2" s="1" a="1"/>
  <c r="AS1941" i="2" s="1"/>
  <c r="AR1977" i="2" a="1"/>
  <c r="AR1977" i="2" s="1"/>
  <c r="AS1977" i="2" s="1" a="1"/>
  <c r="AS1977" i="2" s="1"/>
  <c r="AT1977" i="2"/>
  <c r="AV1977" i="2" s="1"/>
  <c r="AS1876" i="2" a="1"/>
  <c r="AS1876" i="2" s="1"/>
  <c r="AV1876" i="2" s="1"/>
  <c r="AT1946" i="2"/>
  <c r="AV1946" i="2" s="1"/>
  <c r="AR1946" i="2" a="1"/>
  <c r="AR1946" i="2" s="1"/>
  <c r="AS1946" i="2" s="1" a="1"/>
  <c r="AS1946" i="2" s="1"/>
  <c r="AT1714" i="2"/>
  <c r="AV1714" i="2" s="1"/>
  <c r="AR1714" i="2" a="1"/>
  <c r="AR1714" i="2" s="1"/>
  <c r="AS1714" i="2" s="1" a="1"/>
  <c r="AS1714" i="2" s="1"/>
  <c r="AT1783" i="2"/>
  <c r="AV1783" i="2" s="1"/>
  <c r="AV1869" i="2"/>
  <c r="AT1950" i="2"/>
  <c r="AV1950" i="2" s="1"/>
  <c r="AR1950" i="2" a="1"/>
  <c r="AR1950" i="2" s="1"/>
  <c r="AS1950" i="2" s="1" a="1"/>
  <c r="AS1950" i="2" s="1"/>
  <c r="AT1982" i="2"/>
  <c r="AV1982" i="2" s="1"/>
  <c r="AR1982" i="2" a="1"/>
  <c r="AR1982" i="2" s="1"/>
  <c r="AS1982" i="2" s="1" a="1"/>
  <c r="AS1982" i="2" s="1"/>
  <c r="AS2155" i="2" a="1"/>
  <c r="AS2155" i="2" s="1"/>
  <c r="AV2155" i="2" s="1"/>
  <c r="AT2328" i="2"/>
  <c r="AV2328" i="2" s="1"/>
  <c r="AR2328" i="2" a="1"/>
  <c r="AR2328" i="2" s="1"/>
  <c r="AS2328" i="2" s="1" a="1"/>
  <c r="AS2328" i="2" s="1"/>
  <c r="AT1732" i="2"/>
  <c r="AV1732" i="2" s="1"/>
  <c r="AT1788" i="2"/>
  <c r="AV1788" i="2" s="1"/>
  <c r="AV2026" i="2"/>
  <c r="AT2136" i="2"/>
  <c r="AV2136" i="2" s="1"/>
  <c r="AV1938" i="2"/>
  <c r="AV1878" i="2"/>
  <c r="AT2132" i="2"/>
  <c r="AV2132" i="2" s="1"/>
  <c r="AR2132" i="2" a="1"/>
  <c r="AR2132" i="2" s="1"/>
  <c r="AS2132" i="2" s="1" a="1"/>
  <c r="AS2132" i="2" s="1"/>
  <c r="AR2160" i="2" a="1"/>
  <c r="AR2160" i="2" s="1"/>
  <c r="AS2160" i="2" s="1" a="1"/>
  <c r="AS2160" i="2" s="1"/>
  <c r="AT2160" i="2"/>
  <c r="AV2160" i="2" s="1"/>
  <c r="AT1958" i="2"/>
  <c r="AV1958" i="2" s="1"/>
  <c r="AR1958" i="2" a="1"/>
  <c r="AR1958" i="2" s="1"/>
  <c r="AS1958" i="2" s="1" a="1"/>
  <c r="AS1958" i="2" s="1"/>
  <c r="AT2032" i="2"/>
  <c r="AV2032" i="2" s="1"/>
  <c r="AR2032" i="2" a="1"/>
  <c r="AR2032" i="2" s="1"/>
  <c r="AS2032" i="2" s="1" a="1"/>
  <c r="AS2032" i="2" s="1"/>
  <c r="AR2419" i="2" a="1"/>
  <c r="AR2419" i="2" s="1"/>
  <c r="AS2419" i="2" s="1" a="1"/>
  <c r="AS2419" i="2" s="1"/>
  <c r="AT2419" i="2"/>
  <c r="AV2419" i="2" s="1"/>
  <c r="AR2343" i="2" a="1"/>
  <c r="AR2343" i="2" s="1"/>
  <c r="AS2343" i="2" s="1" a="1"/>
  <c r="AS2343" i="2" s="1"/>
  <c r="AT2343" i="2"/>
  <c r="AV2343" i="2" s="1"/>
  <c r="AT2289" i="2"/>
  <c r="AV2289" i="2" s="1"/>
  <c r="AR2289" i="2" a="1"/>
  <c r="AR2289" i="2" s="1"/>
  <c r="AS2289" i="2" s="1" a="1"/>
  <c r="AS2289" i="2" s="1"/>
  <c r="AV2067" i="2"/>
  <c r="AS2156" i="2" a="1"/>
  <c r="AS2156" i="2" s="1"/>
  <c r="AV2156" i="2" s="1"/>
  <c r="AR2248" i="2" a="1"/>
  <c r="AR2248" i="2" s="1"/>
  <c r="AS2248" i="2" s="1" a="1"/>
  <c r="AS2248" i="2" s="1"/>
  <c r="AT2248" i="2"/>
  <c r="AV2248" i="2" s="1"/>
  <c r="AT1792" i="2"/>
  <c r="AV1792" i="2" s="1"/>
  <c r="AV1882" i="2"/>
  <c r="AS2001" i="2" a="1"/>
  <c r="AS2001" i="2" s="1"/>
  <c r="AV2001" i="2" s="1"/>
  <c r="AT2120" i="2"/>
  <c r="AV2120" i="2" s="1"/>
  <c r="AR2120" i="2" a="1"/>
  <c r="AR2120" i="2" s="1"/>
  <c r="AS2120" i="2" s="1" a="1"/>
  <c r="AS2120" i="2" s="1"/>
  <c r="AR2233" i="2" a="1"/>
  <c r="AR2233" i="2" s="1"/>
  <c r="AS2233" i="2" s="1" a="1"/>
  <c r="AS2233" i="2" s="1"/>
  <c r="AT2233" i="2"/>
  <c r="AV2233" i="2" s="1"/>
  <c r="AR2344" i="2" a="1"/>
  <c r="AR2344" i="2" s="1"/>
  <c r="AS2344" i="2" s="1" a="1"/>
  <c r="AS2344" i="2" s="1"/>
  <c r="AT2344" i="2"/>
  <c r="AV2344" i="2" s="1"/>
  <c r="AR1980" i="2" a="1"/>
  <c r="AR1980" i="2" s="1"/>
  <c r="AS1980" i="2" s="1" a="1"/>
  <c r="AS1980" i="2" s="1"/>
  <c r="AT1980" i="2"/>
  <c r="AV1980" i="2" s="1"/>
  <c r="AR2028" i="2" a="1"/>
  <c r="AR2028" i="2" s="1"/>
  <c r="AS2028" i="2" s="1" a="1"/>
  <c r="AS2028" i="2" s="1"/>
  <c r="AT2028" i="2"/>
  <c r="AV2028" i="2" s="1"/>
  <c r="AS2072" i="2" a="1"/>
  <c r="AS2072" i="2" s="1"/>
  <c r="AV2072" i="2" s="1"/>
  <c r="AT2290" i="2"/>
  <c r="AV2290" i="2" s="1"/>
  <c r="AR2290" i="2" a="1"/>
  <c r="AR2290" i="2" s="1"/>
  <c r="AS2290" i="2" s="1" a="1"/>
  <c r="AS2290" i="2" s="1"/>
  <c r="AV1712" i="2"/>
  <c r="AV1820" i="2"/>
  <c r="AT1940" i="2"/>
  <c r="AV1940" i="2" s="1"/>
  <c r="AR1940" i="2" a="1"/>
  <c r="AR1940" i="2" s="1"/>
  <c r="AS1940" i="2" s="1" a="1"/>
  <c r="AS1940" i="2" s="1"/>
  <c r="AV2006" i="2"/>
  <c r="AV2041" i="2"/>
  <c r="AT2432" i="2"/>
  <c r="AV2432" i="2" s="1"/>
  <c r="AV1933" i="2"/>
  <c r="AV2002" i="2"/>
  <c r="AR2148" i="2" a="1"/>
  <c r="AR2148" i="2" s="1"/>
  <c r="AS2148" i="2" s="1" a="1"/>
  <c r="AS2148" i="2" s="1"/>
  <c r="AT2148" i="2"/>
  <c r="AV2148" i="2" s="1"/>
  <c r="AS2157" i="2" a="1"/>
  <c r="AS2157" i="2" s="1"/>
  <c r="AV2157" i="2" s="1"/>
  <c r="AT2229" i="2"/>
  <c r="AV2229" i="2" s="1"/>
  <c r="AR2229" i="2" a="1"/>
  <c r="AR2229" i="2" s="1"/>
  <c r="AS2229" i="2" s="1" a="1"/>
  <c r="AS2229" i="2" s="1"/>
  <c r="AS2392" i="2" a="1"/>
  <c r="AS2392" i="2" s="1"/>
  <c r="AV2392" i="2" s="1"/>
  <c r="AR2487" i="2" a="1"/>
  <c r="AR2487" i="2" s="1"/>
  <c r="AS2487" i="2" s="1" a="1"/>
  <c r="AS2487" i="2" s="1"/>
  <c r="AT2487" i="2"/>
  <c r="AV2487" i="2" s="1"/>
  <c r="AS1884" i="2" a="1"/>
  <c r="AS1884" i="2" s="1"/>
  <c r="AV1884" i="2" s="1"/>
  <c r="AT2065" i="2"/>
  <c r="AV2065" i="2" s="1"/>
  <c r="AR2065" i="2" a="1"/>
  <c r="AR2065" i="2" s="1"/>
  <c r="AS2065" i="2" s="1" a="1"/>
  <c r="AS2065" i="2" s="1"/>
  <c r="AT2423" i="2"/>
  <c r="AV2423" i="2" s="1"/>
  <c r="AR2423" i="2" a="1"/>
  <c r="AR2423" i="2" s="1"/>
  <c r="AS2423" i="2" s="1" a="1"/>
  <c r="AS2423" i="2" s="1"/>
  <c r="AT2273" i="2"/>
  <c r="AV2273" i="2" s="1"/>
  <c r="AR2273" i="2" a="1"/>
  <c r="AR2273" i="2" s="1"/>
  <c r="AS2273" i="2" s="1" a="1"/>
  <c r="AS2273" i="2" s="1"/>
  <c r="AR2246" i="2" a="1"/>
  <c r="AR2246" i="2" s="1"/>
  <c r="AS2246" i="2" s="1" a="1"/>
  <c r="AS2246" i="2" s="1"/>
  <c r="AT2246" i="2"/>
  <c r="AV2246" i="2" s="1"/>
  <c r="AT2531" i="2"/>
  <c r="AV2531" i="2" s="1"/>
  <c r="AR2531" i="2" a="1"/>
  <c r="AR2531" i="2" s="1"/>
  <c r="AS2531" i="2" s="1" a="1"/>
  <c r="AS2531" i="2" s="1"/>
  <c r="AR2537" i="2" a="1"/>
  <c r="AR2537" i="2" s="1"/>
  <c r="AS2537" i="2" s="1" a="1"/>
  <c r="AS2537" i="2" s="1"/>
  <c r="AT2537" i="2"/>
  <c r="AV2537" i="2" s="1"/>
  <c r="AT2216" i="2"/>
  <c r="AV2216" i="2" s="1"/>
  <c r="AR2216" i="2" a="1"/>
  <c r="AR2216" i="2" s="1"/>
  <c r="AS2216" i="2" s="1" a="1"/>
  <c r="AS2216" i="2" s="1"/>
  <c r="AT2372" i="2"/>
  <c r="AV2372" i="2" s="1"/>
  <c r="AR2372" i="2" a="1"/>
  <c r="AR2372" i="2" s="1"/>
  <c r="AS2372" i="2" s="1" a="1"/>
  <c r="AS2372" i="2" s="1"/>
  <c r="AR2380" i="2" a="1"/>
  <c r="AR2380" i="2" s="1"/>
  <c r="AS2380" i="2" s="1" a="1"/>
  <c r="AS2380" i="2" s="1"/>
  <c r="AT2380" i="2"/>
  <c r="AV2380" i="2" s="1"/>
  <c r="AT2180" i="2"/>
  <c r="AV2180" i="2" s="1"/>
  <c r="AR2180" i="2" a="1"/>
  <c r="AR2180" i="2" s="1"/>
  <c r="AS2180" i="2" s="1" a="1"/>
  <c r="AS2180" i="2" s="1"/>
  <c r="AT2198" i="2"/>
  <c r="AV2198" i="2" s="1"/>
  <c r="AR2198" i="2" a="1"/>
  <c r="AR2198" i="2" s="1"/>
  <c r="AS2198" i="2" s="1" a="1"/>
  <c r="AS2198" i="2" s="1"/>
  <c r="AT2275" i="2"/>
  <c r="AV2275" i="2" s="1"/>
  <c r="AR2275" i="2" a="1"/>
  <c r="AR2275" i="2" s="1"/>
  <c r="AS2275" i="2" s="1" a="1"/>
  <c r="AS2275" i="2" s="1"/>
  <c r="AR2317" i="2" a="1"/>
  <c r="AR2317" i="2" s="1"/>
  <c r="AS2317" i="2" s="1" a="1"/>
  <c r="AS2317" i="2" s="1"/>
  <c r="AT2317" i="2"/>
  <c r="AV2317" i="2" s="1"/>
  <c r="AR2413" i="2" a="1"/>
  <c r="AR2413" i="2" s="1"/>
  <c r="AS2413" i="2" s="1" a="1"/>
  <c r="AS2413" i="2" s="1"/>
  <c r="AT2413" i="2"/>
  <c r="AV2413" i="2" s="1"/>
  <c r="AT2458" i="2"/>
  <c r="AV2458" i="2" s="1"/>
  <c r="AR2458" i="2" a="1"/>
  <c r="AR2458" i="2" s="1"/>
  <c r="AS2458" i="2" s="1" a="1"/>
  <c r="AS2458" i="2" s="1"/>
  <c r="AR2477" i="2" a="1"/>
  <c r="AR2477" i="2" s="1"/>
  <c r="AS2477" i="2" s="1" a="1"/>
  <c r="AS2477" i="2" s="1"/>
  <c r="AT2477" i="2"/>
  <c r="AV2477" i="2" s="1"/>
  <c r="AT2539" i="2"/>
  <c r="AV2539" i="2" s="1"/>
  <c r="AR2539" i="2" a="1"/>
  <c r="AR2539" i="2" s="1"/>
  <c r="AS2539" i="2" s="1" a="1"/>
  <c r="AS2539" i="2" s="1"/>
  <c r="AS2394" i="2" a="1"/>
  <c r="AS2394" i="2" s="1"/>
  <c r="AV2394" i="2" s="1"/>
  <c r="AT2418" i="2"/>
  <c r="AV2418" i="2" s="1"/>
  <c r="AR2418" i="2" a="1"/>
  <c r="AR2418" i="2" s="1"/>
  <c r="AS2418" i="2" s="1" a="1"/>
  <c r="AS2418" i="2" s="1"/>
  <c r="AT2103" i="2"/>
  <c r="AV2103" i="2" s="1"/>
  <c r="AR2103" i="2" a="1"/>
  <c r="AR2103" i="2" s="1"/>
  <c r="AS2103" i="2" s="1" a="1"/>
  <c r="AS2103" i="2" s="1"/>
  <c r="AT2217" i="2"/>
  <c r="AV2217" i="2" s="1"/>
  <c r="AR2217" i="2" a="1"/>
  <c r="AR2217" i="2" s="1"/>
  <c r="AS2217" i="2" s="1" a="1"/>
  <c r="AS2217" i="2" s="1"/>
  <c r="AR2350" i="2" a="1"/>
  <c r="AR2350" i="2" s="1"/>
  <c r="AS2350" i="2" s="1" a="1"/>
  <c r="AS2350" i="2" s="1"/>
  <c r="AT2350" i="2"/>
  <c r="AV2350" i="2" s="1"/>
  <c r="AR2029" i="2" a="1"/>
  <c r="AR2029" i="2" s="1"/>
  <c r="AS2029" i="2" s="1" a="1"/>
  <c r="AS2029" i="2" s="1"/>
  <c r="AT2056" i="2"/>
  <c r="AV2056" i="2" s="1"/>
  <c r="AR2056" i="2" a="1"/>
  <c r="AR2056" i="2" s="1"/>
  <c r="AS2056" i="2" s="1" a="1"/>
  <c r="AS2056" i="2" s="1"/>
  <c r="AT2068" i="2"/>
  <c r="AV2068" i="2" s="1"/>
  <c r="AR2068" i="2" a="1"/>
  <c r="AR2068" i="2" s="1"/>
  <c r="AS2068" i="2" s="1" a="1"/>
  <c r="AS2068" i="2" s="1"/>
  <c r="AS2158" i="2" a="1"/>
  <c r="AS2158" i="2" s="1"/>
  <c r="AV2158" i="2" s="1"/>
  <c r="AT2203" i="2"/>
  <c r="AV2203" i="2" s="1"/>
  <c r="AR2203" i="2" a="1"/>
  <c r="AR2203" i="2" s="1"/>
  <c r="AS2203" i="2" s="1" a="1"/>
  <c r="AS2203" i="2" s="1"/>
  <c r="AR2245" i="2" a="1"/>
  <c r="AR2245" i="2" s="1"/>
  <c r="AS2245" i="2" s="1" a="1"/>
  <c r="AS2245" i="2" s="1"/>
  <c r="AT2459" i="2"/>
  <c r="AV2459" i="2" s="1"/>
  <c r="AR2459" i="2" a="1"/>
  <c r="AR2459" i="2" s="1"/>
  <c r="AS2459" i="2" s="1" a="1"/>
  <c r="AS2459" i="2" s="1"/>
  <c r="AT2025" i="2"/>
  <c r="AV2025" i="2" s="1"/>
  <c r="AT2089" i="2"/>
  <c r="AV2089" i="2" s="1"/>
  <c r="AR2089" i="2" a="1"/>
  <c r="AR2089" i="2" s="1"/>
  <c r="AS2089" i="2" s="1" a="1"/>
  <c r="AS2089" i="2" s="1"/>
  <c r="AR2222" i="2" a="1"/>
  <c r="AR2222" i="2" s="1"/>
  <c r="AS2222" i="2" s="1" a="1"/>
  <c r="AS2222" i="2" s="1"/>
  <c r="AR2318" i="2" a="1"/>
  <c r="AR2318" i="2" s="1"/>
  <c r="AS2318" i="2" s="1" a="1"/>
  <c r="AS2318" i="2" s="1"/>
  <c r="AT2318" i="2"/>
  <c r="AV2318" i="2" s="1"/>
  <c r="AR2355" i="2" a="1"/>
  <c r="AR2355" i="2" s="1"/>
  <c r="AS2355" i="2" s="1" a="1"/>
  <c r="AS2355" i="2" s="1"/>
  <c r="AT2355" i="2"/>
  <c r="AV2355" i="2" s="1"/>
  <c r="AT2414" i="2"/>
  <c r="AV2414" i="2" s="1"/>
  <c r="AR2414" i="2" a="1"/>
  <c r="AR2414" i="2" s="1"/>
  <c r="AS2414" i="2" s="1" a="1"/>
  <c r="AS2414" i="2" s="1"/>
  <c r="AT1983" i="2"/>
  <c r="AV1983" i="2" s="1"/>
  <c r="AR1983" i="2" a="1"/>
  <c r="AR1983" i="2" s="1"/>
  <c r="AS1983" i="2" s="1" a="1"/>
  <c r="AS1983" i="2" s="1"/>
  <c r="AT2060" i="2"/>
  <c r="AV2060" i="2" s="1"/>
  <c r="AR2060" i="2" a="1"/>
  <c r="AR2060" i="2" s="1"/>
  <c r="AS2060" i="2" s="1" a="1"/>
  <c r="AS2060" i="2" s="1"/>
  <c r="AT2133" i="2"/>
  <c r="AV2133" i="2" s="1"/>
  <c r="AR2133" i="2" a="1"/>
  <c r="AR2133" i="2" s="1"/>
  <c r="AS2133" i="2" s="1" a="1"/>
  <c r="AS2133" i="2" s="1"/>
  <c r="AR2137" i="2" a="1"/>
  <c r="AR2137" i="2" s="1"/>
  <c r="AS2137" i="2" s="1" a="1"/>
  <c r="AS2137" i="2" s="1"/>
  <c r="AT2382" i="2"/>
  <c r="AV2382" i="2" s="1"/>
  <c r="AR2382" i="2" a="1"/>
  <c r="AR2382" i="2" s="1"/>
  <c r="AS2382" i="2" s="1" a="1"/>
  <c r="AS2382" i="2" s="1"/>
  <c r="AR2556" i="2" a="1"/>
  <c r="AR2556" i="2" s="1"/>
  <c r="AS2556" i="2" s="1" a="1"/>
  <c r="AS2556" i="2" s="1"/>
  <c r="AT2556" i="2"/>
  <c r="AV2556" i="2" s="1"/>
  <c r="AT2557" i="2"/>
  <c r="AV2557" i="2" s="1"/>
  <c r="AR2557" i="2" a="1"/>
  <c r="AR2557" i="2" s="1"/>
  <c r="AS2557" i="2" s="1" a="1"/>
  <c r="AS2557" i="2" s="1"/>
  <c r="AT2030" i="2"/>
  <c r="AV2030" i="2" s="1"/>
  <c r="AR2030" i="2" a="1"/>
  <c r="AR2030" i="2" s="1"/>
  <c r="AS2030" i="2" s="1" a="1"/>
  <c r="AS2030" i="2" s="1"/>
  <c r="AT2142" i="2"/>
  <c r="AV2142" i="2" s="1"/>
  <c r="AR2142" i="2" a="1"/>
  <c r="AR2142" i="2" s="1"/>
  <c r="AS2142" i="2" s="1" a="1"/>
  <c r="AS2142" i="2" s="1"/>
  <c r="AR2173" i="2" a="1"/>
  <c r="AR2173" i="2" s="1"/>
  <c r="AS2173" i="2" s="1" a="1"/>
  <c r="AS2173" i="2" s="1"/>
  <c r="AT2173" i="2"/>
  <c r="AV2173" i="2" s="1"/>
  <c r="AT2227" i="2"/>
  <c r="AV2227" i="2" s="1"/>
  <c r="AR2227" i="2" a="1"/>
  <c r="AR2227" i="2" s="1"/>
  <c r="AS2227" i="2" s="1" a="1"/>
  <c r="AS2227" i="2" s="1"/>
  <c r="AT2387" i="2"/>
  <c r="AV2387" i="2" s="1"/>
  <c r="AR2387" i="2" a="1"/>
  <c r="AR2387" i="2" s="1"/>
  <c r="AS2387" i="2" s="1" a="1"/>
  <c r="AS2387" i="2" s="1"/>
  <c r="AT2108" i="2"/>
  <c r="AV2108" i="2" s="1"/>
  <c r="AR2108" i="2" a="1"/>
  <c r="AR2108" i="2" s="1"/>
  <c r="AS2108" i="2" s="1" a="1"/>
  <c r="AS2108" i="2" s="1"/>
  <c r="AT2134" i="2"/>
  <c r="AV2134" i="2" s="1"/>
  <c r="AR2134" i="2" a="1"/>
  <c r="AR2134" i="2" s="1"/>
  <c r="AS2134" i="2" s="1" a="1"/>
  <c r="AS2134" i="2" s="1"/>
  <c r="AT2138" i="2"/>
  <c r="AV2138" i="2" s="1"/>
  <c r="AR2138" i="2" a="1"/>
  <c r="AR2138" i="2" s="1"/>
  <c r="AS2138" i="2" s="1" a="1"/>
  <c r="AS2138" i="2" s="1"/>
  <c r="AR2232" i="2" a="1"/>
  <c r="AR2232" i="2" s="1"/>
  <c r="AS2232" i="2" s="1" a="1"/>
  <c r="AS2232" i="2" s="1"/>
  <c r="AT2232" i="2"/>
  <c r="AV2232" i="2" s="1"/>
  <c r="AT2295" i="2"/>
  <c r="AV2295" i="2" s="1"/>
  <c r="AR2295" i="2" a="1"/>
  <c r="AR2295" i="2" s="1"/>
  <c r="AS2295" i="2" s="1" a="1"/>
  <c r="AS2295" i="2" s="1"/>
  <c r="AT2310" i="2"/>
  <c r="AV2310" i="2" s="1"/>
  <c r="AR2310" i="2" a="1"/>
  <c r="AR2310" i="2" s="1"/>
  <c r="AS2310" i="2" s="1" a="1"/>
  <c r="AS2310" i="2" s="1"/>
  <c r="AS2391" i="2" a="1"/>
  <c r="AS2391" i="2" s="1"/>
  <c r="AV2391" i="2" s="1"/>
  <c r="AT2497" i="2"/>
  <c r="AV2497" i="2" s="1"/>
  <c r="AR2497" i="2" a="1"/>
  <c r="AR2497" i="2" s="1"/>
  <c r="AS2497" i="2" s="1" a="1"/>
  <c r="AS2497" i="2" s="1"/>
  <c r="AT2044" i="2"/>
  <c r="AV2044" i="2" s="1"/>
  <c r="AR2044" i="2" a="1"/>
  <c r="AR2044" i="2" s="1"/>
  <c r="AS2044" i="2" s="1" a="1"/>
  <c r="AS2044" i="2" s="1"/>
  <c r="AT2073" i="2"/>
  <c r="AV2073" i="2" s="1"/>
  <c r="AR2073" i="2" a="1"/>
  <c r="AR2073" i="2" s="1"/>
  <c r="AS2073" i="2" s="1" a="1"/>
  <c r="AS2073" i="2" s="1"/>
  <c r="AT2352" i="2"/>
  <c r="AV2352" i="2" s="1"/>
  <c r="AT2360" i="2"/>
  <c r="AV2360" i="2" s="1"/>
  <c r="AT2410" i="2"/>
  <c r="AV2410" i="2" s="1"/>
  <c r="AR2410" i="2" a="1"/>
  <c r="AR2410" i="2" s="1"/>
  <c r="AS2410" i="2" s="1" a="1"/>
  <c r="AS2410" i="2" s="1"/>
  <c r="AT2454" i="2"/>
  <c r="AV2454" i="2" s="1"/>
  <c r="AT2604" i="2"/>
  <c r="AV2604" i="2" s="1"/>
  <c r="AR2604" i="2" a="1"/>
  <c r="AR2604" i="2" s="1"/>
  <c r="AS2604" i="2" s="1" a="1"/>
  <c r="AS2604" i="2" s="1"/>
  <c r="AR2455" i="2" a="1"/>
  <c r="AR2455" i="2" s="1"/>
  <c r="AS2455" i="2" s="1" a="1"/>
  <c r="AS2455" i="2" s="1"/>
  <c r="AT2455" i="2"/>
  <c r="AV2455" i="2" s="1"/>
  <c r="AR2144" i="2" a="1"/>
  <c r="AR2144" i="2" s="1"/>
  <c r="AS2144" i="2" s="1" a="1"/>
  <c r="AS2144" i="2" s="1"/>
  <c r="AT2144" i="2"/>
  <c r="AV2144" i="2" s="1"/>
  <c r="AT2293" i="2"/>
  <c r="AV2293" i="2" s="1"/>
  <c r="AR2293" i="2" a="1"/>
  <c r="AR2293" i="2" s="1"/>
  <c r="AS2293" i="2" s="1" a="1"/>
  <c r="AS2293" i="2" s="1"/>
  <c r="AS2393" i="2" a="1"/>
  <c r="AS2393" i="2" s="1"/>
  <c r="AV2393" i="2" s="1"/>
  <c r="AR2412" i="2" a="1"/>
  <c r="AR2412" i="2" s="1"/>
  <c r="AS2412" i="2" s="1" a="1"/>
  <c r="AS2412" i="2" s="1"/>
  <c r="AT2412" i="2"/>
  <c r="AV2412" i="2" s="1"/>
  <c r="AR2446" i="2" a="1"/>
  <c r="AR2446" i="2" s="1"/>
  <c r="AS2446" i="2" s="1" a="1"/>
  <c r="AS2446" i="2" s="1"/>
  <c r="AT2446" i="2"/>
  <c r="AV2446" i="2" s="1"/>
  <c r="AT2526" i="2"/>
  <c r="AV2526" i="2" s="1"/>
  <c r="AR2526" i="2" a="1"/>
  <c r="AR2526" i="2" s="1"/>
  <c r="AS2526" i="2" s="1" a="1"/>
  <c r="AS2526" i="2" s="1"/>
  <c r="AT1981" i="2"/>
  <c r="AV1981" i="2" s="1"/>
  <c r="AT2121" i="2"/>
  <c r="AV2121" i="2" s="1"/>
  <c r="AV2251" i="2"/>
  <c r="AT2369" i="2"/>
  <c r="AV2369" i="2" s="1"/>
  <c r="AR2369" i="2" a="1"/>
  <c r="AR2369" i="2" s="1"/>
  <c r="AS2369" i="2" s="1" a="1"/>
  <c r="AS2369" i="2" s="1"/>
  <c r="AV2614" i="2"/>
  <c r="AR2533" i="2" a="1"/>
  <c r="AR2533" i="2" s="1"/>
  <c r="AS2533" i="2" s="1" a="1"/>
  <c r="AS2533" i="2" s="1"/>
  <c r="AT2533" i="2"/>
  <c r="AV2533" i="2" s="1"/>
  <c r="AT2465" i="2"/>
  <c r="AV2465" i="2" s="1"/>
  <c r="AT2523" i="2"/>
  <c r="AV2523" i="2" s="1"/>
  <c r="AR2523" i="2" a="1"/>
  <c r="AR2523" i="2" s="1"/>
  <c r="AS2523" i="2" s="1" a="1"/>
  <c r="AS2523" i="2" s="1"/>
  <c r="AT2528" i="2"/>
  <c r="AV2528" i="2" s="1"/>
  <c r="AR2064" i="2" a="1"/>
  <c r="AR2064" i="2" s="1"/>
  <c r="AS2064" i="2" s="1" a="1"/>
  <c r="AS2064" i="2" s="1"/>
  <c r="AT2064" i="2"/>
  <c r="AV2064" i="2" s="1"/>
  <c r="AR2491" i="2" a="1"/>
  <c r="AR2491" i="2" s="1"/>
  <c r="AS2491" i="2" s="1" a="1"/>
  <c r="AS2491" i="2" s="1"/>
  <c r="AT2491" i="2"/>
  <c r="AV2491" i="2" s="1"/>
  <c r="AT2558" i="2"/>
  <c r="AV2558" i="2" s="1"/>
  <c r="AR2221" i="2" a="1"/>
  <c r="AR2221" i="2" s="1"/>
  <c r="AS2221" i="2" s="1" a="1"/>
  <c r="AS2221" i="2" s="1"/>
  <c r="AT2221" i="2"/>
  <c r="AV2221" i="2" s="1"/>
  <c r="AV2326" i="2"/>
  <c r="AT2595" i="2"/>
  <c r="AV2595" i="2" s="1"/>
  <c r="AR2326" i="2" a="1"/>
  <c r="AR2326" i="2" s="1"/>
  <c r="AS2326" i="2" s="1" a="1"/>
  <c r="AS2326" i="2" s="1"/>
  <c r="AT2381" i="2"/>
  <c r="AV2381" i="2" s="1"/>
  <c r="AT2433" i="2"/>
  <c r="AV2433" i="2" s="1"/>
  <c r="AR2500" i="2" a="1"/>
  <c r="AR2500" i="2" s="1"/>
  <c r="AS2500" i="2" s="1" a="1"/>
  <c r="AS2500" i="2" s="1"/>
  <c r="AT2500" i="2"/>
  <c r="AV2500" i="2" s="1"/>
  <c r="AT2008" i="2"/>
  <c r="AV2008" i="2" s="1"/>
  <c r="AR2059" i="2" a="1"/>
  <c r="AR2059" i="2" s="1"/>
  <c r="AS2059" i="2" s="1" a="1"/>
  <c r="AS2059" i="2" s="1"/>
  <c r="AV2268" i="2"/>
  <c r="AV2274" i="2"/>
  <c r="AT2426" i="2"/>
  <c r="AV2426" i="2" s="1"/>
  <c r="AR2426" i="2" a="1"/>
  <c r="AR2426" i="2" s="1"/>
  <c r="AS2426" i="2" s="1" a="1"/>
  <c r="AS2426" i="2" s="1"/>
  <c r="AT2441" i="2"/>
  <c r="AV2441" i="2" s="1"/>
  <c r="AR2441" i="2" a="1"/>
  <c r="AR2441" i="2" s="1"/>
  <c r="AS2441" i="2" s="1" a="1"/>
  <c r="AS2441" i="2" s="1"/>
  <c r="AT2512" i="2"/>
  <c r="AV2512" i="2" s="1"/>
  <c r="AR2512" i="2" a="1"/>
  <c r="AR2512" i="2" s="1"/>
  <c r="AS2512" i="2" s="1" a="1"/>
  <c r="AS2512" i="2" s="1"/>
  <c r="AT2534" i="2"/>
  <c r="AV2534" i="2" s="1"/>
  <c r="AT2559" i="2"/>
  <c r="AV2559" i="2" s="1"/>
  <c r="AR2559" i="2" a="1"/>
  <c r="AR2559" i="2" s="1"/>
  <c r="AS2559" i="2" s="1" a="1"/>
  <c r="AS2559" i="2" s="1"/>
  <c r="AR2218" i="2" a="1"/>
  <c r="AR2218" i="2" s="1"/>
  <c r="AS2218" i="2" s="1" a="1"/>
  <c r="AS2218" i="2" s="1"/>
  <c r="AT2218" i="2"/>
  <c r="AV2218" i="2" s="1"/>
  <c r="AT2291" i="2"/>
  <c r="AV2291" i="2" s="1"/>
  <c r="AR2291" i="2" a="1"/>
  <c r="AR2291" i="2" s="1"/>
  <c r="AS2291" i="2" s="1" a="1"/>
  <c r="AS2291" i="2" s="1"/>
  <c r="AT2366" i="2"/>
  <c r="AV2366" i="2" s="1"/>
  <c r="AR2366" i="2" a="1"/>
  <c r="AR2366" i="2" s="1"/>
  <c r="AS2366" i="2" s="1" a="1"/>
  <c r="AS2366" i="2" s="1"/>
  <c r="AT2587" i="2"/>
  <c r="AV2587" i="2" s="1"/>
  <c r="AR2587" i="2" a="1"/>
  <c r="AR2587" i="2" s="1"/>
  <c r="AS2587" i="2" s="1" a="1"/>
  <c r="AS2587" i="2" s="1"/>
  <c r="AR2635" i="2" a="1"/>
  <c r="AR2635" i="2" s="1"/>
  <c r="AS2635" i="2" s="1" a="1"/>
  <c r="AS2635" i="2" s="1"/>
  <c r="AT2635" i="2"/>
  <c r="AV2635" i="2" s="1"/>
  <c r="AT2480" i="2"/>
  <c r="AV2480" i="2" s="1"/>
  <c r="AR2480" i="2" a="1"/>
  <c r="AR2480" i="2" s="1"/>
  <c r="AS2480" i="2" s="1" a="1"/>
  <c r="AS2480" i="2" s="1"/>
  <c r="AR2630" i="2" a="1"/>
  <c r="AR2630" i="2" s="1"/>
  <c r="AS2630" i="2" s="1" a="1"/>
  <c r="AS2630" i="2" s="1"/>
  <c r="AT2320" i="2"/>
  <c r="AV2320" i="2" s="1"/>
  <c r="AR2320" i="2" a="1"/>
  <c r="AR2320" i="2" s="1"/>
  <c r="AS2320" i="2" s="1" a="1"/>
  <c r="AS2320" i="2" s="1"/>
  <c r="AR2442" i="2" a="1"/>
  <c r="AR2442" i="2" s="1"/>
  <c r="AS2442" i="2" s="1" a="1"/>
  <c r="AS2442" i="2" s="1"/>
  <c r="AT2525" i="2"/>
  <c r="AV2525" i="2" s="1"/>
  <c r="AR2525" i="2" a="1"/>
  <c r="AR2525" i="2" s="1"/>
  <c r="AS2525" i="2" s="1" a="1"/>
  <c r="AS2525" i="2" s="1"/>
  <c r="AR2560" i="2" a="1"/>
  <c r="AR2560" i="2" s="1"/>
  <c r="AS2560" i="2" s="1" a="1"/>
  <c r="AS2560" i="2" s="1"/>
  <c r="AT2560" i="2"/>
  <c r="AV2560" i="2" s="1"/>
  <c r="AT2605" i="2"/>
  <c r="AV2605" i="2" s="1"/>
  <c r="AR2605" i="2" a="1"/>
  <c r="AR2605" i="2" s="1"/>
  <c r="AS2605" i="2" s="1" a="1"/>
  <c r="AS2605" i="2" s="1"/>
  <c r="AV2367" i="2"/>
  <c r="AT2501" i="2"/>
  <c r="AV2501" i="2" s="1"/>
  <c r="AR2505" i="2" a="1"/>
  <c r="AR2505" i="2" s="1"/>
  <c r="AS2505" i="2" s="1" a="1"/>
  <c r="AS2505" i="2" s="1"/>
  <c r="AT2505" i="2"/>
  <c r="AV2505" i="2" s="1"/>
  <c r="AT2513" i="2"/>
  <c r="AV2513" i="2" s="1"/>
  <c r="AT2646" i="2"/>
  <c r="AV2646" i="2" s="1"/>
  <c r="AR2646" i="2" a="1"/>
  <c r="AR2646" i="2" s="1"/>
  <c r="AS2646" i="2" s="1" a="1"/>
  <c r="AS2646" i="2" s="1"/>
  <c r="AR2159" i="2" a="1"/>
  <c r="AR2159" i="2" s="1"/>
  <c r="AS2159" i="2" s="1" a="1"/>
  <c r="AS2159" i="2" s="1"/>
  <c r="AR2174" i="2" a="1"/>
  <c r="AR2174" i="2" s="1"/>
  <c r="AS2174" i="2" s="1" a="1"/>
  <c r="AS2174" i="2" s="1"/>
  <c r="AR2183" i="2" a="1"/>
  <c r="AR2183" i="2" s="1"/>
  <c r="AS2183" i="2" s="1" a="1"/>
  <c r="AS2183" i="2" s="1"/>
  <c r="AT2299" i="2"/>
  <c r="AV2299" i="2" s="1"/>
  <c r="AR2299" i="2" a="1"/>
  <c r="AR2299" i="2" s="1"/>
  <c r="AS2299" i="2" s="1" a="1"/>
  <c r="AS2299" i="2" s="1"/>
  <c r="AR2367" i="2" a="1"/>
  <c r="AR2367" i="2" s="1"/>
  <c r="AS2367" i="2" s="1" a="1"/>
  <c r="AS2367" i="2" s="1"/>
  <c r="AR2383" i="2" a="1"/>
  <c r="AR2383" i="2" s="1"/>
  <c r="AS2383" i="2" s="1" a="1"/>
  <c r="AS2383" i="2" s="1"/>
  <c r="AT2219" i="2"/>
  <c r="AV2219" i="2" s="1"/>
  <c r="AR2219" i="2" a="1"/>
  <c r="AR2219" i="2" s="1"/>
  <c r="AS2219" i="2" s="1" a="1"/>
  <c r="AS2219" i="2" s="1"/>
  <c r="AT2269" i="2"/>
  <c r="AV2269" i="2" s="1"/>
  <c r="AT2363" i="2"/>
  <c r="AV2363" i="2" s="1"/>
  <c r="AV2390" i="2"/>
  <c r="AV2411" i="2"/>
  <c r="AR2451" i="2" a="1"/>
  <c r="AR2451" i="2" s="1"/>
  <c r="AS2451" i="2" s="1" a="1"/>
  <c r="AS2451" i="2" s="1"/>
  <c r="AT2451" i="2"/>
  <c r="AV2451" i="2" s="1"/>
  <c r="AT2481" i="2"/>
  <c r="AV2481" i="2" s="1"/>
  <c r="AR2481" i="2" a="1"/>
  <c r="AR2481" i="2" s="1"/>
  <c r="AS2481" i="2" s="1" a="1"/>
  <c r="AS2481" i="2" s="1"/>
  <c r="AT2489" i="2"/>
  <c r="AV2489" i="2" s="1"/>
  <c r="AR2489" i="2" a="1"/>
  <c r="AR2489" i="2" s="1"/>
  <c r="AS2489" i="2" s="1" a="1"/>
  <c r="AS2489" i="2" s="1"/>
  <c r="AR2561" i="2" a="1"/>
  <c r="AR2561" i="2" s="1"/>
  <c r="AS2561" i="2" s="1" a="1"/>
  <c r="AS2561" i="2" s="1"/>
  <c r="AT2561" i="2"/>
  <c r="AV2561" i="2" s="1"/>
  <c r="AR2606" i="2" a="1"/>
  <c r="AR2606" i="2" s="1"/>
  <c r="AS2606" i="2" s="1" a="1"/>
  <c r="AS2606" i="2" s="1"/>
  <c r="AT2606" i="2"/>
  <c r="AV2606" i="2" s="1"/>
  <c r="AT2506" i="2"/>
  <c r="AV2506" i="2" s="1"/>
  <c r="AR2506" i="2" a="1"/>
  <c r="AR2506" i="2" s="1"/>
  <c r="AS2506" i="2" s="1" a="1"/>
  <c r="AS2506" i="2" s="1"/>
  <c r="AT2592" i="2"/>
  <c r="AV2592" i="2" s="1"/>
  <c r="AR2592" i="2" a="1"/>
  <c r="AR2592" i="2" s="1"/>
  <c r="AS2592" i="2" s="1" a="1"/>
  <c r="AS2592" i="2" s="1"/>
  <c r="AT2691" i="2"/>
  <c r="AV2691" i="2" s="1"/>
  <c r="AR2691" i="2" a="1"/>
  <c r="AR2691" i="2" s="1"/>
  <c r="AS2691" i="2" s="1" a="1"/>
  <c r="AS2691" i="2" s="1"/>
  <c r="AR2686" i="2" a="1"/>
  <c r="AR2686" i="2" s="1"/>
  <c r="AS2686" i="2" s="1" a="1"/>
  <c r="AS2686" i="2" s="1"/>
  <c r="AT2686" i="2"/>
  <c r="AV2686" i="2" s="1"/>
  <c r="AT2250" i="2"/>
  <c r="AV2250" i="2" s="1"/>
  <c r="AR2250" i="2" a="1"/>
  <c r="AR2250" i="2" s="1"/>
  <c r="AS2250" i="2" s="1" a="1"/>
  <c r="AS2250" i="2" s="1"/>
  <c r="AR2376" i="2" a="1"/>
  <c r="AR2376" i="2" s="1"/>
  <c r="AS2376" i="2" s="1" a="1"/>
  <c r="AS2376" i="2" s="1"/>
  <c r="AT2376" i="2"/>
  <c r="AV2376" i="2" s="1"/>
  <c r="AV2368" i="2"/>
  <c r="AT2527" i="2"/>
  <c r="AV2527" i="2" s="1"/>
  <c r="AR2527" i="2" a="1"/>
  <c r="AR2527" i="2" s="1"/>
  <c r="AS2527" i="2" s="1" a="1"/>
  <c r="AS2527" i="2" s="1"/>
  <c r="AR2532" i="2" a="1"/>
  <c r="AR2532" i="2" s="1"/>
  <c r="AS2532" i="2" s="1" a="1"/>
  <c r="AS2532" i="2" s="1"/>
  <c r="AT2532" i="2"/>
  <c r="AV2532" i="2" s="1"/>
  <c r="AR2563" i="2" a="1"/>
  <c r="AR2563" i="2" s="1"/>
  <c r="AS2563" i="2" s="1" a="1"/>
  <c r="AS2563" i="2" s="1"/>
  <c r="AT2563" i="2"/>
  <c r="AV2563" i="2" s="1"/>
  <c r="AT2621" i="2"/>
  <c r="AV2621" i="2" s="1"/>
  <c r="AR2621" i="2" a="1"/>
  <c r="AR2621" i="2" s="1"/>
  <c r="AS2621" i="2" s="1" a="1"/>
  <c r="AS2621" i="2" s="1"/>
  <c r="AT2593" i="2"/>
  <c r="AV2593" i="2" s="1"/>
  <c r="AR2593" i="2" a="1"/>
  <c r="AR2593" i="2" s="1"/>
  <c r="AS2593" i="2" s="1" a="1"/>
  <c r="AS2593" i="2" s="1"/>
  <c r="AR2612" i="2" a="1"/>
  <c r="AR2612" i="2" s="1"/>
  <c r="AS2612" i="2" s="1" a="1"/>
  <c r="AS2612" i="2" s="1"/>
  <c r="AT2612" i="2"/>
  <c r="AV2612" i="2" s="1"/>
  <c r="AV2545" i="2"/>
  <c r="AT2622" i="2"/>
  <c r="AV2622" i="2" s="1"/>
  <c r="AT2517" i="2"/>
  <c r="AV2517" i="2" s="1"/>
  <c r="AR2517" i="2" a="1"/>
  <c r="AR2517" i="2" s="1"/>
  <c r="AS2517" i="2" s="1" a="1"/>
  <c r="AS2517" i="2" s="1"/>
  <c r="AT2599" i="2"/>
  <c r="AV2599" i="2" s="1"/>
  <c r="AR2599" i="2" a="1"/>
  <c r="AR2599" i="2" s="1"/>
  <c r="AS2599" i="2" s="1" a="1"/>
  <c r="AS2599" i="2" s="1"/>
  <c r="AT2638" i="2"/>
  <c r="AV2638" i="2" s="1"/>
  <c r="AR2638" i="2" a="1"/>
  <c r="AR2638" i="2" s="1"/>
  <c r="AS2638" i="2" s="1" a="1"/>
  <c r="AS2638" i="2" s="1"/>
  <c r="AT2722" i="2"/>
  <c r="AV2722" i="2" s="1"/>
  <c r="AR2722" i="2" a="1"/>
  <c r="AR2722" i="2" s="1"/>
  <c r="AS2722" i="2" s="1" a="1"/>
  <c r="AS2722" i="2" s="1"/>
  <c r="AR2550" i="2" a="1"/>
  <c r="AR2550" i="2" s="1"/>
  <c r="AS2550" i="2" s="1" a="1"/>
  <c r="AS2550" i="2" s="1"/>
  <c r="AV2395" i="2"/>
  <c r="AT2453" i="2"/>
  <c r="AV2453" i="2" s="1"/>
  <c r="AR2453" i="2" a="1"/>
  <c r="AR2453" i="2" s="1"/>
  <c r="AS2453" i="2" s="1" a="1"/>
  <c r="AS2453" i="2" s="1"/>
  <c r="AT2485" i="2"/>
  <c r="AV2485" i="2" s="1"/>
  <c r="AR2485" i="2" a="1"/>
  <c r="AR2485" i="2" s="1"/>
  <c r="AS2485" i="2" s="1" a="1"/>
  <c r="AS2485" i="2" s="1"/>
  <c r="AT2314" i="2"/>
  <c r="AV2314" i="2" s="1"/>
  <c r="AR2314" i="2" a="1"/>
  <c r="AR2314" i="2" s="1"/>
  <c r="AS2314" i="2" s="1" a="1"/>
  <c r="AS2314" i="2" s="1"/>
  <c r="AT2409" i="2"/>
  <c r="AV2409" i="2" s="1"/>
  <c r="AR2409" i="2" a="1"/>
  <c r="AR2409" i="2" s="1"/>
  <c r="AS2409" i="2" s="1" a="1"/>
  <c r="AS2409" i="2" s="1"/>
  <c r="AR2424" i="2" a="1"/>
  <c r="AR2424" i="2" s="1"/>
  <c r="AS2424" i="2" s="1" a="1"/>
  <c r="AS2424" i="2" s="1"/>
  <c r="AT2424" i="2"/>
  <c r="AV2424" i="2" s="1"/>
  <c r="AR2695" i="2" a="1"/>
  <c r="AR2695" i="2" s="1"/>
  <c r="AS2695" i="2" s="1" a="1"/>
  <c r="AS2695" i="2" s="1"/>
  <c r="AT2695" i="2"/>
  <c r="AV2695" i="2" s="1"/>
  <c r="AT2820" i="2"/>
  <c r="AV2820" i="2" s="1"/>
  <c r="AR2820" i="2" a="1"/>
  <c r="AR2820" i="2" s="1"/>
  <c r="AS2820" i="2" s="1" a="1"/>
  <c r="AS2820" i="2" s="1"/>
  <c r="AR2774" i="2" a="1"/>
  <c r="AR2774" i="2" s="1"/>
  <c r="AS2774" i="2" s="1" a="1"/>
  <c r="AS2774" i="2" s="1"/>
  <c r="AT2774" i="2"/>
  <c r="AV2774" i="2" s="1"/>
  <c r="AR2811" i="2" a="1"/>
  <c r="AR2811" i="2" s="1"/>
  <c r="AS2811" i="2" s="1" a="1"/>
  <c r="AS2811" i="2" s="1"/>
  <c r="AT2811" i="2"/>
  <c r="AV2811" i="2" s="1"/>
  <c r="AR2420" i="2" a="1"/>
  <c r="AR2420" i="2" s="1"/>
  <c r="AS2420" i="2" s="1" a="1"/>
  <c r="AS2420" i="2" s="1"/>
  <c r="AT2420" i="2"/>
  <c r="AV2420" i="2" s="1"/>
  <c r="AT2493" i="2"/>
  <c r="AV2493" i="2" s="1"/>
  <c r="AR2683" i="2" a="1"/>
  <c r="AR2683" i="2" s="1"/>
  <c r="AS2683" i="2" s="1" a="1"/>
  <c r="AS2683" i="2" s="1"/>
  <c r="AT2683" i="2"/>
  <c r="AV2683" i="2" s="1"/>
  <c r="AT2864" i="2"/>
  <c r="AV2864" i="2" s="1"/>
  <c r="AR2864" i="2" a="1"/>
  <c r="AR2864" i="2" s="1"/>
  <c r="AS2864" i="2" s="1" a="1"/>
  <c r="AS2864" i="2" s="1"/>
  <c r="AT2581" i="2"/>
  <c r="AV2581" i="2" s="1"/>
  <c r="AR2581" i="2" a="1"/>
  <c r="AR2581" i="2" s="1"/>
  <c r="AS2581" i="2" s="1" a="1"/>
  <c r="AS2581" i="2" s="1"/>
  <c r="AR2644" i="2" a="1"/>
  <c r="AR2644" i="2" s="1"/>
  <c r="AS2644" i="2" s="1" a="1"/>
  <c r="AS2644" i="2" s="1"/>
  <c r="AT2644" i="2"/>
  <c r="AV2644" i="2" s="1"/>
  <c r="AT2662" i="2"/>
  <c r="AV2662" i="2" s="1"/>
  <c r="AT2666" i="2"/>
  <c r="AV2666" i="2" s="1"/>
  <c r="AR2666" i="2" a="1"/>
  <c r="AR2666" i="2" s="1"/>
  <c r="AS2666" i="2" s="1" a="1"/>
  <c r="AS2666" i="2" s="1"/>
  <c r="AR2730" i="2" a="1"/>
  <c r="AR2730" i="2" s="1"/>
  <c r="AS2730" i="2" s="1" a="1"/>
  <c r="AS2730" i="2" s="1"/>
  <c r="AT2730" i="2"/>
  <c r="AV2730" i="2" s="1"/>
  <c r="AV2585" i="2"/>
  <c r="AT2625" i="2"/>
  <c r="AV2625" i="2" s="1"/>
  <c r="AR2625" i="2" a="1"/>
  <c r="AR2625" i="2" s="1"/>
  <c r="AS2625" i="2" s="1" a="1"/>
  <c r="AS2625" i="2" s="1"/>
  <c r="AV2670" i="2"/>
  <c r="AR2708" i="2" a="1"/>
  <c r="AR2708" i="2" s="1"/>
  <c r="AS2708" i="2" s="1" a="1"/>
  <c r="AS2708" i="2" s="1"/>
  <c r="AT2708" i="2"/>
  <c r="AV2708" i="2" s="1"/>
  <c r="AT2746" i="2"/>
  <c r="AV2746" i="2" s="1"/>
  <c r="AR2746" i="2" a="1"/>
  <c r="AR2746" i="2" s="1"/>
  <c r="AS2746" i="2" s="1" a="1"/>
  <c r="AS2746" i="2" s="1"/>
  <c r="AT2463" i="2"/>
  <c r="AV2463" i="2" s="1"/>
  <c r="AR2463" i="2" a="1"/>
  <c r="AR2463" i="2" s="1"/>
  <c r="AS2463" i="2" s="1" a="1"/>
  <c r="AS2463" i="2" s="1"/>
  <c r="AR2713" i="2" a="1"/>
  <c r="AR2713" i="2" s="1"/>
  <c r="AS2713" i="2" s="1" a="1"/>
  <c r="AS2713" i="2" s="1"/>
  <c r="AT2713" i="2"/>
  <c r="AV2713" i="2" s="1"/>
  <c r="AR2731" i="2" a="1"/>
  <c r="AR2731" i="2" s="1"/>
  <c r="AS2731" i="2" s="1" a="1"/>
  <c r="AS2731" i="2" s="1"/>
  <c r="AT2731" i="2"/>
  <c r="AV2731" i="2" s="1"/>
  <c r="AR2645" i="2" a="1"/>
  <c r="AR2645" i="2" s="1"/>
  <c r="AS2645" i="2" s="1" a="1"/>
  <c r="AS2645" i="2" s="1"/>
  <c r="AT2645" i="2"/>
  <c r="AV2645" i="2" s="1"/>
  <c r="AT3062" i="2"/>
  <c r="AV3062" i="2" s="1"/>
  <c r="AR3062" i="2" a="1"/>
  <c r="AR3062" i="2" s="1"/>
  <c r="AS3062" i="2" s="1" a="1"/>
  <c r="AS3062" i="2" s="1"/>
  <c r="AR2780" i="2" a="1"/>
  <c r="AR2780" i="2" s="1"/>
  <c r="AS2780" i="2" s="1" a="1"/>
  <c r="AS2780" i="2" s="1"/>
  <c r="AT2780" i="2"/>
  <c r="AV2780" i="2" s="1"/>
  <c r="AT3083" i="2"/>
  <c r="AV3083" i="2" s="1"/>
  <c r="AR3083" i="2" a="1"/>
  <c r="AR3083" i="2" s="1"/>
  <c r="AS3083" i="2" s="1" a="1"/>
  <c r="AS3083" i="2" s="1"/>
  <c r="AV2768" i="2"/>
  <c r="AR2634" i="2" a="1"/>
  <c r="AR2634" i="2" s="1"/>
  <c r="AS2634" i="2" s="1" a="1"/>
  <c r="AS2634" i="2" s="1"/>
  <c r="AT2634" i="2"/>
  <c r="AV2634" i="2" s="1"/>
  <c r="AR2823" i="2" a="1"/>
  <c r="AR2823" i="2" s="1"/>
  <c r="AS2823" i="2" s="1" a="1"/>
  <c r="AS2823" i="2" s="1"/>
  <c r="AT2823" i="2"/>
  <c r="AV2823" i="2" s="1"/>
  <c r="AR2756" i="2" a="1"/>
  <c r="AR2756" i="2" s="1"/>
  <c r="AS2756" i="2" s="1" a="1"/>
  <c r="AS2756" i="2" s="1"/>
  <c r="AV2809" i="2"/>
  <c r="AR2765" i="2" a="1"/>
  <c r="AR2765" i="2" s="1"/>
  <c r="AS2765" i="2" s="1" a="1"/>
  <c r="AS2765" i="2" s="1"/>
  <c r="AT2765" i="2"/>
  <c r="AV2765" i="2" s="1"/>
  <c r="AV2801" i="2"/>
  <c r="AR2609" i="2" a="1"/>
  <c r="AR2609" i="2" s="1"/>
  <c r="AS2609" i="2" s="1" a="1"/>
  <c r="AS2609" i="2" s="1"/>
  <c r="AT2609" i="2"/>
  <c r="AV2609" i="2" s="1"/>
  <c r="AR2594" i="2" a="1"/>
  <c r="AR2594" i="2" s="1"/>
  <c r="AS2594" i="2" s="1" a="1"/>
  <c r="AS2594" i="2" s="1"/>
  <c r="AT2594" i="2"/>
  <c r="AV2594" i="2" s="1"/>
  <c r="AR2627" i="2" a="1"/>
  <c r="AR2627" i="2" s="1"/>
  <c r="AS2627" i="2" s="1" a="1"/>
  <c r="AS2627" i="2" s="1"/>
  <c r="AT2627" i="2"/>
  <c r="AV2627" i="2" s="1"/>
  <c r="AT2647" i="2"/>
  <c r="AV2647" i="2" s="1"/>
  <c r="AR2647" i="2" a="1"/>
  <c r="AR2647" i="2" s="1"/>
  <c r="AS2647" i="2" s="1" a="1"/>
  <c r="AS2647" i="2" s="1"/>
  <c r="AT2705" i="2"/>
  <c r="AV2705" i="2" s="1"/>
  <c r="AR2705" i="2" a="1"/>
  <c r="AR2705" i="2" s="1"/>
  <c r="AS2705" i="2" s="1" a="1"/>
  <c r="AS2705" i="2" s="1"/>
  <c r="AR2724" i="2" a="1"/>
  <c r="AR2724" i="2" s="1"/>
  <c r="AS2724" i="2" s="1" a="1"/>
  <c r="AS2724" i="2" s="1"/>
  <c r="AT2724" i="2"/>
  <c r="AV2724" i="2" s="1"/>
  <c r="AR2734" i="2" a="1"/>
  <c r="AR2734" i="2" s="1"/>
  <c r="AS2734" i="2" s="1" a="1"/>
  <c r="AS2734" i="2" s="1"/>
  <c r="AT2734" i="2"/>
  <c r="AV2734" i="2" s="1"/>
  <c r="AV2761" i="2"/>
  <c r="AT2508" i="2"/>
  <c r="AV2508" i="2" s="1"/>
  <c r="AR2508" i="2" a="1"/>
  <c r="AR2508" i="2" s="1"/>
  <c r="AS2508" i="2" s="1" a="1"/>
  <c r="AS2508" i="2" s="1"/>
  <c r="AT2693" i="2"/>
  <c r="AV2693" i="2" s="1"/>
  <c r="AT2979" i="2"/>
  <c r="AV2979" i="2" s="1"/>
  <c r="AR2979" i="2" a="1"/>
  <c r="AR2979" i="2" s="1"/>
  <c r="AS2979" i="2" s="1" a="1"/>
  <c r="AS2979" i="2" s="1"/>
  <c r="AR2714" i="2" a="1"/>
  <c r="AR2714" i="2" s="1"/>
  <c r="AS2714" i="2" s="1" a="1"/>
  <c r="AS2714" i="2" s="1"/>
  <c r="AT2726" i="2"/>
  <c r="AV2726" i="2" s="1"/>
  <c r="AR2726" i="2" a="1"/>
  <c r="AR2726" i="2" s="1"/>
  <c r="AS2726" i="2" s="1" a="1"/>
  <c r="AS2726" i="2" s="1"/>
  <c r="AT2856" i="2"/>
  <c r="AV2856" i="2" s="1"/>
  <c r="AR2981" i="2" a="1"/>
  <c r="AR2981" i="2" s="1"/>
  <c r="AS2981" i="2" s="1" a="1"/>
  <c r="AS2981" i="2" s="1"/>
  <c r="AT2981" i="2"/>
  <c r="AV2981" i="2" s="1"/>
  <c r="AT2723" i="2"/>
  <c r="AV2723" i="2" s="1"/>
  <c r="AR2723" i="2" a="1"/>
  <c r="AR2723" i="2" s="1"/>
  <c r="AS2723" i="2" s="1" a="1"/>
  <c r="AS2723" i="2" s="1"/>
  <c r="AT2970" i="2"/>
  <c r="AV2970" i="2" s="1"/>
  <c r="AV2699" i="2"/>
  <c r="AR3147" i="2" a="1"/>
  <c r="AR3147" i="2" s="1"/>
  <c r="AS3147" i="2" s="1" a="1"/>
  <c r="AS3147" i="2" s="1"/>
  <c r="AT3147" i="2"/>
  <c r="AV3147" i="2" s="1"/>
  <c r="AR2956" i="2" a="1"/>
  <c r="AR2956" i="2" s="1"/>
  <c r="AS2956" i="2" s="1" a="1"/>
  <c r="AS2956" i="2" s="1"/>
  <c r="AR2700" i="2" a="1"/>
  <c r="AR2700" i="2" s="1"/>
  <c r="AS2700" i="2" s="1" a="1"/>
  <c r="AS2700" i="2" s="1"/>
  <c r="AT2700" i="2"/>
  <c r="AV2700" i="2" s="1"/>
  <c r="AT2924" i="2"/>
  <c r="AV2924" i="2" s="1"/>
  <c r="AR2924" i="2" a="1"/>
  <c r="AR2924" i="2" s="1"/>
  <c r="AS2924" i="2" s="1" a="1"/>
  <c r="AS2924" i="2" s="1"/>
  <c r="AR2952" i="2" a="1"/>
  <c r="AR2952" i="2" s="1"/>
  <c r="AS2952" i="2" s="1" a="1"/>
  <c r="AS2952" i="2" s="1"/>
  <c r="AT2952" i="2"/>
  <c r="AV2952" i="2" s="1"/>
  <c r="AR2456" i="2" a="1"/>
  <c r="AR2456" i="2" s="1"/>
  <c r="AS2456" i="2" s="1" a="1"/>
  <c r="AS2456" i="2" s="1"/>
  <c r="AT2456" i="2"/>
  <c r="AV2456" i="2" s="1"/>
  <c r="AR2654" i="2" a="1"/>
  <c r="AR2654" i="2" s="1"/>
  <c r="AS2654" i="2" s="1" a="1"/>
  <c r="AS2654" i="2" s="1"/>
  <c r="AV2995" i="2"/>
  <c r="AR2783" i="2" a="1"/>
  <c r="AR2783" i="2" s="1"/>
  <c r="AS2783" i="2" s="1" a="1"/>
  <c r="AS2783" i="2" s="1"/>
  <c r="AR2855" i="2" a="1"/>
  <c r="AR2855" i="2" s="1"/>
  <c r="AS2855" i="2" s="1" a="1"/>
  <c r="AS2855" i="2" s="1"/>
  <c r="AR2995" i="2" a="1"/>
  <c r="AR2995" i="2" s="1"/>
  <c r="AS2995" i="2" s="1" a="1"/>
  <c r="AS2995" i="2" s="1"/>
  <c r="AT2766" i="2"/>
  <c r="AV2766" i="2" s="1"/>
  <c r="AT2370" i="2"/>
  <c r="AV2370" i="2" s="1"/>
  <c r="AR2370" i="2" a="1"/>
  <c r="AR2370" i="2" s="1"/>
  <c r="AS2370" i="2" s="1" a="1"/>
  <c r="AS2370" i="2" s="1"/>
  <c r="AR2608" i="2" a="1"/>
  <c r="AR2608" i="2" s="1"/>
  <c r="AS2608" i="2" s="1" a="1"/>
  <c r="AS2608" i="2" s="1"/>
  <c r="AT2608" i="2"/>
  <c r="AV2608" i="2" s="1"/>
  <c r="AR2613" i="2" a="1"/>
  <c r="AR2613" i="2" s="1"/>
  <c r="AS2613" i="2" s="1" a="1"/>
  <c r="AS2613" i="2" s="1"/>
  <c r="AT2613" i="2"/>
  <c r="AV2613" i="2" s="1"/>
  <c r="AT2620" i="2"/>
  <c r="AV2620" i="2" s="1"/>
  <c r="AR2620" i="2" a="1"/>
  <c r="AR2620" i="2" s="1"/>
  <c r="AS2620" i="2" s="1" a="1"/>
  <c r="AS2620" i="2" s="1"/>
  <c r="AR2628" i="2" a="1"/>
  <c r="AR2628" i="2" s="1"/>
  <c r="AS2628" i="2" s="1" a="1"/>
  <c r="AS2628" i="2" s="1"/>
  <c r="AT2628" i="2"/>
  <c r="AV2628" i="2" s="1"/>
  <c r="AR2633" i="2" a="1"/>
  <c r="AR2633" i="2" s="1"/>
  <c r="AS2633" i="2" s="1" a="1"/>
  <c r="AS2633" i="2" s="1"/>
  <c r="AT2633" i="2"/>
  <c r="AV2633" i="2" s="1"/>
  <c r="AT2640" i="2"/>
  <c r="AV2640" i="2" s="1"/>
  <c r="AR2640" i="2" a="1"/>
  <c r="AR2640" i="2" s="1"/>
  <c r="AS2640" i="2" s="1" a="1"/>
  <c r="AS2640" i="2" s="1"/>
  <c r="AT2650" i="2"/>
  <c r="AV2650" i="2" s="1"/>
  <c r="AR2650" i="2" a="1"/>
  <c r="AR2650" i="2" s="1"/>
  <c r="AS2650" i="2" s="1" a="1"/>
  <c r="AS2650" i="2" s="1"/>
  <c r="AT2652" i="2"/>
  <c r="AV2652" i="2" s="1"/>
  <c r="AR2652" i="2" a="1"/>
  <c r="AR2652" i="2" s="1"/>
  <c r="AS2652" i="2" s="1" a="1"/>
  <c r="AS2652" i="2" s="1"/>
  <c r="AR2687" i="2" a="1"/>
  <c r="AR2687" i="2" s="1"/>
  <c r="AS2687" i="2" s="1" a="1"/>
  <c r="AS2687" i="2" s="1"/>
  <c r="AT2687" i="2"/>
  <c r="AV2687" i="2" s="1"/>
  <c r="AT2692" i="2"/>
  <c r="AV2692" i="2" s="1"/>
  <c r="AR2692" i="2" a="1"/>
  <c r="AR2692" i="2" s="1"/>
  <c r="AS2692" i="2" s="1" a="1"/>
  <c r="AS2692" i="2" s="1"/>
  <c r="AT2706" i="2"/>
  <c r="AV2706" i="2" s="1"/>
  <c r="AR2706" i="2" a="1"/>
  <c r="AR2706" i="2" s="1"/>
  <c r="AS2706" i="2" s="1" a="1"/>
  <c r="AS2706" i="2" s="1"/>
  <c r="AT2707" i="2"/>
  <c r="AV2707" i="2" s="1"/>
  <c r="AR2707" i="2" a="1"/>
  <c r="AR2707" i="2" s="1"/>
  <c r="AS2707" i="2" s="1" a="1"/>
  <c r="AS2707" i="2" s="1"/>
  <c r="AT2716" i="2"/>
  <c r="AV2716" i="2" s="1"/>
  <c r="AR2716" i="2" a="1"/>
  <c r="AR2716" i="2" s="1"/>
  <c r="AS2716" i="2" s="1" a="1"/>
  <c r="AS2716" i="2" s="1"/>
  <c r="AT2729" i="2"/>
  <c r="AV2729" i="2" s="1"/>
  <c r="AR2729" i="2" a="1"/>
  <c r="AR2729" i="2" s="1"/>
  <c r="AS2729" i="2" s="1" a="1"/>
  <c r="AS2729" i="2" s="1"/>
  <c r="AT2733" i="2"/>
  <c r="AV2733" i="2" s="1"/>
  <c r="AR2733" i="2" a="1"/>
  <c r="AR2733" i="2" s="1"/>
  <c r="AS2733" i="2" s="1" a="1"/>
  <c r="AS2733" i="2" s="1"/>
  <c r="AR2755" i="2" a="1"/>
  <c r="AR2755" i="2" s="1"/>
  <c r="AS2755" i="2" s="1" a="1"/>
  <c r="AS2755" i="2" s="1"/>
  <c r="AT2755" i="2"/>
  <c r="AV2755" i="2" s="1"/>
  <c r="AT2758" i="2"/>
  <c r="AV2758" i="2" s="1"/>
  <c r="AR2758" i="2" a="1"/>
  <c r="AR2758" i="2" s="1"/>
  <c r="AS2758" i="2" s="1" a="1"/>
  <c r="AS2758" i="2" s="1"/>
  <c r="AT2770" i="2"/>
  <c r="AV2770" i="2" s="1"/>
  <c r="AR2770" i="2" a="1"/>
  <c r="AR2770" i="2" s="1"/>
  <c r="AS2770" i="2" s="1" a="1"/>
  <c r="AS2770" i="2" s="1"/>
  <c r="AR2799" i="2" a="1"/>
  <c r="AR2799" i="2" s="1"/>
  <c r="AS2799" i="2" s="1" a="1"/>
  <c r="AS2799" i="2" s="1"/>
  <c r="AT2799" i="2"/>
  <c r="AV2799" i="2" s="1"/>
  <c r="AR2800" i="2" a="1"/>
  <c r="AR2800" i="2" s="1"/>
  <c r="AS2800" i="2" s="1" a="1"/>
  <c r="AS2800" i="2" s="1"/>
  <c r="AT2800" i="2"/>
  <c r="AV2800" i="2" s="1"/>
  <c r="AR2822" i="2" a="1"/>
  <c r="AR2822" i="2" s="1"/>
  <c r="AS2822" i="2" s="1" a="1"/>
  <c r="AS2822" i="2" s="1"/>
  <c r="AT2822" i="2"/>
  <c r="AV2822" i="2" s="1"/>
  <c r="AT2824" i="2"/>
  <c r="AV2824" i="2" s="1"/>
  <c r="AR2824" i="2" a="1"/>
  <c r="AR2824" i="2" s="1"/>
  <c r="AS2824" i="2" s="1" a="1"/>
  <c r="AS2824" i="2" s="1"/>
  <c r="AR2825" i="2" a="1"/>
  <c r="AR2825" i="2" s="1"/>
  <c r="AS2825" i="2" s="1" a="1"/>
  <c r="AS2825" i="2" s="1"/>
  <c r="AT2825" i="2"/>
  <c r="AV2825" i="2" s="1"/>
  <c r="AT2827" i="2"/>
  <c r="AV2827" i="2" s="1"/>
  <c r="AR2827" i="2" a="1"/>
  <c r="AR2827" i="2" s="1"/>
  <c r="AS2827" i="2" s="1" a="1"/>
  <c r="AS2827" i="2" s="1"/>
  <c r="AR2828" i="2" a="1"/>
  <c r="AR2828" i="2" s="1"/>
  <c r="AS2828" i="2" s="1" a="1"/>
  <c r="AS2828" i="2" s="1"/>
  <c r="AT2828" i="2"/>
  <c r="AV2828" i="2" s="1"/>
  <c r="AT2829" i="2"/>
  <c r="AV2829" i="2" s="1"/>
  <c r="AR2829" i="2" a="1"/>
  <c r="AR2829" i="2" s="1"/>
  <c r="AS2829" i="2" s="1" a="1"/>
  <c r="AS2829" i="2" s="1"/>
  <c r="AR2830" i="2" a="1"/>
  <c r="AR2830" i="2" s="1"/>
  <c r="AS2830" i="2" s="1" a="1"/>
  <c r="AS2830" i="2" s="1"/>
  <c r="AT2830" i="2"/>
  <c r="AV2830" i="2" s="1"/>
  <c r="AT2832" i="2"/>
  <c r="AV2832" i="2" s="1"/>
  <c r="AR2832" i="2" a="1"/>
  <c r="AR2832" i="2" s="1"/>
  <c r="AS2832" i="2" s="1" a="1"/>
  <c r="AS2832" i="2" s="1"/>
  <c r="AR2847" i="2" a="1"/>
  <c r="AR2847" i="2" s="1"/>
  <c r="AS2847" i="2" s="1" a="1"/>
  <c r="AS2847" i="2" s="1"/>
  <c r="AT2847" i="2"/>
  <c r="AV2847" i="2" s="1"/>
  <c r="AT2849" i="2"/>
  <c r="AV2849" i="2" s="1"/>
  <c r="AR2849" i="2" a="1"/>
  <c r="AR2849" i="2" s="1"/>
  <c r="AS2849" i="2" s="1" a="1"/>
  <c r="AS2849" i="2" s="1"/>
  <c r="AR2853" i="2" a="1"/>
  <c r="AR2853" i="2" s="1"/>
  <c r="AS2853" i="2" s="1" a="1"/>
  <c r="AS2853" i="2" s="1"/>
  <c r="AT2853" i="2"/>
  <c r="AV2853" i="2" s="1"/>
  <c r="AR2860" i="2" a="1"/>
  <c r="AR2860" i="2" s="1"/>
  <c r="AS2860" i="2" s="1" a="1"/>
  <c r="AS2860" i="2" s="1"/>
  <c r="AT2860" i="2"/>
  <c r="AV2860" i="2" s="1"/>
  <c r="AR2863" i="2" a="1"/>
  <c r="AR2863" i="2" s="1"/>
  <c r="AS2863" i="2" s="1" a="1"/>
  <c r="AS2863" i="2" s="1"/>
  <c r="AT2863" i="2"/>
  <c r="AV2863" i="2" s="1"/>
  <c r="AR2868" i="2" a="1"/>
  <c r="AR2868" i="2" s="1"/>
  <c r="AS2868" i="2" s="1" a="1"/>
  <c r="AS2868" i="2" s="1"/>
  <c r="AT2868" i="2"/>
  <c r="AV2868" i="2" s="1"/>
  <c r="AR2870" i="2" a="1"/>
  <c r="AR2870" i="2" s="1"/>
  <c r="AS2870" i="2" s="1" a="1"/>
  <c r="AS2870" i="2" s="1"/>
  <c r="AT2870" i="2"/>
  <c r="AV2870" i="2" s="1"/>
  <c r="AT2872" i="2"/>
  <c r="AV2872" i="2" s="1"/>
  <c r="AR2872" i="2" a="1"/>
  <c r="AR2872" i="2" s="1"/>
  <c r="AS2872" i="2" s="1" a="1"/>
  <c r="AS2872" i="2" s="1"/>
  <c r="AT2875" i="2"/>
  <c r="AV2875" i="2" s="1"/>
  <c r="AR2875" i="2" a="1"/>
  <c r="AR2875" i="2" s="1"/>
  <c r="AS2875" i="2" s="1" a="1"/>
  <c r="AS2875" i="2" s="1"/>
  <c r="AT2881" i="2"/>
  <c r="AV2881" i="2" s="1"/>
  <c r="AR2881" i="2" a="1"/>
  <c r="AR2881" i="2" s="1"/>
  <c r="AS2881" i="2" s="1" a="1"/>
  <c r="AS2881" i="2" s="1"/>
  <c r="AR2883" i="2" a="1"/>
  <c r="AR2883" i="2" s="1"/>
  <c r="AS2883" i="2" s="1" a="1"/>
  <c r="AS2883" i="2" s="1"/>
  <c r="AT2883" i="2"/>
  <c r="AV2883" i="2" s="1"/>
  <c r="AR2890" i="2" a="1"/>
  <c r="AR2890" i="2" s="1"/>
  <c r="AS2890" i="2" s="1" a="1"/>
  <c r="AS2890" i="2" s="1"/>
  <c r="AT2890" i="2"/>
  <c r="AV2890" i="2" s="1"/>
  <c r="AR2895" i="2" a="1"/>
  <c r="AR2895" i="2" s="1"/>
  <c r="AS2895" i="2" s="1" a="1"/>
  <c r="AS2895" i="2" s="1"/>
  <c r="AT2895" i="2"/>
  <c r="AV2895" i="2" s="1"/>
  <c r="AR2910" i="2" a="1"/>
  <c r="AR2910" i="2" s="1"/>
  <c r="AS2910" i="2" s="1" a="1"/>
  <c r="AS2910" i="2" s="1"/>
  <c r="AT2910" i="2"/>
  <c r="AV2910" i="2" s="1"/>
  <c r="AT2913" i="2"/>
  <c r="AV2913" i="2" s="1"/>
  <c r="AR2913" i="2" a="1"/>
  <c r="AR2913" i="2" s="1"/>
  <c r="AS2913" i="2" s="1" a="1"/>
  <c r="AS2913" i="2" s="1"/>
  <c r="AR2917" i="2" a="1"/>
  <c r="AR2917" i="2" s="1"/>
  <c r="AS2917" i="2" s="1" a="1"/>
  <c r="AS2917" i="2" s="1"/>
  <c r="AT2917" i="2"/>
  <c r="AV2917" i="2" s="1"/>
  <c r="AR2918" i="2" a="1"/>
  <c r="AR2918" i="2" s="1"/>
  <c r="AS2918" i="2" s="1" a="1"/>
  <c r="AS2918" i="2" s="1"/>
  <c r="AT2918" i="2"/>
  <c r="AV2918" i="2" s="1"/>
  <c r="AT2921" i="2"/>
  <c r="AV2921" i="2" s="1"/>
  <c r="AR2921" i="2" a="1"/>
  <c r="AR2921" i="2" s="1"/>
  <c r="AS2921" i="2" s="1" a="1"/>
  <c r="AS2921" i="2" s="1"/>
  <c r="AR2923" i="2" a="1"/>
  <c r="AR2923" i="2" s="1"/>
  <c r="AS2923" i="2" s="1" a="1"/>
  <c r="AS2923" i="2" s="1"/>
  <c r="AT2923" i="2"/>
  <c r="AV2923" i="2" s="1"/>
  <c r="AT2928" i="2"/>
  <c r="AV2928" i="2" s="1"/>
  <c r="AR2928" i="2" a="1"/>
  <c r="AR2928" i="2" s="1"/>
  <c r="AS2928" i="2" s="1" a="1"/>
  <c r="AS2928" i="2" s="1"/>
  <c r="AT2931" i="2"/>
  <c r="AV2931" i="2" s="1"/>
  <c r="AR2931" i="2" a="1"/>
  <c r="AR2931" i="2" s="1"/>
  <c r="AS2931" i="2" s="1" a="1"/>
  <c r="AS2931" i="2" s="1"/>
  <c r="AT2933" i="2"/>
  <c r="AV2933" i="2" s="1"/>
  <c r="AR2933" i="2" a="1"/>
  <c r="AR2933" i="2" s="1"/>
  <c r="AS2933" i="2" s="1" a="1"/>
  <c r="AS2933" i="2" s="1"/>
  <c r="AR2934" i="2" a="1"/>
  <c r="AR2934" i="2" s="1"/>
  <c r="AS2934" i="2" s="1" a="1"/>
  <c r="AS2934" i="2" s="1"/>
  <c r="AT2934" i="2"/>
  <c r="AV2934" i="2" s="1"/>
  <c r="AT2938" i="2"/>
  <c r="AV2938" i="2" s="1"/>
  <c r="AR2938" i="2" a="1"/>
  <c r="AR2938" i="2" s="1"/>
  <c r="AS2938" i="2" s="1" a="1"/>
  <c r="AS2938" i="2" s="1"/>
  <c r="AT2942" i="2"/>
  <c r="AV2942" i="2" s="1"/>
  <c r="AR2942" i="2" a="1"/>
  <c r="AR2942" i="2" s="1"/>
  <c r="AS2942" i="2" s="1" a="1"/>
  <c r="AS2942" i="2" s="1"/>
  <c r="AT2943" i="2"/>
  <c r="AV2943" i="2" s="1"/>
  <c r="AR2943" i="2" a="1"/>
  <c r="AR2943" i="2" s="1"/>
  <c r="AS2943" i="2" s="1" a="1"/>
  <c r="AS2943" i="2" s="1"/>
  <c r="AT2945" i="2"/>
  <c r="AV2945" i="2" s="1"/>
  <c r="AR2945" i="2" a="1"/>
  <c r="AR2945" i="2" s="1"/>
  <c r="AS2945" i="2" s="1" a="1"/>
  <c r="AS2945" i="2" s="1"/>
  <c r="AT2949" i="2"/>
  <c r="AV2949" i="2" s="1"/>
  <c r="AR2949" i="2" a="1"/>
  <c r="AR2949" i="2" s="1"/>
  <c r="AS2949" i="2" s="1" a="1"/>
  <c r="AS2949" i="2" s="1"/>
  <c r="AT2953" i="2"/>
  <c r="AV2953" i="2" s="1"/>
  <c r="AR2953" i="2" a="1"/>
  <c r="AR2953" i="2" s="1"/>
  <c r="AS2953" i="2" s="1" a="1"/>
  <c r="AS2953" i="2" s="1"/>
  <c r="AT2954" i="2"/>
  <c r="AV2954" i="2" s="1"/>
  <c r="AR2954" i="2" a="1"/>
  <c r="AR2954" i="2" s="1"/>
  <c r="AS2954" i="2" s="1" a="1"/>
  <c r="AS2954" i="2" s="1"/>
  <c r="AT2971" i="2"/>
  <c r="AV2971" i="2" s="1"/>
  <c r="AR2971" i="2" a="1"/>
  <c r="AR2971" i="2" s="1"/>
  <c r="AS2971" i="2" s="1" a="1"/>
  <c r="AS2971" i="2" s="1"/>
  <c r="AT2975" i="2"/>
  <c r="AV2975" i="2" s="1"/>
  <c r="AR2975" i="2" a="1"/>
  <c r="AR2975" i="2" s="1"/>
  <c r="AS2975" i="2" s="1" a="1"/>
  <c r="AS2975" i="2" s="1"/>
  <c r="AR2977" i="2" a="1"/>
  <c r="AR2977" i="2" s="1"/>
  <c r="AS2977" i="2" s="1" a="1"/>
  <c r="AS2977" i="2" s="1"/>
  <c r="AT2977" i="2"/>
  <c r="AV2977" i="2" s="1"/>
  <c r="AT2997" i="2"/>
  <c r="AV2997" i="2" s="1"/>
  <c r="AR2997" i="2" a="1"/>
  <c r="AR2997" i="2" s="1"/>
  <c r="AS2997" i="2" s="1" a="1"/>
  <c r="AS2997" i="2" s="1"/>
  <c r="AT3003" i="2"/>
  <c r="AV3003" i="2" s="1"/>
  <c r="AR3003" i="2" a="1"/>
  <c r="AR3003" i="2" s="1"/>
  <c r="AS3003" i="2" s="1" a="1"/>
  <c r="AS3003" i="2" s="1"/>
  <c r="AT3004" i="2"/>
  <c r="AV3004" i="2" s="1"/>
  <c r="AR3004" i="2" a="1"/>
  <c r="AR3004" i="2" s="1"/>
  <c r="AS3004" i="2" s="1" a="1"/>
  <c r="AS3004" i="2" s="1"/>
  <c r="AT3013" i="2"/>
  <c r="AV3013" i="2" s="1"/>
  <c r="AR3013" i="2" a="1"/>
  <c r="AR3013" i="2" s="1"/>
  <c r="AS3013" i="2" s="1" a="1"/>
  <c r="AS3013" i="2" s="1"/>
  <c r="AT3021" i="2"/>
  <c r="AV3021" i="2" s="1"/>
  <c r="AR3021" i="2" a="1"/>
  <c r="AR3021" i="2" s="1"/>
  <c r="AS3021" i="2" s="1" a="1"/>
  <c r="AS3021" i="2" s="1"/>
  <c r="AT3025" i="2"/>
  <c r="AV3025" i="2" s="1"/>
  <c r="AR3025" i="2" a="1"/>
  <c r="AR3025" i="2" s="1"/>
  <c r="AS3025" i="2" s="1" a="1"/>
  <c r="AS3025" i="2" s="1"/>
  <c r="AT3058" i="2"/>
  <c r="AV3058" i="2" s="1"/>
  <c r="AR3058" i="2" a="1"/>
  <c r="AR3058" i="2" s="1"/>
  <c r="AS3058" i="2" s="1" a="1"/>
  <c r="AS3058" i="2" s="1"/>
  <c r="AT3079" i="2"/>
  <c r="AV3079" i="2" s="1"/>
  <c r="AR3079" i="2" a="1"/>
  <c r="AR3079" i="2" s="1"/>
  <c r="AS3079" i="2" s="1" a="1"/>
  <c r="AS3079" i="2" s="1"/>
  <c r="AR3088" i="2" a="1"/>
  <c r="AR3088" i="2" s="1"/>
  <c r="AS3088" i="2" s="1" a="1"/>
  <c r="AS3088" i="2" s="1"/>
  <c r="AT3088" i="2"/>
  <c r="AV3088" i="2" s="1"/>
  <c r="AT3089" i="2"/>
  <c r="AV3089" i="2" s="1"/>
  <c r="AR3089" i="2" a="1"/>
  <c r="AR3089" i="2" s="1"/>
  <c r="AS3089" i="2" s="1" a="1"/>
  <c r="AS3089" i="2" s="1"/>
  <c r="AR3091" i="2" a="1"/>
  <c r="AR3091" i="2" s="1"/>
  <c r="AS3091" i="2" s="1" a="1"/>
  <c r="AS3091" i="2" s="1"/>
  <c r="AT3091" i="2"/>
  <c r="AV3091" i="2" s="1"/>
  <c r="AT3099" i="2"/>
  <c r="AV3099" i="2" s="1"/>
  <c r="AR3099" i="2" a="1"/>
  <c r="AR3099" i="2" s="1"/>
  <c r="AS3099" i="2" s="1" a="1"/>
  <c r="AS3099" i="2" s="1"/>
  <c r="AR3101" i="2" a="1"/>
  <c r="AR3101" i="2" s="1"/>
  <c r="AS3101" i="2" s="1" a="1"/>
  <c r="AS3101" i="2" s="1"/>
  <c r="AT3101" i="2"/>
  <c r="AV3101" i="2" s="1"/>
  <c r="AR3103" i="2" a="1"/>
  <c r="AR3103" i="2" s="1"/>
  <c r="AS3103" i="2" s="1" a="1"/>
  <c r="AS3103" i="2" s="1"/>
  <c r="AT3103" i="2"/>
  <c r="AV3103" i="2" s="1"/>
  <c r="AT3105" i="2"/>
  <c r="AV3105" i="2" s="1"/>
  <c r="AR3105" i="2" a="1"/>
  <c r="AR3105" i="2" s="1"/>
  <c r="AS3105" i="2" s="1" a="1"/>
  <c r="AS3105" i="2" s="1"/>
  <c r="AR3116" i="2" a="1"/>
  <c r="AR3116" i="2" s="1"/>
  <c r="AS3116" i="2" s="1" a="1"/>
  <c r="AS3116" i="2" s="1"/>
  <c r="AT3116" i="2"/>
  <c r="AV3116" i="2" s="1"/>
  <c r="AT3132" i="2"/>
  <c r="AV3132" i="2" s="1"/>
  <c r="AR3132" i="2" a="1"/>
  <c r="AR3132" i="2" s="1"/>
  <c r="AS3132" i="2" s="1" a="1"/>
  <c r="AS3132" i="2" s="1"/>
  <c r="AT3162" i="2"/>
  <c r="AV3162" i="2" s="1"/>
  <c r="AR3162" i="2" a="1"/>
  <c r="AR3162" i="2" s="1"/>
  <c r="AS3162" i="2" s="1" a="1"/>
  <c r="AS3162" i="2" s="1"/>
  <c r="AR3181" i="2" a="1"/>
  <c r="AR3181" i="2" s="1"/>
  <c r="AS3181" i="2" s="1" a="1"/>
  <c r="AS3181" i="2" s="1"/>
  <c r="AT3181" i="2"/>
  <c r="AV3181" i="2" s="1"/>
  <c r="AR3206" i="2" a="1"/>
  <c r="AR3206" i="2" s="1"/>
  <c r="AS3206" i="2" s="1" a="1"/>
  <c r="AS3206" i="2" s="1"/>
  <c r="AT3206" i="2"/>
  <c r="AV3206" i="2" s="1"/>
  <c r="AT3272" i="2"/>
  <c r="AV3272" i="2" s="1"/>
  <c r="AR3272" i="2" a="1"/>
  <c r="AR3272" i="2" s="1"/>
  <c r="AS3272" i="2" s="1" a="1"/>
  <c r="AS3272" i="2" s="1"/>
  <c r="AT3308" i="2"/>
  <c r="AV3308" i="2" s="1"/>
  <c r="AR3308" i="2" a="1"/>
  <c r="AR3308" i="2" s="1"/>
  <c r="AS3308" i="2" s="1" a="1"/>
  <c r="AS3308" i="2" s="1"/>
  <c r="AT3328" i="2"/>
  <c r="AV3328" i="2" s="1"/>
  <c r="AR3328" i="2" a="1"/>
  <c r="AR3328" i="2" s="1"/>
  <c r="AS3328" i="2" s="1" a="1"/>
  <c r="AS3328" i="2" s="1"/>
  <c r="AR2888" i="2" a="1"/>
  <c r="AR2888" i="2" s="1"/>
  <c r="AS2888" i="2" s="1" a="1"/>
  <c r="AS2888" i="2" s="1"/>
  <c r="AR2948" i="2" a="1"/>
  <c r="AR2948" i="2" s="1"/>
  <c r="AS2948" i="2" s="1" a="1"/>
  <c r="AS2948" i="2" s="1"/>
  <c r="AV2955" i="2"/>
  <c r="AR2959" i="2" a="1"/>
  <c r="AR2959" i="2" s="1"/>
  <c r="AS2959" i="2" s="1" a="1"/>
  <c r="AS2959" i="2" s="1"/>
  <c r="AR2976" i="2" a="1"/>
  <c r="AR2976" i="2" s="1"/>
  <c r="AS2976" i="2" s="1" a="1"/>
  <c r="AS2976" i="2" s="1"/>
  <c r="AT2976" i="2"/>
  <c r="AV2976" i="2" s="1"/>
  <c r="AT3085" i="2"/>
  <c r="AV3085" i="2" s="1"/>
  <c r="AR3085" i="2" a="1"/>
  <c r="AR3085" i="2" s="1"/>
  <c r="AS3085" i="2" s="1" a="1"/>
  <c r="AS3085" i="2" s="1"/>
  <c r="AT3146" i="2"/>
  <c r="AV3146" i="2" s="1"/>
  <c r="AR3146" i="2" a="1"/>
  <c r="AR3146" i="2" s="1"/>
  <c r="AS3146" i="2" s="1" a="1"/>
  <c r="AS3146" i="2" s="1"/>
  <c r="AR3007" i="2" a="1"/>
  <c r="AR3007" i="2" s="1"/>
  <c r="AS3007" i="2" s="1" a="1"/>
  <c r="AS3007" i="2" s="1"/>
  <c r="AT3007" i="2"/>
  <c r="AV3007" i="2" s="1"/>
  <c r="AR3042" i="2" a="1"/>
  <c r="AR3042" i="2" s="1"/>
  <c r="AS3042" i="2" s="1" a="1"/>
  <c r="AS3042" i="2" s="1"/>
  <c r="AT3042" i="2"/>
  <c r="AV3042" i="2" s="1"/>
  <c r="AT3127" i="2"/>
  <c r="AV3127" i="2" s="1"/>
  <c r="AR3127" i="2" a="1"/>
  <c r="AR3127" i="2" s="1"/>
  <c r="AS3127" i="2" s="1" a="1"/>
  <c r="AS3127" i="2" s="1"/>
  <c r="AR3166" i="2" a="1"/>
  <c r="AR3166" i="2" s="1"/>
  <c r="AS3166" i="2" s="1" a="1"/>
  <c r="AS3166" i="2" s="1"/>
  <c r="AT3166" i="2"/>
  <c r="AV3166" i="2" s="1"/>
  <c r="AT3209" i="2"/>
  <c r="AV3209" i="2" s="1"/>
  <c r="AR3209" i="2" a="1"/>
  <c r="AR3209" i="2" s="1"/>
  <c r="AS3209" i="2" s="1" a="1"/>
  <c r="AS3209" i="2" s="1"/>
  <c r="AV3323" i="2"/>
  <c r="AR3077" i="2" a="1"/>
  <c r="AR3077" i="2" s="1"/>
  <c r="AS3077" i="2" s="1" a="1"/>
  <c r="AS3077" i="2" s="1"/>
  <c r="AT3077" i="2"/>
  <c r="AV3077" i="2" s="1"/>
  <c r="AT3205" i="2"/>
  <c r="AV3205" i="2" s="1"/>
  <c r="AR3205" i="2" a="1"/>
  <c r="AR3205" i="2" s="1"/>
  <c r="AS3205" i="2" s="1" a="1"/>
  <c r="AS3205" i="2" s="1"/>
  <c r="AR2992" i="2" a="1"/>
  <c r="AR2992" i="2" s="1"/>
  <c r="AS2992" i="2" s="1" a="1"/>
  <c r="AS2992" i="2" s="1"/>
  <c r="AT2992" i="2"/>
  <c r="AV2992" i="2" s="1"/>
  <c r="AT3163" i="2"/>
  <c r="AV3163" i="2" s="1"/>
  <c r="AR3163" i="2" a="1"/>
  <c r="AR3163" i="2" s="1"/>
  <c r="AS3163" i="2" s="1" a="1"/>
  <c r="AS3163" i="2" s="1"/>
  <c r="AT2893" i="2"/>
  <c r="AV2893" i="2" s="1"/>
  <c r="AR2893" i="2" a="1"/>
  <c r="AR2893" i="2" s="1"/>
  <c r="AS2893" i="2" s="1" a="1"/>
  <c r="AS2893" i="2" s="1"/>
  <c r="AT2982" i="2"/>
  <c r="AV2982" i="2" s="1"/>
  <c r="AR2982" i="2" a="1"/>
  <c r="AR2982" i="2" s="1"/>
  <c r="AS2982" i="2" s="1" a="1"/>
  <c r="AS2982" i="2" s="1"/>
  <c r="AR3078" i="2" a="1"/>
  <c r="AR3078" i="2" s="1"/>
  <c r="AS3078" i="2" s="1" a="1"/>
  <c r="AS3078" i="2" s="1"/>
  <c r="AT3078" i="2"/>
  <c r="AV3078" i="2" s="1"/>
  <c r="AR3082" i="2" a="1"/>
  <c r="AR3082" i="2" s="1"/>
  <c r="AS3082" i="2" s="1" a="1"/>
  <c r="AS3082" i="2" s="1"/>
  <c r="AT3082" i="2"/>
  <c r="AV3082" i="2" s="1"/>
  <c r="AT3211" i="2"/>
  <c r="AV3211" i="2" s="1"/>
  <c r="AR3211" i="2" a="1"/>
  <c r="AR3211" i="2" s="1"/>
  <c r="AS3211" i="2" s="1" a="1"/>
  <c r="AS3211" i="2" s="1"/>
  <c r="AR3372" i="2" a="1"/>
  <c r="AR3372" i="2" s="1"/>
  <c r="AS3372" i="2" s="1" a="1"/>
  <c r="AS3372" i="2" s="1"/>
  <c r="AT3372" i="2"/>
  <c r="AV3372" i="2" s="1"/>
  <c r="AR3274" i="2" a="1"/>
  <c r="AR3274" i="2" s="1"/>
  <c r="AS3274" i="2" s="1" a="1"/>
  <c r="AS3274" i="2" s="1"/>
  <c r="AT3274" i="2"/>
  <c r="AV3274" i="2" s="1"/>
  <c r="AT2862" i="2"/>
  <c r="AV2862" i="2" s="1"/>
  <c r="AT3351" i="2"/>
  <c r="AV3351" i="2" s="1"/>
  <c r="AR3351" i="2" a="1"/>
  <c r="AR3351" i="2" s="1"/>
  <c r="AS3351" i="2" s="1" a="1"/>
  <c r="AS3351" i="2" s="1"/>
  <c r="AR3202" i="2" a="1"/>
  <c r="AR3202" i="2" s="1"/>
  <c r="AS3202" i="2" s="1" a="1"/>
  <c r="AS3202" i="2" s="1"/>
  <c r="AT3202" i="2"/>
  <c r="AV3202" i="2" s="1"/>
  <c r="AT3182" i="2"/>
  <c r="AV3182" i="2" s="1"/>
  <c r="AR3182" i="2" a="1"/>
  <c r="AR3182" i="2" s="1"/>
  <c r="AS3182" i="2" s="1" a="1"/>
  <c r="AS3182" i="2" s="1"/>
  <c r="AR3255" i="2" a="1"/>
  <c r="AR3255" i="2" s="1"/>
  <c r="AS3255" i="2" s="1" a="1"/>
  <c r="AS3255" i="2" s="1"/>
  <c r="AT3255" i="2"/>
  <c r="AV3255" i="2" s="1"/>
  <c r="AR2993" i="2" a="1"/>
  <c r="AR2993" i="2" s="1"/>
  <c r="AS2993" i="2" s="1" a="1"/>
  <c r="AS2993" i="2" s="1"/>
  <c r="AT2993" i="2"/>
  <c r="AV2993" i="2" s="1"/>
  <c r="AR3149" i="2" a="1"/>
  <c r="AR3149" i="2" s="1"/>
  <c r="AS3149" i="2" s="1" a="1"/>
  <c r="AS3149" i="2" s="1"/>
  <c r="AR3231" i="2" a="1"/>
  <c r="AR3231" i="2" s="1"/>
  <c r="AS3231" i="2" s="1" a="1"/>
  <c r="AS3231" i="2" s="1"/>
  <c r="AT3231" i="2"/>
  <c r="AV3231" i="2" s="1"/>
  <c r="AR3315" i="2" a="1"/>
  <c r="AR3315" i="2" s="1"/>
  <c r="AS3315" i="2" s="1" a="1"/>
  <c r="AS3315" i="2" s="1"/>
  <c r="AT3315" i="2"/>
  <c r="AV3315" i="2" s="1"/>
  <c r="AT2887" i="2"/>
  <c r="AV2887" i="2" s="1"/>
  <c r="AR2887" i="2" a="1"/>
  <c r="AR2887" i="2" s="1"/>
  <c r="AS2887" i="2" s="1" a="1"/>
  <c r="AS2887" i="2" s="1"/>
  <c r="AV2947" i="2"/>
  <c r="AT3106" i="2"/>
  <c r="AV3106" i="2" s="1"/>
  <c r="AR3130" i="2" a="1"/>
  <c r="AR3130" i="2" s="1"/>
  <c r="AS3130" i="2" s="1" a="1"/>
  <c r="AS3130" i="2" s="1"/>
  <c r="AT3183" i="2"/>
  <c r="AV3183" i="2" s="1"/>
  <c r="AR3183" i="2" a="1"/>
  <c r="AR3183" i="2" s="1"/>
  <c r="AS3183" i="2" s="1" a="1"/>
  <c r="AS3183" i="2" s="1"/>
  <c r="AT3321" i="2"/>
  <c r="AV3321" i="2" s="1"/>
  <c r="AR3321" i="2" a="1"/>
  <c r="AR3321" i="2" s="1"/>
  <c r="AS3321" i="2" s="1" a="1"/>
  <c r="AS3321" i="2" s="1"/>
  <c r="AR3353" i="2" a="1"/>
  <c r="AR3353" i="2" s="1"/>
  <c r="AS3353" i="2" s="1" a="1"/>
  <c r="AS3353" i="2" s="1"/>
  <c r="AT3353" i="2"/>
  <c r="AV3353" i="2" s="1"/>
  <c r="AR3362" i="2" a="1"/>
  <c r="AR3362" i="2" s="1"/>
  <c r="AS3362" i="2" s="1" a="1"/>
  <c r="AS3362" i="2" s="1"/>
  <c r="AT3362" i="2"/>
  <c r="AV3362" i="2" s="1"/>
  <c r="AR2690" i="2" a="1"/>
  <c r="AR2690" i="2" s="1"/>
  <c r="AS2690" i="2" s="1" a="1"/>
  <c r="AS2690" i="2" s="1"/>
  <c r="AR2710" i="2" a="1"/>
  <c r="AR2710" i="2" s="1"/>
  <c r="AS2710" i="2" s="1" a="1"/>
  <c r="AS2710" i="2" s="1"/>
  <c r="AT2908" i="2"/>
  <c r="AV2908" i="2" s="1"/>
  <c r="AR2908" i="2" a="1"/>
  <c r="AR2908" i="2" s="1"/>
  <c r="AS2908" i="2" s="1" a="1"/>
  <c r="AS2908" i="2" s="1"/>
  <c r="AR2947" i="2" a="1"/>
  <c r="AR2947" i="2" s="1"/>
  <c r="AS2947" i="2" s="1" a="1"/>
  <c r="AS2947" i="2" s="1"/>
  <c r="AT3075" i="2"/>
  <c r="AV3075" i="2" s="1"/>
  <c r="AR3075" i="2" a="1"/>
  <c r="AR3075" i="2" s="1"/>
  <c r="AS3075" i="2" s="1" a="1"/>
  <c r="AS3075" i="2" s="1"/>
  <c r="AV2810" i="2"/>
  <c r="AV2819" i="2"/>
  <c r="AT2912" i="2"/>
  <c r="AV2912" i="2" s="1"/>
  <c r="AR2912" i="2" a="1"/>
  <c r="AR2912" i="2" s="1"/>
  <c r="AS2912" i="2" s="1" a="1"/>
  <c r="AS2912" i="2" s="1"/>
  <c r="AT3084" i="2"/>
  <c r="AV3084" i="2" s="1"/>
  <c r="AR3084" i="2" a="1"/>
  <c r="AR3084" i="2" s="1"/>
  <c r="AS3084" i="2" s="1" a="1"/>
  <c r="AS3084" i="2" s="1"/>
  <c r="AT3213" i="2"/>
  <c r="AV3213" i="2" s="1"/>
  <c r="AR3213" i="2" a="1"/>
  <c r="AR3213" i="2" s="1"/>
  <c r="AS3213" i="2" s="1" a="1"/>
  <c r="AS3213" i="2" s="1"/>
  <c r="AR3241" i="2" a="1"/>
  <c r="AR3241" i="2" s="1"/>
  <c r="AS3241" i="2" s="1" a="1"/>
  <c r="AS3241" i="2" s="1"/>
  <c r="AT3241" i="2"/>
  <c r="AV3241" i="2" s="1"/>
  <c r="AR3306" i="2" a="1"/>
  <c r="AR3306" i="2" s="1"/>
  <c r="AS3306" i="2" s="1" a="1"/>
  <c r="AS3306" i="2" s="1"/>
  <c r="AT3306" i="2"/>
  <c r="AV3306" i="2" s="1"/>
  <c r="AR2810" i="2" a="1"/>
  <c r="AR2810" i="2" s="1"/>
  <c r="AS2810" i="2" s="1" a="1"/>
  <c r="AS2810" i="2" s="1"/>
  <c r="AR2819" i="2" a="1"/>
  <c r="AR2819" i="2" s="1"/>
  <c r="AS2819" i="2" s="1" a="1"/>
  <c r="AS2819" i="2" s="1"/>
  <c r="AR2854" i="2" a="1"/>
  <c r="AR2854" i="2" s="1"/>
  <c r="AS2854" i="2" s="1" a="1"/>
  <c r="AS2854" i="2" s="1"/>
  <c r="AT3107" i="2"/>
  <c r="AV3107" i="2" s="1"/>
  <c r="AR3107" i="2" a="1"/>
  <c r="AR3107" i="2" s="1"/>
  <c r="AS3107" i="2" s="1" a="1"/>
  <c r="AS3107" i="2" s="1"/>
  <c r="AR3354" i="2" a="1"/>
  <c r="AR3354" i="2" s="1"/>
  <c r="AS3354" i="2" s="1" a="1"/>
  <c r="AS3354" i="2" s="1"/>
  <c r="AT3354" i="2"/>
  <c r="AV3354" i="2" s="1"/>
  <c r="AT2980" i="2"/>
  <c r="AV2980" i="2" s="1"/>
  <c r="AR2980" i="2" a="1"/>
  <c r="AR2980" i="2" s="1"/>
  <c r="AS2980" i="2" s="1" a="1"/>
  <c r="AS2980" i="2" s="1"/>
  <c r="AR2994" i="2" a="1"/>
  <c r="AR2994" i="2" s="1"/>
  <c r="AS2994" i="2" s="1" a="1"/>
  <c r="AS2994" i="2" s="1"/>
  <c r="AT2994" i="2"/>
  <c r="AV2994" i="2" s="1"/>
  <c r="AR3056" i="2" a="1"/>
  <c r="AR3056" i="2" s="1"/>
  <c r="AS3056" i="2" s="1" a="1"/>
  <c r="AS3056" i="2" s="1"/>
  <c r="AT3056" i="2"/>
  <c r="AV3056" i="2" s="1"/>
  <c r="AT3090" i="2"/>
  <c r="AV3090" i="2" s="1"/>
  <c r="AR3090" i="2" a="1"/>
  <c r="AR3090" i="2" s="1"/>
  <c r="AS3090" i="2" s="1" a="1"/>
  <c r="AS3090" i="2" s="1"/>
  <c r="AT3286" i="2"/>
  <c r="AV3286" i="2" s="1"/>
  <c r="AR3286" i="2" a="1"/>
  <c r="AR3286" i="2" s="1"/>
  <c r="AS3286" i="2" s="1" a="1"/>
  <c r="AS3286" i="2" s="1"/>
  <c r="AR2891" i="2" a="1"/>
  <c r="AR2891" i="2" s="1"/>
  <c r="AS2891" i="2" s="1" a="1"/>
  <c r="AS2891" i="2" s="1"/>
  <c r="AT2891" i="2"/>
  <c r="AV2891" i="2" s="1"/>
  <c r="AT3037" i="2"/>
  <c r="AV3037" i="2" s="1"/>
  <c r="AR3037" i="2" a="1"/>
  <c r="AR3037" i="2" s="1"/>
  <c r="AS3037" i="2" s="1" a="1"/>
  <c r="AS3037" i="2" s="1"/>
  <c r="AT3061" i="2"/>
  <c r="AV3061" i="2" s="1"/>
  <c r="AR3061" i="2" a="1"/>
  <c r="AR3061" i="2" s="1"/>
  <c r="AS3061" i="2" s="1" a="1"/>
  <c r="AS3061" i="2" s="1"/>
  <c r="AR3098" i="2" a="1"/>
  <c r="AR3098" i="2" s="1"/>
  <c r="AS3098" i="2" s="1" a="1"/>
  <c r="AS3098" i="2" s="1"/>
  <c r="AT3098" i="2"/>
  <c r="AV3098" i="2" s="1"/>
  <c r="AR3242" i="2" a="1"/>
  <c r="AR3242" i="2" s="1"/>
  <c r="AS3242" i="2" s="1" a="1"/>
  <c r="AS3242" i="2" s="1"/>
  <c r="AT3242" i="2"/>
  <c r="AV3242" i="2" s="1"/>
  <c r="AV2777" i="2"/>
  <c r="AT2944" i="2"/>
  <c r="AV2944" i="2" s="1"/>
  <c r="AV3053" i="2"/>
  <c r="AR3104" i="2" a="1"/>
  <c r="AR3104" i="2" s="1"/>
  <c r="AS3104" i="2" s="1" a="1"/>
  <c r="AS3104" i="2" s="1"/>
  <c r="AT3199" i="2"/>
  <c r="AV3199" i="2" s="1"/>
  <c r="AT3212" i="2"/>
  <c r="AV3212" i="2" s="1"/>
  <c r="AR3212" i="2" a="1"/>
  <c r="AR3212" i="2" s="1"/>
  <c r="AS3212" i="2" s="1" a="1"/>
  <c r="AS3212" i="2" s="1"/>
  <c r="AR3230" i="2" a="1"/>
  <c r="AR3230" i="2" s="1"/>
  <c r="AS3230" i="2" s="1" a="1"/>
  <c r="AS3230" i="2" s="1"/>
  <c r="AR3290" i="2" a="1"/>
  <c r="AR3290" i="2" s="1"/>
  <c r="AS3290" i="2" s="1" a="1"/>
  <c r="AS3290" i="2" s="1"/>
  <c r="AT3290" i="2"/>
  <c r="AV3290" i="2" s="1"/>
  <c r="AR3305" i="2" a="1"/>
  <c r="AR3305" i="2" s="1"/>
  <c r="AS3305" i="2" s="1" a="1"/>
  <c r="AS3305" i="2" s="1"/>
  <c r="AT3387" i="2"/>
  <c r="AV3387" i="2" s="1"/>
  <c r="AR3387" i="2" a="1"/>
  <c r="AR3387" i="2" s="1"/>
  <c r="AS3387" i="2" s="1" a="1"/>
  <c r="AS3387" i="2" s="1"/>
  <c r="AT3022" i="2"/>
  <c r="AV3022" i="2" s="1"/>
  <c r="AT3086" i="2"/>
  <c r="AV3086" i="2" s="1"/>
  <c r="AR3243" i="2" a="1"/>
  <c r="AR3243" i="2" s="1"/>
  <c r="AS3243" i="2" s="1" a="1"/>
  <c r="AS3243" i="2" s="1"/>
  <c r="AT3243" i="2"/>
  <c r="AV3243" i="2" s="1"/>
  <c r="AT3377" i="2"/>
  <c r="AV3377" i="2" s="1"/>
  <c r="AR3377" i="2" a="1"/>
  <c r="AR3377" i="2" s="1"/>
  <c r="AS3377" i="2" s="1" a="1"/>
  <c r="AS3377" i="2" s="1"/>
  <c r="AR3367" i="2" a="1"/>
  <c r="AR3367" i="2" s="1"/>
  <c r="AS3367" i="2" s="1" a="1"/>
  <c r="AS3367" i="2" s="1"/>
  <c r="AT3367" i="2"/>
  <c r="AV3367" i="2" s="1"/>
  <c r="AR3316" i="2" a="1"/>
  <c r="AR3316" i="2" s="1"/>
  <c r="AS3316" i="2" s="1" a="1"/>
  <c r="AS3316" i="2" s="1"/>
  <c r="AT3316" i="2"/>
  <c r="AV3316" i="2" s="1"/>
  <c r="AT3144" i="2"/>
  <c r="AV3144" i="2" s="1"/>
  <c r="AR3144" i="2" a="1"/>
  <c r="AR3144" i="2" s="1"/>
  <c r="AS3144" i="2" s="1" a="1"/>
  <c r="AS3144" i="2" s="1"/>
  <c r="AT3187" i="2"/>
  <c r="AV3187" i="2" s="1"/>
  <c r="AR3187" i="2" a="1"/>
  <c r="AR3187" i="2" s="1"/>
  <c r="AS3187" i="2" s="1" a="1"/>
  <c r="AS3187" i="2" s="1"/>
  <c r="AT3254" i="2"/>
  <c r="AV3254" i="2" s="1"/>
  <c r="AR3254" i="2" a="1"/>
  <c r="AR3254" i="2" s="1"/>
  <c r="AS3254" i="2" s="1" a="1"/>
  <c r="AS3254" i="2" s="1"/>
  <c r="AV3232" i="2"/>
  <c r="AR3240" i="2" a="1"/>
  <c r="AR3240" i="2" s="1"/>
  <c r="AS3240" i="2" s="1" a="1"/>
  <c r="AS3240" i="2" s="1"/>
  <c r="AT3240" i="2"/>
  <c r="AV3240" i="2" s="1"/>
  <c r="AT3302" i="2"/>
  <c r="AV3302" i="2" s="1"/>
  <c r="AR3302" i="2" a="1"/>
  <c r="AR3302" i="2" s="1"/>
  <c r="AS3302" i="2" s="1" a="1"/>
  <c r="AS3302" i="2" s="1"/>
  <c r="AV2939" i="2"/>
  <c r="AR3002" i="2" a="1"/>
  <c r="AR3002" i="2" s="1"/>
  <c r="AS3002" i="2" s="1" a="1"/>
  <c r="AS3002" i="2" s="1"/>
  <c r="AT3002" i="2"/>
  <c r="AV3002" i="2" s="1"/>
  <c r="AR3342" i="2" a="1"/>
  <c r="AR3342" i="2" s="1"/>
  <c r="AS3342" i="2" s="1" a="1"/>
  <c r="AS3342" i="2" s="1"/>
  <c r="AT3342" i="2"/>
  <c r="AV3342" i="2" s="1"/>
  <c r="AT3055" i="2"/>
  <c r="AV3055" i="2" s="1"/>
  <c r="AR3055" i="2" a="1"/>
  <c r="AR3055" i="2" s="1"/>
  <c r="AS3055" i="2" s="1" a="1"/>
  <c r="AS3055" i="2" s="1"/>
  <c r="AT3333" i="2"/>
  <c r="AV3333" i="2" s="1"/>
  <c r="AR3333" i="2" a="1"/>
  <c r="AR3333" i="2" s="1"/>
  <c r="AS3333" i="2" s="1" a="1"/>
  <c r="AS3333" i="2" s="1"/>
  <c r="AR3024" i="2" a="1"/>
  <c r="AR3024" i="2" s="1"/>
  <c r="AS3024" i="2" s="1" a="1"/>
  <c r="AS3024" i="2" s="1"/>
  <c r="AT3024" i="2"/>
  <c r="AV3024" i="2" s="1"/>
  <c r="AV3131" i="2"/>
  <c r="AT3145" i="2"/>
  <c r="AV3145" i="2" s="1"/>
  <c r="AR3145" i="2" a="1"/>
  <c r="AR3145" i="2" s="1"/>
  <c r="AS3145" i="2" s="1" a="1"/>
  <c r="AS3145" i="2" s="1"/>
  <c r="AR3374" i="2" a="1"/>
  <c r="AR3374" i="2" s="1"/>
  <c r="AS3374" i="2" s="1" a="1"/>
  <c r="AS3374" i="2" s="1"/>
  <c r="AT3374" i="2"/>
  <c r="AV3374" i="2" s="1"/>
  <c r="AT3344" i="2"/>
  <c r="AV3344" i="2" s="1"/>
  <c r="AR3344" i="2" a="1"/>
  <c r="AR3344" i="2" s="1"/>
  <c r="AS3344" i="2" s="1" a="1"/>
  <c r="AS3344" i="2" s="1"/>
  <c r="AR3375" i="2" a="1"/>
  <c r="AR3375" i="2" s="1"/>
  <c r="AS3375" i="2" s="1" a="1"/>
  <c r="AS3375" i="2" s="1"/>
  <c r="AR3234" i="2" a="1"/>
  <c r="AR3234" i="2" s="1"/>
  <c r="AS3234" i="2" s="1" a="1"/>
  <c r="AS3234" i="2" s="1"/>
  <c r="AT3234" i="2"/>
  <c r="AV3234" i="2" s="1"/>
  <c r="AR3364" i="2" a="1"/>
  <c r="AR3364" i="2" s="1"/>
  <c r="AS3364" i="2" s="1" a="1"/>
  <c r="AS3364" i="2" s="1"/>
  <c r="AT3074" i="2"/>
  <c r="AV3074" i="2" s="1"/>
  <c r="AR3074" i="2" a="1"/>
  <c r="AR3074" i="2" s="1"/>
  <c r="AS3074" i="2" s="1" a="1"/>
  <c r="AS3074" i="2" s="1"/>
  <c r="AT3229" i="2"/>
  <c r="AV3229" i="2" s="1"/>
  <c r="AR3229" i="2" a="1"/>
  <c r="AR3229" i="2" s="1"/>
  <c r="AS3229" i="2" s="1" a="1"/>
  <c r="AS3229" i="2" s="1"/>
  <c r="AT3304" i="2"/>
  <c r="AV3304" i="2" s="1"/>
  <c r="AR3304" i="2" a="1"/>
  <c r="AR3304" i="2" s="1"/>
  <c r="AS3304" i="2" s="1" a="1"/>
  <c r="AS3304" i="2" s="1"/>
  <c r="AT3039" i="2"/>
  <c r="AV3039" i="2" s="1"/>
  <c r="AR3039" i="2" a="1"/>
  <c r="AR3039" i="2" s="1"/>
  <c r="AS3039" i="2" s="1" a="1"/>
  <c r="AS3039" i="2" s="1"/>
  <c r="AR3093" i="2" a="1"/>
  <c r="AR3093" i="2" s="1"/>
  <c r="AS3093" i="2" s="1" a="1"/>
  <c r="AS3093" i="2" s="1"/>
  <c r="AR3111" i="2" a="1"/>
  <c r="AR3111" i="2" s="1"/>
  <c r="AS3111" i="2" s="1" a="1"/>
  <c r="AS3111" i="2" s="1"/>
  <c r="AR3164" i="2" a="1"/>
  <c r="AR3164" i="2" s="1"/>
  <c r="AS3164" i="2" s="1" a="1"/>
  <c r="AS3164" i="2" s="1"/>
  <c r="AT3289" i="2"/>
  <c r="AV3289" i="2" s="1"/>
  <c r="AR3289" i="2" a="1"/>
  <c r="AR3289" i="2" s="1"/>
  <c r="AS3289" i="2" s="1" a="1"/>
  <c r="AS3289" i="2" s="1"/>
  <c r="AR2957" i="2" a="1"/>
  <c r="AR2957" i="2" s="1"/>
  <c r="AS2957" i="2" s="1" a="1"/>
  <c r="AS2957" i="2" s="1"/>
  <c r="AT2957" i="2"/>
  <c r="AV2957" i="2" s="1"/>
  <c r="AR3185" i="2" a="1"/>
  <c r="AR3185" i="2" s="1"/>
  <c r="AS3185" i="2" s="1" a="1"/>
  <c r="AS3185" i="2" s="1"/>
  <c r="AT3226" i="2"/>
  <c r="AV3226" i="2" s="1"/>
  <c r="AR3226" i="2" a="1"/>
  <c r="AR3226" i="2" s="1"/>
  <c r="AS3226" i="2" s="1" a="1"/>
  <c r="AS3226" i="2" s="1"/>
  <c r="AV3305" i="2"/>
  <c r="AR3314" i="2" a="1"/>
  <c r="AR3314" i="2" s="1"/>
  <c r="AS3314" i="2" s="1" a="1"/>
  <c r="AS3314" i="2" s="1"/>
  <c r="AT3314" i="2"/>
  <c r="AV3314" i="2" s="1"/>
  <c r="AR3365" i="2" a="1"/>
  <c r="AR3365" i="2" s="1"/>
  <c r="AS3365" i="2" s="1" a="1"/>
  <c r="AS3365" i="2" s="1"/>
  <c r="AT3365" i="2"/>
  <c r="AV3365" i="2" s="1"/>
  <c r="AT3392" i="2"/>
  <c r="AV3392" i="2" s="1"/>
  <c r="AR3392" i="2" a="1"/>
  <c r="AR3392" i="2" s="1"/>
  <c r="AS3392" i="2" s="1" a="1"/>
  <c r="AS3392" i="2" s="1"/>
  <c r="AT3327" i="2"/>
  <c r="AV3327" i="2" s="1"/>
  <c r="AR3327" i="2" a="1"/>
  <c r="AR3327" i="2" s="1"/>
  <c r="AS3327" i="2" s="1" a="1"/>
  <c r="AS3327" i="2" s="1"/>
  <c r="AT3336" i="2"/>
  <c r="AV3336" i="2" s="1"/>
  <c r="AR3350" i="2" a="1"/>
  <c r="AR3350" i="2" s="1"/>
  <c r="AS3350" i="2" s="1" a="1"/>
  <c r="AS3350" i="2" s="1"/>
  <c r="AT3453" i="2"/>
  <c r="AV3453" i="2" s="1"/>
  <c r="AR3453" i="2" a="1"/>
  <c r="AR3453" i="2" s="1"/>
  <c r="AS3453" i="2" s="1" a="1"/>
  <c r="AS3453" i="2" s="1"/>
  <c r="AR3115" i="2" a="1"/>
  <c r="AR3115" i="2" s="1"/>
  <c r="AS3115" i="2" s="1" a="1"/>
  <c r="AS3115" i="2" s="1"/>
  <c r="AT3115" i="2"/>
  <c r="AV3115" i="2" s="1"/>
  <c r="AR3381" i="2" a="1"/>
  <c r="AR3381" i="2" s="1"/>
  <c r="AS3381" i="2" s="1" a="1"/>
  <c r="AS3381" i="2" s="1"/>
  <c r="AT3410" i="2"/>
  <c r="AV3410" i="2" s="1"/>
  <c r="AR3410" i="2" a="1"/>
  <c r="AR3410" i="2" s="1"/>
  <c r="AS3410" i="2" s="1" a="1"/>
  <c r="AS3410" i="2" s="1"/>
  <c r="AV3096" i="2"/>
  <c r="AT3288" i="2"/>
  <c r="AV3288" i="2" s="1"/>
  <c r="AT3405" i="2"/>
  <c r="AV3405" i="2" s="1"/>
  <c r="AR3405" i="2" a="1"/>
  <c r="AR3405" i="2" s="1"/>
  <c r="AS3405" i="2" s="1" a="1"/>
  <c r="AS3405" i="2" s="1"/>
  <c r="AR3186" i="2" a="1"/>
  <c r="AR3186" i="2" s="1"/>
  <c r="AS3186" i="2" s="1" a="1"/>
  <c r="AS3186" i="2" s="1"/>
  <c r="AT3186" i="2"/>
  <c r="AV3186" i="2" s="1"/>
  <c r="AT3271" i="2"/>
  <c r="AV3271" i="2" s="1"/>
  <c r="AR3271" i="2" a="1"/>
  <c r="AR3271" i="2" s="1"/>
  <c r="AS3271" i="2" s="1" a="1"/>
  <c r="AS3271" i="2" s="1"/>
  <c r="AT3428" i="2"/>
  <c r="AV3428" i="2" s="1"/>
  <c r="AR3428" i="2" a="1"/>
  <c r="AR3428" i="2" s="1"/>
  <c r="AS3428" i="2" s="1" a="1"/>
  <c r="AS3428" i="2" s="1"/>
  <c r="AT3401" i="2"/>
  <c r="AV3401" i="2" s="1"/>
  <c r="AR3401" i="2" a="1"/>
  <c r="AR3401" i="2" s="1"/>
  <c r="AS3401" i="2" s="1" a="1"/>
  <c r="AS3401" i="2" s="1"/>
  <c r="AT3417" i="2"/>
  <c r="AV3417" i="2" s="1"/>
  <c r="AR3417" i="2" a="1"/>
  <c r="AR3417" i="2" s="1"/>
  <c r="AS3417" i="2" s="1" a="1"/>
  <c r="AS3417" i="2" s="1"/>
  <c r="AR3214" i="2" a="1"/>
  <c r="AR3214" i="2" s="1"/>
  <c r="AS3214" i="2" s="1" a="1"/>
  <c r="AS3214" i="2" s="1"/>
  <c r="AR3317" i="2" a="1"/>
  <c r="AR3317" i="2" s="1"/>
  <c r="AS3317" i="2" s="1" a="1"/>
  <c r="AS3317" i="2" s="1"/>
  <c r="AT3368" i="2"/>
  <c r="AV3368" i="2" s="1"/>
  <c r="AR3368" i="2" a="1"/>
  <c r="AR3368" i="2" s="1"/>
  <c r="AS3368" i="2" s="1" a="1"/>
  <c r="AS3368" i="2" s="1"/>
  <c r="AV3018" i="2"/>
  <c r="AV3167" i="2"/>
  <c r="AT3238" i="2"/>
  <c r="AV3238" i="2" s="1"/>
  <c r="AR3238" i="2" a="1"/>
  <c r="AR3238" i="2" s="1"/>
  <c r="AS3238" i="2" s="1" a="1"/>
  <c r="AS3238" i="2" s="1"/>
  <c r="AT3322" i="2"/>
  <c r="AV3322" i="2" s="1"/>
  <c r="AR3322" i="2" a="1"/>
  <c r="AR3322" i="2" s="1"/>
  <c r="AS3322" i="2" s="1" a="1"/>
  <c r="AS3322" i="2" s="1"/>
  <c r="AT3345" i="2"/>
  <c r="AV3345" i="2" s="1"/>
  <c r="AR3345" i="2" a="1"/>
  <c r="AR3345" i="2" s="1"/>
  <c r="AS3345" i="2" s="1" a="1"/>
  <c r="AS3345" i="2" s="1"/>
  <c r="AR3340" i="2" a="1"/>
  <c r="AR3340" i="2" s="1"/>
  <c r="AS3340" i="2" s="1" a="1"/>
  <c r="AS3340" i="2" s="1"/>
  <c r="AT3340" i="2"/>
  <c r="AV3340" i="2" s="1"/>
  <c r="AT3369" i="2"/>
  <c r="AV3369" i="2" s="1"/>
  <c r="AR3369" i="2" a="1"/>
  <c r="AR3369" i="2" s="1"/>
  <c r="AS3369" i="2" s="1" a="1"/>
  <c r="AS3369" i="2" s="1"/>
  <c r="AR3373" i="2" a="1"/>
  <c r="AR3373" i="2" s="1"/>
  <c r="AS3373" i="2" s="1" a="1"/>
  <c r="AS3373" i="2" s="1"/>
  <c r="AR3447" i="2" a="1"/>
  <c r="AR3447" i="2" s="1"/>
  <c r="AS3447" i="2" s="1" a="1"/>
  <c r="AS3447" i="2" s="1"/>
  <c r="AT3447" i="2"/>
  <c r="AV3447" i="2" s="1"/>
  <c r="AT3448" i="2"/>
  <c r="AV3448" i="2" s="1"/>
  <c r="AR3448" i="2" a="1"/>
  <c r="AR3448" i="2" s="1"/>
  <c r="AS3448" i="2" s="1" a="1"/>
  <c r="AS3448" i="2" s="1"/>
  <c r="AR3398" i="2" a="1"/>
  <c r="AR3398" i="2" s="1"/>
  <c r="AS3398" i="2" s="1" a="1"/>
  <c r="AS3398" i="2" s="1"/>
  <c r="AT3398" i="2"/>
  <c r="AV3398" i="2" s="1"/>
  <c r="AT3385" i="2"/>
  <c r="AV3385" i="2" s="1"/>
  <c r="AR3385" i="2" a="1"/>
  <c r="AR3385" i="2" s="1"/>
  <c r="AS3385" i="2" s="1" a="1"/>
  <c r="AS3385" i="2" s="1"/>
  <c r="AT3386" i="2"/>
  <c r="AV3386" i="2" s="1"/>
  <c r="AR3386" i="2" a="1"/>
  <c r="AR3386" i="2" s="1"/>
  <c r="AS3386" i="2" s="1" a="1"/>
  <c r="AS3386" i="2" s="1"/>
  <c r="AR3413" i="2" a="1"/>
  <c r="AR3413" i="2" s="1"/>
  <c r="AS3413" i="2" s="1" a="1"/>
  <c r="AS3413" i="2" s="1"/>
  <c r="AT3413" i="2"/>
  <c r="AV3413" i="2" s="1"/>
  <c r="AT3441" i="2"/>
  <c r="AV3441" i="2" s="1"/>
  <c r="AR3441" i="2" a="1"/>
  <c r="AR3441" i="2" s="1"/>
  <c r="AS3441" i="2" s="1" a="1"/>
  <c r="AS3441" i="2" s="1"/>
  <c r="AV3235" i="2"/>
  <c r="AT3349" i="2"/>
  <c r="AV3349" i="2" s="1"/>
  <c r="AR3349" i="2" a="1"/>
  <c r="AR3349" i="2" s="1"/>
  <c r="AS3349" i="2" s="1" a="1"/>
  <c r="AS3349" i="2" s="1"/>
  <c r="AT3445" i="2"/>
  <c r="AV3445" i="2" s="1"/>
  <c r="AR3445" i="2" a="1"/>
  <c r="AR3445" i="2" s="1"/>
  <c r="AS3445" i="2" s="1" a="1"/>
  <c r="AS3445" i="2" s="1"/>
  <c r="AV3326" i="2"/>
  <c r="AR3330" i="2" a="1"/>
  <c r="AR3330" i="2" s="1"/>
  <c r="AS3330" i="2" s="1" a="1"/>
  <c r="AS3330" i="2" s="1"/>
  <c r="AT3330" i="2"/>
  <c r="AV3330" i="2" s="1"/>
  <c r="AT3404" i="2"/>
  <c r="AV3404" i="2" s="1"/>
  <c r="AR3404" i="2" a="1"/>
  <c r="AR3404" i="2" s="1"/>
  <c r="AS3404" i="2" s="1" a="1"/>
  <c r="AS3404" i="2" s="1"/>
  <c r="AR3458" i="2" a="1"/>
  <c r="AR3458" i="2" s="1"/>
  <c r="AS3458" i="2" s="1" a="1"/>
  <c r="AS3458" i="2" s="1"/>
  <c r="AT3458" i="2"/>
  <c r="AV3458" i="2" s="1"/>
  <c r="AR3366" i="2" a="1"/>
  <c r="AR3366" i="2" s="1"/>
  <c r="AS3366" i="2" s="1" a="1"/>
  <c r="AS3366" i="2" s="1"/>
  <c r="AT3366" i="2"/>
  <c r="AV3366" i="2" s="1"/>
  <c r="AT3200" i="2"/>
  <c r="AV3200" i="2" s="1"/>
  <c r="AR3200" i="2" a="1"/>
  <c r="AR3200" i="2" s="1"/>
  <c r="AS3200" i="2" s="1" a="1"/>
  <c r="AS3200" i="2" s="1"/>
  <c r="AR3343" i="2" a="1"/>
  <c r="AR3343" i="2" s="1"/>
  <c r="AS3343" i="2" s="1" a="1"/>
  <c r="AS3343" i="2" s="1"/>
  <c r="AR3397" i="2" a="1"/>
  <c r="AR3397" i="2" s="1"/>
  <c r="AS3397" i="2" s="1" a="1"/>
  <c r="AS3397" i="2" s="1"/>
  <c r="AT3397" i="2"/>
  <c r="AV3397" i="2" s="1"/>
  <c r="AR3411" i="2" a="1"/>
  <c r="AR3411" i="2" s="1"/>
  <c r="AS3411" i="2" s="1" a="1"/>
  <c r="AS3411" i="2" s="1"/>
  <c r="AT3411" i="2"/>
  <c r="AV3411" i="2" s="1"/>
  <c r="AT3332" i="2"/>
  <c r="AV3332" i="2" s="1"/>
  <c r="AR3332" i="2" a="1"/>
  <c r="AR3332" i="2" s="1"/>
  <c r="AS3332" i="2" s="1" a="1"/>
  <c r="AS3332" i="2" s="1"/>
  <c r="AT3376" i="2"/>
  <c r="AV3376" i="2" s="1"/>
  <c r="AV3420" i="2"/>
  <c r="AV3319" i="2"/>
  <c r="AT3432" i="2"/>
  <c r="AV3432" i="2" s="1"/>
  <c r="AR3432" i="2" a="1"/>
  <c r="AR3432" i="2" s="1"/>
  <c r="AS3432" i="2" s="1" a="1"/>
  <c r="AS3432" i="2" s="1"/>
  <c r="AT3436" i="2"/>
  <c r="AV3436" i="2" s="1"/>
  <c r="AR3436" i="2" a="1"/>
  <c r="AR3436" i="2" s="1"/>
  <c r="AS3436" i="2" s="1" a="1"/>
  <c r="AS3436" i="2" s="1"/>
  <c r="AR3470" i="2" a="1"/>
  <c r="AR3470" i="2" s="1"/>
  <c r="AS3470" i="2" s="1" a="1"/>
  <c r="AS3470" i="2" s="1"/>
  <c r="AT3470" i="2"/>
  <c r="AV3470" i="2" s="1"/>
  <c r="AT3471" i="2"/>
  <c r="AV3471" i="2" s="1"/>
  <c r="AR3471" i="2" a="1"/>
  <c r="AR3471" i="2" s="1"/>
  <c r="AS3471" i="2" s="1" a="1"/>
  <c r="AS3471" i="2" s="1"/>
  <c r="AR3444" i="2" a="1"/>
  <c r="AR3444" i="2" s="1"/>
  <c r="AS3444" i="2" s="1" a="1"/>
  <c r="AS3444" i="2" s="1"/>
  <c r="AT3444" i="2"/>
  <c r="AV3444" i="2" s="1"/>
  <c r="AT3416" i="2"/>
  <c r="AV3416" i="2" s="1"/>
  <c r="AR3416" i="2" a="1"/>
  <c r="AR3416" i="2" s="1"/>
  <c r="AS3416" i="2" s="1" a="1"/>
  <c r="AS3416" i="2" s="1"/>
  <c r="AT3460" i="2"/>
  <c r="AV3460" i="2" s="1"/>
  <c r="AR3460" i="2" a="1"/>
  <c r="AR3460" i="2" s="1"/>
  <c r="AS3460" i="2" s="1" a="1"/>
  <c r="AS3460" i="2" s="1"/>
  <c r="AR3352" i="2" a="1"/>
  <c r="AR3352" i="2" s="1"/>
  <c r="AS3352" i="2" s="1" a="1"/>
  <c r="AS3352" i="2" s="1"/>
  <c r="AT3435" i="2"/>
  <c r="AV3435" i="2" s="1"/>
  <c r="AR3435" i="2" a="1"/>
  <c r="AR3435" i="2" s="1"/>
  <c r="AS3435" i="2" s="1" a="1"/>
  <c r="AS3435" i="2" s="1"/>
  <c r="AT3363" i="2"/>
  <c r="AV3363" i="2" s="1"/>
  <c r="AR3363" i="2" a="1"/>
  <c r="AR3363" i="2" s="1"/>
  <c r="AS3363" i="2" s="1" a="1"/>
  <c r="AS3363" i="2" s="1"/>
  <c r="AT3378" i="2"/>
  <c r="AV3378" i="2" s="1"/>
  <c r="AT3446" i="2"/>
  <c r="AV3446" i="2" s="1"/>
  <c r="AT3409" i="2"/>
  <c r="AV3409" i="2" s="1"/>
  <c r="AT3418" i="2"/>
  <c r="AV3418" i="2" s="1"/>
  <c r="AR3418" i="2" a="1"/>
  <c r="AR3418" i="2" s="1"/>
  <c r="AS3418" i="2" s="1" a="1"/>
  <c r="AS3418" i="2" s="1"/>
  <c r="AT3440" i="2"/>
  <c r="AV3440" i="2" s="1"/>
  <c r="AR3440" i="2" a="1"/>
  <c r="AR3440" i="2" s="1"/>
  <c r="AS3440" i="2" s="1" a="1"/>
  <c r="AS3440" i="2" s="1"/>
  <c r="AV3455" i="2"/>
  <c r="AV3437" i="2"/>
  <c r="AR3414" i="2" a="1"/>
  <c r="AR3414" i="2" s="1"/>
  <c r="AS3414" i="2" s="1" a="1"/>
  <c r="AS3414" i="2" s="1"/>
  <c r="AT3414" i="2"/>
  <c r="AV3414" i="2" s="1"/>
  <c r="AT3465" i="2"/>
  <c r="AV3465" i="2" s="1"/>
  <c r="AR3465" i="2" a="1"/>
  <c r="AR3465" i="2" s="1"/>
  <c r="AS3465" i="2" s="1" a="1"/>
  <c r="AS3465" i="2" s="1"/>
  <c r="AT3402" i="2"/>
  <c r="AV3402" i="2" s="1"/>
  <c r="AR3452" i="2" a="1"/>
  <c r="AR3452" i="2" s="1"/>
  <c r="AS3452" i="2" s="1" a="1"/>
  <c r="AS3452" i="2" s="1"/>
  <c r="AR3464" i="2" a="1"/>
  <c r="AR3464" i="2" s="1"/>
  <c r="AS3464" i="2" s="1" a="1"/>
  <c r="AS346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<sst xmlns="http://schemas.openxmlformats.org/spreadsheetml/2006/main" count="49004" uniqueCount="3135">
  <si>
    <t>既存照明　情報</t>
    <rPh sb="5" eb="7">
      <t>ジョウホウ</t>
    </rPh>
    <phoneticPr fontId="14"/>
  </si>
  <si>
    <t>公衆街路灯A・定額電灯</t>
  </si>
  <si>
    <t>左記以外</t>
  </si>
  <si>
    <t>選定LED照明</t>
  </si>
  <si>
    <t>建物名</t>
    <rPh sb="0" eb="2">
      <t>タテモノ</t>
    </rPh>
    <rPh sb="2" eb="3">
      <t>メイ</t>
    </rPh>
    <phoneticPr fontId="15"/>
  </si>
  <si>
    <t>階数</t>
  </si>
  <si>
    <t>部屋名</t>
  </si>
  <si>
    <t>備考</t>
  </si>
  <si>
    <t>仮設必要箇所</t>
  </si>
  <si>
    <t>点灯時間</t>
  </si>
  <si>
    <t>ランプ種別</t>
  </si>
  <si>
    <t>非常灯</t>
    <rPh sb="0" eb="3">
      <t>ヒジョウトウ</t>
    </rPh>
    <phoneticPr fontId="14"/>
  </si>
  <si>
    <t>【概算】
消費電力</t>
    <rPh sb="1" eb="3">
      <t>ガイサン</t>
    </rPh>
    <phoneticPr fontId="16"/>
  </si>
  <si>
    <t>器具台数</t>
  </si>
  <si>
    <t>ランプ本数</t>
  </si>
  <si>
    <t>【既存想定】
消費電力量(kWh)</t>
    <phoneticPr fontId="14"/>
  </si>
  <si>
    <t>契約容量</t>
  </si>
  <si>
    <t>契約内容</t>
  </si>
  <si>
    <t>再エネ賦課金
※1</t>
  </si>
  <si>
    <t>1灯あたりの
電灯料金</t>
  </si>
  <si>
    <t>公衆街路灯A
・定額電灯以外の
再エネ賦課金※2</t>
    <phoneticPr fontId="14"/>
  </si>
  <si>
    <t>1灯あたりの
従量料金</t>
  </si>
  <si>
    <t>【既存想定】
既設電気代支出金額</t>
  </si>
  <si>
    <t>LED
交換方式</t>
  </si>
  <si>
    <t>製品仕様</t>
  </si>
  <si>
    <t>型番</t>
  </si>
  <si>
    <t>メーカー</t>
  </si>
  <si>
    <t>消費電力</t>
  </si>
  <si>
    <t>数量</t>
  </si>
  <si>
    <t>【LED】
消費電力量(kWh)</t>
    <phoneticPr fontId="14"/>
  </si>
  <si>
    <t>公衆街路灯A
・定額電灯以外の
再エネ賦課金※2</t>
  </si>
  <si>
    <t>【LED】
改修後電気代支出金額（円）</t>
    <phoneticPr fontId="14"/>
  </si>
  <si>
    <t>No.</t>
    <phoneticPr fontId="14"/>
  </si>
  <si>
    <t>施設名</t>
    <rPh sb="0" eb="3">
      <t>シセツメイ</t>
    </rPh>
    <phoneticPr fontId="14"/>
  </si>
  <si>
    <t>/日</t>
  </si>
  <si>
    <t>/年</t>
  </si>
  <si>
    <t>W/本</t>
  </si>
  <si>
    <t>台</t>
  </si>
  <si>
    <t>本</t>
  </si>
  <si>
    <t>kWh/月</t>
  </si>
  <si>
    <t>円/月</t>
  </si>
  <si>
    <t>lm/台・本</t>
  </si>
  <si>
    <t>W/台・本</t>
  </si>
  <si>
    <t>台・本</t>
  </si>
  <si>
    <t>公衆街路灯A・定額電灯はﾌﾟﾙﾀﾞｳﾝ選択</t>
    <rPh sb="0" eb="5">
      <t>コウシュウガイロトウ</t>
    </rPh>
    <rPh sb="7" eb="11">
      <t>テイガクデントウ</t>
    </rPh>
    <rPh sb="19" eb="21">
      <t>センタク</t>
    </rPh>
    <phoneticPr fontId="14"/>
  </si>
  <si>
    <t>人権・福祉交流会館</t>
    <rPh sb="0" eb="2">
      <t>ジンケン</t>
    </rPh>
    <rPh sb="3" eb="9">
      <t>フクシコウリュウカイカン</t>
    </rPh>
    <phoneticPr fontId="14"/>
  </si>
  <si>
    <t>施設名：人権・福祉交流会館</t>
  </si>
  <si>
    <t>リース期間</t>
  </si>
  <si>
    <t>試算期間</t>
  </si>
  <si>
    <t>電力量料金単価</t>
    <rPh sb="0" eb="3">
      <t>デンリョクリョウ</t>
    </rPh>
    <rPh sb="3" eb="5">
      <t>リョウキン</t>
    </rPh>
    <rPh sb="5" eb="7">
      <t>タンカ</t>
    </rPh>
    <phoneticPr fontId="14"/>
  </si>
  <si>
    <t>提案ＬＥＤ照明の仕様を追記すること</t>
    <rPh sb="0" eb="2">
      <t>テイアン</t>
    </rPh>
    <rPh sb="5" eb="7">
      <t>ショウメイ</t>
    </rPh>
    <rPh sb="8" eb="10">
      <t>シヨウ</t>
    </rPh>
    <rPh sb="11" eb="13">
      <t>ツイキ</t>
    </rPh>
    <phoneticPr fontId="14"/>
  </si>
  <si>
    <t>CO2排出係数</t>
  </si>
  <si>
    <t>※1.月額/1灯あたり</t>
  </si>
  <si>
    <t>※2.左記以外⇒kWhあたり</t>
  </si>
  <si>
    <t>基本料金・需要家料金は含まず</t>
  </si>
  <si>
    <t>既存照明　情報</t>
  </si>
  <si>
    <t>-</t>
  </si>
  <si>
    <t>選定LED照明</t>
    <phoneticPr fontId="14"/>
  </si>
  <si>
    <t>契約種別</t>
  </si>
  <si>
    <t>稼働日数</t>
  </si>
  <si>
    <t>器具記号</t>
  </si>
  <si>
    <t>器具種類</t>
  </si>
  <si>
    <t>灯数</t>
  </si>
  <si>
    <t>口金</t>
  </si>
  <si>
    <t>器具寸法</t>
  </si>
  <si>
    <t>器具仕様詳細①</t>
  </si>
  <si>
    <t>器具仕様詳細②</t>
  </si>
  <si>
    <t>器具仕様詳細③</t>
  </si>
  <si>
    <t>定格光束</t>
  </si>
  <si>
    <t>器具高さ</t>
  </si>
  <si>
    <t>仮設内容</t>
  </si>
  <si>
    <t>1F</t>
  </si>
  <si>
    <t>ポーチ</t>
  </si>
  <si>
    <t>従量電灯</t>
    <rPh sb="0" eb="4">
      <t>ジュウリョウデントウ</t>
    </rPh>
    <phoneticPr fontId="14"/>
  </si>
  <si>
    <t>G-321W</t>
  </si>
  <si>
    <t>ダウンライト</t>
  </si>
  <si>
    <t>FHT32</t>
  </si>
  <si>
    <t>Φ150</t>
  </si>
  <si>
    <t>軒下用</t>
  </si>
  <si>
    <t>強化ガラスパネル</t>
  </si>
  <si>
    <t>従量電灯</t>
  </si>
  <si>
    <t>器具交換</t>
  </si>
  <si>
    <t>-</t>
    <phoneticPr fontId="14"/>
  </si>
  <si>
    <t>風除室</t>
    <rPh sb="0" eb="3">
      <t>フウジョシツ</t>
    </rPh>
    <phoneticPr fontId="25"/>
  </si>
  <si>
    <t>F-321</t>
  </si>
  <si>
    <t>L-13B</t>
  </si>
  <si>
    <t>埋込専用型非常灯</t>
  </si>
  <si>
    <t>非常灯用13</t>
  </si>
  <si>
    <t>Φ100</t>
  </si>
  <si>
    <t>低天井用</t>
  </si>
  <si>
    <t>電池内蔵</t>
  </si>
  <si>
    <t>玄関</t>
    <rPh sb="0" eb="2">
      <t>ゲンカン</t>
    </rPh>
    <phoneticPr fontId="25"/>
  </si>
  <si>
    <t>D-323</t>
  </si>
  <si>
    <t>埋込スクエア</t>
  </si>
  <si>
    <t>FHP32</t>
  </si>
  <si>
    <t>□450</t>
  </si>
  <si>
    <t>ルーバー付</t>
  </si>
  <si>
    <t>N-20B</t>
  </si>
  <si>
    <t>B級BH形　誘導灯</t>
  </si>
  <si>
    <t>CF220</t>
  </si>
  <si>
    <t>避難口</t>
  </si>
  <si>
    <t>天井埋込</t>
  </si>
  <si>
    <t>片面</t>
  </si>
  <si>
    <t>ホール</t>
  </si>
  <si>
    <t>O-20B</t>
  </si>
  <si>
    <t>100×258×65</t>
  </si>
  <si>
    <t>通路</t>
  </si>
  <si>
    <t>両面</t>
  </si>
  <si>
    <t>事務室</t>
    <rPh sb="0" eb="3">
      <t>ジムシツ</t>
    </rPh>
    <phoneticPr fontId="25"/>
  </si>
  <si>
    <t>A-322</t>
  </si>
  <si>
    <t>埋込ベースライト</t>
  </si>
  <si>
    <t>FHF32(高出力)</t>
  </si>
  <si>
    <t>W220</t>
  </si>
  <si>
    <t>ランプ交換</t>
  </si>
  <si>
    <t>研修室・会議室</t>
    <rPh sb="0" eb="3">
      <t>ケンシュウシツ</t>
    </rPh>
    <rPh sb="4" eb="7">
      <t>カイギシツ</t>
    </rPh>
    <phoneticPr fontId="25"/>
  </si>
  <si>
    <t>R-321</t>
  </si>
  <si>
    <t>黒板灯(埋込)</t>
  </si>
  <si>
    <t>デッキ1</t>
  </si>
  <si>
    <t>対象外</t>
    <rPh sb="0" eb="3">
      <t>タイショウガイ</t>
    </rPh>
    <phoneticPr fontId="25"/>
  </si>
  <si>
    <t>T-13W</t>
  </si>
  <si>
    <t>ブラケット灯</t>
  </si>
  <si>
    <t>EFA13</t>
  </si>
  <si>
    <t>熱線センサ・明るさセンサ付</t>
  </si>
  <si>
    <t>ポリカーボネートカバー(乳白つや消し)</t>
  </si>
  <si>
    <t>対象外</t>
  </si>
  <si>
    <t>廊下</t>
    <rPh sb="0" eb="2">
      <t>ロウカ</t>
    </rPh>
    <phoneticPr fontId="25"/>
  </si>
  <si>
    <t>C-162</t>
  </si>
  <si>
    <t>FHF16(高出力)</t>
  </si>
  <si>
    <t>F-241</t>
  </si>
  <si>
    <t>FHT24</t>
  </si>
  <si>
    <t>通用口</t>
    <rPh sb="0" eb="3">
      <t>ツウヨウグチ</t>
    </rPh>
    <phoneticPr fontId="25"/>
  </si>
  <si>
    <t>脱衣室</t>
    <rPh sb="0" eb="3">
      <t>ダツイシツ</t>
    </rPh>
    <phoneticPr fontId="25"/>
  </si>
  <si>
    <t>男子更衣室</t>
    <rPh sb="0" eb="5">
      <t>ダンシコウイシツ</t>
    </rPh>
    <phoneticPr fontId="25"/>
  </si>
  <si>
    <t>B-22</t>
  </si>
  <si>
    <t>逆富士ベースライト</t>
  </si>
  <si>
    <t>FL20</t>
  </si>
  <si>
    <t>女子更衣室</t>
    <rPh sb="0" eb="4">
      <t>ジョシコウイ</t>
    </rPh>
    <rPh sb="4" eb="5">
      <t>シツ</t>
    </rPh>
    <phoneticPr fontId="25"/>
  </si>
  <si>
    <t>B-321</t>
  </si>
  <si>
    <t>印刷室</t>
    <rPh sb="0" eb="3">
      <t>インサツシツ</t>
    </rPh>
    <phoneticPr fontId="25"/>
  </si>
  <si>
    <t>B-322</t>
  </si>
  <si>
    <t>湯沸室</t>
    <rPh sb="0" eb="3">
      <t>ユフツシツ</t>
    </rPh>
    <phoneticPr fontId="25"/>
  </si>
  <si>
    <t>H-201</t>
  </si>
  <si>
    <t>流し元灯</t>
  </si>
  <si>
    <t>PS付</t>
  </si>
  <si>
    <t>プラスチックセード</t>
  </si>
  <si>
    <t>授乳室</t>
    <rPh sb="0" eb="3">
      <t>ジュニュウシツ</t>
    </rPh>
    <phoneticPr fontId="25"/>
  </si>
  <si>
    <t>太陽光システム</t>
    <rPh sb="0" eb="3">
      <t>タイヨウコウ</t>
    </rPh>
    <phoneticPr fontId="25"/>
  </si>
  <si>
    <t>テラス1</t>
  </si>
  <si>
    <t>ラウンジ</t>
  </si>
  <si>
    <t>女子WC</t>
    <rPh sb="0" eb="2">
      <t>ジョシ</t>
    </rPh>
    <phoneticPr fontId="25"/>
  </si>
  <si>
    <t>I-571</t>
  </si>
  <si>
    <t>GW100V57W</t>
  </si>
  <si>
    <t>壁直付型</t>
  </si>
  <si>
    <t>角グローブ/乳白つや消しガラスカバー</t>
  </si>
  <si>
    <t>多目的WC</t>
    <rPh sb="0" eb="3">
      <t>タモクテキ</t>
    </rPh>
    <phoneticPr fontId="25"/>
  </si>
  <si>
    <t>E-232</t>
  </si>
  <si>
    <t>FHP23</t>
  </si>
  <si>
    <t>□275</t>
  </si>
  <si>
    <t>男子WC</t>
    <rPh sb="0" eb="2">
      <t>ダンシ</t>
    </rPh>
    <phoneticPr fontId="25"/>
  </si>
  <si>
    <t>物入(1)</t>
    <rPh sb="0" eb="2">
      <t>モノイレ</t>
    </rPh>
    <phoneticPr fontId="25"/>
  </si>
  <si>
    <t>デイルーム</t>
  </si>
  <si>
    <t>F-421</t>
  </si>
  <si>
    <t>FHT42</t>
  </si>
  <si>
    <t>N1-10C</t>
  </si>
  <si>
    <t>C級　誘導灯</t>
  </si>
  <si>
    <t>CF130</t>
  </si>
  <si>
    <t>90×172×128.5</t>
  </si>
  <si>
    <t>テラス2</t>
  </si>
  <si>
    <t>配灯なし</t>
    <rPh sb="0" eb="2">
      <t>ハイトウ</t>
    </rPh>
    <phoneticPr fontId="25"/>
  </si>
  <si>
    <t>デッキ2</t>
  </si>
  <si>
    <t>勝手口</t>
    <rPh sb="0" eb="3">
      <t>カッテグチ</t>
    </rPh>
    <phoneticPr fontId="25"/>
  </si>
  <si>
    <t>P-181</t>
  </si>
  <si>
    <t>シーリングライト</t>
  </si>
  <si>
    <t>FML(FWL)18</t>
  </si>
  <si>
    <t>Q-13B</t>
  </si>
  <si>
    <t>直付専用型非常灯</t>
  </si>
  <si>
    <t>調理室</t>
    <rPh sb="0" eb="3">
      <t>チョウリシツ</t>
    </rPh>
    <phoneticPr fontId="25"/>
  </si>
  <si>
    <t>B-322WS</t>
  </si>
  <si>
    <t>SUS/防湿・防雨型</t>
  </si>
  <si>
    <t>物入(2)</t>
    <rPh sb="0" eb="2">
      <t>モノイレ</t>
    </rPh>
    <phoneticPr fontId="25"/>
  </si>
  <si>
    <t>相談室(和室)</t>
    <rPh sb="0" eb="3">
      <t>ソウダンシツ</t>
    </rPh>
    <rPh sb="4" eb="6">
      <t>ワシツ</t>
    </rPh>
    <phoneticPr fontId="25"/>
  </si>
  <si>
    <t>K-851</t>
  </si>
  <si>
    <t>FHD85</t>
  </si>
  <si>
    <t>□520</t>
  </si>
  <si>
    <t>角形/白木枠</t>
  </si>
  <si>
    <t>相談室</t>
    <rPh sb="0" eb="3">
      <t>ソウダンシツ</t>
    </rPh>
    <phoneticPr fontId="25"/>
  </si>
  <si>
    <t>2F</t>
  </si>
  <si>
    <t>多目的利用室</t>
    <rPh sb="0" eb="3">
      <t>タモクテキ</t>
    </rPh>
    <rPh sb="3" eb="6">
      <t>リヨウシツ</t>
    </rPh>
    <phoneticPr fontId="25"/>
  </si>
  <si>
    <t>L-30B</t>
  </si>
  <si>
    <t>非常灯用30</t>
  </si>
  <si>
    <t>N2-10C</t>
  </si>
  <si>
    <t>226×195×49</t>
  </si>
  <si>
    <t>壁埋込</t>
  </si>
  <si>
    <t>バルコニー</t>
  </si>
  <si>
    <t>倉庫</t>
    <rPh sb="0" eb="2">
      <t>ソウコ</t>
    </rPh>
    <phoneticPr fontId="25"/>
  </si>
  <si>
    <t>物入</t>
    <rPh sb="0" eb="2">
      <t>モノイレ</t>
    </rPh>
    <phoneticPr fontId="25"/>
  </si>
  <si>
    <t>図書コーナー</t>
    <rPh sb="0" eb="2">
      <t>トショ</t>
    </rPh>
    <phoneticPr fontId="25"/>
  </si>
  <si>
    <t>屋上</t>
    <rPh sb="0" eb="2">
      <t>オクジョウ</t>
    </rPh>
    <phoneticPr fontId="25"/>
  </si>
  <si>
    <t>教養娯楽室</t>
    <rPh sb="0" eb="2">
      <t>キョウヨウ</t>
    </rPh>
    <rPh sb="2" eb="4">
      <t>ゴラク</t>
    </rPh>
    <rPh sb="4" eb="5">
      <t>シツ</t>
    </rPh>
    <phoneticPr fontId="25"/>
  </si>
  <si>
    <t>会議室</t>
    <rPh sb="0" eb="3">
      <t>カイギシツ</t>
    </rPh>
    <phoneticPr fontId="25"/>
  </si>
  <si>
    <t>1-2F</t>
  </si>
  <si>
    <t>屋外階段</t>
    <rPh sb="0" eb="4">
      <t>オクガイカイダン</t>
    </rPh>
    <phoneticPr fontId="25"/>
  </si>
  <si>
    <t>階段</t>
    <rPh sb="0" eb="1">
      <t>カイ</t>
    </rPh>
    <rPh sb="1" eb="2">
      <t>ダン</t>
    </rPh>
    <phoneticPr fontId="25"/>
  </si>
  <si>
    <t>M-361B</t>
  </si>
  <si>
    <t>階段通路誘導灯</t>
  </si>
  <si>
    <t>FPL36</t>
  </si>
  <si>
    <t>非常時25%</t>
  </si>
  <si>
    <t>屋外</t>
    <rPh sb="0" eb="2">
      <t>オクガイ</t>
    </rPh>
    <phoneticPr fontId="25"/>
  </si>
  <si>
    <t>自転車置場</t>
    <rPh sb="0" eb="5">
      <t>ジテンシャオキバ</t>
    </rPh>
    <phoneticPr fontId="25"/>
  </si>
  <si>
    <t>T21W</t>
  </si>
  <si>
    <t>トラフ形ベースライト</t>
  </si>
  <si>
    <t>防湿・防雨型</t>
  </si>
  <si>
    <t>外灯</t>
    <rPh sb="0" eb="2">
      <t>ガイトウ</t>
    </rPh>
    <phoneticPr fontId="25"/>
  </si>
  <si>
    <t>高所作業</t>
    <rPh sb="0" eb="2">
      <t>コウショ</t>
    </rPh>
    <rPh sb="2" eb="4">
      <t>サギョウ</t>
    </rPh>
    <phoneticPr fontId="25"/>
  </si>
  <si>
    <t>S-70W</t>
  </si>
  <si>
    <t>街路灯</t>
  </si>
  <si>
    <t>CDM-T70</t>
  </si>
  <si>
    <t>安定器100V</t>
  </si>
  <si>
    <t>丸グローブ</t>
  </si>
  <si>
    <t/>
  </si>
  <si>
    <t>10年間</t>
    <rPh sb="2" eb="4">
      <t>ネンカン</t>
    </rPh>
    <phoneticPr fontId="14"/>
  </si>
  <si>
    <t>市役所本庁舎</t>
    <rPh sb="0" eb="3">
      <t>シヤクショ</t>
    </rPh>
    <rPh sb="3" eb="6">
      <t>ホンチョウシャ</t>
    </rPh>
    <phoneticPr fontId="14"/>
  </si>
  <si>
    <t>施設名：市役所本庁舎</t>
  </si>
  <si>
    <t>本庁舎</t>
    <rPh sb="0" eb="3">
      <t>ホンチョウシャ</t>
    </rPh>
    <phoneticPr fontId="14"/>
  </si>
  <si>
    <t>1F</t>
    <phoneticPr fontId="14"/>
  </si>
  <si>
    <t>中央コントロール室</t>
    <rPh sb="0" eb="2">
      <t>チュウオウ</t>
    </rPh>
    <rPh sb="8" eb="9">
      <t>シツ</t>
    </rPh>
    <phoneticPr fontId="14"/>
  </si>
  <si>
    <t>1-E1</t>
  </si>
  <si>
    <t>FLR40</t>
  </si>
  <si>
    <t>1-E2</t>
  </si>
  <si>
    <t>非常灯DC60W付</t>
  </si>
  <si>
    <t>電気室</t>
    <rPh sb="0" eb="3">
      <t>デンキシツ</t>
    </rPh>
    <phoneticPr fontId="14"/>
  </si>
  <si>
    <t>1-W1</t>
  </si>
  <si>
    <t>1-W2</t>
  </si>
  <si>
    <t>1-F1</t>
  </si>
  <si>
    <t>笠付トラフ形ベースライト</t>
  </si>
  <si>
    <t>パイプ吊</t>
  </si>
  <si>
    <t>1-F2</t>
  </si>
  <si>
    <t>自家発電室</t>
    <rPh sb="0" eb="4">
      <t>ジカハツデン</t>
    </rPh>
    <rPh sb="4" eb="5">
      <t>シツ</t>
    </rPh>
    <phoneticPr fontId="14"/>
  </si>
  <si>
    <t>1-H1</t>
  </si>
  <si>
    <t>1-H2</t>
  </si>
  <si>
    <t>1-H3</t>
  </si>
  <si>
    <t>バッテリー室</t>
    <rPh sb="5" eb="6">
      <t>シツ</t>
    </rPh>
    <phoneticPr fontId="14"/>
  </si>
  <si>
    <t>1-H5</t>
  </si>
  <si>
    <t>耐酸型</t>
  </si>
  <si>
    <t>倉庫1-8</t>
    <rPh sb="0" eb="2">
      <t>ソウコ</t>
    </rPh>
    <phoneticPr fontId="14"/>
  </si>
  <si>
    <t>1-G3</t>
  </si>
  <si>
    <t>FLR20</t>
  </si>
  <si>
    <t>油庫</t>
    <rPh sb="0" eb="1">
      <t>ユ</t>
    </rPh>
    <rPh sb="1" eb="2">
      <t>コ</t>
    </rPh>
    <phoneticPr fontId="14"/>
  </si>
  <si>
    <t>1-T1</t>
  </si>
  <si>
    <t>IL60</t>
  </si>
  <si>
    <t>モチ型</t>
  </si>
  <si>
    <t>掃除用具室</t>
    <rPh sb="0" eb="5">
      <t>ソウジヨウグシツ</t>
    </rPh>
    <phoneticPr fontId="14"/>
  </si>
  <si>
    <t>2F</t>
    <phoneticPr fontId="14"/>
  </si>
  <si>
    <t>書庫2C</t>
    <rPh sb="0" eb="2">
      <t>ショコ</t>
    </rPh>
    <phoneticPr fontId="14"/>
  </si>
  <si>
    <t>書庫2E</t>
    <rPh sb="0" eb="2">
      <t>ショコ</t>
    </rPh>
    <phoneticPr fontId="14"/>
  </si>
  <si>
    <t>倉庫4</t>
    <rPh sb="0" eb="2">
      <t>ソウコ</t>
    </rPh>
    <phoneticPr fontId="14"/>
  </si>
  <si>
    <t>1-G1</t>
  </si>
  <si>
    <t>1-G2</t>
  </si>
  <si>
    <t>倉庫5</t>
    <rPh sb="0" eb="2">
      <t>ソウコ</t>
    </rPh>
    <phoneticPr fontId="14"/>
  </si>
  <si>
    <t>倉庫2F</t>
    <rPh sb="0" eb="2">
      <t>ソウコ</t>
    </rPh>
    <phoneticPr fontId="14"/>
  </si>
  <si>
    <t>倉庫6</t>
    <rPh sb="0" eb="2">
      <t>ソウコ</t>
    </rPh>
    <phoneticPr fontId="14"/>
  </si>
  <si>
    <t>廊下(至別館)</t>
    <rPh sb="0" eb="2">
      <t>ロウカ</t>
    </rPh>
    <rPh sb="3" eb="4">
      <t>イタ</t>
    </rPh>
    <rPh sb="4" eb="6">
      <t>ベッカン</t>
    </rPh>
    <phoneticPr fontId="14"/>
  </si>
  <si>
    <t>1-C3</t>
  </si>
  <si>
    <t>PH1F</t>
    <phoneticPr fontId="14"/>
  </si>
  <si>
    <t>Jアラート+無線機械室</t>
    <rPh sb="6" eb="8">
      <t>ムセン</t>
    </rPh>
    <rPh sb="8" eb="11">
      <t>キカイシツ</t>
    </rPh>
    <phoneticPr fontId="14"/>
  </si>
  <si>
    <t>ファンルーム</t>
    <phoneticPr fontId="14"/>
  </si>
  <si>
    <t>1-H4</t>
  </si>
  <si>
    <t>PH2F</t>
    <phoneticPr fontId="14"/>
  </si>
  <si>
    <t>ファンルーム2</t>
    <phoneticPr fontId="14"/>
  </si>
  <si>
    <t>別館</t>
    <rPh sb="0" eb="2">
      <t>ベッカン</t>
    </rPh>
    <phoneticPr fontId="14"/>
  </si>
  <si>
    <t>文書発送室</t>
    <rPh sb="0" eb="2">
      <t>ブンショ</t>
    </rPh>
    <rPh sb="2" eb="4">
      <t>ハッソウ</t>
    </rPh>
    <rPh sb="4" eb="5">
      <t>シツ</t>
    </rPh>
    <phoneticPr fontId="14"/>
  </si>
  <si>
    <t>2-C4</t>
  </si>
  <si>
    <t>別館倉庫</t>
    <rPh sb="0" eb="4">
      <t>ベッカンソウコ</t>
    </rPh>
    <phoneticPr fontId="14"/>
  </si>
  <si>
    <t>用具庫</t>
    <rPh sb="0" eb="3">
      <t>ヨウグコ</t>
    </rPh>
    <phoneticPr fontId="14"/>
  </si>
  <si>
    <t>2-B4</t>
  </si>
  <si>
    <t>片反射笠付トラフ形ベースライト</t>
  </si>
  <si>
    <t>壁付</t>
  </si>
  <si>
    <t>ゴミ庫</t>
    <rPh sb="2" eb="3">
      <t>コ</t>
    </rPh>
    <phoneticPr fontId="14"/>
  </si>
  <si>
    <t>機械室</t>
    <rPh sb="0" eb="3">
      <t>キカイシツ</t>
    </rPh>
    <phoneticPr fontId="14"/>
  </si>
  <si>
    <t>2-C4P</t>
  </si>
  <si>
    <t>庇(屋外)</t>
    <rPh sb="0" eb="1">
      <t>ヒサシ</t>
    </rPh>
    <rPh sb="2" eb="4">
      <t>オクガイ</t>
    </rPh>
    <phoneticPr fontId="14"/>
  </si>
  <si>
    <t>デイライト点灯</t>
    <rPh sb="5" eb="7">
      <t>テントウ</t>
    </rPh>
    <phoneticPr fontId="25"/>
  </si>
  <si>
    <t>2-C2</t>
  </si>
  <si>
    <t>3F</t>
    <phoneticPr fontId="14"/>
  </si>
  <si>
    <t>別館3階倉庫</t>
    <rPh sb="0" eb="2">
      <t>ベッカン</t>
    </rPh>
    <rPh sb="3" eb="4">
      <t>カイ</t>
    </rPh>
    <rPh sb="4" eb="6">
      <t>ソウコ</t>
    </rPh>
    <phoneticPr fontId="14"/>
  </si>
  <si>
    <t>職員互助会倉庫</t>
    <rPh sb="0" eb="2">
      <t>ショクイン</t>
    </rPh>
    <rPh sb="2" eb="5">
      <t>ゴジョカイ</t>
    </rPh>
    <rPh sb="5" eb="7">
      <t>ソウコ</t>
    </rPh>
    <phoneticPr fontId="14"/>
  </si>
  <si>
    <t>2-G4</t>
  </si>
  <si>
    <t>2-G4E</t>
  </si>
  <si>
    <t>非常灯付</t>
  </si>
  <si>
    <t>市役所中央町別館</t>
    <rPh sb="0" eb="3">
      <t>シヤクショ</t>
    </rPh>
    <rPh sb="3" eb="8">
      <t>チュウオウマチベッカン</t>
    </rPh>
    <phoneticPr fontId="14"/>
  </si>
  <si>
    <t>施設名：市役所中央町別館</t>
  </si>
  <si>
    <t>中央町別館</t>
    <rPh sb="0" eb="5">
      <t>チュウオウチョウベッカン</t>
    </rPh>
    <phoneticPr fontId="16"/>
  </si>
  <si>
    <t>ピロティ軒下</t>
    <rPh sb="4" eb="5">
      <t>ケン</t>
    </rPh>
    <rPh sb="5" eb="6">
      <t>シタ</t>
    </rPh>
    <phoneticPr fontId="16"/>
  </si>
  <si>
    <t>R42</t>
  </si>
  <si>
    <t>FL40</t>
  </si>
  <si>
    <t>W300</t>
  </si>
  <si>
    <t>倉庫（文化財課）</t>
    <rPh sb="0" eb="2">
      <t>ソウコ</t>
    </rPh>
    <rPh sb="3" eb="6">
      <t>ブンカザイ</t>
    </rPh>
    <rPh sb="6" eb="7">
      <t>カ</t>
    </rPh>
    <phoneticPr fontId="16"/>
  </si>
  <si>
    <t>国際サロン</t>
    <rPh sb="0" eb="2">
      <t>コクサイ</t>
    </rPh>
    <phoneticPr fontId="16"/>
  </si>
  <si>
    <t>倉庫</t>
    <rPh sb="0" eb="2">
      <t>ソウコ</t>
    </rPh>
    <phoneticPr fontId="16"/>
  </si>
  <si>
    <t>R41</t>
  </si>
  <si>
    <t>給湯室</t>
    <rPh sb="0" eb="3">
      <t>キュウトウシツ</t>
    </rPh>
    <phoneticPr fontId="16"/>
  </si>
  <si>
    <t>トイレ</t>
  </si>
  <si>
    <t>T41</t>
  </si>
  <si>
    <t>倉庫兼PS</t>
    <rPh sb="0" eb="2">
      <t>ソウコ</t>
    </rPh>
    <rPh sb="2" eb="3">
      <t>ケン</t>
    </rPh>
    <phoneticPr fontId="16"/>
  </si>
  <si>
    <t>J41p</t>
  </si>
  <si>
    <t>倉庫(公財)</t>
    <rPh sb="0" eb="2">
      <t>ソウコ</t>
    </rPh>
    <rPh sb="3" eb="5">
      <t>コウザイ</t>
    </rPh>
    <phoneticPr fontId="16"/>
  </si>
  <si>
    <t>F42a</t>
  </si>
  <si>
    <t>J21</t>
  </si>
  <si>
    <t>受水槽室</t>
    <rPh sb="0" eb="3">
      <t>ジュスイソウ</t>
    </rPh>
    <rPh sb="3" eb="4">
      <t>シツ</t>
    </rPh>
    <phoneticPr fontId="16"/>
  </si>
  <si>
    <t>J41</t>
  </si>
  <si>
    <t>部屋2+廊下</t>
    <rPh sb="0" eb="2">
      <t>ヘヤ</t>
    </rPh>
    <rPh sb="4" eb="6">
      <t>ロウカ</t>
    </rPh>
    <phoneticPr fontId="16"/>
  </si>
  <si>
    <t>部屋1</t>
    <rPh sb="0" eb="2">
      <t>ヘヤ</t>
    </rPh>
    <phoneticPr fontId="16"/>
  </si>
  <si>
    <t>空調機械室</t>
    <rPh sb="0" eb="2">
      <t>クウチョウ</t>
    </rPh>
    <rPh sb="2" eb="5">
      <t>キカイシツ</t>
    </rPh>
    <phoneticPr fontId="16"/>
  </si>
  <si>
    <t>2C会議室</t>
    <rPh sb="2" eb="5">
      <t>カイギシツ</t>
    </rPh>
    <phoneticPr fontId="16"/>
  </si>
  <si>
    <t>廊下</t>
    <rPh sb="0" eb="2">
      <t>ロウカ</t>
    </rPh>
    <phoneticPr fontId="16"/>
  </si>
  <si>
    <t>ﾎﾞﾗﾝﾃｨｱｶﾞｲﾄﾞ協会執務室</t>
    <rPh sb="12" eb="14">
      <t>キョウカイ</t>
    </rPh>
    <rPh sb="14" eb="17">
      <t>シツムシツ</t>
    </rPh>
    <phoneticPr fontId="16"/>
  </si>
  <si>
    <t>3F</t>
  </si>
  <si>
    <t>倉庫+廊下</t>
    <rPh sb="0" eb="2">
      <t>ソウコ</t>
    </rPh>
    <rPh sb="3" eb="5">
      <t>ロウカ</t>
    </rPh>
    <phoneticPr fontId="16"/>
  </si>
  <si>
    <t>空調機械室</t>
    <rPh sb="0" eb="5">
      <t>クウチョウキカイシツ</t>
    </rPh>
    <phoneticPr fontId="16"/>
  </si>
  <si>
    <t>オアシス１・２</t>
  </si>
  <si>
    <t>研修室</t>
    <rPh sb="0" eb="3">
      <t>ケンシュウシツ</t>
    </rPh>
    <phoneticPr fontId="16"/>
  </si>
  <si>
    <t>R42a</t>
  </si>
  <si>
    <t>相談室</t>
    <rPh sb="0" eb="3">
      <t>ソウダンシツ</t>
    </rPh>
    <phoneticPr fontId="16"/>
  </si>
  <si>
    <t>オアシス３</t>
  </si>
  <si>
    <t>教育研究所</t>
    <rPh sb="0" eb="5">
      <t>キョウイクケンキュウショ</t>
    </rPh>
    <phoneticPr fontId="16"/>
  </si>
  <si>
    <t>4F</t>
  </si>
  <si>
    <t>避難口</t>
    <rPh sb="0" eb="2">
      <t>ヒナン</t>
    </rPh>
    <rPh sb="2" eb="3">
      <t>グチ</t>
    </rPh>
    <phoneticPr fontId="16"/>
  </si>
  <si>
    <t>J21p</t>
  </si>
  <si>
    <t>RF</t>
  </si>
  <si>
    <t>屋上（屋外）</t>
    <rPh sb="0" eb="2">
      <t>オクジョウ</t>
    </rPh>
    <rPh sb="3" eb="5">
      <t>オクガイ</t>
    </rPh>
    <phoneticPr fontId="16"/>
  </si>
  <si>
    <t>B21w</t>
  </si>
  <si>
    <t>ウォールライト</t>
  </si>
  <si>
    <t>防雨型</t>
  </si>
  <si>
    <t>プラスチックカバー</t>
  </si>
  <si>
    <t>昇降機機械室</t>
    <rPh sb="0" eb="3">
      <t>ショウコウキ</t>
    </rPh>
    <rPh sb="3" eb="6">
      <t>キカイシツ</t>
    </rPh>
    <phoneticPr fontId="16"/>
  </si>
  <si>
    <t>J42p</t>
  </si>
  <si>
    <t>階段</t>
    <rPh sb="0" eb="2">
      <t>カイダン</t>
    </rPh>
    <phoneticPr fontId="16"/>
  </si>
  <si>
    <t>R22a</t>
  </si>
  <si>
    <t>車庫</t>
    <rPh sb="0" eb="2">
      <t>シャコ</t>
    </rPh>
    <phoneticPr fontId="16"/>
  </si>
  <si>
    <t>4台中1台LED済</t>
    <rPh sb="1" eb="3">
      <t>ダイチュウ</t>
    </rPh>
    <rPh sb="4" eb="5">
      <t>ダイ</t>
    </rPh>
    <rPh sb="8" eb="9">
      <t>ズ</t>
    </rPh>
    <phoneticPr fontId="16"/>
  </si>
  <si>
    <t>J41w</t>
  </si>
  <si>
    <t>上記以外の部屋（箇所）はLED済</t>
    <rPh sb="0" eb="2">
      <t>ジョウキ</t>
    </rPh>
    <rPh sb="2" eb="4">
      <t>イガイ</t>
    </rPh>
    <rPh sb="5" eb="7">
      <t>ヘヤ</t>
    </rPh>
    <rPh sb="8" eb="10">
      <t>カショ</t>
    </rPh>
    <rPh sb="15" eb="16">
      <t>ズ</t>
    </rPh>
    <phoneticPr fontId="16"/>
  </si>
  <si>
    <t>稲枝支所</t>
    <rPh sb="0" eb="2">
      <t>イナエダ</t>
    </rPh>
    <rPh sb="2" eb="4">
      <t>シショ</t>
    </rPh>
    <phoneticPr fontId="14"/>
  </si>
  <si>
    <t>施設名：稲枝支所</t>
  </si>
  <si>
    <t>稲枝支所</t>
  </si>
  <si>
    <t>ポーチ</t>
    <phoneticPr fontId="14"/>
  </si>
  <si>
    <t>I131w</t>
    <phoneticPr fontId="14"/>
  </si>
  <si>
    <t>FDL13</t>
  </si>
  <si>
    <t>枠白色</t>
  </si>
  <si>
    <t>風除室</t>
    <rPh sb="0" eb="3">
      <t>フウジョシツ</t>
    </rPh>
    <phoneticPr fontId="14"/>
  </si>
  <si>
    <t>J271</t>
    <phoneticPr fontId="14"/>
  </si>
  <si>
    <t>FDL27</t>
  </si>
  <si>
    <t>ロビー</t>
    <phoneticPr fontId="14"/>
  </si>
  <si>
    <t>H401</t>
    <phoneticPr fontId="14"/>
  </si>
  <si>
    <t>直管器具</t>
  </si>
  <si>
    <t>事務室</t>
    <rPh sb="0" eb="3">
      <t>ジムシツ</t>
    </rPh>
    <phoneticPr fontId="14"/>
  </si>
  <si>
    <t>B402</t>
    <phoneticPr fontId="14"/>
  </si>
  <si>
    <t>湯沸室</t>
    <rPh sb="0" eb="3">
      <t>ユワカシシツ</t>
    </rPh>
    <phoneticPr fontId="14"/>
  </si>
  <si>
    <t>B401</t>
    <phoneticPr fontId="14"/>
  </si>
  <si>
    <t>W190</t>
  </si>
  <si>
    <t>E201</t>
    <phoneticPr fontId="14"/>
  </si>
  <si>
    <t>更衣室1</t>
    <rPh sb="0" eb="3">
      <t>コウイシツ</t>
    </rPh>
    <phoneticPr fontId="14"/>
  </si>
  <si>
    <t>G203</t>
    <phoneticPr fontId="14"/>
  </si>
  <si>
    <t>340×695×102</t>
  </si>
  <si>
    <t>角形/ランプ露出</t>
  </si>
  <si>
    <t>更衣室2</t>
    <rPh sb="0" eb="3">
      <t>コウイシツ</t>
    </rPh>
    <phoneticPr fontId="14"/>
  </si>
  <si>
    <t>廊下1</t>
    <rPh sb="0" eb="2">
      <t>ロウカ</t>
    </rPh>
    <phoneticPr fontId="14"/>
  </si>
  <si>
    <t>A201ｄ</t>
    <phoneticPr fontId="14"/>
  </si>
  <si>
    <t>電話機修理作業室</t>
    <rPh sb="0" eb="3">
      <t>デンワキ</t>
    </rPh>
    <rPh sb="3" eb="5">
      <t>シュウリ</t>
    </rPh>
    <rPh sb="5" eb="8">
      <t>サギョウシツ</t>
    </rPh>
    <phoneticPr fontId="14"/>
  </si>
  <si>
    <t>A402</t>
    <phoneticPr fontId="14"/>
  </si>
  <si>
    <t>壁付</t>
    <rPh sb="0" eb="2">
      <t>カベヅ</t>
    </rPh>
    <phoneticPr fontId="14"/>
  </si>
  <si>
    <t>D401</t>
    <phoneticPr fontId="14"/>
  </si>
  <si>
    <t>前室</t>
    <rPh sb="0" eb="2">
      <t>ゼンシツ</t>
    </rPh>
    <phoneticPr fontId="14"/>
  </si>
  <si>
    <t>放送録音室</t>
    <rPh sb="0" eb="2">
      <t>ホウソウ</t>
    </rPh>
    <rPh sb="2" eb="5">
      <t>ロクオンシツ</t>
    </rPh>
    <phoneticPr fontId="14"/>
  </si>
  <si>
    <t>C401</t>
    <phoneticPr fontId="14"/>
  </si>
  <si>
    <t>W165</t>
  </si>
  <si>
    <t>ルーバー</t>
  </si>
  <si>
    <t>C402</t>
    <phoneticPr fontId="14"/>
  </si>
  <si>
    <t>C402d</t>
    <phoneticPr fontId="14"/>
  </si>
  <si>
    <t>スタジオ</t>
    <phoneticPr fontId="14"/>
  </si>
  <si>
    <t>B402d</t>
    <phoneticPr fontId="14"/>
  </si>
  <si>
    <t>K101</t>
    <phoneticPr fontId="14"/>
  </si>
  <si>
    <t>表示灯</t>
  </si>
  <si>
    <t>FL10</t>
  </si>
  <si>
    <t>使用中</t>
  </si>
  <si>
    <t>アクリルパネル</t>
  </si>
  <si>
    <t>編集室</t>
    <rPh sb="0" eb="3">
      <t>ヘンシュウシツ</t>
    </rPh>
    <phoneticPr fontId="14"/>
  </si>
  <si>
    <t>男子トイレ</t>
    <rPh sb="0" eb="2">
      <t>ダンシ</t>
    </rPh>
    <phoneticPr fontId="14"/>
  </si>
  <si>
    <t>F201</t>
    <phoneticPr fontId="14"/>
  </si>
  <si>
    <t>ミラー灯</t>
  </si>
  <si>
    <t>女子トイレ</t>
    <rPh sb="0" eb="2">
      <t>ジョシ</t>
    </rPh>
    <phoneticPr fontId="14"/>
  </si>
  <si>
    <t>多目的トイレ</t>
    <rPh sb="0" eb="3">
      <t>タモクテキ</t>
    </rPh>
    <phoneticPr fontId="14"/>
  </si>
  <si>
    <t>自動交換機室</t>
    <rPh sb="0" eb="2">
      <t>ジドウ</t>
    </rPh>
    <rPh sb="2" eb="5">
      <t>コウカンキ</t>
    </rPh>
    <rPh sb="5" eb="6">
      <t>シツ</t>
    </rPh>
    <phoneticPr fontId="14"/>
  </si>
  <si>
    <t>A401</t>
    <phoneticPr fontId="14"/>
  </si>
  <si>
    <t>アルコーブ・廊下2</t>
    <rPh sb="6" eb="8">
      <t>ロウカ</t>
    </rPh>
    <phoneticPr fontId="14"/>
  </si>
  <si>
    <t>廊下3</t>
    <rPh sb="0" eb="2">
      <t>ロウカ</t>
    </rPh>
    <phoneticPr fontId="14"/>
  </si>
  <si>
    <t>軒下</t>
    <rPh sb="0" eb="2">
      <t>ノキシタ</t>
    </rPh>
    <phoneticPr fontId="14"/>
  </si>
  <si>
    <t>会議室</t>
    <rPh sb="0" eb="3">
      <t>カイギシツ</t>
    </rPh>
    <phoneticPr fontId="14"/>
  </si>
  <si>
    <t>書庫物品庫</t>
    <rPh sb="0" eb="2">
      <t>ショコ</t>
    </rPh>
    <rPh sb="2" eb="4">
      <t>ブッピン</t>
    </rPh>
    <rPh sb="4" eb="5">
      <t>コ</t>
    </rPh>
    <phoneticPr fontId="14"/>
  </si>
  <si>
    <t>用具置場・公用車庫</t>
    <rPh sb="0" eb="4">
      <t>ヨウグオキバ</t>
    </rPh>
    <rPh sb="5" eb="8">
      <t>コウヨウシャ</t>
    </rPh>
    <rPh sb="8" eb="9">
      <t>コ</t>
    </rPh>
    <phoneticPr fontId="14"/>
  </si>
  <si>
    <t>資材室</t>
    <rPh sb="0" eb="3">
      <t>シザイシツ</t>
    </rPh>
    <phoneticPr fontId="14"/>
  </si>
  <si>
    <t>発電機室</t>
    <rPh sb="0" eb="3">
      <t>ハツデンキ</t>
    </rPh>
    <rPh sb="3" eb="4">
      <t>シツ</t>
    </rPh>
    <phoneticPr fontId="14"/>
  </si>
  <si>
    <t>A401s</t>
    <phoneticPr fontId="14"/>
  </si>
  <si>
    <t>SUS製/防湿型</t>
  </si>
  <si>
    <t>外壁1</t>
    <rPh sb="0" eb="2">
      <t>ガイヘキ</t>
    </rPh>
    <phoneticPr fontId="14"/>
  </si>
  <si>
    <t>L271w</t>
    <phoneticPr fontId="14"/>
  </si>
  <si>
    <t>FML(FWL)27</t>
  </si>
  <si>
    <t>丸形カバー/ガラスつや消しパネル</t>
  </si>
  <si>
    <t>稲枝支所</t>
    <phoneticPr fontId="14"/>
  </si>
  <si>
    <t>外壁2</t>
    <rPh sb="0" eb="2">
      <t>ガイヘキ</t>
    </rPh>
    <phoneticPr fontId="14"/>
  </si>
  <si>
    <t>街路灯</t>
    <rPh sb="0" eb="3">
      <t>ガイロトウ</t>
    </rPh>
    <phoneticPr fontId="14"/>
  </si>
  <si>
    <t>M101w</t>
    <phoneticPr fontId="14"/>
  </si>
  <si>
    <t>HID100</t>
  </si>
  <si>
    <t>丸グローブ型</t>
  </si>
  <si>
    <t>誘導灯</t>
    <rPh sb="0" eb="3">
      <t>ユウドウトウ</t>
    </rPh>
    <phoneticPr fontId="14"/>
  </si>
  <si>
    <t>誘導灯B-BL</t>
    <rPh sb="0" eb="3">
      <t>ユウドウトウ</t>
    </rPh>
    <phoneticPr fontId="14"/>
  </si>
  <si>
    <t>B級BL形　誘導灯</t>
  </si>
  <si>
    <t>亀山出張所</t>
    <rPh sb="0" eb="5">
      <t>カメヤマシュッチョウジョ</t>
    </rPh>
    <phoneticPr fontId="14"/>
  </si>
  <si>
    <t>施設名：亀山出張所</t>
  </si>
  <si>
    <t>A</t>
    <phoneticPr fontId="14"/>
  </si>
  <si>
    <t>角グローブ</t>
  </si>
  <si>
    <t>B</t>
    <phoneticPr fontId="14"/>
  </si>
  <si>
    <t>白熱電球80W</t>
  </si>
  <si>
    <t>黒枠/カバー付</t>
  </si>
  <si>
    <t>玄関</t>
    <rPh sb="0" eb="2">
      <t>ゲンカン</t>
    </rPh>
    <phoneticPr fontId="28"/>
  </si>
  <si>
    <t>P21</t>
    <phoneticPr fontId="14"/>
  </si>
  <si>
    <t>カドニカ電池内蔵</t>
  </si>
  <si>
    <t>事務室</t>
    <rPh sb="0" eb="3">
      <t>ジムシツ</t>
    </rPh>
    <phoneticPr fontId="28"/>
  </si>
  <si>
    <t>C42</t>
    <phoneticPr fontId="14"/>
  </si>
  <si>
    <t>ジェットライン型器具</t>
  </si>
  <si>
    <t>廊下・ホール</t>
    <rPh sb="0" eb="2">
      <t>ロウカ</t>
    </rPh>
    <phoneticPr fontId="28"/>
  </si>
  <si>
    <t>Q41</t>
    <phoneticPr fontId="14"/>
  </si>
  <si>
    <t>非常灯用40</t>
  </si>
  <si>
    <t>Q21</t>
    <phoneticPr fontId="14"/>
  </si>
  <si>
    <t>非常灯用20</t>
  </si>
  <si>
    <t>テラス</t>
  </si>
  <si>
    <t>物入</t>
    <rPh sb="0" eb="2">
      <t>モノイレ</t>
    </rPh>
    <phoneticPr fontId="28"/>
  </si>
  <si>
    <t>D</t>
    <phoneticPr fontId="14"/>
  </si>
  <si>
    <t>男子便所</t>
    <rPh sb="0" eb="4">
      <t>ダンシベンジョ</t>
    </rPh>
    <phoneticPr fontId="28"/>
  </si>
  <si>
    <t>F</t>
    <phoneticPr fontId="14"/>
  </si>
  <si>
    <t>埋込</t>
  </si>
  <si>
    <t>E</t>
    <phoneticPr fontId="14"/>
  </si>
  <si>
    <t>カバー付</t>
  </si>
  <si>
    <t>女子便所</t>
    <rPh sb="0" eb="4">
      <t>ジョシベンジョ</t>
    </rPh>
    <phoneticPr fontId="28"/>
  </si>
  <si>
    <t>身障者便所</t>
    <rPh sb="0" eb="5">
      <t>シンショウシャベンジョ</t>
    </rPh>
    <phoneticPr fontId="28"/>
  </si>
  <si>
    <t>湯沸かしB</t>
    <rPh sb="0" eb="2">
      <t>ユワ</t>
    </rPh>
    <phoneticPr fontId="28"/>
  </si>
  <si>
    <t>K</t>
    <phoneticPr fontId="14"/>
  </si>
  <si>
    <t>踏込</t>
    <rPh sb="0" eb="1">
      <t>フ</t>
    </rPh>
    <rPh sb="1" eb="2">
      <t>コミ</t>
    </rPh>
    <phoneticPr fontId="28"/>
  </si>
  <si>
    <t>I</t>
    <phoneticPr fontId="14"/>
  </si>
  <si>
    <t>レセップ</t>
  </si>
  <si>
    <t>IL40</t>
  </si>
  <si>
    <t>J</t>
    <phoneticPr fontId="14"/>
  </si>
  <si>
    <t>和風/角形</t>
  </si>
  <si>
    <t>床の間</t>
    <rPh sb="0" eb="1">
      <t>トコ</t>
    </rPh>
    <rPh sb="2" eb="3">
      <t>マ</t>
    </rPh>
    <phoneticPr fontId="28"/>
  </si>
  <si>
    <t>和室8帖(2)</t>
    <rPh sb="0" eb="2">
      <t>ワシツ</t>
    </rPh>
    <rPh sb="3" eb="4">
      <t>ジョウ</t>
    </rPh>
    <phoneticPr fontId="28"/>
  </si>
  <si>
    <t>H</t>
    <phoneticPr fontId="14"/>
  </si>
  <si>
    <t>角形/枠：ブラック</t>
  </si>
  <si>
    <t>和室8帖(1)</t>
    <rPh sb="0" eb="2">
      <t>ワシツ</t>
    </rPh>
    <rPh sb="3" eb="4">
      <t>ジョウ</t>
    </rPh>
    <phoneticPr fontId="28"/>
  </si>
  <si>
    <t>湯沸かしA</t>
    <rPh sb="0" eb="2">
      <t>ユワ</t>
    </rPh>
    <phoneticPr fontId="28"/>
  </si>
  <si>
    <t>G</t>
    <phoneticPr fontId="14"/>
  </si>
  <si>
    <t>書庫</t>
    <rPh sb="0" eb="2">
      <t>ショコ</t>
    </rPh>
    <phoneticPr fontId="28"/>
  </si>
  <si>
    <t>外壁</t>
    <rPh sb="0" eb="2">
      <t>ガイヘキ</t>
    </rPh>
    <phoneticPr fontId="28"/>
  </si>
  <si>
    <t>吹抜</t>
    <rPh sb="0" eb="2">
      <t>フキヌ</t>
    </rPh>
    <phoneticPr fontId="28"/>
  </si>
  <si>
    <t>L</t>
    <phoneticPr fontId="14"/>
  </si>
  <si>
    <t>パネル付</t>
  </si>
  <si>
    <t>機械室</t>
    <rPh sb="0" eb="3">
      <t>キカイシツ</t>
    </rPh>
    <phoneticPr fontId="28"/>
  </si>
  <si>
    <t>N</t>
    <phoneticPr fontId="14"/>
  </si>
  <si>
    <t>会議室</t>
    <rPh sb="0" eb="3">
      <t>カイギシツ</t>
    </rPh>
    <phoneticPr fontId="28"/>
  </si>
  <si>
    <t>M(調光)</t>
    <rPh sb="2" eb="4">
      <t>チョウコウ</t>
    </rPh>
    <phoneticPr fontId="14"/>
  </si>
  <si>
    <t>黒枠/調光</t>
  </si>
  <si>
    <t>M</t>
    <phoneticPr fontId="14"/>
  </si>
  <si>
    <t>黒枠</t>
  </si>
  <si>
    <t>C41</t>
    <phoneticPr fontId="14"/>
  </si>
  <si>
    <t>P11</t>
    <phoneticPr fontId="14"/>
  </si>
  <si>
    <t>階段</t>
    <rPh sb="0" eb="2">
      <t>カイダン</t>
    </rPh>
    <phoneticPr fontId="28"/>
  </si>
  <si>
    <t>O</t>
    <phoneticPr fontId="14"/>
  </si>
  <si>
    <t>下面カバー付</t>
  </si>
  <si>
    <t>屋外</t>
    <rPh sb="0" eb="2">
      <t>オクガイ</t>
    </rPh>
    <phoneticPr fontId="28"/>
  </si>
  <si>
    <t>門灯</t>
    <rPh sb="0" eb="2">
      <t>モントウ</t>
    </rPh>
    <phoneticPr fontId="28"/>
  </si>
  <si>
    <t>福祉センター</t>
    <rPh sb="0" eb="2">
      <t>フクシ</t>
    </rPh>
    <phoneticPr fontId="14"/>
  </si>
  <si>
    <t>施設名：福祉センター</t>
  </si>
  <si>
    <t>本館</t>
    <rPh sb="0" eb="2">
      <t>ホンカン</t>
    </rPh>
    <phoneticPr fontId="14"/>
  </si>
  <si>
    <t>入口ロビー</t>
    <rPh sb="0" eb="2">
      <t>イリグチ</t>
    </rPh>
    <phoneticPr fontId="14"/>
  </si>
  <si>
    <t>部屋ごとLED済/対象外</t>
    <rPh sb="0" eb="2">
      <t>ヘヤ</t>
    </rPh>
    <rPh sb="7" eb="8">
      <t>スミ</t>
    </rPh>
    <rPh sb="9" eb="12">
      <t>タイショウガイ</t>
    </rPh>
    <phoneticPr fontId="14"/>
  </si>
  <si>
    <t>LED</t>
    <phoneticPr fontId="14"/>
  </si>
  <si>
    <t>LED器具</t>
  </si>
  <si>
    <t>LED</t>
  </si>
  <si>
    <t>LED済/対象外</t>
  </si>
  <si>
    <t>証明書発行コーナー</t>
    <rPh sb="0" eb="3">
      <t>ショウメイショ</t>
    </rPh>
    <rPh sb="3" eb="5">
      <t>ハッコウ</t>
    </rPh>
    <phoneticPr fontId="14"/>
  </si>
  <si>
    <t>障害福祉課</t>
    <rPh sb="0" eb="4">
      <t>ショウガイフクシ</t>
    </rPh>
    <rPh sb="4" eb="5">
      <t>カ</t>
    </rPh>
    <phoneticPr fontId="14"/>
  </si>
  <si>
    <t>部屋1</t>
    <rPh sb="0" eb="2">
      <t>ヘヤ</t>
    </rPh>
    <phoneticPr fontId="14"/>
  </si>
  <si>
    <t>部屋2</t>
    <rPh sb="0" eb="2">
      <t>ヘヤ</t>
    </rPh>
    <phoneticPr fontId="14"/>
  </si>
  <si>
    <t>12会議室</t>
    <rPh sb="2" eb="5">
      <t>カイギシツ</t>
    </rPh>
    <phoneticPr fontId="14"/>
  </si>
  <si>
    <t>倉庫</t>
    <rPh sb="0" eb="2">
      <t>ソウコ</t>
    </rPh>
    <phoneticPr fontId="14"/>
  </si>
  <si>
    <t>1-E42</t>
    <phoneticPr fontId="14"/>
  </si>
  <si>
    <t>W136</t>
  </si>
  <si>
    <t>ランプ露出半埋込</t>
  </si>
  <si>
    <t>廊下</t>
    <rPh sb="0" eb="2">
      <t>ロウカ</t>
    </rPh>
    <phoneticPr fontId="14"/>
  </si>
  <si>
    <t>11会議室</t>
    <rPh sb="2" eb="5">
      <t>カイギシツ</t>
    </rPh>
    <phoneticPr fontId="14"/>
  </si>
  <si>
    <t>高齢福祉推進課</t>
    <rPh sb="0" eb="4">
      <t>コウレイフクシ</t>
    </rPh>
    <rPh sb="4" eb="7">
      <t>スイシンカ</t>
    </rPh>
    <phoneticPr fontId="14"/>
  </si>
  <si>
    <t>給湯室</t>
    <rPh sb="0" eb="3">
      <t>キュウトウシツ</t>
    </rPh>
    <phoneticPr fontId="14"/>
  </si>
  <si>
    <t>1-F21</t>
    <phoneticPr fontId="14"/>
  </si>
  <si>
    <t>1-N1.5</t>
    <phoneticPr fontId="14"/>
  </si>
  <si>
    <t>FL15</t>
  </si>
  <si>
    <t>1-T41</t>
    <phoneticPr fontId="14"/>
  </si>
  <si>
    <t>身障トイレ</t>
    <rPh sb="0" eb="2">
      <t>シンショウ</t>
    </rPh>
    <phoneticPr fontId="14"/>
  </si>
  <si>
    <t>外壁</t>
    <rPh sb="0" eb="2">
      <t>ガイヘキ</t>
    </rPh>
    <phoneticPr fontId="14"/>
  </si>
  <si>
    <t>1-g10W</t>
    <phoneticPr fontId="14"/>
  </si>
  <si>
    <t>IL100</t>
  </si>
  <si>
    <t>フランジ式</t>
  </si>
  <si>
    <t>ガラスグローブ</t>
  </si>
  <si>
    <t>面談室3</t>
    <rPh sb="0" eb="3">
      <t>メンダンシツ</t>
    </rPh>
    <phoneticPr fontId="14"/>
  </si>
  <si>
    <t>面談室2</t>
    <rPh sb="0" eb="3">
      <t>メンダンシツ</t>
    </rPh>
    <phoneticPr fontId="14"/>
  </si>
  <si>
    <t>面談室1</t>
    <rPh sb="0" eb="3">
      <t>メンダンシツ</t>
    </rPh>
    <phoneticPr fontId="14"/>
  </si>
  <si>
    <t>社会福祉課</t>
    <rPh sb="0" eb="5">
      <t>シャカイフクシカ</t>
    </rPh>
    <phoneticPr fontId="14"/>
  </si>
  <si>
    <t>相談室2</t>
    <rPh sb="0" eb="3">
      <t>ソウダンシツ</t>
    </rPh>
    <phoneticPr fontId="14"/>
  </si>
  <si>
    <t>相談室1</t>
    <rPh sb="0" eb="3">
      <t>ソウダンシツ</t>
    </rPh>
    <phoneticPr fontId="14"/>
  </si>
  <si>
    <t>通路</t>
    <rPh sb="0" eb="2">
      <t>ツウロ</t>
    </rPh>
    <phoneticPr fontId="14"/>
  </si>
  <si>
    <t>1-B42</t>
    <phoneticPr fontId="14"/>
  </si>
  <si>
    <t>乳白アクリルカバー</t>
  </si>
  <si>
    <t>1-e2D</t>
    <phoneticPr fontId="14"/>
  </si>
  <si>
    <t>印刷室</t>
    <rPh sb="0" eb="3">
      <t>インサツシツ</t>
    </rPh>
    <phoneticPr fontId="14"/>
  </si>
  <si>
    <t>女子更衣室</t>
    <rPh sb="0" eb="5">
      <t>ジョシコウイシツ</t>
    </rPh>
    <phoneticPr fontId="14"/>
  </si>
  <si>
    <t>1-T21</t>
    <phoneticPr fontId="14"/>
  </si>
  <si>
    <t>少年センター・こども若者支援課・幼児課</t>
    <rPh sb="0" eb="2">
      <t>ショウネン</t>
    </rPh>
    <rPh sb="10" eb="12">
      <t>ワカモノ</t>
    </rPh>
    <rPh sb="12" eb="15">
      <t>シエンカ</t>
    </rPh>
    <rPh sb="16" eb="18">
      <t>ヨウジ</t>
    </rPh>
    <rPh sb="18" eb="19">
      <t>カ</t>
    </rPh>
    <phoneticPr fontId="14"/>
  </si>
  <si>
    <t>DS</t>
    <phoneticPr fontId="14"/>
  </si>
  <si>
    <t>配灯なし</t>
    <rPh sb="0" eb="2">
      <t>ハイトウ</t>
    </rPh>
    <phoneticPr fontId="14"/>
  </si>
  <si>
    <t>PS</t>
    <phoneticPr fontId="14"/>
  </si>
  <si>
    <t>1-F41</t>
    <phoneticPr fontId="14"/>
  </si>
  <si>
    <t>1-W21</t>
    <phoneticPr fontId="14"/>
  </si>
  <si>
    <t>1-X21</t>
    <phoneticPr fontId="14"/>
  </si>
  <si>
    <t>非常口</t>
  </si>
  <si>
    <t>天井直付形</t>
  </si>
  <si>
    <t>1-E41</t>
    <phoneticPr fontId="14"/>
  </si>
  <si>
    <t>W85</t>
  </si>
  <si>
    <t>1-E21</t>
    <phoneticPr fontId="14"/>
  </si>
  <si>
    <t>子ども・若者総合相談窓口</t>
    <rPh sb="0" eb="1">
      <t>コ</t>
    </rPh>
    <rPh sb="4" eb="6">
      <t>ワカモノ</t>
    </rPh>
    <rPh sb="6" eb="12">
      <t>ソウゴウソウダンマドグチ</t>
    </rPh>
    <phoneticPr fontId="14"/>
  </si>
  <si>
    <t>男子更衣室</t>
    <rPh sb="0" eb="5">
      <t>ダンシコウイシツ</t>
    </rPh>
    <phoneticPr fontId="14"/>
  </si>
  <si>
    <t>ボランティア活動室</t>
    <rPh sb="6" eb="9">
      <t>カツドウシツ</t>
    </rPh>
    <phoneticPr fontId="14"/>
  </si>
  <si>
    <t>32会議室</t>
    <rPh sb="2" eb="5">
      <t>カイギシツ</t>
    </rPh>
    <phoneticPr fontId="14"/>
  </si>
  <si>
    <t>あすくる彦根</t>
    <rPh sb="4" eb="6">
      <t>ヒコネ</t>
    </rPh>
    <phoneticPr fontId="14"/>
  </si>
  <si>
    <t>更生保護サポートセンター</t>
    <rPh sb="0" eb="2">
      <t>コウセイ</t>
    </rPh>
    <rPh sb="2" eb="4">
      <t>ホゴ</t>
    </rPh>
    <phoneticPr fontId="14"/>
  </si>
  <si>
    <t>31会議室東</t>
    <rPh sb="2" eb="5">
      <t>カイギシツ</t>
    </rPh>
    <rPh sb="5" eb="6">
      <t>ヒガシ</t>
    </rPh>
    <phoneticPr fontId="14"/>
  </si>
  <si>
    <t>31会議室西</t>
    <rPh sb="2" eb="5">
      <t>カイギシツ</t>
    </rPh>
    <rPh sb="5" eb="6">
      <t>ニシ</t>
    </rPh>
    <phoneticPr fontId="14"/>
  </si>
  <si>
    <t>談話室</t>
    <rPh sb="0" eb="3">
      <t>ダンワシツ</t>
    </rPh>
    <phoneticPr fontId="14"/>
  </si>
  <si>
    <t>1-F42</t>
    <phoneticPr fontId="14"/>
  </si>
  <si>
    <t>1-V11</t>
    <phoneticPr fontId="14"/>
  </si>
  <si>
    <t>パネル文字「使用中」</t>
  </si>
  <si>
    <t>1-m6a</t>
    <phoneticPr fontId="14"/>
  </si>
  <si>
    <t>乳白ガラスグローブ</t>
  </si>
  <si>
    <t>1-S2</t>
    <phoneticPr fontId="14"/>
  </si>
  <si>
    <t>三色灯</t>
  </si>
  <si>
    <t>IL20</t>
  </si>
  <si>
    <t>3色セーフティガラス(指定色)</t>
  </si>
  <si>
    <t>屋上</t>
    <rPh sb="0" eb="2">
      <t>オクジョウ</t>
    </rPh>
    <phoneticPr fontId="14"/>
  </si>
  <si>
    <t>空調機械</t>
    <rPh sb="0" eb="4">
      <t>クウチョウキカイ</t>
    </rPh>
    <phoneticPr fontId="14"/>
  </si>
  <si>
    <t>洗濯室</t>
    <rPh sb="0" eb="3">
      <t>センタクシツ</t>
    </rPh>
    <phoneticPr fontId="14"/>
  </si>
  <si>
    <t>RF</t>
    <phoneticPr fontId="14"/>
  </si>
  <si>
    <t>EV機械室</t>
    <rPh sb="2" eb="5">
      <t>キカイシツ</t>
    </rPh>
    <phoneticPr fontId="14"/>
  </si>
  <si>
    <t>1-L41</t>
    <phoneticPr fontId="14"/>
  </si>
  <si>
    <t>1-n6w</t>
    <phoneticPr fontId="14"/>
  </si>
  <si>
    <t>コップ型ブラケット</t>
  </si>
  <si>
    <t>防水型</t>
  </si>
  <si>
    <t>1-3F</t>
    <phoneticPr fontId="14"/>
  </si>
  <si>
    <t>階段1</t>
    <rPh sb="0" eb="2">
      <t>カイダン</t>
    </rPh>
    <phoneticPr fontId="14"/>
  </si>
  <si>
    <t>1-RF</t>
    <phoneticPr fontId="14"/>
  </si>
  <si>
    <t>階段2</t>
    <rPh sb="0" eb="2">
      <t>カイダン</t>
    </rPh>
    <phoneticPr fontId="14"/>
  </si>
  <si>
    <t>対象外</t>
    <rPh sb="0" eb="3">
      <t>タイショウガイ</t>
    </rPh>
    <phoneticPr fontId="14"/>
  </si>
  <si>
    <t>玄関</t>
    <rPh sb="0" eb="2">
      <t>ゲンカン</t>
    </rPh>
    <phoneticPr fontId="14"/>
  </si>
  <si>
    <t>2-CL44</t>
    <phoneticPr fontId="14"/>
  </si>
  <si>
    <t>2-YBLK1</t>
    <phoneticPr fontId="14"/>
  </si>
  <si>
    <t>社会福祉協議会事務室(地域福祉事業)</t>
    <rPh sb="0" eb="4">
      <t>シャカイフクシ</t>
    </rPh>
    <rPh sb="4" eb="7">
      <t>キョウギカイ</t>
    </rPh>
    <rPh sb="7" eb="10">
      <t>ジムシツ</t>
    </rPh>
    <rPh sb="11" eb="15">
      <t>チイキフクシ</t>
    </rPh>
    <rPh sb="15" eb="17">
      <t>ジギョウ</t>
    </rPh>
    <phoneticPr fontId="14"/>
  </si>
  <si>
    <t>事務室2 介護保険事業</t>
    <rPh sb="0" eb="3">
      <t>ジムシツ</t>
    </rPh>
    <rPh sb="5" eb="9">
      <t>カイゴホケン</t>
    </rPh>
    <rPh sb="9" eb="11">
      <t>ジギョウ</t>
    </rPh>
    <phoneticPr fontId="14"/>
  </si>
  <si>
    <t>地域包括支援センター 相談室・会議室</t>
    <rPh sb="0" eb="4">
      <t>チイキホウカツ</t>
    </rPh>
    <rPh sb="4" eb="6">
      <t>シエン</t>
    </rPh>
    <rPh sb="11" eb="14">
      <t>ソウダンシツ</t>
    </rPh>
    <rPh sb="15" eb="18">
      <t>カイギシツ</t>
    </rPh>
    <phoneticPr fontId="14"/>
  </si>
  <si>
    <t>福祉会事務局</t>
    <rPh sb="0" eb="3">
      <t>フクシカイ</t>
    </rPh>
    <rPh sb="3" eb="6">
      <t>ジムキョク</t>
    </rPh>
    <phoneticPr fontId="14"/>
  </si>
  <si>
    <t>2-V41</t>
    <phoneticPr fontId="14"/>
  </si>
  <si>
    <t>2-V22</t>
    <phoneticPr fontId="14"/>
  </si>
  <si>
    <t>2-V22D</t>
    <phoneticPr fontId="14"/>
  </si>
  <si>
    <t>2-YBLT2</t>
    <phoneticPr fontId="14"/>
  </si>
  <si>
    <t>天井付</t>
  </si>
  <si>
    <t>貸衣装室(衣装貸付事業関係)</t>
    <rPh sb="0" eb="1">
      <t>カシ</t>
    </rPh>
    <rPh sb="1" eb="4">
      <t>イショウシツ</t>
    </rPh>
    <rPh sb="5" eb="7">
      <t>イショウ</t>
    </rPh>
    <rPh sb="7" eb="9">
      <t>カシツケ</t>
    </rPh>
    <rPh sb="9" eb="13">
      <t>ジギョウカンケイ</t>
    </rPh>
    <phoneticPr fontId="14"/>
  </si>
  <si>
    <t>女子WC</t>
    <rPh sb="0" eb="2">
      <t>ジョシ</t>
    </rPh>
    <phoneticPr fontId="14"/>
  </si>
  <si>
    <t>2-V42</t>
    <phoneticPr fontId="14"/>
  </si>
  <si>
    <t>2-MR21</t>
    <phoneticPr fontId="14"/>
  </si>
  <si>
    <t>2-CP40</t>
    <phoneticPr fontId="14"/>
  </si>
  <si>
    <t>男子WC</t>
    <rPh sb="0" eb="2">
      <t>ダンシ</t>
    </rPh>
    <phoneticPr fontId="14"/>
  </si>
  <si>
    <t>2-MBR60</t>
    <phoneticPr fontId="14"/>
  </si>
  <si>
    <t>Φ120</t>
  </si>
  <si>
    <t>丸形</t>
  </si>
  <si>
    <t>更衣室</t>
    <rPh sb="0" eb="3">
      <t>コウイシツ</t>
    </rPh>
    <phoneticPr fontId="14"/>
  </si>
  <si>
    <t>相談室</t>
    <rPh sb="0" eb="3">
      <t>ソウダンシツ</t>
    </rPh>
    <phoneticPr fontId="14"/>
  </si>
  <si>
    <t>2-V42D</t>
    <phoneticPr fontId="14"/>
  </si>
  <si>
    <t>社会福祉協議会事務室</t>
    <rPh sb="0" eb="4">
      <t>シャカイフクシ</t>
    </rPh>
    <rPh sb="4" eb="7">
      <t>キョウギカイ</t>
    </rPh>
    <rPh sb="7" eb="10">
      <t>ジムシツ</t>
    </rPh>
    <phoneticPr fontId="14"/>
  </si>
  <si>
    <t>会長室</t>
    <rPh sb="0" eb="3">
      <t>カイチョウシツ</t>
    </rPh>
    <phoneticPr fontId="14"/>
  </si>
  <si>
    <t>器具倉庫</t>
    <rPh sb="0" eb="4">
      <t>キグソウコ</t>
    </rPh>
    <phoneticPr fontId="14"/>
  </si>
  <si>
    <t>診察室B</t>
    <rPh sb="0" eb="3">
      <t>シンサツシツ</t>
    </rPh>
    <phoneticPr fontId="14"/>
  </si>
  <si>
    <t>診察室A</t>
    <rPh sb="0" eb="3">
      <t>シンサツシツ</t>
    </rPh>
    <phoneticPr fontId="14"/>
  </si>
  <si>
    <t>多目的会議室</t>
    <rPh sb="0" eb="3">
      <t>タモクテキ</t>
    </rPh>
    <rPh sb="3" eb="6">
      <t>カイギシツ</t>
    </rPh>
    <phoneticPr fontId="14"/>
  </si>
  <si>
    <t>足場</t>
    <rPh sb="0" eb="2">
      <t>アシバ</t>
    </rPh>
    <phoneticPr fontId="14"/>
  </si>
  <si>
    <t>2-T400</t>
    <phoneticPr fontId="14"/>
  </si>
  <si>
    <t>高天井照明</t>
  </si>
  <si>
    <t>MF400</t>
  </si>
  <si>
    <t>2-T100</t>
    <phoneticPr fontId="14"/>
  </si>
  <si>
    <t>MF100</t>
  </si>
  <si>
    <t>保安灯器具</t>
  </si>
  <si>
    <t>1-2F</t>
    <phoneticPr fontId="14"/>
  </si>
  <si>
    <t>階段</t>
    <rPh sb="0" eb="2">
      <t>カイダン</t>
    </rPh>
    <phoneticPr fontId="14"/>
  </si>
  <si>
    <t>旧バス車庫</t>
    <rPh sb="0" eb="1">
      <t>キュウ</t>
    </rPh>
    <rPh sb="3" eb="5">
      <t>シャコ</t>
    </rPh>
    <phoneticPr fontId="14"/>
  </si>
  <si>
    <t>旧バス車庫・倉庫</t>
    <rPh sb="0" eb="1">
      <t>キュウ</t>
    </rPh>
    <rPh sb="3" eb="5">
      <t>シャコ</t>
    </rPh>
    <rPh sb="6" eb="8">
      <t>ソウコ</t>
    </rPh>
    <phoneticPr fontId="14"/>
  </si>
  <si>
    <t>1-K41</t>
    <phoneticPr fontId="14"/>
  </si>
  <si>
    <t>貯水槽室(ポンプ室)</t>
    <rPh sb="0" eb="3">
      <t>チョスイソウ</t>
    </rPh>
    <rPh sb="3" eb="4">
      <t>シツ</t>
    </rPh>
    <rPh sb="8" eb="9">
      <t>シツ</t>
    </rPh>
    <phoneticPr fontId="14"/>
  </si>
  <si>
    <t>防火槽</t>
    <rPh sb="0" eb="2">
      <t>ボウカ</t>
    </rPh>
    <rPh sb="2" eb="3">
      <t>ソウ</t>
    </rPh>
    <phoneticPr fontId="14"/>
  </si>
  <si>
    <t>屋外</t>
    <rPh sb="0" eb="2">
      <t>オクガイ</t>
    </rPh>
    <phoneticPr fontId="14"/>
  </si>
  <si>
    <t>北側倉庫外壁</t>
    <rPh sb="0" eb="4">
      <t>キタガワソウコ</t>
    </rPh>
    <rPh sb="4" eb="6">
      <t>ガイヘキ</t>
    </rPh>
    <phoneticPr fontId="14"/>
  </si>
  <si>
    <t>BB21</t>
    <phoneticPr fontId="14"/>
  </si>
  <si>
    <t>防犯灯</t>
  </si>
  <si>
    <t>庇下</t>
    <rPh sb="0" eb="2">
      <t>ヒサシシタ</t>
    </rPh>
    <phoneticPr fontId="14"/>
  </si>
  <si>
    <t>DL32</t>
    <phoneticPr fontId="14"/>
  </si>
  <si>
    <t>軽運動場外壁</t>
    <rPh sb="0" eb="4">
      <t>ケイウンドウジョウ</t>
    </rPh>
    <rPh sb="4" eb="6">
      <t>ガイヘキ</t>
    </rPh>
    <phoneticPr fontId="14"/>
  </si>
  <si>
    <t>外構</t>
    <rPh sb="0" eb="2">
      <t>ガイコウ</t>
    </rPh>
    <phoneticPr fontId="14"/>
  </si>
  <si>
    <t>壁付</t>
    <rPh sb="0" eb="1">
      <t>カベ</t>
    </rPh>
    <rPh sb="1" eb="2">
      <t>ツ</t>
    </rPh>
    <phoneticPr fontId="14"/>
  </si>
  <si>
    <t>駐輪場</t>
    <rPh sb="0" eb="3">
      <t>チュウリンジョウ</t>
    </rPh>
    <phoneticPr fontId="14"/>
  </si>
  <si>
    <t>ポール取付</t>
    <rPh sb="3" eb="5">
      <t>トリツケ</t>
    </rPh>
    <phoneticPr fontId="14"/>
  </si>
  <si>
    <t>中老人福祉センター</t>
    <rPh sb="0" eb="1">
      <t>ナカ</t>
    </rPh>
    <rPh sb="1" eb="5">
      <t>ロウジンフクシ</t>
    </rPh>
    <phoneticPr fontId="14"/>
  </si>
  <si>
    <t>施設名：中老人福祉センター</t>
  </si>
  <si>
    <t>本館</t>
    <rPh sb="0" eb="2">
      <t>ホンカン</t>
    </rPh>
    <phoneticPr fontId="25"/>
  </si>
  <si>
    <t>g-60</t>
    <phoneticPr fontId="14"/>
  </si>
  <si>
    <t>e-20B</t>
    <phoneticPr fontId="14"/>
  </si>
  <si>
    <t>J-41BP</t>
    <phoneticPr fontId="14"/>
  </si>
  <si>
    <t>事務室兼所長室</t>
    <rPh sb="0" eb="3">
      <t>ジムシツ</t>
    </rPh>
    <rPh sb="3" eb="4">
      <t>ケン</t>
    </rPh>
    <rPh sb="4" eb="7">
      <t>ショチョウシツ</t>
    </rPh>
    <phoneticPr fontId="25"/>
  </si>
  <si>
    <t>A-42</t>
    <phoneticPr fontId="14"/>
  </si>
  <si>
    <t>老人クラブ室</t>
    <rPh sb="0" eb="2">
      <t>ロウジン</t>
    </rPh>
    <rPh sb="5" eb="6">
      <t>シツ</t>
    </rPh>
    <phoneticPr fontId="25"/>
  </si>
  <si>
    <t>C-25</t>
    <phoneticPr fontId="14"/>
  </si>
  <si>
    <t>□639</t>
  </si>
  <si>
    <t>A-41</t>
    <phoneticPr fontId="14"/>
  </si>
  <si>
    <t>E-21</t>
    <phoneticPr fontId="14"/>
  </si>
  <si>
    <t>健康相談室</t>
    <rPh sb="0" eb="5">
      <t>ケンコウソウダンシツ</t>
    </rPh>
    <phoneticPr fontId="25"/>
  </si>
  <si>
    <t>生活相談室</t>
    <rPh sb="0" eb="2">
      <t>セイカツ</t>
    </rPh>
    <rPh sb="2" eb="5">
      <t>ソウダンシツ</t>
    </rPh>
    <phoneticPr fontId="25"/>
  </si>
  <si>
    <t>小集会室</t>
    <rPh sb="0" eb="4">
      <t>ショウシュウカイシツ</t>
    </rPh>
    <phoneticPr fontId="25"/>
  </si>
  <si>
    <t>身障者便所</t>
    <rPh sb="0" eb="5">
      <t>シンショウシャベンジョ</t>
    </rPh>
    <phoneticPr fontId="25"/>
  </si>
  <si>
    <t>A-22</t>
    <phoneticPr fontId="14"/>
  </si>
  <si>
    <t>男子便所</t>
    <rPh sb="0" eb="4">
      <t>ダンシベンジョ</t>
    </rPh>
    <phoneticPr fontId="25"/>
  </si>
  <si>
    <t>F-21</t>
    <phoneticPr fontId="14"/>
  </si>
  <si>
    <t>通路</t>
    <rPh sb="0" eb="2">
      <t>ツウロ</t>
    </rPh>
    <phoneticPr fontId="25"/>
  </si>
  <si>
    <t>B-22</t>
    <phoneticPr fontId="14"/>
  </si>
  <si>
    <t>女子便所</t>
    <rPh sb="0" eb="4">
      <t>ジョシベンジョ</t>
    </rPh>
    <phoneticPr fontId="25"/>
  </si>
  <si>
    <t>軽作業室</t>
    <rPh sb="0" eb="3">
      <t>ケイサギョウ</t>
    </rPh>
    <rPh sb="3" eb="4">
      <t>シツ</t>
    </rPh>
    <phoneticPr fontId="25"/>
  </si>
  <si>
    <t>機能回復訓練室</t>
    <rPh sb="0" eb="4">
      <t>キノウカイフク</t>
    </rPh>
    <rPh sb="4" eb="7">
      <t>クンレンシツ</t>
    </rPh>
    <phoneticPr fontId="25"/>
  </si>
  <si>
    <t>湯上がりコーナー</t>
    <rPh sb="0" eb="2">
      <t>ユア</t>
    </rPh>
    <phoneticPr fontId="25"/>
  </si>
  <si>
    <t>J-41B</t>
    <phoneticPr fontId="14"/>
  </si>
  <si>
    <t>B-22B</t>
    <phoneticPr fontId="14"/>
  </si>
  <si>
    <t>脱衣室(1)</t>
    <rPh sb="0" eb="3">
      <t>ダツイシツ</t>
    </rPh>
    <phoneticPr fontId="25"/>
  </si>
  <si>
    <t>a-60</t>
    <phoneticPr fontId="14"/>
  </si>
  <si>
    <t>小形シーリングライト</t>
  </si>
  <si>
    <t>中庭(1)</t>
    <rPh sb="0" eb="2">
      <t>ナカニワ</t>
    </rPh>
    <phoneticPr fontId="25"/>
  </si>
  <si>
    <t>男子浴室</t>
    <rPh sb="0" eb="2">
      <t>ダンシ</t>
    </rPh>
    <rPh sb="2" eb="4">
      <t>ヨクシツ</t>
    </rPh>
    <phoneticPr fontId="25"/>
  </si>
  <si>
    <t>G-31</t>
    <phoneticPr fontId="14"/>
  </si>
  <si>
    <t>FCL30</t>
  </si>
  <si>
    <t>角形/カバー付</t>
  </si>
  <si>
    <t>女子浴室</t>
    <rPh sb="0" eb="2">
      <t>ジョシ</t>
    </rPh>
    <rPh sb="2" eb="4">
      <t>ヨクシツ</t>
    </rPh>
    <phoneticPr fontId="25"/>
  </si>
  <si>
    <t>中庭(2)</t>
    <rPh sb="0" eb="2">
      <t>ナカニワ</t>
    </rPh>
    <phoneticPr fontId="25"/>
  </si>
  <si>
    <t>脱衣室(2)</t>
    <rPh sb="0" eb="3">
      <t>ダツイシツ</t>
    </rPh>
    <phoneticPr fontId="25"/>
  </si>
  <si>
    <t>教養娯楽室(1)</t>
    <rPh sb="0" eb="5">
      <t>キョウヨウゴラクシツ</t>
    </rPh>
    <phoneticPr fontId="25"/>
  </si>
  <si>
    <t>D-21</t>
    <phoneticPr fontId="14"/>
  </si>
  <si>
    <t>教養娯楽室(2)</t>
    <rPh sb="0" eb="5">
      <t>キョウヨウゴラクシツ</t>
    </rPh>
    <phoneticPr fontId="25"/>
  </si>
  <si>
    <t>廊下・ホール</t>
    <rPh sb="0" eb="2">
      <t>ロウカ</t>
    </rPh>
    <phoneticPr fontId="25"/>
  </si>
  <si>
    <t>L-21BP</t>
    <phoneticPr fontId="14"/>
  </si>
  <si>
    <t>J-21B</t>
    <phoneticPr fontId="14"/>
  </si>
  <si>
    <t>壁直付</t>
  </si>
  <si>
    <t>談話室</t>
    <rPh sb="0" eb="3">
      <t>ダンワシツ</t>
    </rPh>
    <phoneticPr fontId="25"/>
  </si>
  <si>
    <t>B-42</t>
    <phoneticPr fontId="14"/>
  </si>
  <si>
    <t>B-41</t>
    <phoneticPr fontId="14"/>
  </si>
  <si>
    <t>外壁</t>
    <rPh sb="0" eb="2">
      <t>ガイヘキ</t>
    </rPh>
    <phoneticPr fontId="25"/>
  </si>
  <si>
    <t>I-21WP</t>
    <phoneticPr fontId="14"/>
  </si>
  <si>
    <t>ホール吹抜</t>
    <rPh sb="3" eb="5">
      <t>フキヌ</t>
    </rPh>
    <phoneticPr fontId="25"/>
  </si>
  <si>
    <t>e-40B</t>
    <phoneticPr fontId="14"/>
  </si>
  <si>
    <t>Φ175</t>
  </si>
  <si>
    <t>b-100</t>
    <phoneticPr fontId="14"/>
  </si>
  <si>
    <t>ﾋﾞｰﾑﾗﾝﾌﾟ100</t>
  </si>
  <si>
    <t>談話室吹抜</t>
    <rPh sb="0" eb="3">
      <t>ダンワシツ</t>
    </rPh>
    <rPh sb="3" eb="5">
      <t>フキヌケ</t>
    </rPh>
    <phoneticPr fontId="25"/>
  </si>
  <si>
    <t>物置</t>
    <rPh sb="0" eb="2">
      <t>モノオキ</t>
    </rPh>
    <phoneticPr fontId="25"/>
  </si>
  <si>
    <t>f-60</t>
    <phoneticPr fontId="14"/>
  </si>
  <si>
    <t>□150</t>
  </si>
  <si>
    <t>角形</t>
  </si>
  <si>
    <t>d-20B</t>
    <phoneticPr fontId="14"/>
  </si>
  <si>
    <t>K-41B</t>
    <phoneticPr fontId="14"/>
  </si>
  <si>
    <t>控室(1)</t>
    <rPh sb="0" eb="2">
      <t>ヒカエシツ</t>
    </rPh>
    <phoneticPr fontId="25"/>
  </si>
  <si>
    <t>ステージ</t>
  </si>
  <si>
    <t>控室(2)</t>
    <rPh sb="0" eb="2">
      <t>ヒカエシツ</t>
    </rPh>
    <phoneticPr fontId="25"/>
  </si>
  <si>
    <t>大集会室</t>
    <rPh sb="0" eb="4">
      <t>ダイシュウカイシツ</t>
    </rPh>
    <phoneticPr fontId="25"/>
  </si>
  <si>
    <t>d-40B</t>
    <phoneticPr fontId="14"/>
  </si>
  <si>
    <t>□175</t>
  </si>
  <si>
    <t>N-25</t>
    <phoneticPr fontId="14"/>
  </si>
  <si>
    <t>木枠付ルーバー</t>
  </si>
  <si>
    <t>階段(1)</t>
    <rPh sb="0" eb="2">
      <t>カイダン</t>
    </rPh>
    <phoneticPr fontId="25"/>
  </si>
  <si>
    <t>D-41</t>
    <phoneticPr fontId="14"/>
  </si>
  <si>
    <t>階段(2)</t>
    <rPh sb="0" eb="2">
      <t>カイダン</t>
    </rPh>
    <phoneticPr fontId="25"/>
  </si>
  <si>
    <t>屋内ゲートボール場</t>
    <rPh sb="0" eb="2">
      <t>オクナイ</t>
    </rPh>
    <rPh sb="8" eb="9">
      <t>ジョウ</t>
    </rPh>
    <phoneticPr fontId="25"/>
  </si>
  <si>
    <t>A400</t>
    <phoneticPr fontId="14"/>
  </si>
  <si>
    <t>200V高力率型</t>
  </si>
  <si>
    <t>オートリフタ―</t>
  </si>
  <si>
    <t>セード：広照タイプ/ガード付</t>
  </si>
  <si>
    <t>B61</t>
    <phoneticPr fontId="14"/>
  </si>
  <si>
    <t>対象外/電撃殺虫灯</t>
    <rPh sb="0" eb="3">
      <t>タイショウガイ</t>
    </rPh>
    <rPh sb="4" eb="9">
      <t>デンゲキサッチュウトウ</t>
    </rPh>
    <phoneticPr fontId="25"/>
  </si>
  <si>
    <t>C22</t>
    <phoneticPr fontId="14"/>
  </si>
  <si>
    <t>電撃殺虫灯</t>
  </si>
  <si>
    <t>屋外用</t>
  </si>
  <si>
    <t>吊下</t>
  </si>
  <si>
    <t>北側駐車場</t>
    <rPh sb="0" eb="5">
      <t>キタガワチュウシャジョウ</t>
    </rPh>
    <phoneticPr fontId="25"/>
  </si>
  <si>
    <t>M-200</t>
    <phoneticPr fontId="14"/>
  </si>
  <si>
    <t>HF200</t>
  </si>
  <si>
    <t>一般高力率型安定器×1</t>
  </si>
  <si>
    <t>丸ガラスグローブ/上部アルミ真空蒸着</t>
  </si>
  <si>
    <t>ボイラー室</t>
    <rPh sb="4" eb="5">
      <t>シツ</t>
    </rPh>
    <phoneticPr fontId="25"/>
  </si>
  <si>
    <t>屋外トイレ</t>
    <rPh sb="0" eb="2">
      <t>オクガイ</t>
    </rPh>
    <phoneticPr fontId="25"/>
  </si>
  <si>
    <t>南側駐車場</t>
    <rPh sb="0" eb="2">
      <t>ミナミガワ</t>
    </rPh>
    <rPh sb="2" eb="5">
      <t>チュウシャジョウ</t>
    </rPh>
    <phoneticPr fontId="25"/>
  </si>
  <si>
    <t>P200</t>
    <phoneticPr fontId="14"/>
  </si>
  <si>
    <t>ポール□</t>
  </si>
  <si>
    <t>機械室</t>
    <rPh sb="0" eb="3">
      <t>キカイシツ</t>
    </rPh>
    <phoneticPr fontId="25"/>
  </si>
  <si>
    <t>障害者福祉センター</t>
    <rPh sb="0" eb="3">
      <t>ショウガイシャ</t>
    </rPh>
    <rPh sb="3" eb="5">
      <t>フクシ</t>
    </rPh>
    <phoneticPr fontId="14"/>
  </si>
  <si>
    <t>施設名：障害者福祉センター</t>
  </si>
  <si>
    <t>b-50</t>
    <phoneticPr fontId="14"/>
  </si>
  <si>
    <t>IL50</t>
  </si>
  <si>
    <t>黒バッフル/黒枠</t>
  </si>
  <si>
    <t>e-10B</t>
    <phoneticPr fontId="14"/>
  </si>
  <si>
    <t>非常灯用9</t>
  </si>
  <si>
    <t>相談室3</t>
    <rPh sb="0" eb="3">
      <t>ソウダンシツ</t>
    </rPh>
    <phoneticPr fontId="25"/>
  </si>
  <si>
    <t>相談室4</t>
    <rPh sb="0" eb="3">
      <t>ソウダンシツ</t>
    </rPh>
    <phoneticPr fontId="25"/>
  </si>
  <si>
    <t>リハビリ室(社会適応訓練室)</t>
    <rPh sb="4" eb="5">
      <t>シツ</t>
    </rPh>
    <rPh sb="6" eb="8">
      <t>シャカイ</t>
    </rPh>
    <rPh sb="8" eb="10">
      <t>テキオウ</t>
    </rPh>
    <rPh sb="10" eb="12">
      <t>クンレン</t>
    </rPh>
    <rPh sb="12" eb="13">
      <t>シツ</t>
    </rPh>
    <phoneticPr fontId="25"/>
  </si>
  <si>
    <t>d-50</t>
    <phoneticPr fontId="14"/>
  </si>
  <si>
    <t>銀色鏡面仕上/白枠</t>
  </si>
  <si>
    <t>相談室5</t>
    <rPh sb="0" eb="3">
      <t>ソウダンシツ</t>
    </rPh>
    <phoneticPr fontId="25"/>
  </si>
  <si>
    <t>(仮)相談室2</t>
    <rPh sb="1" eb="2">
      <t>カリ</t>
    </rPh>
    <rPh sb="3" eb="6">
      <t>ソウダンシツ</t>
    </rPh>
    <phoneticPr fontId="25"/>
  </si>
  <si>
    <t>(仮)相談室1</t>
    <rPh sb="1" eb="2">
      <t>カリ</t>
    </rPh>
    <rPh sb="3" eb="6">
      <t>ソウダンシツ</t>
    </rPh>
    <phoneticPr fontId="25"/>
  </si>
  <si>
    <t>多目的トイレ</t>
    <rPh sb="0" eb="3">
      <t>タモクテキ</t>
    </rPh>
    <phoneticPr fontId="25"/>
  </si>
  <si>
    <t>男子トイレ</t>
    <rPh sb="0" eb="2">
      <t>ダンシ</t>
    </rPh>
    <phoneticPr fontId="25"/>
  </si>
  <si>
    <t>H-41</t>
    <phoneticPr fontId="14"/>
  </si>
  <si>
    <t>アクリルカバー</t>
  </si>
  <si>
    <t>女子トイレ</t>
    <rPh sb="0" eb="2">
      <t>ジョシ</t>
    </rPh>
    <phoneticPr fontId="25"/>
  </si>
  <si>
    <t>給湯室</t>
    <rPh sb="0" eb="3">
      <t>キュウトウシツ</t>
    </rPh>
    <phoneticPr fontId="25"/>
  </si>
  <si>
    <t>C-48</t>
    <phoneticPr fontId="14"/>
  </si>
  <si>
    <t>a-50</t>
    <phoneticPr fontId="14"/>
  </si>
  <si>
    <t>乳白アクリルパネル/白枠</t>
  </si>
  <si>
    <t>和室(職能訓練室1)</t>
    <rPh sb="0" eb="2">
      <t>ワシツ</t>
    </rPh>
    <rPh sb="3" eb="5">
      <t>ショクノウ</t>
    </rPh>
    <rPh sb="5" eb="8">
      <t>クンレンシツ</t>
    </rPh>
    <phoneticPr fontId="25"/>
  </si>
  <si>
    <t>パソコン室(職能訓練室2)</t>
    <rPh sb="4" eb="5">
      <t>シツ</t>
    </rPh>
    <rPh sb="6" eb="8">
      <t>ショクノウ</t>
    </rPh>
    <rPh sb="8" eb="11">
      <t>クンレンシツ</t>
    </rPh>
    <phoneticPr fontId="25"/>
  </si>
  <si>
    <t>C-24</t>
    <phoneticPr fontId="14"/>
  </si>
  <si>
    <t>F-21B</t>
    <phoneticPr fontId="14"/>
  </si>
  <si>
    <t>B-21B</t>
    <phoneticPr fontId="14"/>
  </si>
  <si>
    <t>電池内蔵(非常時は55％、1灯点灯)</t>
  </si>
  <si>
    <t>G201B</t>
    <phoneticPr fontId="14"/>
  </si>
  <si>
    <t>通路/減光形</t>
  </si>
  <si>
    <t>天井吊</t>
  </si>
  <si>
    <t>D202d</t>
    <phoneticPr fontId="14"/>
  </si>
  <si>
    <t>多目的室</t>
    <rPh sb="0" eb="4">
      <t>タモクテキシツ</t>
    </rPh>
    <phoneticPr fontId="25"/>
  </si>
  <si>
    <t>ガード付</t>
  </si>
  <si>
    <t>E201B</t>
    <phoneticPr fontId="14"/>
  </si>
  <si>
    <t>避難口/点滅形</t>
  </si>
  <si>
    <t>小会議室</t>
    <rPh sb="0" eb="4">
      <t>ショウカイギシツ</t>
    </rPh>
    <phoneticPr fontId="25"/>
  </si>
  <si>
    <t>BR18</t>
    <phoneticPr fontId="14"/>
  </si>
  <si>
    <t>FDL18</t>
  </si>
  <si>
    <t>B20</t>
    <phoneticPr fontId="14"/>
  </si>
  <si>
    <t>B36</t>
    <phoneticPr fontId="14"/>
  </si>
  <si>
    <t>FML(FWL)36</t>
  </si>
  <si>
    <t>ポール取付</t>
  </si>
  <si>
    <t>保健・医療複合施設 くすのきセンター</t>
    <rPh sb="0" eb="2">
      <t>ホケン</t>
    </rPh>
    <rPh sb="3" eb="9">
      <t>イリョウフクゴウシセツ</t>
    </rPh>
    <phoneticPr fontId="14"/>
  </si>
  <si>
    <t>施設名：保健・医療複合施設 くすのきセンター</t>
  </si>
  <si>
    <t>回廊</t>
    <rPh sb="0" eb="2">
      <t>カイロウ</t>
    </rPh>
    <phoneticPr fontId="25"/>
  </si>
  <si>
    <t>ポーチ1</t>
  </si>
  <si>
    <t>風除室1</t>
    <rPh sb="0" eb="3">
      <t>フウジョシツ</t>
    </rPh>
    <phoneticPr fontId="25"/>
  </si>
  <si>
    <t>LED済/対象外</t>
    <rPh sb="3" eb="4">
      <t>スミ</t>
    </rPh>
    <rPh sb="5" eb="8">
      <t>タイショウガイ</t>
    </rPh>
    <phoneticPr fontId="25"/>
  </si>
  <si>
    <t>X9</t>
    <phoneticPr fontId="14"/>
  </si>
  <si>
    <t>S22</t>
    <phoneticPr fontId="14"/>
  </si>
  <si>
    <t>建築化照明</t>
  </si>
  <si>
    <t>SUS(クリア)</t>
  </si>
  <si>
    <t>ポリカーボネートカバー付</t>
  </si>
  <si>
    <t>X13</t>
    <phoneticPr fontId="14"/>
  </si>
  <si>
    <t>Y20A</t>
    <phoneticPr fontId="14"/>
  </si>
  <si>
    <t>100×256</t>
  </si>
  <si>
    <t>天井埋込型</t>
  </si>
  <si>
    <t>待合室1</t>
    <rPh sb="0" eb="3">
      <t>マチアイシツ</t>
    </rPh>
    <phoneticPr fontId="25"/>
  </si>
  <si>
    <t>B322</t>
    <phoneticPr fontId="14"/>
  </si>
  <si>
    <t>環境配慮型/Cチャンネル回避型</t>
  </si>
  <si>
    <t>待合室2</t>
    <rPh sb="0" eb="3">
      <t>マチアイシツ</t>
    </rPh>
    <phoneticPr fontId="25"/>
  </si>
  <si>
    <t>待合室3</t>
    <rPh sb="0" eb="3">
      <t>マチアイシツ</t>
    </rPh>
    <phoneticPr fontId="25"/>
  </si>
  <si>
    <t>待合通路</t>
    <rPh sb="0" eb="4">
      <t>マチアイツウロ</t>
    </rPh>
    <phoneticPr fontId="25"/>
  </si>
  <si>
    <t>J100</t>
    <phoneticPr fontId="14"/>
  </si>
  <si>
    <t>浅型</t>
  </si>
  <si>
    <t>銀色鏡面仕上/ポリカーボネートパネル付</t>
  </si>
  <si>
    <t>診療室3</t>
    <rPh sb="0" eb="3">
      <t>シンリョウシツ</t>
    </rPh>
    <phoneticPr fontId="25"/>
  </si>
  <si>
    <t>C322</t>
    <phoneticPr fontId="14"/>
  </si>
  <si>
    <t>高効率乳白アクリルパネル</t>
  </si>
  <si>
    <t>休日急病診療所_待合ロビー</t>
    <rPh sb="0" eb="2">
      <t>キュウジツ</t>
    </rPh>
    <rPh sb="2" eb="4">
      <t>キュウビョウ</t>
    </rPh>
    <rPh sb="4" eb="7">
      <t>シンリョウジョ</t>
    </rPh>
    <rPh sb="8" eb="10">
      <t>マチアイ</t>
    </rPh>
    <phoneticPr fontId="25"/>
  </si>
  <si>
    <t>I750</t>
    <phoneticPr fontId="14"/>
  </si>
  <si>
    <t>Φ200</t>
  </si>
  <si>
    <t>銀色鏡面仕上/ガラスパネル付</t>
  </si>
  <si>
    <t>H350</t>
    <phoneticPr fontId="14"/>
  </si>
  <si>
    <t>X30</t>
    <phoneticPr fontId="14"/>
  </si>
  <si>
    <t>Y20B</t>
    <phoneticPr fontId="14"/>
  </si>
  <si>
    <t>倉庫2</t>
    <rPh sb="0" eb="2">
      <t>ソウコ</t>
    </rPh>
    <phoneticPr fontId="25"/>
  </si>
  <si>
    <t>A322</t>
    <phoneticPr fontId="14"/>
  </si>
  <si>
    <t>環境配慮型</t>
  </si>
  <si>
    <t>手洗1・女子便所2</t>
    <rPh sb="0" eb="2">
      <t>テアライ</t>
    </rPh>
    <rPh sb="4" eb="8">
      <t>ジョシベンジョ</t>
    </rPh>
    <phoneticPr fontId="25"/>
  </si>
  <si>
    <t>手洗2・男子便所2</t>
    <rPh sb="0" eb="2">
      <t>テアライ</t>
    </rPh>
    <rPh sb="4" eb="8">
      <t>ダンシベンジョ</t>
    </rPh>
    <phoneticPr fontId="25"/>
  </si>
  <si>
    <t>検尿室</t>
    <rPh sb="0" eb="2">
      <t>ケンニョウ</t>
    </rPh>
    <rPh sb="2" eb="3">
      <t>シツ</t>
    </rPh>
    <phoneticPr fontId="25"/>
  </si>
  <si>
    <t>通路2</t>
    <rPh sb="0" eb="2">
      <t>ツウロ</t>
    </rPh>
    <phoneticPr fontId="25"/>
  </si>
  <si>
    <t>処置室</t>
    <rPh sb="0" eb="3">
      <t>ショチシツ</t>
    </rPh>
    <phoneticPr fontId="25"/>
  </si>
  <si>
    <t>C321</t>
    <phoneticPr fontId="14"/>
  </si>
  <si>
    <t>乳白アクリルパネル</t>
  </si>
  <si>
    <t>通路1</t>
    <rPh sb="0" eb="2">
      <t>ツウロ</t>
    </rPh>
    <phoneticPr fontId="25"/>
  </si>
  <si>
    <t>検査室</t>
    <rPh sb="0" eb="3">
      <t>ケンサシツ</t>
    </rPh>
    <phoneticPr fontId="25"/>
  </si>
  <si>
    <t>診察室2</t>
    <rPh sb="0" eb="3">
      <t>シンサツシツ</t>
    </rPh>
    <phoneticPr fontId="25"/>
  </si>
  <si>
    <t>診察室1</t>
    <rPh sb="0" eb="3">
      <t>シンサツシツ</t>
    </rPh>
    <phoneticPr fontId="25"/>
  </si>
  <si>
    <t>中待合2</t>
    <rPh sb="0" eb="1">
      <t>ナカ</t>
    </rPh>
    <rPh sb="1" eb="3">
      <t>マチアイ</t>
    </rPh>
    <phoneticPr fontId="25"/>
  </si>
  <si>
    <t>受付</t>
    <rPh sb="0" eb="2">
      <t>ウケツケ</t>
    </rPh>
    <phoneticPr fontId="25"/>
  </si>
  <si>
    <t>薬局事務室</t>
    <rPh sb="0" eb="2">
      <t>ヤッキョク</t>
    </rPh>
    <rPh sb="2" eb="5">
      <t>ジムシツ</t>
    </rPh>
    <phoneticPr fontId="25"/>
  </si>
  <si>
    <t>風除室2</t>
    <rPh sb="0" eb="3">
      <t>フウジョシツ</t>
    </rPh>
    <phoneticPr fontId="25"/>
  </si>
  <si>
    <t>ポーチ2</t>
  </si>
  <si>
    <t>倉庫1</t>
    <rPh sb="0" eb="2">
      <t>ソウコ</t>
    </rPh>
    <phoneticPr fontId="25"/>
  </si>
  <si>
    <t>下足コーナー</t>
    <rPh sb="0" eb="2">
      <t>ゲソク</t>
    </rPh>
    <phoneticPr fontId="25"/>
  </si>
  <si>
    <t>D453</t>
    <phoneticPr fontId="14"/>
  </si>
  <si>
    <t>FHP45</t>
  </si>
  <si>
    <t>□600</t>
  </si>
  <si>
    <t>保健センター研修室</t>
    <rPh sb="0" eb="2">
      <t>ホケン</t>
    </rPh>
    <rPh sb="6" eb="8">
      <t>ケンシュウ</t>
    </rPh>
    <rPh sb="8" eb="9">
      <t>シツ</t>
    </rPh>
    <phoneticPr fontId="25"/>
  </si>
  <si>
    <t>検査室・相談室</t>
    <rPh sb="0" eb="3">
      <t>ケンサシツ</t>
    </rPh>
    <rPh sb="4" eb="7">
      <t>ソウダンシツ</t>
    </rPh>
    <phoneticPr fontId="25"/>
  </si>
  <si>
    <t>診察室1'</t>
    <rPh sb="0" eb="3">
      <t>シンサツシツ</t>
    </rPh>
    <phoneticPr fontId="25"/>
  </si>
  <si>
    <t>診察室2'</t>
    <rPh sb="0" eb="3">
      <t>シンサツシツ</t>
    </rPh>
    <phoneticPr fontId="25"/>
  </si>
  <si>
    <t>中待合1</t>
    <rPh sb="0" eb="1">
      <t>ナカ</t>
    </rPh>
    <rPh sb="1" eb="3">
      <t>マチアイ</t>
    </rPh>
    <phoneticPr fontId="25"/>
  </si>
  <si>
    <t>相談室(聴力)</t>
    <rPh sb="0" eb="3">
      <t>ソウダンシツ</t>
    </rPh>
    <rPh sb="4" eb="6">
      <t>チョウリョク</t>
    </rPh>
    <phoneticPr fontId="25"/>
  </si>
  <si>
    <t>A321</t>
    <phoneticPr fontId="14"/>
  </si>
  <si>
    <t>女子便所1</t>
    <rPh sb="0" eb="4">
      <t>ジョシベンジョ</t>
    </rPh>
    <phoneticPr fontId="25"/>
  </si>
  <si>
    <t>前室</t>
    <rPh sb="0" eb="2">
      <t>ゼンシツ</t>
    </rPh>
    <phoneticPr fontId="25"/>
  </si>
  <si>
    <t>多目的便所</t>
    <rPh sb="0" eb="5">
      <t>タモクテキベンジョ</t>
    </rPh>
    <phoneticPr fontId="25"/>
  </si>
  <si>
    <t>男子便所1</t>
    <rPh sb="0" eb="4">
      <t>ダンシベンジョ</t>
    </rPh>
    <phoneticPr fontId="25"/>
  </si>
  <si>
    <t>階段下物入</t>
    <rPh sb="0" eb="5">
      <t>カイダンシタモノイレ</t>
    </rPh>
    <phoneticPr fontId="25"/>
  </si>
  <si>
    <t>吹抜</t>
    <rPh sb="0" eb="2">
      <t>フキヌ</t>
    </rPh>
    <phoneticPr fontId="25"/>
  </si>
  <si>
    <t>洗濯室</t>
    <rPh sb="0" eb="2">
      <t>センタク</t>
    </rPh>
    <rPh sb="2" eb="3">
      <t>シツ</t>
    </rPh>
    <phoneticPr fontId="25"/>
  </si>
  <si>
    <t>会議室1</t>
    <rPh sb="0" eb="3">
      <t>カイギシツ</t>
    </rPh>
    <phoneticPr fontId="25"/>
  </si>
  <si>
    <t>物干場</t>
    <rPh sb="0" eb="2">
      <t>モノホ</t>
    </rPh>
    <rPh sb="2" eb="3">
      <t>バ</t>
    </rPh>
    <phoneticPr fontId="25"/>
  </si>
  <si>
    <t>休日急病診療所</t>
    <rPh sb="0" eb="2">
      <t>キュウジツ</t>
    </rPh>
    <rPh sb="2" eb="4">
      <t>キュウビョウ</t>
    </rPh>
    <rPh sb="4" eb="7">
      <t>シンリョウジョ</t>
    </rPh>
    <phoneticPr fontId="25"/>
  </si>
  <si>
    <t>休憩室</t>
    <rPh sb="0" eb="3">
      <t>キュウケイシツ</t>
    </rPh>
    <phoneticPr fontId="25"/>
  </si>
  <si>
    <t>会議室2</t>
    <rPh sb="0" eb="3">
      <t>カイギシツ</t>
    </rPh>
    <phoneticPr fontId="25"/>
  </si>
  <si>
    <t>栄養指導室</t>
    <rPh sb="0" eb="5">
      <t>エイヨウシドウシツ</t>
    </rPh>
    <phoneticPr fontId="25"/>
  </si>
  <si>
    <t>医療福祉推進ルーム</t>
    <rPh sb="0" eb="4">
      <t>イリョウフクシ</t>
    </rPh>
    <rPh sb="4" eb="6">
      <t>スイシン</t>
    </rPh>
    <phoneticPr fontId="25"/>
  </si>
  <si>
    <t>相談室2</t>
    <rPh sb="0" eb="3">
      <t>ソウダンシツ</t>
    </rPh>
    <phoneticPr fontId="25"/>
  </si>
  <si>
    <t>相談室1</t>
    <rPh sb="0" eb="3">
      <t>ソウダンシツ</t>
    </rPh>
    <phoneticPr fontId="25"/>
  </si>
  <si>
    <t>健康推進課</t>
    <rPh sb="0" eb="5">
      <t>ケンコウスイシンカ</t>
    </rPh>
    <phoneticPr fontId="25"/>
  </si>
  <si>
    <t>理事室</t>
    <rPh sb="0" eb="3">
      <t>リジシツ</t>
    </rPh>
    <phoneticPr fontId="25"/>
  </si>
  <si>
    <t>F454</t>
    <phoneticPr fontId="14"/>
  </si>
  <si>
    <t>湖東地域リハビリ推進センター</t>
    <rPh sb="0" eb="2">
      <t>コトウ</t>
    </rPh>
    <rPh sb="2" eb="4">
      <t>チイキ</t>
    </rPh>
    <rPh sb="8" eb="10">
      <t>スイシン</t>
    </rPh>
    <phoneticPr fontId="25"/>
  </si>
  <si>
    <t>女子更衣室</t>
    <rPh sb="0" eb="5">
      <t>ジョシコウイシツ</t>
    </rPh>
    <phoneticPr fontId="25"/>
  </si>
  <si>
    <t>高齢福祉推進課</t>
    <rPh sb="0" eb="4">
      <t>コウレイフクシ</t>
    </rPh>
    <rPh sb="4" eb="7">
      <t>スイシンカ</t>
    </rPh>
    <phoneticPr fontId="25"/>
  </si>
  <si>
    <t>ホール・廊下・客溜</t>
    <rPh sb="4" eb="6">
      <t>ロウカ</t>
    </rPh>
    <rPh sb="7" eb="8">
      <t>キャク</t>
    </rPh>
    <rPh sb="8" eb="9">
      <t>タ</t>
    </rPh>
    <phoneticPr fontId="25"/>
  </si>
  <si>
    <t>G150</t>
    <phoneticPr fontId="14"/>
  </si>
  <si>
    <t>銀色鏡面仕上</t>
  </si>
  <si>
    <t>K60</t>
    <phoneticPr fontId="14"/>
  </si>
  <si>
    <t>浅型/ひと(熱線)センサ付</t>
  </si>
  <si>
    <t>アルミ銀蒸鏡面仕上/アクリルパネル付</t>
  </si>
  <si>
    <t>Y20BW</t>
    <phoneticPr fontId="14"/>
  </si>
  <si>
    <t>倉庫3</t>
    <rPh sb="0" eb="2">
      <t>ソウコ</t>
    </rPh>
    <phoneticPr fontId="25"/>
  </si>
  <si>
    <t>研修室</t>
    <rPh sb="0" eb="3">
      <t>ケンシュウシツ</t>
    </rPh>
    <phoneticPr fontId="25"/>
  </si>
  <si>
    <t>彦根歯科医師会</t>
    <rPh sb="0" eb="2">
      <t>ヒコネ</t>
    </rPh>
    <rPh sb="2" eb="7">
      <t>シカイシカイ</t>
    </rPh>
    <phoneticPr fontId="25"/>
  </si>
  <si>
    <t>彦根薬剤師会</t>
    <rPh sb="0" eb="2">
      <t>ヒコネ</t>
    </rPh>
    <rPh sb="2" eb="5">
      <t>ヤクザイシ</t>
    </rPh>
    <rPh sb="5" eb="6">
      <t>カイ</t>
    </rPh>
    <phoneticPr fontId="25"/>
  </si>
  <si>
    <t>給湯室2</t>
    <rPh sb="0" eb="3">
      <t>キュウトウシツ</t>
    </rPh>
    <phoneticPr fontId="25"/>
  </si>
  <si>
    <t>応接室</t>
    <rPh sb="0" eb="3">
      <t>オウセツシツ</t>
    </rPh>
    <phoneticPr fontId="25"/>
  </si>
  <si>
    <t>看護協会第5地区支部_彦愛犬介護保険事業者協議会</t>
    <rPh sb="0" eb="4">
      <t>カンゴキョウカイ</t>
    </rPh>
    <rPh sb="4" eb="5">
      <t>ダイ</t>
    </rPh>
    <rPh sb="6" eb="10">
      <t>チクシブ</t>
    </rPh>
    <rPh sb="11" eb="12">
      <t>ヒコ</t>
    </rPh>
    <rPh sb="12" eb="14">
      <t>アイケン</t>
    </rPh>
    <rPh sb="14" eb="18">
      <t>カイゴホケン</t>
    </rPh>
    <rPh sb="18" eb="21">
      <t>ジギョウシャ</t>
    </rPh>
    <rPh sb="21" eb="24">
      <t>キョウギカイ</t>
    </rPh>
    <phoneticPr fontId="25"/>
  </si>
  <si>
    <t>給湯室1</t>
    <rPh sb="0" eb="3">
      <t>キュウトウシツ</t>
    </rPh>
    <phoneticPr fontId="25"/>
  </si>
  <si>
    <t>彦根医師会_彦根地域産業保健センター</t>
    <rPh sb="0" eb="5">
      <t>ヒコネイシカイ</t>
    </rPh>
    <rPh sb="6" eb="8">
      <t>ヒコネ</t>
    </rPh>
    <rPh sb="8" eb="10">
      <t>チイキ</t>
    </rPh>
    <rPh sb="10" eb="12">
      <t>サンギョウ</t>
    </rPh>
    <rPh sb="12" eb="14">
      <t>ホケン</t>
    </rPh>
    <phoneticPr fontId="25"/>
  </si>
  <si>
    <t>彦根医師会会長室</t>
    <rPh sb="0" eb="5">
      <t>ヒコネイシカイ</t>
    </rPh>
    <rPh sb="5" eb="8">
      <t>カイチョウシツ</t>
    </rPh>
    <phoneticPr fontId="25"/>
  </si>
  <si>
    <t>サロン</t>
  </si>
  <si>
    <t>E454</t>
    <phoneticPr fontId="14"/>
  </si>
  <si>
    <t>プリズムアクリルパネル</t>
  </si>
  <si>
    <t>自販機コーナー</t>
    <rPh sb="0" eb="3">
      <t>ジハンキ</t>
    </rPh>
    <phoneticPr fontId="25"/>
  </si>
  <si>
    <t>ホール・廊下</t>
    <rPh sb="4" eb="6">
      <t>ロウカ</t>
    </rPh>
    <phoneticPr fontId="25"/>
  </si>
  <si>
    <t>1-3F</t>
  </si>
  <si>
    <t>階段室1</t>
    <rPh sb="0" eb="3">
      <t>カイダンシツ</t>
    </rPh>
    <phoneticPr fontId="25"/>
  </si>
  <si>
    <t>P321</t>
    <phoneticPr fontId="14"/>
  </si>
  <si>
    <t>ひと(熱線)センサ付</t>
  </si>
  <si>
    <t>天井直付</t>
  </si>
  <si>
    <t>1-3F・屋根裏</t>
    <rPh sb="5" eb="8">
      <t>ヤネウラ</t>
    </rPh>
    <phoneticPr fontId="25"/>
  </si>
  <si>
    <t>階段室2</t>
    <rPh sb="0" eb="3">
      <t>カイダンシツ</t>
    </rPh>
    <phoneticPr fontId="25"/>
  </si>
  <si>
    <t>子どもセンター</t>
    <rPh sb="0" eb="1">
      <t>コ</t>
    </rPh>
    <phoneticPr fontId="14"/>
  </si>
  <si>
    <t>施設名：子どもセンター</t>
  </si>
  <si>
    <t>ピロティー1</t>
  </si>
  <si>
    <t>c-13W</t>
    <phoneticPr fontId="14"/>
  </si>
  <si>
    <t>ガラスパネル付</t>
  </si>
  <si>
    <t>a'-18</t>
    <phoneticPr fontId="14"/>
  </si>
  <si>
    <t>枠：指定色</t>
  </si>
  <si>
    <t>M-41B</t>
    <phoneticPr fontId="14"/>
  </si>
  <si>
    <t>d'-20B</t>
    <phoneticPr fontId="14"/>
  </si>
  <si>
    <t>更衣室</t>
    <rPh sb="0" eb="3">
      <t>コウイシツ</t>
    </rPh>
    <phoneticPr fontId="25"/>
  </si>
  <si>
    <t>C-41</t>
    <phoneticPr fontId="14"/>
  </si>
  <si>
    <t>静養室</t>
    <rPh sb="0" eb="3">
      <t>セイヨウシツ</t>
    </rPh>
    <phoneticPr fontId="25"/>
  </si>
  <si>
    <t>C-42</t>
    <phoneticPr fontId="14"/>
  </si>
  <si>
    <t>A-21B</t>
    <phoneticPr fontId="14"/>
  </si>
  <si>
    <t>D-42</t>
    <phoneticPr fontId="14"/>
  </si>
  <si>
    <t>D-42B</t>
    <phoneticPr fontId="14"/>
  </si>
  <si>
    <t>b-60</t>
    <phoneticPr fontId="14"/>
  </si>
  <si>
    <t>角形/乳白アクリルパネル</t>
  </si>
  <si>
    <t>M-21B</t>
    <phoneticPr fontId="14"/>
  </si>
  <si>
    <t>E-42</t>
    <phoneticPr fontId="14"/>
  </si>
  <si>
    <t>外灯1</t>
    <rPh sb="0" eb="2">
      <t>ガイトウ</t>
    </rPh>
    <phoneticPr fontId="25"/>
  </si>
  <si>
    <t>e-06W</t>
    <phoneticPr fontId="14"/>
  </si>
  <si>
    <t>FPL6</t>
  </si>
  <si>
    <t>A-22B</t>
    <phoneticPr fontId="14"/>
  </si>
  <si>
    <t>F-41</t>
    <phoneticPr fontId="14"/>
  </si>
  <si>
    <t>プラスチックルーバー</t>
  </si>
  <si>
    <t>a-13</t>
    <phoneticPr fontId="14"/>
  </si>
  <si>
    <t>F-423L</t>
    <phoneticPr fontId="14"/>
  </si>
  <si>
    <t>連結器具(左用)</t>
  </si>
  <si>
    <t>F-423M</t>
    <phoneticPr fontId="14"/>
  </si>
  <si>
    <t>連結器具(中用)</t>
  </si>
  <si>
    <t>F-423R</t>
    <phoneticPr fontId="14"/>
  </si>
  <si>
    <t>連結器具(右用)</t>
  </si>
  <si>
    <t>D-423L</t>
    <phoneticPr fontId="14"/>
  </si>
  <si>
    <t>D-423M</t>
    <phoneticPr fontId="14"/>
  </si>
  <si>
    <t>D-423R</t>
    <phoneticPr fontId="14"/>
  </si>
  <si>
    <t>D-423BL</t>
    <phoneticPr fontId="14"/>
  </si>
  <si>
    <t>新設非常灯</t>
  </si>
  <si>
    <t>新規設置非常灯</t>
  </si>
  <si>
    <t>新規設置</t>
  </si>
  <si>
    <t>D-423BM</t>
    <phoneticPr fontId="14"/>
  </si>
  <si>
    <t>D-423BR</t>
    <phoneticPr fontId="14"/>
  </si>
  <si>
    <t>G-41</t>
    <phoneticPr fontId="14"/>
  </si>
  <si>
    <t>C-42B</t>
    <phoneticPr fontId="14"/>
  </si>
  <si>
    <t>C-22</t>
    <phoneticPr fontId="14"/>
  </si>
  <si>
    <t>C-22B</t>
    <phoneticPr fontId="14"/>
  </si>
  <si>
    <t>ホール1</t>
  </si>
  <si>
    <t>F-425L</t>
    <phoneticPr fontId="14"/>
  </si>
  <si>
    <t>F-425M</t>
    <phoneticPr fontId="14"/>
  </si>
  <si>
    <t>F-425R</t>
    <phoneticPr fontId="14"/>
  </si>
  <si>
    <t>I-250</t>
    <phoneticPr fontId="14"/>
  </si>
  <si>
    <t>高天井ダウンライト</t>
  </si>
  <si>
    <t>MF250</t>
  </si>
  <si>
    <t>一般高力安定器共</t>
  </si>
  <si>
    <t>下部強化ガラス付</t>
  </si>
  <si>
    <t>a-18</t>
    <phoneticPr fontId="14"/>
  </si>
  <si>
    <t>f-75</t>
    <phoneticPr fontId="14"/>
  </si>
  <si>
    <t>ﾋﾞｰﾑﾗﾝﾌﾟ75</t>
  </si>
  <si>
    <t>バッフル</t>
  </si>
  <si>
    <t>SP-100</t>
    <phoneticPr fontId="14"/>
  </si>
  <si>
    <t>スポットライト</t>
  </si>
  <si>
    <t>配線ダクト</t>
  </si>
  <si>
    <t>M-21B'</t>
    <phoneticPr fontId="14"/>
  </si>
  <si>
    <t>湯沸コーナー</t>
    <rPh sb="0" eb="2">
      <t>ユフツ</t>
    </rPh>
    <phoneticPr fontId="25"/>
  </si>
  <si>
    <t>カフェテリヤ</t>
  </si>
  <si>
    <t>FL40×1×14台</t>
    <rPh sb="9" eb="10">
      <t>ダイ</t>
    </rPh>
    <phoneticPr fontId="25"/>
  </si>
  <si>
    <t>H-4114</t>
    <phoneticPr fontId="14"/>
  </si>
  <si>
    <t>配線ダクトに取付/HPボードゲームコーナー参照</t>
  </si>
  <si>
    <t>M-21BP</t>
    <phoneticPr fontId="14"/>
  </si>
  <si>
    <t>ピロティー2</t>
  </si>
  <si>
    <t>ホール・イベントコーナー</t>
  </si>
  <si>
    <t>ホール玄関</t>
    <rPh sb="3" eb="5">
      <t>ゲンカン</t>
    </rPh>
    <phoneticPr fontId="25"/>
  </si>
  <si>
    <t>ホール2</t>
  </si>
  <si>
    <t>EV機械室</t>
    <rPh sb="2" eb="5">
      <t>キカイシツ</t>
    </rPh>
    <phoneticPr fontId="25"/>
  </si>
  <si>
    <t>N-41B</t>
    <phoneticPr fontId="14"/>
  </si>
  <si>
    <t>卓球室</t>
    <rPh sb="0" eb="3">
      <t>タッキュウシツ</t>
    </rPh>
    <phoneticPr fontId="25"/>
  </si>
  <si>
    <t>O-21</t>
    <phoneticPr fontId="14"/>
  </si>
  <si>
    <t>女子便所2</t>
    <rPh sb="0" eb="4">
      <t>ジョシベンジョ</t>
    </rPh>
    <phoneticPr fontId="25"/>
  </si>
  <si>
    <t>男子便所2</t>
    <rPh sb="0" eb="4">
      <t>ダンシベンジョ</t>
    </rPh>
    <phoneticPr fontId="25"/>
  </si>
  <si>
    <t>器具庫</t>
    <rPh sb="0" eb="3">
      <t>キグコ</t>
    </rPh>
    <phoneticPr fontId="25"/>
  </si>
  <si>
    <t>B-41G</t>
    <phoneticPr fontId="14"/>
  </si>
  <si>
    <t>アリーナ</t>
  </si>
  <si>
    <t>M-21BG</t>
    <phoneticPr fontId="14"/>
  </si>
  <si>
    <t>片面/ガード付</t>
  </si>
  <si>
    <t>控室1</t>
    <rPh sb="0" eb="2">
      <t>ヒカエシツ</t>
    </rPh>
    <phoneticPr fontId="25"/>
  </si>
  <si>
    <t>J-41</t>
    <phoneticPr fontId="14"/>
  </si>
  <si>
    <t>(N-42)×9 LW40×30 吊り×2</t>
    <rPh sb="17" eb="18">
      <t>ツリ</t>
    </rPh>
    <phoneticPr fontId="25"/>
  </si>
  <si>
    <t>N-42</t>
    <phoneticPr fontId="14"/>
  </si>
  <si>
    <t>控室2</t>
    <rPh sb="0" eb="2">
      <t>ヒカエシツ</t>
    </rPh>
    <phoneticPr fontId="25"/>
  </si>
  <si>
    <t>外灯2</t>
    <rPh sb="0" eb="2">
      <t>ガイトウ</t>
    </rPh>
    <phoneticPr fontId="25"/>
  </si>
  <si>
    <t>g-40</t>
    <phoneticPr fontId="14"/>
  </si>
  <si>
    <t>コップ形シーリングライト</t>
  </si>
  <si>
    <t>g-40W</t>
    <phoneticPr fontId="14"/>
  </si>
  <si>
    <t>アリーナ上部</t>
    <rPh sb="4" eb="6">
      <t>ジョウブ</t>
    </rPh>
    <phoneticPr fontId="25"/>
  </si>
  <si>
    <t>K-400</t>
    <phoneticPr fontId="14"/>
  </si>
  <si>
    <t>電動昇降装置付</t>
  </si>
  <si>
    <t>セード付/ガード付</t>
  </si>
  <si>
    <t>L-404</t>
    <phoneticPr fontId="14"/>
  </si>
  <si>
    <t>ステージ上部</t>
    <rPh sb="4" eb="6">
      <t>ジョウブ</t>
    </rPh>
    <phoneticPr fontId="25"/>
  </si>
  <si>
    <t>中2F</t>
    <rPh sb="0" eb="1">
      <t>チュウ</t>
    </rPh>
    <phoneticPr fontId="25"/>
  </si>
  <si>
    <t>自然観察室</t>
    <rPh sb="0" eb="4">
      <t>シゼンカンサツ</t>
    </rPh>
    <rPh sb="4" eb="5">
      <t>シツ</t>
    </rPh>
    <phoneticPr fontId="25"/>
  </si>
  <si>
    <t>対象外</t>
    <phoneticPr fontId="25"/>
  </si>
  <si>
    <t>天体観測室</t>
    <rPh sb="0" eb="2">
      <t>テンタイ</t>
    </rPh>
    <rPh sb="2" eb="5">
      <t>カンソクシツ</t>
    </rPh>
    <phoneticPr fontId="25"/>
  </si>
  <si>
    <t>階段室1</t>
    <rPh sb="0" eb="2">
      <t>カイダン</t>
    </rPh>
    <rPh sb="2" eb="3">
      <t>シツ</t>
    </rPh>
    <phoneticPr fontId="25"/>
  </si>
  <si>
    <t>C-21B</t>
    <phoneticPr fontId="14"/>
  </si>
  <si>
    <t>3-4F</t>
  </si>
  <si>
    <t>発達支援センター</t>
    <rPh sb="0" eb="2">
      <t>ハッタツ</t>
    </rPh>
    <rPh sb="2" eb="4">
      <t>シエン</t>
    </rPh>
    <phoneticPr fontId="14"/>
  </si>
  <si>
    <t>施設名：発達支援センター</t>
  </si>
  <si>
    <t>新館</t>
    <rPh sb="0" eb="2">
      <t>シンカン</t>
    </rPh>
    <phoneticPr fontId="14"/>
  </si>
  <si>
    <t>建物全体LED化済</t>
    <rPh sb="0" eb="2">
      <t>タテモノ</t>
    </rPh>
    <rPh sb="2" eb="4">
      <t>ゼンタイ</t>
    </rPh>
    <rPh sb="7" eb="8">
      <t>カ</t>
    </rPh>
    <rPh sb="8" eb="9">
      <t>ズ</t>
    </rPh>
    <phoneticPr fontId="14"/>
  </si>
  <si>
    <t>旧館</t>
    <rPh sb="0" eb="2">
      <t>キュウカン</t>
    </rPh>
    <phoneticPr fontId="14"/>
  </si>
  <si>
    <t>ホール・廊下</t>
    <rPh sb="4" eb="6">
      <t>ロウカ</t>
    </rPh>
    <phoneticPr fontId="14"/>
  </si>
  <si>
    <t>V-41N</t>
    <phoneticPr fontId="14"/>
  </si>
  <si>
    <t>W150</t>
  </si>
  <si>
    <t>V-41NB</t>
    <phoneticPr fontId="14"/>
  </si>
  <si>
    <t>非常灯兼用</t>
  </si>
  <si>
    <t>V-21H</t>
    <phoneticPr fontId="14"/>
  </si>
  <si>
    <t>エ-13B-LED</t>
    <phoneticPr fontId="14"/>
  </si>
  <si>
    <t>LED済</t>
  </si>
  <si>
    <t>ウ-20BL'</t>
    <phoneticPr fontId="14"/>
  </si>
  <si>
    <t>廊下（観察室）</t>
    <rPh sb="0" eb="2">
      <t>ロウカ</t>
    </rPh>
    <rPh sb="3" eb="6">
      <t>カンサツシツ</t>
    </rPh>
    <phoneticPr fontId="14"/>
  </si>
  <si>
    <t>V-42H</t>
    <phoneticPr fontId="14"/>
  </si>
  <si>
    <t>エ-13B-LED</t>
  </si>
  <si>
    <t>ウ-20BL'-LED</t>
    <phoneticPr fontId="14"/>
  </si>
  <si>
    <t>聴覚検査室</t>
    <rPh sb="0" eb="2">
      <t>チョウカク</t>
    </rPh>
    <rPh sb="2" eb="5">
      <t>ケンサシツ</t>
    </rPh>
    <phoneticPr fontId="14"/>
  </si>
  <si>
    <t>手洗所・園児便所</t>
    <rPh sb="0" eb="3">
      <t>テアライジョ</t>
    </rPh>
    <rPh sb="4" eb="6">
      <t>エンジ</t>
    </rPh>
    <rPh sb="6" eb="8">
      <t>ベンジョ</t>
    </rPh>
    <phoneticPr fontId="14"/>
  </si>
  <si>
    <t>ミラー灯161</t>
    <rPh sb="3" eb="4">
      <t>トウ</t>
    </rPh>
    <phoneticPr fontId="14"/>
  </si>
  <si>
    <t>FHF16</t>
  </si>
  <si>
    <t>脱衣洗濯室</t>
    <rPh sb="0" eb="2">
      <t>ダツイ</t>
    </rPh>
    <rPh sb="2" eb="5">
      <t>センタクシツ</t>
    </rPh>
    <phoneticPr fontId="14"/>
  </si>
  <si>
    <t>A-321N-LED</t>
    <phoneticPr fontId="14"/>
  </si>
  <si>
    <t>浴室</t>
    <rPh sb="0" eb="2">
      <t>ヨクシツ</t>
    </rPh>
    <phoneticPr fontId="14"/>
  </si>
  <si>
    <t>浴室用シーリング</t>
    <rPh sb="0" eb="3">
      <t>ヨクシツヨウ</t>
    </rPh>
    <phoneticPr fontId="14"/>
  </si>
  <si>
    <t>浴室用</t>
  </si>
  <si>
    <t>男子便所</t>
    <rPh sb="0" eb="4">
      <t>ダンシベンジョ</t>
    </rPh>
    <phoneticPr fontId="14"/>
  </si>
  <si>
    <t>V-21H</t>
  </si>
  <si>
    <t>女子便所</t>
    <rPh sb="0" eb="4">
      <t>ジョシベンジョ</t>
    </rPh>
    <phoneticPr fontId="14"/>
  </si>
  <si>
    <t>V-321N</t>
    <phoneticPr fontId="14"/>
  </si>
  <si>
    <t>FHF32</t>
  </si>
  <si>
    <t>ミラー灯21</t>
    <rPh sb="3" eb="4">
      <t>トウ</t>
    </rPh>
    <phoneticPr fontId="14"/>
  </si>
  <si>
    <t>トイレ前通路</t>
    <rPh sb="3" eb="4">
      <t>マエ</t>
    </rPh>
    <rPh sb="4" eb="6">
      <t>ツウロ</t>
    </rPh>
    <phoneticPr fontId="14"/>
  </si>
  <si>
    <t>調理室</t>
    <rPh sb="0" eb="3">
      <t>チョウリシツ</t>
    </rPh>
    <phoneticPr fontId="14"/>
  </si>
  <si>
    <t>食事指導室</t>
    <rPh sb="0" eb="5">
      <t>ショクジシドウシツ</t>
    </rPh>
    <phoneticPr fontId="14"/>
  </si>
  <si>
    <t>食事指導室(入口)</t>
    <rPh sb="0" eb="5">
      <t>ショクジシドウシツ</t>
    </rPh>
    <rPh sb="6" eb="8">
      <t>イリグチ</t>
    </rPh>
    <phoneticPr fontId="14"/>
  </si>
  <si>
    <t>V-21</t>
    <phoneticPr fontId="14"/>
  </si>
  <si>
    <t>会議室（作業室）</t>
    <rPh sb="0" eb="3">
      <t>カイギシツ</t>
    </rPh>
    <rPh sb="4" eb="7">
      <t>サギョウシツ</t>
    </rPh>
    <phoneticPr fontId="14"/>
  </si>
  <si>
    <t>DL100</t>
    <phoneticPr fontId="14"/>
  </si>
  <si>
    <t>踏込</t>
    <rPh sb="0" eb="2">
      <t>フミコ</t>
    </rPh>
    <phoneticPr fontId="14"/>
  </si>
  <si>
    <t>相談室3</t>
    <rPh sb="0" eb="3">
      <t>ソウダンシツ</t>
    </rPh>
    <phoneticPr fontId="14"/>
  </si>
  <si>
    <t>和風ペンダント</t>
    <rPh sb="0" eb="2">
      <t>ワフウ</t>
    </rPh>
    <phoneticPr fontId="14"/>
  </si>
  <si>
    <t>和風</t>
  </si>
  <si>
    <t>器具庫</t>
    <rPh sb="0" eb="3">
      <t>キグコ</t>
    </rPh>
    <phoneticPr fontId="14"/>
  </si>
  <si>
    <t>プレイルーム2</t>
    <phoneticPr fontId="14"/>
  </si>
  <si>
    <t>埋込スクエア</t>
    <rPh sb="0" eb="2">
      <t>ウメコミ</t>
    </rPh>
    <phoneticPr fontId="14"/>
  </si>
  <si>
    <t>FCL30+40</t>
  </si>
  <si>
    <t>□470</t>
  </si>
  <si>
    <t>B40-1-L</t>
    <phoneticPr fontId="14"/>
  </si>
  <si>
    <t>連結（左）</t>
  </si>
  <si>
    <t>B40-1-M</t>
    <phoneticPr fontId="14"/>
  </si>
  <si>
    <t>連結（中）</t>
  </si>
  <si>
    <t>間接照明</t>
  </si>
  <si>
    <t>B40-1-R</t>
    <phoneticPr fontId="14"/>
  </si>
  <si>
    <t>上に統合</t>
  </si>
  <si>
    <t>プレイルーム1</t>
    <phoneticPr fontId="14"/>
  </si>
  <si>
    <t>H-151W</t>
    <phoneticPr fontId="14"/>
  </si>
  <si>
    <t>EFD15</t>
  </si>
  <si>
    <t>玄関ホール</t>
    <rPh sb="0" eb="2">
      <t>ゲンカン</t>
    </rPh>
    <phoneticPr fontId="14"/>
  </si>
  <si>
    <t>E-323</t>
    <phoneticPr fontId="14"/>
  </si>
  <si>
    <t>ア-13B</t>
    <phoneticPr fontId="14"/>
  </si>
  <si>
    <t>ウ-20C</t>
    <phoneticPr fontId="14"/>
  </si>
  <si>
    <t>壁・天井直付</t>
  </si>
  <si>
    <t>ウ-20B-R</t>
    <phoneticPr fontId="14"/>
  </si>
  <si>
    <t>C-162H</t>
    <phoneticPr fontId="14"/>
  </si>
  <si>
    <t>相談室4</t>
    <rPh sb="0" eb="3">
      <t>ソウダンシツ</t>
    </rPh>
    <phoneticPr fontId="14"/>
  </si>
  <si>
    <t>A-322H</t>
    <phoneticPr fontId="14"/>
  </si>
  <si>
    <t>相談室5</t>
    <rPh sb="0" eb="3">
      <t>ソウダンシツ</t>
    </rPh>
    <phoneticPr fontId="14"/>
  </si>
  <si>
    <t>E-233</t>
    <phoneticPr fontId="14"/>
  </si>
  <si>
    <t>こどもトイレ</t>
    <phoneticPr fontId="14"/>
  </si>
  <si>
    <t>B-321N</t>
    <phoneticPr fontId="14"/>
  </si>
  <si>
    <t>F-321</t>
    <phoneticPr fontId="14"/>
  </si>
  <si>
    <t>F-241</t>
    <phoneticPr fontId="14"/>
  </si>
  <si>
    <t>MR21</t>
    <phoneticPr fontId="14"/>
  </si>
  <si>
    <t>手洗い場</t>
    <rPh sb="0" eb="2">
      <t>テアラ</t>
    </rPh>
    <rPh sb="3" eb="4">
      <t>バ</t>
    </rPh>
    <phoneticPr fontId="14"/>
  </si>
  <si>
    <t>G-101</t>
    <phoneticPr fontId="14"/>
  </si>
  <si>
    <t>EFD10</t>
  </si>
  <si>
    <t>食事指導室</t>
    <rPh sb="0" eb="4">
      <t>ショクジシドウ</t>
    </rPh>
    <rPh sb="4" eb="5">
      <t>シツ</t>
    </rPh>
    <phoneticPr fontId="14"/>
  </si>
  <si>
    <t>グループ指導室</t>
    <rPh sb="4" eb="7">
      <t>シドウシツ</t>
    </rPh>
    <phoneticPr fontId="14"/>
  </si>
  <si>
    <t>廊下2</t>
    <rPh sb="0" eb="2">
      <t>ロウカ</t>
    </rPh>
    <phoneticPr fontId="14"/>
  </si>
  <si>
    <t>A-321N</t>
    <phoneticPr fontId="14"/>
  </si>
  <si>
    <t>つぼみプレイルーム2</t>
    <phoneticPr fontId="14"/>
  </si>
  <si>
    <t>A-322HG</t>
    <phoneticPr fontId="14"/>
  </si>
  <si>
    <t>ガード付き</t>
  </si>
  <si>
    <t>つぼみプレイルーム1</t>
    <phoneticPr fontId="14"/>
  </si>
  <si>
    <t>H-151W-LED</t>
    <phoneticPr fontId="14"/>
  </si>
  <si>
    <t>廊下4</t>
    <rPh sb="0" eb="2">
      <t>ロウカ</t>
    </rPh>
    <phoneticPr fontId="14"/>
  </si>
  <si>
    <t>A-162H</t>
    <phoneticPr fontId="14"/>
  </si>
  <si>
    <t>エ-13B</t>
    <phoneticPr fontId="14"/>
  </si>
  <si>
    <t>ウ-20BL</t>
    <phoneticPr fontId="14"/>
  </si>
  <si>
    <t>H-151W</t>
  </si>
  <si>
    <t>観光案内所</t>
    <rPh sb="0" eb="5">
      <t>カンコウアンナイジョ</t>
    </rPh>
    <phoneticPr fontId="14"/>
  </si>
  <si>
    <t>施設名：観光案内所</t>
  </si>
  <si>
    <t>Z-75</t>
    <phoneticPr fontId="14"/>
  </si>
  <si>
    <t>ダウンスポットライト</t>
  </si>
  <si>
    <t>カウンター1</t>
  </si>
  <si>
    <t>2K-41</t>
    <phoneticPr fontId="14"/>
  </si>
  <si>
    <t>2G-43</t>
    <phoneticPr fontId="14"/>
  </si>
  <si>
    <t>2eaa-20Ba</t>
    <phoneticPr fontId="14"/>
  </si>
  <si>
    <t>カウンター2</t>
  </si>
  <si>
    <t>A-41W</t>
    <phoneticPr fontId="14"/>
  </si>
  <si>
    <t>a-21'</t>
    <phoneticPr fontId="14"/>
  </si>
  <si>
    <t>PS付/コンセント付</t>
  </si>
  <si>
    <t>透明プラスチックカバー</t>
  </si>
  <si>
    <t>A-21</t>
    <phoneticPr fontId="14"/>
  </si>
  <si>
    <t>売店</t>
    <rPh sb="0" eb="2">
      <t>バイテン</t>
    </rPh>
    <phoneticPr fontId="25"/>
  </si>
  <si>
    <t>2G-42</t>
    <phoneticPr fontId="14"/>
  </si>
  <si>
    <t>待合室</t>
    <rPh sb="0" eb="3">
      <t>マチアイシツ</t>
    </rPh>
    <phoneticPr fontId="25"/>
  </si>
  <si>
    <t>展示台</t>
    <rPh sb="0" eb="3">
      <t>テンジダイ</t>
    </rPh>
    <phoneticPr fontId="25"/>
  </si>
  <si>
    <t>D-21(別途)</t>
    <rPh sb="5" eb="7">
      <t>ベット</t>
    </rPh>
    <phoneticPr fontId="14"/>
  </si>
  <si>
    <t>D-41(別途)</t>
    <rPh sb="5" eb="7">
      <t>ベット</t>
    </rPh>
    <phoneticPr fontId="14"/>
  </si>
  <si>
    <t>観光センター</t>
    <rPh sb="0" eb="2">
      <t>カンコウ</t>
    </rPh>
    <phoneticPr fontId="14"/>
  </si>
  <si>
    <t>施設名：観光センター</t>
  </si>
  <si>
    <t>彦根観光センター</t>
  </si>
  <si>
    <t>スポット</t>
    <phoneticPr fontId="14"/>
  </si>
  <si>
    <t>本体黒</t>
  </si>
  <si>
    <t>関係者休憩室</t>
    <rPh sb="0" eb="3">
      <t>カンケイシャ</t>
    </rPh>
    <rPh sb="3" eb="6">
      <t>キュウケイシツ</t>
    </rPh>
    <phoneticPr fontId="25"/>
  </si>
  <si>
    <t>来客用休憩室</t>
    <rPh sb="0" eb="3">
      <t>ライキャクヨウ</t>
    </rPh>
    <rPh sb="3" eb="6">
      <t>キュウケイシツ</t>
    </rPh>
    <phoneticPr fontId="25"/>
  </si>
  <si>
    <t>調光</t>
  </si>
  <si>
    <t>配線ダクト取付</t>
  </si>
  <si>
    <t>ボランティア室・休憩室</t>
    <rPh sb="6" eb="7">
      <t>シツ</t>
    </rPh>
    <rPh sb="8" eb="11">
      <t>キュウケイシツ</t>
    </rPh>
    <phoneticPr fontId="25"/>
  </si>
  <si>
    <t>D'</t>
    <phoneticPr fontId="14"/>
  </si>
  <si>
    <t>E'</t>
    <phoneticPr fontId="14"/>
  </si>
  <si>
    <t>駐車場従業者事務室</t>
    <rPh sb="0" eb="3">
      <t>チュウシャジョウ</t>
    </rPh>
    <rPh sb="3" eb="6">
      <t>ジュウギョウシャ</t>
    </rPh>
    <rPh sb="6" eb="9">
      <t>ジムシツ</t>
    </rPh>
    <phoneticPr fontId="25"/>
  </si>
  <si>
    <t>庇下</t>
    <rPh sb="0" eb="1">
      <t>ヒサシ</t>
    </rPh>
    <rPh sb="1" eb="2">
      <t>シタ</t>
    </rPh>
    <phoneticPr fontId="25"/>
  </si>
  <si>
    <t>A'</t>
    <phoneticPr fontId="14"/>
  </si>
  <si>
    <t>ブラケット</t>
    <phoneticPr fontId="14"/>
  </si>
  <si>
    <t>角形乳白カバー</t>
  </si>
  <si>
    <t>いろは松駐車場便所</t>
    <rPh sb="3" eb="4">
      <t>マツ</t>
    </rPh>
    <rPh sb="4" eb="7">
      <t>チュウシャジョウ</t>
    </rPh>
    <rPh sb="7" eb="9">
      <t>ベンジョ</t>
    </rPh>
    <phoneticPr fontId="25"/>
  </si>
  <si>
    <t>A-21</t>
  </si>
  <si>
    <t>A-41</t>
  </si>
  <si>
    <t>身障者便所</t>
    <rPh sb="0" eb="3">
      <t>シンショウシャ</t>
    </rPh>
    <rPh sb="3" eb="5">
      <t>ベンジョ</t>
    </rPh>
    <phoneticPr fontId="25"/>
  </si>
  <si>
    <t>C-05</t>
    <phoneticPr fontId="14"/>
  </si>
  <si>
    <t>赤色灯</t>
  </si>
  <si>
    <t>IL5</t>
  </si>
  <si>
    <t>B-40</t>
    <phoneticPr fontId="14"/>
  </si>
  <si>
    <t>鳥居本宿交流館さんあか</t>
    <rPh sb="0" eb="3">
      <t>トリイホン</t>
    </rPh>
    <rPh sb="3" eb="4">
      <t>ヤド</t>
    </rPh>
    <rPh sb="4" eb="7">
      <t>コウリュウカン</t>
    </rPh>
    <phoneticPr fontId="14"/>
  </si>
  <si>
    <t>施設名：鳥居本宿交流館さんあか</t>
  </si>
  <si>
    <t>鳥居本宿交流館さんあか</t>
  </si>
  <si>
    <t>展示・休憩コーナー</t>
    <rPh sb="0" eb="2">
      <t>テンジ</t>
    </rPh>
    <rPh sb="3" eb="5">
      <t>キュウケイ</t>
    </rPh>
    <phoneticPr fontId="14"/>
  </si>
  <si>
    <t>B-423</t>
    <phoneticPr fontId="14"/>
  </si>
  <si>
    <t>B-323</t>
    <phoneticPr fontId="14"/>
  </si>
  <si>
    <t>D-LED6</t>
    <phoneticPr fontId="14"/>
  </si>
  <si>
    <t>Φ85/H134</t>
  </si>
  <si>
    <t>E-LED6</t>
    <phoneticPr fontId="14"/>
  </si>
  <si>
    <t>C-LED19.6</t>
    <phoneticPr fontId="14"/>
  </si>
  <si>
    <t>Φ100/H109</t>
  </si>
  <si>
    <t>H-LED7</t>
    <phoneticPr fontId="14"/>
  </si>
  <si>
    <t>B-233</t>
    <phoneticPr fontId="14"/>
  </si>
  <si>
    <t>倉庫3</t>
    <rPh sb="0" eb="2">
      <t>ソウコ</t>
    </rPh>
    <phoneticPr fontId="14"/>
  </si>
  <si>
    <t>倉庫2</t>
    <rPh sb="0" eb="2">
      <t>ソウコ</t>
    </rPh>
    <phoneticPr fontId="14"/>
  </si>
  <si>
    <t>倉庫1</t>
    <rPh sb="0" eb="2">
      <t>ソウコ</t>
    </rPh>
    <phoneticPr fontId="14"/>
  </si>
  <si>
    <t>A-322N</t>
    <phoneticPr fontId="14"/>
  </si>
  <si>
    <t>ア-13B</t>
  </si>
  <si>
    <t>炊事室</t>
    <rPh sb="0" eb="3">
      <t>スイジシツ</t>
    </rPh>
    <phoneticPr fontId="14"/>
  </si>
  <si>
    <t>G-201</t>
    <phoneticPr fontId="14"/>
  </si>
  <si>
    <t>F-LED7.5W</t>
    <phoneticPr fontId="14"/>
  </si>
  <si>
    <t>熱線センサ・明るさセンサ</t>
  </si>
  <si>
    <t>控室</t>
    <rPh sb="0" eb="2">
      <t>ヒカエシツ</t>
    </rPh>
    <phoneticPr fontId="14"/>
  </si>
  <si>
    <t>逆富士21</t>
    <rPh sb="0" eb="3">
      <t>ギャクフジ</t>
    </rPh>
    <phoneticPr fontId="14"/>
  </si>
  <si>
    <t>小会議室</t>
    <rPh sb="0" eb="4">
      <t>ショウカイギシツ</t>
    </rPh>
    <phoneticPr fontId="14"/>
  </si>
  <si>
    <t>逆富士</t>
    <rPh sb="0" eb="1">
      <t>ギャク</t>
    </rPh>
    <rPh sb="1" eb="3">
      <t>フジ</t>
    </rPh>
    <phoneticPr fontId="14"/>
  </si>
  <si>
    <t>大会議室</t>
    <rPh sb="0" eb="4">
      <t>ダイカイギシツ</t>
    </rPh>
    <phoneticPr fontId="14"/>
  </si>
  <si>
    <t>２階ろう下</t>
    <rPh sb="1" eb="2">
      <t>カイ</t>
    </rPh>
    <rPh sb="4" eb="5">
      <t>シタ</t>
    </rPh>
    <phoneticPr fontId="14"/>
  </si>
  <si>
    <t>逆富士21</t>
    <rPh sb="0" eb="1">
      <t>ギャク</t>
    </rPh>
    <rPh sb="1" eb="3">
      <t>フジ</t>
    </rPh>
    <phoneticPr fontId="14"/>
  </si>
  <si>
    <t>佐和山城跡関連施設(案内所、史跡公園トイレ、周辺照明)</t>
    <rPh sb="0" eb="3">
      <t>サワヤマ</t>
    </rPh>
    <rPh sb="3" eb="5">
      <t>シロアト</t>
    </rPh>
    <rPh sb="5" eb="9">
      <t>カンレンシセツ</t>
    </rPh>
    <rPh sb="10" eb="13">
      <t>アンナイジョ</t>
    </rPh>
    <rPh sb="14" eb="16">
      <t>シセキ</t>
    </rPh>
    <rPh sb="16" eb="18">
      <t>コウエン</t>
    </rPh>
    <rPh sb="22" eb="26">
      <t>シュウヘンショウメイ</t>
    </rPh>
    <phoneticPr fontId="14"/>
  </si>
  <si>
    <t>施設名：佐和山城跡関連施設(案内所、史跡公園トイレ、周辺照明)</t>
  </si>
  <si>
    <t>佐和山ボランティアガイド詰所</t>
    <phoneticPr fontId="14"/>
  </si>
  <si>
    <t>詰所</t>
    <rPh sb="0" eb="2">
      <t>ツメショ</t>
    </rPh>
    <phoneticPr fontId="14"/>
  </si>
  <si>
    <t>逆富士</t>
    <rPh sb="0" eb="3">
      <t>ギャクフジ</t>
    </rPh>
    <phoneticPr fontId="14"/>
  </si>
  <si>
    <t>史跡公園トイレ</t>
    <phoneticPr fontId="14"/>
  </si>
  <si>
    <t>多目的便所</t>
    <rPh sb="0" eb="3">
      <t>タモクテキ</t>
    </rPh>
    <rPh sb="3" eb="5">
      <t>ベンジョ</t>
    </rPh>
    <phoneticPr fontId="14"/>
  </si>
  <si>
    <t>DL13</t>
    <phoneticPr fontId="14"/>
  </si>
  <si>
    <t>DL60</t>
    <phoneticPr fontId="14"/>
  </si>
  <si>
    <t>RF60</t>
  </si>
  <si>
    <t>MR18</t>
    <phoneticPr fontId="14"/>
  </si>
  <si>
    <t>FPL18</t>
  </si>
  <si>
    <t>CL60</t>
    <phoneticPr fontId="14"/>
  </si>
  <si>
    <t>自動点滅器別置</t>
    <rPh sb="0" eb="5">
      <t>ジドウテンメツキ</t>
    </rPh>
    <rPh sb="5" eb="7">
      <t>ベッチ</t>
    </rPh>
    <phoneticPr fontId="25"/>
  </si>
  <si>
    <t>YA44365</t>
    <phoneticPr fontId="14"/>
  </si>
  <si>
    <t>NH110</t>
  </si>
  <si>
    <t>角グローブ吊下げ形/アーム/つや消しガラスパネル</t>
  </si>
  <si>
    <t>YA44365</t>
  </si>
  <si>
    <t>YF32441</t>
    <phoneticPr fontId="14"/>
  </si>
  <si>
    <t>庭園灯</t>
  </si>
  <si>
    <t>無電極ﾗﾝﾌﾟ18</t>
  </si>
  <si>
    <t>ポール□200/H990</t>
  </si>
  <si>
    <t>YF32441</t>
  </si>
  <si>
    <t>対象外/分電盤</t>
    <rPh sb="0" eb="3">
      <t>タイショウガイ</t>
    </rPh>
    <rPh sb="4" eb="7">
      <t>ブンデンバン</t>
    </rPh>
    <phoneticPr fontId="25"/>
  </si>
  <si>
    <t>京橋口駐車場</t>
    <rPh sb="0" eb="3">
      <t>キョウバシグチ</t>
    </rPh>
    <rPh sb="3" eb="6">
      <t>チュウシャジョウ</t>
    </rPh>
    <phoneticPr fontId="14"/>
  </si>
  <si>
    <t>施設名：京橋口駐車場</t>
  </si>
  <si>
    <t>京橋口駐車場前休憩所</t>
    <rPh sb="6" eb="7">
      <t>マエ</t>
    </rPh>
    <rPh sb="7" eb="10">
      <t>キュウケイジョ</t>
    </rPh>
    <phoneticPr fontId="14"/>
  </si>
  <si>
    <t>門</t>
    <rPh sb="0" eb="1">
      <t>モン</t>
    </rPh>
    <phoneticPr fontId="14"/>
  </si>
  <si>
    <t>2-241</t>
    <phoneticPr fontId="14"/>
  </si>
  <si>
    <t>休憩所</t>
    <rPh sb="0" eb="3">
      <t>キュウケイジョ</t>
    </rPh>
    <phoneticPr fontId="14"/>
  </si>
  <si>
    <t>3-323</t>
    <phoneticPr fontId="14"/>
  </si>
  <si>
    <t>直付スクエア</t>
  </si>
  <si>
    <t>4-181</t>
    <phoneticPr fontId="14"/>
  </si>
  <si>
    <t>低誘虫UVカット</t>
  </si>
  <si>
    <t>1-161</t>
    <phoneticPr fontId="14"/>
  </si>
  <si>
    <t>1-321</t>
    <phoneticPr fontId="14"/>
  </si>
  <si>
    <t>京橋口駐車場便所</t>
    <rPh sb="6" eb="8">
      <t>ベンジョ</t>
    </rPh>
    <phoneticPr fontId="14"/>
  </si>
  <si>
    <t>多目的便所①</t>
    <rPh sb="0" eb="3">
      <t>タモクテキ</t>
    </rPh>
    <rPh sb="3" eb="5">
      <t>ベンジョ</t>
    </rPh>
    <phoneticPr fontId="14"/>
  </si>
  <si>
    <t>B-40</t>
  </si>
  <si>
    <t>多目的便所②</t>
    <rPh sb="0" eb="5">
      <t>タモクテキベンジョ</t>
    </rPh>
    <phoneticPr fontId="14"/>
  </si>
  <si>
    <t>対象外/便所入口側</t>
    <rPh sb="0" eb="3">
      <t>タイショウガイ</t>
    </rPh>
    <rPh sb="4" eb="6">
      <t>ベンジョ</t>
    </rPh>
    <rPh sb="6" eb="9">
      <t>イリグチガワ</t>
    </rPh>
    <phoneticPr fontId="25"/>
  </si>
  <si>
    <t>シーリング</t>
    <phoneticPr fontId="14"/>
  </si>
  <si>
    <t>丸形乳白カバー</t>
  </si>
  <si>
    <t>対象外/裏側</t>
    <rPh sb="4" eb="6">
      <t>ウラガワ</t>
    </rPh>
    <phoneticPr fontId="25"/>
  </si>
  <si>
    <t>京橋口駐車場管理事務所</t>
    <rPh sb="6" eb="11">
      <t>カンリジムショ</t>
    </rPh>
    <phoneticPr fontId="14"/>
  </si>
  <si>
    <t>管理事務所</t>
    <rPh sb="0" eb="5">
      <t>カンリジムショ</t>
    </rPh>
    <phoneticPr fontId="14"/>
  </si>
  <si>
    <t>V40-2</t>
    <phoneticPr fontId="14"/>
  </si>
  <si>
    <t>駐車場入口</t>
    <rPh sb="0" eb="3">
      <t>チュウシャジョウ</t>
    </rPh>
    <rPh sb="3" eb="5">
      <t>イリグチ</t>
    </rPh>
    <phoneticPr fontId="14"/>
  </si>
  <si>
    <t>V20-1wp</t>
    <phoneticPr fontId="14"/>
  </si>
  <si>
    <t>一体型ベースライト</t>
  </si>
  <si>
    <t>JD500</t>
  </si>
  <si>
    <t>駐車場出口</t>
    <rPh sb="0" eb="3">
      <t>チュウシャジョウ</t>
    </rPh>
    <rPh sb="3" eb="5">
      <t>デグチ</t>
    </rPh>
    <phoneticPr fontId="14"/>
  </si>
  <si>
    <t>駐車場</t>
    <rPh sb="0" eb="3">
      <t>チュウシャジョウ</t>
    </rPh>
    <phoneticPr fontId="14"/>
  </si>
  <si>
    <t>角形グローブ/アーム/乳白パネル</t>
  </si>
  <si>
    <t>本町駐車場</t>
    <rPh sb="0" eb="2">
      <t>ホンマチ</t>
    </rPh>
    <rPh sb="2" eb="5">
      <t>チュウシャジョウ</t>
    </rPh>
    <phoneticPr fontId="14"/>
  </si>
  <si>
    <t>施設名：本町駐車場</t>
  </si>
  <si>
    <t>ミラー灯</t>
    <rPh sb="3" eb="4">
      <t>トウ</t>
    </rPh>
    <phoneticPr fontId="14"/>
  </si>
  <si>
    <t>逆富士21'</t>
    <rPh sb="0" eb="1">
      <t>ギャク</t>
    </rPh>
    <rPh sb="1" eb="3">
      <t>フジ</t>
    </rPh>
    <phoneticPr fontId="14"/>
  </si>
  <si>
    <t>ミラー灯'</t>
    <rPh sb="3" eb="4">
      <t>トウ</t>
    </rPh>
    <phoneticPr fontId="14"/>
  </si>
  <si>
    <t>街路灯1</t>
    <rPh sb="0" eb="3">
      <t>ガイロトウ</t>
    </rPh>
    <phoneticPr fontId="14"/>
  </si>
  <si>
    <t>HF250</t>
  </si>
  <si>
    <t>一部LED化？</t>
  </si>
  <si>
    <t>仕様書は5本とも器具交換で</t>
  </si>
  <si>
    <t>角グローブ形/乳白パネル</t>
  </si>
  <si>
    <t>街路灯2</t>
    <rPh sb="0" eb="3">
      <t>ガイロトウ</t>
    </rPh>
    <phoneticPr fontId="14"/>
  </si>
  <si>
    <t>二の丸駐車場管理事務所</t>
    <rPh sb="0" eb="1">
      <t>ニ</t>
    </rPh>
    <rPh sb="2" eb="3">
      <t>マル</t>
    </rPh>
    <rPh sb="3" eb="6">
      <t>チュウシャジョウ</t>
    </rPh>
    <rPh sb="6" eb="8">
      <t>カンリ</t>
    </rPh>
    <rPh sb="8" eb="11">
      <t>ジムショ</t>
    </rPh>
    <phoneticPr fontId="14"/>
  </si>
  <si>
    <t>施設名：二の丸駐車場管理事務所</t>
  </si>
  <si>
    <t>駐車場管理事務所</t>
    <rPh sb="0" eb="3">
      <t>チュウシャジョウ</t>
    </rPh>
    <rPh sb="3" eb="5">
      <t>カンリ</t>
    </rPh>
    <rPh sb="5" eb="7">
      <t>ジム</t>
    </rPh>
    <rPh sb="7" eb="8">
      <t>ショ</t>
    </rPh>
    <phoneticPr fontId="33"/>
  </si>
  <si>
    <t>女子便所</t>
    <rPh sb="0" eb="4">
      <t>ジョシベンジョ</t>
    </rPh>
    <phoneticPr fontId="33"/>
  </si>
  <si>
    <t>対象外/別置人感センサー付</t>
    <rPh sb="0" eb="3">
      <t>タイショウガイ</t>
    </rPh>
    <rPh sb="4" eb="6">
      <t>ベッチ</t>
    </rPh>
    <rPh sb="6" eb="8">
      <t>ジンカン</t>
    </rPh>
    <rPh sb="12" eb="13">
      <t>ツキ</t>
    </rPh>
    <phoneticPr fontId="33"/>
  </si>
  <si>
    <t>a</t>
  </si>
  <si>
    <t>φ100</t>
  </si>
  <si>
    <t>男子便所</t>
    <rPh sb="0" eb="4">
      <t>ダンシベンジョ</t>
    </rPh>
    <phoneticPr fontId="33"/>
  </si>
  <si>
    <t>多目的便所</t>
    <rPh sb="0" eb="3">
      <t>タモクテキ</t>
    </rPh>
    <rPh sb="3" eb="5">
      <t>ベンジョ</t>
    </rPh>
    <phoneticPr fontId="33"/>
  </si>
  <si>
    <t>外壁</t>
    <rPh sb="0" eb="2">
      <t>ガイヘキ</t>
    </rPh>
    <phoneticPr fontId="33"/>
  </si>
  <si>
    <t>壁付</t>
    <rPh sb="0" eb="2">
      <t>カベヅ</t>
    </rPh>
    <phoneticPr fontId="33"/>
  </si>
  <si>
    <t>b</t>
  </si>
  <si>
    <t>六角形カバー付</t>
  </si>
  <si>
    <t>彦根城管理事務所作業所</t>
    <rPh sb="0" eb="3">
      <t>ヒコネジョウ</t>
    </rPh>
    <rPh sb="3" eb="8">
      <t>カンリジムショ</t>
    </rPh>
    <rPh sb="8" eb="11">
      <t>サギョウショ</t>
    </rPh>
    <phoneticPr fontId="14"/>
  </si>
  <si>
    <t>施設名：彦根城管理事務所作業所</t>
  </si>
  <si>
    <t>E18wp</t>
  </si>
  <si>
    <t>100V/防雨型/明るさセンサ/人感センサ付</t>
  </si>
  <si>
    <t>A322</t>
  </si>
  <si>
    <t>100V</t>
  </si>
  <si>
    <t>B321</t>
  </si>
  <si>
    <t>B21</t>
  </si>
  <si>
    <t>湯沸</t>
    <rPh sb="0" eb="2">
      <t>ユフツ</t>
    </rPh>
    <phoneticPr fontId="25"/>
  </si>
  <si>
    <t>D22wp</t>
  </si>
  <si>
    <t>100V/防湿・防雨型</t>
  </si>
  <si>
    <t>シャワー・脱衣</t>
    <rPh sb="5" eb="7">
      <t>ダツイ</t>
    </rPh>
    <phoneticPr fontId="25"/>
  </si>
  <si>
    <t>便所(男)</t>
    <rPh sb="0" eb="2">
      <t>ベンジョ</t>
    </rPh>
    <rPh sb="3" eb="4">
      <t>オトコ</t>
    </rPh>
    <phoneticPr fontId="25"/>
  </si>
  <si>
    <t>便所(女)</t>
    <rPh sb="0" eb="2">
      <t>ベンジョ</t>
    </rPh>
    <rPh sb="3" eb="4">
      <t>オンナ</t>
    </rPh>
    <phoneticPr fontId="25"/>
  </si>
  <si>
    <t>C322p</t>
  </si>
  <si>
    <t>H＝1500</t>
  </si>
  <si>
    <t>保存庫</t>
    <rPh sb="0" eb="3">
      <t>ホゾンコ</t>
    </rPh>
    <phoneticPr fontId="25"/>
  </si>
  <si>
    <t>高宮地域文化センター(高宮出張所含む)</t>
    <rPh sb="0" eb="2">
      <t>タカミヤ</t>
    </rPh>
    <rPh sb="2" eb="4">
      <t>チイキ</t>
    </rPh>
    <rPh sb="4" eb="6">
      <t>ブンカ</t>
    </rPh>
    <rPh sb="11" eb="17">
      <t>タカミヤシュッチョウジョフク</t>
    </rPh>
    <phoneticPr fontId="14"/>
  </si>
  <si>
    <t>施設名：高宮地域文化センター(高宮出張所含む)</t>
  </si>
  <si>
    <t>M60</t>
  </si>
  <si>
    <t>E26</t>
  </si>
  <si>
    <t>H43</t>
  </si>
  <si>
    <t>イ23B</t>
  </si>
  <si>
    <t>ニ32B</t>
  </si>
  <si>
    <t>FL30</t>
  </si>
  <si>
    <t>ニ21BW</t>
  </si>
  <si>
    <t>第2会議室</t>
    <rPh sb="0" eb="1">
      <t>ダイ</t>
    </rPh>
    <rPh sb="2" eb="5">
      <t>カイギシツ</t>
    </rPh>
    <phoneticPr fontId="14"/>
  </si>
  <si>
    <t>B42</t>
  </si>
  <si>
    <t>第2会議室倉庫</t>
    <rPh sb="0" eb="1">
      <t>ダイ</t>
    </rPh>
    <rPh sb="2" eb="5">
      <t>カイギシツ</t>
    </rPh>
    <rPh sb="5" eb="7">
      <t>ソウコ</t>
    </rPh>
    <phoneticPr fontId="14"/>
  </si>
  <si>
    <t>A21</t>
  </si>
  <si>
    <t>B42B</t>
  </si>
  <si>
    <t>調理室倉庫</t>
    <rPh sb="0" eb="3">
      <t>チョウリシツ</t>
    </rPh>
    <rPh sb="3" eb="5">
      <t>ソウコ</t>
    </rPh>
    <phoneticPr fontId="14"/>
  </si>
  <si>
    <t>B22</t>
  </si>
  <si>
    <t>廊下②(調理室/和室前)</t>
    <rPh sb="0" eb="2">
      <t>ロウカ</t>
    </rPh>
    <rPh sb="4" eb="7">
      <t>チョウリシツ</t>
    </rPh>
    <rPh sb="8" eb="10">
      <t>ワシツ</t>
    </rPh>
    <rPh sb="10" eb="11">
      <t>マエ</t>
    </rPh>
    <phoneticPr fontId="14"/>
  </si>
  <si>
    <t>E22</t>
  </si>
  <si>
    <t>300×639</t>
  </si>
  <si>
    <t>E22B</t>
  </si>
  <si>
    <t>和室</t>
    <rPh sb="0" eb="2">
      <t>ワシツ</t>
    </rPh>
    <phoneticPr fontId="14"/>
  </si>
  <si>
    <t>和室(増)(21.5畳)</t>
    <rPh sb="0" eb="2">
      <t>ワシツ</t>
    </rPh>
    <rPh sb="3" eb="4">
      <t>ゾウ</t>
    </rPh>
    <rPh sb="10" eb="11">
      <t>タタミ</t>
    </rPh>
    <phoneticPr fontId="14"/>
  </si>
  <si>
    <t>S42</t>
  </si>
  <si>
    <t>下面パネル付</t>
  </si>
  <si>
    <t>和室(増)(床の間)</t>
    <rPh sb="0" eb="2">
      <t>ワシツ</t>
    </rPh>
    <rPh sb="3" eb="4">
      <t>ゾウ</t>
    </rPh>
    <rPh sb="6" eb="7">
      <t>トコ</t>
    </rPh>
    <rPh sb="8" eb="9">
      <t>マ</t>
    </rPh>
    <phoneticPr fontId="14"/>
  </si>
  <si>
    <t>O21</t>
  </si>
  <si>
    <t>和室①(12.5畳)</t>
    <rPh sb="0" eb="2">
      <t>ワシツ</t>
    </rPh>
    <rPh sb="8" eb="9">
      <t>タタミ</t>
    </rPh>
    <phoneticPr fontId="14"/>
  </si>
  <si>
    <t>和室①(床の間)</t>
    <rPh sb="0" eb="2">
      <t>ワシツ</t>
    </rPh>
    <rPh sb="4" eb="5">
      <t>トコ</t>
    </rPh>
    <rPh sb="6" eb="7">
      <t>マ</t>
    </rPh>
    <phoneticPr fontId="14"/>
  </si>
  <si>
    <t>和室②(10畳)</t>
    <rPh sb="0" eb="2">
      <t>ワシツ</t>
    </rPh>
    <rPh sb="6" eb="7">
      <t>タタミ</t>
    </rPh>
    <phoneticPr fontId="14"/>
  </si>
  <si>
    <t>対象外/和室廊下</t>
    <rPh sb="0" eb="3">
      <t>タイショウガイ</t>
    </rPh>
    <rPh sb="4" eb="6">
      <t>ワシツ</t>
    </rPh>
    <rPh sb="6" eb="8">
      <t>ロウカ</t>
    </rPh>
    <phoneticPr fontId="14"/>
  </si>
  <si>
    <t>R60</t>
  </si>
  <si>
    <t>KR(LDS)60</t>
  </si>
  <si>
    <t>E17</t>
  </si>
  <si>
    <t>イ10B</t>
  </si>
  <si>
    <t>図書室</t>
    <rPh sb="0" eb="3">
      <t>トショシツ</t>
    </rPh>
    <phoneticPr fontId="14"/>
  </si>
  <si>
    <t>F42L</t>
  </si>
  <si>
    <t>80×2742</t>
  </si>
  <si>
    <t>半埋込？</t>
  </si>
  <si>
    <t>F42R</t>
  </si>
  <si>
    <t>第1会議室</t>
    <rPh sb="0" eb="1">
      <t>ダイ</t>
    </rPh>
    <rPh sb="2" eb="5">
      <t>カイギシツ</t>
    </rPh>
    <phoneticPr fontId="14"/>
  </si>
  <si>
    <t>エントランス奥として使用</t>
    <rPh sb="6" eb="7">
      <t>オク</t>
    </rPh>
    <rPh sb="10" eb="12">
      <t>シヨウ</t>
    </rPh>
    <phoneticPr fontId="14"/>
  </si>
  <si>
    <t>K40</t>
  </si>
  <si>
    <t>IL30</t>
  </si>
  <si>
    <t>I30</t>
  </si>
  <si>
    <t>楽屋</t>
    <rPh sb="0" eb="2">
      <t>ガクヤ</t>
    </rPh>
    <phoneticPr fontId="14"/>
  </si>
  <si>
    <t>G41L</t>
  </si>
  <si>
    <t>300×1257</t>
  </si>
  <si>
    <t>G41R</t>
  </si>
  <si>
    <t>K40'</t>
  </si>
  <si>
    <t>対象外/楽屋(ホール通用路)</t>
    <rPh sb="4" eb="6">
      <t>ガクヤ</t>
    </rPh>
    <rPh sb="10" eb="12">
      <t>ツウヨウ</t>
    </rPh>
    <rPh sb="12" eb="13">
      <t>ジ</t>
    </rPh>
    <phoneticPr fontId="14"/>
  </si>
  <si>
    <t>倉庫(5)</t>
    <rPh sb="0" eb="2">
      <t>ソウコ</t>
    </rPh>
    <phoneticPr fontId="14"/>
  </si>
  <si>
    <t>A41</t>
  </si>
  <si>
    <t>廊下①(ホール前)</t>
    <rPh sb="0" eb="2">
      <t>ロウカ</t>
    </rPh>
    <rPh sb="7" eb="8">
      <t>マエ</t>
    </rPh>
    <phoneticPr fontId="14"/>
  </si>
  <si>
    <t>事務室受付カウンター</t>
    <rPh sb="0" eb="3">
      <t>ジムシツ</t>
    </rPh>
    <rPh sb="3" eb="5">
      <t>ウケツケ</t>
    </rPh>
    <phoneticPr fontId="14"/>
  </si>
  <si>
    <t>B41</t>
  </si>
  <si>
    <t>倉庫(3)</t>
    <rPh sb="0" eb="2">
      <t>ソウコ</t>
    </rPh>
    <phoneticPr fontId="14"/>
  </si>
  <si>
    <t>倉庫(4)</t>
    <rPh sb="0" eb="2">
      <t>ソウコ</t>
    </rPh>
    <phoneticPr fontId="14"/>
  </si>
  <si>
    <t>下足室</t>
    <rPh sb="0" eb="3">
      <t>ゲソクシツ</t>
    </rPh>
    <phoneticPr fontId="14"/>
  </si>
  <si>
    <t>L60'</t>
  </si>
  <si>
    <t>φ150</t>
  </si>
  <si>
    <t>ホールロビー</t>
    <phoneticPr fontId="14"/>
  </si>
  <si>
    <t>L60</t>
  </si>
  <si>
    <t>ホ32B</t>
  </si>
  <si>
    <t>244×1054</t>
  </si>
  <si>
    <t>ホ21B</t>
  </si>
  <si>
    <t>232×658</t>
  </si>
  <si>
    <t>空調機械室</t>
    <rPh sb="0" eb="5">
      <t>クウチョウキカイシツ</t>
    </rPh>
    <phoneticPr fontId="14"/>
  </si>
  <si>
    <t>D41</t>
  </si>
  <si>
    <t>ホール</t>
    <phoneticPr fontId="14"/>
  </si>
  <si>
    <t>足場</t>
    <rPh sb="0" eb="1">
      <t>アシ</t>
    </rPh>
    <rPh sb="1" eb="2">
      <t>バ</t>
    </rPh>
    <phoneticPr fontId="25"/>
  </si>
  <si>
    <t>N200</t>
  </si>
  <si>
    <t>φ300</t>
  </si>
  <si>
    <t>T41L</t>
  </si>
  <si>
    <t>85×6230</t>
  </si>
  <si>
    <t>T41M</t>
  </si>
  <si>
    <t>T41R</t>
  </si>
  <si>
    <t>ロ23BM</t>
  </si>
  <si>
    <t>ステージ・控室</t>
    <rPh sb="5" eb="7">
      <t>ヒカエシツ</t>
    </rPh>
    <phoneticPr fontId="14"/>
  </si>
  <si>
    <t>O100</t>
  </si>
  <si>
    <t>軒下</t>
  </si>
  <si>
    <t>P13</t>
  </si>
  <si>
    <t>FPL13</t>
  </si>
  <si>
    <t>ステージ上部</t>
    <rPh sb="4" eb="6">
      <t>ジョウブ</t>
    </rPh>
    <phoneticPr fontId="14"/>
  </si>
  <si>
    <t>ぶどう棚</t>
    <rPh sb="3" eb="4">
      <t>タナ</t>
    </rPh>
    <phoneticPr fontId="14"/>
  </si>
  <si>
    <t>C42</t>
  </si>
  <si>
    <t>第3会議室</t>
    <rPh sb="0" eb="1">
      <t>ダイ</t>
    </rPh>
    <rPh sb="2" eb="5">
      <t>カイギシツ</t>
    </rPh>
    <phoneticPr fontId="14"/>
  </si>
  <si>
    <t>B42L</t>
  </si>
  <si>
    <t>B42R</t>
  </si>
  <si>
    <t>第3会議室倉庫</t>
    <rPh sb="0" eb="1">
      <t>ダイ</t>
    </rPh>
    <rPh sb="2" eb="5">
      <t>カイギシツ</t>
    </rPh>
    <rPh sb="5" eb="7">
      <t>ソウコ</t>
    </rPh>
    <phoneticPr fontId="14"/>
  </si>
  <si>
    <t>練習室倉庫</t>
    <rPh sb="0" eb="5">
      <t>レンシュウシツソウコ</t>
    </rPh>
    <phoneticPr fontId="14"/>
  </si>
  <si>
    <t>練習室②</t>
    <rPh sb="0" eb="3">
      <t>レンシュウシツ</t>
    </rPh>
    <phoneticPr fontId="14"/>
  </si>
  <si>
    <t>F42M</t>
  </si>
  <si>
    <t>練習室①</t>
    <rPh sb="0" eb="3">
      <t>レンシュウシツ</t>
    </rPh>
    <phoneticPr fontId="14"/>
  </si>
  <si>
    <t>映写室</t>
    <rPh sb="0" eb="3">
      <t>エイシャシツ</t>
    </rPh>
    <phoneticPr fontId="14"/>
  </si>
  <si>
    <t>入口上部</t>
    <rPh sb="0" eb="4">
      <t>イリグチジョウブ</t>
    </rPh>
    <phoneticPr fontId="14"/>
  </si>
  <si>
    <t>調光器(電球3個一連)</t>
    <rPh sb="0" eb="3">
      <t>チョウコウキ</t>
    </rPh>
    <rPh sb="4" eb="6">
      <t>デンキュウ</t>
    </rPh>
    <rPh sb="7" eb="8">
      <t>コ</t>
    </rPh>
    <rPh sb="8" eb="10">
      <t>イチレン</t>
    </rPh>
    <phoneticPr fontId="14"/>
  </si>
  <si>
    <t>非常誘導灯</t>
    <rPh sb="0" eb="5">
      <t>ヒジョウユウドウトウ</t>
    </rPh>
    <phoneticPr fontId="14"/>
  </si>
  <si>
    <t>A21B</t>
  </si>
  <si>
    <t>踊り場/非常誘導灯</t>
    <rPh sb="0" eb="1">
      <t>オド</t>
    </rPh>
    <rPh sb="2" eb="3">
      <t>バ</t>
    </rPh>
    <rPh sb="4" eb="6">
      <t>ヒジョウ</t>
    </rPh>
    <rPh sb="6" eb="9">
      <t>ユウドウトウ</t>
    </rPh>
    <phoneticPr fontId="14"/>
  </si>
  <si>
    <t>A41B</t>
  </si>
  <si>
    <t>ハ21B</t>
  </si>
  <si>
    <t>外灯</t>
    <rPh sb="0" eb="2">
      <t>ガイトウ</t>
    </rPh>
    <phoneticPr fontId="14"/>
  </si>
  <si>
    <t>Q100</t>
  </si>
  <si>
    <t>HF100</t>
  </si>
  <si>
    <t>農村環境改善センター</t>
    <rPh sb="0" eb="2">
      <t>ノウソン</t>
    </rPh>
    <rPh sb="2" eb="6">
      <t>カンキョウカイゼン</t>
    </rPh>
    <phoneticPr fontId="14"/>
  </si>
  <si>
    <t>施設名：農村環境改善センター</t>
  </si>
  <si>
    <t>ポーチ(1)</t>
  </si>
  <si>
    <t>E100</t>
    <phoneticPr fontId="14"/>
  </si>
  <si>
    <t>KR(LDS)100</t>
  </si>
  <si>
    <t>銀色鏡面仕上/ホワイト枠</t>
  </si>
  <si>
    <t>ロッカー室(1)</t>
    <rPh sb="4" eb="5">
      <t>シツ</t>
    </rPh>
    <phoneticPr fontId="25"/>
  </si>
  <si>
    <t>A41</t>
    <phoneticPr fontId="14"/>
  </si>
  <si>
    <t>F50</t>
    <phoneticPr fontId="14"/>
  </si>
  <si>
    <t>銀色梨地仕上/ホワイト枠</t>
  </si>
  <si>
    <t>R10B</t>
    <phoneticPr fontId="14"/>
  </si>
  <si>
    <t>カドニカ内蔵</t>
  </si>
  <si>
    <t>玄関ホール</t>
    <rPh sb="0" eb="2">
      <t>ゲンカン</t>
    </rPh>
    <phoneticPr fontId="25"/>
  </si>
  <si>
    <t>G60</t>
    <phoneticPr fontId="14"/>
  </si>
  <si>
    <t>R23B</t>
    <phoneticPr fontId="14"/>
  </si>
  <si>
    <t>U32BK</t>
    <phoneticPr fontId="14"/>
  </si>
  <si>
    <t>FL32</t>
  </si>
  <si>
    <t>露出</t>
  </si>
  <si>
    <t>ロッカー室(2)</t>
    <rPh sb="4" eb="5">
      <t>シツ</t>
    </rPh>
    <phoneticPr fontId="25"/>
  </si>
  <si>
    <t>ポーチ(2)</t>
  </si>
  <si>
    <t>廊下(2)</t>
    <rPh sb="0" eb="2">
      <t>ロウカ</t>
    </rPh>
    <phoneticPr fontId="25"/>
  </si>
  <si>
    <t>H50</t>
    <phoneticPr fontId="14"/>
  </si>
  <si>
    <t>バッフル：ブラック/ブラック枠</t>
  </si>
  <si>
    <t>D31</t>
    <phoneticPr fontId="14"/>
  </si>
  <si>
    <t>角形/乳白アクリルグローブ</t>
  </si>
  <si>
    <t>A42</t>
    <phoneticPr fontId="14"/>
  </si>
  <si>
    <t>I40</t>
    <phoneticPr fontId="14"/>
  </si>
  <si>
    <t>角形/乳白つや消しガラスグローブ</t>
  </si>
  <si>
    <t>V11B</t>
    <phoneticPr fontId="14"/>
  </si>
  <si>
    <t>床埋込</t>
  </si>
  <si>
    <t>光庭</t>
    <rPh sb="0" eb="1">
      <t>ヒカ</t>
    </rPh>
    <rPh sb="1" eb="2">
      <t>ニワ</t>
    </rPh>
    <phoneticPr fontId="25"/>
  </si>
  <si>
    <t>O100</t>
    <phoneticPr fontId="14"/>
  </si>
  <si>
    <t>アルミ(ダークグレー)/スティック付</t>
  </si>
  <si>
    <t>書架・閲覧コーナー</t>
    <rPh sb="0" eb="2">
      <t>ショカ</t>
    </rPh>
    <rPh sb="3" eb="5">
      <t>エツラン</t>
    </rPh>
    <phoneticPr fontId="25"/>
  </si>
  <si>
    <t>C422L</t>
    <phoneticPr fontId="14"/>
  </si>
  <si>
    <t>連結(左用)</t>
  </si>
  <si>
    <t>C422R</t>
    <phoneticPr fontId="14"/>
  </si>
  <si>
    <t>連結(右用)</t>
  </si>
  <si>
    <t>C424L</t>
    <phoneticPr fontId="14"/>
  </si>
  <si>
    <t>C424M</t>
    <phoneticPr fontId="14"/>
  </si>
  <si>
    <t>連結(中用)</t>
  </si>
  <si>
    <t>C424R</t>
    <phoneticPr fontId="14"/>
  </si>
  <si>
    <t>T21BS</t>
    <phoneticPr fontId="14"/>
  </si>
  <si>
    <t>N60</t>
    <phoneticPr fontId="14"/>
  </si>
  <si>
    <t>陶器：ホワイトつや消し</t>
  </si>
  <si>
    <t>談話コーナー</t>
    <rPh sb="0" eb="2">
      <t>ダンワ</t>
    </rPh>
    <phoneticPr fontId="25"/>
  </si>
  <si>
    <t>B41</t>
    <phoneticPr fontId="14"/>
  </si>
  <si>
    <t>J50</t>
    <phoneticPr fontId="14"/>
  </si>
  <si>
    <t>銀色鏡面仕上/ホワイトブロンズ枠</t>
  </si>
  <si>
    <t>M41</t>
    <phoneticPr fontId="14"/>
  </si>
  <si>
    <t>乳白アクリルパネル付</t>
  </si>
  <si>
    <t>踏込</t>
    <rPh sb="0" eb="2">
      <t>フミコ</t>
    </rPh>
    <phoneticPr fontId="25"/>
  </si>
  <si>
    <t>角形/木製枠/乳白アクリルパネル</t>
  </si>
  <si>
    <t>S23B</t>
    <phoneticPr fontId="14"/>
  </si>
  <si>
    <t>集会室(2)</t>
    <rPh sb="0" eb="3">
      <t>シュウカイシツ</t>
    </rPh>
    <phoneticPr fontId="25"/>
  </si>
  <si>
    <t>B11</t>
    <phoneticPr fontId="14"/>
  </si>
  <si>
    <t>倉庫(2)</t>
    <rPh sb="0" eb="2">
      <t>ソウコ</t>
    </rPh>
    <phoneticPr fontId="25"/>
  </si>
  <si>
    <t>調理実習室</t>
    <rPh sb="0" eb="2">
      <t>チョウリ</t>
    </rPh>
    <rPh sb="2" eb="5">
      <t>ジッシュウシツ</t>
    </rPh>
    <phoneticPr fontId="25"/>
  </si>
  <si>
    <t>A42W</t>
    <phoneticPr fontId="14"/>
  </si>
  <si>
    <t>防水</t>
  </si>
  <si>
    <t>C41K</t>
    <phoneticPr fontId="14"/>
  </si>
  <si>
    <t>集会室(1)</t>
    <rPh sb="0" eb="3">
      <t>シュウカイシツ</t>
    </rPh>
    <phoneticPr fontId="25"/>
  </si>
  <si>
    <t>C423L</t>
    <phoneticPr fontId="14"/>
  </si>
  <si>
    <t>C423M</t>
    <phoneticPr fontId="14"/>
  </si>
  <si>
    <t>C423R</t>
    <phoneticPr fontId="14"/>
  </si>
  <si>
    <t>倉庫(1)</t>
    <rPh sb="0" eb="2">
      <t>ソウコ</t>
    </rPh>
    <phoneticPr fontId="25"/>
  </si>
  <si>
    <t>資料室</t>
    <rPh sb="0" eb="3">
      <t>シリョウシツ</t>
    </rPh>
    <phoneticPr fontId="25"/>
  </si>
  <si>
    <t>パソコン・AVブース</t>
  </si>
  <si>
    <t>L24</t>
    <phoneticPr fontId="14"/>
  </si>
  <si>
    <t>ルーバー付(銀色鏡面仕上)/ホワイト枠</t>
  </si>
  <si>
    <t>C43</t>
    <phoneticPr fontId="14"/>
  </si>
  <si>
    <t>多目的ホール</t>
    <rPh sb="0" eb="3">
      <t>タモクテキ</t>
    </rPh>
    <phoneticPr fontId="25"/>
  </si>
  <si>
    <t>P400</t>
    <phoneticPr fontId="14"/>
  </si>
  <si>
    <t>200V</t>
  </si>
  <si>
    <t>昇降装置付/ガード付</t>
  </si>
  <si>
    <t>Q500</t>
    <phoneticPr fontId="14"/>
  </si>
  <si>
    <t>RF500</t>
  </si>
  <si>
    <t>T11BK</t>
    <phoneticPr fontId="14"/>
  </si>
  <si>
    <t>U21BK</t>
    <phoneticPr fontId="14"/>
  </si>
  <si>
    <t>1050W×65D×242H</t>
  </si>
  <si>
    <t>ポールGL+45000</t>
    <phoneticPr fontId="14"/>
  </si>
  <si>
    <t>Z110</t>
    <phoneticPr fontId="14"/>
  </si>
  <si>
    <t>金亀公園旧管理事務所およびトイレ、更衣室</t>
    <rPh sb="17" eb="20">
      <t>コウイシツ</t>
    </rPh>
    <phoneticPr fontId="14"/>
  </si>
  <si>
    <t>施設名：金亀公園旧管理事務所およびトイレ、更衣室</t>
  </si>
  <si>
    <t>遊具広場トイレ(多目的広場北側)</t>
    <rPh sb="0" eb="4">
      <t>ユウグヒロバ</t>
    </rPh>
    <rPh sb="8" eb="11">
      <t>タモクテキ</t>
    </rPh>
    <rPh sb="11" eb="13">
      <t>ヒロバ</t>
    </rPh>
    <rPh sb="13" eb="15">
      <t>キタガワ</t>
    </rPh>
    <phoneticPr fontId="3"/>
  </si>
  <si>
    <t>女子便所</t>
    <rPh sb="0" eb="4">
      <t>ジョシベンジョ</t>
    </rPh>
    <phoneticPr fontId="36"/>
  </si>
  <si>
    <t>女子便所</t>
    <rPh sb="0" eb="4">
      <t>ジョシベンジョ</t>
    </rPh>
    <phoneticPr fontId="3"/>
  </si>
  <si>
    <t>センサー付</t>
    <rPh sb="4" eb="5">
      <t>ツ</t>
    </rPh>
    <phoneticPr fontId="17"/>
  </si>
  <si>
    <t>A21S</t>
  </si>
  <si>
    <t>防湿・防雨型/SUS製</t>
  </si>
  <si>
    <t>遊具広場トイレ(多目的広場北側)</t>
  </si>
  <si>
    <t>壁付/センサー付</t>
    <rPh sb="0" eb="2">
      <t>カベヅ</t>
    </rPh>
    <phoneticPr fontId="17"/>
  </si>
  <si>
    <t>防湿・防雨型/枠SUS製</t>
  </si>
  <si>
    <t>男子便所</t>
    <rPh sb="0" eb="4">
      <t>ダンシベンジョ</t>
    </rPh>
    <phoneticPr fontId="36"/>
  </si>
  <si>
    <t>男子便所</t>
    <rPh sb="0" eb="4">
      <t>ダンシベンジョ</t>
    </rPh>
    <phoneticPr fontId="3"/>
  </si>
  <si>
    <t>センサー付</t>
  </si>
  <si>
    <t>多目的便所</t>
    <rPh sb="0" eb="5">
      <t>タモクテキベンジョ</t>
    </rPh>
    <phoneticPr fontId="3"/>
  </si>
  <si>
    <t>外壁</t>
    <rPh sb="0" eb="2">
      <t>ガイヘキ</t>
    </rPh>
    <phoneticPr fontId="36"/>
  </si>
  <si>
    <t>外壁</t>
    <rPh sb="0" eb="2">
      <t>ガイヘキ</t>
    </rPh>
    <phoneticPr fontId="3"/>
  </si>
  <si>
    <t>C13</t>
  </si>
  <si>
    <t>芝生広場トイレ（休憩所横）</t>
    <rPh sb="0" eb="4">
      <t>シバフヒロバ</t>
    </rPh>
    <rPh sb="8" eb="12">
      <t>キュウケイジョヨコ</t>
    </rPh>
    <phoneticPr fontId="3"/>
  </si>
  <si>
    <t>車椅子使用者便所1</t>
    <rPh sb="0" eb="1">
      <t>クルマ</t>
    </rPh>
    <rPh sb="1" eb="3">
      <t>イス</t>
    </rPh>
    <rPh sb="3" eb="6">
      <t>シヨウシャ</t>
    </rPh>
    <rPh sb="6" eb="8">
      <t>ベンジョ</t>
    </rPh>
    <phoneticPr fontId="3"/>
  </si>
  <si>
    <t>壁付</t>
    <rPh sb="0" eb="2">
      <t>カベヅ</t>
    </rPh>
    <phoneticPr fontId="17"/>
  </si>
  <si>
    <t>洗面所(男子便所側)</t>
    <rPh sb="0" eb="3">
      <t>センメンジョ</t>
    </rPh>
    <rPh sb="4" eb="9">
      <t>ダンシベンジョガワ</t>
    </rPh>
    <phoneticPr fontId="3"/>
  </si>
  <si>
    <t>車椅子使用者便所2</t>
    <rPh sb="0" eb="1">
      <t>クルマ</t>
    </rPh>
    <rPh sb="1" eb="3">
      <t>イス</t>
    </rPh>
    <rPh sb="3" eb="6">
      <t>シヨウシャ</t>
    </rPh>
    <rPh sb="6" eb="8">
      <t>ベンジョ</t>
    </rPh>
    <phoneticPr fontId="3"/>
  </si>
  <si>
    <t>車椅子使用者便所2</t>
    <rPh sb="0" eb="3">
      <t>クルマイス</t>
    </rPh>
    <rPh sb="3" eb="6">
      <t>シヨウシャ</t>
    </rPh>
    <rPh sb="6" eb="8">
      <t>ベンジョ</t>
    </rPh>
    <phoneticPr fontId="3"/>
  </si>
  <si>
    <t>洗面所（女子便所側）</t>
    <rPh sb="0" eb="3">
      <t>センメンジョ</t>
    </rPh>
    <rPh sb="4" eb="6">
      <t>ジョシ</t>
    </rPh>
    <rPh sb="6" eb="8">
      <t>ベンジョ</t>
    </rPh>
    <rPh sb="8" eb="9">
      <t>ガワ</t>
    </rPh>
    <phoneticPr fontId="3"/>
  </si>
  <si>
    <t>旧管理事務所</t>
    <rPh sb="0" eb="1">
      <t>キュウ</t>
    </rPh>
    <rPh sb="1" eb="6">
      <t>カンリジムショ</t>
    </rPh>
    <phoneticPr fontId="3"/>
  </si>
  <si>
    <t>事務所</t>
    <rPh sb="0" eb="3">
      <t>ジムショ</t>
    </rPh>
    <phoneticPr fontId="36"/>
  </si>
  <si>
    <t>事務所</t>
    <rPh sb="0" eb="3">
      <t>ジムショ</t>
    </rPh>
    <phoneticPr fontId="3"/>
  </si>
  <si>
    <t>A402</t>
  </si>
  <si>
    <t>A20</t>
  </si>
  <si>
    <t>C1</t>
  </si>
  <si>
    <t>FCL32</t>
  </si>
  <si>
    <t>丸形カバー付</t>
  </si>
  <si>
    <t>外壁1</t>
    <rPh sb="0" eb="2">
      <t>ガイヘキ</t>
    </rPh>
    <phoneticPr fontId="3"/>
  </si>
  <si>
    <t>B1</t>
  </si>
  <si>
    <t>ガラスカバー付</t>
  </si>
  <si>
    <t>外壁2</t>
    <rPh sb="0" eb="2">
      <t>ガイヘキ</t>
    </rPh>
    <phoneticPr fontId="3"/>
  </si>
  <si>
    <t>更衣室（旧管理事務所左側）</t>
    <rPh sb="0" eb="3">
      <t>コウイシツ</t>
    </rPh>
    <rPh sb="4" eb="5">
      <t>キュウ</t>
    </rPh>
    <rPh sb="5" eb="10">
      <t>カンリジムショ</t>
    </rPh>
    <rPh sb="10" eb="12">
      <t>ヒダリガワ</t>
    </rPh>
    <phoneticPr fontId="3"/>
  </si>
  <si>
    <t>男子更衣室入口</t>
    <rPh sb="0" eb="2">
      <t>ダンシ</t>
    </rPh>
    <rPh sb="2" eb="5">
      <t>コウイシツ</t>
    </rPh>
    <rPh sb="5" eb="7">
      <t>イリグチ</t>
    </rPh>
    <phoneticPr fontId="3"/>
  </si>
  <si>
    <t>D40</t>
  </si>
  <si>
    <t>モチ形</t>
  </si>
  <si>
    <t>女子更衣室入口</t>
    <rPh sb="0" eb="2">
      <t>ジョシ</t>
    </rPh>
    <rPh sb="2" eb="5">
      <t>コウイシツ</t>
    </rPh>
    <rPh sb="5" eb="7">
      <t>イリグチ</t>
    </rPh>
    <phoneticPr fontId="3"/>
  </si>
  <si>
    <t>男子更衣室</t>
    <rPh sb="0" eb="2">
      <t>ダンシ</t>
    </rPh>
    <rPh sb="2" eb="5">
      <t>コウイシツ</t>
    </rPh>
    <phoneticPr fontId="3"/>
  </si>
  <si>
    <t>A30</t>
  </si>
  <si>
    <t>防湿・防雨型/SUS銅板</t>
  </si>
  <si>
    <t>角形カバー付</t>
  </si>
  <si>
    <t>男子更衣室</t>
    <rPh sb="0" eb="5">
      <t>ダンシコウイシツ</t>
    </rPh>
    <phoneticPr fontId="3"/>
  </si>
  <si>
    <t>B21S</t>
  </si>
  <si>
    <t>防水型/SUS製</t>
  </si>
  <si>
    <t>C21</t>
  </si>
  <si>
    <t>男子シャワー室</t>
    <rPh sb="0" eb="2">
      <t>ダンシ</t>
    </rPh>
    <rPh sb="6" eb="7">
      <t>シツ</t>
    </rPh>
    <phoneticPr fontId="3"/>
  </si>
  <si>
    <t>女子更衣室</t>
    <rPh sb="0" eb="2">
      <t>ジョシ</t>
    </rPh>
    <rPh sb="2" eb="5">
      <t>コウイシツ</t>
    </rPh>
    <phoneticPr fontId="3"/>
  </si>
  <si>
    <t>女子シャワー室</t>
    <rPh sb="0" eb="2">
      <t>ジョシ</t>
    </rPh>
    <rPh sb="6" eb="7">
      <t>シツ</t>
    </rPh>
    <phoneticPr fontId="3"/>
  </si>
  <si>
    <t>シャワー前室</t>
    <rPh sb="4" eb="6">
      <t>ゼンシツ</t>
    </rPh>
    <phoneticPr fontId="3"/>
  </si>
  <si>
    <t>倉庫（旧管理事務所左側）</t>
    <rPh sb="0" eb="2">
      <t>ソウコ</t>
    </rPh>
    <phoneticPr fontId="3"/>
  </si>
  <si>
    <t>倉庫</t>
    <rPh sb="0" eb="2">
      <t>ソウコ</t>
    </rPh>
    <phoneticPr fontId="3"/>
  </si>
  <si>
    <t>E41</t>
  </si>
  <si>
    <t>トイレ（旧管理事務所左側）</t>
  </si>
  <si>
    <t>男子トイレ</t>
    <rPh sb="0" eb="2">
      <t>ダンシ</t>
    </rPh>
    <phoneticPr fontId="36"/>
  </si>
  <si>
    <t>男子トイレ</t>
    <rPh sb="0" eb="2">
      <t>ダンシ</t>
    </rPh>
    <phoneticPr fontId="3"/>
  </si>
  <si>
    <t>W1S</t>
  </si>
  <si>
    <t>A20S</t>
  </si>
  <si>
    <t>SUS製</t>
  </si>
  <si>
    <t>女子トイレ</t>
    <rPh sb="0" eb="2">
      <t>ジョシ</t>
    </rPh>
    <phoneticPr fontId="36"/>
  </si>
  <si>
    <t>女子トイレ</t>
    <rPh sb="0" eb="2">
      <t>ジョシ</t>
    </rPh>
    <phoneticPr fontId="3"/>
  </si>
  <si>
    <t>バリアフリートイレ</t>
  </si>
  <si>
    <t>バリアフリートイレ前</t>
    <rPh sb="9" eb="10">
      <t>マエ</t>
    </rPh>
    <phoneticPr fontId="3"/>
  </si>
  <si>
    <t>B2</t>
  </si>
  <si>
    <t>荒神山公園野球場ベンチ内およびトイレ</t>
    <phoneticPr fontId="14"/>
  </si>
  <si>
    <t>施設名：荒神山公園野球場ベンチ内およびトイレ</t>
  </si>
  <si>
    <t>A便所</t>
    <rPh sb="1" eb="3">
      <t>ベンジョ</t>
    </rPh>
    <phoneticPr fontId="17"/>
  </si>
  <si>
    <t>男子便所</t>
    <rPh sb="0" eb="4">
      <t>ダンシベンジョ</t>
    </rPh>
    <phoneticPr fontId="17"/>
  </si>
  <si>
    <t>多目的便所</t>
    <rPh sb="0" eb="5">
      <t>タモクテキベンジョ</t>
    </rPh>
    <phoneticPr fontId="17"/>
  </si>
  <si>
    <t>C60</t>
  </si>
  <si>
    <t>女子便所</t>
    <rPh sb="0" eb="4">
      <t>ジョシベンジョ</t>
    </rPh>
    <phoneticPr fontId="17"/>
  </si>
  <si>
    <t>A32</t>
  </si>
  <si>
    <t>B便所</t>
    <rPh sb="1" eb="3">
      <t>ベンジョ</t>
    </rPh>
    <phoneticPr fontId="17"/>
  </si>
  <si>
    <t>A-201</t>
  </si>
  <si>
    <t>B-18</t>
  </si>
  <si>
    <t>D-10</t>
  </si>
  <si>
    <t>外壁</t>
    <rPh sb="0" eb="2">
      <t>ガイヘキ</t>
    </rPh>
    <phoneticPr fontId="17"/>
  </si>
  <si>
    <t>C-18</t>
  </si>
  <si>
    <t>野球場内</t>
    <rPh sb="0" eb="4">
      <t>ヤキュウジョウナイ</t>
    </rPh>
    <phoneticPr fontId="17"/>
  </si>
  <si>
    <t>本部席</t>
    <rPh sb="0" eb="2">
      <t>ホンブ</t>
    </rPh>
    <rPh sb="2" eb="3">
      <t>セキ</t>
    </rPh>
    <phoneticPr fontId="17"/>
  </si>
  <si>
    <t>レースウェイ取付</t>
    <rPh sb="6" eb="8">
      <t>トリツケ</t>
    </rPh>
    <phoneticPr fontId="17"/>
  </si>
  <si>
    <t>A401</t>
  </si>
  <si>
    <t>本部席</t>
    <rPh sb="0" eb="3">
      <t>ホンブセキ</t>
    </rPh>
    <phoneticPr fontId="17"/>
  </si>
  <si>
    <t>３塁側ベンチ席</t>
    <rPh sb="1" eb="3">
      <t>ルイガワ</t>
    </rPh>
    <rPh sb="6" eb="7">
      <t>セキ</t>
    </rPh>
    <phoneticPr fontId="17"/>
  </si>
  <si>
    <t>３塁側倉庫内</t>
    <rPh sb="1" eb="3">
      <t>ルイガワ</t>
    </rPh>
    <rPh sb="3" eb="6">
      <t>ソウコナイ</t>
    </rPh>
    <phoneticPr fontId="17"/>
  </si>
  <si>
    <t>３塁側出口</t>
    <rPh sb="1" eb="3">
      <t>ルイガワ</t>
    </rPh>
    <rPh sb="3" eb="5">
      <t>デグチ</t>
    </rPh>
    <phoneticPr fontId="17"/>
  </si>
  <si>
    <t>W1</t>
  </si>
  <si>
    <t>１塁側ベンチ席</t>
    <rPh sb="1" eb="3">
      <t>ルイガワ</t>
    </rPh>
    <rPh sb="6" eb="7">
      <t>セキ</t>
    </rPh>
    <phoneticPr fontId="17"/>
  </si>
  <si>
    <t>１塁側倉庫内</t>
    <rPh sb="1" eb="3">
      <t>ルイガワ</t>
    </rPh>
    <rPh sb="3" eb="6">
      <t>ソウコナイ</t>
    </rPh>
    <phoneticPr fontId="17"/>
  </si>
  <si>
    <t>千鳥ヶ丘公園トイレ</t>
    <phoneticPr fontId="14"/>
  </si>
  <si>
    <t>施設名：千鳥ヶ丘公園トイレ</t>
  </si>
  <si>
    <t>千鳥ヶ丘公園駐車場</t>
  </si>
  <si>
    <t>男子用トイレ</t>
    <rPh sb="0" eb="3">
      <t>ダンシヨウ</t>
    </rPh>
    <phoneticPr fontId="35"/>
  </si>
  <si>
    <t>別置人感センサー付</t>
    <rPh sb="0" eb="2">
      <t>ベッチ</t>
    </rPh>
    <rPh sb="2" eb="4">
      <t>ジンカン</t>
    </rPh>
    <rPh sb="8" eb="9">
      <t>ツ</t>
    </rPh>
    <phoneticPr fontId="35"/>
  </si>
  <si>
    <t>壁付/別置人感センサー付</t>
    <rPh sb="0" eb="2">
      <t>カベヅ</t>
    </rPh>
    <phoneticPr fontId="35"/>
  </si>
  <si>
    <t>別置人感センサー付</t>
  </si>
  <si>
    <t>女子用トイレ</t>
    <rPh sb="0" eb="3">
      <t>ジョシヨウ</t>
    </rPh>
    <phoneticPr fontId="35"/>
  </si>
  <si>
    <t>庄堺公園管理事務所およびトイレ</t>
    <phoneticPr fontId="14"/>
  </si>
  <si>
    <t>施設名：庄堺公園管理事務所およびトイレ</t>
  </si>
  <si>
    <t>管理事務所</t>
    <rPh sb="0" eb="5">
      <t>カンリジムショ</t>
    </rPh>
    <phoneticPr fontId="36"/>
  </si>
  <si>
    <t>事務所</t>
    <rPh sb="0" eb="3">
      <t>ジムショ</t>
    </rPh>
    <phoneticPr fontId="14"/>
  </si>
  <si>
    <t>倉庫兼ロッカールーム</t>
    <rPh sb="0" eb="3">
      <t>ソウコケン</t>
    </rPh>
    <phoneticPr fontId="36"/>
  </si>
  <si>
    <t>壁付</t>
    <rPh sb="0" eb="2">
      <t>カベヅ</t>
    </rPh>
    <phoneticPr fontId="36"/>
  </si>
  <si>
    <t>W201</t>
  </si>
  <si>
    <t>バラ園トイレ</t>
    <rPh sb="2" eb="3">
      <t>エン</t>
    </rPh>
    <phoneticPr fontId="36"/>
  </si>
  <si>
    <t>廊下</t>
    <rPh sb="0" eb="2">
      <t>ロウカ</t>
    </rPh>
    <phoneticPr fontId="36"/>
  </si>
  <si>
    <t>C40</t>
  </si>
  <si>
    <t>FA20</t>
  </si>
  <si>
    <t>用具入（男）</t>
    <rPh sb="0" eb="3">
      <t>ヨウグイ</t>
    </rPh>
    <rPh sb="4" eb="5">
      <t>オトコ</t>
    </rPh>
    <phoneticPr fontId="36"/>
  </si>
  <si>
    <t>FA10</t>
  </si>
  <si>
    <t>男子身障者用便所</t>
    <rPh sb="0" eb="2">
      <t>ダンシ</t>
    </rPh>
    <rPh sb="2" eb="8">
      <t>シンショウシャヨウベンジョ</t>
    </rPh>
    <phoneticPr fontId="36"/>
  </si>
  <si>
    <t>女子身障者用便所</t>
    <rPh sb="0" eb="2">
      <t>ジョシ</t>
    </rPh>
    <rPh sb="2" eb="6">
      <t>シンショウシャヨウ</t>
    </rPh>
    <rPh sb="6" eb="8">
      <t>ベンジョ</t>
    </rPh>
    <phoneticPr fontId="36"/>
  </si>
  <si>
    <t>用具入（女）</t>
    <rPh sb="0" eb="3">
      <t>ヨウグイ</t>
    </rPh>
    <rPh sb="4" eb="5">
      <t>オンナ</t>
    </rPh>
    <phoneticPr fontId="36"/>
  </si>
  <si>
    <t>はなしょうぶ園トイレ</t>
    <rPh sb="6" eb="7">
      <t>エン</t>
    </rPh>
    <phoneticPr fontId="36"/>
  </si>
  <si>
    <t>入口</t>
    <rPh sb="0" eb="2">
      <t>イリグチ</t>
    </rPh>
    <phoneticPr fontId="36"/>
  </si>
  <si>
    <t>A1</t>
  </si>
  <si>
    <t>鳥居本公園トイレ</t>
    <phoneticPr fontId="14"/>
  </si>
  <si>
    <t>施設名：鳥居本公園トイレ</t>
  </si>
  <si>
    <t>鳥居本公園</t>
  </si>
  <si>
    <t>壁付</t>
    <rPh sb="0" eb="2">
      <t>カベヅ</t>
    </rPh>
    <phoneticPr fontId="35"/>
  </si>
  <si>
    <t>A</t>
  </si>
  <si>
    <t>C</t>
  </si>
  <si>
    <t>軒下ダウンライト</t>
  </si>
  <si>
    <t>鏡面仕上/黒バッフル付</t>
  </si>
  <si>
    <t>男子トイレ</t>
    <rPh sb="0" eb="2">
      <t>ダンシ</t>
    </rPh>
    <phoneticPr fontId="35"/>
  </si>
  <si>
    <t>天井直付/熱線センサ自動スイッチ付</t>
    <rPh sb="0" eb="2">
      <t>アマイ</t>
    </rPh>
    <rPh sb="2" eb="3">
      <t>スナオ</t>
    </rPh>
    <rPh sb="3" eb="4">
      <t>ヅケ</t>
    </rPh>
    <rPh sb="5" eb="7">
      <t>ネッセン</t>
    </rPh>
    <rPh sb="10" eb="12">
      <t>ジドウ</t>
    </rPh>
    <rPh sb="16" eb="17">
      <t>ツ</t>
    </rPh>
    <phoneticPr fontId="35"/>
  </si>
  <si>
    <t>B</t>
  </si>
  <si>
    <t>半円カバー付</t>
  </si>
  <si>
    <t>身障者トイレ</t>
    <rPh sb="0" eb="3">
      <t>シンショウシャ</t>
    </rPh>
    <phoneticPr fontId="35"/>
  </si>
  <si>
    <t>女子トイレ</t>
    <rPh sb="0" eb="2">
      <t>ジョシ</t>
    </rPh>
    <phoneticPr fontId="35"/>
  </si>
  <si>
    <t>用具庫</t>
    <rPh sb="0" eb="2">
      <t>ヨウグ</t>
    </rPh>
    <rPh sb="2" eb="3">
      <t>コ</t>
    </rPh>
    <phoneticPr fontId="35"/>
  </si>
  <si>
    <t>D</t>
  </si>
  <si>
    <t>外壁</t>
    <rPh sb="0" eb="2">
      <t>ガイヘキ</t>
    </rPh>
    <phoneticPr fontId="35"/>
  </si>
  <si>
    <t>大東公園トイレ</t>
    <phoneticPr fontId="14"/>
  </si>
  <si>
    <t>施設名：大東公園トイレ</t>
  </si>
  <si>
    <t>大東公園</t>
  </si>
  <si>
    <t>HID200</t>
  </si>
  <si>
    <t>アーム付</t>
  </si>
  <si>
    <t>丸グローブ付</t>
  </si>
  <si>
    <t>スイッチ付</t>
  </si>
  <si>
    <t>エンドカバー付</t>
  </si>
  <si>
    <t>多景公園トイレ</t>
    <phoneticPr fontId="14"/>
  </si>
  <si>
    <t>施設名：多景公園トイレ</t>
  </si>
  <si>
    <t>多景公園</t>
  </si>
  <si>
    <t>男子便所</t>
    <rPh sb="0" eb="4">
      <t>ダンシベンジョ</t>
    </rPh>
    <phoneticPr fontId="35"/>
  </si>
  <si>
    <t>防滴型</t>
  </si>
  <si>
    <t>B40</t>
  </si>
  <si>
    <t>円柱カバー付</t>
  </si>
  <si>
    <t>肢体不自由用便所</t>
    <rPh sb="0" eb="2">
      <t>シタイ</t>
    </rPh>
    <rPh sb="2" eb="5">
      <t>フジユウ</t>
    </rPh>
    <rPh sb="5" eb="6">
      <t>ヨウ</t>
    </rPh>
    <rPh sb="6" eb="8">
      <t>ベンジョ</t>
    </rPh>
    <phoneticPr fontId="35"/>
  </si>
  <si>
    <t>女子便所</t>
    <rPh sb="0" eb="4">
      <t>ジョシベンジョ</t>
    </rPh>
    <phoneticPr fontId="35"/>
  </si>
  <si>
    <t>稲枝地区ふれあい広場トイレ</t>
    <rPh sb="8" eb="10">
      <t>ヒロバ</t>
    </rPh>
    <phoneticPr fontId="14"/>
  </si>
  <si>
    <t>施設名：稲枝地区ふれあい広場トイレ</t>
  </si>
  <si>
    <t>稲枝地区ふれあい公園</t>
  </si>
  <si>
    <t>パイプ吊(椀形)</t>
  </si>
  <si>
    <t>身障者便所</t>
    <rPh sb="0" eb="3">
      <t>シンショウシャ</t>
    </rPh>
    <rPh sb="3" eb="5">
      <t>ベンジョ</t>
    </rPh>
    <phoneticPr fontId="14"/>
  </si>
  <si>
    <t>JR彦根駅自由通路</t>
    <rPh sb="5" eb="9">
      <t>ジユウツウロ</t>
    </rPh>
    <phoneticPr fontId="14"/>
  </si>
  <si>
    <t>施設名：JR彦根駅自由通路</t>
  </si>
  <si>
    <t>JR彦根駅東口自由通路</t>
    <rPh sb="7" eb="11">
      <t>ジユウツウロ</t>
    </rPh>
    <phoneticPr fontId="36"/>
  </si>
  <si>
    <t>階段下</t>
    <rPh sb="0" eb="2">
      <t>カイダン</t>
    </rPh>
    <rPh sb="2" eb="3">
      <t>シタ</t>
    </rPh>
    <phoneticPr fontId="36"/>
  </si>
  <si>
    <t>JR彦根駅東口自由通路</t>
  </si>
  <si>
    <t>Z1</t>
  </si>
  <si>
    <t>消化ポンプ室</t>
    <rPh sb="0" eb="2">
      <t>ショウカ</t>
    </rPh>
    <rPh sb="5" eb="6">
      <t>シツ</t>
    </rPh>
    <phoneticPr fontId="36"/>
  </si>
  <si>
    <t>通路</t>
    <rPh sb="0" eb="2">
      <t>ツウロ</t>
    </rPh>
    <phoneticPr fontId="36"/>
  </si>
  <si>
    <t>5-324</t>
  </si>
  <si>
    <t>あ-A</t>
  </si>
  <si>
    <t>B級BL形誘導灯（中）</t>
  </si>
  <si>
    <t>CF200</t>
  </si>
  <si>
    <t>東出口路</t>
    <rPh sb="0" eb="1">
      <t>ヒガシ</t>
    </rPh>
    <rPh sb="1" eb="3">
      <t>デグチ</t>
    </rPh>
    <rPh sb="3" eb="4">
      <t>ロ</t>
    </rPh>
    <phoneticPr fontId="36"/>
  </si>
  <si>
    <t>い-A</t>
  </si>
  <si>
    <t>A級誘導灯（特大）</t>
  </si>
  <si>
    <t>JR彦根駅西口</t>
    <rPh sb="2" eb="4">
      <t>ヒコネ</t>
    </rPh>
    <rPh sb="4" eb="5">
      <t>エキ</t>
    </rPh>
    <rPh sb="5" eb="7">
      <t>ニシグチ</t>
    </rPh>
    <phoneticPr fontId="36"/>
  </si>
  <si>
    <t>点検通路(倉庫内)</t>
    <rPh sb="0" eb="2">
      <t>テンケン</t>
    </rPh>
    <rPh sb="2" eb="4">
      <t>ツウロ</t>
    </rPh>
    <rPh sb="5" eb="8">
      <t>ソウコナイ</t>
    </rPh>
    <phoneticPr fontId="36"/>
  </si>
  <si>
    <t>A40</t>
  </si>
  <si>
    <t>JR彦根駅　自由通路</t>
    <rPh sb="2" eb="5">
      <t>ヒコネエキ</t>
    </rPh>
    <rPh sb="6" eb="8">
      <t>ジユウ</t>
    </rPh>
    <rPh sb="8" eb="10">
      <t>ツウロ</t>
    </rPh>
    <phoneticPr fontId="37"/>
  </si>
  <si>
    <t>近江鉄道改札　階段上</t>
    <rPh sb="0" eb="4">
      <t>オウミテツドウ</t>
    </rPh>
    <rPh sb="4" eb="6">
      <t>カイサツ</t>
    </rPh>
    <rPh sb="7" eb="9">
      <t>カイダン</t>
    </rPh>
    <rPh sb="9" eb="10">
      <t>ウエ</t>
    </rPh>
    <phoneticPr fontId="37"/>
  </si>
  <si>
    <t>U42-30B</t>
    <phoneticPr fontId="14"/>
  </si>
  <si>
    <t>兼用型</t>
  </si>
  <si>
    <t>U42-30</t>
    <phoneticPr fontId="14"/>
  </si>
  <si>
    <t>近江鉄道改札　前通路</t>
    <rPh sb="0" eb="4">
      <t>オウミテツドウ</t>
    </rPh>
    <rPh sb="4" eb="6">
      <t>カイサツ</t>
    </rPh>
    <rPh sb="7" eb="8">
      <t>マエ</t>
    </rPh>
    <rPh sb="8" eb="10">
      <t>ツウロ</t>
    </rPh>
    <phoneticPr fontId="37"/>
  </si>
  <si>
    <t>U41-15B</t>
    <phoneticPr fontId="14"/>
  </si>
  <si>
    <t>近江鉄道改札　前通路</t>
    <rPh sb="0" eb="4">
      <t>オウミテツドウ</t>
    </rPh>
    <rPh sb="4" eb="6">
      <t>カイサツ</t>
    </rPh>
    <rPh sb="7" eb="8">
      <t>ゼン</t>
    </rPh>
    <rPh sb="8" eb="10">
      <t>ツウロ</t>
    </rPh>
    <phoneticPr fontId="37"/>
  </si>
  <si>
    <t>U41-15</t>
    <phoneticPr fontId="14"/>
  </si>
  <si>
    <t>JR南彦根駅エレベーターホール</t>
    <rPh sb="2" eb="5">
      <t>ミナミヒコネ</t>
    </rPh>
    <rPh sb="5" eb="6">
      <t>エキ</t>
    </rPh>
    <phoneticPr fontId="14"/>
  </si>
  <si>
    <t>施設名：JR南彦根駅エレベーターホール</t>
  </si>
  <si>
    <t>エレベーターホール(西側)</t>
    <rPh sb="10" eb="12">
      <t>ニシガワ</t>
    </rPh>
    <phoneticPr fontId="14"/>
  </si>
  <si>
    <t>C271</t>
    <phoneticPr fontId="14"/>
  </si>
  <si>
    <t>丸形/つや消しガラスカバー</t>
  </si>
  <si>
    <t>S</t>
    <phoneticPr fontId="14"/>
  </si>
  <si>
    <t>エレベーターホール(東側)</t>
    <rPh sb="10" eb="11">
      <t>ヒガシ</t>
    </rPh>
    <rPh sb="11" eb="12">
      <t>ガワ</t>
    </rPh>
    <phoneticPr fontId="14"/>
  </si>
  <si>
    <t>近江鉄道高宮駅および高宮駅コミュニティセンター</t>
  </si>
  <si>
    <t>施設名：近江鉄道高宮駅および高宮駅コミュニティセンター</t>
  </si>
  <si>
    <t>高宮駅コミュニティセンター</t>
  </si>
  <si>
    <t>G13</t>
  </si>
  <si>
    <t>D20</t>
  </si>
  <si>
    <t>和室6畳</t>
    <rPh sb="0" eb="2">
      <t>ワシツ</t>
    </rPh>
    <rPh sb="3" eb="4">
      <t>ジョウ</t>
    </rPh>
    <phoneticPr fontId="35"/>
  </si>
  <si>
    <t>C55</t>
  </si>
  <si>
    <t>FPL55</t>
  </si>
  <si>
    <t>パネル付/和風(木枠)</t>
  </si>
  <si>
    <t>キッチン・湯沸室</t>
    <rPh sb="5" eb="8">
      <t>ユワカシシツ</t>
    </rPh>
    <phoneticPr fontId="35"/>
  </si>
  <si>
    <t>H21</t>
  </si>
  <si>
    <t>流し元灯（キッチン灯）</t>
  </si>
  <si>
    <t>洗面所</t>
    <rPh sb="0" eb="3">
      <t>センメンジョ</t>
    </rPh>
    <phoneticPr fontId="35"/>
  </si>
  <si>
    <t>浴室</t>
    <rPh sb="0" eb="2">
      <t>ヨクシツ</t>
    </rPh>
    <phoneticPr fontId="35"/>
  </si>
  <si>
    <t>駅事務室</t>
    <rPh sb="0" eb="4">
      <t>エキジムシツ</t>
    </rPh>
    <phoneticPr fontId="35"/>
  </si>
  <si>
    <t>エントランスホール</t>
  </si>
  <si>
    <t>R103</t>
  </si>
  <si>
    <t>ペンダントライト</t>
  </si>
  <si>
    <t>引掛け</t>
  </si>
  <si>
    <t>セード付</t>
  </si>
  <si>
    <t>V40</t>
  </si>
  <si>
    <t>コミュニティホール(1)</t>
  </si>
  <si>
    <t>T322</t>
  </si>
  <si>
    <t>天井吊下型</t>
  </si>
  <si>
    <t>エンドキャップ付</t>
  </si>
  <si>
    <t>J27</t>
  </si>
  <si>
    <t>φ175</t>
  </si>
  <si>
    <t>バッフル付/銀色鏡面仕上</t>
  </si>
  <si>
    <t>Q20B</t>
  </si>
  <si>
    <t>G27</t>
  </si>
  <si>
    <t>V21</t>
  </si>
  <si>
    <t>休憩室</t>
    <rPh sb="0" eb="3">
      <t>キュウケイシツ</t>
    </rPh>
    <phoneticPr fontId="35"/>
  </si>
  <si>
    <t>コミュニティホール(2)</t>
  </si>
  <si>
    <t>E65</t>
  </si>
  <si>
    <t>IL75</t>
  </si>
  <si>
    <t>本体黒色</t>
  </si>
  <si>
    <t>P321</t>
  </si>
  <si>
    <t>歩行者通路</t>
    <rPh sb="0" eb="3">
      <t>ホコウシャ</t>
    </rPh>
    <rPh sb="3" eb="5">
      <t>ツウロ</t>
    </rPh>
    <phoneticPr fontId="35"/>
  </si>
  <si>
    <t>X27</t>
  </si>
  <si>
    <t>Y9</t>
  </si>
  <si>
    <t>FML(FWL)13</t>
  </si>
  <si>
    <t>近江鉄道高宮駅自転車置場</t>
    <rPh sb="0" eb="4">
      <t>オウミテツドウ</t>
    </rPh>
    <rPh sb="4" eb="7">
      <t>タカミヤエキ</t>
    </rPh>
    <rPh sb="7" eb="10">
      <t>ジテンシャ</t>
    </rPh>
    <rPh sb="10" eb="12">
      <t>オキバ</t>
    </rPh>
    <phoneticPr fontId="35"/>
  </si>
  <si>
    <t>新設自転車置場1</t>
    <rPh sb="0" eb="5">
      <t>シンセツジテンシャ</t>
    </rPh>
    <rPh sb="5" eb="7">
      <t>オキバ</t>
    </rPh>
    <phoneticPr fontId="35"/>
  </si>
  <si>
    <t>天井直付</t>
    <rPh sb="0" eb="4">
      <t>テンジョウジカヅ</t>
    </rPh>
    <phoneticPr fontId="35"/>
  </si>
  <si>
    <t>W40</t>
  </si>
  <si>
    <t>長方形カバー付</t>
  </si>
  <si>
    <t>新設自転車置場2</t>
    <rPh sb="0" eb="5">
      <t>シンセツジテンシャ</t>
    </rPh>
    <rPh sb="5" eb="7">
      <t>オキバ</t>
    </rPh>
    <phoneticPr fontId="35"/>
  </si>
  <si>
    <t>既設自転車置場</t>
    <rPh sb="0" eb="5">
      <t>キセツジテンシャ</t>
    </rPh>
    <rPh sb="5" eb="7">
      <t>オキバ</t>
    </rPh>
    <phoneticPr fontId="35"/>
  </si>
  <si>
    <t>近江鉄道フジテック前駅</t>
  </si>
  <si>
    <t>施設名：近江鉄道フジテック前駅</t>
  </si>
  <si>
    <t>外</t>
    <rPh sb="0" eb="1">
      <t>ソト</t>
    </rPh>
    <phoneticPr fontId="4"/>
  </si>
  <si>
    <t>自転車置場</t>
    <rPh sb="0" eb="4">
      <t>ジテンシャオ</t>
    </rPh>
    <rPh sb="4" eb="5">
      <t>バ</t>
    </rPh>
    <phoneticPr fontId="4"/>
  </si>
  <si>
    <t>T21WS</t>
  </si>
  <si>
    <t>契約無し</t>
  </si>
  <si>
    <t>駅前外灯</t>
    <rPh sb="0" eb="4">
      <t>エキマエガイトウ</t>
    </rPh>
    <phoneticPr fontId="4"/>
  </si>
  <si>
    <t>公衆街路灯A</t>
  </si>
  <si>
    <t>P100</t>
  </si>
  <si>
    <t>100～200W</t>
  </si>
  <si>
    <t>公衆街路灯A100～200W</t>
  </si>
  <si>
    <t>ﾌﾟﾙﾀﾞｳﾝ選択</t>
    <rPh sb="7" eb="9">
      <t>センタク</t>
    </rPh>
    <phoneticPr fontId="6"/>
  </si>
  <si>
    <t>フジテック前駅</t>
    <rPh sb="5" eb="7">
      <t>マエエキ</t>
    </rPh>
    <phoneticPr fontId="4"/>
  </si>
  <si>
    <t>トイレ入口</t>
    <rPh sb="3" eb="5">
      <t>イリグチ</t>
    </rPh>
    <phoneticPr fontId="4"/>
  </si>
  <si>
    <t>従量電灯</t>
    <rPh sb="0" eb="4">
      <t>ジュウリョウデントウ</t>
    </rPh>
    <phoneticPr fontId="36"/>
  </si>
  <si>
    <t>DL18</t>
  </si>
  <si>
    <t>女子トイレ</t>
    <rPh sb="0" eb="2">
      <t>ジョシ</t>
    </rPh>
    <phoneticPr fontId="4"/>
  </si>
  <si>
    <t>多目的トイレ</t>
    <rPh sb="0" eb="3">
      <t>タモクテキ</t>
    </rPh>
    <phoneticPr fontId="4"/>
  </si>
  <si>
    <t>男子トイレ</t>
    <rPh sb="0" eb="2">
      <t>ダンシ</t>
    </rPh>
    <phoneticPr fontId="4"/>
  </si>
  <si>
    <t>待合室</t>
    <rPh sb="0" eb="2">
      <t>マチア</t>
    </rPh>
    <rPh sb="2" eb="3">
      <t>シツ</t>
    </rPh>
    <phoneticPr fontId="4"/>
  </si>
  <si>
    <t>V42</t>
  </si>
  <si>
    <t>KT41</t>
  </si>
  <si>
    <t>駅舎入り口前</t>
    <rPh sb="0" eb="2">
      <t>エキシャ</t>
    </rPh>
    <rPh sb="2" eb="3">
      <t>イ</t>
    </rPh>
    <rPh sb="4" eb="5">
      <t>グチ</t>
    </rPh>
    <rPh sb="5" eb="6">
      <t>マエ</t>
    </rPh>
    <phoneticPr fontId="4"/>
  </si>
  <si>
    <t>BR60W</t>
  </si>
  <si>
    <t>近江鉄道鳥居本駅</t>
  </si>
  <si>
    <t>施設名：近江鉄道鳥居本駅</t>
  </si>
  <si>
    <t>近江鉄道鳥居本駅</t>
    <rPh sb="0" eb="8">
      <t>オウミテツドウトリイホンエキ</t>
    </rPh>
    <phoneticPr fontId="35"/>
  </si>
  <si>
    <t>待合室（出入口側）</t>
    <rPh sb="0" eb="3">
      <t>マチアイシツ</t>
    </rPh>
    <rPh sb="4" eb="8">
      <t>デイリグチガワ</t>
    </rPh>
    <phoneticPr fontId="35"/>
  </si>
  <si>
    <t>アーム取付</t>
  </si>
  <si>
    <t>待合室（出入口側）</t>
  </si>
  <si>
    <t>フランジ式/アーム取付</t>
  </si>
  <si>
    <t>待合室（線路側）</t>
    <rPh sb="4" eb="6">
      <t>センロ</t>
    </rPh>
    <phoneticPr fontId="35"/>
  </si>
  <si>
    <t>市営中央駐車場</t>
  </si>
  <si>
    <t>施設名：市営中央駐車場</t>
  </si>
  <si>
    <t>市営中央駐車場</t>
    <rPh sb="0" eb="7">
      <t>シエイチュウオウチュウシャジョウ</t>
    </rPh>
    <phoneticPr fontId="36"/>
  </si>
  <si>
    <t>管理人室</t>
    <rPh sb="0" eb="4">
      <t>カンリニンシツ</t>
    </rPh>
    <phoneticPr fontId="36"/>
  </si>
  <si>
    <t>A-1</t>
  </si>
  <si>
    <t>電源別置</t>
  </si>
  <si>
    <t>新規設置</t>
    <rPh sb="0" eb="4">
      <t>シンキセッチ</t>
    </rPh>
    <phoneticPr fontId="14"/>
  </si>
  <si>
    <t>JH</t>
    <phoneticPr fontId="14"/>
  </si>
  <si>
    <t>屋外</t>
    <rPh sb="0" eb="2">
      <t>オクガイ</t>
    </rPh>
    <phoneticPr fontId="36"/>
  </si>
  <si>
    <t>外</t>
    <rPh sb="0" eb="1">
      <t>ソト</t>
    </rPh>
    <phoneticPr fontId="14"/>
  </si>
  <si>
    <t>外</t>
    <rPh sb="0" eb="1">
      <t>ソト</t>
    </rPh>
    <phoneticPr fontId="36"/>
  </si>
  <si>
    <t>外灯</t>
    <rPh sb="0" eb="2">
      <t>ガイトウ</t>
    </rPh>
    <phoneticPr fontId="36"/>
  </si>
  <si>
    <t>Z-1</t>
  </si>
  <si>
    <t>20～40W</t>
  </si>
  <si>
    <t>公衆街路灯A20～40W</t>
  </si>
  <si>
    <t>JR彦根駅前第１・第２自転車駐車場</t>
  </si>
  <si>
    <t>施設名：JR彦根駅前第１・第２自転車駐車場</t>
  </si>
  <si>
    <t>JR彦根駅前第１自転車駐車場</t>
    <rPh sb="8" eb="14">
      <t>ジテンシャチュウシャジョウ</t>
    </rPh>
    <phoneticPr fontId="35"/>
  </si>
  <si>
    <t>管理人室</t>
    <rPh sb="0" eb="4">
      <t>カンリニンシツ</t>
    </rPh>
    <phoneticPr fontId="35"/>
  </si>
  <si>
    <t>A-42</t>
  </si>
  <si>
    <t>JR彦根駅前第１自転車駐車場</t>
  </si>
  <si>
    <t>B-41</t>
  </si>
  <si>
    <t>C-21</t>
  </si>
  <si>
    <t>管理人室トイレ</t>
    <rPh sb="0" eb="4">
      <t>カンリニンシツ</t>
    </rPh>
    <phoneticPr fontId="35"/>
  </si>
  <si>
    <t>D-40</t>
  </si>
  <si>
    <t>コップ形</t>
  </si>
  <si>
    <t>自転車置き場</t>
    <rPh sb="0" eb="3">
      <t>ジテンシャ</t>
    </rPh>
    <rPh sb="3" eb="4">
      <t>オ</t>
    </rPh>
    <rPh sb="5" eb="6">
      <t>バ</t>
    </rPh>
    <phoneticPr fontId="35"/>
  </si>
  <si>
    <t>F-41</t>
  </si>
  <si>
    <t>自転車置き場</t>
  </si>
  <si>
    <t>H-13B</t>
  </si>
  <si>
    <t>Φ155</t>
  </si>
  <si>
    <t>H-30B</t>
  </si>
  <si>
    <t>JR彦根駅前第２自転車駐車場</t>
  </si>
  <si>
    <t>既設自転車置き場1</t>
    <rPh sb="0" eb="2">
      <t>キセツ</t>
    </rPh>
    <rPh sb="2" eb="5">
      <t>ジテンシャ</t>
    </rPh>
    <rPh sb="5" eb="6">
      <t>オ</t>
    </rPh>
    <rPh sb="7" eb="8">
      <t>バ</t>
    </rPh>
    <phoneticPr fontId="35"/>
  </si>
  <si>
    <t>イ-21</t>
  </si>
  <si>
    <t>増築通路</t>
    <rPh sb="0" eb="4">
      <t>ゾウチクツウロ</t>
    </rPh>
    <phoneticPr fontId="35"/>
  </si>
  <si>
    <t>E-21</t>
  </si>
  <si>
    <t>既設自転車置き場2</t>
    <rPh sb="0" eb="2">
      <t>キセツ</t>
    </rPh>
    <rPh sb="2" eb="5">
      <t>ジテンシャ</t>
    </rPh>
    <rPh sb="5" eb="6">
      <t>オ</t>
    </rPh>
    <rPh sb="7" eb="8">
      <t>バ</t>
    </rPh>
    <phoneticPr fontId="35"/>
  </si>
  <si>
    <t>既設自転車置き場3</t>
    <rPh sb="0" eb="2">
      <t>キセツ</t>
    </rPh>
    <rPh sb="2" eb="5">
      <t>ジテンシャ</t>
    </rPh>
    <rPh sb="5" eb="6">
      <t>オ</t>
    </rPh>
    <rPh sb="7" eb="8">
      <t>バ</t>
    </rPh>
    <phoneticPr fontId="35"/>
  </si>
  <si>
    <t>JR河瀬駅前西口・東口自転車駐車場</t>
  </si>
  <si>
    <t>施設名：JR河瀬駅前西口・東口自転車駐車場</t>
  </si>
  <si>
    <t>JR河瀬駅前西口自転車駐車場</t>
    <rPh sb="8" eb="11">
      <t>ジテンシャ</t>
    </rPh>
    <rPh sb="11" eb="14">
      <t>チュウシャジョウ</t>
    </rPh>
    <phoneticPr fontId="35"/>
  </si>
  <si>
    <t>入口</t>
    <rPh sb="0" eb="2">
      <t>イリグチ</t>
    </rPh>
    <phoneticPr fontId="35"/>
  </si>
  <si>
    <t>C401</t>
  </si>
  <si>
    <t>JR河瀬駅前西口自転車駐車場</t>
  </si>
  <si>
    <t>管理室</t>
    <rPh sb="0" eb="3">
      <t>カンリシツ</t>
    </rPh>
    <phoneticPr fontId="35"/>
  </si>
  <si>
    <t>B202</t>
  </si>
  <si>
    <t>D201</t>
  </si>
  <si>
    <t>管理室便所</t>
    <rPh sb="0" eb="3">
      <t>カンリシツ</t>
    </rPh>
    <rPh sb="3" eb="5">
      <t>ベンジョ</t>
    </rPh>
    <phoneticPr fontId="35"/>
  </si>
  <si>
    <t>E181</t>
  </si>
  <si>
    <t>黒バッフル付</t>
  </si>
  <si>
    <t>駐車場</t>
    <rPh sb="0" eb="3">
      <t>チュウシャジョウ</t>
    </rPh>
    <phoneticPr fontId="35"/>
  </si>
  <si>
    <t>レースウェイ取付</t>
    <rPh sb="6" eb="8">
      <t>トリツケ</t>
    </rPh>
    <phoneticPr fontId="35"/>
  </si>
  <si>
    <t>階段</t>
    <rPh sb="0" eb="2">
      <t>カイダン</t>
    </rPh>
    <phoneticPr fontId="35"/>
  </si>
  <si>
    <t>C201</t>
  </si>
  <si>
    <t>枠SUS製</t>
  </si>
  <si>
    <t>JR河瀬駅前東口自転車駐車場</t>
    <rPh sb="6" eb="7">
      <t>ヒガシ</t>
    </rPh>
    <phoneticPr fontId="35"/>
  </si>
  <si>
    <t>B402</t>
  </si>
  <si>
    <t>レースウェイ取付</t>
  </si>
  <si>
    <t>JR河瀬駅自由通路</t>
    <rPh sb="5" eb="9">
      <t>ジユウツウロ</t>
    </rPh>
    <phoneticPr fontId="14"/>
  </si>
  <si>
    <t>施設名：JR河瀬駅自由通路</t>
  </si>
  <si>
    <t>公衆便所(女子)</t>
    <rPh sb="0" eb="4">
      <t>コウシュウベンジョ</t>
    </rPh>
    <rPh sb="5" eb="7">
      <t>ジョシ</t>
    </rPh>
    <phoneticPr fontId="14"/>
  </si>
  <si>
    <t>障害者便所</t>
    <rPh sb="0" eb="5">
      <t>ショウガイシャベンジョ</t>
    </rPh>
    <phoneticPr fontId="14"/>
  </si>
  <si>
    <t>D402</t>
  </si>
  <si>
    <t>公衆便所(男子)</t>
    <rPh sb="0" eb="4">
      <t>コウシュウベンジョ</t>
    </rPh>
    <rPh sb="5" eb="7">
      <t>ダンシ</t>
    </rPh>
    <phoneticPr fontId="14"/>
  </si>
  <si>
    <t>F201</t>
  </si>
  <si>
    <t>半埋込型</t>
  </si>
  <si>
    <t>C27</t>
  </si>
  <si>
    <t>G60WP</t>
  </si>
  <si>
    <t>防湿型/100V</t>
  </si>
  <si>
    <t>JR河瀬駅自由通路</t>
  </si>
  <si>
    <t>東EV機械室</t>
    <rPh sb="0" eb="1">
      <t>ヒガシ</t>
    </rPh>
    <rPh sb="3" eb="6">
      <t>キカイシツ</t>
    </rPh>
    <phoneticPr fontId="38"/>
  </si>
  <si>
    <t>F402</t>
  </si>
  <si>
    <t>F402b</t>
  </si>
  <si>
    <t>倉庫（2）</t>
    <rPh sb="0" eb="2">
      <t>ソウコ</t>
    </rPh>
    <phoneticPr fontId="38"/>
  </si>
  <si>
    <t>西EV機械室</t>
    <rPh sb="0" eb="1">
      <t>ニシ</t>
    </rPh>
    <rPh sb="3" eb="6">
      <t>キカイシツ</t>
    </rPh>
    <phoneticPr fontId="38"/>
  </si>
  <si>
    <t>電源室（2）</t>
    <rPh sb="0" eb="3">
      <t>デンゲンシツ</t>
    </rPh>
    <phoneticPr fontId="38"/>
  </si>
  <si>
    <t>F401</t>
  </si>
  <si>
    <t>自由通路</t>
    <rPh sb="0" eb="4">
      <t>ジユウツウロ</t>
    </rPh>
    <phoneticPr fontId="38"/>
  </si>
  <si>
    <t>U401</t>
  </si>
  <si>
    <t>B級BH形誘導灯（大）</t>
  </si>
  <si>
    <t>V401</t>
  </si>
  <si>
    <t>市営開出今団地(共用部分)</t>
    <rPh sb="8" eb="12">
      <t>キョウヨウブブン</t>
    </rPh>
    <phoneticPr fontId="14"/>
  </si>
  <si>
    <t>施設名：市営開出今団地(共用部分)</t>
  </si>
  <si>
    <t>開出今団地</t>
    <rPh sb="0" eb="2">
      <t>カイデ</t>
    </rPh>
    <rPh sb="2" eb="3">
      <t>イマ</t>
    </rPh>
    <rPh sb="3" eb="5">
      <t>ダンチ</t>
    </rPh>
    <phoneticPr fontId="36"/>
  </si>
  <si>
    <t>防犯灯2</t>
    <rPh sb="0" eb="3">
      <t>ボウハントウ</t>
    </rPh>
    <phoneticPr fontId="36"/>
  </si>
  <si>
    <t>B11</t>
  </si>
  <si>
    <t>10～20W</t>
  </si>
  <si>
    <t>公衆街路灯A10～20W</t>
  </si>
  <si>
    <t>防犯灯3</t>
    <rPh sb="0" eb="3">
      <t>ボウハントウ</t>
    </rPh>
    <phoneticPr fontId="36"/>
  </si>
  <si>
    <t>防犯灯5</t>
    <rPh sb="0" eb="3">
      <t>ボウハントウ</t>
    </rPh>
    <phoneticPr fontId="36"/>
  </si>
  <si>
    <t>開出今団地</t>
    <rPh sb="0" eb="3">
      <t>カイデイマ</t>
    </rPh>
    <rPh sb="3" eb="5">
      <t>ダンチ</t>
    </rPh>
    <phoneticPr fontId="36"/>
  </si>
  <si>
    <t>防犯灯6</t>
    <rPh sb="0" eb="3">
      <t>ボウハントウ</t>
    </rPh>
    <phoneticPr fontId="36"/>
  </si>
  <si>
    <t>防犯灯7</t>
    <rPh sb="0" eb="3">
      <t>ボウハントウ</t>
    </rPh>
    <phoneticPr fontId="36"/>
  </si>
  <si>
    <t>防犯灯8</t>
    <rPh sb="0" eb="3">
      <t>ボウハントウ</t>
    </rPh>
    <phoneticPr fontId="36"/>
  </si>
  <si>
    <t>防犯灯10</t>
    <rPh sb="0" eb="3">
      <t>ボウハントウ</t>
    </rPh>
    <phoneticPr fontId="36"/>
  </si>
  <si>
    <t>防犯灯11</t>
    <rPh sb="0" eb="3">
      <t>ボウハントウ</t>
    </rPh>
    <phoneticPr fontId="36"/>
  </si>
  <si>
    <t>防犯灯13</t>
    <rPh sb="0" eb="3">
      <t>ボウハントウ</t>
    </rPh>
    <phoneticPr fontId="36"/>
  </si>
  <si>
    <t>40～60W</t>
  </si>
  <si>
    <t>公衆街路灯A40～60W</t>
  </si>
  <si>
    <t>防犯灯14</t>
    <rPh sb="0" eb="3">
      <t>ボウハントウ</t>
    </rPh>
    <phoneticPr fontId="36"/>
  </si>
  <si>
    <t>防犯灯15</t>
    <rPh sb="0" eb="3">
      <t>ボウハントウ</t>
    </rPh>
    <phoneticPr fontId="36"/>
  </si>
  <si>
    <t>防犯灯16</t>
    <rPh sb="0" eb="3">
      <t>ボウハントウ</t>
    </rPh>
    <phoneticPr fontId="36"/>
  </si>
  <si>
    <t>防犯灯17</t>
    <rPh sb="0" eb="3">
      <t>ボウハントウ</t>
    </rPh>
    <phoneticPr fontId="36"/>
  </si>
  <si>
    <t>防犯灯19</t>
    <rPh sb="0" eb="3">
      <t>ボウハントウ</t>
    </rPh>
    <phoneticPr fontId="36"/>
  </si>
  <si>
    <t>防犯灯20</t>
    <rPh sb="0" eb="3">
      <t>ボウハントウ</t>
    </rPh>
    <phoneticPr fontId="36"/>
  </si>
  <si>
    <t>防犯灯21</t>
    <rPh sb="0" eb="3">
      <t>ボウハントウ</t>
    </rPh>
    <phoneticPr fontId="36"/>
  </si>
  <si>
    <t>防犯灯22</t>
    <rPh sb="0" eb="3">
      <t>ボウハントウ</t>
    </rPh>
    <phoneticPr fontId="36"/>
  </si>
  <si>
    <t>防犯灯23</t>
    <rPh sb="0" eb="3">
      <t>ボウハントウ</t>
    </rPh>
    <phoneticPr fontId="36"/>
  </si>
  <si>
    <t>防犯灯24</t>
    <rPh sb="0" eb="3">
      <t>ボウハントウ</t>
    </rPh>
    <phoneticPr fontId="36"/>
  </si>
  <si>
    <t>防犯灯27</t>
    <rPh sb="0" eb="3">
      <t>ボウハントウ</t>
    </rPh>
    <phoneticPr fontId="36"/>
  </si>
  <si>
    <t>防犯灯28</t>
    <rPh sb="0" eb="3">
      <t>ボウハントウ</t>
    </rPh>
    <phoneticPr fontId="36"/>
  </si>
  <si>
    <t>防犯灯29</t>
    <rPh sb="0" eb="3">
      <t>ボウハントウ</t>
    </rPh>
    <phoneticPr fontId="36"/>
  </si>
  <si>
    <t>市営広野第一団地(共用部分)</t>
    <rPh sb="9" eb="13">
      <t>キョウヨウブブン</t>
    </rPh>
    <phoneticPr fontId="14"/>
  </si>
  <si>
    <t>施設名：市営広野第一団地(共用部分)</t>
  </si>
  <si>
    <t>D-151</t>
  </si>
  <si>
    <t>玄関前外灯</t>
    <rPh sb="0" eb="3">
      <t>ゲンカンマエ</t>
    </rPh>
    <rPh sb="3" eb="5">
      <t>ガイトウ</t>
    </rPh>
    <phoneticPr fontId="35"/>
  </si>
  <si>
    <t>外灯1</t>
    <rPh sb="0" eb="2">
      <t>ガイトウ</t>
    </rPh>
    <phoneticPr fontId="35"/>
  </si>
  <si>
    <t>Z2</t>
  </si>
  <si>
    <t>外灯2</t>
  </si>
  <si>
    <t>Z3</t>
  </si>
  <si>
    <t>市営広野第二団地(共用部分)</t>
    <rPh sb="9" eb="13">
      <t>キョウヨウブブン</t>
    </rPh>
    <phoneticPr fontId="14"/>
  </si>
  <si>
    <t>施設名：市営広野第二団地(共用部分)</t>
  </si>
  <si>
    <t>外灯1</t>
    <rPh sb="0" eb="2">
      <t>ガイトウ</t>
    </rPh>
    <phoneticPr fontId="14"/>
  </si>
  <si>
    <t>市営中島団地(共用部分)</t>
    <rPh sb="7" eb="11">
      <t>キョウヨウブブン</t>
    </rPh>
    <phoneticPr fontId="14"/>
  </si>
  <si>
    <t>施設名：市営中島団地(共用部分)</t>
  </si>
  <si>
    <t>中島団地</t>
    <rPh sb="0" eb="4">
      <t>ナカジマダンチ</t>
    </rPh>
    <phoneticPr fontId="36"/>
  </si>
  <si>
    <t>防犯灯</t>
    <rPh sb="0" eb="3">
      <t>ボウハントウ</t>
    </rPh>
    <phoneticPr fontId="36"/>
  </si>
  <si>
    <t>2台×1基</t>
    <rPh sb="1" eb="2">
      <t>ダイ</t>
    </rPh>
    <rPh sb="4" eb="5">
      <t>キ</t>
    </rPh>
    <phoneticPr fontId="36"/>
  </si>
  <si>
    <t>B12</t>
  </si>
  <si>
    <t>2灯用</t>
  </si>
  <si>
    <t>玄関</t>
    <rPh sb="0" eb="2">
      <t>ゲンカン</t>
    </rPh>
    <phoneticPr fontId="36"/>
  </si>
  <si>
    <t>玄関灯(1号)</t>
    <rPh sb="0" eb="3">
      <t>ゲンカントウ</t>
    </rPh>
    <rPh sb="5" eb="6">
      <t>ゴウ</t>
    </rPh>
    <phoneticPr fontId="36"/>
  </si>
  <si>
    <t>B-401</t>
  </si>
  <si>
    <t>防湿型</t>
  </si>
  <si>
    <t>玄関灯(2号)</t>
    <rPh sb="0" eb="3">
      <t>ゲンカントウ</t>
    </rPh>
    <rPh sb="5" eb="6">
      <t>ゴウ</t>
    </rPh>
    <phoneticPr fontId="36"/>
  </si>
  <si>
    <t>玄関灯(3号)</t>
    <rPh sb="0" eb="3">
      <t>ゲンカントウ</t>
    </rPh>
    <rPh sb="5" eb="6">
      <t>ゴウ</t>
    </rPh>
    <phoneticPr fontId="36"/>
  </si>
  <si>
    <t>玄関灯(4号)</t>
    <rPh sb="0" eb="3">
      <t>ゲンカントウ</t>
    </rPh>
    <rPh sb="5" eb="6">
      <t>ゴウ</t>
    </rPh>
    <phoneticPr fontId="36"/>
  </si>
  <si>
    <t>玄関灯(5号)</t>
    <rPh sb="0" eb="3">
      <t>ゲンカントウ</t>
    </rPh>
    <rPh sb="5" eb="6">
      <t>ゴウ</t>
    </rPh>
    <phoneticPr fontId="36"/>
  </si>
  <si>
    <t>玄関灯(6号)</t>
    <rPh sb="0" eb="3">
      <t>ゲンカントウ</t>
    </rPh>
    <rPh sb="5" eb="6">
      <t>ゴウ</t>
    </rPh>
    <phoneticPr fontId="36"/>
  </si>
  <si>
    <t>玄関灯(7号)</t>
    <rPh sb="0" eb="3">
      <t>ゲンカントウ</t>
    </rPh>
    <rPh sb="5" eb="6">
      <t>ゴウ</t>
    </rPh>
    <phoneticPr fontId="36"/>
  </si>
  <si>
    <t>玄関灯(8号)</t>
    <rPh sb="0" eb="3">
      <t>ゲンカントウ</t>
    </rPh>
    <rPh sb="5" eb="6">
      <t>ゴウ</t>
    </rPh>
    <phoneticPr fontId="36"/>
  </si>
  <si>
    <t>玄関灯(9号)</t>
    <rPh sb="0" eb="3">
      <t>ゲンカントウ</t>
    </rPh>
    <rPh sb="5" eb="6">
      <t>ゴウ</t>
    </rPh>
    <phoneticPr fontId="36"/>
  </si>
  <si>
    <t>玄関灯(10号)</t>
    <rPh sb="0" eb="3">
      <t>ゲンカントウ</t>
    </rPh>
    <rPh sb="6" eb="7">
      <t>ゴウ</t>
    </rPh>
    <phoneticPr fontId="36"/>
  </si>
  <si>
    <t>玄関灯(11号)</t>
    <rPh sb="0" eb="3">
      <t>ゲンカントウ</t>
    </rPh>
    <rPh sb="6" eb="7">
      <t>ゴウ</t>
    </rPh>
    <phoneticPr fontId="36"/>
  </si>
  <si>
    <t>玄関灯(12号)</t>
    <rPh sb="0" eb="3">
      <t>ゲンカントウ</t>
    </rPh>
    <rPh sb="6" eb="7">
      <t>ゴウ</t>
    </rPh>
    <phoneticPr fontId="36"/>
  </si>
  <si>
    <t>玄関灯(13号)</t>
    <rPh sb="0" eb="3">
      <t>ゲンカントウ</t>
    </rPh>
    <rPh sb="6" eb="7">
      <t>ゴウ</t>
    </rPh>
    <phoneticPr fontId="36"/>
  </si>
  <si>
    <t>玄関灯(14号)</t>
    <rPh sb="0" eb="3">
      <t>ゲンカントウ</t>
    </rPh>
    <rPh sb="6" eb="7">
      <t>ゴウ</t>
    </rPh>
    <phoneticPr fontId="36"/>
  </si>
  <si>
    <t>玄関灯(15号)</t>
    <rPh sb="0" eb="3">
      <t>ゲンカントウ</t>
    </rPh>
    <rPh sb="6" eb="7">
      <t>ゴウ</t>
    </rPh>
    <phoneticPr fontId="36"/>
  </si>
  <si>
    <t>玄関灯(16号)</t>
    <rPh sb="0" eb="3">
      <t>ゲンカントウ</t>
    </rPh>
    <rPh sb="6" eb="7">
      <t>ゴウ</t>
    </rPh>
    <phoneticPr fontId="36"/>
  </si>
  <si>
    <t>玄関灯(17号)</t>
    <rPh sb="0" eb="3">
      <t>ゲンカントウ</t>
    </rPh>
    <rPh sb="6" eb="7">
      <t>ゴウ</t>
    </rPh>
    <phoneticPr fontId="36"/>
  </si>
  <si>
    <t>玄関灯(18号)</t>
    <rPh sb="0" eb="3">
      <t>ゲンカントウ</t>
    </rPh>
    <rPh sb="6" eb="7">
      <t>ゴウ</t>
    </rPh>
    <phoneticPr fontId="36"/>
  </si>
  <si>
    <t>玄関灯(19号)</t>
    <rPh sb="0" eb="3">
      <t>ゲンカントウ</t>
    </rPh>
    <rPh sb="6" eb="7">
      <t>ゴウ</t>
    </rPh>
    <phoneticPr fontId="36"/>
  </si>
  <si>
    <t>玄関灯(20号)</t>
    <rPh sb="0" eb="3">
      <t>ゲンカントウ</t>
    </rPh>
    <rPh sb="6" eb="7">
      <t>ゴウ</t>
    </rPh>
    <phoneticPr fontId="36"/>
  </si>
  <si>
    <t>玄関灯(21号)</t>
    <rPh sb="0" eb="3">
      <t>ゲンカントウ</t>
    </rPh>
    <rPh sb="6" eb="7">
      <t>ゴウ</t>
    </rPh>
    <phoneticPr fontId="36"/>
  </si>
  <si>
    <t>玄関灯(22号)</t>
    <rPh sb="0" eb="3">
      <t>ゲンカントウ</t>
    </rPh>
    <rPh sb="6" eb="7">
      <t>ゴウ</t>
    </rPh>
    <phoneticPr fontId="36"/>
  </si>
  <si>
    <t>玄関灯(23号)</t>
    <rPh sb="0" eb="3">
      <t>ゲンカントウ</t>
    </rPh>
    <rPh sb="6" eb="7">
      <t>ゴウ</t>
    </rPh>
    <phoneticPr fontId="36"/>
  </si>
  <si>
    <t>玄関灯(24号)</t>
    <rPh sb="0" eb="3">
      <t>ゲンカントウ</t>
    </rPh>
    <rPh sb="6" eb="7">
      <t>ゴウ</t>
    </rPh>
    <phoneticPr fontId="36"/>
  </si>
  <si>
    <t>玄関灯(25号)</t>
    <rPh sb="0" eb="3">
      <t>ゲンカントウ</t>
    </rPh>
    <rPh sb="6" eb="7">
      <t>ゴウ</t>
    </rPh>
    <phoneticPr fontId="36"/>
  </si>
  <si>
    <t>玄関灯(26号)</t>
    <rPh sb="0" eb="3">
      <t>ゲンカントウ</t>
    </rPh>
    <rPh sb="6" eb="7">
      <t>ゴウ</t>
    </rPh>
    <phoneticPr fontId="36"/>
  </si>
  <si>
    <t>市営堀団地(共用部分)</t>
    <rPh sb="6" eb="10">
      <t>キョウヨウブブン</t>
    </rPh>
    <phoneticPr fontId="14"/>
  </si>
  <si>
    <t>施設名：市営堀団地(共用部分)</t>
  </si>
  <si>
    <t>市営堀団地</t>
    <rPh sb="0" eb="2">
      <t>シエイ</t>
    </rPh>
    <rPh sb="2" eb="3">
      <t>ホリ</t>
    </rPh>
    <rPh sb="3" eb="5">
      <t>ダンチ</t>
    </rPh>
    <phoneticPr fontId="35"/>
  </si>
  <si>
    <t>玄関1</t>
    <rPh sb="0" eb="2">
      <t>ゲンカン</t>
    </rPh>
    <phoneticPr fontId="35"/>
  </si>
  <si>
    <t>B7</t>
  </si>
  <si>
    <t>玄関2</t>
    <rPh sb="0" eb="2">
      <t>ゲンカン</t>
    </rPh>
    <phoneticPr fontId="35"/>
  </si>
  <si>
    <t>B4</t>
  </si>
  <si>
    <t>コップ形/カバー付き</t>
  </si>
  <si>
    <t>玄関3</t>
    <rPh sb="0" eb="2">
      <t>ゲンカン</t>
    </rPh>
    <phoneticPr fontId="35"/>
  </si>
  <si>
    <t>B5</t>
  </si>
  <si>
    <t>玄関4</t>
    <rPh sb="0" eb="2">
      <t>ゲンカン</t>
    </rPh>
    <phoneticPr fontId="35"/>
  </si>
  <si>
    <t>B6</t>
  </si>
  <si>
    <t>デザイン器具</t>
  </si>
  <si>
    <t>玄関5</t>
    <rPh sb="0" eb="2">
      <t>ゲンカン</t>
    </rPh>
    <phoneticPr fontId="35"/>
  </si>
  <si>
    <t>玄関6</t>
    <rPh sb="0" eb="2">
      <t>ゲンカン</t>
    </rPh>
    <phoneticPr fontId="35"/>
  </si>
  <si>
    <t>玄関7</t>
    <rPh sb="0" eb="2">
      <t>ゲンカン</t>
    </rPh>
    <phoneticPr fontId="35"/>
  </si>
  <si>
    <t>玄関8</t>
    <rPh sb="0" eb="2">
      <t>ゲンカン</t>
    </rPh>
    <phoneticPr fontId="35"/>
  </si>
  <si>
    <t>玄関9</t>
    <rPh sb="0" eb="2">
      <t>ゲンカン</t>
    </rPh>
    <phoneticPr fontId="35"/>
  </si>
  <si>
    <t>B3</t>
  </si>
  <si>
    <t>ガラスグローブ付</t>
  </si>
  <si>
    <t>玄関10</t>
    <rPh sb="0" eb="2">
      <t>ゲンカン</t>
    </rPh>
    <phoneticPr fontId="35"/>
  </si>
  <si>
    <t>B10</t>
  </si>
  <si>
    <t>玄関11</t>
    <rPh sb="0" eb="2">
      <t>ゲンカン</t>
    </rPh>
    <phoneticPr fontId="35"/>
  </si>
  <si>
    <t>玄関12</t>
    <rPh sb="0" eb="2">
      <t>ゲンカン</t>
    </rPh>
    <phoneticPr fontId="35"/>
  </si>
  <si>
    <t>円柱形カバー付</t>
  </si>
  <si>
    <t>玄関13</t>
    <rPh sb="0" eb="2">
      <t>ゲンカン</t>
    </rPh>
    <phoneticPr fontId="35"/>
  </si>
  <si>
    <t>B9</t>
  </si>
  <si>
    <t>玄関14</t>
    <rPh sb="0" eb="2">
      <t>ゲンカン</t>
    </rPh>
    <phoneticPr fontId="35"/>
  </si>
  <si>
    <t>玄関15</t>
    <rPh sb="0" eb="2">
      <t>ゲンカン</t>
    </rPh>
    <phoneticPr fontId="35"/>
  </si>
  <si>
    <t>玄関16</t>
    <rPh sb="0" eb="2">
      <t>ゲンカン</t>
    </rPh>
    <phoneticPr fontId="35"/>
  </si>
  <si>
    <t>玄関17</t>
    <rPh sb="0" eb="2">
      <t>ゲンカン</t>
    </rPh>
    <phoneticPr fontId="35"/>
  </si>
  <si>
    <t>B8</t>
  </si>
  <si>
    <t>玄関18</t>
    <rPh sb="0" eb="2">
      <t>ゲンカン</t>
    </rPh>
    <phoneticPr fontId="35"/>
  </si>
  <si>
    <t>玄関19</t>
    <rPh sb="0" eb="2">
      <t>ゲンカン</t>
    </rPh>
    <phoneticPr fontId="35"/>
  </si>
  <si>
    <t>玄関20</t>
    <rPh sb="0" eb="2">
      <t>ゲンカン</t>
    </rPh>
    <phoneticPr fontId="35"/>
  </si>
  <si>
    <t>玄関21</t>
    <rPh sb="0" eb="2">
      <t>ゲンカン</t>
    </rPh>
    <phoneticPr fontId="35"/>
  </si>
  <si>
    <t>玄関22</t>
    <rPh sb="0" eb="2">
      <t>ゲンカン</t>
    </rPh>
    <phoneticPr fontId="35"/>
  </si>
  <si>
    <t>玄関23</t>
    <rPh sb="0" eb="2">
      <t>ゲンカン</t>
    </rPh>
    <phoneticPr fontId="35"/>
  </si>
  <si>
    <t>玄関24</t>
    <rPh sb="0" eb="2">
      <t>ゲンカン</t>
    </rPh>
    <phoneticPr fontId="35"/>
  </si>
  <si>
    <t>円柱形グローブ付</t>
  </si>
  <si>
    <t>玄関25</t>
    <rPh sb="0" eb="2">
      <t>ゲンカン</t>
    </rPh>
    <phoneticPr fontId="35"/>
  </si>
  <si>
    <t>玄関26</t>
    <rPh sb="0" eb="2">
      <t>ゲンカン</t>
    </rPh>
    <phoneticPr fontId="35"/>
  </si>
  <si>
    <t>玄関27</t>
    <rPh sb="0" eb="2">
      <t>ゲンカン</t>
    </rPh>
    <phoneticPr fontId="35"/>
  </si>
  <si>
    <t>玄関28</t>
    <rPh sb="0" eb="2">
      <t>ゲンカン</t>
    </rPh>
    <phoneticPr fontId="35"/>
  </si>
  <si>
    <t>屋外</t>
    <rPh sb="0" eb="2">
      <t>オクガイ</t>
    </rPh>
    <phoneticPr fontId="35"/>
  </si>
  <si>
    <t>外</t>
    <rPh sb="0" eb="1">
      <t>ソト</t>
    </rPh>
    <phoneticPr fontId="35"/>
  </si>
  <si>
    <t>外灯（北）</t>
    <rPh sb="0" eb="2">
      <t>ガイトウ</t>
    </rPh>
    <rPh sb="3" eb="4">
      <t>キタ</t>
    </rPh>
    <phoneticPr fontId="35"/>
  </si>
  <si>
    <t>SUSバンド/カバー付</t>
  </si>
  <si>
    <t>外灯（南）</t>
    <rPh sb="0" eb="2">
      <t>ガイトウ</t>
    </rPh>
    <rPh sb="3" eb="4">
      <t>ミナミ</t>
    </rPh>
    <phoneticPr fontId="35"/>
  </si>
  <si>
    <t>Z4</t>
  </si>
  <si>
    <t>外灯（砂場）</t>
    <rPh sb="0" eb="2">
      <t>ガイトウ</t>
    </rPh>
    <rPh sb="3" eb="5">
      <t>スナバ</t>
    </rPh>
    <phoneticPr fontId="35"/>
  </si>
  <si>
    <t>定額電灯</t>
  </si>
  <si>
    <t>Z5</t>
  </si>
  <si>
    <t>定額電灯20～40W</t>
  </si>
  <si>
    <t>外灯（砂場）</t>
  </si>
  <si>
    <t>Z6</t>
  </si>
  <si>
    <t>市営春日団地(共用部分のみ)</t>
    <rPh sb="7" eb="11">
      <t>キョウヨウブブン</t>
    </rPh>
    <phoneticPr fontId="14"/>
  </si>
  <si>
    <t>施設名：市営春日団地(共用部分のみ)</t>
  </si>
  <si>
    <t>市営春日団地</t>
  </si>
  <si>
    <t>玄関前（1号）</t>
    <rPh sb="0" eb="2">
      <t>ゲンカン</t>
    </rPh>
    <rPh sb="2" eb="3">
      <t>マエ</t>
    </rPh>
    <rPh sb="5" eb="6">
      <t>ゴウ</t>
    </rPh>
    <phoneticPr fontId="38"/>
  </si>
  <si>
    <t>玄関前（2号）</t>
  </si>
  <si>
    <t>玄関前（3号）</t>
  </si>
  <si>
    <t>玄関前（4号）</t>
  </si>
  <si>
    <t>玄関前（5号）</t>
  </si>
  <si>
    <t>玄関前（6号）</t>
  </si>
  <si>
    <t>玄関前（7号）</t>
  </si>
  <si>
    <t>玄関前（8号）</t>
  </si>
  <si>
    <t>玄関前（9号）</t>
  </si>
  <si>
    <t>玄関前（10号）</t>
  </si>
  <si>
    <t>玄関前（11号）</t>
  </si>
  <si>
    <t>玄関前（12号）</t>
  </si>
  <si>
    <t>玄関前（13号）</t>
  </si>
  <si>
    <t>玄関前（14号）</t>
  </si>
  <si>
    <t>玄関前（15号）</t>
  </si>
  <si>
    <t>玄関前（16号）</t>
  </si>
  <si>
    <t>玄関前（17号）</t>
  </si>
  <si>
    <t>玄関前（18号）</t>
  </si>
  <si>
    <t>屋外</t>
    <rPh sb="0" eb="2">
      <t>オクガイ</t>
    </rPh>
    <phoneticPr fontId="38"/>
  </si>
  <si>
    <t>外</t>
    <rPh sb="0" eb="1">
      <t>ソト</t>
    </rPh>
    <phoneticPr fontId="38"/>
  </si>
  <si>
    <t>外灯1</t>
    <rPh sb="0" eb="2">
      <t>ガイトウ</t>
    </rPh>
    <phoneticPr fontId="38"/>
  </si>
  <si>
    <t>外灯2</t>
    <rPh sb="0" eb="2">
      <t>ガイトウ</t>
    </rPh>
    <phoneticPr fontId="38"/>
  </si>
  <si>
    <t>外灯3</t>
    <rPh sb="0" eb="2">
      <t>ガイトウ</t>
    </rPh>
    <phoneticPr fontId="38"/>
  </si>
  <si>
    <t>外灯4</t>
    <rPh sb="0" eb="2">
      <t>ガイトウ</t>
    </rPh>
    <phoneticPr fontId="38"/>
  </si>
  <si>
    <t>市営里根団地（玄関・外灯）</t>
  </si>
  <si>
    <t>施設名：市営里根団地（玄関・外灯）</t>
  </si>
  <si>
    <t>里根団地(旧)</t>
    <rPh sb="0" eb="4">
      <t>サトネダンチ</t>
    </rPh>
    <rPh sb="5" eb="6">
      <t>キュウ</t>
    </rPh>
    <phoneticPr fontId="36"/>
  </si>
  <si>
    <t>玄関灯1</t>
    <rPh sb="0" eb="3">
      <t>ゲンカントウ</t>
    </rPh>
    <phoneticPr fontId="36"/>
  </si>
  <si>
    <t>玄関灯2</t>
    <rPh sb="0" eb="3">
      <t>ゲンカントウ</t>
    </rPh>
    <phoneticPr fontId="36"/>
  </si>
  <si>
    <t>玄関灯3</t>
    <rPh sb="0" eb="3">
      <t>ゲンカントウ</t>
    </rPh>
    <phoneticPr fontId="36"/>
  </si>
  <si>
    <t>玄関灯4</t>
    <rPh sb="0" eb="3">
      <t>ゲンカントウ</t>
    </rPh>
    <phoneticPr fontId="36"/>
  </si>
  <si>
    <t>玄関灯5</t>
    <rPh sb="0" eb="3">
      <t>ゲンカントウ</t>
    </rPh>
    <phoneticPr fontId="36"/>
  </si>
  <si>
    <t>玄関灯6</t>
    <rPh sb="0" eb="3">
      <t>ゲンカントウ</t>
    </rPh>
    <phoneticPr fontId="36"/>
  </si>
  <si>
    <t>玄関灯7</t>
    <rPh sb="0" eb="3">
      <t>ゲンカントウ</t>
    </rPh>
    <phoneticPr fontId="36"/>
  </si>
  <si>
    <t>玄関灯8</t>
    <rPh sb="0" eb="3">
      <t>ゲンカントウ</t>
    </rPh>
    <phoneticPr fontId="36"/>
  </si>
  <si>
    <t>玄関灯9</t>
    <rPh sb="0" eb="3">
      <t>ゲンカントウ</t>
    </rPh>
    <phoneticPr fontId="36"/>
  </si>
  <si>
    <t>玄関灯10</t>
    <rPh sb="0" eb="3">
      <t>ゲンカントウ</t>
    </rPh>
    <phoneticPr fontId="36"/>
  </si>
  <si>
    <t>里根団地(新)</t>
    <rPh sb="0" eb="4">
      <t>サトネダンチ</t>
    </rPh>
    <rPh sb="5" eb="6">
      <t>シン</t>
    </rPh>
    <phoneticPr fontId="36"/>
  </si>
  <si>
    <t>玄関ポーチ（１号住宅）</t>
    <rPh sb="0" eb="2">
      <t>ゲンカン</t>
    </rPh>
    <rPh sb="7" eb="8">
      <t>ゴウ</t>
    </rPh>
    <rPh sb="8" eb="10">
      <t>ジュウタク</t>
    </rPh>
    <phoneticPr fontId="35"/>
  </si>
  <si>
    <t>角カバー付</t>
  </si>
  <si>
    <t>玄関ポーチ（2号住宅）</t>
  </si>
  <si>
    <t>玄関ポーチ（3号住宅）</t>
  </si>
  <si>
    <t>玄関ポーチ（4号住宅）</t>
  </si>
  <si>
    <t>玄関ポーチ（5号住宅）</t>
  </si>
  <si>
    <t>玄関ポーチ（6号住宅）</t>
  </si>
  <si>
    <t>外灯</t>
    <rPh sb="0" eb="2">
      <t>ガイトウ</t>
    </rPh>
    <phoneticPr fontId="35"/>
  </si>
  <si>
    <t>市営肥田団地(共用部分のみ)</t>
    <rPh sb="7" eb="11">
      <t>キョウヨウブブン</t>
    </rPh>
    <phoneticPr fontId="14"/>
  </si>
  <si>
    <t>施設名：市営肥田団地(共用部分のみ)</t>
  </si>
  <si>
    <t>肥田団地</t>
    <rPh sb="0" eb="2">
      <t>コエダ</t>
    </rPh>
    <rPh sb="2" eb="4">
      <t>ダンチ</t>
    </rPh>
    <phoneticPr fontId="36"/>
  </si>
  <si>
    <t>外灯1</t>
    <rPh sb="0" eb="2">
      <t>ガイトウ</t>
    </rPh>
    <phoneticPr fontId="36"/>
  </si>
  <si>
    <t>外灯2</t>
    <rPh sb="0" eb="2">
      <t>ガイトウ</t>
    </rPh>
    <phoneticPr fontId="36"/>
  </si>
  <si>
    <t>外灯3</t>
    <rPh sb="0" eb="2">
      <t>ガイトウ</t>
    </rPh>
    <phoneticPr fontId="36"/>
  </si>
  <si>
    <t>市営大東団地(共用部分のみ)</t>
    <rPh sb="7" eb="11">
      <t>キョウヨウブブン</t>
    </rPh>
    <phoneticPr fontId="14"/>
  </si>
  <si>
    <t>施設名：市営大東団地(共用部分のみ)</t>
  </si>
  <si>
    <t>大東団地</t>
    <rPh sb="0" eb="4">
      <t>オオヒガシダンチ</t>
    </rPh>
    <phoneticPr fontId="36"/>
  </si>
  <si>
    <t>駐輪場1</t>
    <rPh sb="0" eb="3">
      <t>チュウリンジョウ</t>
    </rPh>
    <phoneticPr fontId="36"/>
  </si>
  <si>
    <t>BR21W</t>
  </si>
  <si>
    <t>直付ベースライト</t>
  </si>
  <si>
    <t>駐輪場2</t>
    <rPh sb="0" eb="3">
      <t>チュウリンジョウ</t>
    </rPh>
    <phoneticPr fontId="36"/>
  </si>
  <si>
    <t>市営中藪団地(共用部分のみ)</t>
    <rPh sb="7" eb="11">
      <t>キョウヨウブブン</t>
    </rPh>
    <phoneticPr fontId="14"/>
  </si>
  <si>
    <t>施設名：市営中藪団地(共用部分のみ)</t>
  </si>
  <si>
    <t>1棟（北）</t>
    <rPh sb="1" eb="2">
      <t>トウ</t>
    </rPh>
    <rPh sb="3" eb="4">
      <t>キタ</t>
    </rPh>
    <phoneticPr fontId="38"/>
  </si>
  <si>
    <t>階段前</t>
    <rPh sb="0" eb="3">
      <t>カイダンマエ</t>
    </rPh>
    <phoneticPr fontId="38"/>
  </si>
  <si>
    <t>対象外/壁付</t>
    <rPh sb="0" eb="3">
      <t>タイショウガイ</t>
    </rPh>
    <rPh sb="4" eb="6">
      <t>カベヅ</t>
    </rPh>
    <phoneticPr fontId="36"/>
  </si>
  <si>
    <t>101・102号室共用部</t>
    <rPh sb="7" eb="9">
      <t>ゴウシツ</t>
    </rPh>
    <rPh sb="9" eb="11">
      <t>キョウヨウ</t>
    </rPh>
    <rPh sb="11" eb="12">
      <t>ブ</t>
    </rPh>
    <phoneticPr fontId="38"/>
  </si>
  <si>
    <t>対象外/天井直付</t>
    <rPh sb="0" eb="3">
      <t>タイショウガイ</t>
    </rPh>
    <rPh sb="4" eb="8">
      <t>テンジョウジカヅ</t>
    </rPh>
    <phoneticPr fontId="36"/>
  </si>
  <si>
    <t>1棟（北）</t>
  </si>
  <si>
    <t>201・202号室共用部</t>
    <rPh sb="7" eb="9">
      <t>ゴウシツ</t>
    </rPh>
    <rPh sb="9" eb="12">
      <t>キョウヨウブ</t>
    </rPh>
    <phoneticPr fontId="38"/>
  </si>
  <si>
    <t>301・302号室共用部</t>
    <rPh sb="7" eb="9">
      <t>ゴウシツ</t>
    </rPh>
    <rPh sb="9" eb="12">
      <t>キョウヨウブ</t>
    </rPh>
    <phoneticPr fontId="38"/>
  </si>
  <si>
    <t>401・402号室共用部</t>
    <rPh sb="7" eb="9">
      <t>ゴウシツ</t>
    </rPh>
    <rPh sb="9" eb="12">
      <t>キョウヨウブ</t>
    </rPh>
    <phoneticPr fontId="38"/>
  </si>
  <si>
    <t>1棟（南）</t>
    <rPh sb="1" eb="2">
      <t>トウ</t>
    </rPh>
    <rPh sb="3" eb="4">
      <t>ミナミ</t>
    </rPh>
    <phoneticPr fontId="38"/>
  </si>
  <si>
    <t>階段前</t>
    <rPh sb="0" eb="2">
      <t>カイダン</t>
    </rPh>
    <rPh sb="2" eb="3">
      <t>マエ</t>
    </rPh>
    <phoneticPr fontId="38"/>
  </si>
  <si>
    <t>103・104号室共用部</t>
    <rPh sb="7" eb="12">
      <t>ゴウシツキョウヨウブ</t>
    </rPh>
    <phoneticPr fontId="38"/>
  </si>
  <si>
    <t>203・204号室共用部</t>
    <rPh sb="7" eb="12">
      <t>ゴウシツキョウヨウブ</t>
    </rPh>
    <phoneticPr fontId="38"/>
  </si>
  <si>
    <t>303・304号室共用部</t>
    <rPh sb="7" eb="12">
      <t>ゴウシツキョウヨウブ</t>
    </rPh>
    <phoneticPr fontId="38"/>
  </si>
  <si>
    <t>403・404号室共用部</t>
    <rPh sb="7" eb="12">
      <t>ゴウシツキョウヨウブ</t>
    </rPh>
    <phoneticPr fontId="38"/>
  </si>
  <si>
    <t>2棟（北）</t>
    <rPh sb="1" eb="2">
      <t>トウ</t>
    </rPh>
    <rPh sb="3" eb="4">
      <t>キタ</t>
    </rPh>
    <phoneticPr fontId="38"/>
  </si>
  <si>
    <t>2棟（南）</t>
    <rPh sb="1" eb="2">
      <t>トウ</t>
    </rPh>
    <rPh sb="3" eb="4">
      <t>ミナミ</t>
    </rPh>
    <phoneticPr fontId="38"/>
  </si>
  <si>
    <t>3棟（北）</t>
    <rPh sb="1" eb="2">
      <t>トウ</t>
    </rPh>
    <rPh sb="3" eb="4">
      <t>キタ</t>
    </rPh>
    <phoneticPr fontId="38"/>
  </si>
  <si>
    <t>3棟（南）</t>
    <rPh sb="1" eb="2">
      <t>トウ</t>
    </rPh>
    <rPh sb="3" eb="4">
      <t>ミナミ</t>
    </rPh>
    <phoneticPr fontId="38"/>
  </si>
  <si>
    <t>4棟</t>
    <rPh sb="1" eb="2">
      <t>トウ</t>
    </rPh>
    <phoneticPr fontId="38"/>
  </si>
  <si>
    <t>ポンプ室</t>
    <rPh sb="3" eb="4">
      <t>シツ</t>
    </rPh>
    <phoneticPr fontId="38"/>
  </si>
  <si>
    <t>4棟</t>
  </si>
  <si>
    <t>1棟外灯</t>
    <rPh sb="1" eb="2">
      <t>トウ</t>
    </rPh>
    <rPh sb="2" eb="4">
      <t>ガイトウ</t>
    </rPh>
    <phoneticPr fontId="38"/>
  </si>
  <si>
    <t>A100</t>
  </si>
  <si>
    <t>乳白ガラスグローブ/陣笠形</t>
  </si>
  <si>
    <t>定額電灯100～200W</t>
  </si>
  <si>
    <t>定額電灯10～20W</t>
  </si>
  <si>
    <t>2棟外灯</t>
    <rPh sb="1" eb="2">
      <t>トウ</t>
    </rPh>
    <rPh sb="2" eb="4">
      <t>ガイトウ</t>
    </rPh>
    <phoneticPr fontId="38"/>
  </si>
  <si>
    <t>3棟外灯</t>
    <rPh sb="1" eb="2">
      <t>トウ</t>
    </rPh>
    <rPh sb="2" eb="4">
      <t>ガイトウ</t>
    </rPh>
    <phoneticPr fontId="38"/>
  </si>
  <si>
    <t>4棟外灯</t>
    <rPh sb="1" eb="2">
      <t>トウ</t>
    </rPh>
    <rPh sb="2" eb="4">
      <t>ガイトウ</t>
    </rPh>
    <phoneticPr fontId="38"/>
  </si>
  <si>
    <t>対象外箇所は国庫補助（工事）にて実施予定</t>
    <phoneticPr fontId="14"/>
  </si>
  <si>
    <t>市営岡町団地(共用部分のみ)</t>
    <rPh sb="7" eb="11">
      <t>キョウヨウブブン</t>
    </rPh>
    <phoneticPr fontId="14"/>
  </si>
  <si>
    <t>施設名：市営岡町団地(共用部分のみ)</t>
  </si>
  <si>
    <t>市営岡町団地</t>
    <rPh sb="4" eb="6">
      <t>ダンチ</t>
    </rPh>
    <phoneticPr fontId="35"/>
  </si>
  <si>
    <t>入口（西）</t>
    <rPh sb="0" eb="2">
      <t>イリグチ</t>
    </rPh>
    <rPh sb="3" eb="4">
      <t>ニシ</t>
    </rPh>
    <phoneticPr fontId="35"/>
  </si>
  <si>
    <t>市営岡町団地</t>
    <rPh sb="0" eb="2">
      <t>シエイ</t>
    </rPh>
    <rPh sb="2" eb="4">
      <t>オカマチ</t>
    </rPh>
    <rPh sb="4" eb="6">
      <t>ダンチ</t>
    </rPh>
    <phoneticPr fontId="35"/>
  </si>
  <si>
    <t>入口（東）</t>
    <rPh sb="0" eb="2">
      <t>イリグチ</t>
    </rPh>
    <rPh sb="3" eb="4">
      <t>ヒガシ</t>
    </rPh>
    <phoneticPr fontId="35"/>
  </si>
  <si>
    <t>外壁1</t>
    <rPh sb="0" eb="2">
      <t>ガイヘキ</t>
    </rPh>
    <phoneticPr fontId="35"/>
  </si>
  <si>
    <t>D-21</t>
  </si>
  <si>
    <t>外壁2</t>
    <rPh sb="0" eb="2">
      <t>ガイヘキ</t>
    </rPh>
    <phoneticPr fontId="35"/>
  </si>
  <si>
    <t>踊り場</t>
    <rPh sb="0" eb="1">
      <t>オド</t>
    </rPh>
    <rPh sb="2" eb="3">
      <t>バ</t>
    </rPh>
    <phoneticPr fontId="35"/>
  </si>
  <si>
    <t>H-40</t>
  </si>
  <si>
    <t>階段1</t>
    <rPh sb="0" eb="2">
      <t>カイダン</t>
    </rPh>
    <phoneticPr fontId="35"/>
  </si>
  <si>
    <t>A-21D</t>
  </si>
  <si>
    <t>階段2</t>
    <rPh sb="0" eb="2">
      <t>カイダン</t>
    </rPh>
    <phoneticPr fontId="35"/>
  </si>
  <si>
    <t>E-250</t>
  </si>
  <si>
    <t>陣笠タイプ</t>
  </si>
  <si>
    <t>外灯2</t>
    <rPh sb="0" eb="2">
      <t>ガイトウ</t>
    </rPh>
    <phoneticPr fontId="35"/>
  </si>
  <si>
    <t>M250</t>
  </si>
  <si>
    <t>アーム付/電柱取付(SUSバンド)</t>
  </si>
  <si>
    <t>市営東沼波団地(共用部分のみ)</t>
    <rPh sb="8" eb="12">
      <t>キョウヨウブブン</t>
    </rPh>
    <phoneticPr fontId="14"/>
  </si>
  <si>
    <t>施設名：市営東沼波団地(共用部分のみ)</t>
  </si>
  <si>
    <t>市営東沼波団地</t>
  </si>
  <si>
    <t>入口（西）</t>
    <rPh sb="0" eb="2">
      <t>イリグチ</t>
    </rPh>
    <rPh sb="3" eb="4">
      <t>ニシ</t>
    </rPh>
    <phoneticPr fontId="38"/>
  </si>
  <si>
    <t>入口（東）</t>
    <rPh sb="0" eb="2">
      <t>イリグチ</t>
    </rPh>
    <rPh sb="3" eb="4">
      <t>ヒガシ</t>
    </rPh>
    <phoneticPr fontId="38"/>
  </si>
  <si>
    <t>1-4F</t>
  </si>
  <si>
    <t>階段1</t>
    <rPh sb="0" eb="2">
      <t>カイダン</t>
    </rPh>
    <phoneticPr fontId="38"/>
  </si>
  <si>
    <t>階段2</t>
    <rPh sb="0" eb="2">
      <t>カイダン</t>
    </rPh>
    <phoneticPr fontId="38"/>
  </si>
  <si>
    <t>市営東沼波団地（ポンプ室）</t>
    <rPh sb="11" eb="12">
      <t>シツ</t>
    </rPh>
    <phoneticPr fontId="38"/>
  </si>
  <si>
    <t>N</t>
  </si>
  <si>
    <t>デーライトスイッチ付</t>
  </si>
  <si>
    <t>Z</t>
  </si>
  <si>
    <t>上部ミラー加工</t>
  </si>
  <si>
    <t>丸グローブ形</t>
  </si>
  <si>
    <t>P</t>
  </si>
  <si>
    <t>市営芹川団地(共用部分のみ)</t>
    <rPh sb="7" eb="11">
      <t>キョウヨウブブン</t>
    </rPh>
    <phoneticPr fontId="14"/>
  </si>
  <si>
    <t>施設名：市営芹川団地(共用部分のみ)</t>
  </si>
  <si>
    <t>1棟</t>
    <rPh sb="1" eb="2">
      <t>トウ</t>
    </rPh>
    <phoneticPr fontId="35"/>
  </si>
  <si>
    <t>スロープ</t>
  </si>
  <si>
    <t>B-21</t>
  </si>
  <si>
    <t>1棟</t>
  </si>
  <si>
    <t>A-21B</t>
  </si>
  <si>
    <t>階段3</t>
    <rPh sb="0" eb="2">
      <t>カイダン</t>
    </rPh>
    <phoneticPr fontId="35"/>
  </si>
  <si>
    <t>2棟</t>
    <rPh sb="1" eb="2">
      <t>トウ</t>
    </rPh>
    <phoneticPr fontId="35"/>
  </si>
  <si>
    <t>スロープ（掲示板上）</t>
    <rPh sb="5" eb="8">
      <t>ケイジバン</t>
    </rPh>
    <rPh sb="8" eb="9">
      <t>ウエ</t>
    </rPh>
    <phoneticPr fontId="35"/>
  </si>
  <si>
    <t>共用部</t>
    <rPh sb="0" eb="3">
      <t>キョウヨウブ</t>
    </rPh>
    <phoneticPr fontId="35"/>
  </si>
  <si>
    <t>2棟</t>
  </si>
  <si>
    <t>3棟</t>
    <rPh sb="1" eb="2">
      <t>トウ</t>
    </rPh>
    <phoneticPr fontId="35"/>
  </si>
  <si>
    <t>3棟</t>
  </si>
  <si>
    <t>G-100</t>
  </si>
  <si>
    <t>外灯3</t>
    <rPh sb="0" eb="2">
      <t>ガイトウ</t>
    </rPh>
    <phoneticPr fontId="35"/>
  </si>
  <si>
    <t>外灯4</t>
    <rPh sb="0" eb="2">
      <t>ガイトウ</t>
    </rPh>
    <phoneticPr fontId="35"/>
  </si>
  <si>
    <t>外灯5</t>
    <rPh sb="0" eb="2">
      <t>ガイトウ</t>
    </rPh>
    <phoneticPr fontId="35"/>
  </si>
  <si>
    <t>市営和田西団地(共用部分のみ)</t>
    <rPh sb="8" eb="12">
      <t>キョウヨウブブン</t>
    </rPh>
    <phoneticPr fontId="14"/>
  </si>
  <si>
    <t>施設名：市営和田西団地(共用部分のみ)</t>
  </si>
  <si>
    <t>市営和田西団地(西)</t>
    <rPh sb="8" eb="9">
      <t>ニシ</t>
    </rPh>
    <phoneticPr fontId="38"/>
  </si>
  <si>
    <t>階段前スロープ</t>
    <rPh sb="0" eb="3">
      <t>カイダンマエ</t>
    </rPh>
    <phoneticPr fontId="38"/>
  </si>
  <si>
    <t>市営和田西団地(西)</t>
  </si>
  <si>
    <t>市営和田西団地(東)</t>
    <rPh sb="8" eb="9">
      <t>ヒガシ</t>
    </rPh>
    <phoneticPr fontId="38"/>
  </si>
  <si>
    <t>市営和田西団地(東)</t>
  </si>
  <si>
    <t>自転車置き場</t>
    <rPh sb="0" eb="3">
      <t>ジテンシャ</t>
    </rPh>
    <rPh sb="3" eb="4">
      <t>オ</t>
    </rPh>
    <rPh sb="5" eb="6">
      <t>バ</t>
    </rPh>
    <phoneticPr fontId="38"/>
  </si>
  <si>
    <t>H＝4.5ｍ</t>
  </si>
  <si>
    <t>上部アルミ蒸着</t>
  </si>
  <si>
    <t>駐車場</t>
    <rPh sb="0" eb="3">
      <t>チュウシャジョウ</t>
    </rPh>
    <phoneticPr fontId="38"/>
  </si>
  <si>
    <t>J-21</t>
  </si>
  <si>
    <t>市営和田東団地(共用部分のみ)</t>
    <rPh sb="8" eb="12">
      <t>キョウヨウブブン</t>
    </rPh>
    <phoneticPr fontId="14"/>
  </si>
  <si>
    <t>施設名：市営和田東団地(共用部分のみ)</t>
  </si>
  <si>
    <t>市営和田東団地</t>
  </si>
  <si>
    <t>スロープ1</t>
  </si>
  <si>
    <t>スロープ2</t>
  </si>
  <si>
    <t>スロープ3</t>
  </si>
  <si>
    <t>H-18</t>
  </si>
  <si>
    <t>H=5.5m</t>
  </si>
  <si>
    <t>市営ブルーレイク八坂団地(共用部分のみ)</t>
    <rPh sb="13" eb="17">
      <t>キョウヨウブブン</t>
    </rPh>
    <phoneticPr fontId="14"/>
  </si>
  <si>
    <t>施設名：市営ブルーレイク八坂団地(共用部分のみ)</t>
  </si>
  <si>
    <t>市営ブルーレイク八坂団地</t>
  </si>
  <si>
    <t>安定器内蔵/上部ミラー加工</t>
  </si>
  <si>
    <t>児童公園</t>
    <rPh sb="0" eb="4">
      <t>ジドウコウエン</t>
    </rPh>
    <phoneticPr fontId="35"/>
  </si>
  <si>
    <t>市営高宮竹之腰団地(共用部分のみ)</t>
    <rPh sb="10" eb="14">
      <t>キョウヨウブブン</t>
    </rPh>
    <phoneticPr fontId="14"/>
  </si>
  <si>
    <t>施設名：市営高宮竹之腰団地(共用部分のみ)</t>
  </si>
  <si>
    <t>市営高宮竹之腰団地</t>
  </si>
  <si>
    <t>廊下</t>
    <rPh sb="0" eb="2">
      <t>ロウカ</t>
    </rPh>
    <phoneticPr fontId="35"/>
  </si>
  <si>
    <t>F-18</t>
  </si>
  <si>
    <t>廊下（玄関横）</t>
    <rPh sb="0" eb="2">
      <t>ロウカ</t>
    </rPh>
    <rPh sb="3" eb="5">
      <t>ゲンカン</t>
    </rPh>
    <rPh sb="5" eb="6">
      <t>ヨコ</t>
    </rPh>
    <phoneticPr fontId="35"/>
  </si>
  <si>
    <t>P-40W</t>
  </si>
  <si>
    <t>外部</t>
    <rPh sb="0" eb="2">
      <t>ガイブ</t>
    </rPh>
    <phoneticPr fontId="35"/>
  </si>
  <si>
    <t>G-13W</t>
  </si>
  <si>
    <t>廊下（玄関横）</t>
    <rPh sb="0" eb="2">
      <t>ロウカ</t>
    </rPh>
    <rPh sb="3" eb="6">
      <t>ゲンカンヨコ</t>
    </rPh>
    <phoneticPr fontId="35"/>
  </si>
  <si>
    <t>廊下</t>
  </si>
  <si>
    <t>廊下（玄関横）</t>
  </si>
  <si>
    <t>小屋根収納</t>
    <rPh sb="0" eb="3">
      <t>コヤネ</t>
    </rPh>
    <rPh sb="3" eb="5">
      <t>シュウノウ</t>
    </rPh>
    <phoneticPr fontId="35"/>
  </si>
  <si>
    <t>M-40</t>
  </si>
  <si>
    <t>J-18B</t>
  </si>
  <si>
    <t>バッテリー内蔵</t>
  </si>
  <si>
    <t>K-27B</t>
  </si>
  <si>
    <t>パネル付/点検スイッチ付</t>
  </si>
  <si>
    <t>屋外階段</t>
    <rPh sb="0" eb="4">
      <t>オクガイカイダン</t>
    </rPh>
    <phoneticPr fontId="35"/>
  </si>
  <si>
    <t>L-15W</t>
  </si>
  <si>
    <t>FCL20</t>
  </si>
  <si>
    <t>ガラスグローブ付/角形</t>
  </si>
  <si>
    <t>H＝4..5ｍ</t>
  </si>
  <si>
    <t>I-70W</t>
  </si>
  <si>
    <t>MT70</t>
  </si>
  <si>
    <t>遊び場</t>
    <rPh sb="0" eb="1">
      <t>アソ</t>
    </rPh>
    <rPh sb="2" eb="3">
      <t>バ</t>
    </rPh>
    <phoneticPr fontId="35"/>
  </si>
  <si>
    <t>H-13W</t>
  </si>
  <si>
    <t>プロパン庫横</t>
    <rPh sb="4" eb="5">
      <t>コ</t>
    </rPh>
    <rPh sb="5" eb="6">
      <t>ヨコ</t>
    </rPh>
    <phoneticPr fontId="35"/>
  </si>
  <si>
    <t>LED済/対象外</t>
    <rPh sb="3" eb="4">
      <t>スミ</t>
    </rPh>
    <rPh sb="5" eb="8">
      <t>タイショウガイ</t>
    </rPh>
    <phoneticPr fontId="14"/>
  </si>
  <si>
    <t>O-5W</t>
  </si>
  <si>
    <t>フットライト</t>
  </si>
  <si>
    <t>防水型/6時間点灯</t>
  </si>
  <si>
    <t>市営稲枝西団地(共用部分のみ)</t>
    <rPh sb="8" eb="12">
      <t>キョウヨウブブン</t>
    </rPh>
    <phoneticPr fontId="14"/>
  </si>
  <si>
    <t>施設名：市営稲枝西団地(共用部分のみ)</t>
  </si>
  <si>
    <t>市営稲枝西団地</t>
  </si>
  <si>
    <t>エントランス</t>
  </si>
  <si>
    <t>D-27</t>
  </si>
  <si>
    <t>C-282</t>
  </si>
  <si>
    <t>FPL28</t>
  </si>
  <si>
    <t>□350</t>
  </si>
  <si>
    <t>F-9W</t>
  </si>
  <si>
    <t>FPL9</t>
  </si>
  <si>
    <t>イ-13B</t>
  </si>
  <si>
    <t>壁付</t>
    <rPh sb="0" eb="2">
      <t>カベヅ</t>
    </rPh>
    <phoneticPr fontId="38"/>
  </si>
  <si>
    <t>E-13W</t>
  </si>
  <si>
    <t>物置1</t>
    <rPh sb="0" eb="2">
      <t>モノオキ</t>
    </rPh>
    <phoneticPr fontId="38"/>
  </si>
  <si>
    <t>G-40</t>
  </si>
  <si>
    <t>コップ型</t>
  </si>
  <si>
    <t>物置2</t>
    <rPh sb="0" eb="2">
      <t>モノオキ</t>
    </rPh>
    <phoneticPr fontId="38"/>
  </si>
  <si>
    <t>共用廊下(西)</t>
    <rPh sb="0" eb="4">
      <t>キョウヨウロウカ</t>
    </rPh>
    <rPh sb="5" eb="6">
      <t>ニシ</t>
    </rPh>
    <phoneticPr fontId="38"/>
  </si>
  <si>
    <t>A-21W</t>
  </si>
  <si>
    <t>エンドカバー付/アクリルカバー付</t>
  </si>
  <si>
    <t>玄関前1</t>
    <rPh sb="0" eb="3">
      <t>ゲンカンマエ</t>
    </rPh>
    <phoneticPr fontId="38"/>
  </si>
  <si>
    <t>1-40W</t>
  </si>
  <si>
    <t>玄関前2</t>
    <rPh sb="0" eb="3">
      <t>ゲンカンマエ</t>
    </rPh>
    <phoneticPr fontId="38"/>
  </si>
  <si>
    <t>玄関前3</t>
    <rPh sb="0" eb="3">
      <t>ゲンカンマエ</t>
    </rPh>
    <phoneticPr fontId="38"/>
  </si>
  <si>
    <t>玄関前4</t>
    <rPh sb="0" eb="3">
      <t>ゲンカンマエ</t>
    </rPh>
    <phoneticPr fontId="38"/>
  </si>
  <si>
    <t>共用廊下(東)</t>
    <rPh sb="0" eb="4">
      <t>キョウヨウロウカ</t>
    </rPh>
    <rPh sb="5" eb="6">
      <t>ヒガシ</t>
    </rPh>
    <phoneticPr fontId="38"/>
  </si>
  <si>
    <t>玄関前5</t>
    <rPh sb="0" eb="3">
      <t>ゲンカンマエ</t>
    </rPh>
    <phoneticPr fontId="38"/>
  </si>
  <si>
    <t>玄関前6</t>
    <rPh sb="0" eb="3">
      <t>ゲンカンマエ</t>
    </rPh>
    <phoneticPr fontId="38"/>
  </si>
  <si>
    <t>玄関前7</t>
    <rPh sb="0" eb="3">
      <t>ゲンカンマエ</t>
    </rPh>
    <phoneticPr fontId="38"/>
  </si>
  <si>
    <t>玄関前8</t>
    <rPh sb="0" eb="3">
      <t>ゲンカンマエ</t>
    </rPh>
    <phoneticPr fontId="38"/>
  </si>
  <si>
    <t>物置3</t>
    <rPh sb="0" eb="2">
      <t>モノオキ</t>
    </rPh>
    <phoneticPr fontId="38"/>
  </si>
  <si>
    <t>階段前廊下</t>
    <rPh sb="0" eb="3">
      <t>カイダンマエ</t>
    </rPh>
    <rPh sb="3" eb="5">
      <t>ロウカ</t>
    </rPh>
    <phoneticPr fontId="38"/>
  </si>
  <si>
    <t>共用階段（西）</t>
    <rPh sb="0" eb="4">
      <t>キョウヨウカイダン</t>
    </rPh>
    <rPh sb="5" eb="6">
      <t>ニシ</t>
    </rPh>
    <phoneticPr fontId="38"/>
  </si>
  <si>
    <t>共用階段（東）</t>
    <rPh sb="0" eb="4">
      <t>キョウヨウカイダン</t>
    </rPh>
    <rPh sb="5" eb="6">
      <t>ヒガシ</t>
    </rPh>
    <phoneticPr fontId="38"/>
  </si>
  <si>
    <t>共用階段（西）</t>
  </si>
  <si>
    <t>共用階段（東）</t>
  </si>
  <si>
    <t>B-31WB</t>
  </si>
  <si>
    <t>防雨型/PS付</t>
  </si>
  <si>
    <t>丸形グローブ付</t>
  </si>
  <si>
    <t>B-31W</t>
  </si>
  <si>
    <t>階段3</t>
    <rPh sb="0" eb="2">
      <t>カイダン</t>
    </rPh>
    <phoneticPr fontId="38"/>
  </si>
  <si>
    <t>駐車場周り</t>
    <rPh sb="0" eb="3">
      <t>チュウシャジョウ</t>
    </rPh>
    <rPh sb="3" eb="4">
      <t>マワ</t>
    </rPh>
    <phoneticPr fontId="38"/>
  </si>
  <si>
    <t>I-21B</t>
  </si>
  <si>
    <t>自動点滅器付</t>
  </si>
  <si>
    <t>電柱取(SUSバンド)付/アーム付</t>
  </si>
  <si>
    <t>駐車場周り</t>
  </si>
  <si>
    <t>H-70</t>
  </si>
  <si>
    <t>60～100W</t>
  </si>
  <si>
    <t>公衆街路灯A60～100W</t>
  </si>
  <si>
    <t>自転車庫</t>
    <rPh sb="0" eb="4">
      <t>ジテンシャコ</t>
    </rPh>
    <phoneticPr fontId="38"/>
  </si>
  <si>
    <t>I-21A</t>
  </si>
  <si>
    <t>ポール取付/アーム付</t>
  </si>
  <si>
    <t>階段横</t>
    <rPh sb="0" eb="3">
      <t>カイダンヨコ</t>
    </rPh>
    <phoneticPr fontId="38"/>
  </si>
  <si>
    <t>幼児遊園</t>
    <rPh sb="0" eb="4">
      <t>ヨウジユウエン</t>
    </rPh>
    <phoneticPr fontId="38"/>
  </si>
  <si>
    <t>J-13W</t>
  </si>
  <si>
    <t>消防署北分署</t>
    <rPh sb="0" eb="3">
      <t>ショウボウショ</t>
    </rPh>
    <rPh sb="3" eb="6">
      <t>キタブンショ</t>
    </rPh>
    <phoneticPr fontId="14"/>
  </si>
  <si>
    <t>施設名：消防署北分署</t>
  </si>
  <si>
    <t>M-18</t>
    <phoneticPr fontId="14"/>
  </si>
  <si>
    <t>ホール・玄関</t>
    <rPh sb="4" eb="6">
      <t>ゲンカン</t>
    </rPh>
    <phoneticPr fontId="14"/>
  </si>
  <si>
    <t>H-363</t>
    <phoneticPr fontId="14"/>
  </si>
  <si>
    <t>FDL36</t>
  </si>
  <si>
    <t>□500</t>
  </si>
  <si>
    <t>半埋込形</t>
  </si>
  <si>
    <t>プリズムアクリルパネル付</t>
  </si>
  <si>
    <t>S-10B</t>
    <phoneticPr fontId="14"/>
  </si>
  <si>
    <t>T-21BS</t>
    <phoneticPr fontId="14"/>
  </si>
  <si>
    <t>監視室　受付</t>
    <rPh sb="0" eb="3">
      <t>カンシシツ</t>
    </rPh>
    <rPh sb="4" eb="6">
      <t>ウケツケ</t>
    </rPh>
    <phoneticPr fontId="14"/>
  </si>
  <si>
    <t>カドニカ50％内蔵</t>
  </si>
  <si>
    <t>K-31</t>
    <phoneticPr fontId="14"/>
  </si>
  <si>
    <t>角形/透明アクリルカバー付</t>
  </si>
  <si>
    <t>物入</t>
    <rPh sb="0" eb="2">
      <t>モノイレ</t>
    </rPh>
    <phoneticPr fontId="14"/>
  </si>
  <si>
    <t>E-41</t>
    <phoneticPr fontId="14"/>
  </si>
  <si>
    <t>便所</t>
    <rPh sb="0" eb="2">
      <t>ベンジョ</t>
    </rPh>
    <phoneticPr fontId="14"/>
  </si>
  <si>
    <t>救急器具庫</t>
    <rPh sb="0" eb="2">
      <t>キュウキュウ</t>
    </rPh>
    <rPh sb="2" eb="5">
      <t>キグコ</t>
    </rPh>
    <phoneticPr fontId="14"/>
  </si>
  <si>
    <t>職員玄関</t>
    <rPh sb="0" eb="4">
      <t>ショクインゲンカン</t>
    </rPh>
    <phoneticPr fontId="14"/>
  </si>
  <si>
    <t>軒下外灯</t>
    <rPh sb="0" eb="4">
      <t>ノキシタガイトウ</t>
    </rPh>
    <phoneticPr fontId="14"/>
  </si>
  <si>
    <t>V-40</t>
    <phoneticPr fontId="14"/>
  </si>
  <si>
    <t>乳白ガラスカバー付</t>
  </si>
  <si>
    <t>車庫</t>
    <rPh sb="0" eb="2">
      <t>シャコ</t>
    </rPh>
    <phoneticPr fontId="14"/>
  </si>
  <si>
    <t>B-42B</t>
    <phoneticPr fontId="14"/>
  </si>
  <si>
    <t>E-42B</t>
    <phoneticPr fontId="14"/>
  </si>
  <si>
    <t>F-42</t>
    <phoneticPr fontId="14"/>
  </si>
  <si>
    <t>コーナーライト</t>
  </si>
  <si>
    <t>Q-250</t>
    <phoneticPr fontId="14"/>
  </si>
  <si>
    <t>角形投光器</t>
  </si>
  <si>
    <t>HID250</t>
  </si>
  <si>
    <t>前面強化ガラス付</t>
  </si>
  <si>
    <t>第一中隊室</t>
    <rPh sb="0" eb="2">
      <t>ダイイチ</t>
    </rPh>
    <rPh sb="2" eb="3">
      <t>ナカ</t>
    </rPh>
    <rPh sb="3" eb="4">
      <t>タイ</t>
    </rPh>
    <rPh sb="4" eb="5">
      <t>シツ</t>
    </rPh>
    <phoneticPr fontId="14"/>
  </si>
  <si>
    <t>N-40</t>
    <phoneticPr fontId="14"/>
  </si>
  <si>
    <t>透明スリガラス/金色古味メッキ飾り</t>
  </si>
  <si>
    <t>C-422L</t>
    <phoneticPr fontId="14"/>
  </si>
  <si>
    <t>C-422R</t>
    <phoneticPr fontId="14"/>
  </si>
  <si>
    <t>J-21</t>
    <phoneticPr fontId="14"/>
  </si>
  <si>
    <t>丸形/乳白ガラスカバー付</t>
  </si>
  <si>
    <t>脱衣</t>
    <rPh sb="0" eb="2">
      <t>ダツイ</t>
    </rPh>
    <phoneticPr fontId="14"/>
  </si>
  <si>
    <t>J-31</t>
    <phoneticPr fontId="14"/>
  </si>
  <si>
    <t>洗面</t>
    <rPh sb="0" eb="2">
      <t>センメン</t>
    </rPh>
    <phoneticPr fontId="14"/>
  </si>
  <si>
    <t>アルミルーバー付(白色)</t>
  </si>
  <si>
    <t>食堂</t>
    <rPh sb="0" eb="2">
      <t>ショクドウ</t>
    </rPh>
    <phoneticPr fontId="14"/>
  </si>
  <si>
    <t>物入・2</t>
    <rPh sb="0" eb="2">
      <t>モノイレ</t>
    </rPh>
    <phoneticPr fontId="14"/>
  </si>
  <si>
    <t>T-21BW</t>
    <phoneticPr fontId="14"/>
  </si>
  <si>
    <t>避難口/減光形</t>
  </si>
  <si>
    <t>書庫</t>
    <rPh sb="0" eb="2">
      <t>ショコ</t>
    </rPh>
    <phoneticPr fontId="14"/>
  </si>
  <si>
    <t>物入・1</t>
    <rPh sb="0" eb="2">
      <t>モノイレ</t>
    </rPh>
    <phoneticPr fontId="14"/>
  </si>
  <si>
    <t>踏込1</t>
    <rPh sb="0" eb="1">
      <t>フ</t>
    </rPh>
    <rPh sb="1" eb="2">
      <t>コミ</t>
    </rPh>
    <phoneticPr fontId="14"/>
  </si>
  <si>
    <t>救急仮眠室</t>
    <rPh sb="0" eb="5">
      <t>キュウキュウカミンシツ</t>
    </rPh>
    <phoneticPr fontId="14"/>
  </si>
  <si>
    <t>踏込2</t>
    <rPh sb="0" eb="1">
      <t>フ</t>
    </rPh>
    <rPh sb="1" eb="2">
      <t>コミ</t>
    </rPh>
    <phoneticPr fontId="14"/>
  </si>
  <si>
    <t>消防仮眠室</t>
    <rPh sb="0" eb="2">
      <t>ショウボウ</t>
    </rPh>
    <rPh sb="2" eb="5">
      <t>カミンシツ</t>
    </rPh>
    <phoneticPr fontId="14"/>
  </si>
  <si>
    <t>第一階段</t>
    <rPh sb="0" eb="4">
      <t>ダイイチカイダン</t>
    </rPh>
    <phoneticPr fontId="14"/>
  </si>
  <si>
    <t>G-41B</t>
    <phoneticPr fontId="14"/>
  </si>
  <si>
    <t>型板ガラス(前面下面のみ)/階数表記付)</t>
  </si>
  <si>
    <t>第二階段</t>
    <rPh sb="0" eb="4">
      <t>ダイニカイダン</t>
    </rPh>
    <phoneticPr fontId="14"/>
  </si>
  <si>
    <t>対象外/表示灯上部に回転灯あり</t>
    <rPh sb="4" eb="7">
      <t>ヒョウジトウ</t>
    </rPh>
    <rPh sb="7" eb="9">
      <t>ジョウブ</t>
    </rPh>
    <rPh sb="10" eb="13">
      <t>カイテントウ</t>
    </rPh>
    <phoneticPr fontId="25"/>
  </si>
  <si>
    <t>W-22</t>
    <phoneticPr fontId="14"/>
  </si>
  <si>
    <t>ポールφ114</t>
  </si>
  <si>
    <t>表示灯ポール/特注品</t>
  </si>
  <si>
    <t>赤色文字「緊急車出動」</t>
  </si>
  <si>
    <t>消防署南分署</t>
    <rPh sb="0" eb="3">
      <t>ショウボウショ</t>
    </rPh>
    <rPh sb="3" eb="6">
      <t>ミナミブンショ</t>
    </rPh>
    <phoneticPr fontId="14"/>
  </si>
  <si>
    <t>施設名：消防署南分署</t>
  </si>
  <si>
    <t>事務所棟</t>
    <rPh sb="0" eb="2">
      <t>ジム</t>
    </rPh>
    <rPh sb="2" eb="3">
      <t>ショ</t>
    </rPh>
    <rPh sb="3" eb="4">
      <t>トウ</t>
    </rPh>
    <phoneticPr fontId="14"/>
  </si>
  <si>
    <t>I181W</t>
    <phoneticPr fontId="14"/>
  </si>
  <si>
    <t>軒下用防雨型</t>
  </si>
  <si>
    <t>透明ガラスカバー</t>
  </si>
  <si>
    <t>事務所棟</t>
    <rPh sb="0" eb="4">
      <t>ジムショトウ</t>
    </rPh>
    <phoneticPr fontId="14"/>
  </si>
  <si>
    <t>H271</t>
    <phoneticPr fontId="14"/>
  </si>
  <si>
    <t>イ23B</t>
    <phoneticPr fontId="14"/>
  </si>
  <si>
    <t>F363</t>
    <phoneticPr fontId="14"/>
  </si>
  <si>
    <t>ヘ10</t>
    <phoneticPr fontId="14"/>
  </si>
  <si>
    <t>避難口/高輝度誘導灯</t>
  </si>
  <si>
    <t>壁埋込型</t>
  </si>
  <si>
    <t>倉庫(大会議室)</t>
    <rPh sb="0" eb="2">
      <t>ソウコ</t>
    </rPh>
    <rPh sb="3" eb="7">
      <t>ダイカイギシツ</t>
    </rPh>
    <phoneticPr fontId="14"/>
  </si>
  <si>
    <t>V60</t>
    <phoneticPr fontId="14"/>
  </si>
  <si>
    <t>黒つや消しバッフル</t>
  </si>
  <si>
    <t>消防団室</t>
    <rPh sb="0" eb="3">
      <t>ショウボウダン</t>
    </rPh>
    <rPh sb="3" eb="4">
      <t>シツ</t>
    </rPh>
    <phoneticPr fontId="14"/>
  </si>
  <si>
    <t>Y85</t>
    <phoneticPr fontId="14"/>
  </si>
  <si>
    <t>ユニバーサルダウンライト</t>
  </si>
  <si>
    <t>JD85</t>
  </si>
  <si>
    <t>φ125</t>
  </si>
  <si>
    <t>内部可動型</t>
  </si>
  <si>
    <t>倉庫(消防団室)</t>
    <rPh sb="0" eb="2">
      <t>ソウコ</t>
    </rPh>
    <rPh sb="3" eb="6">
      <t>ショウボウダン</t>
    </rPh>
    <rPh sb="6" eb="7">
      <t>シツ</t>
    </rPh>
    <phoneticPr fontId="14"/>
  </si>
  <si>
    <t>D321</t>
    <phoneticPr fontId="14"/>
  </si>
  <si>
    <t>D321B</t>
    <phoneticPr fontId="14"/>
  </si>
  <si>
    <t>Z21</t>
    <phoneticPr fontId="14"/>
  </si>
  <si>
    <t>通用口</t>
    <rPh sb="0" eb="3">
      <t>ツウヨウグチ</t>
    </rPh>
    <phoneticPr fontId="14"/>
  </si>
  <si>
    <t>A41B</t>
    <phoneticPr fontId="14"/>
  </si>
  <si>
    <t>H131</t>
    <phoneticPr fontId="14"/>
  </si>
  <si>
    <t>車椅子便所</t>
    <rPh sb="0" eb="5">
      <t>クルマイスベンジョ</t>
    </rPh>
    <phoneticPr fontId="14"/>
  </si>
  <si>
    <t>E41</t>
    <phoneticPr fontId="14"/>
  </si>
  <si>
    <t>H91</t>
    <phoneticPr fontId="14"/>
  </si>
  <si>
    <t>FDL9</t>
  </si>
  <si>
    <t>便所前廊下</t>
    <rPh sb="0" eb="5">
      <t>ベンジョマエロウカ</t>
    </rPh>
    <phoneticPr fontId="14"/>
  </si>
  <si>
    <t>イ10B</t>
    <phoneticPr fontId="14"/>
  </si>
  <si>
    <t>洗面・洗濯室</t>
    <rPh sb="0" eb="2">
      <t>センメン</t>
    </rPh>
    <rPh sb="3" eb="6">
      <t>センタクシツ</t>
    </rPh>
    <phoneticPr fontId="14"/>
  </si>
  <si>
    <t>A41W</t>
    <phoneticPr fontId="14"/>
  </si>
  <si>
    <t>K161</t>
    <phoneticPr fontId="14"/>
  </si>
  <si>
    <t>FHT16</t>
  </si>
  <si>
    <t>脱衣室</t>
    <rPh sb="0" eb="3">
      <t>ダツイシツ</t>
    </rPh>
    <phoneticPr fontId="14"/>
  </si>
  <si>
    <t>L60W</t>
    <phoneticPr fontId="14"/>
  </si>
  <si>
    <t>乳白プラスチックグローブ</t>
  </si>
  <si>
    <t>仮眠室(1)</t>
    <rPh sb="0" eb="3">
      <t>カミンシツ</t>
    </rPh>
    <phoneticPr fontId="14"/>
  </si>
  <si>
    <t>G364</t>
    <phoneticPr fontId="14"/>
  </si>
  <si>
    <t>J60</t>
    <phoneticPr fontId="14"/>
  </si>
  <si>
    <t>踏込(1)</t>
    <rPh sb="0" eb="2">
      <t>フミコ</t>
    </rPh>
    <phoneticPr fontId="14"/>
  </si>
  <si>
    <t>N5</t>
    <phoneticPr fontId="14"/>
  </si>
  <si>
    <t>豆球5W</t>
  </si>
  <si>
    <t>角形/乳白アクリルパネル付</t>
  </si>
  <si>
    <t>仮眠室(2)</t>
    <rPh sb="0" eb="3">
      <t>カミンシツ</t>
    </rPh>
    <phoneticPr fontId="14"/>
  </si>
  <si>
    <t>踏込(2)</t>
    <rPh sb="0" eb="2">
      <t>フミコ</t>
    </rPh>
    <phoneticPr fontId="14"/>
  </si>
  <si>
    <t>ヌ100</t>
    <phoneticPr fontId="14"/>
  </si>
  <si>
    <t>散光形</t>
  </si>
  <si>
    <t>ト10</t>
    <phoneticPr fontId="14"/>
  </si>
  <si>
    <t>ニ11B</t>
    <phoneticPr fontId="14"/>
  </si>
  <si>
    <t>125×405</t>
  </si>
  <si>
    <t>ホ20B</t>
    <phoneticPr fontId="14"/>
  </si>
  <si>
    <t>通路/高輝度誘導灯</t>
  </si>
  <si>
    <t>ロ10</t>
    <phoneticPr fontId="14"/>
  </si>
  <si>
    <t>救急消毒室</t>
    <rPh sb="0" eb="2">
      <t>キュウキュウ</t>
    </rPh>
    <rPh sb="2" eb="5">
      <t>ショウドクシツ</t>
    </rPh>
    <phoneticPr fontId="14"/>
  </si>
  <si>
    <t>A42BW</t>
    <phoneticPr fontId="14"/>
  </si>
  <si>
    <t>A22B</t>
    <phoneticPr fontId="14"/>
  </si>
  <si>
    <t>Q131W</t>
    <phoneticPr fontId="14"/>
  </si>
  <si>
    <t>筒形/アルミダイカスト製/乳白ガラスグローブ</t>
  </si>
  <si>
    <t>展望室</t>
    <rPh sb="0" eb="3">
      <t>テンボウシツ</t>
    </rPh>
    <phoneticPr fontId="14"/>
  </si>
  <si>
    <t>リ41</t>
    <phoneticPr fontId="14"/>
  </si>
  <si>
    <t>車庫・倉庫棟</t>
    <rPh sb="0" eb="2">
      <t>シャコ</t>
    </rPh>
    <rPh sb="3" eb="6">
      <t>ソウコトウ</t>
    </rPh>
    <phoneticPr fontId="14"/>
  </si>
  <si>
    <t>危険物倉庫</t>
    <rPh sb="0" eb="5">
      <t>キケンブツソウコ</t>
    </rPh>
    <phoneticPr fontId="14"/>
  </si>
  <si>
    <t>O41</t>
    <phoneticPr fontId="14"/>
  </si>
  <si>
    <t>安全増防爆型器具</t>
  </si>
  <si>
    <t>防爆等級G3対応</t>
  </si>
  <si>
    <t>コンプレッサー室</t>
    <rPh sb="7" eb="8">
      <t>シツ</t>
    </rPh>
    <phoneticPr fontId="14"/>
  </si>
  <si>
    <t>B321</t>
    <phoneticPr fontId="14"/>
  </si>
  <si>
    <t>B322B</t>
    <phoneticPr fontId="14"/>
  </si>
  <si>
    <t>チ150</t>
    <phoneticPr fontId="14"/>
  </si>
  <si>
    <t>丸形投光器</t>
  </si>
  <si>
    <t>ﾋﾞｰﾑﾗﾝﾌﾟ150</t>
  </si>
  <si>
    <t>アルミセード</t>
  </si>
  <si>
    <t>ハ10</t>
    <phoneticPr fontId="14"/>
  </si>
  <si>
    <t>防火倉庫</t>
    <rPh sb="0" eb="4">
      <t>ボウカソウコ</t>
    </rPh>
    <phoneticPr fontId="14"/>
  </si>
  <si>
    <t>B41B</t>
    <phoneticPr fontId="14"/>
  </si>
  <si>
    <t>B42</t>
    <phoneticPr fontId="14"/>
  </si>
  <si>
    <t>B42B</t>
    <phoneticPr fontId="14"/>
  </si>
  <si>
    <t>P400W</t>
    <phoneticPr fontId="14"/>
  </si>
  <si>
    <t>HID400</t>
  </si>
  <si>
    <t>前面：強化ガラス</t>
  </si>
  <si>
    <t>植込1</t>
    <rPh sb="0" eb="1">
      <t>ウ</t>
    </rPh>
    <rPh sb="1" eb="2">
      <t>コミ</t>
    </rPh>
    <phoneticPr fontId="14"/>
  </si>
  <si>
    <t>U32W</t>
    <phoneticPr fontId="14"/>
  </si>
  <si>
    <t>出勤表示灯</t>
  </si>
  <si>
    <t>パネル文字：「緊急車出勤」</t>
  </si>
  <si>
    <t>植込2</t>
    <rPh sb="0" eb="2">
      <t>ウエコ</t>
    </rPh>
    <phoneticPr fontId="14"/>
  </si>
  <si>
    <t>R131W</t>
    <phoneticPr fontId="14"/>
  </si>
  <si>
    <t>2台×2基</t>
    <rPh sb="1" eb="2">
      <t>ダイ</t>
    </rPh>
    <rPh sb="4" eb="5">
      <t>キ</t>
    </rPh>
    <phoneticPr fontId="14"/>
  </si>
  <si>
    <t>S252W</t>
    <phoneticPr fontId="14"/>
  </si>
  <si>
    <t>一般型高力率安定器(200V)</t>
  </si>
  <si>
    <t>上記街路灯の器具交換用2灯用アーム</t>
    <rPh sb="0" eb="2">
      <t>ジョウキ</t>
    </rPh>
    <rPh sb="2" eb="5">
      <t>ガイロトウ</t>
    </rPh>
    <rPh sb="6" eb="11">
      <t>キグコウカンヨウ</t>
    </rPh>
    <rPh sb="12" eb="14">
      <t>トウヨウ</t>
    </rPh>
    <phoneticPr fontId="14"/>
  </si>
  <si>
    <t>器具交換用2灯用アーム</t>
    <rPh sb="0" eb="5">
      <t>キグコウカンヨウ</t>
    </rPh>
    <rPh sb="6" eb="8">
      <t>トウヨウ</t>
    </rPh>
    <phoneticPr fontId="14"/>
  </si>
  <si>
    <t>器具交換用2灯用アーム</t>
  </si>
  <si>
    <t>S251W</t>
    <phoneticPr fontId="14"/>
  </si>
  <si>
    <t>屋外掲示板</t>
    <rPh sb="0" eb="5">
      <t>オクガイケイジバン</t>
    </rPh>
    <phoneticPr fontId="14"/>
  </si>
  <si>
    <t>T41</t>
    <phoneticPr fontId="14"/>
  </si>
  <si>
    <t>鳥居本地区公民館(鳥居本出張所含む)</t>
    <rPh sb="0" eb="2">
      <t>トリイ</t>
    </rPh>
    <rPh sb="2" eb="3">
      <t>ホン</t>
    </rPh>
    <rPh sb="3" eb="5">
      <t>チク</t>
    </rPh>
    <rPh sb="5" eb="8">
      <t>コウミンカン</t>
    </rPh>
    <rPh sb="9" eb="11">
      <t>トリイ</t>
    </rPh>
    <rPh sb="11" eb="12">
      <t>ホン</t>
    </rPh>
    <rPh sb="12" eb="15">
      <t>シュッチョウジョ</t>
    </rPh>
    <rPh sb="15" eb="16">
      <t>フク</t>
    </rPh>
    <phoneticPr fontId="14"/>
  </si>
  <si>
    <t>施設名：鳥居本地区公民館(鳥居本出張所含む)</t>
  </si>
  <si>
    <t>鳥居本地区公民館</t>
  </si>
  <si>
    <t>軒下・外壁1</t>
    <rPh sb="0" eb="2">
      <t>ノキシタ</t>
    </rPh>
    <rPh sb="3" eb="5">
      <t>ガイヘキ</t>
    </rPh>
    <phoneticPr fontId="14"/>
  </si>
  <si>
    <t>N-13</t>
    <phoneticPr fontId="14"/>
  </si>
  <si>
    <t>角形カバー</t>
  </si>
  <si>
    <t>R-13-LED</t>
    <phoneticPr fontId="14"/>
  </si>
  <si>
    <t>玄関・ホール</t>
    <rPh sb="0" eb="2">
      <t>ゲンカン</t>
    </rPh>
    <phoneticPr fontId="14"/>
  </si>
  <si>
    <t>F-363</t>
    <phoneticPr fontId="14"/>
  </si>
  <si>
    <t>埋込丸形器具</t>
  </si>
  <si>
    <t>Φ600</t>
  </si>
  <si>
    <t>U-60</t>
    <phoneticPr fontId="14"/>
  </si>
  <si>
    <t>V-60</t>
    <phoneticPr fontId="14"/>
  </si>
  <si>
    <t>イ-32B</t>
    <phoneticPr fontId="14"/>
  </si>
  <si>
    <t>イ-21B</t>
    <phoneticPr fontId="14"/>
  </si>
  <si>
    <t>ロ-21BW</t>
    <phoneticPr fontId="14"/>
  </si>
  <si>
    <t>ニ-11B</t>
    <phoneticPr fontId="14"/>
  </si>
  <si>
    <t>埋込C級　誘導灯</t>
  </si>
  <si>
    <t>ホ-10B</t>
    <phoneticPr fontId="14"/>
  </si>
  <si>
    <t>ホ-23B</t>
    <phoneticPr fontId="14"/>
  </si>
  <si>
    <t>市役所出張所・公民館事務室</t>
    <rPh sb="0" eb="3">
      <t>シヤクショ</t>
    </rPh>
    <rPh sb="3" eb="6">
      <t>シュッチョウジョ</t>
    </rPh>
    <rPh sb="7" eb="10">
      <t>コウミンカン</t>
    </rPh>
    <rPh sb="10" eb="13">
      <t>ジムシツ</t>
    </rPh>
    <phoneticPr fontId="14"/>
  </si>
  <si>
    <t>B2-42-LED</t>
    <phoneticPr fontId="14"/>
  </si>
  <si>
    <t>事務室横掲示板灯</t>
    <rPh sb="0" eb="4">
      <t>ジムシツヨコ</t>
    </rPh>
    <rPh sb="4" eb="7">
      <t>ケイジバン</t>
    </rPh>
    <rPh sb="7" eb="8">
      <t>トウ</t>
    </rPh>
    <phoneticPr fontId="39"/>
  </si>
  <si>
    <t>V22</t>
    <phoneticPr fontId="14"/>
  </si>
  <si>
    <t>湯沸室</t>
    <rPh sb="0" eb="2">
      <t>ユワ</t>
    </rPh>
    <rPh sb="2" eb="3">
      <t>シツ</t>
    </rPh>
    <phoneticPr fontId="14"/>
  </si>
  <si>
    <t>K-21</t>
    <phoneticPr fontId="14"/>
  </si>
  <si>
    <t>ホ-10B</t>
  </si>
  <si>
    <t>調理実習室</t>
    <rPh sb="0" eb="2">
      <t>チョウリ</t>
    </rPh>
    <rPh sb="2" eb="5">
      <t>ジッシュウシツ</t>
    </rPh>
    <phoneticPr fontId="14"/>
  </si>
  <si>
    <t>B2-42</t>
    <phoneticPr fontId="14"/>
  </si>
  <si>
    <t>ハ-11B</t>
    <phoneticPr fontId="14"/>
  </si>
  <si>
    <t>ホ-20B</t>
    <phoneticPr fontId="14"/>
  </si>
  <si>
    <t>Q-13</t>
    <phoneticPr fontId="14"/>
  </si>
  <si>
    <t>S-60</t>
    <phoneticPr fontId="14"/>
  </si>
  <si>
    <t>和風角形</t>
  </si>
  <si>
    <t>ロ-21BW</t>
  </si>
  <si>
    <t>和室1</t>
    <rPh sb="0" eb="2">
      <t>ワシツ</t>
    </rPh>
    <phoneticPr fontId="14"/>
  </si>
  <si>
    <t>I-42</t>
    <phoneticPr fontId="14"/>
  </si>
  <si>
    <t>和風角形カバー</t>
  </si>
  <si>
    <t>L-21</t>
    <phoneticPr fontId="14"/>
  </si>
  <si>
    <t>ト-20B</t>
    <phoneticPr fontId="14"/>
  </si>
  <si>
    <t>和室2</t>
    <rPh sb="0" eb="2">
      <t>ワシツ</t>
    </rPh>
    <phoneticPr fontId="14"/>
  </si>
  <si>
    <t>エレベーター機械室</t>
    <rPh sb="6" eb="9">
      <t>キカイシツ</t>
    </rPh>
    <phoneticPr fontId="14"/>
  </si>
  <si>
    <t>身障者用便所</t>
    <rPh sb="0" eb="3">
      <t>シンショウシャ</t>
    </rPh>
    <rPh sb="3" eb="4">
      <t>ヨウ</t>
    </rPh>
    <rPh sb="4" eb="6">
      <t>ベンジョ</t>
    </rPh>
    <phoneticPr fontId="14"/>
  </si>
  <si>
    <t>軒下2</t>
    <rPh sb="0" eb="2">
      <t>ノキシタ</t>
    </rPh>
    <phoneticPr fontId="14"/>
  </si>
  <si>
    <t>R-13</t>
    <phoneticPr fontId="14"/>
  </si>
  <si>
    <t>吹抜</t>
    <rPh sb="0" eb="2">
      <t>フキヌ</t>
    </rPh>
    <phoneticPr fontId="14"/>
  </si>
  <si>
    <t>C-41-L</t>
    <phoneticPr fontId="14"/>
  </si>
  <si>
    <t>W600</t>
  </si>
  <si>
    <t>C-41-M</t>
    <phoneticPr fontId="14"/>
  </si>
  <si>
    <t>C-41-R</t>
    <phoneticPr fontId="14"/>
  </si>
  <si>
    <t>連結（右）</t>
  </si>
  <si>
    <t>ホ-23BH</t>
    <phoneticPr fontId="14"/>
  </si>
  <si>
    <t>W2-42</t>
    <phoneticPr fontId="14"/>
  </si>
  <si>
    <t>W2-42-L</t>
    <phoneticPr fontId="14"/>
  </si>
  <si>
    <t>W2-42-M</t>
    <phoneticPr fontId="14"/>
  </si>
  <si>
    <t>W2-42-R</t>
    <phoneticPr fontId="14"/>
  </si>
  <si>
    <t>E2-41</t>
    <phoneticPr fontId="14"/>
  </si>
  <si>
    <t>P-60</t>
    <phoneticPr fontId="14"/>
  </si>
  <si>
    <t>実習室</t>
    <rPh sb="0" eb="3">
      <t>ジッシュウシツ</t>
    </rPh>
    <phoneticPr fontId="14"/>
  </si>
  <si>
    <t>部屋</t>
    <rPh sb="0" eb="2">
      <t>ヘヤ</t>
    </rPh>
    <phoneticPr fontId="14"/>
  </si>
  <si>
    <t>A2-41</t>
    <phoneticPr fontId="14"/>
  </si>
  <si>
    <t>X2-42-L</t>
    <phoneticPr fontId="14"/>
  </si>
  <si>
    <t>X2-42-M</t>
    <phoneticPr fontId="14"/>
  </si>
  <si>
    <t>X2-42-R</t>
    <phoneticPr fontId="14"/>
  </si>
  <si>
    <t>ロ-21BS</t>
    <phoneticPr fontId="14"/>
  </si>
  <si>
    <t>湯沸室</t>
    <rPh sb="0" eb="2">
      <t>ユワカ</t>
    </rPh>
    <rPh sb="2" eb="3">
      <t>シツ</t>
    </rPh>
    <phoneticPr fontId="14"/>
  </si>
  <si>
    <t>鳥居本地区公民館
大会議室</t>
    <rPh sb="9" eb="13">
      <t>ダイカイギシツ</t>
    </rPh>
    <phoneticPr fontId="14"/>
  </si>
  <si>
    <t>庇下</t>
    <rPh sb="0" eb="1">
      <t>ヒサシ</t>
    </rPh>
    <rPh sb="1" eb="2">
      <t>シタ</t>
    </rPh>
    <phoneticPr fontId="14"/>
  </si>
  <si>
    <t>玄関（ホール側）</t>
    <rPh sb="0" eb="2">
      <t>ゲンカン</t>
    </rPh>
    <rPh sb="6" eb="7">
      <t>ガワ</t>
    </rPh>
    <phoneticPr fontId="39"/>
  </si>
  <si>
    <t>器具庫1</t>
    <rPh sb="0" eb="3">
      <t>キグコ</t>
    </rPh>
    <phoneticPr fontId="14"/>
  </si>
  <si>
    <t>器具庫2</t>
    <rPh sb="0" eb="3">
      <t>キグコ</t>
    </rPh>
    <phoneticPr fontId="14"/>
  </si>
  <si>
    <t>舞台</t>
    <rPh sb="0" eb="2">
      <t>ブタイ</t>
    </rPh>
    <phoneticPr fontId="14"/>
  </si>
  <si>
    <t>器具庫3</t>
    <rPh sb="0" eb="3">
      <t>キグコ</t>
    </rPh>
    <phoneticPr fontId="14"/>
  </si>
  <si>
    <t>器具庫4</t>
    <rPh sb="0" eb="3">
      <t>キグコ</t>
    </rPh>
    <phoneticPr fontId="14"/>
  </si>
  <si>
    <t>Y-100</t>
    <phoneticPr fontId="14"/>
  </si>
  <si>
    <t>1F上部</t>
    <rPh sb="2" eb="4">
      <t>ジョウブ</t>
    </rPh>
    <phoneticPr fontId="14"/>
  </si>
  <si>
    <t>大会議室上部</t>
    <rPh sb="0" eb="4">
      <t>ダイカイギシツ</t>
    </rPh>
    <rPh sb="4" eb="6">
      <t>ジョウブ</t>
    </rPh>
    <phoneticPr fontId="14"/>
  </si>
  <si>
    <t>舞台照明/調光器有無要確認</t>
    <rPh sb="0" eb="4">
      <t>ブタイショウメイ</t>
    </rPh>
    <rPh sb="5" eb="8">
      <t>チョウコウキ</t>
    </rPh>
    <rPh sb="8" eb="10">
      <t>ウム</t>
    </rPh>
    <rPh sb="10" eb="13">
      <t>ヨウカクニン</t>
    </rPh>
    <phoneticPr fontId="14"/>
  </si>
  <si>
    <t>Z-500</t>
    <phoneticPr fontId="14"/>
  </si>
  <si>
    <t>BHF500</t>
  </si>
  <si>
    <t>舞台照明</t>
  </si>
  <si>
    <t>スポットベース</t>
  </si>
  <si>
    <t>Z-500OT</t>
    <phoneticPr fontId="14"/>
  </si>
  <si>
    <t>舞台照明/オートリフター</t>
  </si>
  <si>
    <t>W-42-L</t>
    <phoneticPr fontId="14"/>
  </si>
  <si>
    <t>W-42-M</t>
    <phoneticPr fontId="14"/>
  </si>
  <si>
    <t>W-42-R</t>
    <phoneticPr fontId="14"/>
  </si>
  <si>
    <t>O-250</t>
    <phoneticPr fontId="14"/>
  </si>
  <si>
    <t>Φ350</t>
  </si>
  <si>
    <t>埋非常灯30</t>
    <rPh sb="0" eb="1">
      <t>ウ</t>
    </rPh>
    <rPh sb="1" eb="4">
      <t>ヒジョウトウ</t>
    </rPh>
    <phoneticPr fontId="14"/>
  </si>
  <si>
    <t>非常灯30</t>
    <rPh sb="0" eb="3">
      <t>ヒジョウトウ</t>
    </rPh>
    <phoneticPr fontId="14"/>
  </si>
  <si>
    <t>舞台上部</t>
    <rPh sb="0" eb="4">
      <t>ブタイジョウブ</t>
    </rPh>
    <phoneticPr fontId="14"/>
  </si>
  <si>
    <t>BHF250</t>
  </si>
  <si>
    <t>角形グローブ</t>
  </si>
  <si>
    <t>東地区公民館</t>
    <rPh sb="0" eb="3">
      <t>ヒガシチク</t>
    </rPh>
    <rPh sb="3" eb="6">
      <t>コウミンカン</t>
    </rPh>
    <phoneticPr fontId="14"/>
  </si>
  <si>
    <t>施設名：東地区公民館</t>
  </si>
  <si>
    <t>C-22</t>
  </si>
  <si>
    <t>□330</t>
  </si>
  <si>
    <t>乳白アクリル型ガラス</t>
  </si>
  <si>
    <t>b-40</t>
  </si>
  <si>
    <t>乳白アクリルグローブ</t>
  </si>
  <si>
    <t>C-25D</t>
  </si>
  <si>
    <t>□676</t>
  </si>
  <si>
    <t>カドニカ内蔵(FL20W×1灯点灯)50％</t>
  </si>
  <si>
    <t>E-21D</t>
  </si>
  <si>
    <t>非常出口灯</t>
  </si>
  <si>
    <t>カドニカ内蔵(FL20W×1灯点灯)</t>
  </si>
  <si>
    <t>e-40D</t>
  </si>
  <si>
    <t>角形/下面クリスタルガラス</t>
  </si>
  <si>
    <t>カドニカ内蔵(非常時のみ点灯)</t>
  </si>
  <si>
    <t>A-42D</t>
  </si>
  <si>
    <t>カドニカ内蔵(FL40W×1灯点灯)50％</t>
  </si>
  <si>
    <t>A-22</t>
  </si>
  <si>
    <t>A-22D</t>
  </si>
  <si>
    <t>図書室</t>
    <rPh sb="0" eb="3">
      <t>トショシツ</t>
    </rPh>
    <phoneticPr fontId="25"/>
  </si>
  <si>
    <t>F-11</t>
  </si>
  <si>
    <t>男子便所</t>
    <rPh sb="0" eb="2">
      <t>ダンシ</t>
    </rPh>
    <rPh sb="2" eb="4">
      <t>ベンジョ</t>
    </rPh>
    <phoneticPr fontId="25"/>
  </si>
  <si>
    <t>和室</t>
    <rPh sb="0" eb="2">
      <t>ワシツ</t>
    </rPh>
    <phoneticPr fontId="25"/>
  </si>
  <si>
    <t>D-43</t>
  </si>
  <si>
    <t>FCL30+32+40</t>
  </si>
  <si>
    <t>乳白アクリルパネル/木製枠</t>
  </si>
  <si>
    <t>実習室</t>
    <rPh sb="0" eb="3">
      <t>ジッシュウシツ</t>
    </rPh>
    <phoneticPr fontId="25"/>
  </si>
  <si>
    <t>軒下</t>
    <rPh sb="0" eb="2">
      <t>ノキシタ</t>
    </rPh>
    <phoneticPr fontId="25"/>
  </si>
  <si>
    <t>a-40</t>
  </si>
  <si>
    <t>乳白ガラスカバー</t>
  </si>
  <si>
    <t>第一会議室</t>
    <rPh sb="0" eb="2">
      <t>ダイイチ</t>
    </rPh>
    <rPh sb="2" eb="5">
      <t>カイギシツ</t>
    </rPh>
    <phoneticPr fontId="25"/>
  </si>
  <si>
    <t>物入1</t>
    <rPh sb="0" eb="2">
      <t>モノイレ</t>
    </rPh>
    <phoneticPr fontId="25"/>
  </si>
  <si>
    <t>物入2</t>
    <rPh sb="0" eb="2">
      <t>モノイレ</t>
    </rPh>
    <phoneticPr fontId="25"/>
  </si>
  <si>
    <t>空調機械室</t>
    <rPh sb="0" eb="2">
      <t>クウチョウ</t>
    </rPh>
    <rPh sb="2" eb="5">
      <t>キカイシツ</t>
    </rPh>
    <phoneticPr fontId="25"/>
  </si>
  <si>
    <t>大会議室</t>
    <rPh sb="0" eb="4">
      <t>ダイカイギシツ</t>
    </rPh>
    <phoneticPr fontId="25"/>
  </si>
  <si>
    <t>階段</t>
    <rPh sb="0" eb="2">
      <t>カイダン</t>
    </rPh>
    <phoneticPr fontId="25"/>
  </si>
  <si>
    <t>西地区公民館</t>
    <rPh sb="0" eb="6">
      <t>ニシチクコウミンカン</t>
    </rPh>
    <phoneticPr fontId="14"/>
  </si>
  <si>
    <t>施設名：西地区公民館</t>
  </si>
  <si>
    <t>西地区公民館</t>
    <rPh sb="0" eb="3">
      <t>ニシチク</t>
    </rPh>
    <rPh sb="3" eb="6">
      <t>コウミンカン</t>
    </rPh>
    <phoneticPr fontId="39"/>
  </si>
  <si>
    <t>玄関</t>
    <rPh sb="0" eb="2">
      <t>ゲンカン</t>
    </rPh>
    <phoneticPr fontId="39"/>
  </si>
  <si>
    <t>DL9-2</t>
    <phoneticPr fontId="14"/>
  </si>
  <si>
    <t>IL9</t>
  </si>
  <si>
    <t>USQ164</t>
    <phoneticPr fontId="14"/>
  </si>
  <si>
    <t>USQ164B</t>
    <phoneticPr fontId="14"/>
  </si>
  <si>
    <t>湯沸室</t>
    <rPh sb="0" eb="2">
      <t>ユワ</t>
    </rPh>
    <rPh sb="2" eb="3">
      <t>シツ</t>
    </rPh>
    <phoneticPr fontId="39"/>
  </si>
  <si>
    <t>V21</t>
    <phoneticPr fontId="14"/>
  </si>
  <si>
    <t>男子便所</t>
    <rPh sb="0" eb="2">
      <t>ダンシ</t>
    </rPh>
    <rPh sb="2" eb="4">
      <t>ベンジョ</t>
    </rPh>
    <phoneticPr fontId="39"/>
  </si>
  <si>
    <t>V42</t>
    <phoneticPr fontId="14"/>
  </si>
  <si>
    <t>女子便所</t>
    <rPh sb="0" eb="2">
      <t>ジョシ</t>
    </rPh>
    <rPh sb="2" eb="4">
      <t>ベンジョ</t>
    </rPh>
    <phoneticPr fontId="39"/>
  </si>
  <si>
    <t>和室　前室</t>
    <rPh sb="0" eb="2">
      <t>ワシツ</t>
    </rPh>
    <rPh sb="3" eb="5">
      <t>マエシツ</t>
    </rPh>
    <phoneticPr fontId="39"/>
  </si>
  <si>
    <t>DL9-2B</t>
    <phoneticPr fontId="14"/>
  </si>
  <si>
    <t>和室</t>
    <rPh sb="0" eb="2">
      <t>ワシツ</t>
    </rPh>
    <phoneticPr fontId="39"/>
  </si>
  <si>
    <t>CL-LED</t>
    <phoneticPr fontId="14"/>
  </si>
  <si>
    <t>多目的便所</t>
    <rPh sb="0" eb="3">
      <t>タモクテキ</t>
    </rPh>
    <rPh sb="3" eb="5">
      <t>ベンジョ</t>
    </rPh>
    <phoneticPr fontId="39"/>
  </si>
  <si>
    <t>BR30</t>
    <phoneticPr fontId="14"/>
  </si>
  <si>
    <t>図書室</t>
    <rPh sb="0" eb="3">
      <t>トショシツ</t>
    </rPh>
    <phoneticPr fontId="39"/>
  </si>
  <si>
    <t>V42B</t>
    <phoneticPr fontId="14"/>
  </si>
  <si>
    <t>印刷室</t>
    <rPh sb="0" eb="3">
      <t>インサツシツ</t>
    </rPh>
    <phoneticPr fontId="39"/>
  </si>
  <si>
    <t>事務室</t>
    <rPh sb="0" eb="3">
      <t>ジムシツ</t>
    </rPh>
    <phoneticPr fontId="39"/>
  </si>
  <si>
    <t>実習室</t>
    <rPh sb="0" eb="3">
      <t>ジッシュウシツ</t>
    </rPh>
    <phoneticPr fontId="39"/>
  </si>
  <si>
    <t>倉庫</t>
    <rPh sb="0" eb="2">
      <t>ソウコ</t>
    </rPh>
    <phoneticPr fontId="39"/>
  </si>
  <si>
    <t>ホール（階段踊り場）</t>
    <rPh sb="4" eb="7">
      <t>カイダンオド</t>
    </rPh>
    <rPh sb="8" eb="9">
      <t>バ</t>
    </rPh>
    <phoneticPr fontId="39"/>
  </si>
  <si>
    <t>高所作業（高脚立）</t>
    <rPh sb="0" eb="2">
      <t>コウショ</t>
    </rPh>
    <rPh sb="2" eb="4">
      <t>サギョウ</t>
    </rPh>
    <rPh sb="5" eb="6">
      <t>タカ</t>
    </rPh>
    <rPh sb="6" eb="8">
      <t>キャタツ</t>
    </rPh>
    <phoneticPr fontId="39"/>
  </si>
  <si>
    <t>女子便所（入口）</t>
    <rPh sb="0" eb="4">
      <t>ジョシベンジョ</t>
    </rPh>
    <rPh sb="5" eb="7">
      <t>イリグチ</t>
    </rPh>
    <phoneticPr fontId="39"/>
  </si>
  <si>
    <t>女子便所</t>
    <rPh sb="0" eb="4">
      <t>ジョシベンジョ</t>
    </rPh>
    <phoneticPr fontId="39"/>
  </si>
  <si>
    <t>男子便所（入口）</t>
    <rPh sb="0" eb="2">
      <t>ダンシ</t>
    </rPh>
    <rPh sb="2" eb="4">
      <t>ベンジョ</t>
    </rPh>
    <rPh sb="5" eb="7">
      <t>イリグチ</t>
    </rPh>
    <phoneticPr fontId="39"/>
  </si>
  <si>
    <t>男子便所（手洗）</t>
    <rPh sb="0" eb="2">
      <t>ダンシ</t>
    </rPh>
    <rPh sb="2" eb="4">
      <t>ベンジョ</t>
    </rPh>
    <rPh sb="5" eb="7">
      <t>テアラ</t>
    </rPh>
    <phoneticPr fontId="39"/>
  </si>
  <si>
    <t>大会議室</t>
    <rPh sb="0" eb="4">
      <t>ダイカイギシツ</t>
    </rPh>
    <phoneticPr fontId="39"/>
  </si>
  <si>
    <t>Y1</t>
    <phoneticPr fontId="14"/>
  </si>
  <si>
    <t>大会議室（ステージ）</t>
    <rPh sb="0" eb="4">
      <t>ダイカイギシツ</t>
    </rPh>
    <phoneticPr fontId="39"/>
  </si>
  <si>
    <t>V41</t>
    <phoneticPr fontId="14"/>
  </si>
  <si>
    <t>空調室</t>
    <rPh sb="0" eb="3">
      <t>クウチョウシツ</t>
    </rPh>
    <phoneticPr fontId="39"/>
  </si>
  <si>
    <t>KT41</t>
    <phoneticPr fontId="14"/>
  </si>
  <si>
    <t>放送室</t>
    <rPh sb="0" eb="3">
      <t>ホウソウシツ</t>
    </rPh>
    <phoneticPr fontId="39"/>
  </si>
  <si>
    <t>V22B</t>
    <phoneticPr fontId="14"/>
  </si>
  <si>
    <t>外壁（玄関前）</t>
    <rPh sb="0" eb="2">
      <t>ガイヘキ</t>
    </rPh>
    <rPh sb="3" eb="5">
      <t>ゲンカン</t>
    </rPh>
    <rPh sb="5" eb="6">
      <t>マエ</t>
    </rPh>
    <phoneticPr fontId="39"/>
  </si>
  <si>
    <t>BR-LED</t>
    <phoneticPr fontId="14"/>
  </si>
  <si>
    <t>センサーライト</t>
  </si>
  <si>
    <t>外壁（駐輪場側）</t>
    <rPh sb="0" eb="2">
      <t>ガイヘキ</t>
    </rPh>
    <rPh sb="3" eb="6">
      <t>チュウリンジョウ</t>
    </rPh>
    <rPh sb="6" eb="7">
      <t>ガワ</t>
    </rPh>
    <phoneticPr fontId="39"/>
  </si>
  <si>
    <t>O-LED</t>
    <phoneticPr fontId="14"/>
  </si>
  <si>
    <t>屋外照明</t>
  </si>
  <si>
    <t>--</t>
    <phoneticPr fontId="14"/>
  </si>
  <si>
    <t>中地区公民館</t>
    <rPh sb="0" eb="3">
      <t>ナカチク</t>
    </rPh>
    <rPh sb="3" eb="6">
      <t>コウミンカン</t>
    </rPh>
    <phoneticPr fontId="14"/>
  </si>
  <si>
    <t>施設名：中地区公民館</t>
  </si>
  <si>
    <t>i-100</t>
    <phoneticPr fontId="14"/>
  </si>
  <si>
    <t>枠：アイボリーつや消し色仕上</t>
  </si>
  <si>
    <t>Z-80</t>
    <phoneticPr fontId="14"/>
  </si>
  <si>
    <t>銀色梨地仕上</t>
  </si>
  <si>
    <t>2eaa-21Ba</t>
    <phoneticPr fontId="14"/>
  </si>
  <si>
    <t>P-41</t>
    <phoneticPr fontId="14"/>
  </si>
  <si>
    <t>Y-40</t>
    <phoneticPr fontId="14"/>
  </si>
  <si>
    <t>ﾐﾆﾚﾌﾗﾝﾌﾟ40</t>
  </si>
  <si>
    <t>照射方向自在型</t>
  </si>
  <si>
    <t>空調機械室</t>
    <rPh sb="0" eb="5">
      <t>クウチョウキカイシツ</t>
    </rPh>
    <phoneticPr fontId="25"/>
  </si>
  <si>
    <t>展示スペース</t>
    <rPh sb="0" eb="2">
      <t>テンジ</t>
    </rPh>
    <phoneticPr fontId="25"/>
  </si>
  <si>
    <t>廊下1</t>
    <rPh sb="0" eb="2">
      <t>ロウカ</t>
    </rPh>
    <phoneticPr fontId="25"/>
  </si>
  <si>
    <t>Z-50</t>
    <phoneticPr fontId="14"/>
  </si>
  <si>
    <t>女子便所・洗面所</t>
    <rPh sb="0" eb="4">
      <t>ジョシベンジョ</t>
    </rPh>
    <rPh sb="5" eb="8">
      <t>センメンショ</t>
    </rPh>
    <phoneticPr fontId="25"/>
  </si>
  <si>
    <t>j-60</t>
    <phoneticPr fontId="14"/>
  </si>
  <si>
    <t>ﾎﾞｰﾙ球60</t>
  </si>
  <si>
    <t>反射板：アイボリー色仕上</t>
  </si>
  <si>
    <t>男子便所・洗面所</t>
    <rPh sb="0" eb="2">
      <t>ダンシ</t>
    </rPh>
    <rPh sb="2" eb="4">
      <t>ベンジョ</t>
    </rPh>
    <rPh sb="5" eb="8">
      <t>センメンショ</t>
    </rPh>
    <phoneticPr fontId="25"/>
  </si>
  <si>
    <t>身障者用便所</t>
    <rPh sb="0" eb="4">
      <t>シンショウシャヨウ</t>
    </rPh>
    <rPh sb="4" eb="6">
      <t>ベンジョ</t>
    </rPh>
    <phoneticPr fontId="25"/>
  </si>
  <si>
    <t>印刷室</t>
    <rPh sb="0" eb="2">
      <t>インサツ</t>
    </rPh>
    <rPh sb="2" eb="3">
      <t>シツ</t>
    </rPh>
    <phoneticPr fontId="25"/>
  </si>
  <si>
    <t>A-43</t>
    <phoneticPr fontId="14"/>
  </si>
  <si>
    <t>4I-21</t>
    <phoneticPr fontId="14"/>
  </si>
  <si>
    <t>k-60</t>
    <phoneticPr fontId="14"/>
  </si>
  <si>
    <t>I-21</t>
    <phoneticPr fontId="14"/>
  </si>
  <si>
    <t>広縁</t>
    <rPh sb="0" eb="2">
      <t>ヒロエン</t>
    </rPh>
    <phoneticPr fontId="25"/>
  </si>
  <si>
    <t>調理実習室</t>
    <rPh sb="0" eb="5">
      <t>チョウリジッシュウシツ</t>
    </rPh>
    <phoneticPr fontId="25"/>
  </si>
  <si>
    <t>A-42WBa</t>
    <phoneticPr fontId="14"/>
  </si>
  <si>
    <t>A-42W</t>
    <phoneticPr fontId="14"/>
  </si>
  <si>
    <t>2G-42Ba</t>
    <phoneticPr fontId="14"/>
  </si>
  <si>
    <t>廊下2</t>
    <rPh sb="0" eb="2">
      <t>ロウカ</t>
    </rPh>
    <phoneticPr fontId="25"/>
  </si>
  <si>
    <t>P100</t>
    <phoneticPr fontId="14"/>
  </si>
  <si>
    <t>対象外</t>
    <phoneticPr fontId="14"/>
  </si>
  <si>
    <t>a-60W</t>
    <phoneticPr fontId="14"/>
  </si>
  <si>
    <t>門灯</t>
  </si>
  <si>
    <t>防雨型/クリプトン入り</t>
  </si>
  <si>
    <t>乳白つや消しガラスグローブ</t>
  </si>
  <si>
    <t>b-60W</t>
    <phoneticPr fontId="14"/>
  </si>
  <si>
    <t>旭森地区公民館</t>
    <rPh sb="0" eb="4">
      <t>アサヒモリチク</t>
    </rPh>
    <rPh sb="4" eb="7">
      <t>コウミンカン</t>
    </rPh>
    <phoneticPr fontId="14"/>
  </si>
  <si>
    <t>施設名：旭森地区公民館</t>
  </si>
  <si>
    <t>b-40</t>
    <phoneticPr fontId="14"/>
  </si>
  <si>
    <t>E-21D</t>
    <phoneticPr fontId="14"/>
  </si>
  <si>
    <t>カドニカ内蔵(FL20×1灯点灯)</t>
  </si>
  <si>
    <t>C-25D</t>
    <phoneticPr fontId="14"/>
  </si>
  <si>
    <t>ガラスパネル</t>
  </si>
  <si>
    <t>カドニカ内蔵(FL20×1灯点灯 50%)</t>
  </si>
  <si>
    <t>A-42D</t>
    <phoneticPr fontId="14"/>
  </si>
  <si>
    <t>カドニカ内蔵(FL40×1灯点灯 55%)</t>
  </si>
  <si>
    <t>A-321H</t>
    <phoneticPr fontId="14"/>
  </si>
  <si>
    <t>湯沸室</t>
    <rPh sb="0" eb="3">
      <t>ユフツシツ</t>
    </rPh>
    <phoneticPr fontId="14"/>
  </si>
  <si>
    <t>G-15</t>
    <phoneticPr fontId="14"/>
  </si>
  <si>
    <t>F-11</t>
    <phoneticPr fontId="14"/>
  </si>
  <si>
    <t>便所前</t>
    <rPh sb="0" eb="3">
      <t>ベンジョマエ</t>
    </rPh>
    <phoneticPr fontId="14"/>
  </si>
  <si>
    <t>d-40</t>
    <phoneticPr fontId="14"/>
  </si>
  <si>
    <t>角形/クリスタルガラスカバー</t>
  </si>
  <si>
    <t>多目的便所</t>
    <rPh sb="0" eb="1">
      <t>タ</t>
    </rPh>
    <rPh sb="1" eb="3">
      <t>モクテキ</t>
    </rPh>
    <rPh sb="3" eb="5">
      <t>ベンジョ</t>
    </rPh>
    <phoneticPr fontId="14"/>
  </si>
  <si>
    <t>C-233</t>
    <phoneticPr fontId="14"/>
  </si>
  <si>
    <t>会議室1(和室)</t>
    <rPh sb="0" eb="3">
      <t>カイギシツ</t>
    </rPh>
    <rPh sb="5" eb="7">
      <t>ワシツ</t>
    </rPh>
    <phoneticPr fontId="14"/>
  </si>
  <si>
    <t>D-43</t>
    <phoneticPr fontId="14"/>
  </si>
  <si>
    <t>角形/乳白アクリルカバ－/木製枠</t>
  </si>
  <si>
    <t>B-21</t>
    <phoneticPr fontId="14"/>
  </si>
  <si>
    <t>e-40D</t>
    <phoneticPr fontId="14"/>
  </si>
  <si>
    <t>カドニカ内蔵(IL40点灯)(非常時のみ)</t>
  </si>
  <si>
    <t>渡り廊下</t>
    <rPh sb="0" eb="1">
      <t>ワタ</t>
    </rPh>
    <rPh sb="2" eb="4">
      <t>ロウカ</t>
    </rPh>
    <phoneticPr fontId="14"/>
  </si>
  <si>
    <t>踏込</t>
    <rPh sb="0" eb="2">
      <t>フミコミ</t>
    </rPh>
    <phoneticPr fontId="14"/>
  </si>
  <si>
    <t>D-421</t>
    <phoneticPr fontId="14"/>
  </si>
  <si>
    <t>会議室2(和室)</t>
    <rPh sb="0" eb="3">
      <t>カイギシツ</t>
    </rPh>
    <rPh sb="5" eb="7">
      <t>ワシツ</t>
    </rPh>
    <phoneticPr fontId="14"/>
  </si>
  <si>
    <t>F-851</t>
    <phoneticPr fontId="14"/>
  </si>
  <si>
    <t>収納式PS付</t>
  </si>
  <si>
    <t>角形/和風/乳白クリーンアクリルカバー付/木製枠</t>
  </si>
  <si>
    <t>調理実習室</t>
    <rPh sb="0" eb="5">
      <t>チョウリジッシュウシツ</t>
    </rPh>
    <phoneticPr fontId="14"/>
  </si>
  <si>
    <t>A-322WSK</t>
    <phoneticPr fontId="14"/>
  </si>
  <si>
    <t>SUS/防湿・防雨型/初期照度補正機能付</t>
  </si>
  <si>
    <t>E-162H</t>
    <phoneticPr fontId="14"/>
  </si>
  <si>
    <t>集会室1</t>
    <rPh sb="0" eb="3">
      <t>シュウカイシツ</t>
    </rPh>
    <phoneticPr fontId="14"/>
  </si>
  <si>
    <t>E-322K</t>
    <phoneticPr fontId="14"/>
  </si>
  <si>
    <t>初期照度補正機能付</t>
  </si>
  <si>
    <t>集会室2</t>
    <rPh sb="0" eb="3">
      <t>シュウカイシツ</t>
    </rPh>
    <phoneticPr fontId="14"/>
  </si>
  <si>
    <t>外壁灯</t>
    <rPh sb="0" eb="2">
      <t>ガイヘキ</t>
    </rPh>
    <rPh sb="2" eb="3">
      <t>トウ</t>
    </rPh>
    <phoneticPr fontId="14"/>
  </si>
  <si>
    <t>C-LED7.5W</t>
    <phoneticPr fontId="14"/>
  </si>
  <si>
    <t>防雨型/熱線センサ・明るさセンサ付</t>
  </si>
  <si>
    <t>屋外階段</t>
    <rPh sb="0" eb="4">
      <t>オクガイカイダン</t>
    </rPh>
    <phoneticPr fontId="14"/>
  </si>
  <si>
    <t>a-40</t>
    <phoneticPr fontId="14"/>
  </si>
  <si>
    <t>河瀬地区公民館(河瀬出張所含む)</t>
    <rPh sb="0" eb="4">
      <t>カワセチク</t>
    </rPh>
    <rPh sb="4" eb="7">
      <t>コウミンカン</t>
    </rPh>
    <rPh sb="8" eb="10">
      <t>カワセ</t>
    </rPh>
    <rPh sb="10" eb="14">
      <t>シュッチョウジョフク</t>
    </rPh>
    <phoneticPr fontId="14"/>
  </si>
  <si>
    <t>施設名：河瀬地区公民館(河瀬出張所含む)</t>
  </si>
  <si>
    <t>ポーチ1</t>
    <phoneticPr fontId="14"/>
  </si>
  <si>
    <t>I50</t>
    <phoneticPr fontId="14"/>
  </si>
  <si>
    <t>玄関1</t>
    <rPh sb="0" eb="2">
      <t>ゲンカン</t>
    </rPh>
    <phoneticPr fontId="14"/>
  </si>
  <si>
    <t>P21BP</t>
    <phoneticPr fontId="14"/>
  </si>
  <si>
    <t>J40B</t>
    <phoneticPr fontId="14"/>
  </si>
  <si>
    <t>電池付</t>
  </si>
  <si>
    <t>I150</t>
    <phoneticPr fontId="14"/>
  </si>
  <si>
    <t>ハイカライト150W</t>
  </si>
  <si>
    <t>物入3</t>
    <rPh sb="0" eb="2">
      <t>モノイレ</t>
    </rPh>
    <phoneticPr fontId="14"/>
  </si>
  <si>
    <t>M40</t>
    <phoneticPr fontId="14"/>
  </si>
  <si>
    <t>G11</t>
    <phoneticPr fontId="14"/>
  </si>
  <si>
    <t>カバー</t>
  </si>
  <si>
    <t>身障者便所</t>
    <rPh sb="0" eb="5">
      <t>シンショウシャベンジョ</t>
    </rPh>
    <phoneticPr fontId="14"/>
  </si>
  <si>
    <t>A22</t>
    <phoneticPr fontId="14"/>
  </si>
  <si>
    <t>O5</t>
    <phoneticPr fontId="14"/>
  </si>
  <si>
    <t>角形/乳白プラスチックカバー</t>
  </si>
  <si>
    <t>プロパン庫</t>
    <rPh sb="4" eb="5">
      <t>コ</t>
    </rPh>
    <phoneticPr fontId="14"/>
  </si>
  <si>
    <t>踏込1</t>
    <rPh sb="0" eb="2">
      <t>フミコ</t>
    </rPh>
    <phoneticPr fontId="14"/>
  </si>
  <si>
    <t>物入2</t>
    <rPh sb="0" eb="2">
      <t>モノイレ</t>
    </rPh>
    <phoneticPr fontId="14"/>
  </si>
  <si>
    <t>物入1</t>
    <rPh sb="0" eb="2">
      <t>モノイレ</t>
    </rPh>
    <phoneticPr fontId="14"/>
  </si>
  <si>
    <t>A21</t>
    <phoneticPr fontId="14"/>
  </si>
  <si>
    <t>ピロティ</t>
    <phoneticPr fontId="14"/>
  </si>
  <si>
    <t>E30</t>
    <phoneticPr fontId="14"/>
  </si>
  <si>
    <t>角形/乳白ガラスカバー</t>
  </si>
  <si>
    <t>床の間</t>
    <rPh sb="0" eb="1">
      <t>トコ</t>
    </rPh>
    <rPh sb="2" eb="3">
      <t>マ</t>
    </rPh>
    <phoneticPr fontId="14"/>
  </si>
  <si>
    <t>和室10帖</t>
    <rPh sb="0" eb="2">
      <t>ワシツ</t>
    </rPh>
    <rPh sb="4" eb="5">
      <t>ジョウ</t>
    </rPh>
    <phoneticPr fontId="14"/>
  </si>
  <si>
    <t>N43</t>
    <phoneticPr fontId="14"/>
  </si>
  <si>
    <t>プラスチックセード/木製枠</t>
  </si>
  <si>
    <t>和室8帖</t>
    <rPh sb="0" eb="2">
      <t>ワシツ</t>
    </rPh>
    <rPh sb="3" eb="4">
      <t>ジョウ</t>
    </rPh>
    <phoneticPr fontId="14"/>
  </si>
  <si>
    <t>踏込2</t>
    <rPh sb="0" eb="2">
      <t>フミコ</t>
    </rPh>
    <phoneticPr fontId="14"/>
  </si>
  <si>
    <t>K50</t>
    <phoneticPr fontId="14"/>
  </si>
  <si>
    <t>L15</t>
    <phoneticPr fontId="14"/>
  </si>
  <si>
    <t>ポーチ2</t>
    <phoneticPr fontId="14"/>
  </si>
  <si>
    <t>玄関2</t>
    <rPh sb="0" eb="2">
      <t>ゲンカン</t>
    </rPh>
    <phoneticPr fontId="14"/>
  </si>
  <si>
    <t>P21B</t>
    <phoneticPr fontId="14"/>
  </si>
  <si>
    <t>物入4</t>
    <rPh sb="0" eb="2">
      <t>モノイレ</t>
    </rPh>
    <phoneticPr fontId="14"/>
  </si>
  <si>
    <t>C42B</t>
    <phoneticPr fontId="14"/>
  </si>
  <si>
    <t>非常時FL40×1　 55%点灯</t>
  </si>
  <si>
    <t>空調室</t>
    <rPh sb="0" eb="3">
      <t>クウチョウシツ</t>
    </rPh>
    <phoneticPr fontId="14"/>
  </si>
  <si>
    <t>D24</t>
    <phoneticPr fontId="14"/>
  </si>
  <si>
    <t>D24B</t>
    <phoneticPr fontId="14"/>
  </si>
  <si>
    <t>非常時FL20×1　 55%点灯</t>
  </si>
  <si>
    <t>F40</t>
    <phoneticPr fontId="14"/>
  </si>
  <si>
    <t>Q102</t>
    <phoneticPr fontId="14"/>
  </si>
  <si>
    <t>乳白ア+J372+K372+K372</t>
  </si>
  <si>
    <t>屋外倉庫</t>
    <rPh sb="0" eb="4">
      <t>オクガイソウコ</t>
    </rPh>
    <phoneticPr fontId="14"/>
  </si>
  <si>
    <t>HID250</t>
    <phoneticPr fontId="14"/>
  </si>
  <si>
    <t>丸グローブ(硬質ガラス)/上半球内面アルミ蒸着仕上</t>
  </si>
  <si>
    <t>稲枝地区公民館</t>
    <rPh sb="0" eb="4">
      <t>イナエダチク</t>
    </rPh>
    <rPh sb="4" eb="7">
      <t>コウミンカン</t>
    </rPh>
    <phoneticPr fontId="14"/>
  </si>
  <si>
    <t>施設名：稲枝地区公民館</t>
  </si>
  <si>
    <t>B-24D</t>
    <phoneticPr fontId="14"/>
  </si>
  <si>
    <t>ガラスカバー</t>
  </si>
  <si>
    <t>カドニカ内蔵(FL20×1灯点灯50%)</t>
  </si>
  <si>
    <t>D-21D</t>
    <phoneticPr fontId="14"/>
  </si>
  <si>
    <t>図書室・相談室</t>
    <rPh sb="0" eb="3">
      <t>トショシツ</t>
    </rPh>
    <rPh sb="4" eb="7">
      <t>ソウダンシツ</t>
    </rPh>
    <phoneticPr fontId="25"/>
  </si>
  <si>
    <t>カドニカ内蔵(FL40×1灯点灯50%)</t>
  </si>
  <si>
    <t>階段ホール</t>
    <rPh sb="0" eb="2">
      <t>カイダン</t>
    </rPh>
    <phoneticPr fontId="25"/>
  </si>
  <si>
    <t>A-22D</t>
    <phoneticPr fontId="14"/>
  </si>
  <si>
    <t>Φ125</t>
  </si>
  <si>
    <t>C</t>
    <phoneticPr fontId="14"/>
  </si>
  <si>
    <t>階段下倉庫</t>
    <rPh sb="0" eb="5">
      <t>カイダンシタソウコ</t>
    </rPh>
    <phoneticPr fontId="25"/>
  </si>
  <si>
    <t>湯茶室</t>
    <rPh sb="0" eb="3">
      <t>ユチャシツ</t>
    </rPh>
    <phoneticPr fontId="25"/>
  </si>
  <si>
    <t>C-32D</t>
    <phoneticPr fontId="14"/>
  </si>
  <si>
    <t>角形セード</t>
  </si>
  <si>
    <t>カドニカ内蔵(IL40W点灯)</t>
  </si>
  <si>
    <t>d-40D</t>
    <phoneticPr fontId="14"/>
  </si>
  <si>
    <t>カドニカ内蔵(IL20W点灯)</t>
  </si>
  <si>
    <t>第1会議室</t>
    <rPh sb="0" eb="1">
      <t>ダイ</t>
    </rPh>
    <rPh sb="2" eb="5">
      <t>カイギシツ</t>
    </rPh>
    <phoneticPr fontId="25"/>
  </si>
  <si>
    <t>ホール・廊下1</t>
    <rPh sb="4" eb="6">
      <t>ロウカ</t>
    </rPh>
    <phoneticPr fontId="25"/>
  </si>
  <si>
    <t>2</t>
    <phoneticPr fontId="14"/>
  </si>
  <si>
    <t>W230</t>
  </si>
  <si>
    <t>5</t>
    <phoneticPr fontId="14"/>
  </si>
  <si>
    <t>1</t>
    <phoneticPr fontId="14"/>
  </si>
  <si>
    <t>4</t>
    <phoneticPr fontId="14"/>
  </si>
  <si>
    <t>W250</t>
  </si>
  <si>
    <t>3</t>
    <phoneticPr fontId="14"/>
  </si>
  <si>
    <t>空調室</t>
    <rPh sb="0" eb="3">
      <t>クウチョウシツ</t>
    </rPh>
    <phoneticPr fontId="25"/>
  </si>
  <si>
    <t>控室</t>
    <rPh sb="0" eb="2">
      <t>ヒカエシツ</t>
    </rPh>
    <phoneticPr fontId="25"/>
  </si>
  <si>
    <t>非常階段</t>
    <rPh sb="0" eb="4">
      <t>ヒジョウカイダン</t>
    </rPh>
    <phoneticPr fontId="25"/>
  </si>
  <si>
    <t>城東小学校(放課後児童クラブ)</t>
    <rPh sb="0" eb="5">
      <t>ジョウトウショウガッコウ</t>
    </rPh>
    <rPh sb="6" eb="11">
      <t>ホウカゴジドウ</t>
    </rPh>
    <phoneticPr fontId="14"/>
  </si>
  <si>
    <t>施設名：城東小学校(放課後児童クラブ)</t>
  </si>
  <si>
    <t>北校舎棟</t>
    <rPh sb="0" eb="1">
      <t>ジョウホク</t>
    </rPh>
    <rPh sb="1" eb="4">
      <t>コウシャトウ</t>
    </rPh>
    <phoneticPr fontId="25"/>
  </si>
  <si>
    <t>放課後児童クラブ室1</t>
    <rPh sb="0" eb="3">
      <t>ホウカゴ</t>
    </rPh>
    <rPh sb="3" eb="5">
      <t>ジドウ</t>
    </rPh>
    <rPh sb="8" eb="9">
      <t>シツ</t>
    </rPh>
    <phoneticPr fontId="25"/>
  </si>
  <si>
    <t>D41</t>
    <phoneticPr fontId="14"/>
  </si>
  <si>
    <t>黒板灯(直付)</t>
  </si>
  <si>
    <t>パイプ吊り</t>
  </si>
  <si>
    <t>放課後児童クラブ室2</t>
    <rPh sb="0" eb="3">
      <t>ホウカゴ</t>
    </rPh>
    <rPh sb="3" eb="5">
      <t>ジドウ</t>
    </rPh>
    <rPh sb="8" eb="9">
      <t>シツ</t>
    </rPh>
    <phoneticPr fontId="25"/>
  </si>
  <si>
    <t>城西小学校(放課後児童クラブ)</t>
    <rPh sb="0" eb="1">
      <t>シロ</t>
    </rPh>
    <rPh sb="1" eb="2">
      <t>ニシ</t>
    </rPh>
    <rPh sb="2" eb="5">
      <t>ショウガッコウ</t>
    </rPh>
    <rPh sb="6" eb="11">
      <t>ホウカゴジドウ</t>
    </rPh>
    <phoneticPr fontId="14"/>
  </si>
  <si>
    <t>施設名：城西小学校(放課後児童クラブ)</t>
  </si>
  <si>
    <t>校舎</t>
    <rPh sb="0" eb="2">
      <t>コウシャ</t>
    </rPh>
    <phoneticPr fontId="25"/>
  </si>
  <si>
    <t>放課後児童クラブ補助室</t>
    <rPh sb="0" eb="3">
      <t>ホウカゴ</t>
    </rPh>
    <rPh sb="3" eb="5">
      <t>ジドウ</t>
    </rPh>
    <rPh sb="8" eb="11">
      <t>ホジョシツ</t>
    </rPh>
    <phoneticPr fontId="25"/>
  </si>
  <si>
    <t>既設品FL40-2パイプ吊</t>
    <rPh sb="0" eb="3">
      <t>キセツヒン</t>
    </rPh>
    <rPh sb="12" eb="13">
      <t>ツ</t>
    </rPh>
    <phoneticPr fontId="14"/>
  </si>
  <si>
    <t>G32</t>
    <phoneticPr fontId="14"/>
  </si>
  <si>
    <t>城南小学校(放課後児童クラブ)</t>
    <rPh sb="0" eb="1">
      <t>シロ</t>
    </rPh>
    <rPh sb="1" eb="2">
      <t>ミナミ</t>
    </rPh>
    <rPh sb="2" eb="5">
      <t>ショウガッコウ</t>
    </rPh>
    <rPh sb="6" eb="11">
      <t>ホウカゴジドウ</t>
    </rPh>
    <phoneticPr fontId="14"/>
  </si>
  <si>
    <t>施設名：城南小学校(放課後児童クラブ)</t>
  </si>
  <si>
    <t>放課後児童クラブ
専用棟第1</t>
    <rPh sb="0" eb="5">
      <t>ホウカゴジドウ</t>
    </rPh>
    <rPh sb="9" eb="11">
      <t>センヨウ</t>
    </rPh>
    <rPh sb="11" eb="12">
      <t>トウ</t>
    </rPh>
    <rPh sb="12" eb="13">
      <t>ダイ</t>
    </rPh>
    <phoneticPr fontId="25"/>
  </si>
  <si>
    <t>E18</t>
  </si>
  <si>
    <t>玄関・ホール</t>
    <rPh sb="0" eb="2">
      <t>ゲンカン</t>
    </rPh>
    <phoneticPr fontId="16"/>
  </si>
  <si>
    <t>C362</t>
  </si>
  <si>
    <t>玄関・ホール</t>
  </si>
  <si>
    <t>D27</t>
  </si>
  <si>
    <t>a13</t>
  </si>
  <si>
    <t>b10</t>
    <phoneticPr fontId="14"/>
  </si>
  <si>
    <t>CF110</t>
  </si>
  <si>
    <t>男子便所</t>
    <rPh sb="0" eb="4">
      <t>ダンシベンジョ</t>
    </rPh>
    <phoneticPr fontId="16"/>
  </si>
  <si>
    <t>男子便所</t>
  </si>
  <si>
    <t>D18</t>
  </si>
  <si>
    <t>F10</t>
  </si>
  <si>
    <t>車椅子使用者便所</t>
    <rPh sb="0" eb="1">
      <t>クルマ</t>
    </rPh>
    <rPh sb="1" eb="3">
      <t>イス</t>
    </rPh>
    <rPh sb="3" eb="6">
      <t>シヨウシャ</t>
    </rPh>
    <rPh sb="6" eb="8">
      <t>ベンジョ</t>
    </rPh>
    <phoneticPr fontId="16"/>
  </si>
  <si>
    <t>車椅子使用者便所</t>
  </si>
  <si>
    <t>女子便所</t>
    <rPh sb="0" eb="4">
      <t>ジョシベンジョ</t>
    </rPh>
    <phoneticPr fontId="16"/>
  </si>
  <si>
    <t>女子便所</t>
  </si>
  <si>
    <t>湯沸室</t>
    <rPh sb="0" eb="3">
      <t>ユワカシシツ</t>
    </rPh>
    <phoneticPr fontId="16"/>
  </si>
  <si>
    <t>児童会室2</t>
    <rPh sb="0" eb="3">
      <t>ジドウカイ</t>
    </rPh>
    <rPh sb="3" eb="4">
      <t>シツ</t>
    </rPh>
    <phoneticPr fontId="16"/>
  </si>
  <si>
    <t>児童会室2</t>
  </si>
  <si>
    <t>児童会室1</t>
    <rPh sb="0" eb="3">
      <t>ジドウカイ</t>
    </rPh>
    <rPh sb="3" eb="4">
      <t>シツ</t>
    </rPh>
    <phoneticPr fontId="16"/>
  </si>
  <si>
    <t>玄関</t>
    <rPh sb="0" eb="2">
      <t>ゲンカン</t>
    </rPh>
    <phoneticPr fontId="16"/>
  </si>
  <si>
    <t>SH1-FBF20-C</t>
  </si>
  <si>
    <t>児童会室</t>
  </si>
  <si>
    <t>FSS9-322PN</t>
  </si>
  <si>
    <t>事務室</t>
    <rPh sb="0" eb="3">
      <t>ジムシツ</t>
    </rPh>
    <phoneticPr fontId="16"/>
  </si>
  <si>
    <t>湯沸室</t>
    <rPh sb="0" eb="2">
      <t>ユワ</t>
    </rPh>
    <rPh sb="2" eb="3">
      <t>シツ</t>
    </rPh>
    <phoneticPr fontId="16"/>
  </si>
  <si>
    <t>FSS9-321PN</t>
  </si>
  <si>
    <t>FBF2-201GH</t>
  </si>
  <si>
    <t>外壁</t>
    <rPh sb="0" eb="2">
      <t>ガイヘキ</t>
    </rPh>
    <phoneticPr fontId="16"/>
  </si>
  <si>
    <t>A13W</t>
  </si>
  <si>
    <t>熱線センサ・明るさセンサ付点灯省エネ型・低誘虫UVカット仕様</t>
  </si>
  <si>
    <t>前面カバー</t>
  </si>
  <si>
    <t>放課後児童クラブ
専用棟第2</t>
    <rPh sb="0" eb="5">
      <t>ホウカゴジドウ</t>
    </rPh>
    <rPh sb="9" eb="11">
      <t>センヨウ</t>
    </rPh>
    <rPh sb="11" eb="12">
      <t>トウ</t>
    </rPh>
    <rPh sb="12" eb="13">
      <t>ダイ</t>
    </rPh>
    <phoneticPr fontId="40"/>
  </si>
  <si>
    <t>A13W</t>
    <phoneticPr fontId="14"/>
  </si>
  <si>
    <t>児童会室</t>
    <rPh sb="0" eb="4">
      <t>ジドウカイシツ</t>
    </rPh>
    <phoneticPr fontId="16"/>
  </si>
  <si>
    <t>放課後児童クラブ室1</t>
  </si>
  <si>
    <t>放課後児童クラブ室2</t>
  </si>
  <si>
    <t>平田小学校(放課後児童クラブ)</t>
    <rPh sb="0" eb="2">
      <t>ヒラタ</t>
    </rPh>
    <rPh sb="2" eb="5">
      <t>ショウガッコウ</t>
    </rPh>
    <rPh sb="6" eb="11">
      <t>ホウカゴジドウ</t>
    </rPh>
    <phoneticPr fontId="14"/>
  </si>
  <si>
    <t>施設名：平田小学校(放課後児童クラブ)</t>
  </si>
  <si>
    <t>E41P</t>
    <phoneticPr fontId="14"/>
  </si>
  <si>
    <t>佐和山小学校(放課後児童クラブ)</t>
    <rPh sb="0" eb="3">
      <t>サワヤマ</t>
    </rPh>
    <rPh sb="3" eb="6">
      <t>ショウガッコウ</t>
    </rPh>
    <rPh sb="7" eb="12">
      <t>ホウカゴジドウ</t>
    </rPh>
    <phoneticPr fontId="14"/>
  </si>
  <si>
    <t>施設名：佐和山小学校(放課後児童クラブ)</t>
  </si>
  <si>
    <t>放課後児童クラブ
専用棟</t>
    <rPh sb="0" eb="3">
      <t>ホウカゴ</t>
    </rPh>
    <rPh sb="3" eb="5">
      <t>ジドウ</t>
    </rPh>
    <rPh sb="9" eb="11">
      <t>センヨウ</t>
    </rPh>
    <rPh sb="11" eb="12">
      <t>トウ</t>
    </rPh>
    <phoneticPr fontId="25"/>
  </si>
  <si>
    <t>放課後児童クラブ室・図書室（共用）</t>
    <rPh sb="10" eb="13">
      <t>トショシツ</t>
    </rPh>
    <rPh sb="14" eb="16">
      <t>キョウヨウ</t>
    </rPh>
    <phoneticPr fontId="25"/>
  </si>
  <si>
    <t>F21</t>
    <phoneticPr fontId="14"/>
  </si>
  <si>
    <t>旭森小学校(放課後児童クラブ)</t>
    <rPh sb="0" eb="2">
      <t>アサヒモリ</t>
    </rPh>
    <rPh sb="2" eb="5">
      <t>ショウガッコウ</t>
    </rPh>
    <rPh sb="6" eb="11">
      <t>ホウカゴジドウ</t>
    </rPh>
    <phoneticPr fontId="14"/>
  </si>
  <si>
    <t>施設名：旭森小学校(放課後児童クラブ)</t>
  </si>
  <si>
    <t>放課後児童クラブ
専用棟</t>
    <rPh sb="0" eb="3">
      <t>ホウカゴ</t>
    </rPh>
    <rPh sb="3" eb="5">
      <t>ジドウ</t>
    </rPh>
    <rPh sb="9" eb="11">
      <t>センヨウ</t>
    </rPh>
    <rPh sb="11" eb="12">
      <t>トウ</t>
    </rPh>
    <phoneticPr fontId="41"/>
  </si>
  <si>
    <t>建物全体LED済/対象外</t>
    <rPh sb="0" eb="2">
      <t>タテモノ</t>
    </rPh>
    <rPh sb="2" eb="4">
      <t>ゼンタイ</t>
    </rPh>
    <rPh sb="7" eb="8">
      <t>ズ</t>
    </rPh>
    <rPh sb="9" eb="12">
      <t>タイショウガイ</t>
    </rPh>
    <phoneticPr fontId="41"/>
  </si>
  <si>
    <t>校舎</t>
    <rPh sb="0" eb="2">
      <t>コウシャ</t>
    </rPh>
    <phoneticPr fontId="41"/>
  </si>
  <si>
    <t>生活科教室（放課後児童クラブ）</t>
    <rPh sb="0" eb="3">
      <t>セイカツカ</t>
    </rPh>
    <rPh sb="3" eb="5">
      <t>キョウシツ</t>
    </rPh>
    <rPh sb="6" eb="9">
      <t>ホウカゴ</t>
    </rPh>
    <rPh sb="9" eb="11">
      <t>ジドウ</t>
    </rPh>
    <phoneticPr fontId="41"/>
  </si>
  <si>
    <t>8-321</t>
    <phoneticPr fontId="14"/>
  </si>
  <si>
    <t>EGインバータ</t>
  </si>
  <si>
    <t>生活科教室（放課後児童クラブ）</t>
  </si>
  <si>
    <t>18-454</t>
    <phoneticPr fontId="14"/>
  </si>
  <si>
    <t>FPL45</t>
  </si>
  <si>
    <t>視聴覚室（放課後児童クラブ）</t>
    <rPh sb="0" eb="4">
      <t>シチョウカクシツ</t>
    </rPh>
    <phoneticPr fontId="41"/>
  </si>
  <si>
    <t>27-60</t>
    <phoneticPr fontId="14"/>
  </si>
  <si>
    <t>城陽小学校(放課後児童クラブ)</t>
    <rPh sb="0" eb="2">
      <t>ジョウヨウ</t>
    </rPh>
    <rPh sb="2" eb="5">
      <t>ショウガッコウ</t>
    </rPh>
    <rPh sb="6" eb="11">
      <t>ホウカゴジドウ</t>
    </rPh>
    <phoneticPr fontId="14"/>
  </si>
  <si>
    <t>施設名：城陽小学校(放課後児童クラブ)</t>
  </si>
  <si>
    <t>生活科教室（放課後児童クラブ）</t>
    <rPh sb="0" eb="3">
      <t>セイカツカ</t>
    </rPh>
    <rPh sb="3" eb="5">
      <t>キョウシツ</t>
    </rPh>
    <rPh sb="6" eb="9">
      <t>ホウカゴ</t>
    </rPh>
    <rPh sb="9" eb="11">
      <t>ジドウ</t>
    </rPh>
    <phoneticPr fontId="25"/>
  </si>
  <si>
    <t>9-322</t>
  </si>
  <si>
    <t>直付下面開放</t>
  </si>
  <si>
    <t>9-322P</t>
  </si>
  <si>
    <t>33-18W</t>
  </si>
  <si>
    <t>丸形/ガラスパネル</t>
  </si>
  <si>
    <t>クラブハウス室（放課後児童クラブ）</t>
    <rPh sb="6" eb="7">
      <t>シツ</t>
    </rPh>
    <rPh sb="8" eb="13">
      <t>ホウカゴジドウ</t>
    </rPh>
    <phoneticPr fontId="25"/>
  </si>
  <si>
    <t>C42-L</t>
  </si>
  <si>
    <t>連結器具（左）</t>
  </si>
  <si>
    <t>C42-M</t>
  </si>
  <si>
    <t>連結器具（中）</t>
  </si>
  <si>
    <t>C42-R</t>
  </si>
  <si>
    <t>連結器具（右）</t>
  </si>
  <si>
    <t>G41</t>
  </si>
  <si>
    <t>反射板可動</t>
  </si>
  <si>
    <t>若葉小学校(放課後児童クラブ)</t>
    <rPh sb="0" eb="2">
      <t>ワカバ</t>
    </rPh>
    <rPh sb="2" eb="5">
      <t>ショウガッコウ</t>
    </rPh>
    <rPh sb="6" eb="11">
      <t>ホウカゴジドウ</t>
    </rPh>
    <phoneticPr fontId="14"/>
  </si>
  <si>
    <t>施設名：若葉小学校(放課後児童クラブ)</t>
  </si>
  <si>
    <t>校舎</t>
    <rPh sb="0" eb="2">
      <t>コウシャ</t>
    </rPh>
    <phoneticPr fontId="16"/>
  </si>
  <si>
    <t>放課後児童クラブ室1</t>
    <phoneticPr fontId="16"/>
  </si>
  <si>
    <t>N42-L</t>
  </si>
  <si>
    <t>連結器具（左）/半埋込型</t>
  </si>
  <si>
    <t>N42-R</t>
  </si>
  <si>
    <t>連結器具（右）/半埋込型</t>
  </si>
  <si>
    <t>校舎</t>
  </si>
  <si>
    <t>放課後児童クラブ室2</t>
    <phoneticPr fontId="16"/>
  </si>
  <si>
    <t>放課後児童クラブ室3</t>
    <phoneticPr fontId="16"/>
  </si>
  <si>
    <t>放課後児童クラブ室3</t>
  </si>
  <si>
    <t>放課後児童クラブ室4</t>
    <phoneticPr fontId="16"/>
  </si>
  <si>
    <t>放課後児童クラブ室4</t>
  </si>
  <si>
    <t>金城小学校(放課後児童クラブ)</t>
    <rPh sb="0" eb="2">
      <t>カナシロ</t>
    </rPh>
    <rPh sb="2" eb="5">
      <t>ショウガッコウ</t>
    </rPh>
    <rPh sb="6" eb="11">
      <t>ホウカゴジドウ</t>
    </rPh>
    <phoneticPr fontId="14"/>
  </si>
  <si>
    <t>施設名：金城小学校(放課後児童クラブ)</t>
  </si>
  <si>
    <t>放課後児童クラブ
専用棟</t>
    <rPh sb="0" eb="5">
      <t>ホウカゴジドウ</t>
    </rPh>
    <rPh sb="9" eb="11">
      <t>センヨウ</t>
    </rPh>
    <rPh sb="11" eb="12">
      <t>トウ</t>
    </rPh>
    <phoneticPr fontId="40"/>
  </si>
  <si>
    <t>第1クラブ室</t>
    <rPh sb="0" eb="1">
      <t>ダイ</t>
    </rPh>
    <rPh sb="5" eb="6">
      <t>シツ</t>
    </rPh>
    <phoneticPr fontId="16"/>
  </si>
  <si>
    <t>K1-IRS4-J13</t>
  </si>
  <si>
    <t>FBF6-201GH</t>
  </si>
  <si>
    <t>ASA樹脂製/防雨型/自動点滅器内蔵</t>
  </si>
  <si>
    <t>壁面取付</t>
  </si>
  <si>
    <t>渡り廊下</t>
    <rPh sb="0" eb="1">
      <t>ワタ</t>
    </rPh>
    <rPh sb="2" eb="4">
      <t>ロウカ</t>
    </rPh>
    <phoneticPr fontId="16"/>
  </si>
  <si>
    <t>FSS9MPA-321PN</t>
  </si>
  <si>
    <t>防湿防雨ＳＵＳ</t>
  </si>
  <si>
    <t>第2クラブ室</t>
    <rPh sb="0" eb="1">
      <t>ダイ</t>
    </rPh>
    <rPh sb="5" eb="6">
      <t>シツ</t>
    </rPh>
    <phoneticPr fontId="16"/>
  </si>
  <si>
    <t>校舎</t>
    <rPh sb="0" eb="2">
      <t>コウシャ</t>
    </rPh>
    <phoneticPr fontId="12"/>
  </si>
  <si>
    <t>放課後児童クラブ室・図書室（共用）</t>
    <phoneticPr fontId="16"/>
  </si>
  <si>
    <t>G</t>
  </si>
  <si>
    <t>鳥居本小学校(放課後児童クラブ)</t>
    <rPh sb="0" eb="2">
      <t>トリイ</t>
    </rPh>
    <rPh sb="2" eb="3">
      <t>ホン</t>
    </rPh>
    <rPh sb="3" eb="6">
      <t>ショウガッコウ</t>
    </rPh>
    <rPh sb="7" eb="12">
      <t>ホウカゴジドウ</t>
    </rPh>
    <phoneticPr fontId="14"/>
  </si>
  <si>
    <t>施設名：鳥居本小学校(放課後児童クラブ)</t>
  </si>
  <si>
    <t>放課後児童クラブ室</t>
    <phoneticPr fontId="16"/>
  </si>
  <si>
    <t>亀山小学校(放課後児童クラブ)</t>
    <rPh sb="0" eb="2">
      <t>カメヤマ</t>
    </rPh>
    <rPh sb="2" eb="5">
      <t>ショウガッコウ</t>
    </rPh>
    <rPh sb="6" eb="11">
      <t>ホウカゴジドウ</t>
    </rPh>
    <phoneticPr fontId="14"/>
  </si>
  <si>
    <t>施設名：亀山小学校(放課後児童クラブ)</t>
  </si>
  <si>
    <t>高宮小学校(放課後児童クラブ)</t>
    <rPh sb="0" eb="2">
      <t>タカミヤ</t>
    </rPh>
    <rPh sb="2" eb="5">
      <t>ショウガッコウ</t>
    </rPh>
    <rPh sb="6" eb="11">
      <t>ホウカゴジドウ</t>
    </rPh>
    <phoneticPr fontId="14"/>
  </si>
  <si>
    <t>施設名：高宮小学校(放課後児童クラブ)</t>
  </si>
  <si>
    <t>放課後児童クラブ室・図書室（共用）</t>
    <rPh sb="10" eb="13">
      <t>トショシツ</t>
    </rPh>
    <rPh sb="14" eb="16">
      <t>キョウヨウ</t>
    </rPh>
    <phoneticPr fontId="41"/>
  </si>
  <si>
    <t>E42</t>
    <phoneticPr fontId="14"/>
  </si>
  <si>
    <t>N41</t>
    <phoneticPr fontId="14"/>
  </si>
  <si>
    <t>彦根城博物館(収蔵庫は別途対応)</t>
    <rPh sb="0" eb="6">
      <t>ヒコネジョウハクブツカン</t>
    </rPh>
    <rPh sb="7" eb="10">
      <t>シュウゾウコ</t>
    </rPh>
    <rPh sb="11" eb="15">
      <t>ベットタイオウ</t>
    </rPh>
    <phoneticPr fontId="14"/>
  </si>
  <si>
    <t>施設名：彦根城博物館(収蔵庫は別途対応)</t>
  </si>
  <si>
    <t>表門事務所</t>
    <rPh sb="0" eb="5">
      <t>ヒョウモンジムショ</t>
    </rPh>
    <phoneticPr fontId="14"/>
  </si>
  <si>
    <t>出入口</t>
    <rPh sb="0" eb="3">
      <t>デイリグチ</t>
    </rPh>
    <phoneticPr fontId="14"/>
  </si>
  <si>
    <t>R35</t>
  </si>
  <si>
    <t>I21</t>
  </si>
  <si>
    <t>券売所</t>
    <rPh sb="0" eb="2">
      <t>ケンバイ</t>
    </rPh>
    <rPh sb="2" eb="3">
      <t>ショ</t>
    </rPh>
    <phoneticPr fontId="14"/>
  </si>
  <si>
    <t>K42</t>
  </si>
  <si>
    <t>アルミ小格子反射板付</t>
  </si>
  <si>
    <t>イ41</t>
  </si>
  <si>
    <t>ホ23</t>
  </si>
  <si>
    <t>A22S</t>
  </si>
  <si>
    <t>SUS</t>
  </si>
  <si>
    <t>ヘ15</t>
  </si>
  <si>
    <t>A22</t>
  </si>
  <si>
    <t>ニ30</t>
  </si>
  <si>
    <t>d61</t>
  </si>
  <si>
    <t>軒下(1)</t>
    <rPh sb="0" eb="2">
      <t>ノキシタ</t>
    </rPh>
    <phoneticPr fontId="14"/>
  </si>
  <si>
    <t>ト15W</t>
  </si>
  <si>
    <t>軒下(2)</t>
    <rPh sb="0" eb="2">
      <t>ノキシタ</t>
    </rPh>
    <phoneticPr fontId="14"/>
  </si>
  <si>
    <t>ハ36</t>
  </si>
  <si>
    <t>スリム蛍光ランプ36W</t>
  </si>
  <si>
    <t>スリムランプ</t>
  </si>
  <si>
    <t>博物館</t>
    <rPh sb="0" eb="3">
      <t>ハクブツカン</t>
    </rPh>
    <phoneticPr fontId="14"/>
  </si>
  <si>
    <t>S101</t>
  </si>
  <si>
    <t>v21</t>
  </si>
  <si>
    <t>ミニ球</t>
  </si>
  <si>
    <t>アルミ、鏡面仕上</t>
  </si>
  <si>
    <t>V101</t>
  </si>
  <si>
    <t>片面/強化ガラス</t>
  </si>
  <si>
    <t>講堂</t>
    <rPh sb="0" eb="2">
      <t>コウドウ</t>
    </rPh>
    <phoneticPr fontId="14"/>
  </si>
  <si>
    <t>ミュージアムショップ</t>
    <phoneticPr fontId="14"/>
  </si>
  <si>
    <t>b151</t>
  </si>
  <si>
    <t>IL150</t>
  </si>
  <si>
    <t>v41</t>
  </si>
  <si>
    <t>展示室前室</t>
    <rPh sb="0" eb="3">
      <t>テンジシツ</t>
    </rPh>
    <rPh sb="3" eb="5">
      <t>ゼンシツ</t>
    </rPh>
    <phoneticPr fontId="14"/>
  </si>
  <si>
    <t>i101</t>
  </si>
  <si>
    <t>KR(LDS)75</t>
  </si>
  <si>
    <t>和風/角形/木製格子</t>
  </si>
  <si>
    <t>休憩(1)</t>
    <rPh sb="0" eb="2">
      <t>キュウケイ</t>
    </rPh>
    <phoneticPr fontId="14"/>
  </si>
  <si>
    <t>h61</t>
  </si>
  <si>
    <t>能舞台</t>
    <rPh sb="0" eb="3">
      <t>ノウブタイ</t>
    </rPh>
    <phoneticPr fontId="14"/>
  </si>
  <si>
    <t>舞台照明は対象外</t>
    <rPh sb="0" eb="4">
      <t>ブタイショウメイ</t>
    </rPh>
    <rPh sb="5" eb="8">
      <t>タイショウガイ</t>
    </rPh>
    <phoneticPr fontId="25"/>
  </si>
  <si>
    <t>s41</t>
  </si>
  <si>
    <t>調光回路用</t>
  </si>
  <si>
    <t>能舞台楽屋</t>
    <rPh sb="0" eb="3">
      <t>ノウブタイ</t>
    </rPh>
    <rPh sb="3" eb="5">
      <t>ガクヤ</t>
    </rPh>
    <phoneticPr fontId="14"/>
  </si>
  <si>
    <t>D42</t>
  </si>
  <si>
    <t>マルチコンフォート</t>
  </si>
  <si>
    <t>能舞台鏡の間</t>
    <rPh sb="0" eb="3">
      <t>ノウブタイ</t>
    </rPh>
    <rPh sb="3" eb="4">
      <t>カガミ</t>
    </rPh>
    <rPh sb="5" eb="6">
      <t>マ</t>
    </rPh>
    <phoneticPr fontId="14"/>
  </si>
  <si>
    <t>B-371</t>
  </si>
  <si>
    <t>IL25</t>
  </si>
  <si>
    <t>KR(LDS)25</t>
  </si>
  <si>
    <t>倉庫(2)</t>
    <rPh sb="0" eb="2">
      <t>ソウコ</t>
    </rPh>
    <phoneticPr fontId="14"/>
  </si>
  <si>
    <t>A42'</t>
  </si>
  <si>
    <t>パネル収納庫(1)</t>
    <rPh sb="3" eb="6">
      <t>シュウノウコ</t>
    </rPh>
    <phoneticPr fontId="14"/>
  </si>
  <si>
    <t>来館者用女子トイレ</t>
    <rPh sb="0" eb="4">
      <t>ライカンシャヨウ</t>
    </rPh>
    <rPh sb="4" eb="6">
      <t>ジョシ</t>
    </rPh>
    <phoneticPr fontId="14"/>
  </si>
  <si>
    <t>H41</t>
  </si>
  <si>
    <t>来館者用男子トイレ</t>
    <rPh sb="0" eb="4">
      <t>ライカンシャヨウ</t>
    </rPh>
    <rPh sb="4" eb="6">
      <t>ダンシ</t>
    </rPh>
    <phoneticPr fontId="14"/>
  </si>
  <si>
    <t>来館者用身障者トイレ</t>
    <rPh sb="0" eb="4">
      <t>ライカンシャヨウ</t>
    </rPh>
    <rPh sb="4" eb="7">
      <t>シンショウシャ</t>
    </rPh>
    <phoneticPr fontId="14"/>
  </si>
  <si>
    <t>K41</t>
  </si>
  <si>
    <t>g61</t>
  </si>
  <si>
    <t>b81</t>
  </si>
  <si>
    <t>IL80</t>
  </si>
  <si>
    <t>A42</t>
  </si>
  <si>
    <t>ハロンガスボンベ室</t>
    <rPh sb="8" eb="9">
      <t>シツ</t>
    </rPh>
    <phoneticPr fontId="14"/>
  </si>
  <si>
    <t>A42G</t>
  </si>
  <si>
    <t>収蔵庫(1)</t>
    <rPh sb="0" eb="3">
      <t>シュウゾウコ</t>
    </rPh>
    <phoneticPr fontId="14"/>
  </si>
  <si>
    <t>前室(1)</t>
    <rPh sb="0" eb="2">
      <t>ゼンシツ</t>
    </rPh>
    <phoneticPr fontId="14"/>
  </si>
  <si>
    <t>特別収蔵庫</t>
    <rPh sb="0" eb="5">
      <t>トクベツシュウゾウコ</t>
    </rPh>
    <phoneticPr fontId="14"/>
  </si>
  <si>
    <t>収蔵庫(2)</t>
    <rPh sb="0" eb="3">
      <t>シュウゾウコ</t>
    </rPh>
    <phoneticPr fontId="14"/>
  </si>
  <si>
    <t>別途、部屋ごとLED化予定/対象外</t>
    <rPh sb="0" eb="2">
      <t>ベット</t>
    </rPh>
    <rPh sb="3" eb="5">
      <t>ヘヤ</t>
    </rPh>
    <rPh sb="10" eb="11">
      <t>カ</t>
    </rPh>
    <rPh sb="11" eb="13">
      <t>ヨテイ</t>
    </rPh>
    <rPh sb="14" eb="17">
      <t>タイショウガイ</t>
    </rPh>
    <phoneticPr fontId="25"/>
  </si>
  <si>
    <t>前室(2)</t>
    <rPh sb="0" eb="2">
      <t>ゼンシツ</t>
    </rPh>
    <phoneticPr fontId="14"/>
  </si>
  <si>
    <t>収蔵庫(3)</t>
    <rPh sb="0" eb="3">
      <t>シュウゾウコ</t>
    </rPh>
    <phoneticPr fontId="14"/>
  </si>
  <si>
    <t>展示室(6)</t>
    <rPh sb="0" eb="3">
      <t>テンジシツ</t>
    </rPh>
    <phoneticPr fontId="14"/>
  </si>
  <si>
    <t>応接室・会議室</t>
    <rPh sb="0" eb="3">
      <t>オウセツシツ</t>
    </rPh>
    <rPh sb="4" eb="7">
      <t>カイギシツ</t>
    </rPh>
    <phoneticPr fontId="14"/>
  </si>
  <si>
    <t>J46</t>
  </si>
  <si>
    <t>館長室</t>
    <rPh sb="0" eb="3">
      <t>カンチョウシツ</t>
    </rPh>
    <phoneticPr fontId="14"/>
  </si>
  <si>
    <t>L41</t>
  </si>
  <si>
    <t>前室(3)</t>
    <rPh sb="0" eb="2">
      <t>ゼンシツ</t>
    </rPh>
    <phoneticPr fontId="14"/>
  </si>
  <si>
    <t>収蔵庫(4)</t>
    <rPh sb="0" eb="3">
      <t>シュウゾウコ</t>
    </rPh>
    <phoneticPr fontId="14"/>
  </si>
  <si>
    <t>くん蒸室</t>
    <rPh sb="2" eb="3">
      <t>ムシ</t>
    </rPh>
    <rPh sb="3" eb="4">
      <t>シツ</t>
    </rPh>
    <phoneticPr fontId="14"/>
  </si>
  <si>
    <t>保管庫</t>
    <rPh sb="0" eb="3">
      <t>ホカンコ</t>
    </rPh>
    <phoneticPr fontId="14"/>
  </si>
  <si>
    <t>荷解室</t>
    <rPh sb="0" eb="1">
      <t>ニ</t>
    </rPh>
    <rPh sb="1" eb="2">
      <t>ホド</t>
    </rPh>
    <rPh sb="2" eb="3">
      <t>シツ</t>
    </rPh>
    <phoneticPr fontId="14"/>
  </si>
  <si>
    <t>C42G</t>
  </si>
  <si>
    <t>チェーン吊</t>
  </si>
  <si>
    <t>管理室</t>
    <rPh sb="0" eb="3">
      <t>カンリシツ</t>
    </rPh>
    <phoneticPr fontId="14"/>
  </si>
  <si>
    <t>J44</t>
  </si>
  <si>
    <t>研究室</t>
    <rPh sb="0" eb="3">
      <t>ケンキュウシツ</t>
    </rPh>
    <phoneticPr fontId="14"/>
  </si>
  <si>
    <t>写真室</t>
    <rPh sb="0" eb="3">
      <t>シャシンシツ</t>
    </rPh>
    <phoneticPr fontId="14"/>
  </si>
  <si>
    <t>通路(3)</t>
    <rPh sb="0" eb="2">
      <t>ツウロ</t>
    </rPh>
    <phoneticPr fontId="14"/>
  </si>
  <si>
    <t>通路(4)</t>
    <rPh sb="0" eb="2">
      <t>ツウロ</t>
    </rPh>
    <phoneticPr fontId="14"/>
  </si>
  <si>
    <t>学芸員室</t>
    <rPh sb="0" eb="3">
      <t>ガクゲイイン</t>
    </rPh>
    <rPh sb="3" eb="4">
      <t>シツ</t>
    </rPh>
    <phoneticPr fontId="14"/>
  </si>
  <si>
    <t>通路(2)</t>
    <rPh sb="0" eb="2">
      <t>ツウロ</t>
    </rPh>
    <phoneticPr fontId="14"/>
  </si>
  <si>
    <t>図書コーナー</t>
    <rPh sb="0" eb="2">
      <t>トショ</t>
    </rPh>
    <phoneticPr fontId="14"/>
  </si>
  <si>
    <t>展示室(5)</t>
    <rPh sb="0" eb="3">
      <t>テンジシツ</t>
    </rPh>
    <phoneticPr fontId="14"/>
  </si>
  <si>
    <t>b101</t>
  </si>
  <si>
    <t>厨房</t>
    <rPh sb="0" eb="2">
      <t>チュウボウ</t>
    </rPh>
    <phoneticPr fontId="14"/>
  </si>
  <si>
    <t>AW42</t>
  </si>
  <si>
    <t>休憩(2)</t>
    <rPh sb="0" eb="2">
      <t>キュウケイ</t>
    </rPh>
    <phoneticPr fontId="14"/>
  </si>
  <si>
    <t>庭園出入口</t>
    <rPh sb="0" eb="2">
      <t>テイエン</t>
    </rPh>
    <rPh sb="2" eb="5">
      <t>デイリグチ</t>
    </rPh>
    <phoneticPr fontId="14"/>
  </si>
  <si>
    <t>学習コーナー</t>
    <rPh sb="0" eb="2">
      <t>ガクシュウ</t>
    </rPh>
    <phoneticPr fontId="14"/>
  </si>
  <si>
    <t>J24</t>
  </si>
  <si>
    <t>パネル収納庫(2)</t>
    <rPh sb="3" eb="6">
      <t>シュウノウコ</t>
    </rPh>
    <phoneticPr fontId="14"/>
  </si>
  <si>
    <t>R'41</t>
  </si>
  <si>
    <t>ビデオコーナー</t>
    <phoneticPr fontId="14"/>
  </si>
  <si>
    <t>展示室(3)</t>
    <rPh sb="0" eb="3">
      <t>テンジシツ</t>
    </rPh>
    <phoneticPr fontId="14"/>
  </si>
  <si>
    <t>ロールバックチェアスタンド収納庫</t>
    <rPh sb="13" eb="16">
      <t>シュウノウコ</t>
    </rPh>
    <phoneticPr fontId="14"/>
  </si>
  <si>
    <t>展示室(4)</t>
    <rPh sb="0" eb="3">
      <t>テンジシツ</t>
    </rPh>
    <phoneticPr fontId="14"/>
  </si>
  <si>
    <t>椅子収納庫</t>
    <rPh sb="0" eb="2">
      <t>イス</t>
    </rPh>
    <rPh sb="2" eb="5">
      <t>シュウノウコ</t>
    </rPh>
    <phoneticPr fontId="14"/>
  </si>
  <si>
    <t>展示室(2)</t>
    <rPh sb="0" eb="3">
      <t>テンジシツ</t>
    </rPh>
    <phoneticPr fontId="14"/>
  </si>
  <si>
    <t>倉庫(1)</t>
    <rPh sb="0" eb="2">
      <t>ソウコ</t>
    </rPh>
    <phoneticPr fontId="14"/>
  </si>
  <si>
    <t>展示室(1)</t>
    <rPh sb="0" eb="3">
      <t>テンジシツ</t>
    </rPh>
    <phoneticPr fontId="14"/>
  </si>
  <si>
    <t>中2F</t>
    <rPh sb="0" eb="1">
      <t>チュウ</t>
    </rPh>
    <phoneticPr fontId="14"/>
  </si>
  <si>
    <t>天井裏</t>
    <rPh sb="0" eb="3">
      <t>テンジョウウラ</t>
    </rPh>
    <phoneticPr fontId="14"/>
  </si>
  <si>
    <t>天井裏1</t>
    <rPh sb="0" eb="3">
      <t>テンジョウウラ</t>
    </rPh>
    <phoneticPr fontId="14"/>
  </si>
  <si>
    <t>天井裏2</t>
    <rPh sb="0" eb="3">
      <t>テンジョウウラ</t>
    </rPh>
    <phoneticPr fontId="14"/>
  </si>
  <si>
    <t>天井裏3</t>
    <rPh sb="0" eb="3">
      <t>テンジョウウラ</t>
    </rPh>
    <phoneticPr fontId="14"/>
  </si>
  <si>
    <t>天井裏4</t>
    <rPh sb="0" eb="3">
      <t>テンジョウウラ</t>
    </rPh>
    <phoneticPr fontId="14"/>
  </si>
  <si>
    <t>天井裏5</t>
    <rPh sb="0" eb="3">
      <t>テンジョウウラ</t>
    </rPh>
    <phoneticPr fontId="14"/>
  </si>
  <si>
    <t>天井裏6</t>
    <rPh sb="0" eb="3">
      <t>テンジョウウラ</t>
    </rPh>
    <phoneticPr fontId="14"/>
  </si>
  <si>
    <t>木造棟</t>
    <rPh sb="0" eb="2">
      <t>モクゾウ</t>
    </rPh>
    <rPh sb="2" eb="3">
      <t>トウ</t>
    </rPh>
    <phoneticPr fontId="14"/>
  </si>
  <si>
    <t>SP100</t>
  </si>
  <si>
    <t>PE3032</t>
  </si>
  <si>
    <t>FCL30+32</t>
  </si>
  <si>
    <t>和風/角形セード</t>
  </si>
  <si>
    <t>便所1</t>
    <rPh sb="0" eb="2">
      <t>ベンジョ</t>
    </rPh>
    <phoneticPr fontId="14"/>
  </si>
  <si>
    <t>便所2</t>
    <rPh sb="0" eb="2">
      <t>ベンジョ</t>
    </rPh>
    <phoneticPr fontId="14"/>
  </si>
  <si>
    <t>便所3</t>
    <rPh sb="0" eb="2">
      <t>ベンジョ</t>
    </rPh>
    <phoneticPr fontId="14"/>
  </si>
  <si>
    <t>蔵</t>
    <rPh sb="0" eb="1">
      <t>クラ</t>
    </rPh>
    <phoneticPr fontId="14"/>
  </si>
  <si>
    <t>水槽室</t>
    <rPh sb="0" eb="3">
      <t>スイソウシツ</t>
    </rPh>
    <phoneticPr fontId="14"/>
  </si>
  <si>
    <t>w42</t>
  </si>
  <si>
    <t>φ140</t>
  </si>
  <si>
    <t>w43</t>
  </si>
  <si>
    <t>角グローブ(ガラス)/下部開放</t>
  </si>
  <si>
    <t>w44</t>
  </si>
  <si>
    <t>真鍮黒色塗装仕上/安定器内蔵(高効率型)</t>
  </si>
  <si>
    <t>■関西電力</t>
    <rPh sb="1" eb="3">
      <t>カンサイ</t>
    </rPh>
    <rPh sb="3" eb="5">
      <t>デンリョク</t>
    </rPh>
    <phoneticPr fontId="14"/>
  </si>
  <si>
    <t>検索用</t>
    <rPh sb="0" eb="3">
      <t>ケンサクヨウ</t>
    </rPh>
    <phoneticPr fontId="14"/>
  </si>
  <si>
    <t>単位</t>
    <rPh sb="0" eb="2">
      <t>タンイ</t>
    </rPh>
    <phoneticPr fontId="14"/>
  </si>
  <si>
    <t>料金(税込)</t>
    <rPh sb="0" eb="2">
      <t>リョウキン</t>
    </rPh>
    <rPh sb="3" eb="5">
      <t>ゼイコ</t>
    </rPh>
    <phoneticPr fontId="14"/>
  </si>
  <si>
    <t>再エネ</t>
    <rPh sb="0" eb="1">
      <t>サイ</t>
    </rPh>
    <phoneticPr fontId="14"/>
  </si>
  <si>
    <t>契約容量選択用リスト</t>
    <rPh sb="0" eb="2">
      <t>ケイヤク</t>
    </rPh>
    <rPh sb="2" eb="4">
      <t>ヨウリョウ</t>
    </rPh>
    <rPh sb="4" eb="6">
      <t>センタク</t>
    </rPh>
    <rPh sb="6" eb="7">
      <t>ヨウ</t>
    </rPh>
    <phoneticPr fontId="12"/>
  </si>
  <si>
    <t>契約種別選択用リスト</t>
    <rPh sb="0" eb="4">
      <t>ケイヤクシュベツ</t>
    </rPh>
    <rPh sb="4" eb="6">
      <t>センタク</t>
    </rPh>
    <rPh sb="6" eb="7">
      <t>ヨウ</t>
    </rPh>
    <phoneticPr fontId="12"/>
  </si>
  <si>
    <t>No.</t>
  </si>
  <si>
    <t>施設名</t>
  </si>
  <si>
    <t>電力量料金単価
(円/kWh)</t>
    <rPh sb="0" eb="2">
      <t>デンリョク</t>
    </rPh>
    <rPh sb="2" eb="3">
      <t>リョウ</t>
    </rPh>
    <rPh sb="3" eb="5">
      <t>リョウキン</t>
    </rPh>
    <rPh sb="5" eb="7">
      <t>タンカ</t>
    </rPh>
    <phoneticPr fontId="14"/>
  </si>
  <si>
    <t>電気代試算期間
(年)</t>
    <rPh sb="0" eb="3">
      <t>デンキダイ</t>
    </rPh>
    <rPh sb="3" eb="7">
      <t>シサンキカン</t>
    </rPh>
    <rPh sb="9" eb="10">
      <t>ネン</t>
    </rPh>
    <phoneticPr fontId="14"/>
  </si>
  <si>
    <t>公衆街路灯A～10W</t>
  </si>
  <si>
    <t>1灯</t>
    <rPh sb="1" eb="2">
      <t>トウ</t>
    </rPh>
    <phoneticPr fontId="14"/>
  </si>
  <si>
    <t>～10W</t>
  </si>
  <si>
    <t>市役所中央町別館</t>
    <rPh sb="0" eb="3">
      <t>シヤクショ</t>
    </rPh>
    <rPh sb="3" eb="6">
      <t>チュウオウマチ</t>
    </rPh>
    <rPh sb="6" eb="8">
      <t>ベッカン</t>
    </rPh>
    <phoneticPr fontId="14"/>
  </si>
  <si>
    <t>稲枝支所</t>
    <rPh sb="2" eb="4">
      <t>シショ</t>
    </rPh>
    <phoneticPr fontId="14"/>
  </si>
  <si>
    <t>亀山出張所</t>
    <rPh sb="0" eb="2">
      <t>カメヤマ</t>
    </rPh>
    <rPh sb="2" eb="5">
      <t>シュッチョウジョ</t>
    </rPh>
    <phoneticPr fontId="14"/>
  </si>
  <si>
    <t>公衆街路灯A200～300W</t>
  </si>
  <si>
    <t>200～300W</t>
  </si>
  <si>
    <t>中老人福祉センター</t>
    <rPh sb="0" eb="1">
      <t>ナカ</t>
    </rPh>
    <rPh sb="1" eb="3">
      <t>ロウジン</t>
    </rPh>
    <rPh sb="3" eb="5">
      <t>フクシ</t>
    </rPh>
    <phoneticPr fontId="14"/>
  </si>
  <si>
    <t>公衆街路灯A300～400W</t>
  </si>
  <si>
    <t>300～400W</t>
  </si>
  <si>
    <t>障害者福祉センター</t>
    <rPh sb="0" eb="5">
      <t>ショウガイシャフクシ</t>
    </rPh>
    <phoneticPr fontId="14"/>
  </si>
  <si>
    <t>公衆街路灯A400～500W</t>
  </si>
  <si>
    <t>400～500W</t>
  </si>
  <si>
    <t>公衆街路灯A500～600W</t>
  </si>
  <si>
    <t>500～600W</t>
  </si>
  <si>
    <t>公衆街路灯A600～700W</t>
  </si>
  <si>
    <t>600～700W</t>
  </si>
  <si>
    <t>公衆街路灯A700～800W</t>
  </si>
  <si>
    <t>700～800W</t>
  </si>
  <si>
    <t>公衆街路灯A800～900W</t>
  </si>
  <si>
    <t>800～900W</t>
  </si>
  <si>
    <t>公衆街路灯A900～1000W</t>
  </si>
  <si>
    <t>900～1000W</t>
  </si>
  <si>
    <t>鳥居本宿交流館さんあか</t>
    <rPh sb="3" eb="4">
      <t>ヤド</t>
    </rPh>
    <rPh sb="4" eb="7">
      <t>コウリュウカン</t>
    </rPh>
    <phoneticPr fontId="14"/>
  </si>
  <si>
    <t>定額電灯～10W</t>
  </si>
  <si>
    <t>-</t>
    <phoneticPr fontId="12"/>
  </si>
  <si>
    <t>定額電灯40～60W</t>
  </si>
  <si>
    <t>二の丸駐車場管理事務所</t>
  </si>
  <si>
    <t>定額電灯60～100W</t>
  </si>
  <si>
    <t>彦根城管理事務所作業所</t>
    <rPh sb="0" eb="3">
      <t>ヒコネジョウ</t>
    </rPh>
    <rPh sb="3" eb="11">
      <t>カンリジムショサギョウショ</t>
    </rPh>
    <phoneticPr fontId="14"/>
  </si>
  <si>
    <t>定額電灯200～300W</t>
  </si>
  <si>
    <t>定額電灯300～400W</t>
  </si>
  <si>
    <t>1kWh</t>
  </si>
  <si>
    <t>荒神山公園野球場ベンチ内およびトイレ</t>
  </si>
  <si>
    <t>千鳥ヶ丘公園トイレ</t>
  </si>
  <si>
    <t>庄堺公園管理事務所およびトイレ</t>
  </si>
  <si>
    <t>鳥居本公園トイレ</t>
  </si>
  <si>
    <t>大東公園トイレ</t>
  </si>
  <si>
    <t>多景公園トイレ</t>
  </si>
  <si>
    <t>市営里根団地(新・旧)(共用部分のみ)</t>
    <rPh sb="7" eb="8">
      <t>シン</t>
    </rPh>
    <rPh sb="9" eb="10">
      <t>キュウ</t>
    </rPh>
    <rPh sb="12" eb="16">
      <t>キョウヨウブブン</t>
    </rPh>
    <phoneticPr fontId="14"/>
  </si>
  <si>
    <t>鳥居本地区公民館(鳥居本出張所含む)</t>
    <rPh sb="0" eb="2">
      <t>トリイ</t>
    </rPh>
    <rPh sb="2" eb="5">
      <t>ホンチク</t>
    </rPh>
    <rPh sb="5" eb="8">
      <t>コウミンカン</t>
    </rPh>
    <rPh sb="9" eb="11">
      <t>トリイ</t>
    </rPh>
    <rPh sb="11" eb="12">
      <t>ホン</t>
    </rPh>
    <rPh sb="12" eb="15">
      <t>シュッチョウジョ</t>
    </rPh>
    <rPh sb="15" eb="16">
      <t>フク</t>
    </rPh>
    <phoneticPr fontId="14"/>
  </si>
  <si>
    <t>西地区公民館</t>
    <rPh sb="0" eb="3">
      <t>ニシチク</t>
    </rPh>
    <rPh sb="3" eb="6">
      <t>コウミンカン</t>
    </rPh>
    <phoneticPr fontId="14"/>
  </si>
  <si>
    <t>稲枝地区公民館</t>
    <rPh sb="4" eb="7">
      <t>コウミンカン</t>
    </rPh>
    <phoneticPr fontId="14"/>
  </si>
  <si>
    <t>城東小学校(放課後児童クラブ)</t>
    <rPh sb="0" eb="2">
      <t>ジョウトウ</t>
    </rPh>
    <rPh sb="2" eb="5">
      <t>ショウガッコウ</t>
    </rPh>
    <rPh sb="6" eb="9">
      <t>ホウカゴ</t>
    </rPh>
    <rPh sb="9" eb="11">
      <t>ジドウ</t>
    </rPh>
    <phoneticPr fontId="14"/>
  </si>
  <si>
    <t>城西小学校(放課後児童クラブ)</t>
    <rPh sb="0" eb="1">
      <t>シロ</t>
    </rPh>
    <rPh sb="1" eb="2">
      <t>ニシ</t>
    </rPh>
    <rPh sb="2" eb="5">
      <t>ショウガッコウ</t>
    </rPh>
    <rPh sb="6" eb="9">
      <t>ホウカゴ</t>
    </rPh>
    <rPh sb="9" eb="11">
      <t>ジドウ</t>
    </rPh>
    <phoneticPr fontId="14"/>
  </si>
  <si>
    <t>城南小学校(放課後児童クラブ)</t>
    <rPh sb="0" eb="1">
      <t>シロ</t>
    </rPh>
    <rPh sb="1" eb="2">
      <t>ミナミ</t>
    </rPh>
    <rPh sb="2" eb="5">
      <t>ショウガッコウ</t>
    </rPh>
    <rPh sb="6" eb="9">
      <t>ホウカゴ</t>
    </rPh>
    <rPh sb="9" eb="11">
      <t>ジドウ</t>
    </rPh>
    <phoneticPr fontId="14"/>
  </si>
  <si>
    <t>平田小学校(放課後児童クラブ)</t>
    <rPh sb="0" eb="2">
      <t>ヒラタ</t>
    </rPh>
    <rPh sb="2" eb="5">
      <t>ショウガッコウ</t>
    </rPh>
    <rPh sb="6" eb="9">
      <t>ホウカゴ</t>
    </rPh>
    <rPh sb="9" eb="11">
      <t>ジドウ</t>
    </rPh>
    <phoneticPr fontId="14"/>
  </si>
  <si>
    <t>佐和山小学校(放課後児童クラブ)</t>
    <rPh sb="0" eb="3">
      <t>サワヤマ</t>
    </rPh>
    <rPh sb="3" eb="6">
      <t>ショウガッコウ</t>
    </rPh>
    <rPh sb="7" eb="10">
      <t>ホウカゴ</t>
    </rPh>
    <rPh sb="10" eb="12">
      <t>ジドウ</t>
    </rPh>
    <phoneticPr fontId="14"/>
  </si>
  <si>
    <t>旭森小学校(放課後児童クラブ)</t>
    <rPh sb="0" eb="2">
      <t>アサヒモリ</t>
    </rPh>
    <rPh sb="2" eb="5">
      <t>ショウガッコウ</t>
    </rPh>
    <rPh sb="6" eb="9">
      <t>ホウカゴ</t>
    </rPh>
    <rPh sb="9" eb="11">
      <t>ジドウ</t>
    </rPh>
    <phoneticPr fontId="14"/>
  </si>
  <si>
    <t>城陽小学校(放課後児童クラブ)</t>
    <rPh sb="0" eb="2">
      <t>ジョウヨウ</t>
    </rPh>
    <rPh sb="2" eb="5">
      <t>ショウガッコウ</t>
    </rPh>
    <rPh sb="6" eb="9">
      <t>ホウカゴ</t>
    </rPh>
    <rPh sb="9" eb="11">
      <t>ジドウ</t>
    </rPh>
    <phoneticPr fontId="14"/>
  </si>
  <si>
    <t>若葉小学校(放課後児童クラブ)</t>
    <rPh sb="0" eb="2">
      <t>ワカバ</t>
    </rPh>
    <rPh sb="2" eb="5">
      <t>ショウガッコウ</t>
    </rPh>
    <rPh sb="6" eb="9">
      <t>ホウカゴ</t>
    </rPh>
    <rPh sb="9" eb="11">
      <t>ジドウ</t>
    </rPh>
    <phoneticPr fontId="14"/>
  </si>
  <si>
    <t>金城小学校(放課後児童クラブ)</t>
    <rPh sb="0" eb="2">
      <t>キンジョウ</t>
    </rPh>
    <rPh sb="2" eb="5">
      <t>ショウガッコウ</t>
    </rPh>
    <rPh sb="6" eb="9">
      <t>ホウカゴ</t>
    </rPh>
    <rPh sb="9" eb="11">
      <t>ジドウ</t>
    </rPh>
    <phoneticPr fontId="14"/>
  </si>
  <si>
    <t>鳥居本小学校(放課後児童クラブ)</t>
    <rPh sb="0" eb="3">
      <t>トリイホン</t>
    </rPh>
    <rPh sb="3" eb="6">
      <t>ショウガッコウ</t>
    </rPh>
    <rPh sb="7" eb="10">
      <t>ホウカゴ</t>
    </rPh>
    <rPh sb="10" eb="12">
      <t>ジドウ</t>
    </rPh>
    <phoneticPr fontId="14"/>
  </si>
  <si>
    <t>亀山小学校(放課後児童クラブ)</t>
    <rPh sb="0" eb="2">
      <t>カメヤマ</t>
    </rPh>
    <rPh sb="2" eb="5">
      <t>ショウガッコウ</t>
    </rPh>
    <rPh sb="6" eb="9">
      <t>ホウカゴ</t>
    </rPh>
    <rPh sb="9" eb="11">
      <t>ジドウ</t>
    </rPh>
    <phoneticPr fontId="14"/>
  </si>
  <si>
    <t>高宮小学校(放課後児童クラブ)</t>
    <rPh sb="0" eb="2">
      <t>タカミヤ</t>
    </rPh>
    <rPh sb="2" eb="5">
      <t>ショウガッコウ</t>
    </rPh>
    <rPh sb="6" eb="9">
      <t>ホウカゴ</t>
    </rPh>
    <rPh sb="9" eb="11">
      <t>ジドウ</t>
    </rPh>
    <phoneticPr fontId="14"/>
  </si>
  <si>
    <t>彦根城博物館(収蔵庫は別途対応)</t>
    <rPh sb="0" eb="3">
      <t>ヒコネジョウ</t>
    </rPh>
    <rPh sb="3" eb="6">
      <t>ハクブツカン</t>
    </rPh>
    <rPh sb="7" eb="10">
      <t>シュウゾウコ</t>
    </rPh>
    <rPh sb="11" eb="15">
      <t>ベットタイオウ</t>
    </rPh>
    <phoneticPr fontId="14"/>
  </si>
  <si>
    <t>【既存想定】
既設電気代支出金額</t>
    <phoneticPr fontId="7"/>
  </si>
  <si>
    <t>所管課</t>
    <rPh sb="0" eb="3">
      <t>ショカンカ</t>
    </rPh>
    <phoneticPr fontId="14"/>
  </si>
  <si>
    <t>人権・福祉交流会館</t>
  </si>
  <si>
    <t>市役所本庁舎</t>
    <phoneticPr fontId="12"/>
  </si>
  <si>
    <t>公有財産管理課</t>
  </si>
  <si>
    <t>市役所中央町別館</t>
    <phoneticPr fontId="12"/>
  </si>
  <si>
    <t>亀山出張所</t>
  </si>
  <si>
    <t>福祉センター</t>
    <phoneticPr fontId="12"/>
  </si>
  <si>
    <t>社会福祉課</t>
  </si>
  <si>
    <t>中老人福祉センター</t>
    <phoneticPr fontId="12"/>
  </si>
  <si>
    <t>高齢福祉推進課</t>
  </si>
  <si>
    <t>障害者福祉センター</t>
  </si>
  <si>
    <t>障害福祉課</t>
  </si>
  <si>
    <t>保健・医療複合施設くすのきセンター</t>
    <phoneticPr fontId="12"/>
  </si>
  <si>
    <t>健康推進課</t>
  </si>
  <si>
    <t>子どもセンター</t>
  </si>
  <si>
    <t>こども若者支援課</t>
  </si>
  <si>
    <t>発達支援センター</t>
  </si>
  <si>
    <t>観光案内所</t>
    <phoneticPr fontId="12"/>
  </si>
  <si>
    <t>観光交流課</t>
  </si>
  <si>
    <t>観光センター</t>
    <phoneticPr fontId="12"/>
  </si>
  <si>
    <t>佐和山城跡関連施設（案内所、史跡公園トイレ、周辺照明）</t>
    <rPh sb="0" eb="3">
      <t>サワヤマ</t>
    </rPh>
    <rPh sb="3" eb="5">
      <t>ジョウアト</t>
    </rPh>
    <rPh sb="5" eb="9">
      <t>カンレンシセツ</t>
    </rPh>
    <rPh sb="10" eb="13">
      <t>アンナイジョ</t>
    </rPh>
    <rPh sb="22" eb="24">
      <t>シュウヘン</t>
    </rPh>
    <rPh sb="24" eb="26">
      <t>ショウメイ</t>
    </rPh>
    <phoneticPr fontId="12"/>
  </si>
  <si>
    <t>京橋口駐車場</t>
  </si>
  <si>
    <t>本町駐車場</t>
  </si>
  <si>
    <t>彦根城管理事務所作業所</t>
  </si>
  <si>
    <t>文化財課</t>
  </si>
  <si>
    <t>高宮地域文化センター（高宮出張所含む）</t>
    <rPh sb="11" eb="13">
      <t>タカミヤ</t>
    </rPh>
    <rPh sb="13" eb="16">
      <t>シュッチョウジョ</t>
    </rPh>
    <rPh sb="16" eb="17">
      <t>フク</t>
    </rPh>
    <phoneticPr fontId="12"/>
  </si>
  <si>
    <t>文化振興課</t>
  </si>
  <si>
    <t>農村環境改善センター</t>
  </si>
  <si>
    <t>農林水産課</t>
  </si>
  <si>
    <t>金亀公園旧管理事務所およびトイレ、更衣室</t>
    <rPh sb="17" eb="20">
      <t>コウイシツ</t>
    </rPh>
    <phoneticPr fontId="12"/>
  </si>
  <si>
    <t>都市計画課</t>
    <rPh sb="0" eb="5">
      <t>トシケイカクカ</t>
    </rPh>
    <phoneticPr fontId="14"/>
  </si>
  <si>
    <t>荒神山公園野球場ベンチ内およびトイレ</t>
    <phoneticPr fontId="12"/>
  </si>
  <si>
    <t>千鳥ヶ丘公園トイレ</t>
    <phoneticPr fontId="12"/>
  </si>
  <si>
    <t>庄堺公園管理事務所およびトイレ</t>
    <phoneticPr fontId="12"/>
  </si>
  <si>
    <t>鳥居本公園トイレ</t>
    <phoneticPr fontId="12"/>
  </si>
  <si>
    <t>大東公園トイレ</t>
    <phoneticPr fontId="12"/>
  </si>
  <si>
    <t>多景公園トイレ</t>
    <phoneticPr fontId="12"/>
  </si>
  <si>
    <t>稲枝地区ふれあい広場トイレ</t>
    <rPh sb="8" eb="10">
      <t>ヒロバ</t>
    </rPh>
    <phoneticPr fontId="12"/>
  </si>
  <si>
    <t>JR彦根駅自由通路</t>
    <phoneticPr fontId="12"/>
  </si>
  <si>
    <t>交通政策課</t>
  </si>
  <si>
    <t>JR南彦根駅エレベーターホール</t>
    <phoneticPr fontId="12"/>
  </si>
  <si>
    <t>JR河瀬駅自由通路</t>
    <phoneticPr fontId="12"/>
  </si>
  <si>
    <t>生活環境課</t>
    <rPh sb="0" eb="5">
      <t>セイカツカンキョウカ</t>
    </rPh>
    <phoneticPr fontId="14"/>
  </si>
  <si>
    <t>市営開出今団地(共用部分)</t>
    <rPh sb="8" eb="10">
      <t>キョウヨウ</t>
    </rPh>
    <rPh sb="10" eb="12">
      <t>ブブン</t>
    </rPh>
    <phoneticPr fontId="12"/>
  </si>
  <si>
    <t>住宅課</t>
    <rPh sb="0" eb="3">
      <t>ジュウタクカ</t>
    </rPh>
    <phoneticPr fontId="14"/>
  </si>
  <si>
    <t>市営広野第一団地（共用部分)</t>
    <rPh sb="9" eb="13">
      <t>キョウヨウブブン</t>
    </rPh>
    <phoneticPr fontId="12"/>
  </si>
  <si>
    <t>市営広野第二団地（共用部分)</t>
    <phoneticPr fontId="12"/>
  </si>
  <si>
    <t>市営中島団地（共用部分)</t>
    <phoneticPr fontId="12"/>
  </si>
  <si>
    <t>市営堀団地（共用部分)</t>
    <phoneticPr fontId="12"/>
  </si>
  <si>
    <t>市営春日団地（共用部分)</t>
    <phoneticPr fontId="12"/>
  </si>
  <si>
    <t>市営里根団地（新・旧）（共用部分)</t>
    <rPh sb="9" eb="10">
      <t>キュウ</t>
    </rPh>
    <phoneticPr fontId="12"/>
  </si>
  <si>
    <t>市営肥田団地（共用部分)</t>
    <phoneticPr fontId="12"/>
  </si>
  <si>
    <t>市営大東団地（共用部分)</t>
    <phoneticPr fontId="12"/>
  </si>
  <si>
    <t>市営中藪団地（共用部分)</t>
    <phoneticPr fontId="12"/>
  </si>
  <si>
    <t>市営岡町団地（共用部分)</t>
    <phoneticPr fontId="12"/>
  </si>
  <si>
    <t>市営東沼波団地（共用部分)</t>
    <phoneticPr fontId="12"/>
  </si>
  <si>
    <t>市営芹川団地（共用部分)</t>
    <phoneticPr fontId="12"/>
  </si>
  <si>
    <t>市営和田西団地（共用部分)</t>
    <phoneticPr fontId="12"/>
  </si>
  <si>
    <t>市営和田東団地（共用部分)</t>
    <phoneticPr fontId="12"/>
  </si>
  <si>
    <t>市営ブルーレイク八坂団地（共用部分)</t>
    <phoneticPr fontId="12"/>
  </si>
  <si>
    <t>市営高宮竹之腰団地（共用部分)</t>
    <phoneticPr fontId="12"/>
  </si>
  <si>
    <t>市営稲枝西団地（共用部分)</t>
    <phoneticPr fontId="12"/>
  </si>
  <si>
    <t>消防署北分署</t>
  </si>
  <si>
    <t>消防総務課</t>
  </si>
  <si>
    <t>消防署南分署</t>
  </si>
  <si>
    <t>鳥居本地区公民館（鳥居本出張所含む）</t>
    <rPh sb="9" eb="12">
      <t>トリイモト</t>
    </rPh>
    <rPh sb="12" eb="15">
      <t>シュッチョウジョ</t>
    </rPh>
    <rPh sb="15" eb="16">
      <t>フク</t>
    </rPh>
    <phoneticPr fontId="12"/>
  </si>
  <si>
    <t>生涯学習課</t>
  </si>
  <si>
    <t>東地区公民館</t>
  </si>
  <si>
    <t>西地区公民館</t>
  </si>
  <si>
    <t>中地区公民館</t>
  </si>
  <si>
    <t>旭森地区公民館</t>
  </si>
  <si>
    <t>河瀬地区公民館（河瀬出張所含む）</t>
    <rPh sb="8" eb="10">
      <t>カワセ</t>
    </rPh>
    <rPh sb="10" eb="12">
      <t>シュッチョウ</t>
    </rPh>
    <rPh sb="12" eb="13">
      <t>トコロ</t>
    </rPh>
    <rPh sb="13" eb="14">
      <t>フク</t>
    </rPh>
    <phoneticPr fontId="12"/>
  </si>
  <si>
    <t>稲枝地区公民館</t>
  </si>
  <si>
    <t>城東小学校（放課後児童クラブ）</t>
  </si>
  <si>
    <t>城西小学校（放課後児童クラブ）</t>
  </si>
  <si>
    <t>城南小学校（放課後児童クラブ）</t>
  </si>
  <si>
    <t>平田小学校（放課後児童クラブ）</t>
  </si>
  <si>
    <t>佐和山小学校（放課後児童クラブ）</t>
  </si>
  <si>
    <t>旭森小学校（放課後児童クラブ）</t>
  </si>
  <si>
    <t>城陽小学校（放課後児童クラブ）</t>
  </si>
  <si>
    <t>若葉小学校（放課後児童クラブ）</t>
  </si>
  <si>
    <t>金城小学校（放課後児童クラブ）</t>
  </si>
  <si>
    <t>鳥居本小学校（放課後児童クラブ）</t>
  </si>
  <si>
    <t>亀山小学校（放課後児童クラブ）</t>
  </si>
  <si>
    <t>高宮小学校（放課後児童クラブ）</t>
  </si>
  <si>
    <t>彦根城博物館（収蔵庫は別途対応）</t>
    <rPh sb="7" eb="10">
      <t>シュウゾウコ</t>
    </rPh>
    <rPh sb="11" eb="13">
      <t>ベット</t>
    </rPh>
    <rPh sb="13" eb="15">
      <t>タイオウ</t>
    </rPh>
    <phoneticPr fontId="12"/>
  </si>
  <si>
    <t>彦根城博物館管理課</t>
  </si>
  <si>
    <t>既存照明
電力量料金（円）</t>
  </si>
  <si>
    <t>LED照明
電力量料金（円）</t>
  </si>
  <si>
    <t>電力量料金
削減額（円）</t>
    <phoneticPr fontId="12"/>
  </si>
  <si>
    <t>現状交換
ランプ費（円）</t>
  </si>
  <si>
    <t>提案金額</t>
    <rPh sb="0" eb="4">
      <t>テイアンキンガク</t>
    </rPh>
    <phoneticPr fontId="12"/>
  </si>
  <si>
    <t>調査設計費</t>
    <rPh sb="0" eb="5">
      <t>チョウサセッケイヒ</t>
    </rPh>
    <phoneticPr fontId="14"/>
  </si>
  <si>
    <t>保守費等</t>
    <rPh sb="0" eb="3">
      <t>ホシュヒ</t>
    </rPh>
    <rPh sb="3" eb="4">
      <t>トウ</t>
    </rPh>
    <phoneticPr fontId="14"/>
  </si>
  <si>
    <t>CO2削減効果
1年間</t>
    <rPh sb="5" eb="7">
      <t>コウカ</t>
    </rPh>
    <rPh sb="9" eb="11">
      <t>ネンカン</t>
    </rPh>
    <phoneticPr fontId="14"/>
  </si>
  <si>
    <t>リース
支払総額（円）
(税込10%）</t>
    <rPh sb="9" eb="10">
      <t>エン</t>
    </rPh>
    <phoneticPr fontId="12"/>
  </si>
  <si>
    <t>金額合計
(税抜)</t>
    <rPh sb="0" eb="2">
      <t>キンガク</t>
    </rPh>
    <rPh sb="6" eb="8">
      <t>ゼイヌ</t>
    </rPh>
    <phoneticPr fontId="12"/>
  </si>
  <si>
    <t>金額合計
(税込10%)</t>
    <rPh sb="0" eb="2">
      <t>キンガク</t>
    </rPh>
    <rPh sb="6" eb="8">
      <t>ゼイコミ</t>
    </rPh>
    <phoneticPr fontId="12"/>
  </si>
  <si>
    <t>従量単価</t>
    <rPh sb="0" eb="2">
      <t>ジュウリョウ</t>
    </rPh>
    <rPh sb="2" eb="4">
      <t>タンカ</t>
    </rPh>
    <phoneticPr fontId="7"/>
  </si>
  <si>
    <t>-</t>
    <phoneticPr fontId="7"/>
  </si>
  <si>
    <t>対象各施設削減効果、積算内訳書</t>
    <rPh sb="0" eb="2">
      <t>タイショウ</t>
    </rPh>
    <rPh sb="2" eb="3">
      <t>カク</t>
    </rPh>
    <rPh sb="3" eb="5">
      <t>シセツ</t>
    </rPh>
    <rPh sb="5" eb="9">
      <t>サクゲンコウカ</t>
    </rPh>
    <phoneticPr fontId="12"/>
  </si>
  <si>
    <t>10年間</t>
    <rPh sb="2" eb="4">
      <t>ネンカン</t>
    </rPh>
    <phoneticPr fontId="7"/>
  </si>
  <si>
    <t>省エネ削減利益
（円）</t>
    <rPh sb="0" eb="1">
      <t>ショウ</t>
    </rPh>
    <rPh sb="3" eb="7">
      <t>サクゲンリエキ</t>
    </rPh>
    <rPh sb="9" eb="10">
      <t>エン</t>
    </rPh>
    <phoneticPr fontId="12"/>
  </si>
  <si>
    <t>既存照明
消費電力量（ｋｗｈ）</t>
    <rPh sb="5" eb="10">
      <t>ショウヒデンリョクリョウ</t>
    </rPh>
    <phoneticPr fontId="7"/>
  </si>
  <si>
    <t>LED照明
消費電力量（ｋｗｈ）</t>
    <phoneticPr fontId="7"/>
  </si>
  <si>
    <t>製品費</t>
    <rPh sb="0" eb="2">
      <t>セイヒン</t>
    </rPh>
    <rPh sb="2" eb="3">
      <t>ヒ</t>
    </rPh>
    <phoneticPr fontId="7"/>
  </si>
  <si>
    <t>工事費</t>
    <rPh sb="0" eb="3">
      <t>コウジヒ</t>
    </rPh>
    <phoneticPr fontId="7"/>
  </si>
  <si>
    <t>撤去処分費</t>
    <rPh sb="0" eb="2">
      <t>テッキョ</t>
    </rPh>
    <rPh sb="2" eb="4">
      <t>ショブン</t>
    </rPh>
    <rPh sb="4" eb="5">
      <t>ヒ</t>
    </rPh>
    <phoneticPr fontId="12"/>
  </si>
  <si>
    <t>CO2排出係数</t>
    <phoneticPr fontId="7"/>
  </si>
  <si>
    <t>1年間　【CO2排出係数：0.415kg-CO2/kWh】</t>
    <rPh sb="1" eb="3">
      <t>ネンカン</t>
    </rPh>
    <phoneticPr fontId="7"/>
  </si>
  <si>
    <t>計</t>
    <rPh sb="0" eb="1">
      <t>ケイ</t>
    </rPh>
    <phoneticPr fontId="7"/>
  </si>
  <si>
    <t>全施設合計</t>
    <rPh sb="0" eb="1">
      <t>ゼン</t>
    </rPh>
    <rPh sb="1" eb="3">
      <t>シセツ</t>
    </rPh>
    <rPh sb="3" eb="5">
      <t>ゴウケイ</t>
    </rPh>
    <phoneticPr fontId="7"/>
  </si>
  <si>
    <t>（別紙２）　既存照明・提案ＬＥＤ照明リスト および省エネ試算表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</si>
</sst>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¥&quot;#,##0.00;[Red]&quot;¥&quot;\-#,##0.00"/>
    <numFmt numFmtId="176" formatCode="#,##0_);[Red]\(#,##0\)"/>
    <numFmt numFmtId="177" formatCode="#,##0;[Red]\-#,##0;\-"/>
    <numFmt numFmtId="178" formatCode="#,##0&quot;年間&quot;"/>
    <numFmt numFmtId="179" formatCode="#,##0.000&quot;kg-CO2/kWh&quot;"/>
    <numFmt numFmtId="180" formatCode="&quot;H=&quot;#.0&quot;m&quot;"/>
    <numFmt numFmtId="181" formatCode="#,##0.0_);[Red]\(#,##0.0\)"/>
    <numFmt numFmtId="182" formatCode="#,##0&quot;灯&quot;;[Red]\-#,##0&quot;灯&quot;;\-"/>
    <numFmt numFmtId="183" formatCode="0;\-0;;@"/>
    <numFmt numFmtId="184" formatCode="#,##0.0;[Red]\-#,##0.0;\-"/>
    <numFmt numFmtId="185" formatCode="#,##0.00;\-#,##0.00;\-"/>
    <numFmt numFmtId="186" formatCode="0.0;\-0.0;;@"/>
    <numFmt numFmtId="187" formatCode="#,##0_ ;[Red]\-#,##0\ "/>
    <numFmt numFmtId="188" formatCode="#,##0.00_ ;[Red]\-#,##0.00\ ;\-"/>
    <numFmt numFmtId="189" formatCode="#,##0.00_);[Red]\(#,##0.00\)"/>
    <numFmt numFmtId="190" formatCode="&quot;¥&quot;#,##0_);[Red]\(&quot;¥&quot;#,##0\)"/>
  </numFmts>
  <fonts count="47">
    <font>
      <sz val="11"/>
      <color theme="1"/>
      <name val="メイリオ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A7D00"/>
      <name val="メイリオ"/>
      <family val="2"/>
      <charset val="128"/>
    </font>
    <font>
      <sz val="11"/>
      <color theme="0"/>
      <name val="メイリオ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メイリオ"/>
      <family val="2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b/>
      <u/>
      <sz val="1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indexed="8"/>
      <name val="宋体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b/>
      <sz val="16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3" tint="0.79998168889431442"/>
      <name val="Meiryo UI"/>
      <family val="3"/>
      <charset val="128"/>
    </font>
    <font>
      <sz val="11"/>
      <name val="BIZ UDPゴシック"/>
      <family val="3"/>
      <charset val="128"/>
    </font>
    <font>
      <sz val="10"/>
      <name val="Meiryo UI"/>
      <family val="3"/>
      <charset val="128"/>
    </font>
    <font>
      <sz val="8"/>
      <color theme="0" tint="-0.499984740745262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name val="Consolas, Monaco, Menlo, Courie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0"/>
      <name val="BIZ UDPゴシック"/>
      <family val="3"/>
      <charset val="128"/>
    </font>
    <font>
      <sz val="16"/>
      <color theme="1"/>
      <name val="メイリオ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name val="メイリオ"/>
      <family val="3"/>
      <charset val="128"/>
    </font>
    <font>
      <b/>
      <sz val="15"/>
      <color indexed="56"/>
      <name val="新細明體"/>
      <family val="1"/>
      <charset val="255"/>
    </font>
    <font>
      <sz val="11"/>
      <color theme="1"/>
      <name val="游ゴシック"/>
      <family val="3"/>
      <scheme val="minor"/>
    </font>
    <font>
      <b/>
      <sz val="13"/>
      <color indexed="56"/>
      <name val="宋体"/>
      <charset val="128"/>
    </font>
    <font>
      <sz val="11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メイリオ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190" fontId="2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38" fontId="4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8">
    <xf numFmtId="0" fontId="0" fillId="0" borderId="0" xfId="0">
      <alignment vertical="center"/>
    </xf>
    <xf numFmtId="0" fontId="8" fillId="0" borderId="0" xfId="1" applyFont="1" applyAlignment="1">
      <alignment horizontal="center" vertical="center"/>
    </xf>
    <xf numFmtId="176" fontId="9" fillId="0" borderId="0" xfId="1" applyNumberFormat="1" applyFont="1" applyAlignment="1">
      <alignment horizontal="left" vertical="center" shrinkToFit="1"/>
    </xf>
    <xf numFmtId="176" fontId="10" fillId="0" borderId="0" xfId="1" applyNumberFormat="1" applyFont="1" applyAlignment="1">
      <alignment horizontal="center" vertical="center"/>
    </xf>
    <xf numFmtId="38" fontId="11" fillId="0" borderId="0" xfId="1" applyNumberFormat="1" applyFont="1">
      <alignment vertical="center"/>
    </xf>
    <xf numFmtId="176" fontId="13" fillId="0" borderId="0" xfId="1" applyNumberFormat="1" applyFont="1" applyAlignment="1">
      <alignment horizontal="left" vertical="center"/>
    </xf>
    <xf numFmtId="176" fontId="13" fillId="0" borderId="0" xfId="1" applyNumberFormat="1" applyFont="1" applyAlignment="1">
      <alignment horizontal="center" vertical="center"/>
    </xf>
    <xf numFmtId="176" fontId="13" fillId="2" borderId="1" xfId="1" applyNumberFormat="1" applyFont="1" applyFill="1" applyBorder="1" applyAlignment="1">
      <alignment horizontal="centerContinuous" vertical="center"/>
    </xf>
    <xf numFmtId="176" fontId="13" fillId="2" borderId="2" xfId="1" applyNumberFormat="1" applyFont="1" applyFill="1" applyBorder="1" applyAlignment="1">
      <alignment horizontal="centerContinuous" vertical="center"/>
    </xf>
    <xf numFmtId="176" fontId="13" fillId="3" borderId="2" xfId="1" applyNumberFormat="1" applyFont="1" applyFill="1" applyBorder="1" applyAlignment="1">
      <alignment horizontal="centerContinuous" vertical="center"/>
    </xf>
    <xf numFmtId="176" fontId="13" fillId="3" borderId="3" xfId="1" applyNumberFormat="1" applyFont="1" applyFill="1" applyBorder="1" applyAlignment="1">
      <alignment horizontal="centerContinuous" vertical="center"/>
    </xf>
    <xf numFmtId="176" fontId="13" fillId="3" borderId="4" xfId="1" applyNumberFormat="1" applyFont="1" applyFill="1" applyBorder="1">
      <alignment vertical="center"/>
    </xf>
    <xf numFmtId="176" fontId="6" fillId="4" borderId="5" xfId="1" applyNumberFormat="1" applyFont="1" applyFill="1" applyBorder="1" applyAlignment="1">
      <alignment horizontal="centerContinuous" vertical="center"/>
    </xf>
    <xf numFmtId="176" fontId="6" fillId="4" borderId="6" xfId="1" applyNumberFormat="1" applyFont="1" applyFill="1" applyBorder="1" applyAlignment="1">
      <alignment horizontal="centerContinuous" vertical="center" wrapText="1"/>
    </xf>
    <xf numFmtId="176" fontId="6" fillId="4" borderId="6" xfId="1" applyNumberFormat="1" applyFont="1" applyFill="1" applyBorder="1" applyAlignment="1">
      <alignment horizontal="centerContinuous" vertical="center"/>
    </xf>
    <xf numFmtId="177" fontId="6" fillId="4" borderId="6" xfId="1" applyNumberFormat="1" applyFont="1" applyFill="1" applyBorder="1" applyAlignment="1">
      <alignment horizontal="centerContinuous" vertical="center"/>
    </xf>
    <xf numFmtId="176" fontId="6" fillId="4" borderId="7" xfId="1" applyNumberFormat="1" applyFont="1" applyFill="1" applyBorder="1" applyAlignment="1">
      <alignment horizontal="centerContinuous" vertical="center"/>
    </xf>
    <xf numFmtId="176" fontId="6" fillId="4" borderId="8" xfId="1" applyNumberFormat="1" applyFont="1" applyFill="1" applyBorder="1">
      <alignment vertical="center"/>
    </xf>
    <xf numFmtId="176" fontId="6" fillId="0" borderId="9" xfId="1" applyNumberFormat="1" applyFont="1" applyBorder="1" applyAlignment="1">
      <alignment horizontal="center" vertical="center"/>
    </xf>
    <xf numFmtId="0" fontId="6" fillId="0" borderId="0" xfId="1" applyFont="1">
      <alignment vertical="center"/>
    </xf>
    <xf numFmtId="38" fontId="13" fillId="5" borderId="11" xfId="1" applyNumberFormat="1" applyFont="1" applyFill="1" applyBorder="1" applyAlignment="1">
      <alignment horizontal="centerContinuous" vertical="center"/>
    </xf>
    <xf numFmtId="176" fontId="13" fillId="3" borderId="16" xfId="1" applyNumberFormat="1" applyFont="1" applyFill="1" applyBorder="1" applyAlignment="1">
      <alignment horizontal="center" vertical="center" shrinkToFit="1"/>
    </xf>
    <xf numFmtId="176" fontId="13" fillId="3" borderId="16" xfId="1" applyNumberFormat="1" applyFont="1" applyFill="1" applyBorder="1" applyAlignment="1">
      <alignment horizontal="center" vertical="center" wrapText="1" shrinkToFit="1"/>
    </xf>
    <xf numFmtId="176" fontId="13" fillId="2" borderId="16" xfId="1" applyNumberFormat="1" applyFont="1" applyFill="1" applyBorder="1" applyAlignment="1">
      <alignment horizontal="center" vertical="center" wrapText="1" shrinkToFit="1"/>
    </xf>
    <xf numFmtId="176" fontId="13" fillId="2" borderId="14" xfId="1" applyNumberFormat="1" applyFont="1" applyFill="1" applyBorder="1" applyAlignment="1">
      <alignment horizontal="center" vertical="center" shrinkToFit="1"/>
    </xf>
    <xf numFmtId="176" fontId="13" fillId="2" borderId="18" xfId="1" applyNumberFormat="1" applyFont="1" applyFill="1" applyBorder="1" applyAlignment="1">
      <alignment horizontal="center" vertical="center" shrinkToFit="1"/>
    </xf>
    <xf numFmtId="176" fontId="13" fillId="2" borderId="14" xfId="1" applyNumberFormat="1" applyFont="1" applyFill="1" applyBorder="1" applyAlignment="1">
      <alignment horizontal="center" vertical="center" wrapText="1" shrinkToFit="1"/>
    </xf>
    <xf numFmtId="176" fontId="13" fillId="2" borderId="19" xfId="1" applyNumberFormat="1" applyFont="1" applyFill="1" applyBorder="1" applyAlignment="1">
      <alignment horizontal="center" vertical="center" wrapText="1" shrinkToFit="1"/>
    </xf>
    <xf numFmtId="176" fontId="6" fillId="6" borderId="20" xfId="1" applyNumberFormat="1" applyFont="1" applyFill="1" applyBorder="1" applyAlignment="1">
      <alignment horizontal="center" vertical="center" shrinkToFit="1"/>
    </xf>
    <xf numFmtId="176" fontId="6" fillId="6" borderId="21" xfId="1" applyNumberFormat="1" applyFont="1" applyFill="1" applyBorder="1" applyAlignment="1">
      <alignment horizontal="center" vertical="center" shrinkToFit="1"/>
    </xf>
    <xf numFmtId="176" fontId="6" fillId="6" borderId="22" xfId="1" applyNumberFormat="1" applyFont="1" applyFill="1" applyBorder="1" applyAlignment="1">
      <alignment horizontal="center" vertical="center" shrinkToFit="1"/>
    </xf>
    <xf numFmtId="176" fontId="6" fillId="6" borderId="21" xfId="1" applyNumberFormat="1" applyFont="1" applyFill="1" applyBorder="1" applyAlignment="1">
      <alignment horizontal="center" vertical="center" wrapText="1" shrinkToFit="1"/>
    </xf>
    <xf numFmtId="176" fontId="6" fillId="6" borderId="23" xfId="1" applyNumberFormat="1" applyFont="1" applyFill="1" applyBorder="1" applyAlignment="1">
      <alignment horizontal="center" vertical="center" wrapText="1" shrinkToFit="1"/>
    </xf>
    <xf numFmtId="176" fontId="13" fillId="2" borderId="24" xfId="1" applyNumberFormat="1" applyFont="1" applyFill="1" applyBorder="1" applyAlignment="1">
      <alignment horizontal="center" vertical="center" shrinkToFit="1"/>
    </xf>
    <xf numFmtId="176" fontId="13" fillId="2" borderId="27" xfId="1" applyNumberFormat="1" applyFont="1" applyFill="1" applyBorder="1" applyAlignment="1">
      <alignment horizontal="center" vertical="center" shrinkToFit="1"/>
    </xf>
    <xf numFmtId="178" fontId="13" fillId="2" borderId="30" xfId="1" applyNumberFormat="1" applyFont="1" applyFill="1" applyBorder="1" applyAlignment="1">
      <alignment horizontal="center" vertical="center" shrinkToFit="1"/>
    </xf>
    <xf numFmtId="177" fontId="6" fillId="4" borderId="25" xfId="1" applyNumberFormat="1" applyFont="1" applyFill="1" applyBorder="1" applyAlignment="1">
      <alignment horizontal="center" vertical="center" shrinkToFit="1"/>
    </xf>
    <xf numFmtId="176" fontId="18" fillId="6" borderId="29" xfId="1" applyNumberFormat="1" applyFont="1" applyFill="1" applyBorder="1" applyAlignment="1">
      <alignment horizontal="center" vertical="center" wrapText="1" shrinkToFit="1"/>
    </xf>
    <xf numFmtId="176" fontId="6" fillId="6" borderId="31" xfId="1" applyNumberFormat="1" applyFont="1" applyFill="1" applyBorder="1" applyAlignment="1">
      <alignment horizontal="center" vertical="center" shrinkToFit="1"/>
    </xf>
    <xf numFmtId="176" fontId="6" fillId="6" borderId="27" xfId="1" applyNumberFormat="1" applyFont="1" applyFill="1" applyBorder="1" applyAlignment="1">
      <alignment horizontal="center" vertical="center" shrinkToFit="1"/>
    </xf>
    <xf numFmtId="178" fontId="6" fillId="6" borderId="32" xfId="1" applyNumberFormat="1" applyFont="1" applyFill="1" applyBorder="1" applyAlignment="1">
      <alignment horizontal="center" vertical="center" shrinkToFit="1"/>
    </xf>
    <xf numFmtId="38" fontId="9" fillId="0" borderId="0" xfId="1" applyNumberFormat="1" applyFont="1" applyAlignment="1">
      <alignment horizontal="left" vertical="center" shrinkToFit="1"/>
    </xf>
    <xf numFmtId="38" fontId="10" fillId="0" borderId="0" xfId="1" applyNumberFormat="1" applyFont="1" applyAlignment="1">
      <alignment horizontal="center" vertical="center"/>
    </xf>
    <xf numFmtId="38" fontId="19" fillId="0" borderId="0" xfId="1" applyNumberFormat="1" applyFont="1">
      <alignment vertical="center"/>
    </xf>
    <xf numFmtId="38" fontId="10" fillId="0" borderId="0" xfId="1" applyNumberFormat="1" applyFont="1" applyAlignment="1">
      <alignment horizontal="left" vertical="center"/>
    </xf>
    <xf numFmtId="38" fontId="13" fillId="0" borderId="0" xfId="1" applyNumberFormat="1" applyFont="1" applyAlignment="1">
      <alignment horizontal="left" vertical="center"/>
    </xf>
    <xf numFmtId="38" fontId="20" fillId="0" borderId="0" xfId="1" applyNumberFormat="1" applyFont="1">
      <alignment vertical="center"/>
    </xf>
    <xf numFmtId="38" fontId="9" fillId="0" borderId="0" xfId="1" applyNumberFormat="1" applyFont="1" applyAlignment="1">
      <alignment horizontal="center" vertical="center"/>
    </xf>
    <xf numFmtId="38" fontId="9" fillId="0" borderId="0" xfId="1" applyNumberFormat="1" applyFont="1" applyAlignment="1">
      <alignment horizontal="center" vertical="center" wrapText="1"/>
    </xf>
    <xf numFmtId="177" fontId="9" fillId="0" borderId="0" xfId="1" applyNumberFormat="1" applyFont="1" applyAlignment="1">
      <alignment horizontal="center" vertical="center"/>
    </xf>
    <xf numFmtId="38" fontId="9" fillId="0" borderId="0" xfId="1" quotePrefix="1" applyNumberFormat="1" applyFont="1" applyAlignment="1">
      <alignment horizontal="center" vertical="center" wrapText="1"/>
    </xf>
    <xf numFmtId="38" fontId="9" fillId="0" borderId="0" xfId="1" quotePrefix="1" applyNumberFormat="1" applyFont="1" applyAlignment="1">
      <alignment horizontal="center" vertical="center"/>
    </xf>
    <xf numFmtId="38" fontId="13" fillId="7" borderId="33" xfId="1" applyNumberFormat="1" applyFont="1" applyFill="1" applyBorder="1" applyAlignment="1">
      <alignment horizontal="centerContinuous" vertical="center"/>
    </xf>
    <xf numFmtId="178" fontId="13" fillId="8" borderId="33" xfId="1" applyNumberFormat="1" applyFont="1" applyFill="1" applyBorder="1" applyAlignment="1">
      <alignment horizontal="center" vertical="center"/>
    </xf>
    <xf numFmtId="178" fontId="13" fillId="0" borderId="0" xfId="1" applyNumberFormat="1" applyFont="1" applyAlignment="1">
      <alignment horizontal="center" vertical="center"/>
    </xf>
    <xf numFmtId="38" fontId="21" fillId="0" borderId="0" xfId="1" applyNumberFormat="1" applyFont="1" applyAlignment="1">
      <alignment horizontal="center" vertical="center"/>
    </xf>
    <xf numFmtId="38" fontId="10" fillId="0" borderId="0" xfId="1" applyNumberFormat="1" applyFont="1" applyAlignment="1">
      <alignment vertical="center" wrapText="1"/>
    </xf>
    <xf numFmtId="38" fontId="13" fillId="7" borderId="34" xfId="1" applyNumberFormat="1" applyFont="1" applyFill="1" applyBorder="1" applyAlignment="1">
      <alignment horizontal="centerContinuous" vertical="center"/>
    </xf>
    <xf numFmtId="178" fontId="13" fillId="8" borderId="34" xfId="1" applyNumberFormat="1" applyFont="1" applyFill="1" applyBorder="1" applyAlignment="1">
      <alignment horizontal="center" vertical="center"/>
    </xf>
    <xf numFmtId="38" fontId="13" fillId="7" borderId="34" xfId="1" applyNumberFormat="1" applyFont="1" applyFill="1" applyBorder="1" applyAlignment="1">
      <alignment horizontal="centerContinuous" vertical="center" shrinkToFit="1"/>
    </xf>
    <xf numFmtId="8" fontId="13" fillId="8" borderId="34" xfId="1" applyNumberFormat="1" applyFont="1" applyFill="1" applyBorder="1" applyAlignment="1">
      <alignment horizontal="center" vertical="center"/>
    </xf>
    <xf numFmtId="8" fontId="13" fillId="0" borderId="0" xfId="1" applyNumberFormat="1" applyFont="1" applyAlignment="1">
      <alignment horizontal="center" vertical="center"/>
    </xf>
    <xf numFmtId="38" fontId="10" fillId="0" borderId="0" xfId="1" applyNumberFormat="1" applyFont="1">
      <alignment vertical="center"/>
    </xf>
    <xf numFmtId="38" fontId="10" fillId="0" borderId="0" xfId="1" applyNumberFormat="1" applyFont="1" applyAlignment="1">
      <alignment horizontal="left" vertical="center" indent="2"/>
    </xf>
    <xf numFmtId="176" fontId="6" fillId="9" borderId="35" xfId="1" applyNumberFormat="1" applyFont="1" applyFill="1" applyBorder="1" applyAlignment="1">
      <alignment horizontal="center" vertical="center" shrinkToFit="1"/>
    </xf>
    <xf numFmtId="8" fontId="9" fillId="0" borderId="0" xfId="1" applyNumberFormat="1" applyFont="1" applyAlignment="1">
      <alignment horizontal="center" vertical="center"/>
    </xf>
    <xf numFmtId="38" fontId="13" fillId="7" borderId="36" xfId="1" applyNumberFormat="1" applyFont="1" applyFill="1" applyBorder="1" applyAlignment="1">
      <alignment horizontal="centerContinuous" vertical="center" shrinkToFit="1"/>
    </xf>
    <xf numFmtId="179" fontId="13" fillId="8" borderId="36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38" fontId="10" fillId="0" borderId="37" xfId="1" applyNumberFormat="1" applyFont="1" applyBorder="1" applyAlignment="1">
      <alignment horizontal="centerContinuous" vertical="center" wrapText="1"/>
    </xf>
    <xf numFmtId="38" fontId="10" fillId="0" borderId="37" xfId="1" applyNumberFormat="1" applyFont="1" applyBorder="1" applyAlignment="1">
      <alignment horizontal="left" vertical="center"/>
    </xf>
    <xf numFmtId="38" fontId="13" fillId="0" borderId="0" xfId="1" applyNumberFormat="1" applyFont="1">
      <alignment vertical="center"/>
    </xf>
    <xf numFmtId="38" fontId="13" fillId="0" borderId="0" xfId="1" applyNumberFormat="1" applyFont="1" applyAlignment="1">
      <alignment horizontal="center" vertical="center"/>
    </xf>
    <xf numFmtId="38" fontId="13" fillId="3" borderId="1" xfId="1" applyNumberFormat="1" applyFont="1" applyFill="1" applyBorder="1" applyAlignment="1">
      <alignment horizontal="centerContinuous" vertical="center"/>
    </xf>
    <xf numFmtId="38" fontId="13" fillId="3" borderId="2" xfId="1" applyNumberFormat="1" applyFont="1" applyFill="1" applyBorder="1" applyAlignment="1">
      <alignment horizontal="centerContinuous" vertical="center"/>
    </xf>
    <xf numFmtId="38" fontId="10" fillId="3" borderId="3" xfId="1" applyNumberFormat="1" applyFont="1" applyFill="1" applyBorder="1" applyAlignment="1">
      <alignment horizontal="centerContinuous" vertical="center" wrapText="1"/>
    </xf>
    <xf numFmtId="38" fontId="10" fillId="3" borderId="3" xfId="1" applyNumberFormat="1" applyFont="1" applyFill="1" applyBorder="1" applyAlignment="1">
      <alignment horizontal="centerContinuous" vertical="center"/>
    </xf>
    <xf numFmtId="38" fontId="13" fillId="3" borderId="4" xfId="1" applyNumberFormat="1" applyFont="1" applyFill="1" applyBorder="1" applyAlignment="1">
      <alignment horizontal="centerContinuous" vertical="center"/>
    </xf>
    <xf numFmtId="38" fontId="6" fillId="4" borderId="5" xfId="1" applyNumberFormat="1" applyFont="1" applyFill="1" applyBorder="1" applyAlignment="1">
      <alignment horizontal="centerContinuous" vertical="center"/>
    </xf>
    <xf numFmtId="38" fontId="6" fillId="4" borderId="6" xfId="1" applyNumberFormat="1" applyFont="1" applyFill="1" applyBorder="1" applyAlignment="1">
      <alignment horizontal="centerContinuous" vertical="center" wrapText="1"/>
    </xf>
    <xf numFmtId="38" fontId="6" fillId="4" borderId="6" xfId="1" applyNumberFormat="1" applyFont="1" applyFill="1" applyBorder="1" applyAlignment="1">
      <alignment horizontal="centerContinuous" vertical="center"/>
    </xf>
    <xf numFmtId="38" fontId="6" fillId="4" borderId="7" xfId="1" applyNumberFormat="1" applyFont="1" applyFill="1" applyBorder="1" applyAlignment="1">
      <alignment horizontal="centerContinuous" vertical="center"/>
    </xf>
    <xf numFmtId="38" fontId="22" fillId="4" borderId="8" xfId="1" applyNumberFormat="1" applyFont="1" applyFill="1" applyBorder="1" applyAlignment="1">
      <alignment horizontal="centerContinuous" vertical="center"/>
    </xf>
    <xf numFmtId="38" fontId="6" fillId="0" borderId="9" xfId="1" applyNumberFormat="1" applyFont="1" applyBorder="1" applyAlignment="1">
      <alignment horizontal="center" vertical="center"/>
    </xf>
    <xf numFmtId="38" fontId="13" fillId="5" borderId="11" xfId="1" applyNumberFormat="1" applyFont="1" applyFill="1" applyBorder="1" applyAlignment="1">
      <alignment horizontal="center" vertical="center" shrinkToFit="1"/>
    </xf>
    <xf numFmtId="38" fontId="13" fillId="5" borderId="13" xfId="1" applyNumberFormat="1" applyFont="1" applyFill="1" applyBorder="1" applyAlignment="1">
      <alignment horizontal="center" vertical="center" shrinkToFit="1"/>
    </xf>
    <xf numFmtId="38" fontId="13" fillId="3" borderId="16" xfId="1" applyNumberFormat="1" applyFont="1" applyFill="1" applyBorder="1" applyAlignment="1">
      <alignment horizontal="center" vertical="center" shrinkToFi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38" fontId="13" fillId="2" borderId="18" xfId="1" applyNumberFormat="1" applyFont="1" applyFill="1" applyBorder="1" applyAlignment="1">
      <alignment horizontal="center" vertical="center" wrapText="1" shrinkToFit="1"/>
    </xf>
    <xf numFmtId="38" fontId="6" fillId="4" borderId="40" xfId="1" applyNumberFormat="1" applyFont="1" applyFill="1" applyBorder="1" applyAlignment="1">
      <alignment horizontal="center" vertical="center" shrinkToFit="1"/>
    </xf>
    <xf numFmtId="177" fontId="6" fillId="4" borderId="40" xfId="1" applyNumberFormat="1" applyFont="1" applyFill="1" applyBorder="1" applyAlignment="1">
      <alignment horizontal="center" vertical="center" shrinkToFit="1"/>
    </xf>
    <xf numFmtId="38" fontId="6" fillId="6" borderId="40" xfId="1" applyNumberFormat="1" applyFont="1" applyFill="1" applyBorder="1" applyAlignment="1">
      <alignment horizontal="center" vertical="center" shrinkToFit="1"/>
    </xf>
    <xf numFmtId="38" fontId="6" fillId="6" borderId="41" xfId="1" applyNumberFormat="1" applyFont="1" applyFill="1" applyBorder="1" applyAlignment="1">
      <alignment horizontal="center" vertical="center" wrapText="1" shrinkToFit="1"/>
    </xf>
    <xf numFmtId="38" fontId="6" fillId="6" borderId="42" xfId="1" applyNumberFormat="1" applyFont="1" applyFill="1" applyBorder="1" applyAlignment="1">
      <alignment horizontal="center" vertical="center" wrapText="1" shrinkToFit="1"/>
    </xf>
    <xf numFmtId="38" fontId="6" fillId="6" borderId="43" xfId="1" applyNumberFormat="1" applyFont="1" applyFill="1" applyBorder="1" applyAlignment="1">
      <alignment horizontal="center" vertical="center" wrapText="1" shrinkToFit="1"/>
    </xf>
    <xf numFmtId="38" fontId="6" fillId="6" borderId="44" xfId="1" applyNumberFormat="1" applyFont="1" applyFill="1" applyBorder="1" applyAlignment="1">
      <alignment horizontal="center" vertical="center" wrapText="1" shrinkToFit="1"/>
    </xf>
    <xf numFmtId="38" fontId="13" fillId="5" borderId="26" xfId="1" applyNumberFormat="1" applyFont="1" applyFill="1" applyBorder="1" applyAlignment="1">
      <alignment horizontal="center" vertical="center" shrinkToFit="1"/>
    </xf>
    <xf numFmtId="38" fontId="13" fillId="5" borderId="25" xfId="1" applyNumberFormat="1" applyFont="1" applyFill="1" applyBorder="1" applyAlignment="1">
      <alignment horizontal="center" vertical="center" shrinkToFit="1"/>
    </xf>
    <xf numFmtId="38" fontId="13" fillId="5" borderId="27" xfId="1" applyNumberFormat="1" applyFont="1" applyFill="1" applyBorder="1" applyAlignment="1">
      <alignment horizontal="center" vertical="center" shrinkToFit="1"/>
    </xf>
    <xf numFmtId="38" fontId="13" fillId="3" borderId="25" xfId="1" applyNumberFormat="1" applyFont="1" applyFill="1" applyBorder="1" applyAlignment="1">
      <alignment horizontal="center" vertical="center" shrinkToFit="1"/>
    </xf>
    <xf numFmtId="38" fontId="13" fillId="2" borderId="29" xfId="1" applyNumberFormat="1" applyFont="1" applyFill="1" applyBorder="1" applyAlignment="1">
      <alignment horizontal="center" vertical="center" shrinkToFit="1"/>
    </xf>
    <xf numFmtId="38" fontId="10" fillId="3" borderId="24" xfId="1" applyNumberFormat="1" applyFont="1" applyFill="1" applyBorder="1" applyAlignment="1">
      <alignment horizontal="center" vertical="center"/>
    </xf>
    <xf numFmtId="38" fontId="10" fillId="3" borderId="29" xfId="1" applyNumberFormat="1" applyFont="1" applyFill="1" applyBorder="1" applyAlignment="1">
      <alignment horizontal="center" vertical="center"/>
    </xf>
    <xf numFmtId="178" fontId="13" fillId="2" borderId="46" xfId="1" applyNumberFormat="1" applyFont="1" applyFill="1" applyBorder="1" applyAlignment="1">
      <alignment horizontal="center" vertical="center" shrinkToFit="1"/>
    </xf>
    <xf numFmtId="38" fontId="6" fillId="4" borderId="25" xfId="1" applyNumberFormat="1" applyFont="1" applyFill="1" applyBorder="1" applyAlignment="1">
      <alignment horizontal="center" vertical="center" shrinkToFit="1"/>
    </xf>
    <xf numFmtId="38" fontId="6" fillId="6" borderId="25" xfId="1" applyNumberFormat="1" applyFont="1" applyFill="1" applyBorder="1" applyAlignment="1">
      <alignment horizontal="center" vertical="center" shrinkToFit="1"/>
    </xf>
    <xf numFmtId="38" fontId="6" fillId="6" borderId="29" xfId="1" applyNumberFormat="1" applyFont="1" applyFill="1" applyBorder="1" applyAlignment="1">
      <alignment horizontal="center" vertical="center" shrinkToFit="1"/>
    </xf>
    <xf numFmtId="38" fontId="6" fillId="6" borderId="24" xfId="1" applyNumberFormat="1" applyFont="1" applyFill="1" applyBorder="1" applyAlignment="1">
      <alignment horizontal="center" vertical="center" shrinkToFit="1"/>
    </xf>
    <xf numFmtId="38" fontId="6" fillId="6" borderId="27" xfId="1" applyNumberFormat="1" applyFont="1" applyFill="1" applyBorder="1" applyAlignment="1">
      <alignment horizontal="center" vertical="center" shrinkToFit="1"/>
    </xf>
    <xf numFmtId="176" fontId="13" fillId="0" borderId="10" xfId="1" applyNumberFormat="1" applyFont="1" applyBorder="1" applyAlignment="1">
      <alignment vertical="center" wrapText="1"/>
    </xf>
    <xf numFmtId="176" fontId="13" fillId="0" borderId="11" xfId="1" applyNumberFormat="1" applyFont="1" applyBorder="1" applyAlignment="1">
      <alignment horizontal="left" vertical="center" wrapText="1"/>
    </xf>
    <xf numFmtId="176" fontId="13" fillId="0" borderId="11" xfId="1" applyNumberFormat="1" applyFont="1" applyBorder="1" applyAlignment="1">
      <alignment horizontal="left" vertical="center" wrapText="1" shrinkToFit="1"/>
    </xf>
    <xf numFmtId="0" fontId="13" fillId="0" borderId="11" xfId="1" applyFont="1" applyBorder="1" applyAlignment="1">
      <alignment horizontal="left" vertical="center" wrapText="1" shrinkToFit="1"/>
    </xf>
    <xf numFmtId="180" fontId="13" fillId="0" borderId="11" xfId="1" applyNumberFormat="1" applyFont="1" applyBorder="1" applyAlignment="1">
      <alignment horizontal="center" vertical="center" wrapText="1"/>
    </xf>
    <xf numFmtId="0" fontId="13" fillId="0" borderId="11" xfId="1" applyFont="1" applyBorder="1" applyAlignment="1">
      <alignment vertical="center" wrapText="1"/>
    </xf>
    <xf numFmtId="181" fontId="23" fillId="0" borderId="11" xfId="1" applyNumberFormat="1" applyFont="1" applyBorder="1" applyAlignment="1">
      <alignment horizontal="center" vertical="center" wrapText="1"/>
    </xf>
    <xf numFmtId="176" fontId="23" fillId="0" borderId="47" xfId="1" applyNumberFormat="1" applyFont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177" fontId="13" fillId="3" borderId="48" xfId="1" applyNumberFormat="1" applyFont="1" applyFill="1" applyBorder="1" applyAlignment="1">
      <alignment vertical="center" wrapText="1" shrinkToFit="1"/>
    </xf>
    <xf numFmtId="182" fontId="13" fillId="0" borderId="40" xfId="1" applyNumberFormat="1" applyFont="1" applyBorder="1" applyAlignment="1">
      <alignment horizontal="center" vertical="center" wrapText="1"/>
    </xf>
    <xf numFmtId="177" fontId="24" fillId="0" borderId="11" xfId="1" applyNumberFormat="1" applyFont="1" applyBorder="1" applyAlignment="1">
      <alignment horizontal="center" vertical="center" wrapText="1" shrinkToFit="1"/>
    </xf>
    <xf numFmtId="177" fontId="24" fillId="0" borderId="11" xfId="1" applyNumberFormat="1" applyFont="1" applyBorder="1" applyAlignment="1">
      <alignment horizontal="left" vertical="center" wrapText="1" shrinkToFit="1"/>
    </xf>
    <xf numFmtId="177" fontId="24" fillId="0" borderId="11" xfId="1" applyNumberFormat="1" applyFont="1" applyBorder="1" applyAlignment="1">
      <alignment vertical="center" wrapText="1" shrinkToFit="1"/>
    </xf>
    <xf numFmtId="177" fontId="13" fillId="0" borderId="11" xfId="1" applyNumberFormat="1" applyFont="1" applyBorder="1" applyAlignment="1">
      <alignment horizontal="center" vertical="center"/>
    </xf>
    <xf numFmtId="38" fontId="13" fillId="0" borderId="11" xfId="1" applyNumberFormat="1" applyFont="1" applyBorder="1" applyAlignment="1">
      <alignment horizontal="center" vertical="center"/>
    </xf>
    <xf numFmtId="183" fontId="13" fillId="0" borderId="11" xfId="1" applyNumberFormat="1" applyFont="1" applyBorder="1" applyAlignment="1">
      <alignment horizontal="center" vertical="center"/>
    </xf>
    <xf numFmtId="184" fontId="13" fillId="0" borderId="47" xfId="1" applyNumberFormat="1" applyFont="1" applyBorder="1" applyAlignment="1">
      <alignment horizontal="center" vertical="center"/>
    </xf>
    <xf numFmtId="177" fontId="13" fillId="0" borderId="11" xfId="1" applyNumberFormat="1" applyFont="1" applyBorder="1">
      <alignment vertical="center"/>
    </xf>
    <xf numFmtId="185" fontId="13" fillId="0" borderId="10" xfId="1" applyNumberFormat="1" applyFont="1" applyBorder="1" applyAlignment="1">
      <alignment horizontal="center" vertical="center"/>
    </xf>
    <xf numFmtId="185" fontId="13" fillId="0" borderId="47" xfId="1" applyNumberFormat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/>
    </xf>
    <xf numFmtId="177" fontId="13" fillId="9" borderId="3" xfId="1" applyNumberFormat="1" applyFont="1" applyFill="1" applyBorder="1" applyAlignment="1">
      <alignment horizontal="center" vertical="center"/>
    </xf>
    <xf numFmtId="183" fontId="24" fillId="9" borderId="11" xfId="1" applyNumberFormat="1" applyFont="1" applyFill="1" applyBorder="1" applyAlignment="1">
      <alignment vertical="center" wrapText="1" shrinkToFit="1"/>
    </xf>
    <xf numFmtId="38" fontId="24" fillId="9" borderId="11" xfId="1" applyNumberFormat="1" applyFont="1" applyFill="1" applyBorder="1" applyAlignment="1">
      <alignment vertical="center" wrapText="1" shrinkToFit="1"/>
    </xf>
    <xf numFmtId="183" fontId="24" fillId="9" borderId="11" xfId="1" applyNumberFormat="1" applyFont="1" applyFill="1" applyBorder="1" applyAlignment="1">
      <alignment vertical="center" shrinkToFit="1"/>
    </xf>
    <xf numFmtId="177" fontId="13" fillId="9" borderId="11" xfId="1" applyNumberFormat="1" applyFont="1" applyFill="1" applyBorder="1" applyAlignment="1">
      <alignment horizontal="center" vertical="center"/>
    </xf>
    <xf numFmtId="186" fontId="13" fillId="9" borderId="11" xfId="1" applyNumberFormat="1" applyFont="1" applyFill="1" applyBorder="1" applyAlignment="1">
      <alignment horizontal="center" vertical="center"/>
    </xf>
    <xf numFmtId="187" fontId="13" fillId="9" borderId="11" xfId="1" applyNumberFormat="1" applyFont="1" applyFill="1" applyBorder="1" applyAlignment="1">
      <alignment horizontal="center" vertical="center"/>
    </xf>
    <xf numFmtId="185" fontId="13" fillId="9" borderId="47" xfId="1" applyNumberFormat="1" applyFont="1" applyFill="1" applyBorder="1" applyAlignment="1">
      <alignment horizontal="center" vertical="center"/>
    </xf>
    <xf numFmtId="183" fontId="24" fillId="9" borderId="11" xfId="1" applyNumberFormat="1" applyFont="1" applyFill="1" applyBorder="1" applyAlignment="1">
      <alignment horizontal="center" vertical="center" wrapText="1" shrinkToFit="1"/>
    </xf>
    <xf numFmtId="177" fontId="13" fillId="9" borderId="11" xfId="1" applyNumberFormat="1" applyFont="1" applyFill="1" applyBorder="1">
      <alignment vertical="center"/>
    </xf>
    <xf numFmtId="188" fontId="13" fillId="9" borderId="10" xfId="1" applyNumberFormat="1" applyFont="1" applyFill="1" applyBorder="1" applyAlignment="1">
      <alignment horizontal="center" vertical="center"/>
    </xf>
    <xf numFmtId="188" fontId="13" fillId="9" borderId="13" xfId="1" applyNumberFormat="1" applyFont="1" applyFill="1" applyBorder="1" applyAlignment="1">
      <alignment horizontal="center" vertical="center"/>
    </xf>
    <xf numFmtId="187" fontId="13" fillId="9" borderId="2" xfId="1" applyNumberFormat="1" applyFont="1" applyFill="1" applyBorder="1" applyAlignment="1">
      <alignment horizontal="center" vertical="center"/>
    </xf>
    <xf numFmtId="38" fontId="9" fillId="0" borderId="9" xfId="1" applyNumberFormat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vertical="center" wrapText="1"/>
    </xf>
    <xf numFmtId="176" fontId="13" fillId="0" borderId="16" xfId="1" applyNumberFormat="1" applyFont="1" applyBorder="1" applyAlignment="1">
      <alignment horizontal="left" vertical="center" wrapText="1"/>
    </xf>
    <xf numFmtId="176" fontId="13" fillId="0" borderId="40" xfId="1" applyNumberFormat="1" applyFont="1" applyBorder="1" applyAlignment="1">
      <alignment horizontal="left" vertical="center" wrapText="1" shrinkToFit="1"/>
    </xf>
    <xf numFmtId="0" fontId="13" fillId="0" borderId="40" xfId="1" applyFont="1" applyBorder="1" applyAlignment="1">
      <alignment horizontal="left" vertical="center" wrapText="1" shrinkToFit="1"/>
    </xf>
    <xf numFmtId="180" fontId="13" fillId="0" borderId="40" xfId="1" applyNumberFormat="1" applyFont="1" applyBorder="1" applyAlignment="1">
      <alignment horizontal="center" vertical="center" wrapText="1"/>
    </xf>
    <xf numFmtId="0" fontId="13" fillId="0" borderId="40" xfId="1" applyFont="1" applyBorder="1" applyAlignment="1">
      <alignment vertical="center" wrapText="1"/>
    </xf>
    <xf numFmtId="181" fontId="23" fillId="0" borderId="40" xfId="1" applyNumberFormat="1" applyFont="1" applyBorder="1" applyAlignment="1">
      <alignment horizontal="center" vertical="center" wrapText="1"/>
    </xf>
    <xf numFmtId="176" fontId="23" fillId="0" borderId="41" xfId="1" applyNumberFormat="1" applyFont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177" fontId="24" fillId="0" borderId="40" xfId="1" applyNumberFormat="1" applyFont="1" applyBorder="1" applyAlignment="1">
      <alignment horizontal="center" vertical="center" wrapText="1" shrinkToFit="1"/>
    </xf>
    <xf numFmtId="177" fontId="24" fillId="0" borderId="40" xfId="1" applyNumberFormat="1" applyFont="1" applyBorder="1" applyAlignment="1">
      <alignment horizontal="left" vertical="center" wrapText="1" shrinkToFit="1"/>
    </xf>
    <xf numFmtId="177" fontId="24" fillId="0" borderId="40" xfId="1" applyNumberFormat="1" applyFont="1" applyBorder="1" applyAlignment="1">
      <alignment vertical="center" wrapText="1" shrinkToFit="1"/>
    </xf>
    <xf numFmtId="177" fontId="13" fillId="0" borderId="40" xfId="1" applyNumberFormat="1" applyFont="1" applyBorder="1" applyAlignment="1">
      <alignment horizontal="center" vertical="center"/>
    </xf>
    <xf numFmtId="38" fontId="13" fillId="0" borderId="40" xfId="1" applyNumberFormat="1" applyFont="1" applyBorder="1" applyAlignment="1">
      <alignment horizontal="center" vertical="center"/>
    </xf>
    <xf numFmtId="183" fontId="13" fillId="0" borderId="16" xfId="1" applyNumberFormat="1" applyFont="1" applyBorder="1" applyAlignment="1">
      <alignment horizontal="center" vertical="center"/>
    </xf>
    <xf numFmtId="184" fontId="13" fillId="0" borderId="41" xfId="1" applyNumberFormat="1" applyFont="1" applyBorder="1" applyAlignment="1">
      <alignment horizontal="center" vertical="center"/>
    </xf>
    <xf numFmtId="177" fontId="13" fillId="0" borderId="40" xfId="1" applyNumberFormat="1" applyFont="1" applyBorder="1">
      <alignment vertical="center"/>
    </xf>
    <xf numFmtId="185" fontId="13" fillId="0" borderId="42" xfId="1" applyNumberFormat="1" applyFont="1" applyBorder="1" applyAlignment="1">
      <alignment horizontal="center" vertical="center"/>
    </xf>
    <xf numFmtId="185" fontId="13" fillId="0" borderId="41" xfId="1" applyNumberFormat="1" applyFont="1" applyBorder="1" applyAlignment="1">
      <alignment horizontal="center" vertical="center"/>
    </xf>
    <xf numFmtId="177" fontId="13" fillId="0" borderId="39" xfId="1" applyNumberFormat="1" applyFont="1" applyBorder="1" applyAlignment="1">
      <alignment horizontal="center" vertical="center"/>
    </xf>
    <xf numFmtId="177" fontId="13" fillId="9" borderId="39" xfId="1" applyNumberFormat="1" applyFont="1" applyFill="1" applyBorder="1" applyAlignment="1">
      <alignment horizontal="center" vertical="center"/>
    </xf>
    <xf numFmtId="183" fontId="24" fillId="9" borderId="40" xfId="1" applyNumberFormat="1" applyFont="1" applyFill="1" applyBorder="1" applyAlignment="1">
      <alignment vertical="center" wrapText="1" shrinkToFit="1"/>
    </xf>
    <xf numFmtId="38" fontId="24" fillId="9" borderId="40" xfId="1" applyNumberFormat="1" applyFont="1" applyFill="1" applyBorder="1" applyAlignment="1">
      <alignment vertical="center" wrapText="1" shrinkToFit="1"/>
    </xf>
    <xf numFmtId="183" fontId="24" fillId="9" borderId="40" xfId="1" applyNumberFormat="1" applyFont="1" applyFill="1" applyBorder="1" applyAlignment="1">
      <alignment vertical="center" shrinkToFit="1"/>
    </xf>
    <xf numFmtId="177" fontId="13" fillId="9" borderId="40" xfId="1" applyNumberFormat="1" applyFont="1" applyFill="1" applyBorder="1" applyAlignment="1">
      <alignment horizontal="center" vertical="center"/>
    </xf>
    <xf numFmtId="186" fontId="13" fillId="9" borderId="40" xfId="1" applyNumberFormat="1" applyFont="1" applyFill="1" applyBorder="1" applyAlignment="1">
      <alignment horizontal="center" vertical="center"/>
    </xf>
    <xf numFmtId="187" fontId="13" fillId="9" borderId="40" xfId="1" applyNumberFormat="1" applyFont="1" applyFill="1" applyBorder="1" applyAlignment="1">
      <alignment horizontal="center" vertical="center"/>
    </xf>
    <xf numFmtId="185" fontId="13" fillId="9" borderId="41" xfId="1" applyNumberFormat="1" applyFont="1" applyFill="1" applyBorder="1" applyAlignment="1">
      <alignment horizontal="center" vertical="center"/>
    </xf>
    <xf numFmtId="183" fontId="24" fillId="9" borderId="40" xfId="1" applyNumberFormat="1" applyFont="1" applyFill="1" applyBorder="1" applyAlignment="1">
      <alignment horizontal="center" vertical="center" wrapText="1" shrinkToFit="1"/>
    </xf>
    <xf numFmtId="177" fontId="13" fillId="9" borderId="40" xfId="1" applyNumberFormat="1" applyFont="1" applyFill="1" applyBorder="1">
      <alignment vertical="center"/>
    </xf>
    <xf numFmtId="188" fontId="13" fillId="9" borderId="42" xfId="1" applyNumberFormat="1" applyFont="1" applyFill="1" applyBorder="1" applyAlignment="1">
      <alignment horizontal="center" vertical="center"/>
    </xf>
    <xf numFmtId="188" fontId="13" fillId="9" borderId="43" xfId="1" applyNumberFormat="1" applyFont="1" applyFill="1" applyBorder="1" applyAlignment="1">
      <alignment horizontal="center" vertical="center"/>
    </xf>
    <xf numFmtId="187" fontId="13" fillId="9" borderId="49" xfId="1" applyNumberFormat="1" applyFont="1" applyFill="1" applyBorder="1" applyAlignment="1">
      <alignment horizontal="center" vertical="center"/>
    </xf>
    <xf numFmtId="49" fontId="13" fillId="3" borderId="42" xfId="1" applyNumberFormat="1" applyFont="1" applyFill="1" applyBorder="1" applyAlignment="1">
      <alignment horizontal="center" vertical="center" wrapText="1"/>
    </xf>
    <xf numFmtId="176" fontId="13" fillId="2" borderId="14" xfId="1" applyNumberFormat="1" applyFont="1" applyFill="1" applyBorder="1" applyAlignment="1">
      <alignment vertical="center" wrapText="1"/>
    </xf>
    <xf numFmtId="176" fontId="13" fillId="2" borderId="16" xfId="1" applyNumberFormat="1" applyFont="1" applyFill="1" applyBorder="1" applyAlignment="1">
      <alignment horizontal="left" vertical="center" wrapText="1"/>
    </xf>
    <xf numFmtId="176" fontId="13" fillId="2" borderId="40" xfId="1" applyNumberFormat="1" applyFont="1" applyFill="1" applyBorder="1" applyAlignment="1">
      <alignment horizontal="left" vertical="center" wrapText="1" shrinkToFit="1"/>
    </xf>
    <xf numFmtId="0" fontId="13" fillId="2" borderId="40" xfId="1" applyFont="1" applyFill="1" applyBorder="1" applyAlignment="1">
      <alignment horizontal="left" vertical="center" wrapText="1" shrinkToFit="1"/>
    </xf>
    <xf numFmtId="180" fontId="13" fillId="2" borderId="40" xfId="1" applyNumberFormat="1" applyFont="1" applyFill="1" applyBorder="1" applyAlignment="1">
      <alignment horizontal="center" vertical="center" wrapText="1"/>
    </xf>
    <xf numFmtId="0" fontId="13" fillId="2" borderId="40" xfId="1" applyFont="1" applyFill="1" applyBorder="1" applyAlignment="1">
      <alignment vertical="center" wrapText="1"/>
    </xf>
    <xf numFmtId="181" fontId="23" fillId="2" borderId="40" xfId="1" applyNumberFormat="1" applyFont="1" applyFill="1" applyBorder="1" applyAlignment="1">
      <alignment horizontal="center" vertical="center" wrapText="1"/>
    </xf>
    <xf numFmtId="176" fontId="23" fillId="2" borderId="41" xfId="1" applyNumberFormat="1" applyFont="1" applyFill="1" applyBorder="1" applyAlignment="1">
      <alignment horizontal="center" vertical="center" wrapText="1"/>
    </xf>
    <xf numFmtId="49" fontId="13" fillId="2" borderId="42" xfId="1" applyNumberFormat="1" applyFont="1" applyFill="1" applyBorder="1" applyAlignment="1">
      <alignment horizontal="center" vertical="center" wrapText="1"/>
    </xf>
    <xf numFmtId="177" fontId="13" fillId="2" borderId="48" xfId="1" applyNumberFormat="1" applyFont="1" applyFill="1" applyBorder="1" applyAlignment="1">
      <alignment vertical="center" wrapText="1" shrinkToFit="1"/>
    </xf>
    <xf numFmtId="182" fontId="13" fillId="2" borderId="40" xfId="1" applyNumberFormat="1" applyFont="1" applyFill="1" applyBorder="1" applyAlignment="1">
      <alignment horizontal="center" vertical="center" wrapText="1"/>
    </xf>
    <xf numFmtId="177" fontId="24" fillId="2" borderId="40" xfId="1" applyNumberFormat="1" applyFont="1" applyFill="1" applyBorder="1" applyAlignment="1">
      <alignment horizontal="center" vertical="center" wrapText="1" shrinkToFit="1"/>
    </xf>
    <xf numFmtId="177" fontId="24" fillId="2" borderId="40" xfId="1" applyNumberFormat="1" applyFont="1" applyFill="1" applyBorder="1" applyAlignment="1">
      <alignment horizontal="left" vertical="center" wrapText="1" shrinkToFit="1"/>
    </xf>
    <xf numFmtId="177" fontId="24" fillId="2" borderId="40" xfId="1" applyNumberFormat="1" applyFont="1" applyFill="1" applyBorder="1" applyAlignment="1">
      <alignment vertical="center" wrapText="1" shrinkToFit="1"/>
    </xf>
    <xf numFmtId="177" fontId="13" fillId="2" borderId="40" xfId="1" applyNumberFormat="1" applyFont="1" applyFill="1" applyBorder="1" applyAlignment="1">
      <alignment horizontal="center" vertical="center"/>
    </xf>
    <xf numFmtId="38" fontId="13" fillId="2" borderId="40" xfId="1" applyNumberFormat="1" applyFont="1" applyFill="1" applyBorder="1" applyAlignment="1">
      <alignment horizontal="center" vertical="center"/>
    </xf>
    <xf numFmtId="183" fontId="13" fillId="2" borderId="16" xfId="1" applyNumberFormat="1" applyFont="1" applyFill="1" applyBorder="1" applyAlignment="1">
      <alignment horizontal="center" vertical="center"/>
    </xf>
    <xf numFmtId="184" fontId="13" fillId="2" borderId="41" xfId="1" applyNumberFormat="1" applyFont="1" applyFill="1" applyBorder="1" applyAlignment="1">
      <alignment horizontal="center" vertical="center"/>
    </xf>
    <xf numFmtId="177" fontId="13" fillId="2" borderId="40" xfId="1" applyNumberFormat="1" applyFont="1" applyFill="1" applyBorder="1">
      <alignment vertical="center"/>
    </xf>
    <xf numFmtId="185" fontId="13" fillId="2" borderId="42" xfId="1" applyNumberFormat="1" applyFont="1" applyFill="1" applyBorder="1" applyAlignment="1">
      <alignment horizontal="center" vertical="center"/>
    </xf>
    <xf numFmtId="185" fontId="13" fillId="2" borderId="41" xfId="1" applyNumberFormat="1" applyFont="1" applyFill="1" applyBorder="1" applyAlignment="1">
      <alignment horizontal="center" vertical="center"/>
    </xf>
    <xf numFmtId="177" fontId="13" fillId="2" borderId="39" xfId="1" applyNumberFormat="1" applyFont="1" applyFill="1" applyBorder="1" applyAlignment="1">
      <alignment horizontal="center" vertical="center"/>
    </xf>
    <xf numFmtId="183" fontId="24" fillId="2" borderId="40" xfId="1" applyNumberFormat="1" applyFont="1" applyFill="1" applyBorder="1" applyAlignment="1">
      <alignment vertical="center" wrapText="1" shrinkToFit="1"/>
    </xf>
    <xf numFmtId="38" fontId="24" fillId="2" borderId="40" xfId="1" applyNumberFormat="1" applyFont="1" applyFill="1" applyBorder="1" applyAlignment="1">
      <alignment vertical="center" wrapText="1" shrinkToFit="1"/>
    </xf>
    <xf numFmtId="183" fontId="24" fillId="2" borderId="40" xfId="1" applyNumberFormat="1" applyFont="1" applyFill="1" applyBorder="1" applyAlignment="1">
      <alignment vertical="center" shrinkToFit="1"/>
    </xf>
    <xf numFmtId="186" fontId="13" fillId="2" borderId="40" xfId="1" applyNumberFormat="1" applyFont="1" applyFill="1" applyBorder="1" applyAlignment="1">
      <alignment horizontal="center" vertical="center"/>
    </xf>
    <xf numFmtId="187" fontId="13" fillId="2" borderId="40" xfId="1" applyNumberFormat="1" applyFont="1" applyFill="1" applyBorder="1" applyAlignment="1">
      <alignment horizontal="center" vertical="center"/>
    </xf>
    <xf numFmtId="183" fontId="24" fillId="2" borderId="40" xfId="1" applyNumberFormat="1" applyFont="1" applyFill="1" applyBorder="1" applyAlignment="1">
      <alignment horizontal="center" vertical="center" wrapText="1" shrinkToFit="1"/>
    </xf>
    <xf numFmtId="188" fontId="13" fillId="2" borderId="42" xfId="1" applyNumberFormat="1" applyFont="1" applyFill="1" applyBorder="1" applyAlignment="1">
      <alignment horizontal="center" vertical="center"/>
    </xf>
    <xf numFmtId="188" fontId="13" fillId="2" borderId="43" xfId="1" applyNumberFormat="1" applyFont="1" applyFill="1" applyBorder="1" applyAlignment="1">
      <alignment horizontal="center" vertical="center"/>
    </xf>
    <xf numFmtId="187" fontId="13" fillId="2" borderId="49" xfId="1" applyNumberFormat="1" applyFont="1" applyFill="1" applyBorder="1" applyAlignment="1">
      <alignment horizontal="center" vertical="center"/>
    </xf>
    <xf numFmtId="189" fontId="23" fillId="0" borderId="40" xfId="1" applyNumberFormat="1" applyFont="1" applyBorder="1" applyAlignment="1">
      <alignment horizontal="center" vertical="center" wrapText="1"/>
    </xf>
    <xf numFmtId="0" fontId="13" fillId="2" borderId="42" xfId="1" applyFont="1" applyFill="1" applyBorder="1" applyAlignment="1">
      <alignment horizontal="center" vertical="center" wrapText="1"/>
    </xf>
    <xf numFmtId="181" fontId="13" fillId="0" borderId="40" xfId="1" applyNumberFormat="1" applyFont="1" applyBorder="1" applyAlignment="1">
      <alignment horizontal="center" vertical="center" wrapText="1"/>
    </xf>
    <xf numFmtId="38" fontId="13" fillId="0" borderId="41" xfId="1" applyNumberFormat="1" applyFont="1" applyBorder="1" applyAlignment="1">
      <alignment horizontal="center" vertical="center" wrapText="1"/>
    </xf>
    <xf numFmtId="38" fontId="13" fillId="0" borderId="24" xfId="1" applyNumberFormat="1" applyFont="1" applyBorder="1" applyAlignment="1">
      <alignment vertical="center" wrapText="1"/>
    </xf>
    <xf numFmtId="38" fontId="13" fillId="0" borderId="25" xfId="1" applyNumberFormat="1" applyFont="1" applyBorder="1" applyAlignment="1">
      <alignment horizontal="left" vertical="center" shrinkToFit="1"/>
    </xf>
    <xf numFmtId="38" fontId="24" fillId="0" borderId="25" xfId="1" applyNumberFormat="1" applyFont="1" applyBorder="1" applyAlignment="1">
      <alignment horizontal="left" vertical="center" shrinkToFit="1"/>
    </xf>
    <xf numFmtId="180" fontId="13" fillId="0" borderId="25" xfId="1" applyNumberFormat="1" applyFont="1" applyBorder="1" applyAlignment="1">
      <alignment horizontal="center" vertical="center" wrapText="1"/>
    </xf>
    <xf numFmtId="0" fontId="13" fillId="0" borderId="25" xfId="1" applyFont="1" applyBorder="1" applyAlignment="1">
      <alignment vertical="center" wrapText="1"/>
    </xf>
    <xf numFmtId="181" fontId="13" fillId="0" borderId="25" xfId="1" applyNumberFormat="1" applyFont="1" applyBorder="1" applyAlignment="1">
      <alignment horizontal="center" vertical="center"/>
    </xf>
    <xf numFmtId="38" fontId="13" fillId="0" borderId="29" xfId="1" applyNumberFormat="1" applyFont="1" applyBorder="1" applyAlignment="1">
      <alignment horizontal="center" vertical="center"/>
    </xf>
    <xf numFmtId="49" fontId="13" fillId="3" borderId="24" xfId="1" applyNumberFormat="1" applyFont="1" applyFill="1" applyBorder="1" applyAlignment="1">
      <alignment horizontal="center" vertical="center" wrapText="1"/>
    </xf>
    <xf numFmtId="177" fontId="13" fillId="3" borderId="28" xfId="1" applyNumberFormat="1" applyFont="1" applyFill="1" applyBorder="1" applyAlignment="1">
      <alignment vertical="center" shrinkToFit="1"/>
    </xf>
    <xf numFmtId="182" fontId="13" fillId="0" borderId="25" xfId="1" applyNumberFormat="1" applyFont="1" applyBorder="1" applyAlignment="1">
      <alignment horizontal="center" vertical="center"/>
    </xf>
    <xf numFmtId="177" fontId="24" fillId="0" borderId="25" xfId="1" applyNumberFormat="1" applyFont="1" applyBorder="1" applyAlignment="1">
      <alignment horizontal="center" vertical="center" shrinkToFit="1"/>
    </xf>
    <xf numFmtId="177" fontId="24" fillId="0" borderId="25" xfId="1" applyNumberFormat="1" applyFont="1" applyBorder="1" applyAlignment="1">
      <alignment horizontal="left" vertical="center" shrinkToFit="1"/>
    </xf>
    <xf numFmtId="177" fontId="24" fillId="0" borderId="25" xfId="1" applyNumberFormat="1" applyFont="1" applyBorder="1" applyAlignment="1">
      <alignment vertical="center" shrinkToFit="1"/>
    </xf>
    <xf numFmtId="177" fontId="13" fillId="0" borderId="25" xfId="1" applyNumberFormat="1" applyFont="1" applyBorder="1" applyAlignment="1">
      <alignment horizontal="center" vertical="center"/>
    </xf>
    <xf numFmtId="38" fontId="13" fillId="0" borderId="25" xfId="1" applyNumberFormat="1" applyFont="1" applyBorder="1" applyAlignment="1">
      <alignment horizontal="center" vertical="center"/>
    </xf>
    <xf numFmtId="184" fontId="13" fillId="0" borderId="29" xfId="1" applyNumberFormat="1" applyFont="1" applyBorder="1" applyAlignment="1">
      <alignment horizontal="center" vertical="center"/>
    </xf>
    <xf numFmtId="177" fontId="13" fillId="0" borderId="25" xfId="1" applyNumberFormat="1" applyFont="1" applyBorder="1">
      <alignment vertical="center"/>
    </xf>
    <xf numFmtId="185" fontId="13" fillId="0" borderId="24" xfId="1" applyNumberFormat="1" applyFont="1" applyBorder="1" applyAlignment="1">
      <alignment horizontal="center" vertical="center"/>
    </xf>
    <xf numFmtId="185" fontId="13" fillId="0" borderId="50" xfId="1" applyNumberFormat="1" applyFont="1" applyBorder="1" applyAlignment="1">
      <alignment horizontal="center" vertical="center"/>
    </xf>
    <xf numFmtId="177" fontId="13" fillId="0" borderId="51" xfId="1" applyNumberFormat="1" applyFont="1" applyBorder="1" applyAlignment="1">
      <alignment horizontal="center" vertical="center"/>
    </xf>
    <xf numFmtId="177" fontId="13" fillId="9" borderId="52" xfId="1" applyNumberFormat="1" applyFont="1" applyFill="1" applyBorder="1" applyAlignment="1">
      <alignment horizontal="center" vertical="center"/>
    </xf>
    <xf numFmtId="183" fontId="24" fillId="9" borderId="25" xfId="1" applyNumberFormat="1" applyFont="1" applyFill="1" applyBorder="1" applyAlignment="1">
      <alignment vertical="center" wrapText="1" shrinkToFit="1"/>
    </xf>
    <xf numFmtId="38" fontId="24" fillId="9" borderId="25" xfId="1" applyNumberFormat="1" applyFont="1" applyFill="1" applyBorder="1" applyAlignment="1">
      <alignment vertical="center" wrapText="1" shrinkToFit="1"/>
    </xf>
    <xf numFmtId="183" fontId="24" fillId="9" borderId="25" xfId="1" applyNumberFormat="1" applyFont="1" applyFill="1" applyBorder="1" applyAlignment="1">
      <alignment vertical="center" shrinkToFit="1"/>
    </xf>
    <xf numFmtId="177" fontId="13" fillId="9" borderId="25" xfId="1" applyNumberFormat="1" applyFont="1" applyFill="1" applyBorder="1" applyAlignment="1">
      <alignment horizontal="center" vertical="center"/>
    </xf>
    <xf numFmtId="186" fontId="13" fillId="9" borderId="25" xfId="1" applyNumberFormat="1" applyFont="1" applyFill="1" applyBorder="1" applyAlignment="1">
      <alignment horizontal="center" vertical="center"/>
    </xf>
    <xf numFmtId="187" fontId="13" fillId="9" borderId="25" xfId="1" applyNumberFormat="1" applyFont="1" applyFill="1" applyBorder="1" applyAlignment="1">
      <alignment horizontal="center" vertical="center"/>
    </xf>
    <xf numFmtId="185" fontId="13" fillId="9" borderId="29" xfId="1" applyNumberFormat="1" applyFont="1" applyFill="1" applyBorder="1" applyAlignment="1">
      <alignment horizontal="center" vertical="center"/>
    </xf>
    <xf numFmtId="183" fontId="24" fillId="9" borderId="25" xfId="1" applyNumberFormat="1" applyFont="1" applyFill="1" applyBorder="1" applyAlignment="1">
      <alignment horizontal="center" vertical="center" shrinkToFit="1"/>
    </xf>
    <xf numFmtId="177" fontId="13" fillId="9" borderId="17" xfId="1" applyNumberFormat="1" applyFont="1" applyFill="1" applyBorder="1">
      <alignment vertical="center"/>
    </xf>
    <xf numFmtId="188" fontId="13" fillId="9" borderId="53" xfId="1" applyNumberFormat="1" applyFont="1" applyFill="1" applyBorder="1" applyAlignment="1">
      <alignment horizontal="center" vertical="center"/>
    </xf>
    <xf numFmtId="188" fontId="13" fillId="9" borderId="54" xfId="1" applyNumberFormat="1" applyFont="1" applyFill="1" applyBorder="1" applyAlignment="1">
      <alignment horizontal="center" vertical="center"/>
    </xf>
    <xf numFmtId="187" fontId="13" fillId="9" borderId="55" xfId="1" applyNumberFormat="1" applyFont="1" applyFill="1" applyBorder="1" applyAlignment="1">
      <alignment horizontal="center" vertical="center"/>
    </xf>
    <xf numFmtId="0" fontId="10" fillId="0" borderId="0" xfId="1" applyFont="1">
      <alignment vertical="center"/>
    </xf>
    <xf numFmtId="0" fontId="13" fillId="0" borderId="0" xfId="1" applyFont="1">
      <alignment vertical="center"/>
    </xf>
    <xf numFmtId="177" fontId="6" fillId="0" borderId="0" xfId="1" applyNumberFormat="1" applyFont="1">
      <alignment vertical="center"/>
    </xf>
    <xf numFmtId="38" fontId="13" fillId="3" borderId="16" xfId="1" applyNumberFormat="1" applyFont="1" applyFill="1" applyBorder="1" applyAlignment="1">
      <alignment horizontal="center" vertical="center" wrapText="1" shrinkToFit="1"/>
    </xf>
    <xf numFmtId="38" fontId="13" fillId="2" borderId="16" xfId="1" applyNumberFormat="1" applyFont="1" applyFill="1" applyBorder="1" applyAlignment="1">
      <alignment horizontal="center" vertical="center" wrapText="1" shrinkToFit="1"/>
    </xf>
    <xf numFmtId="176" fontId="23" fillId="0" borderId="10" xfId="1" applyNumberFormat="1" applyFont="1" applyBorder="1" applyAlignment="1">
      <alignment vertical="center" wrapText="1"/>
    </xf>
    <xf numFmtId="176" fontId="23" fillId="0" borderId="11" xfId="1" applyNumberFormat="1" applyFont="1" applyBorder="1" applyAlignment="1">
      <alignment horizontal="left" vertical="center" wrapText="1"/>
    </xf>
    <xf numFmtId="176" fontId="23" fillId="0" borderId="11" xfId="1" applyNumberFormat="1" applyFont="1" applyBorder="1" applyAlignment="1">
      <alignment horizontal="left" vertical="center" wrapText="1" shrinkToFit="1"/>
    </xf>
    <xf numFmtId="176" fontId="23" fillId="0" borderId="14" xfId="1" applyNumberFormat="1" applyFont="1" applyBorder="1" applyAlignment="1">
      <alignment vertical="center" wrapText="1"/>
    </xf>
    <xf numFmtId="176" fontId="23" fillId="0" borderId="16" xfId="1" applyNumberFormat="1" applyFont="1" applyBorder="1" applyAlignment="1">
      <alignment horizontal="left" vertical="center" wrapText="1"/>
    </xf>
    <xf numFmtId="176" fontId="23" fillId="0" borderId="40" xfId="1" applyNumberFormat="1" applyFont="1" applyBorder="1" applyAlignment="1">
      <alignment horizontal="left" vertical="center" wrapText="1" shrinkToFit="1"/>
    </xf>
    <xf numFmtId="176" fontId="23" fillId="2" borderId="14" xfId="1" applyNumberFormat="1" applyFont="1" applyFill="1" applyBorder="1" applyAlignment="1">
      <alignment vertical="center" wrapText="1"/>
    </xf>
    <xf numFmtId="176" fontId="23" fillId="2" borderId="16" xfId="1" applyNumberFormat="1" applyFont="1" applyFill="1" applyBorder="1" applyAlignment="1">
      <alignment horizontal="left" vertical="center" wrapText="1"/>
    </xf>
    <xf numFmtId="176" fontId="23" fillId="2" borderId="40" xfId="1" applyNumberFormat="1" applyFont="1" applyFill="1" applyBorder="1" applyAlignment="1">
      <alignment horizontal="left" vertical="center" wrapText="1" shrinkToFit="1"/>
    </xf>
    <xf numFmtId="38" fontId="23" fillId="0" borderId="14" xfId="1" applyNumberFormat="1" applyFont="1" applyBorder="1" applyAlignment="1">
      <alignment vertical="center" wrapText="1"/>
    </xf>
    <xf numFmtId="38" fontId="23" fillId="0" borderId="16" xfId="1" applyNumberFormat="1" applyFont="1" applyBorder="1" applyAlignment="1">
      <alignment horizontal="left" vertical="center" wrapText="1"/>
    </xf>
    <xf numFmtId="38" fontId="23" fillId="0" borderId="40" xfId="1" applyNumberFormat="1" applyFont="1" applyBorder="1" applyAlignment="1">
      <alignment horizontal="left" vertical="center" wrapText="1" shrinkToFit="1"/>
    </xf>
    <xf numFmtId="0" fontId="23" fillId="0" borderId="11" xfId="1" applyFont="1" applyBorder="1" applyAlignment="1">
      <alignment vertical="center" wrapText="1"/>
    </xf>
    <xf numFmtId="38" fontId="23" fillId="0" borderId="41" xfId="1" applyNumberFormat="1" applyFont="1" applyBorder="1" applyAlignment="1">
      <alignment horizontal="center" vertical="center" wrapText="1"/>
    </xf>
    <xf numFmtId="0" fontId="23" fillId="0" borderId="40" xfId="1" applyFont="1" applyBorder="1" applyAlignment="1">
      <alignment vertical="center" wrapText="1"/>
    </xf>
    <xf numFmtId="38" fontId="23" fillId="2" borderId="14" xfId="1" applyNumberFormat="1" applyFont="1" applyFill="1" applyBorder="1" applyAlignment="1">
      <alignment vertical="center" wrapText="1"/>
    </xf>
    <xf numFmtId="38" fontId="23" fillId="2" borderId="16" xfId="1" applyNumberFormat="1" applyFont="1" applyFill="1" applyBorder="1" applyAlignment="1">
      <alignment horizontal="left" vertical="center" wrapText="1"/>
    </xf>
    <xf numFmtId="38" fontId="23" fillId="2" borderId="40" xfId="1" applyNumberFormat="1" applyFont="1" applyFill="1" applyBorder="1" applyAlignment="1">
      <alignment horizontal="left" vertical="center" wrapText="1" shrinkToFit="1"/>
    </xf>
    <xf numFmtId="181" fontId="13" fillId="2" borderId="40" xfId="1" applyNumberFormat="1" applyFont="1" applyFill="1" applyBorder="1" applyAlignment="1">
      <alignment horizontal="center" vertical="center" wrapText="1"/>
    </xf>
    <xf numFmtId="38" fontId="13" fillId="2" borderId="41" xfId="1" applyNumberFormat="1" applyFont="1" applyFill="1" applyBorder="1" applyAlignment="1">
      <alignment horizontal="center" vertical="center" wrapText="1"/>
    </xf>
    <xf numFmtId="38" fontId="23" fillId="0" borderId="10" xfId="1" applyNumberFormat="1" applyFont="1" applyBorder="1" applyAlignment="1">
      <alignment vertical="center" wrapText="1"/>
    </xf>
    <xf numFmtId="38" fontId="23" fillId="0" borderId="11" xfId="1" applyNumberFormat="1" applyFont="1" applyBorder="1" applyAlignment="1">
      <alignment horizontal="left" vertical="center" wrapText="1"/>
    </xf>
    <xf numFmtId="38" fontId="23" fillId="0" borderId="11" xfId="1" applyNumberFormat="1" applyFont="1" applyBorder="1" applyAlignment="1">
      <alignment horizontal="left" vertical="center" wrapText="1" shrinkToFit="1"/>
    </xf>
    <xf numFmtId="0" fontId="23" fillId="0" borderId="11" xfId="1" applyFont="1" applyBorder="1" applyAlignment="1">
      <alignment horizontal="left" vertical="center" wrapText="1" shrinkToFit="1"/>
    </xf>
    <xf numFmtId="180" fontId="23" fillId="0" borderId="11" xfId="1" applyNumberFormat="1" applyFont="1" applyBorder="1" applyAlignment="1">
      <alignment horizontal="center" vertical="center" wrapText="1"/>
    </xf>
    <xf numFmtId="49" fontId="23" fillId="3" borderId="10" xfId="1" applyNumberFormat="1" applyFont="1" applyFill="1" applyBorder="1" applyAlignment="1">
      <alignment horizontal="center" vertical="center" wrapText="1"/>
    </xf>
    <xf numFmtId="0" fontId="23" fillId="0" borderId="40" xfId="1" applyFont="1" applyBorder="1" applyAlignment="1">
      <alignment horizontal="left" vertical="center" wrapText="1" shrinkToFit="1"/>
    </xf>
    <xf numFmtId="180" fontId="23" fillId="0" borderId="40" xfId="1" applyNumberFormat="1" applyFont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176" fontId="13" fillId="2" borderId="10" xfId="1" applyNumberFormat="1" applyFont="1" applyFill="1" applyBorder="1" applyAlignment="1">
      <alignment vertical="center" wrapText="1"/>
    </xf>
    <xf numFmtId="176" fontId="13" fillId="2" borderId="11" xfId="1" applyNumberFormat="1" applyFont="1" applyFill="1" applyBorder="1" applyAlignment="1">
      <alignment horizontal="left" vertical="center" wrapText="1"/>
    </xf>
    <xf numFmtId="176" fontId="13" fillId="2" borderId="11" xfId="1" applyNumberFormat="1" applyFont="1" applyFill="1" applyBorder="1" applyAlignment="1">
      <alignment horizontal="left" vertical="center" wrapText="1" shrinkToFit="1"/>
    </xf>
    <xf numFmtId="0" fontId="13" fillId="2" borderId="11" xfId="1" applyFont="1" applyFill="1" applyBorder="1" applyAlignment="1">
      <alignment horizontal="left" vertical="center" wrapText="1" shrinkToFit="1"/>
    </xf>
    <xf numFmtId="180" fontId="23" fillId="2" borderId="11" xfId="1" applyNumberFormat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vertical="center" wrapText="1"/>
    </xf>
    <xf numFmtId="181" fontId="23" fillId="2" borderId="11" xfId="1" applyNumberFormat="1" applyFont="1" applyFill="1" applyBorder="1" applyAlignment="1">
      <alignment horizontal="center" vertical="center" wrapText="1"/>
    </xf>
    <xf numFmtId="176" fontId="23" fillId="2" borderId="47" xfId="1" applyNumberFormat="1" applyFont="1" applyFill="1" applyBorder="1" applyAlignment="1">
      <alignment horizontal="center" vertical="center" wrapText="1"/>
    </xf>
    <xf numFmtId="49" fontId="23" fillId="2" borderId="10" xfId="1" applyNumberFormat="1" applyFont="1" applyFill="1" applyBorder="1" applyAlignment="1">
      <alignment horizontal="center" vertical="center" wrapText="1"/>
    </xf>
    <xf numFmtId="177" fontId="24" fillId="2" borderId="11" xfId="1" applyNumberFormat="1" applyFont="1" applyFill="1" applyBorder="1" applyAlignment="1">
      <alignment horizontal="center" vertical="center" wrapText="1" shrinkToFit="1"/>
    </xf>
    <xf numFmtId="177" fontId="24" fillId="2" borderId="11" xfId="1" applyNumberFormat="1" applyFont="1" applyFill="1" applyBorder="1" applyAlignment="1">
      <alignment horizontal="left" vertical="center" wrapText="1" shrinkToFit="1"/>
    </xf>
    <xf numFmtId="177" fontId="24" fillId="2" borderId="11" xfId="1" applyNumberFormat="1" applyFont="1" applyFill="1" applyBorder="1" applyAlignment="1">
      <alignment vertical="center" wrapText="1" shrinkToFit="1"/>
    </xf>
    <xf numFmtId="177" fontId="13" fillId="2" borderId="11" xfId="1" applyNumberFormat="1" applyFont="1" applyFill="1" applyBorder="1" applyAlignment="1">
      <alignment horizontal="center" vertical="center"/>
    </xf>
    <xf numFmtId="38" fontId="13" fillId="2" borderId="11" xfId="1" applyNumberFormat="1" applyFont="1" applyFill="1" applyBorder="1" applyAlignment="1">
      <alignment horizontal="center" vertical="center"/>
    </xf>
    <xf numFmtId="183" fontId="13" fillId="2" borderId="11" xfId="1" applyNumberFormat="1" applyFont="1" applyFill="1" applyBorder="1" applyAlignment="1">
      <alignment horizontal="center" vertical="center"/>
    </xf>
    <xf numFmtId="184" fontId="13" fillId="2" borderId="47" xfId="1" applyNumberFormat="1" applyFont="1" applyFill="1" applyBorder="1" applyAlignment="1">
      <alignment horizontal="center" vertical="center"/>
    </xf>
    <xf numFmtId="177" fontId="13" fillId="2" borderId="11" xfId="1" applyNumberFormat="1" applyFont="1" applyFill="1" applyBorder="1">
      <alignment vertical="center"/>
    </xf>
    <xf numFmtId="185" fontId="13" fillId="2" borderId="10" xfId="1" applyNumberFormat="1" applyFont="1" applyFill="1" applyBorder="1" applyAlignment="1">
      <alignment horizontal="center" vertical="center"/>
    </xf>
    <xf numFmtId="185" fontId="13" fillId="2" borderId="47" xfId="1" applyNumberFormat="1" applyFont="1" applyFill="1" applyBorder="1" applyAlignment="1">
      <alignment horizontal="center" vertical="center"/>
    </xf>
    <xf numFmtId="177" fontId="13" fillId="2" borderId="3" xfId="1" applyNumberFormat="1" applyFont="1" applyFill="1" applyBorder="1" applyAlignment="1">
      <alignment horizontal="center" vertical="center"/>
    </xf>
    <xf numFmtId="183" fontId="24" fillId="2" borderId="11" xfId="1" applyNumberFormat="1" applyFont="1" applyFill="1" applyBorder="1" applyAlignment="1">
      <alignment vertical="center" wrapText="1" shrinkToFit="1"/>
    </xf>
    <xf numFmtId="38" fontId="24" fillId="2" borderId="11" xfId="1" applyNumberFormat="1" applyFont="1" applyFill="1" applyBorder="1" applyAlignment="1">
      <alignment vertical="center" wrapText="1" shrinkToFit="1"/>
    </xf>
    <xf numFmtId="183" fontId="24" fillId="2" borderId="11" xfId="1" applyNumberFormat="1" applyFont="1" applyFill="1" applyBorder="1" applyAlignment="1">
      <alignment vertical="center" shrinkToFit="1"/>
    </xf>
    <xf numFmtId="186" fontId="13" fillId="2" borderId="11" xfId="1" applyNumberFormat="1" applyFont="1" applyFill="1" applyBorder="1" applyAlignment="1">
      <alignment horizontal="center" vertical="center"/>
    </xf>
    <xf numFmtId="187" fontId="13" fillId="2" borderId="11" xfId="1" applyNumberFormat="1" applyFont="1" applyFill="1" applyBorder="1" applyAlignment="1">
      <alignment horizontal="center" vertical="center"/>
    </xf>
    <xf numFmtId="183" fontId="24" fillId="2" borderId="11" xfId="1" applyNumberFormat="1" applyFont="1" applyFill="1" applyBorder="1" applyAlignment="1">
      <alignment horizontal="center" vertical="center" wrapText="1" shrinkToFit="1"/>
    </xf>
    <xf numFmtId="188" fontId="13" fillId="2" borderId="10" xfId="1" applyNumberFormat="1" applyFont="1" applyFill="1" applyBorder="1" applyAlignment="1">
      <alignment horizontal="center" vertical="center"/>
    </xf>
    <xf numFmtId="188" fontId="13" fillId="2" borderId="13" xfId="1" applyNumberFormat="1" applyFont="1" applyFill="1" applyBorder="1" applyAlignment="1">
      <alignment horizontal="center" vertical="center"/>
    </xf>
    <xf numFmtId="187" fontId="13" fillId="2" borderId="2" xfId="1" applyNumberFormat="1" applyFont="1" applyFill="1" applyBorder="1" applyAlignment="1">
      <alignment horizontal="center" vertical="center"/>
    </xf>
    <xf numFmtId="180" fontId="23" fillId="2" borderId="40" xfId="1" applyNumberFormat="1" applyFont="1" applyFill="1" applyBorder="1" applyAlignment="1">
      <alignment horizontal="center" vertical="center" wrapText="1"/>
    </xf>
    <xf numFmtId="0" fontId="23" fillId="2" borderId="40" xfId="1" applyFont="1" applyFill="1" applyBorder="1" applyAlignment="1">
      <alignment vertical="center" wrapText="1"/>
    </xf>
    <xf numFmtId="49" fontId="23" fillId="2" borderId="42" xfId="1" applyNumberFormat="1" applyFont="1" applyFill="1" applyBorder="1" applyAlignment="1">
      <alignment horizontal="center" vertical="center" wrapText="1"/>
    </xf>
    <xf numFmtId="176" fontId="23" fillId="2" borderId="10" xfId="1" applyNumberFormat="1" applyFont="1" applyFill="1" applyBorder="1" applyAlignment="1">
      <alignment vertical="center" wrapText="1"/>
    </xf>
    <xf numFmtId="176" fontId="23" fillId="2" borderId="11" xfId="1" applyNumberFormat="1" applyFont="1" applyFill="1" applyBorder="1" applyAlignment="1">
      <alignment horizontal="left" vertical="center" wrapText="1"/>
    </xf>
    <xf numFmtId="176" fontId="23" fillId="2" borderId="11" xfId="1" applyNumberFormat="1" applyFont="1" applyFill="1" applyBorder="1" applyAlignment="1">
      <alignment horizontal="left" vertical="center" wrapText="1" shrinkToFit="1"/>
    </xf>
    <xf numFmtId="0" fontId="23" fillId="2" borderId="11" xfId="1" applyFont="1" applyFill="1" applyBorder="1" applyAlignment="1">
      <alignment horizontal="left" vertical="center" wrapText="1" shrinkToFit="1"/>
    </xf>
    <xf numFmtId="0" fontId="23" fillId="2" borderId="40" xfId="1" applyFont="1" applyFill="1" applyBorder="1" applyAlignment="1">
      <alignment horizontal="left" vertical="center" wrapText="1" shrinkToFit="1"/>
    </xf>
    <xf numFmtId="38" fontId="9" fillId="0" borderId="0" xfId="1" applyNumberFormat="1" applyFont="1" applyAlignment="1">
      <alignment horizontal="left" vertical="center" wrapText="1" shrinkToFit="1"/>
    </xf>
    <xf numFmtId="181" fontId="29" fillId="0" borderId="40" xfId="1" applyNumberFormat="1" applyFont="1" applyBorder="1" applyAlignment="1">
      <alignment horizontal="center" vertical="center" wrapText="1"/>
    </xf>
    <xf numFmtId="176" fontId="29" fillId="0" borderId="41" xfId="1" applyNumberFormat="1" applyFont="1" applyBorder="1" applyAlignment="1">
      <alignment horizontal="center" vertical="center" wrapText="1"/>
    </xf>
    <xf numFmtId="38" fontId="30" fillId="0" borderId="56" xfId="1" applyNumberFormat="1" applyFont="1" applyBorder="1" applyAlignment="1">
      <alignment horizontal="center" vertical="center"/>
    </xf>
    <xf numFmtId="38" fontId="23" fillId="2" borderId="10" xfId="1" applyNumberFormat="1" applyFont="1" applyFill="1" applyBorder="1" applyAlignment="1">
      <alignment vertical="center" wrapText="1"/>
    </xf>
    <xf numFmtId="38" fontId="23" fillId="2" borderId="11" xfId="1" applyNumberFormat="1" applyFont="1" applyFill="1" applyBorder="1" applyAlignment="1">
      <alignment horizontal="left" vertical="center" wrapText="1"/>
    </xf>
    <xf numFmtId="38" fontId="23" fillId="2" borderId="11" xfId="1" applyNumberFormat="1" applyFont="1" applyFill="1" applyBorder="1" applyAlignment="1">
      <alignment horizontal="left" vertical="center" wrapText="1" shrinkToFit="1"/>
    </xf>
    <xf numFmtId="38" fontId="23" fillId="2" borderId="47" xfId="1" applyNumberFormat="1" applyFont="1" applyFill="1" applyBorder="1" applyAlignment="1">
      <alignment horizontal="center" vertical="center" wrapText="1"/>
    </xf>
    <xf numFmtId="187" fontId="23" fillId="2" borderId="11" xfId="1" applyNumberFormat="1" applyFont="1" applyFill="1" applyBorder="1" applyAlignment="1">
      <alignment horizontal="center" vertical="center"/>
    </xf>
    <xf numFmtId="0" fontId="31" fillId="0" borderId="57" xfId="1" applyFont="1" applyBorder="1" applyAlignment="1">
      <alignment horizontal="left" vertical="center" wrapText="1" shrinkToFit="1"/>
    </xf>
    <xf numFmtId="187" fontId="23" fillId="0" borderId="40" xfId="1" applyNumberFormat="1" applyFont="1" applyBorder="1" applyAlignment="1">
      <alignment horizontal="center" vertical="center"/>
    </xf>
    <xf numFmtId="38" fontId="23" fillId="2" borderId="41" xfId="1" applyNumberFormat="1" applyFont="1" applyFill="1" applyBorder="1" applyAlignment="1">
      <alignment horizontal="center" vertical="center" wrapText="1"/>
    </xf>
    <xf numFmtId="187" fontId="23" fillId="2" borderId="40" xfId="1" applyNumberFormat="1" applyFont="1" applyFill="1" applyBorder="1" applyAlignment="1">
      <alignment horizontal="center" vertical="center"/>
    </xf>
    <xf numFmtId="38" fontId="30" fillId="0" borderId="0" xfId="1" applyNumberFormat="1" applyFont="1" applyAlignment="1">
      <alignment horizontal="center" vertical="center"/>
    </xf>
    <xf numFmtId="0" fontId="31" fillId="0" borderId="56" xfId="1" applyFont="1" applyBorder="1" applyAlignment="1">
      <alignment horizontal="left" vertical="center" wrapText="1" shrinkToFit="1"/>
    </xf>
    <xf numFmtId="189" fontId="23" fillId="2" borderId="40" xfId="1" applyNumberFormat="1" applyFont="1" applyFill="1" applyBorder="1" applyAlignment="1">
      <alignment horizontal="center" vertical="center" wrapText="1"/>
    </xf>
    <xf numFmtId="180" fontId="13" fillId="2" borderId="11" xfId="1" applyNumberFormat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vertical="center" wrapText="1"/>
    </xf>
    <xf numFmtId="38" fontId="23" fillId="0" borderId="47" xfId="1" applyNumberFormat="1" applyFont="1" applyBorder="1" applyAlignment="1">
      <alignment horizontal="center" vertical="center" wrapText="1"/>
    </xf>
    <xf numFmtId="187" fontId="23" fillId="0" borderId="11" xfId="1" applyNumberFormat="1" applyFont="1" applyBorder="1" applyAlignment="1">
      <alignment horizontal="center" vertical="center"/>
    </xf>
    <xf numFmtId="38" fontId="31" fillId="0" borderId="56" xfId="1" applyNumberFormat="1" applyFont="1" applyBorder="1" applyAlignment="1">
      <alignment horizontal="center" vertical="center" wrapText="1"/>
    </xf>
    <xf numFmtId="0" fontId="32" fillId="0" borderId="57" xfId="1" applyFont="1" applyBorder="1" applyAlignment="1">
      <alignment horizontal="left" vertical="center" wrapText="1" shrinkToFit="1"/>
    </xf>
    <xf numFmtId="38" fontId="23" fillId="0" borderId="53" xfId="1" applyNumberFormat="1" applyFont="1" applyBorder="1" applyAlignment="1">
      <alignment vertical="center" wrapText="1"/>
    </xf>
    <xf numFmtId="38" fontId="23" fillId="0" borderId="16" xfId="1" applyNumberFormat="1" applyFont="1" applyBorder="1" applyAlignment="1">
      <alignment horizontal="left" vertical="center" wrapText="1" shrinkToFit="1"/>
    </xf>
    <xf numFmtId="38" fontId="23" fillId="0" borderId="40" xfId="1" applyNumberFormat="1" applyFont="1" applyBorder="1" applyAlignment="1">
      <alignment horizontal="left" vertical="center" wrapText="1"/>
    </xf>
    <xf numFmtId="0" fontId="23" fillId="0" borderId="40" xfId="3" applyNumberFormat="1" applyFont="1" applyFill="1" applyBorder="1" applyAlignment="1">
      <alignment horizontal="left" vertical="center" wrapText="1" shrinkToFit="1"/>
    </xf>
    <xf numFmtId="0" fontId="23" fillId="2" borderId="40" xfId="3" applyNumberFormat="1" applyFont="1" applyFill="1" applyBorder="1" applyAlignment="1">
      <alignment horizontal="left" vertical="center" wrapText="1" shrinkToFit="1"/>
    </xf>
    <xf numFmtId="181" fontId="13" fillId="2" borderId="11" xfId="1" applyNumberFormat="1" applyFont="1" applyFill="1" applyBorder="1" applyAlignment="1">
      <alignment horizontal="center" vertical="center" wrapText="1"/>
    </xf>
    <xf numFmtId="38" fontId="13" fillId="2" borderId="47" xfId="1" applyNumberFormat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181" fontId="13" fillId="0" borderId="11" xfId="1" applyNumberFormat="1" applyFont="1" applyBorder="1" applyAlignment="1">
      <alignment horizontal="center" vertical="center" wrapText="1"/>
    </xf>
    <xf numFmtId="38" fontId="13" fillId="0" borderId="47" xfId="1" applyNumberFormat="1" applyFont="1" applyBorder="1" applyAlignment="1">
      <alignment horizontal="center" vertical="center" wrapText="1"/>
    </xf>
    <xf numFmtId="176" fontId="23" fillId="0" borderId="16" xfId="1" applyNumberFormat="1" applyFont="1" applyBorder="1" applyAlignment="1">
      <alignment horizontal="left" vertical="center" shrinkToFit="1"/>
    </xf>
    <xf numFmtId="0" fontId="34" fillId="2" borderId="11" xfId="1" applyFont="1" applyFill="1" applyBorder="1" applyAlignment="1">
      <alignment horizontal="left" vertical="center" wrapText="1" shrinkToFit="1"/>
    </xf>
    <xf numFmtId="0" fontId="34" fillId="0" borderId="40" xfId="1" applyFont="1" applyBorder="1" applyAlignment="1">
      <alignment horizontal="left" vertical="center" wrapText="1" shrinkToFit="1"/>
    </xf>
    <xf numFmtId="0" fontId="34" fillId="2" borderId="40" xfId="1" applyFont="1" applyFill="1" applyBorder="1" applyAlignment="1">
      <alignment horizontal="left" vertical="center" wrapText="1" shrinkToFit="1"/>
    </xf>
    <xf numFmtId="38" fontId="24" fillId="0" borderId="56" xfId="1" applyNumberFormat="1" applyFont="1" applyBorder="1" applyAlignment="1">
      <alignment horizontal="left" vertical="center" wrapText="1"/>
    </xf>
    <xf numFmtId="38" fontId="10" fillId="0" borderId="56" xfId="1" applyNumberFormat="1" applyFont="1" applyBorder="1" applyAlignment="1">
      <alignment horizontal="center" vertical="center"/>
    </xf>
    <xf numFmtId="38" fontId="24" fillId="0" borderId="0" xfId="1" applyNumberFormat="1" applyFont="1" applyAlignment="1">
      <alignment horizontal="left" vertical="center" wrapText="1"/>
    </xf>
    <xf numFmtId="38" fontId="24" fillId="0" borderId="56" xfId="1" applyNumberFormat="1" applyFont="1" applyBorder="1" applyAlignment="1">
      <alignment horizontal="center" vertical="center" wrapText="1"/>
    </xf>
    <xf numFmtId="38" fontId="24" fillId="0" borderId="0" xfId="1" applyNumberFormat="1" applyFont="1" applyAlignment="1">
      <alignment horizontal="center" vertical="center" wrapText="1"/>
    </xf>
    <xf numFmtId="38" fontId="23" fillId="0" borderId="13" xfId="1" applyNumberFormat="1" applyFont="1" applyBorder="1" applyAlignment="1">
      <alignment horizontal="center" vertical="center" wrapText="1"/>
    </xf>
    <xf numFmtId="38" fontId="31" fillId="0" borderId="56" xfId="1" applyNumberFormat="1" applyFont="1" applyBorder="1" applyAlignment="1">
      <alignment horizontal="center" vertical="center"/>
    </xf>
    <xf numFmtId="38" fontId="30" fillId="0" borderId="56" xfId="1" applyNumberFormat="1" applyFont="1" applyBorder="1" applyAlignment="1">
      <alignment horizontal="center" vertical="center" wrapText="1"/>
    </xf>
    <xf numFmtId="0" fontId="23" fillId="0" borderId="16" xfId="1" applyFont="1" applyBorder="1" applyAlignment="1">
      <alignment horizontal="left" vertical="center" wrapText="1" shrinkToFit="1"/>
    </xf>
    <xf numFmtId="176" fontId="23" fillId="2" borderId="11" xfId="1" applyNumberFormat="1" applyFont="1" applyFill="1" applyBorder="1" applyAlignment="1">
      <alignment horizontal="center" vertical="center"/>
    </xf>
    <xf numFmtId="176" fontId="23" fillId="0" borderId="40" xfId="1" applyNumberFormat="1" applyFont="1" applyBorder="1" applyAlignment="1">
      <alignment horizontal="center" vertical="center"/>
    </xf>
    <xf numFmtId="176" fontId="23" fillId="2" borderId="40" xfId="1" applyNumberFormat="1" applyFont="1" applyFill="1" applyBorder="1" applyAlignment="1">
      <alignment horizontal="center" vertical="center"/>
    </xf>
    <xf numFmtId="49" fontId="23" fillId="3" borderId="14" xfId="1" applyNumberFormat="1" applyFont="1" applyFill="1" applyBorder="1" applyAlignment="1">
      <alignment horizontal="center" vertical="center" wrapText="1"/>
    </xf>
    <xf numFmtId="0" fontId="8" fillId="0" borderId="0" xfId="1" applyFo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 wrapText="1"/>
    </xf>
    <xf numFmtId="14" fontId="6" fillId="0" borderId="0" xfId="1" applyNumberFormat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13" fillId="0" borderId="0" xfId="4" applyFont="1">
      <alignment vertical="center"/>
    </xf>
    <xf numFmtId="0" fontId="26" fillId="0" borderId="35" xfId="1" applyFont="1" applyBorder="1" applyAlignment="1">
      <alignment horizontal="centerContinuous" vertical="center"/>
    </xf>
    <xf numFmtId="0" fontId="26" fillId="0" borderId="15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16" xfId="5" applyFont="1" applyBorder="1">
      <alignment vertical="center"/>
    </xf>
    <xf numFmtId="0" fontId="6" fillId="0" borderId="0" xfId="5" applyFont="1">
      <alignment vertical="center"/>
    </xf>
    <xf numFmtId="0" fontId="13" fillId="0" borderId="16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 wrapText="1"/>
    </xf>
    <xf numFmtId="0" fontId="6" fillId="9" borderId="39" xfId="1" applyFont="1" applyFill="1" applyBorder="1">
      <alignment vertical="center"/>
    </xf>
    <xf numFmtId="0" fontId="6" fillId="9" borderId="15" xfId="1" applyFont="1" applyFill="1" applyBorder="1">
      <alignment vertical="center"/>
    </xf>
    <xf numFmtId="40" fontId="6" fillId="9" borderId="16" xfId="1" applyNumberFormat="1" applyFont="1" applyFill="1" applyBorder="1">
      <alignment vertical="center"/>
    </xf>
    <xf numFmtId="0" fontId="6" fillId="0" borderId="16" xfId="5" applyFont="1" applyBorder="1">
      <alignment vertical="center"/>
    </xf>
    <xf numFmtId="0" fontId="43" fillId="0" borderId="40" xfId="6" applyFont="1" applyBorder="1" applyAlignment="1">
      <alignment horizontal="left" vertical="center" shrinkToFit="1"/>
    </xf>
    <xf numFmtId="0" fontId="13" fillId="0" borderId="16" xfId="4" applyFont="1" applyBorder="1">
      <alignment vertical="center"/>
    </xf>
    <xf numFmtId="0" fontId="6" fillId="9" borderId="58" xfId="1" applyFont="1" applyFill="1" applyBorder="1">
      <alignment vertical="center"/>
    </xf>
    <xf numFmtId="40" fontId="6" fillId="9" borderId="17" xfId="1" applyNumberFormat="1" applyFont="1" applyFill="1" applyBorder="1">
      <alignment vertical="center"/>
    </xf>
    <xf numFmtId="0" fontId="6" fillId="9" borderId="59" xfId="1" applyFont="1" applyFill="1" applyBorder="1">
      <alignment vertical="center"/>
    </xf>
    <xf numFmtId="0" fontId="6" fillId="6" borderId="58" xfId="1" applyFont="1" applyFill="1" applyBorder="1">
      <alignment vertical="center"/>
    </xf>
    <xf numFmtId="0" fontId="6" fillId="6" borderId="15" xfId="1" applyFont="1" applyFill="1" applyBorder="1">
      <alignment vertical="center"/>
    </xf>
    <xf numFmtId="40" fontId="6" fillId="6" borderId="16" xfId="1" applyNumberFormat="1" applyFont="1" applyFill="1" applyBorder="1">
      <alignment vertical="center"/>
    </xf>
    <xf numFmtId="40" fontId="6" fillId="6" borderId="17" xfId="1" applyNumberFormat="1" applyFont="1" applyFill="1" applyBorder="1">
      <alignment vertical="center"/>
    </xf>
    <xf numFmtId="0" fontId="6" fillId="6" borderId="59" xfId="1" applyFont="1" applyFill="1" applyBorder="1">
      <alignment vertical="center"/>
    </xf>
    <xf numFmtId="0" fontId="6" fillId="0" borderId="46" xfId="1" applyFont="1" applyBorder="1">
      <alignment vertical="center"/>
    </xf>
    <xf numFmtId="0" fontId="6" fillId="0" borderId="15" xfId="1" applyFont="1" applyBorder="1">
      <alignment vertical="center"/>
    </xf>
    <xf numFmtId="40" fontId="6" fillId="0" borderId="16" xfId="1" applyNumberFormat="1" applyFont="1" applyBorder="1">
      <alignment vertical="center"/>
    </xf>
    <xf numFmtId="2" fontId="6" fillId="0" borderId="0" xfId="5" applyNumberFormat="1" applyFont="1">
      <alignment vertical="center"/>
    </xf>
    <xf numFmtId="0" fontId="6" fillId="0" borderId="0" xfId="5" applyFont="1" applyAlignment="1">
      <alignment horizontal="center" vertical="center"/>
    </xf>
    <xf numFmtId="0" fontId="44" fillId="6" borderId="16" xfId="0" applyFont="1" applyFill="1" applyBorder="1" applyAlignment="1">
      <alignment horizontal="center" vertical="center" wrapText="1"/>
    </xf>
    <xf numFmtId="0" fontId="44" fillId="10" borderId="16" xfId="0" applyFont="1" applyFill="1" applyBorder="1" applyAlignment="1">
      <alignment horizontal="center" vertical="center" wrapText="1"/>
    </xf>
    <xf numFmtId="38" fontId="44" fillId="12" borderId="16" xfId="1" applyNumberFormat="1" applyFont="1" applyFill="1" applyBorder="1" applyAlignment="1">
      <alignment horizontal="center" vertical="center"/>
    </xf>
    <xf numFmtId="38" fontId="42" fillId="12" borderId="16" xfId="1" applyNumberFormat="1" applyFont="1" applyFill="1" applyBorder="1" applyAlignment="1">
      <alignment horizontal="center" vertical="center" wrapText="1"/>
    </xf>
    <xf numFmtId="38" fontId="44" fillId="12" borderId="16" xfId="1" applyNumberFormat="1" applyFont="1" applyFill="1" applyBorder="1" applyAlignment="1">
      <alignment horizontal="centerContinuous" vertical="center"/>
    </xf>
    <xf numFmtId="38" fontId="42" fillId="12" borderId="16" xfId="1" applyNumberFormat="1" applyFont="1" applyFill="1" applyBorder="1" applyAlignment="1">
      <alignment horizontal="centerContinuous" vertical="center"/>
    </xf>
    <xf numFmtId="38" fontId="44" fillId="12" borderId="16" xfId="1" applyNumberFormat="1" applyFont="1" applyFill="1" applyBorder="1" applyAlignment="1">
      <alignment horizontal="center" vertical="center" wrapText="1"/>
    </xf>
    <xf numFmtId="0" fontId="42" fillId="0" borderId="16" xfId="6" applyFont="1" applyBorder="1" applyAlignment="1">
      <alignment vertical="center" wrapText="1"/>
    </xf>
    <xf numFmtId="0" fontId="42" fillId="0" borderId="60" xfId="6" applyFont="1" applyBorder="1" applyAlignment="1">
      <alignment vertical="center" wrapText="1"/>
    </xf>
    <xf numFmtId="190" fontId="9" fillId="0" borderId="0" xfId="1" applyNumberFormat="1" applyFont="1" applyAlignment="1">
      <alignment horizontal="left" vertical="center" shrinkToFit="1"/>
    </xf>
    <xf numFmtId="183" fontId="13" fillId="0" borderId="25" xfId="1" applyNumberFormat="1" applyFont="1" applyBorder="1" applyAlignment="1">
      <alignment horizontal="center" vertical="center"/>
    </xf>
    <xf numFmtId="185" fontId="13" fillId="0" borderId="29" xfId="1" applyNumberFormat="1" applyFont="1" applyBorder="1" applyAlignment="1">
      <alignment horizontal="center" vertical="center"/>
    </xf>
    <xf numFmtId="177" fontId="13" fillId="0" borderId="46" xfId="1" applyNumberFormat="1" applyFont="1" applyBorder="1" applyAlignment="1">
      <alignment horizontal="center" vertical="center"/>
    </xf>
    <xf numFmtId="177" fontId="13" fillId="9" borderId="46" xfId="1" applyNumberFormat="1" applyFont="1" applyFill="1" applyBorder="1" applyAlignment="1">
      <alignment horizontal="center" vertical="center"/>
    </xf>
    <xf numFmtId="177" fontId="13" fillId="9" borderId="25" xfId="1" applyNumberFormat="1" applyFont="1" applyFill="1" applyBorder="1">
      <alignment vertical="center"/>
    </xf>
    <xf numFmtId="188" fontId="13" fillId="9" borderId="24" xfId="1" applyNumberFormat="1" applyFont="1" applyFill="1" applyBorder="1" applyAlignment="1">
      <alignment horizontal="center" vertical="center"/>
    </xf>
    <xf numFmtId="188" fontId="13" fillId="9" borderId="27" xfId="1" applyNumberFormat="1" applyFont="1" applyFill="1" applyBorder="1" applyAlignment="1">
      <alignment horizontal="center" vertical="center"/>
    </xf>
    <xf numFmtId="187" fontId="13" fillId="9" borderId="32" xfId="1" applyNumberFormat="1" applyFont="1" applyFill="1" applyBorder="1" applyAlignment="1">
      <alignment horizontal="center" vertical="center"/>
    </xf>
    <xf numFmtId="0" fontId="45" fillId="0" borderId="0" xfId="9" applyFont="1">
      <alignment vertical="center"/>
    </xf>
    <xf numFmtId="0" fontId="42" fillId="0" borderId="0" xfId="9" applyFont="1">
      <alignment vertical="center"/>
    </xf>
    <xf numFmtId="0" fontId="42" fillId="11" borderId="17" xfId="9" applyFont="1" applyFill="1" applyBorder="1" applyAlignment="1">
      <alignment horizontal="center" vertical="center"/>
    </xf>
    <xf numFmtId="0" fontId="42" fillId="11" borderId="50" xfId="9" applyFont="1" applyFill="1" applyBorder="1" applyAlignment="1">
      <alignment horizontal="center" vertical="center"/>
    </xf>
    <xf numFmtId="49" fontId="42" fillId="0" borderId="16" xfId="9" applyNumberFormat="1" applyFont="1" applyBorder="1" applyAlignment="1">
      <alignment horizontal="center" vertical="center"/>
    </xf>
    <xf numFmtId="0" fontId="42" fillId="0" borderId="16" xfId="9" applyFont="1" applyBorder="1" applyAlignment="1">
      <alignment vertical="center" wrapText="1"/>
    </xf>
    <xf numFmtId="0" fontId="42" fillId="0" borderId="60" xfId="9" applyFont="1" applyBorder="1" applyAlignment="1">
      <alignment vertical="center" wrapText="1"/>
    </xf>
    <xf numFmtId="38" fontId="42" fillId="0" borderId="16" xfId="8" applyFont="1" applyBorder="1">
      <alignment vertical="center"/>
    </xf>
    <xf numFmtId="38" fontId="42" fillId="6" borderId="16" xfId="8" applyFont="1" applyFill="1" applyBorder="1">
      <alignment vertical="center"/>
    </xf>
    <xf numFmtId="38" fontId="42" fillId="10" borderId="16" xfId="8" applyFont="1" applyFill="1" applyBorder="1">
      <alignment vertical="center"/>
    </xf>
    <xf numFmtId="0" fontId="42" fillId="0" borderId="16" xfId="9" applyFont="1" applyBorder="1">
      <alignment vertical="center"/>
    </xf>
    <xf numFmtId="0" fontId="42" fillId="12" borderId="16" xfId="9" applyFont="1" applyFill="1" applyBorder="1">
      <alignment vertical="center"/>
    </xf>
    <xf numFmtId="0" fontId="42" fillId="0" borderId="0" xfId="9" applyFont="1" applyAlignment="1">
      <alignment horizontal="right" vertical="center"/>
    </xf>
    <xf numFmtId="176" fontId="13" fillId="0" borderId="16" xfId="1" applyNumberFormat="1" applyFont="1" applyBorder="1" applyAlignment="1">
      <alignment horizontal="left" vertical="center" wrapText="1" shrinkToFit="1"/>
    </xf>
    <xf numFmtId="0" fontId="13" fillId="0" borderId="16" xfId="1" applyFont="1" applyBorder="1" applyAlignment="1">
      <alignment horizontal="left" vertical="center" wrapText="1" shrinkToFit="1"/>
    </xf>
    <xf numFmtId="180" fontId="13" fillId="0" borderId="16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vertical="center" wrapText="1"/>
    </xf>
    <xf numFmtId="181" fontId="13" fillId="0" borderId="16" xfId="1" applyNumberFormat="1" applyFont="1" applyBorder="1" applyAlignment="1">
      <alignment horizontal="center" vertical="center" wrapText="1"/>
    </xf>
    <xf numFmtId="38" fontId="13" fillId="0" borderId="60" xfId="1" applyNumberFormat="1" applyFont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177" fontId="13" fillId="3" borderId="15" xfId="1" applyNumberFormat="1" applyFont="1" applyFill="1" applyBorder="1" applyAlignment="1">
      <alignment vertical="center" wrapText="1" shrinkToFit="1"/>
    </xf>
    <xf numFmtId="182" fontId="13" fillId="0" borderId="16" xfId="1" applyNumberFormat="1" applyFont="1" applyBorder="1" applyAlignment="1">
      <alignment horizontal="center" vertical="center" wrapText="1"/>
    </xf>
    <xf numFmtId="177" fontId="24" fillId="0" borderId="16" xfId="1" applyNumberFormat="1" applyFont="1" applyBorder="1" applyAlignment="1">
      <alignment horizontal="center" vertical="center" wrapText="1" shrinkToFit="1"/>
    </xf>
    <xf numFmtId="177" fontId="24" fillId="0" borderId="16" xfId="1" applyNumberFormat="1" applyFont="1" applyBorder="1" applyAlignment="1">
      <alignment horizontal="left" vertical="center" wrapText="1" shrinkToFit="1"/>
    </xf>
    <xf numFmtId="177" fontId="24" fillId="0" borderId="16" xfId="1" applyNumberFormat="1" applyFont="1" applyBorder="1" applyAlignment="1">
      <alignment vertical="center" wrapText="1" shrinkToFit="1"/>
    </xf>
    <xf numFmtId="177" fontId="13" fillId="0" borderId="16" xfId="1" applyNumberFormat="1" applyFont="1" applyBorder="1" applyAlignment="1">
      <alignment horizontal="center" vertical="center"/>
    </xf>
    <xf numFmtId="38" fontId="13" fillId="0" borderId="16" xfId="1" applyNumberFormat="1" applyFont="1" applyBorder="1" applyAlignment="1">
      <alignment horizontal="center" vertical="center"/>
    </xf>
    <xf numFmtId="184" fontId="13" fillId="0" borderId="60" xfId="1" applyNumberFormat="1" applyFont="1" applyBorder="1" applyAlignment="1">
      <alignment horizontal="center" vertical="center"/>
    </xf>
    <xf numFmtId="177" fontId="13" fillId="0" borderId="16" xfId="1" applyNumberFormat="1" applyFont="1" applyBorder="1">
      <alignment vertical="center"/>
    </xf>
    <xf numFmtId="185" fontId="13" fillId="0" borderId="14" xfId="1" applyNumberFormat="1" applyFont="1" applyBorder="1" applyAlignment="1">
      <alignment horizontal="center" vertical="center"/>
    </xf>
    <xf numFmtId="185" fontId="13" fillId="0" borderId="60" xfId="1" applyNumberFormat="1" applyFont="1" applyBorder="1" applyAlignment="1">
      <alignment horizontal="center" vertical="center"/>
    </xf>
    <xf numFmtId="177" fontId="13" fillId="0" borderId="58" xfId="1" applyNumberFormat="1" applyFont="1" applyBorder="1" applyAlignment="1">
      <alignment horizontal="center" vertical="center"/>
    </xf>
    <xf numFmtId="177" fontId="13" fillId="9" borderId="58" xfId="1" applyNumberFormat="1" applyFont="1" applyFill="1" applyBorder="1" applyAlignment="1">
      <alignment horizontal="center" vertical="center"/>
    </xf>
    <xf numFmtId="183" fontId="24" fillId="9" borderId="16" xfId="1" applyNumberFormat="1" applyFont="1" applyFill="1" applyBorder="1" applyAlignment="1">
      <alignment vertical="center" wrapText="1" shrinkToFit="1"/>
    </xf>
    <xf numFmtId="38" fontId="24" fillId="9" borderId="16" xfId="1" applyNumberFormat="1" applyFont="1" applyFill="1" applyBorder="1" applyAlignment="1">
      <alignment vertical="center" wrapText="1" shrinkToFit="1"/>
    </xf>
    <xf numFmtId="183" fontId="24" fillId="9" borderId="16" xfId="1" applyNumberFormat="1" applyFont="1" applyFill="1" applyBorder="1" applyAlignment="1">
      <alignment vertical="center" shrinkToFit="1"/>
    </xf>
    <xf numFmtId="177" fontId="13" fillId="9" borderId="16" xfId="1" applyNumberFormat="1" applyFont="1" applyFill="1" applyBorder="1" applyAlignment="1">
      <alignment horizontal="center" vertical="center"/>
    </xf>
    <xf numFmtId="186" fontId="13" fillId="9" borderId="16" xfId="1" applyNumberFormat="1" applyFont="1" applyFill="1" applyBorder="1" applyAlignment="1">
      <alignment horizontal="center" vertical="center"/>
    </xf>
    <xf numFmtId="187" fontId="13" fillId="9" borderId="16" xfId="1" applyNumberFormat="1" applyFont="1" applyFill="1" applyBorder="1" applyAlignment="1">
      <alignment horizontal="center" vertical="center"/>
    </xf>
    <xf numFmtId="185" fontId="13" fillId="9" borderId="60" xfId="1" applyNumberFormat="1" applyFont="1" applyFill="1" applyBorder="1" applyAlignment="1">
      <alignment horizontal="center" vertical="center"/>
    </xf>
    <xf numFmtId="183" fontId="24" fillId="9" borderId="16" xfId="1" applyNumberFormat="1" applyFont="1" applyFill="1" applyBorder="1" applyAlignment="1">
      <alignment horizontal="center" vertical="center" wrapText="1" shrinkToFit="1"/>
    </xf>
    <xf numFmtId="177" fontId="13" fillId="9" borderId="16" xfId="1" applyNumberFormat="1" applyFont="1" applyFill="1" applyBorder="1">
      <alignment vertical="center"/>
    </xf>
    <xf numFmtId="188" fontId="13" fillId="9" borderId="14" xfId="1" applyNumberFormat="1" applyFont="1" applyFill="1" applyBorder="1" applyAlignment="1">
      <alignment horizontal="center" vertical="center"/>
    </xf>
    <xf numFmtId="188" fontId="13" fillId="9" borderId="18" xfId="1" applyNumberFormat="1" applyFont="1" applyFill="1" applyBorder="1" applyAlignment="1">
      <alignment horizontal="center" vertical="center"/>
    </xf>
    <xf numFmtId="187" fontId="13" fillId="9" borderId="61" xfId="1" applyNumberFormat="1" applyFont="1" applyFill="1" applyBorder="1" applyAlignment="1">
      <alignment horizontal="center" vertical="center"/>
    </xf>
    <xf numFmtId="177" fontId="13" fillId="3" borderId="25" xfId="1" applyNumberFormat="1" applyFont="1" applyFill="1" applyBorder="1" applyAlignment="1">
      <alignment vertical="center" shrinkToFit="1"/>
    </xf>
    <xf numFmtId="38" fontId="42" fillId="0" borderId="62" xfId="8" applyFont="1" applyBorder="1">
      <alignment vertical="center"/>
    </xf>
    <xf numFmtId="38" fontId="42" fillId="0" borderId="0" xfId="8" applyFont="1">
      <alignment vertical="center"/>
    </xf>
    <xf numFmtId="38" fontId="42" fillId="13" borderId="16" xfId="8" applyFont="1" applyFill="1" applyBorder="1" applyAlignment="1">
      <alignment horizontal="center" vertical="center"/>
    </xf>
    <xf numFmtId="38" fontId="42" fillId="13" borderId="16" xfId="8" applyFont="1" applyFill="1" applyBorder="1">
      <alignment vertical="center"/>
    </xf>
    <xf numFmtId="38" fontId="6" fillId="4" borderId="39" xfId="1" applyNumberFormat="1" applyFont="1" applyFill="1" applyBorder="1" applyAlignment="1">
      <alignment horizontal="center" vertical="center" wrapText="1"/>
    </xf>
    <xf numFmtId="38" fontId="6" fillId="4" borderId="46" xfId="1" applyNumberFormat="1" applyFont="1" applyFill="1" applyBorder="1" applyAlignment="1">
      <alignment horizontal="center" vertical="center"/>
    </xf>
    <xf numFmtId="38" fontId="6" fillId="4" borderId="40" xfId="1" applyNumberFormat="1" applyFont="1" applyFill="1" applyBorder="1" applyAlignment="1">
      <alignment horizontal="center" vertical="center" shrinkToFit="1"/>
    </xf>
    <xf numFmtId="38" fontId="6" fillId="4" borderId="25" xfId="1" applyNumberFormat="1" applyFont="1" applyFill="1" applyBorder="1" applyAlignment="1">
      <alignment horizontal="center" vertical="center" shrinkToFit="1"/>
    </xf>
    <xf numFmtId="177" fontId="6" fillId="4" borderId="40" xfId="1" applyNumberFormat="1" applyFont="1" applyFill="1" applyBorder="1" applyAlignment="1">
      <alignment horizontal="center" vertical="center" shrinkToFit="1"/>
    </xf>
    <xf numFmtId="177" fontId="6" fillId="4" borderId="25" xfId="1" applyNumberFormat="1" applyFont="1" applyFill="1" applyBorder="1" applyAlignment="1">
      <alignment horizontal="center" vertical="center" shrinkToFit="1"/>
    </xf>
    <xf numFmtId="38" fontId="13" fillId="5" borderId="38" xfId="1" applyNumberFormat="1" applyFont="1" applyFill="1" applyBorder="1" applyAlignment="1">
      <alignment horizontal="center" vertical="center" shrinkToFit="1"/>
    </xf>
    <xf numFmtId="38" fontId="13" fillId="5" borderId="45" xfId="1" applyNumberFormat="1" applyFont="1" applyFill="1" applyBorder="1" applyAlignment="1">
      <alignment horizontal="center" vertical="center" shrinkToFit="1"/>
    </xf>
    <xf numFmtId="38" fontId="13" fillId="5" borderId="12" xfId="1" applyNumberFormat="1" applyFont="1" applyFill="1" applyBorder="1" applyAlignment="1">
      <alignment horizontal="center" vertical="center" shrinkToFit="1"/>
    </xf>
    <xf numFmtId="38" fontId="13" fillId="5" borderId="26" xfId="1" applyNumberFormat="1" applyFont="1" applyFill="1" applyBorder="1" applyAlignment="1">
      <alignment horizontal="center" vertical="center" shrinkToFit="1"/>
    </xf>
    <xf numFmtId="38" fontId="13" fillId="3" borderId="14" xfId="1" applyNumberFormat="1" applyFont="1" applyFill="1" applyBorder="1" applyAlignment="1">
      <alignment horizontal="center" vertical="center" shrinkToFit="1"/>
    </xf>
    <xf numFmtId="38" fontId="13" fillId="3" borderId="24" xfId="1" applyNumberFormat="1" applyFont="1" applyFill="1" applyBorder="1" applyAlignment="1">
      <alignment horizontal="center" vertical="center" shrinkToFit="1"/>
    </xf>
    <xf numFmtId="38" fontId="13" fillId="3" borderId="15" xfId="1" applyNumberFormat="1" applyFont="1" applyFill="1" applyBorder="1" applyAlignment="1">
      <alignment horizontal="center" vertical="center" shrinkToFit="1"/>
    </xf>
    <xf numFmtId="38" fontId="13" fillId="3" borderId="28" xfId="1" applyNumberFormat="1" applyFont="1" applyFill="1" applyBorder="1" applyAlignment="1">
      <alignment horizontal="center" vertical="center" shrinkToFit="1"/>
    </xf>
    <xf numFmtId="38" fontId="13" fillId="3" borderId="16" xfId="1" applyNumberFormat="1" applyFont="1" applyFill="1" applyBorder="1" applyAlignment="1">
      <alignment horizontal="center" vertical="center" shrinkToFit="1"/>
    </xf>
    <xf numFmtId="38" fontId="13" fillId="3" borderId="25" xfId="1" applyNumberFormat="1" applyFont="1" applyFill="1" applyBorder="1" applyAlignment="1">
      <alignment horizontal="center" vertical="center" shrinkToFit="1"/>
    </xf>
    <xf numFmtId="38" fontId="13" fillId="3" borderId="17" xfId="1" applyNumberFormat="1" applyFont="1" applyFill="1" applyBorder="1" applyAlignment="1">
      <alignment horizontal="center" vertical="center" shrinkToFit="1"/>
    </xf>
    <xf numFmtId="38" fontId="13" fillId="3" borderId="26" xfId="1" applyNumberFormat="1" applyFont="1" applyFill="1" applyBorder="1" applyAlignment="1">
      <alignment horizontal="center" vertical="center" shrinkToFit="1"/>
    </xf>
    <xf numFmtId="0" fontId="42" fillId="0" borderId="17" xfId="9" applyFont="1" applyBorder="1" applyAlignment="1">
      <alignment horizontal="right" vertical="center"/>
    </xf>
    <xf numFmtId="0" fontId="42" fillId="0" borderId="40" xfId="9" applyFont="1" applyBorder="1" applyAlignment="1">
      <alignment horizontal="right" vertical="center"/>
    </xf>
    <xf numFmtId="0" fontId="42" fillId="12" borderId="17" xfId="9" applyFont="1" applyFill="1" applyBorder="1" applyAlignment="1">
      <alignment horizontal="right" vertical="center"/>
    </xf>
    <xf numFmtId="0" fontId="42" fillId="12" borderId="40" xfId="9" applyFont="1" applyFill="1" applyBorder="1" applyAlignment="1">
      <alignment horizontal="right" vertical="center"/>
    </xf>
    <xf numFmtId="0" fontId="42" fillId="0" borderId="50" xfId="6" applyFont="1" applyBorder="1" applyAlignment="1">
      <alignment vertical="center" wrapText="1"/>
    </xf>
    <xf numFmtId="0" fontId="42" fillId="0" borderId="20" xfId="6" applyFont="1" applyBorder="1" applyAlignment="1">
      <alignment vertical="center" wrapText="1"/>
    </xf>
    <xf numFmtId="0" fontId="42" fillId="0" borderId="41" xfId="6" applyFont="1" applyBorder="1" applyAlignment="1">
      <alignment vertical="center" wrapText="1"/>
    </xf>
    <xf numFmtId="0" fontId="42" fillId="0" borderId="50" xfId="9" applyFont="1" applyBorder="1" applyAlignment="1">
      <alignment vertical="center" wrapText="1"/>
    </xf>
    <xf numFmtId="0" fontId="42" fillId="0" borderId="41" xfId="9" applyFont="1" applyBorder="1" applyAlignment="1">
      <alignment vertical="center" wrapText="1"/>
    </xf>
    <xf numFmtId="0" fontId="42" fillId="0" borderId="20" xfId="9" applyFont="1" applyBorder="1" applyAlignment="1">
      <alignment vertical="center" wrapText="1"/>
    </xf>
    <xf numFmtId="38" fontId="42" fillId="10" borderId="17" xfId="8" applyFont="1" applyFill="1" applyBorder="1" applyAlignment="1">
      <alignment horizontal="right" vertical="center"/>
    </xf>
    <xf numFmtId="38" fontId="42" fillId="10" borderId="40" xfId="8" applyFont="1" applyFill="1" applyBorder="1" applyAlignment="1">
      <alignment horizontal="right" vertical="center"/>
    </xf>
    <xf numFmtId="38" fontId="42" fillId="0" borderId="17" xfId="8" applyFont="1" applyBorder="1" applyAlignment="1">
      <alignment horizontal="right" vertical="center"/>
    </xf>
    <xf numFmtId="38" fontId="42" fillId="0" borderId="40" xfId="8" applyFont="1" applyBorder="1" applyAlignment="1">
      <alignment horizontal="right" vertical="center"/>
    </xf>
    <xf numFmtId="38" fontId="42" fillId="6" borderId="17" xfId="8" applyFont="1" applyFill="1" applyBorder="1" applyAlignment="1">
      <alignment horizontal="right" vertical="center"/>
    </xf>
    <xf numFmtId="38" fontId="42" fillId="6" borderId="40" xfId="8" applyFont="1" applyFill="1" applyBorder="1" applyAlignment="1">
      <alignment horizontal="right" vertical="center"/>
    </xf>
    <xf numFmtId="49" fontId="42" fillId="0" borderId="17" xfId="9" applyNumberFormat="1" applyFont="1" applyBorder="1" applyAlignment="1">
      <alignment horizontal="center" vertical="center"/>
    </xf>
    <xf numFmtId="49" fontId="42" fillId="0" borderId="40" xfId="9" applyNumberFormat="1" applyFont="1" applyBorder="1" applyAlignment="1">
      <alignment horizontal="center" vertical="center"/>
    </xf>
    <xf numFmtId="0" fontId="42" fillId="0" borderId="17" xfId="6" applyFont="1" applyBorder="1" applyAlignment="1">
      <alignment vertical="center" wrapText="1"/>
    </xf>
    <xf numFmtId="0" fontId="42" fillId="0" borderId="40" xfId="6" applyFont="1" applyBorder="1" applyAlignment="1">
      <alignment vertical="center" wrapText="1"/>
    </xf>
    <xf numFmtId="0" fontId="42" fillId="6" borderId="16" xfId="9" applyFont="1" applyFill="1" applyBorder="1" applyAlignment="1">
      <alignment horizontal="center" vertical="center"/>
    </xf>
    <xf numFmtId="0" fontId="42" fillId="10" borderId="16" xfId="9" applyFont="1" applyFill="1" applyBorder="1" applyAlignment="1">
      <alignment horizontal="center" vertical="center"/>
    </xf>
  </cellXfs>
  <cellStyles count="10">
    <cellStyle name="桁区切り" xfId="8" builtinId="6"/>
    <cellStyle name="桁区切り 3" xfId="3" xr:uid="{FF675162-259E-42A4-83C0-FD1AFE6C06FB}"/>
    <cellStyle name="通貨 2" xfId="2" xr:uid="{A195DF4B-64BF-4F3C-A7CE-44858E162CAF}"/>
    <cellStyle name="標準" xfId="0" builtinId="0"/>
    <cellStyle name="標準 10" xfId="6" xr:uid="{67AC7595-D83E-4B6A-ACBA-A6C5BEDABD87}"/>
    <cellStyle name="標準 2" xfId="1" xr:uid="{9A7CE0E2-97B4-4663-ACD6-907646B60DB9}"/>
    <cellStyle name="標準 2 2" xfId="5" xr:uid="{AF253E23-A46B-4374-92A7-0E36508F4D33}"/>
    <cellStyle name="標準 2 3" xfId="4" xr:uid="{0ED322EE-FFBB-4BB5-80E3-8FFD157ED63D}"/>
    <cellStyle name="標準 3" xfId="7" xr:uid="{05655D8A-3E4A-4743-8B3A-0480366E861F}"/>
    <cellStyle name="標準 3 2" xfId="9" xr:uid="{489541E0-1D11-4EAE-B510-461D1170832F}"/>
  </cellStyles>
  <dxfs count="1">
    <dxf>
      <font>
        <b/>
        <i val="0"/>
        <color rgb="FFEE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1CF0-45F2-40D7-8329-1B7EF66FB789}">
  <sheetPr>
    <tabColor rgb="FFFFFF00"/>
    <pageSetUpPr fitToPage="1"/>
  </sheetPr>
  <dimension ref="A1:AW3476"/>
  <sheetViews>
    <sheetView tabSelected="1" zoomScale="55" zoomScaleNormal="55" workbookViewId="0">
      <pane xSplit="8" ySplit="3" topLeftCell="AF4" activePane="bottomRight" state="frozen"/>
      <selection activeCell="E26" sqref="E26"/>
      <selection pane="topRight" activeCell="E26" sqref="E26"/>
      <selection pane="bottomLeft" activeCell="E26" sqref="E26"/>
      <selection pane="bottomRight" activeCell="I4" sqref="I4"/>
    </sheetView>
  </sheetViews>
  <sheetFormatPr defaultColWidth="8" defaultRowHeight="30" customHeight="1"/>
  <cols>
    <col min="1" max="1" width="7.44140625" style="19" customWidth="1"/>
    <col min="2" max="2" width="13.6640625" style="19" customWidth="1"/>
    <col min="3" max="3" width="6.77734375" style="19" customWidth="1"/>
    <col min="4" max="4" width="8.5546875" style="249" customWidth="1"/>
    <col min="5" max="5" width="10.109375" style="249" customWidth="1"/>
    <col min="6" max="6" width="18.33203125" style="249" customWidth="1"/>
    <col min="7" max="7" width="13.33203125" style="249" customWidth="1"/>
    <col min="8" max="8" width="24" style="249" customWidth="1"/>
    <col min="9" max="10" width="13.88671875" style="249" customWidth="1"/>
    <col min="11" max="12" width="6.77734375" style="249" customWidth="1"/>
    <col min="13" max="13" width="9.44140625" style="249" customWidth="1"/>
    <col min="14" max="14" width="16.77734375" style="249" customWidth="1"/>
    <col min="15" max="15" width="7.6640625" style="249" customWidth="1"/>
    <col min="16" max="16" width="9.44140625" style="249" customWidth="1"/>
    <col min="17" max="17" width="5" style="249" customWidth="1"/>
    <col min="18" max="18" width="11.77734375" style="249" customWidth="1"/>
    <col min="19" max="21" width="13.88671875" style="249" customWidth="1"/>
    <col min="22" max="23" width="9" style="249" customWidth="1"/>
    <col min="24" max="25" width="6.77734375" style="249" customWidth="1"/>
    <col min="26" max="26" width="15.6640625" style="249" customWidth="1"/>
    <col min="27" max="27" width="9.21875" style="249" customWidth="1"/>
    <col min="28" max="28" width="19.88671875" style="249" customWidth="1"/>
    <col min="29" max="32" width="15.6640625" style="249" customWidth="1"/>
    <col min="33" max="33" width="16.6640625" style="249" customWidth="1"/>
    <col min="34" max="34" width="9.21875" style="19" customWidth="1"/>
    <col min="35" max="35" width="31.33203125" style="19" customWidth="1"/>
    <col min="36" max="36" width="22.44140625" style="19" customWidth="1"/>
    <col min="37" max="37" width="14.21875" style="19" customWidth="1"/>
    <col min="38" max="38" width="10.109375" style="250" customWidth="1"/>
    <col min="39" max="39" width="11.21875" style="19" customWidth="1"/>
    <col min="40" max="40" width="6.77734375" style="19" customWidth="1"/>
    <col min="41" max="41" width="15.6640625" style="19" customWidth="1"/>
    <col min="42" max="42" width="18.21875" style="19" customWidth="1"/>
    <col min="43" max="43" width="21.77734375" style="250" customWidth="1"/>
    <col min="44" max="47" width="15.6640625" style="19" customWidth="1"/>
    <col min="48" max="48" width="28.5546875" style="19" customWidth="1"/>
    <col min="49" max="49" width="6.6640625" style="19" customWidth="1"/>
    <col min="50" max="16384" width="8" style="19"/>
  </cols>
  <sheetData>
    <row r="1" spans="1:49" ht="30" customHeight="1" thickBot="1">
      <c r="A1" s="1"/>
      <c r="B1" s="2" t="s">
        <v>3120</v>
      </c>
      <c r="C1" s="3"/>
      <c r="D1" s="4" t="s">
        <v>3134</v>
      </c>
      <c r="E1" s="5"/>
      <c r="F1" s="5"/>
      <c r="G1" s="5"/>
      <c r="H1" s="5"/>
      <c r="I1" s="5"/>
      <c r="J1" s="5"/>
      <c r="K1" s="6"/>
      <c r="L1" s="6"/>
      <c r="M1" s="7" t="s">
        <v>0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  <c r="AA1" s="9"/>
      <c r="AB1" s="9"/>
      <c r="AC1" s="10" t="s">
        <v>1</v>
      </c>
      <c r="AD1" s="10"/>
      <c r="AE1" s="10" t="s">
        <v>2</v>
      </c>
      <c r="AF1" s="10"/>
      <c r="AG1" s="11"/>
      <c r="AH1" s="12" t="s">
        <v>3</v>
      </c>
      <c r="AI1" s="13"/>
      <c r="AJ1" s="13"/>
      <c r="AK1" s="14"/>
      <c r="AL1" s="15"/>
      <c r="AM1" s="14"/>
      <c r="AN1" s="14"/>
      <c r="AO1" s="14"/>
      <c r="AP1" s="14"/>
      <c r="AQ1" s="15"/>
      <c r="AR1" s="12" t="s">
        <v>1</v>
      </c>
      <c r="AS1" s="16"/>
      <c r="AT1" s="12" t="s">
        <v>2</v>
      </c>
      <c r="AU1" s="16"/>
      <c r="AV1" s="17"/>
      <c r="AW1" s="18"/>
    </row>
    <row r="2" spans="1:49" ht="47.25">
      <c r="A2" s="1"/>
      <c r="B2" s="409">
        <v>30</v>
      </c>
      <c r="C2" s="3"/>
      <c r="D2" s="474" t="s">
        <v>4</v>
      </c>
      <c r="E2" s="476" t="s">
        <v>5</v>
      </c>
      <c r="F2" s="476" t="s">
        <v>6</v>
      </c>
      <c r="G2" s="476" t="s">
        <v>58</v>
      </c>
      <c r="H2" s="476" t="s">
        <v>7</v>
      </c>
      <c r="I2" s="20" t="s">
        <v>8</v>
      </c>
      <c r="J2" s="20"/>
      <c r="K2" s="84" t="s">
        <v>9</v>
      </c>
      <c r="L2" s="85" t="s">
        <v>59</v>
      </c>
      <c r="M2" s="478" t="s">
        <v>60</v>
      </c>
      <c r="N2" s="480" t="s">
        <v>61</v>
      </c>
      <c r="O2" s="482" t="s">
        <v>62</v>
      </c>
      <c r="P2" s="482" t="s">
        <v>10</v>
      </c>
      <c r="Q2" s="484" t="s">
        <v>63</v>
      </c>
      <c r="R2" s="482" t="s">
        <v>64</v>
      </c>
      <c r="S2" s="482" t="s">
        <v>65</v>
      </c>
      <c r="T2" s="482" t="s">
        <v>66</v>
      </c>
      <c r="U2" s="482" t="s">
        <v>67</v>
      </c>
      <c r="V2" s="484" t="s">
        <v>11</v>
      </c>
      <c r="W2" s="22" t="s">
        <v>12</v>
      </c>
      <c r="X2" s="21" t="s">
        <v>13</v>
      </c>
      <c r="Y2" s="86" t="s">
        <v>14</v>
      </c>
      <c r="Z2" s="23" t="s">
        <v>15</v>
      </c>
      <c r="AA2" s="484" t="s">
        <v>16</v>
      </c>
      <c r="AB2" s="482" t="s">
        <v>17</v>
      </c>
      <c r="AC2" s="24" t="s">
        <v>18</v>
      </c>
      <c r="AD2" s="25" t="s">
        <v>19</v>
      </c>
      <c r="AE2" s="26" t="s">
        <v>20</v>
      </c>
      <c r="AF2" s="25" t="s">
        <v>21</v>
      </c>
      <c r="AG2" s="27" t="s">
        <v>22</v>
      </c>
      <c r="AH2" s="468" t="s">
        <v>23</v>
      </c>
      <c r="AI2" s="470" t="s">
        <v>24</v>
      </c>
      <c r="AJ2" s="470" t="s">
        <v>25</v>
      </c>
      <c r="AK2" s="470" t="s">
        <v>26</v>
      </c>
      <c r="AL2" s="91" t="s">
        <v>68</v>
      </c>
      <c r="AM2" s="90" t="s">
        <v>27</v>
      </c>
      <c r="AN2" s="92" t="s">
        <v>28</v>
      </c>
      <c r="AO2" s="93" t="s">
        <v>29</v>
      </c>
      <c r="AP2" s="28" t="s">
        <v>16</v>
      </c>
      <c r="AQ2" s="472" t="s">
        <v>17</v>
      </c>
      <c r="AR2" s="29" t="s">
        <v>18</v>
      </c>
      <c r="AS2" s="30" t="s">
        <v>19</v>
      </c>
      <c r="AT2" s="31" t="s">
        <v>30</v>
      </c>
      <c r="AU2" s="30" t="s">
        <v>21</v>
      </c>
      <c r="AV2" s="32" t="s">
        <v>31</v>
      </c>
      <c r="AW2" s="18"/>
    </row>
    <row r="3" spans="1:49" ht="32.25" thickBot="1">
      <c r="A3" s="1" t="s">
        <v>32</v>
      </c>
      <c r="B3" s="2" t="s">
        <v>33</v>
      </c>
      <c r="C3" s="3"/>
      <c r="D3" s="475"/>
      <c r="E3" s="477"/>
      <c r="F3" s="477"/>
      <c r="G3" s="477"/>
      <c r="H3" s="477"/>
      <c r="I3" s="97" t="s">
        <v>69</v>
      </c>
      <c r="J3" s="97" t="s">
        <v>70</v>
      </c>
      <c r="K3" s="98" t="s">
        <v>34</v>
      </c>
      <c r="L3" s="99" t="s">
        <v>35</v>
      </c>
      <c r="M3" s="479"/>
      <c r="N3" s="481"/>
      <c r="O3" s="483"/>
      <c r="P3" s="483"/>
      <c r="Q3" s="485"/>
      <c r="R3" s="483"/>
      <c r="S3" s="483"/>
      <c r="T3" s="483"/>
      <c r="U3" s="483"/>
      <c r="V3" s="485"/>
      <c r="W3" s="100" t="s">
        <v>36</v>
      </c>
      <c r="X3" s="100" t="s">
        <v>37</v>
      </c>
      <c r="Y3" s="100" t="s">
        <v>38</v>
      </c>
      <c r="Z3" s="101" t="s">
        <v>39</v>
      </c>
      <c r="AA3" s="485"/>
      <c r="AB3" s="483"/>
      <c r="AC3" s="33" t="s">
        <v>40</v>
      </c>
      <c r="AD3" s="34" t="s">
        <v>40</v>
      </c>
      <c r="AE3" s="33" t="s">
        <v>40</v>
      </c>
      <c r="AF3" s="34" t="s">
        <v>40</v>
      </c>
      <c r="AG3" s="35" t="s">
        <v>220</v>
      </c>
      <c r="AH3" s="469"/>
      <c r="AI3" s="471"/>
      <c r="AJ3" s="471"/>
      <c r="AK3" s="471"/>
      <c r="AL3" s="36" t="s">
        <v>41</v>
      </c>
      <c r="AM3" s="105" t="s">
        <v>42</v>
      </c>
      <c r="AN3" s="106" t="s">
        <v>43</v>
      </c>
      <c r="AO3" s="107" t="s">
        <v>39</v>
      </c>
      <c r="AP3" s="37" t="s">
        <v>44</v>
      </c>
      <c r="AQ3" s="473"/>
      <c r="AR3" s="38" t="s">
        <v>40</v>
      </c>
      <c r="AS3" s="39" t="s">
        <v>40</v>
      </c>
      <c r="AT3" s="38" t="s">
        <v>40</v>
      </c>
      <c r="AU3" s="39" t="s">
        <v>40</v>
      </c>
      <c r="AV3" s="40" t="s">
        <v>220</v>
      </c>
      <c r="AW3" s="18"/>
    </row>
    <row r="4" spans="1:49" ht="30" customHeight="1">
      <c r="A4" s="1">
        <v>1</v>
      </c>
      <c r="B4" s="41" t="s">
        <v>45</v>
      </c>
      <c r="C4" s="42"/>
      <c r="D4" s="4" t="s">
        <v>46</v>
      </c>
      <c r="E4" s="43"/>
      <c r="F4" s="44"/>
      <c r="G4" s="44"/>
      <c r="H4" s="45"/>
      <c r="I4" s="43"/>
      <c r="J4" s="43"/>
      <c r="K4" s="43"/>
      <c r="L4" s="43"/>
      <c r="M4" s="43"/>
      <c r="N4" s="46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7"/>
      <c r="AI4" s="48"/>
      <c r="AJ4" s="48"/>
      <c r="AK4" s="47"/>
      <c r="AL4" s="49"/>
      <c r="AM4" s="47"/>
      <c r="AN4" s="47"/>
      <c r="AO4" s="47"/>
      <c r="AP4" s="47"/>
      <c r="AQ4" s="49"/>
      <c r="AR4" s="47"/>
      <c r="AS4" s="47"/>
      <c r="AT4" s="47"/>
      <c r="AU4" s="47"/>
      <c r="AV4" s="47"/>
      <c r="AW4" s="47"/>
    </row>
    <row r="5" spans="1:49" ht="30" customHeight="1">
      <c r="A5" s="1">
        <v>1</v>
      </c>
      <c r="B5" s="41" t="s">
        <v>45</v>
      </c>
      <c r="C5" s="42"/>
      <c r="D5" s="43"/>
      <c r="E5" s="43"/>
      <c r="F5" s="44"/>
      <c r="G5" s="44"/>
      <c r="H5" s="45"/>
      <c r="I5" s="43"/>
      <c r="J5" s="43"/>
      <c r="K5" s="43"/>
      <c r="L5" s="43"/>
      <c r="M5" s="43"/>
      <c r="N5" s="46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7"/>
      <c r="AI5" s="50"/>
      <c r="AJ5" s="48"/>
      <c r="AK5" s="47"/>
      <c r="AL5" s="49"/>
      <c r="AM5" s="47"/>
      <c r="AN5" s="47"/>
      <c r="AO5" s="51"/>
      <c r="AP5" s="47"/>
      <c r="AQ5" s="49"/>
      <c r="AR5" s="51"/>
      <c r="AS5" s="51"/>
      <c r="AT5" s="51"/>
      <c r="AU5" s="51"/>
      <c r="AV5" s="47"/>
      <c r="AW5" s="47"/>
    </row>
    <row r="6" spans="1:49" ht="30" customHeight="1">
      <c r="A6" s="1">
        <v>1</v>
      </c>
      <c r="B6" s="41" t="s">
        <v>45</v>
      </c>
      <c r="C6" s="42"/>
      <c r="D6" s="52" t="s">
        <v>47</v>
      </c>
      <c r="E6" s="52"/>
      <c r="F6" s="53">
        <v>10</v>
      </c>
      <c r="G6" s="44"/>
      <c r="H6" s="45"/>
      <c r="I6" s="54"/>
      <c r="J6" s="54"/>
      <c r="K6" s="55"/>
      <c r="L6" s="46"/>
      <c r="M6" s="4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47"/>
      <c r="AI6" s="50"/>
      <c r="AJ6" s="48"/>
      <c r="AK6" s="47"/>
      <c r="AL6" s="49"/>
      <c r="AM6" s="47"/>
      <c r="AN6" s="47"/>
      <c r="AO6" s="47"/>
      <c r="AP6" s="47"/>
      <c r="AQ6" s="49"/>
      <c r="AR6" s="47"/>
      <c r="AS6" s="47"/>
      <c r="AT6" s="47"/>
      <c r="AU6" s="47"/>
      <c r="AV6" s="47"/>
      <c r="AW6" s="47"/>
    </row>
    <row r="7" spans="1:49" ht="30" customHeight="1" thickBot="1">
      <c r="A7" s="1">
        <v>1</v>
      </c>
      <c r="B7" s="41" t="s">
        <v>45</v>
      </c>
      <c r="C7" s="42"/>
      <c r="D7" s="57" t="s">
        <v>48</v>
      </c>
      <c r="E7" s="57"/>
      <c r="F7" s="58">
        <v>10</v>
      </c>
      <c r="G7" s="44"/>
      <c r="H7" s="45"/>
      <c r="I7" s="54"/>
      <c r="J7" s="54"/>
      <c r="K7" s="55"/>
      <c r="L7" s="46"/>
      <c r="M7" s="4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47"/>
      <c r="AI7" s="50"/>
      <c r="AJ7" s="48"/>
      <c r="AK7" s="47"/>
      <c r="AL7" s="49"/>
      <c r="AM7" s="47"/>
      <c r="AN7" s="47"/>
      <c r="AO7" s="47"/>
      <c r="AP7" s="47"/>
      <c r="AQ7" s="49"/>
      <c r="AR7" s="47"/>
      <c r="AS7" s="47"/>
      <c r="AT7" s="47"/>
      <c r="AU7" s="47"/>
      <c r="AV7" s="47"/>
      <c r="AW7" s="47"/>
    </row>
    <row r="8" spans="1:49" ht="30" customHeight="1" thickBot="1">
      <c r="A8" s="1">
        <v>1</v>
      </c>
      <c r="B8" s="41" t="s">
        <v>45</v>
      </c>
      <c r="C8" s="42"/>
      <c r="D8" s="59" t="s">
        <v>49</v>
      </c>
      <c r="E8" s="59"/>
      <c r="F8" s="60">
        <v>30</v>
      </c>
      <c r="G8" s="44"/>
      <c r="H8" s="45"/>
      <c r="I8" s="61"/>
      <c r="J8" s="61"/>
      <c r="K8" s="42"/>
      <c r="L8" s="42"/>
      <c r="M8" s="42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62"/>
      <c r="AD8" s="62"/>
      <c r="AE8" s="63"/>
      <c r="AF8" s="42"/>
      <c r="AG8" s="56"/>
      <c r="AH8" s="47"/>
      <c r="AI8" s="64" t="s">
        <v>50</v>
      </c>
      <c r="AJ8" s="48"/>
      <c r="AK8" s="47"/>
      <c r="AL8" s="49"/>
      <c r="AM8" s="47"/>
      <c r="AN8" s="47"/>
      <c r="AO8" s="47"/>
      <c r="AP8" s="47"/>
      <c r="AQ8" s="49"/>
      <c r="AR8" s="47"/>
      <c r="AS8" s="47"/>
      <c r="AT8" s="47"/>
      <c r="AU8" s="47"/>
      <c r="AV8" s="47"/>
      <c r="AW8" s="65"/>
    </row>
    <row r="9" spans="1:49" ht="30" customHeight="1" thickBot="1">
      <c r="A9" s="1">
        <v>1</v>
      </c>
      <c r="B9" s="41" t="s">
        <v>45</v>
      </c>
      <c r="C9" s="42"/>
      <c r="D9" s="66" t="s">
        <v>51</v>
      </c>
      <c r="E9" s="66"/>
      <c r="F9" s="67">
        <v>0.41499999999999998</v>
      </c>
      <c r="G9" s="44"/>
      <c r="H9" s="45"/>
      <c r="I9" s="68"/>
      <c r="J9" s="68"/>
      <c r="K9" s="42"/>
      <c r="L9" s="42"/>
      <c r="M9" s="42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62" t="s">
        <v>52</v>
      </c>
      <c r="AD9" s="69"/>
      <c r="AE9" s="70" t="s">
        <v>53</v>
      </c>
      <c r="AF9" s="69"/>
      <c r="AG9" s="56"/>
      <c r="AH9" s="47"/>
      <c r="AI9" s="48"/>
      <c r="AJ9" s="48"/>
      <c r="AK9" s="47"/>
      <c r="AL9" s="49"/>
      <c r="AM9" s="47"/>
      <c r="AN9" s="47"/>
      <c r="AO9" s="47"/>
      <c r="AP9" s="47"/>
      <c r="AQ9" s="49"/>
      <c r="AR9" s="47" t="s">
        <v>52</v>
      </c>
      <c r="AS9" s="47"/>
      <c r="AT9" s="47" t="s">
        <v>53</v>
      </c>
      <c r="AU9" s="47"/>
      <c r="AV9" s="47"/>
      <c r="AW9" s="65"/>
    </row>
    <row r="10" spans="1:49" ht="30" customHeight="1" thickBot="1">
      <c r="A10" s="1">
        <v>1</v>
      </c>
      <c r="B10" s="41" t="s">
        <v>45</v>
      </c>
      <c r="C10" s="42"/>
      <c r="D10" s="71" t="s">
        <v>54</v>
      </c>
      <c r="E10" s="45"/>
      <c r="F10" s="45"/>
      <c r="G10" s="45"/>
      <c r="H10" s="45"/>
      <c r="I10" s="45"/>
      <c r="J10" s="45"/>
      <c r="K10" s="72"/>
      <c r="L10" s="72"/>
      <c r="M10" s="73" t="s">
        <v>55</v>
      </c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5" t="s">
        <v>1</v>
      </c>
      <c r="AD10" s="76"/>
      <c r="AE10" s="76" t="s">
        <v>2</v>
      </c>
      <c r="AF10" s="76"/>
      <c r="AG10" s="77" t="s">
        <v>56</v>
      </c>
      <c r="AH10" s="78" t="s">
        <v>57</v>
      </c>
      <c r="AI10" s="79"/>
      <c r="AJ10" s="79"/>
      <c r="AK10" s="80"/>
      <c r="AL10" s="15"/>
      <c r="AM10" s="80"/>
      <c r="AN10" s="80"/>
      <c r="AO10" s="80"/>
      <c r="AP10" s="80"/>
      <c r="AQ10" s="15"/>
      <c r="AR10" s="78" t="s">
        <v>1</v>
      </c>
      <c r="AS10" s="81"/>
      <c r="AT10" s="78" t="s">
        <v>2</v>
      </c>
      <c r="AU10" s="81"/>
      <c r="AV10" s="82" t="s">
        <v>56</v>
      </c>
      <c r="AW10" s="83"/>
    </row>
    <row r="11" spans="1:49" ht="42" customHeight="1">
      <c r="A11" s="1">
        <v>1</v>
      </c>
      <c r="B11" s="41" t="s">
        <v>45</v>
      </c>
      <c r="C11" s="42"/>
      <c r="D11" s="474" t="s">
        <v>4</v>
      </c>
      <c r="E11" s="476" t="s">
        <v>5</v>
      </c>
      <c r="F11" s="476" t="s">
        <v>6</v>
      </c>
      <c r="G11" s="476" t="s">
        <v>58</v>
      </c>
      <c r="H11" s="476" t="s">
        <v>7</v>
      </c>
      <c r="I11" s="20" t="s">
        <v>8</v>
      </c>
      <c r="J11" s="20"/>
      <c r="K11" s="84" t="s">
        <v>9</v>
      </c>
      <c r="L11" s="85" t="s">
        <v>59</v>
      </c>
      <c r="M11" s="478" t="s">
        <v>60</v>
      </c>
      <c r="N11" s="480" t="s">
        <v>61</v>
      </c>
      <c r="O11" s="482" t="s">
        <v>62</v>
      </c>
      <c r="P11" s="482" t="s">
        <v>10</v>
      </c>
      <c r="Q11" s="484" t="s">
        <v>63</v>
      </c>
      <c r="R11" s="482" t="s">
        <v>64</v>
      </c>
      <c r="S11" s="482" t="s">
        <v>65</v>
      </c>
      <c r="T11" s="482" t="s">
        <v>66</v>
      </c>
      <c r="U11" s="482" t="s">
        <v>67</v>
      </c>
      <c r="V11" s="484" t="s">
        <v>11</v>
      </c>
      <c r="W11" s="22" t="s">
        <v>12</v>
      </c>
      <c r="X11" s="21" t="s">
        <v>13</v>
      </c>
      <c r="Y11" s="86" t="s">
        <v>14</v>
      </c>
      <c r="Z11" s="23" t="s">
        <v>15</v>
      </c>
      <c r="AA11" s="484" t="s">
        <v>16</v>
      </c>
      <c r="AB11" s="482" t="s">
        <v>17</v>
      </c>
      <c r="AC11" s="87" t="s">
        <v>18</v>
      </c>
      <c r="AD11" s="88" t="s">
        <v>19</v>
      </c>
      <c r="AE11" s="87" t="s">
        <v>30</v>
      </c>
      <c r="AF11" s="88" t="s">
        <v>21</v>
      </c>
      <c r="AG11" s="89" t="s">
        <v>22</v>
      </c>
      <c r="AH11" s="468" t="s">
        <v>23</v>
      </c>
      <c r="AI11" s="470" t="s">
        <v>24</v>
      </c>
      <c r="AJ11" s="470" t="s">
        <v>25</v>
      </c>
      <c r="AK11" s="470" t="s">
        <v>26</v>
      </c>
      <c r="AL11" s="91" t="s">
        <v>68</v>
      </c>
      <c r="AM11" s="90" t="s">
        <v>27</v>
      </c>
      <c r="AN11" s="92" t="s">
        <v>28</v>
      </c>
      <c r="AO11" s="93" t="s">
        <v>29</v>
      </c>
      <c r="AP11" s="28" t="s">
        <v>16</v>
      </c>
      <c r="AQ11" s="472" t="s">
        <v>17</v>
      </c>
      <c r="AR11" s="94" t="s">
        <v>18</v>
      </c>
      <c r="AS11" s="95" t="s">
        <v>19</v>
      </c>
      <c r="AT11" s="94" t="s">
        <v>30</v>
      </c>
      <c r="AU11" s="95" t="s">
        <v>21</v>
      </c>
      <c r="AV11" s="96" t="s">
        <v>31</v>
      </c>
      <c r="AW11" s="83"/>
    </row>
    <row r="12" spans="1:49" ht="30" customHeight="1" thickBot="1">
      <c r="A12" s="1">
        <v>1</v>
      </c>
      <c r="B12" s="41" t="s">
        <v>45</v>
      </c>
      <c r="C12" s="42"/>
      <c r="D12" s="475"/>
      <c r="E12" s="477"/>
      <c r="F12" s="477"/>
      <c r="G12" s="477"/>
      <c r="H12" s="477"/>
      <c r="I12" s="97" t="s">
        <v>69</v>
      </c>
      <c r="J12" s="97" t="s">
        <v>70</v>
      </c>
      <c r="K12" s="98" t="s">
        <v>34</v>
      </c>
      <c r="L12" s="99" t="s">
        <v>35</v>
      </c>
      <c r="M12" s="479"/>
      <c r="N12" s="481"/>
      <c r="O12" s="483"/>
      <c r="P12" s="483"/>
      <c r="Q12" s="485"/>
      <c r="R12" s="483"/>
      <c r="S12" s="483"/>
      <c r="T12" s="483"/>
      <c r="U12" s="483"/>
      <c r="V12" s="485"/>
      <c r="W12" s="100" t="s">
        <v>36</v>
      </c>
      <c r="X12" s="100" t="s">
        <v>37</v>
      </c>
      <c r="Y12" s="100" t="s">
        <v>38</v>
      </c>
      <c r="Z12" s="101" t="s">
        <v>39</v>
      </c>
      <c r="AA12" s="485"/>
      <c r="AB12" s="483"/>
      <c r="AC12" s="102" t="s">
        <v>40</v>
      </c>
      <c r="AD12" s="103" t="s">
        <v>40</v>
      </c>
      <c r="AE12" s="102" t="s">
        <v>40</v>
      </c>
      <c r="AF12" s="103" t="s">
        <v>40</v>
      </c>
      <c r="AG12" s="104">
        <v>10</v>
      </c>
      <c r="AH12" s="469"/>
      <c r="AI12" s="471"/>
      <c r="AJ12" s="471"/>
      <c r="AK12" s="471"/>
      <c r="AL12" s="36" t="s">
        <v>41</v>
      </c>
      <c r="AM12" s="105" t="s">
        <v>42</v>
      </c>
      <c r="AN12" s="106" t="s">
        <v>43</v>
      </c>
      <c r="AO12" s="107" t="s">
        <v>39</v>
      </c>
      <c r="AP12" s="37" t="s">
        <v>44</v>
      </c>
      <c r="AQ12" s="473"/>
      <c r="AR12" s="108" t="s">
        <v>40</v>
      </c>
      <c r="AS12" s="109" t="s">
        <v>40</v>
      </c>
      <c r="AT12" s="108" t="s">
        <v>40</v>
      </c>
      <c r="AU12" s="109" t="s">
        <v>40</v>
      </c>
      <c r="AV12" s="40">
        <v>10</v>
      </c>
      <c r="AW12" s="83"/>
    </row>
    <row r="13" spans="1:49" ht="30" customHeight="1">
      <c r="A13" s="1">
        <v>1</v>
      </c>
      <c r="B13" s="41" t="s">
        <v>45</v>
      </c>
      <c r="C13" s="42"/>
      <c r="D13" s="110" t="s">
        <v>56</v>
      </c>
      <c r="E13" s="111" t="s">
        <v>71</v>
      </c>
      <c r="F13" s="112" t="s">
        <v>72</v>
      </c>
      <c r="G13" s="112" t="s">
        <v>73</v>
      </c>
      <c r="H13" s="113"/>
      <c r="I13" s="114"/>
      <c r="J13" s="115"/>
      <c r="K13" s="116">
        <v>3</v>
      </c>
      <c r="L13" s="117">
        <v>365</v>
      </c>
      <c r="M13" s="118" t="s">
        <v>74</v>
      </c>
      <c r="N13" s="119" t="s">
        <v>75</v>
      </c>
      <c r="O13" s="120">
        <v>1</v>
      </c>
      <c r="P13" s="121" t="s">
        <v>76</v>
      </c>
      <c r="Q13" s="121">
        <v>0</v>
      </c>
      <c r="R13" s="121" t="s">
        <v>77</v>
      </c>
      <c r="S13" s="122" t="s">
        <v>78</v>
      </c>
      <c r="T13" s="122">
        <v>0</v>
      </c>
      <c r="U13" s="122" t="s">
        <v>79</v>
      </c>
      <c r="V13" s="123">
        <v>0</v>
      </c>
      <c r="W13" s="124">
        <v>35</v>
      </c>
      <c r="X13" s="125">
        <v>5</v>
      </c>
      <c r="Y13" s="126">
        <v>5</v>
      </c>
      <c r="Z13" s="127">
        <f>K13*L13*W13*Y13/12/1000</f>
        <v>15.96875</v>
      </c>
      <c r="AA13" s="121">
        <v>0</v>
      </c>
      <c r="AB13" s="128" t="s">
        <v>80</v>
      </c>
      <c r="AC13" s="129" t="s">
        <v>56</v>
      </c>
      <c r="AD13" s="130" t="s">
        <v>56</v>
      </c>
      <c r="AE13" s="129" t="s">
        <v>56</v>
      </c>
      <c r="AF13" s="130">
        <f>$B$2*Z13/Y13</f>
        <v>95.8125</v>
      </c>
      <c r="AG13" s="131">
        <f>Y13*AF13*120</f>
        <v>57487.5</v>
      </c>
      <c r="AH13" s="132" t="s">
        <v>81</v>
      </c>
      <c r="AI13" s="133"/>
      <c r="AJ13" s="134"/>
      <c r="AK13" s="135"/>
      <c r="AL13" s="136"/>
      <c r="AM13" s="137"/>
      <c r="AN13" s="138"/>
      <c r="AO13" s="139">
        <f>IFERROR((AM13/1000)*K13*L13*AN13/12,0)</f>
        <v>0</v>
      </c>
      <c r="AP13" s="140" t="s">
        <v>82</v>
      </c>
      <c r="AQ13" s="141" t="str" cm="1">
        <f t="array" ref="AQ13">_xlfn.IFS(OR($G13="公衆街路灯A",$G13="定額電灯"),$G13&amp;AP13,COUNTIF(G13,"*従量電灯*"),G13,1,"-")</f>
        <v>従量電灯</v>
      </c>
      <c r="AR13" s="142" t="str" cm="1">
        <f t="array" ref="AR13">_xlfn.IFS($AN13=0,"-",OR($AH13="対象外",$AH13="-"),"-",OR($G13="公衆街路灯A",$G13="定額電灯"),_xlfn.XLOOKUP($AQ13,削除禁止_電灯料金!$B:$B,削除禁止_電灯料金!$E:$E,0),1,"-")</f>
        <v>-</v>
      </c>
      <c r="AS13" s="143" t="str" cm="1">
        <f t="array" ref="AS13">_xlfn.IFS($AR13="-","-",OR($G13="公衆街路灯A",$G13="定額電灯"),_xlfn.XLOOKUP(AQ13,削除禁止_電灯料金!$B:$B,削除禁止_電灯料金!$D:$D,0),1,"-")</f>
        <v>-</v>
      </c>
      <c r="AT13" s="142">
        <f>IFERROR(IF(OR($G13="公衆街路灯A",$G13="定額電灯"),"-",ROUND((_xlfn.XLOOKUP($AQ13,削除禁止_電灯料金!$B:$B,削除禁止_電灯料金!$E:$E)*AM13/1000*$K13*$L13/12),2)),"-")</f>
        <v>0</v>
      </c>
      <c r="AU13" s="143">
        <f>IFERROR(IF(OR($G13="公衆街路灯A",$G13="定額電灯"),"-",ROUND((AM13/1000*$K13*$L13/12)*_xlfn.XLOOKUP($A13,削除禁止_電灯料金!K:K,削除禁止_電灯料金!M:M,"-"),2)),"-")</f>
        <v>0</v>
      </c>
      <c r="AV13" s="144">
        <f>IFERROR(IF(OR($G13="公衆街路灯A",$G13="定額電灯"),ROUND((((AR13+AS13)*AN13))*12*_xlfn.XLOOKUP($A13,削除禁止_電灯料金!K:K,削除禁止_電灯料金!N:N),0),ROUND((AT13+AU13)*AN13*12*_xlfn.XLOOKUP($A13,削除禁止_電灯料金!K:K,削除禁止_電灯料金!N:N),0)),0)</f>
        <v>0</v>
      </c>
      <c r="AW13" s="145"/>
    </row>
    <row r="14" spans="1:49" ht="30" customHeight="1">
      <c r="A14" s="1">
        <v>1</v>
      </c>
      <c r="B14" s="41" t="s">
        <v>45</v>
      </c>
      <c r="C14" s="42"/>
      <c r="D14" s="146" t="s">
        <v>56</v>
      </c>
      <c r="E14" s="147" t="s">
        <v>71</v>
      </c>
      <c r="F14" s="148" t="s">
        <v>83</v>
      </c>
      <c r="G14" s="148" t="s">
        <v>73</v>
      </c>
      <c r="H14" s="149"/>
      <c r="I14" s="150"/>
      <c r="J14" s="151"/>
      <c r="K14" s="152">
        <v>8</v>
      </c>
      <c r="L14" s="153">
        <v>242</v>
      </c>
      <c r="M14" s="154" t="s">
        <v>84</v>
      </c>
      <c r="N14" s="119" t="s">
        <v>75</v>
      </c>
      <c r="O14" s="120">
        <v>1</v>
      </c>
      <c r="P14" s="155" t="s">
        <v>76</v>
      </c>
      <c r="Q14" s="155">
        <v>0</v>
      </c>
      <c r="R14" s="155" t="s">
        <v>77</v>
      </c>
      <c r="S14" s="156">
        <v>0</v>
      </c>
      <c r="T14" s="156">
        <v>0</v>
      </c>
      <c r="U14" s="156">
        <v>0</v>
      </c>
      <c r="V14" s="157">
        <v>0</v>
      </c>
      <c r="W14" s="158">
        <v>35</v>
      </c>
      <c r="X14" s="159">
        <v>4</v>
      </c>
      <c r="Y14" s="160">
        <v>4</v>
      </c>
      <c r="Z14" s="161">
        <f t="shared" ref="Z14:Z27" si="0">K14*L14*W14*Y14/12/1000</f>
        <v>22.58666666666667</v>
      </c>
      <c r="AA14" s="155">
        <v>0</v>
      </c>
      <c r="AB14" s="162" t="s">
        <v>80</v>
      </c>
      <c r="AC14" s="163" t="s">
        <v>56</v>
      </c>
      <c r="AD14" s="164" t="s">
        <v>56</v>
      </c>
      <c r="AE14" s="163" t="s">
        <v>56</v>
      </c>
      <c r="AF14" s="164">
        <f t="shared" ref="AF14:AF77" si="1">$B$2*Z14/Y14</f>
        <v>169.40000000000003</v>
      </c>
      <c r="AG14" s="165">
        <f t="shared" ref="AG14:AG27" si="2">Y14*AF14*120</f>
        <v>81312.000000000015</v>
      </c>
      <c r="AH14" s="166" t="s">
        <v>81</v>
      </c>
      <c r="AI14" s="167"/>
      <c r="AJ14" s="168"/>
      <c r="AK14" s="169"/>
      <c r="AL14" s="170"/>
      <c r="AM14" s="171"/>
      <c r="AN14" s="172"/>
      <c r="AO14" s="173">
        <f t="shared" ref="AO14:AO76" si="3">IFERROR((AM14/1000)*K14*L14*AN14/12,0)</f>
        <v>0</v>
      </c>
      <c r="AP14" s="174" t="s">
        <v>82</v>
      </c>
      <c r="AQ14" s="175" t="str" cm="1">
        <f t="array" ref="AQ14">_xlfn.IFS(OR($G14="公衆街路灯A",$G14="定額電灯"),$G14&amp;AP14,COUNTIF(G14,"*従量電灯*"),G14,1,"-")</f>
        <v>従量電灯</v>
      </c>
      <c r="AR14" s="176" t="str" cm="1">
        <f t="array" ref="AR14">_xlfn.IFS($AN14=0,"-",OR($AH14="対象外",$AH14="-"),"-",OR($G14="公衆街路灯A",$G14="定額電灯"),_xlfn.XLOOKUP($AQ14,削除禁止_電灯料金!$B:$B,削除禁止_電灯料金!$E:$E,0),1,"-")</f>
        <v>-</v>
      </c>
      <c r="AS14" s="177" t="str" cm="1">
        <f t="array" ref="AS14">_xlfn.IFS($AR14="-","-",OR($G14="公衆街路灯A",$G14="定額電灯"),_xlfn.XLOOKUP(AQ14,削除禁止_電灯料金!$B:$B,削除禁止_電灯料金!$D:$D,0),1,"-")</f>
        <v>-</v>
      </c>
      <c r="AT14" s="176">
        <f>IFERROR(IF(OR($G14="公衆街路灯A",$G14="定額電灯"),"-",ROUND((_xlfn.XLOOKUP($AQ14,削除禁止_電灯料金!$B:$B,削除禁止_電灯料金!$E:$E)*AM14/1000*$K14*$L14/12),2)),"-")</f>
        <v>0</v>
      </c>
      <c r="AU14" s="177">
        <f>IFERROR(IF(OR($G14="公衆街路灯A",$G14="定額電灯"),"-",ROUND((AM14/1000*$K14*$L14/12)*_xlfn.XLOOKUP($A14,削除禁止_電灯料金!K:K,削除禁止_電灯料金!M:M,"-"),2)),"-")</f>
        <v>0</v>
      </c>
      <c r="AV14" s="178">
        <f>IFERROR(IF(OR($G14="公衆街路灯A",$G14="定額電灯"),ROUND((((AR14+AS14)*AN14))*12*_xlfn.XLOOKUP($A14,削除禁止_電灯料金!K:K,削除禁止_電灯料金!N:N),0),ROUND((AT14+AU14)*AN14*12*_xlfn.XLOOKUP($A14,削除禁止_電灯料金!K:K,削除禁止_電灯料金!N:N),0)),0)</f>
        <v>0</v>
      </c>
      <c r="AW14" s="145"/>
    </row>
    <row r="15" spans="1:49" ht="30" customHeight="1">
      <c r="A15" s="1">
        <v>1</v>
      </c>
      <c r="B15" s="41" t="s">
        <v>45</v>
      </c>
      <c r="C15" s="42"/>
      <c r="D15" s="146" t="s">
        <v>56</v>
      </c>
      <c r="E15" s="147" t="s">
        <v>71</v>
      </c>
      <c r="F15" s="148" t="s">
        <v>83</v>
      </c>
      <c r="G15" s="148" t="s">
        <v>73</v>
      </c>
      <c r="H15" s="149"/>
      <c r="I15" s="150"/>
      <c r="J15" s="151"/>
      <c r="K15" s="152">
        <v>24</v>
      </c>
      <c r="L15" s="153">
        <v>365</v>
      </c>
      <c r="M15" s="154" t="s">
        <v>85</v>
      </c>
      <c r="N15" s="119" t="s">
        <v>86</v>
      </c>
      <c r="O15" s="120">
        <v>1</v>
      </c>
      <c r="P15" s="155" t="s">
        <v>87</v>
      </c>
      <c r="Q15" s="155">
        <v>0</v>
      </c>
      <c r="R15" s="155" t="s">
        <v>88</v>
      </c>
      <c r="S15" s="156" t="s">
        <v>89</v>
      </c>
      <c r="T15" s="156">
        <v>0</v>
      </c>
      <c r="U15" s="156">
        <v>0</v>
      </c>
      <c r="V15" s="157" t="s">
        <v>90</v>
      </c>
      <c r="W15" s="158">
        <v>2.7</v>
      </c>
      <c r="X15" s="159">
        <v>1</v>
      </c>
      <c r="Y15" s="160">
        <v>1</v>
      </c>
      <c r="Z15" s="161">
        <f t="shared" si="0"/>
        <v>1.9710000000000001</v>
      </c>
      <c r="AA15" s="155">
        <v>0</v>
      </c>
      <c r="AB15" s="162" t="s">
        <v>80</v>
      </c>
      <c r="AC15" s="163" t="s">
        <v>56</v>
      </c>
      <c r="AD15" s="164" t="s">
        <v>56</v>
      </c>
      <c r="AE15" s="163" t="s">
        <v>56</v>
      </c>
      <c r="AF15" s="164">
        <f t="shared" si="1"/>
        <v>59.13</v>
      </c>
      <c r="AG15" s="165">
        <f t="shared" si="2"/>
        <v>7095.6</v>
      </c>
      <c r="AH15" s="166" t="s">
        <v>81</v>
      </c>
      <c r="AI15" s="167"/>
      <c r="AJ15" s="168"/>
      <c r="AK15" s="169"/>
      <c r="AL15" s="170"/>
      <c r="AM15" s="171"/>
      <c r="AN15" s="172"/>
      <c r="AO15" s="173">
        <f t="shared" si="3"/>
        <v>0</v>
      </c>
      <c r="AP15" s="174" t="s">
        <v>82</v>
      </c>
      <c r="AQ15" s="175" t="str" cm="1">
        <f t="array" ref="AQ15">_xlfn.IFS(OR($G15="公衆街路灯A",$G15="定額電灯"),$G15&amp;AP15,COUNTIF(G15,"*従量電灯*"),G15,1,"-")</f>
        <v>従量電灯</v>
      </c>
      <c r="AR15" s="176" t="str" cm="1">
        <f t="array" ref="AR15">_xlfn.IFS($AN15=0,"-",OR($AH15="対象外",$AH15="-"),"-",OR($G15="公衆街路灯A",$G15="定額電灯"),_xlfn.XLOOKUP($AQ15,削除禁止_電灯料金!$B:$B,削除禁止_電灯料金!$E:$E,0),1,"-")</f>
        <v>-</v>
      </c>
      <c r="AS15" s="177" t="str" cm="1">
        <f t="array" ref="AS15">_xlfn.IFS($AR15="-","-",OR($G15="公衆街路灯A",$G15="定額電灯"),_xlfn.XLOOKUP(AQ15,削除禁止_電灯料金!$B:$B,削除禁止_電灯料金!$D:$D,0),1,"-")</f>
        <v>-</v>
      </c>
      <c r="AT15" s="176">
        <f>IFERROR(IF(OR($G15="公衆街路灯A",$G15="定額電灯"),"-",ROUND((_xlfn.XLOOKUP($AQ15,削除禁止_電灯料金!$B:$B,削除禁止_電灯料金!$E:$E)*AM15/1000*$K15*$L15/12),2)),"-")</f>
        <v>0</v>
      </c>
      <c r="AU15" s="177">
        <f>IFERROR(IF(OR($G15="公衆街路灯A",$G15="定額電灯"),"-",ROUND((AM15/1000*$K15*$L15/12)*_xlfn.XLOOKUP($A15,削除禁止_電灯料金!K:K,削除禁止_電灯料金!M:M,"-"),2)),"-")</f>
        <v>0</v>
      </c>
      <c r="AV15" s="178">
        <f>IFERROR(IF(OR($G15="公衆街路灯A",$G15="定額電灯"),ROUND((((AR15+AS15)*AN15))*12*_xlfn.XLOOKUP($A15,削除禁止_電灯料金!K:K,削除禁止_電灯料金!N:N),0),ROUND((AT15+AU15)*AN15*12*_xlfn.XLOOKUP($A15,削除禁止_電灯料金!K:K,削除禁止_電灯料金!N:N),0)),0)</f>
        <v>0</v>
      </c>
      <c r="AW15" s="145"/>
    </row>
    <row r="16" spans="1:49" ht="30" customHeight="1">
      <c r="A16" s="1">
        <v>1</v>
      </c>
      <c r="B16" s="41" t="s">
        <v>45</v>
      </c>
      <c r="C16" s="42"/>
      <c r="D16" s="146" t="s">
        <v>56</v>
      </c>
      <c r="E16" s="147" t="s">
        <v>71</v>
      </c>
      <c r="F16" s="148" t="s">
        <v>91</v>
      </c>
      <c r="G16" s="148" t="s">
        <v>73</v>
      </c>
      <c r="H16" s="149"/>
      <c r="I16" s="150"/>
      <c r="J16" s="151"/>
      <c r="K16" s="152">
        <v>8</v>
      </c>
      <c r="L16" s="153">
        <v>242</v>
      </c>
      <c r="M16" s="154" t="s">
        <v>92</v>
      </c>
      <c r="N16" s="119" t="s">
        <v>93</v>
      </c>
      <c r="O16" s="120">
        <v>3</v>
      </c>
      <c r="P16" s="155" t="s">
        <v>94</v>
      </c>
      <c r="Q16" s="155">
        <v>0</v>
      </c>
      <c r="R16" s="155" t="s">
        <v>95</v>
      </c>
      <c r="S16" s="156">
        <v>0</v>
      </c>
      <c r="T16" s="156">
        <v>0</v>
      </c>
      <c r="U16" s="156" t="s">
        <v>96</v>
      </c>
      <c r="V16" s="157">
        <v>0</v>
      </c>
      <c r="W16" s="158">
        <v>36</v>
      </c>
      <c r="X16" s="159">
        <v>2</v>
      </c>
      <c r="Y16" s="160">
        <v>6</v>
      </c>
      <c r="Z16" s="161">
        <f t="shared" si="0"/>
        <v>34.847999999999999</v>
      </c>
      <c r="AA16" s="155">
        <v>0</v>
      </c>
      <c r="AB16" s="162" t="s">
        <v>80</v>
      </c>
      <c r="AC16" s="163" t="s">
        <v>56</v>
      </c>
      <c r="AD16" s="164" t="s">
        <v>56</v>
      </c>
      <c r="AE16" s="163" t="s">
        <v>56</v>
      </c>
      <c r="AF16" s="164">
        <f t="shared" si="1"/>
        <v>174.24</v>
      </c>
      <c r="AG16" s="165">
        <f t="shared" si="2"/>
        <v>125452.8</v>
      </c>
      <c r="AH16" s="166" t="s">
        <v>81</v>
      </c>
      <c r="AI16" s="167"/>
      <c r="AJ16" s="168"/>
      <c r="AK16" s="169"/>
      <c r="AL16" s="170"/>
      <c r="AM16" s="171"/>
      <c r="AN16" s="172"/>
      <c r="AO16" s="173">
        <f t="shared" si="3"/>
        <v>0</v>
      </c>
      <c r="AP16" s="174" t="s">
        <v>82</v>
      </c>
      <c r="AQ16" s="175" t="str" cm="1">
        <f t="array" ref="AQ16">_xlfn.IFS(OR($G16="公衆街路灯A",$G16="定額電灯"),$G16&amp;AP16,COUNTIF(G16,"*従量電灯*"),G16,1,"-")</f>
        <v>従量電灯</v>
      </c>
      <c r="AR16" s="176" t="str" cm="1">
        <f t="array" ref="AR16">_xlfn.IFS($AN16=0,"-",OR($AH16="対象外",$AH16="-"),"-",OR($G16="公衆街路灯A",$G16="定額電灯"),_xlfn.XLOOKUP($AQ16,削除禁止_電灯料金!$B:$B,削除禁止_電灯料金!$E:$E,0),1,"-")</f>
        <v>-</v>
      </c>
      <c r="AS16" s="177" t="str" cm="1">
        <f t="array" ref="AS16">_xlfn.IFS($AR16="-","-",OR($G16="公衆街路灯A",$G16="定額電灯"),_xlfn.XLOOKUP(AQ16,削除禁止_電灯料金!$B:$B,削除禁止_電灯料金!$D:$D,0),1,"-")</f>
        <v>-</v>
      </c>
      <c r="AT16" s="176">
        <f>IFERROR(IF(OR($G16="公衆街路灯A",$G16="定額電灯"),"-",ROUND((_xlfn.XLOOKUP($AQ16,削除禁止_電灯料金!$B:$B,削除禁止_電灯料金!$E:$E)*AM16/1000*$K16*$L16/12),2)),"-")</f>
        <v>0</v>
      </c>
      <c r="AU16" s="177">
        <f>IFERROR(IF(OR($G16="公衆街路灯A",$G16="定額電灯"),"-",ROUND((AM16/1000*$K16*$L16/12)*_xlfn.XLOOKUP($A16,削除禁止_電灯料金!K:K,削除禁止_電灯料金!M:M,"-"),2)),"-")</f>
        <v>0</v>
      </c>
      <c r="AV16" s="178">
        <f>IFERROR(IF(OR($G16="公衆街路灯A",$G16="定額電灯"),ROUND((((AR16+AS16)*AN16))*12*_xlfn.XLOOKUP($A16,削除禁止_電灯料金!K:K,削除禁止_電灯料金!N:N),0),ROUND((AT16+AU16)*AN16*12*_xlfn.XLOOKUP($A16,削除禁止_電灯料金!K:K,削除禁止_電灯料金!N:N),0)),0)</f>
        <v>0</v>
      </c>
      <c r="AW16" s="145"/>
    </row>
    <row r="17" spans="1:49" ht="30" customHeight="1">
      <c r="A17" s="1">
        <v>1</v>
      </c>
      <c r="B17" s="41" t="s">
        <v>45</v>
      </c>
      <c r="C17" s="42"/>
      <c r="D17" s="146" t="s">
        <v>56</v>
      </c>
      <c r="E17" s="147" t="s">
        <v>71</v>
      </c>
      <c r="F17" s="148" t="s">
        <v>91</v>
      </c>
      <c r="G17" s="148" t="s">
        <v>73</v>
      </c>
      <c r="H17" s="149"/>
      <c r="I17" s="150"/>
      <c r="J17" s="151"/>
      <c r="K17" s="152">
        <v>24</v>
      </c>
      <c r="L17" s="153">
        <v>365</v>
      </c>
      <c r="M17" s="179" t="s">
        <v>97</v>
      </c>
      <c r="N17" s="119" t="s">
        <v>98</v>
      </c>
      <c r="O17" s="120">
        <v>1</v>
      </c>
      <c r="P17" s="155" t="s">
        <v>99</v>
      </c>
      <c r="Q17" s="155">
        <v>0</v>
      </c>
      <c r="R17" s="155">
        <v>0</v>
      </c>
      <c r="S17" s="156" t="s">
        <v>100</v>
      </c>
      <c r="T17" s="156" t="s">
        <v>101</v>
      </c>
      <c r="U17" s="156" t="s">
        <v>102</v>
      </c>
      <c r="V17" s="157">
        <v>0</v>
      </c>
      <c r="W17" s="158">
        <v>8.3000000000000007</v>
      </c>
      <c r="X17" s="159">
        <v>1</v>
      </c>
      <c r="Y17" s="160">
        <v>1</v>
      </c>
      <c r="Z17" s="161">
        <f t="shared" si="0"/>
        <v>6.0590000000000002</v>
      </c>
      <c r="AA17" s="155">
        <v>0</v>
      </c>
      <c r="AB17" s="162" t="s">
        <v>80</v>
      </c>
      <c r="AC17" s="163" t="s">
        <v>56</v>
      </c>
      <c r="AD17" s="164" t="s">
        <v>56</v>
      </c>
      <c r="AE17" s="163" t="s">
        <v>56</v>
      </c>
      <c r="AF17" s="164">
        <f t="shared" si="1"/>
        <v>181.77</v>
      </c>
      <c r="AG17" s="165">
        <f t="shared" si="2"/>
        <v>21812.400000000001</v>
      </c>
      <c r="AH17" s="166" t="s">
        <v>81</v>
      </c>
      <c r="AI17" s="167"/>
      <c r="AJ17" s="168"/>
      <c r="AK17" s="169"/>
      <c r="AL17" s="170"/>
      <c r="AM17" s="171"/>
      <c r="AN17" s="172"/>
      <c r="AO17" s="173">
        <f t="shared" si="3"/>
        <v>0</v>
      </c>
      <c r="AP17" s="174" t="s">
        <v>82</v>
      </c>
      <c r="AQ17" s="175" t="str" cm="1">
        <f t="array" ref="AQ17">_xlfn.IFS(OR($G17="公衆街路灯A",$G17="定額電灯"),$G17&amp;AP17,COUNTIF(G17,"*従量電灯*"),G17,1,"-")</f>
        <v>従量電灯</v>
      </c>
      <c r="AR17" s="176" t="str" cm="1">
        <f t="array" ref="AR17">_xlfn.IFS($AN17=0,"-",OR($AH17="対象外",$AH17="-"),"-",OR($G17="公衆街路灯A",$G17="定額電灯"),_xlfn.XLOOKUP($AQ17,削除禁止_電灯料金!$B:$B,削除禁止_電灯料金!$E:$E,0),1,"-")</f>
        <v>-</v>
      </c>
      <c r="AS17" s="177" t="str" cm="1">
        <f t="array" ref="AS17">_xlfn.IFS($AR17="-","-",OR($G17="公衆街路灯A",$G17="定額電灯"),_xlfn.XLOOKUP(AQ17,削除禁止_電灯料金!$B:$B,削除禁止_電灯料金!$D:$D,0),1,"-")</f>
        <v>-</v>
      </c>
      <c r="AT17" s="176">
        <f>IFERROR(IF(OR($G17="公衆街路灯A",$G17="定額電灯"),"-",ROUND((_xlfn.XLOOKUP($AQ17,削除禁止_電灯料金!$B:$B,削除禁止_電灯料金!$E:$E)*AM17/1000*$K17*$L17/12),2)),"-")</f>
        <v>0</v>
      </c>
      <c r="AU17" s="177">
        <f>IFERROR(IF(OR($G17="公衆街路灯A",$G17="定額電灯"),"-",ROUND((AM17/1000*$K17*$L17/12)*_xlfn.XLOOKUP($A17,削除禁止_電灯料金!K:K,削除禁止_電灯料金!M:M,"-"),2)),"-")</f>
        <v>0</v>
      </c>
      <c r="AV17" s="178">
        <f>IFERROR(IF(OR($G17="公衆街路灯A",$G17="定額電灯"),ROUND((((AR17+AS17)*AN17))*12*_xlfn.XLOOKUP($A17,削除禁止_電灯料金!K:K,削除禁止_電灯料金!N:N),0),ROUND((AT17+AU17)*AN17*12*_xlfn.XLOOKUP($A17,削除禁止_電灯料金!K:K,削除禁止_電灯料金!N:N),0)),0)</f>
        <v>0</v>
      </c>
      <c r="AW17" s="145"/>
    </row>
    <row r="18" spans="1:49" ht="30" customHeight="1">
      <c r="A18" s="1">
        <v>1</v>
      </c>
      <c r="B18" s="41" t="s">
        <v>45</v>
      </c>
      <c r="C18" s="42"/>
      <c r="D18" s="146" t="s">
        <v>56</v>
      </c>
      <c r="E18" s="147" t="s">
        <v>71</v>
      </c>
      <c r="F18" s="148" t="s">
        <v>91</v>
      </c>
      <c r="G18" s="148" t="s">
        <v>73</v>
      </c>
      <c r="H18" s="149"/>
      <c r="I18" s="150"/>
      <c r="J18" s="151"/>
      <c r="K18" s="152">
        <v>24</v>
      </c>
      <c r="L18" s="153">
        <v>365</v>
      </c>
      <c r="M18" s="179" t="s">
        <v>85</v>
      </c>
      <c r="N18" s="119" t="s">
        <v>86</v>
      </c>
      <c r="O18" s="120">
        <v>1</v>
      </c>
      <c r="P18" s="155" t="s">
        <v>87</v>
      </c>
      <c r="Q18" s="155">
        <v>0</v>
      </c>
      <c r="R18" s="155" t="s">
        <v>88</v>
      </c>
      <c r="S18" s="156" t="s">
        <v>89</v>
      </c>
      <c r="T18" s="156">
        <v>0</v>
      </c>
      <c r="U18" s="156">
        <v>0</v>
      </c>
      <c r="V18" s="157" t="s">
        <v>90</v>
      </c>
      <c r="W18" s="158">
        <v>2.7</v>
      </c>
      <c r="X18" s="159">
        <v>1</v>
      </c>
      <c r="Y18" s="160">
        <v>1</v>
      </c>
      <c r="Z18" s="161">
        <f t="shared" si="0"/>
        <v>1.9710000000000001</v>
      </c>
      <c r="AA18" s="155">
        <v>0</v>
      </c>
      <c r="AB18" s="162" t="s">
        <v>80</v>
      </c>
      <c r="AC18" s="163" t="s">
        <v>56</v>
      </c>
      <c r="AD18" s="164" t="s">
        <v>56</v>
      </c>
      <c r="AE18" s="163" t="s">
        <v>56</v>
      </c>
      <c r="AF18" s="164">
        <f t="shared" si="1"/>
        <v>59.13</v>
      </c>
      <c r="AG18" s="165">
        <f t="shared" si="2"/>
        <v>7095.6</v>
      </c>
      <c r="AH18" s="166" t="s">
        <v>81</v>
      </c>
      <c r="AI18" s="167"/>
      <c r="AJ18" s="168"/>
      <c r="AK18" s="169"/>
      <c r="AL18" s="170"/>
      <c r="AM18" s="171"/>
      <c r="AN18" s="172"/>
      <c r="AO18" s="173">
        <f t="shared" si="3"/>
        <v>0</v>
      </c>
      <c r="AP18" s="174" t="s">
        <v>82</v>
      </c>
      <c r="AQ18" s="175" t="str" cm="1">
        <f t="array" ref="AQ18">_xlfn.IFS(OR($G18="公衆街路灯A",$G18="定額電灯"),$G18&amp;AP18,COUNTIF(G18,"*従量電灯*"),G18,1,"-")</f>
        <v>従量電灯</v>
      </c>
      <c r="AR18" s="176" t="str" cm="1">
        <f t="array" ref="AR18">_xlfn.IFS($AN18=0,"-",OR($AH18="対象外",$AH18="-"),"-",OR($G18="公衆街路灯A",$G18="定額電灯"),_xlfn.XLOOKUP($AQ18,削除禁止_電灯料金!$B:$B,削除禁止_電灯料金!$E:$E,0),1,"-")</f>
        <v>-</v>
      </c>
      <c r="AS18" s="177" t="str" cm="1">
        <f t="array" ref="AS18">_xlfn.IFS($AR18="-","-",OR($G18="公衆街路灯A",$G18="定額電灯"),_xlfn.XLOOKUP(AQ18,削除禁止_電灯料金!$B:$B,削除禁止_電灯料金!$D:$D,0),1,"-")</f>
        <v>-</v>
      </c>
      <c r="AT18" s="176">
        <f>IFERROR(IF(OR($G18="公衆街路灯A",$G18="定額電灯"),"-",ROUND((_xlfn.XLOOKUP($AQ18,削除禁止_電灯料金!$B:$B,削除禁止_電灯料金!$E:$E)*AM18/1000*$K18*$L18/12),2)),"-")</f>
        <v>0</v>
      </c>
      <c r="AU18" s="177">
        <f>IFERROR(IF(OR($G18="公衆街路灯A",$G18="定額電灯"),"-",ROUND((AM18/1000*$K18*$L18/12)*_xlfn.XLOOKUP($A18,削除禁止_電灯料金!K:K,削除禁止_電灯料金!M:M,"-"),2)),"-")</f>
        <v>0</v>
      </c>
      <c r="AV18" s="178">
        <f>IFERROR(IF(OR($G18="公衆街路灯A",$G18="定額電灯"),ROUND((((AR18+AS18)*AN18))*12*_xlfn.XLOOKUP($A18,削除禁止_電灯料金!K:K,削除禁止_電灯料金!N:N),0),ROUND((AT18+AU18)*AN18*12*_xlfn.XLOOKUP($A18,削除禁止_電灯料金!K:K,削除禁止_電灯料金!N:N),0)),0)</f>
        <v>0</v>
      </c>
      <c r="AW18" s="145"/>
    </row>
    <row r="19" spans="1:49" ht="30" customHeight="1">
      <c r="A19" s="1">
        <v>1</v>
      </c>
      <c r="B19" s="41" t="s">
        <v>45</v>
      </c>
      <c r="C19" s="42"/>
      <c r="D19" s="146" t="s">
        <v>56</v>
      </c>
      <c r="E19" s="147" t="s">
        <v>71</v>
      </c>
      <c r="F19" s="148" t="s">
        <v>103</v>
      </c>
      <c r="G19" s="148" t="s">
        <v>73</v>
      </c>
      <c r="H19" s="149"/>
      <c r="I19" s="150"/>
      <c r="J19" s="151"/>
      <c r="K19" s="152">
        <v>2</v>
      </c>
      <c r="L19" s="153">
        <v>90</v>
      </c>
      <c r="M19" s="154" t="s">
        <v>92</v>
      </c>
      <c r="N19" s="119" t="s">
        <v>93</v>
      </c>
      <c r="O19" s="120">
        <v>3</v>
      </c>
      <c r="P19" s="155" t="s">
        <v>94</v>
      </c>
      <c r="Q19" s="155">
        <v>0</v>
      </c>
      <c r="R19" s="155" t="s">
        <v>95</v>
      </c>
      <c r="S19" s="156">
        <v>0</v>
      </c>
      <c r="T19" s="156">
        <v>0</v>
      </c>
      <c r="U19" s="156" t="s">
        <v>96</v>
      </c>
      <c r="V19" s="157">
        <v>0</v>
      </c>
      <c r="W19" s="158">
        <v>36</v>
      </c>
      <c r="X19" s="159">
        <v>6</v>
      </c>
      <c r="Y19" s="160">
        <v>18</v>
      </c>
      <c r="Z19" s="161">
        <f t="shared" si="0"/>
        <v>9.7200000000000006</v>
      </c>
      <c r="AA19" s="155">
        <v>0</v>
      </c>
      <c r="AB19" s="162" t="s">
        <v>80</v>
      </c>
      <c r="AC19" s="163" t="s">
        <v>56</v>
      </c>
      <c r="AD19" s="164" t="s">
        <v>56</v>
      </c>
      <c r="AE19" s="163" t="s">
        <v>56</v>
      </c>
      <c r="AF19" s="164">
        <f t="shared" si="1"/>
        <v>16.200000000000003</v>
      </c>
      <c r="AG19" s="165">
        <f t="shared" si="2"/>
        <v>34992</v>
      </c>
      <c r="AH19" s="166" t="s">
        <v>81</v>
      </c>
      <c r="AI19" s="167"/>
      <c r="AJ19" s="168"/>
      <c r="AK19" s="169"/>
      <c r="AL19" s="170"/>
      <c r="AM19" s="171"/>
      <c r="AN19" s="172"/>
      <c r="AO19" s="173">
        <f t="shared" si="3"/>
        <v>0</v>
      </c>
      <c r="AP19" s="174" t="s">
        <v>82</v>
      </c>
      <c r="AQ19" s="175" t="str" cm="1">
        <f t="array" ref="AQ19">_xlfn.IFS(OR($G19="公衆街路灯A",$G19="定額電灯"),$G19&amp;AP19,COUNTIF(G19,"*従量電灯*"),G19,1,"-")</f>
        <v>従量電灯</v>
      </c>
      <c r="AR19" s="176" t="str" cm="1">
        <f t="array" ref="AR19">_xlfn.IFS($AN19=0,"-",OR($AH19="対象外",$AH19="-"),"-",OR($G19="公衆街路灯A",$G19="定額電灯"),_xlfn.XLOOKUP($AQ19,削除禁止_電灯料金!$B:$B,削除禁止_電灯料金!$E:$E,0),1,"-")</f>
        <v>-</v>
      </c>
      <c r="AS19" s="177" t="str" cm="1">
        <f t="array" ref="AS19">_xlfn.IFS($AR19="-","-",OR($G19="公衆街路灯A",$G19="定額電灯"),_xlfn.XLOOKUP(AQ19,削除禁止_電灯料金!$B:$B,削除禁止_電灯料金!$D:$D,0),1,"-")</f>
        <v>-</v>
      </c>
      <c r="AT19" s="176">
        <f>IFERROR(IF(OR($G19="公衆街路灯A",$G19="定額電灯"),"-",ROUND((_xlfn.XLOOKUP($AQ19,削除禁止_電灯料金!$B:$B,削除禁止_電灯料金!$E:$E)*AM19/1000*$K19*$L19/12),2)),"-")</f>
        <v>0</v>
      </c>
      <c r="AU19" s="177">
        <f>IFERROR(IF(OR($G19="公衆街路灯A",$G19="定額電灯"),"-",ROUND((AM19/1000*$K19*$L19/12)*_xlfn.XLOOKUP($A19,削除禁止_電灯料金!K:K,削除禁止_電灯料金!M:M,"-"),2)),"-")</f>
        <v>0</v>
      </c>
      <c r="AV19" s="178">
        <f>IFERROR(IF(OR($G19="公衆街路灯A",$G19="定額電灯"),ROUND((((AR19+AS19)*AN19))*12*_xlfn.XLOOKUP($A19,削除禁止_電灯料金!K:K,削除禁止_電灯料金!N:N),0),ROUND((AT19+AU19)*AN19*12*_xlfn.XLOOKUP($A19,削除禁止_電灯料金!K:K,削除禁止_電灯料金!N:N),0)),0)</f>
        <v>0</v>
      </c>
      <c r="AW19" s="145"/>
    </row>
    <row r="20" spans="1:49" ht="30" customHeight="1">
      <c r="A20" s="1">
        <v>1</v>
      </c>
      <c r="B20" s="41" t="s">
        <v>45</v>
      </c>
      <c r="C20" s="42"/>
      <c r="D20" s="146" t="s">
        <v>56</v>
      </c>
      <c r="E20" s="147" t="s">
        <v>71</v>
      </c>
      <c r="F20" s="148" t="s">
        <v>103</v>
      </c>
      <c r="G20" s="148" t="s">
        <v>73</v>
      </c>
      <c r="H20" s="149"/>
      <c r="I20" s="150"/>
      <c r="J20" s="151"/>
      <c r="K20" s="152">
        <v>2</v>
      </c>
      <c r="L20" s="153">
        <v>90</v>
      </c>
      <c r="M20" s="154" t="s">
        <v>84</v>
      </c>
      <c r="N20" s="119" t="s">
        <v>75</v>
      </c>
      <c r="O20" s="120">
        <v>1</v>
      </c>
      <c r="P20" s="155" t="s">
        <v>76</v>
      </c>
      <c r="Q20" s="155">
        <v>0</v>
      </c>
      <c r="R20" s="155" t="s">
        <v>77</v>
      </c>
      <c r="S20" s="156">
        <v>0</v>
      </c>
      <c r="T20" s="156">
        <v>0</v>
      </c>
      <c r="U20" s="156">
        <v>0</v>
      </c>
      <c r="V20" s="157">
        <v>0</v>
      </c>
      <c r="W20" s="158">
        <v>35</v>
      </c>
      <c r="X20" s="159">
        <v>9</v>
      </c>
      <c r="Y20" s="160">
        <v>9</v>
      </c>
      <c r="Z20" s="161">
        <f t="shared" si="0"/>
        <v>4.7249999999999996</v>
      </c>
      <c r="AA20" s="155">
        <v>0</v>
      </c>
      <c r="AB20" s="162" t="s">
        <v>80</v>
      </c>
      <c r="AC20" s="163" t="s">
        <v>56</v>
      </c>
      <c r="AD20" s="164" t="s">
        <v>56</v>
      </c>
      <c r="AE20" s="163" t="s">
        <v>56</v>
      </c>
      <c r="AF20" s="164">
        <f t="shared" si="1"/>
        <v>15.75</v>
      </c>
      <c r="AG20" s="165">
        <f t="shared" si="2"/>
        <v>17010</v>
      </c>
      <c r="AH20" s="166" t="s">
        <v>81</v>
      </c>
      <c r="AI20" s="167"/>
      <c r="AJ20" s="168"/>
      <c r="AK20" s="169"/>
      <c r="AL20" s="170"/>
      <c r="AM20" s="171"/>
      <c r="AN20" s="172"/>
      <c r="AO20" s="173">
        <f t="shared" si="3"/>
        <v>0</v>
      </c>
      <c r="AP20" s="174" t="s">
        <v>82</v>
      </c>
      <c r="AQ20" s="175" t="str" cm="1">
        <f t="array" ref="AQ20">_xlfn.IFS(OR($G20="公衆街路灯A",$G20="定額電灯"),$G20&amp;AP20,COUNTIF(G20,"*従量電灯*"),G20,1,"-")</f>
        <v>従量電灯</v>
      </c>
      <c r="AR20" s="176" t="str" cm="1">
        <f t="array" ref="AR20">_xlfn.IFS($AN20=0,"-",OR($AH20="対象外",$AH20="-"),"-",OR($G20="公衆街路灯A",$G20="定額電灯"),_xlfn.XLOOKUP($AQ20,削除禁止_電灯料金!$B:$B,削除禁止_電灯料金!$E:$E,0),1,"-")</f>
        <v>-</v>
      </c>
      <c r="AS20" s="177" t="str" cm="1">
        <f t="array" ref="AS20">_xlfn.IFS($AR20="-","-",OR($G20="公衆街路灯A",$G20="定額電灯"),_xlfn.XLOOKUP(AQ20,削除禁止_電灯料金!$B:$B,削除禁止_電灯料金!$D:$D,0),1,"-")</f>
        <v>-</v>
      </c>
      <c r="AT20" s="176">
        <f>IFERROR(IF(OR($G20="公衆街路灯A",$G20="定額電灯"),"-",ROUND((_xlfn.XLOOKUP($AQ20,削除禁止_電灯料金!$B:$B,削除禁止_電灯料金!$E:$E)*AM20/1000*$K20*$L20/12),2)),"-")</f>
        <v>0</v>
      </c>
      <c r="AU20" s="177">
        <f>IFERROR(IF(OR($G20="公衆街路灯A",$G20="定額電灯"),"-",ROUND((AM20/1000*$K20*$L20/12)*_xlfn.XLOOKUP($A20,削除禁止_電灯料金!K:K,削除禁止_電灯料金!M:M,"-"),2)),"-")</f>
        <v>0</v>
      </c>
      <c r="AV20" s="178">
        <f>IFERROR(IF(OR($G20="公衆街路灯A",$G20="定額電灯"),ROUND((((AR20+AS20)*AN20))*12*_xlfn.XLOOKUP($A20,削除禁止_電灯料金!K:K,削除禁止_電灯料金!N:N),0),ROUND((AT20+AU20)*AN20*12*_xlfn.XLOOKUP($A20,削除禁止_電灯料金!K:K,削除禁止_電灯料金!N:N),0)),0)</f>
        <v>0</v>
      </c>
      <c r="AW20" s="145"/>
    </row>
    <row r="21" spans="1:49" ht="30" customHeight="1">
      <c r="A21" s="1">
        <v>1</v>
      </c>
      <c r="B21" s="41" t="s">
        <v>45</v>
      </c>
      <c r="C21" s="42"/>
      <c r="D21" s="146" t="s">
        <v>56</v>
      </c>
      <c r="E21" s="147" t="s">
        <v>71</v>
      </c>
      <c r="F21" s="148" t="s">
        <v>103</v>
      </c>
      <c r="G21" s="148" t="s">
        <v>73</v>
      </c>
      <c r="H21" s="149"/>
      <c r="I21" s="150"/>
      <c r="J21" s="151"/>
      <c r="K21" s="152">
        <v>24</v>
      </c>
      <c r="L21" s="153">
        <v>365</v>
      </c>
      <c r="M21" s="154" t="s">
        <v>85</v>
      </c>
      <c r="N21" s="119" t="s">
        <v>86</v>
      </c>
      <c r="O21" s="120">
        <v>1</v>
      </c>
      <c r="P21" s="155" t="s">
        <v>87</v>
      </c>
      <c r="Q21" s="155">
        <v>0</v>
      </c>
      <c r="R21" s="155" t="s">
        <v>88</v>
      </c>
      <c r="S21" s="156" t="s">
        <v>89</v>
      </c>
      <c r="T21" s="156">
        <v>0</v>
      </c>
      <c r="U21" s="156">
        <v>0</v>
      </c>
      <c r="V21" s="157" t="s">
        <v>90</v>
      </c>
      <c r="W21" s="158">
        <v>2.7</v>
      </c>
      <c r="X21" s="159">
        <v>4</v>
      </c>
      <c r="Y21" s="160">
        <v>4</v>
      </c>
      <c r="Z21" s="161">
        <f t="shared" si="0"/>
        <v>7.8840000000000003</v>
      </c>
      <c r="AA21" s="155">
        <v>0</v>
      </c>
      <c r="AB21" s="162" t="s">
        <v>80</v>
      </c>
      <c r="AC21" s="163" t="s">
        <v>56</v>
      </c>
      <c r="AD21" s="164" t="s">
        <v>56</v>
      </c>
      <c r="AE21" s="163" t="s">
        <v>56</v>
      </c>
      <c r="AF21" s="164">
        <f t="shared" si="1"/>
        <v>59.13</v>
      </c>
      <c r="AG21" s="165">
        <f t="shared" si="2"/>
        <v>28382.400000000001</v>
      </c>
      <c r="AH21" s="166" t="s">
        <v>81</v>
      </c>
      <c r="AI21" s="167"/>
      <c r="AJ21" s="168"/>
      <c r="AK21" s="169"/>
      <c r="AL21" s="170"/>
      <c r="AM21" s="171"/>
      <c r="AN21" s="172"/>
      <c r="AO21" s="173">
        <f t="shared" si="3"/>
        <v>0</v>
      </c>
      <c r="AP21" s="174" t="s">
        <v>82</v>
      </c>
      <c r="AQ21" s="175" t="str" cm="1">
        <f t="array" ref="AQ21">_xlfn.IFS(OR($G21="公衆街路灯A",$G21="定額電灯"),$G21&amp;AP21,COUNTIF(G21,"*従量電灯*"),G21,1,"-")</f>
        <v>従量電灯</v>
      </c>
      <c r="AR21" s="176" t="str" cm="1">
        <f t="array" ref="AR21">_xlfn.IFS($AN21=0,"-",OR($AH21="対象外",$AH21="-"),"-",OR($G21="公衆街路灯A",$G21="定額電灯"),_xlfn.XLOOKUP($AQ21,削除禁止_電灯料金!$B:$B,削除禁止_電灯料金!$E:$E,0),1,"-")</f>
        <v>-</v>
      </c>
      <c r="AS21" s="177" t="str" cm="1">
        <f t="array" ref="AS21">_xlfn.IFS($AR21="-","-",OR($G21="公衆街路灯A",$G21="定額電灯"),_xlfn.XLOOKUP(AQ21,削除禁止_電灯料金!$B:$B,削除禁止_電灯料金!$D:$D,0),1,"-")</f>
        <v>-</v>
      </c>
      <c r="AT21" s="176">
        <f>IFERROR(IF(OR($G21="公衆街路灯A",$G21="定額電灯"),"-",ROUND((_xlfn.XLOOKUP($AQ21,削除禁止_電灯料金!$B:$B,削除禁止_電灯料金!$E:$E)*AM21/1000*$K21*$L21/12),2)),"-")</f>
        <v>0</v>
      </c>
      <c r="AU21" s="177">
        <f>IFERROR(IF(OR($G21="公衆街路灯A",$G21="定額電灯"),"-",ROUND((AM21/1000*$K21*$L21/12)*_xlfn.XLOOKUP($A21,削除禁止_電灯料金!K:K,削除禁止_電灯料金!M:M,"-"),2)),"-")</f>
        <v>0</v>
      </c>
      <c r="AV21" s="178">
        <f>IFERROR(IF(OR($G21="公衆街路灯A",$G21="定額電灯"),ROUND((((AR21+AS21)*AN21))*12*_xlfn.XLOOKUP($A21,削除禁止_電灯料金!K:K,削除禁止_電灯料金!N:N),0),ROUND((AT21+AU21)*AN21*12*_xlfn.XLOOKUP($A21,削除禁止_電灯料金!K:K,削除禁止_電灯料金!N:N),0)),0)</f>
        <v>0</v>
      </c>
      <c r="AW21" s="145"/>
    </row>
    <row r="22" spans="1:49" ht="30" customHeight="1">
      <c r="A22" s="1">
        <v>1</v>
      </c>
      <c r="B22" s="41" t="s">
        <v>45</v>
      </c>
      <c r="C22" s="42"/>
      <c r="D22" s="146" t="s">
        <v>56</v>
      </c>
      <c r="E22" s="147" t="s">
        <v>71</v>
      </c>
      <c r="F22" s="148" t="s">
        <v>103</v>
      </c>
      <c r="G22" s="148" t="s">
        <v>73</v>
      </c>
      <c r="H22" s="149"/>
      <c r="I22" s="150"/>
      <c r="J22" s="151"/>
      <c r="K22" s="152">
        <v>24</v>
      </c>
      <c r="L22" s="153">
        <v>365</v>
      </c>
      <c r="M22" s="179" t="s">
        <v>104</v>
      </c>
      <c r="N22" s="119" t="s">
        <v>98</v>
      </c>
      <c r="O22" s="120">
        <v>2</v>
      </c>
      <c r="P22" s="155" t="s">
        <v>99</v>
      </c>
      <c r="Q22" s="155">
        <v>0</v>
      </c>
      <c r="R22" s="155" t="s">
        <v>105</v>
      </c>
      <c r="S22" s="156" t="s">
        <v>106</v>
      </c>
      <c r="T22" s="156" t="s">
        <v>101</v>
      </c>
      <c r="U22" s="156" t="s">
        <v>107</v>
      </c>
      <c r="V22" s="157">
        <v>0</v>
      </c>
      <c r="W22" s="158">
        <v>8.3000000000000007</v>
      </c>
      <c r="X22" s="159">
        <v>1</v>
      </c>
      <c r="Y22" s="160">
        <v>2</v>
      </c>
      <c r="Z22" s="161">
        <f t="shared" si="0"/>
        <v>12.118</v>
      </c>
      <c r="AA22" s="155">
        <v>0</v>
      </c>
      <c r="AB22" s="162" t="s">
        <v>80</v>
      </c>
      <c r="AC22" s="163" t="s">
        <v>56</v>
      </c>
      <c r="AD22" s="164" t="s">
        <v>56</v>
      </c>
      <c r="AE22" s="163" t="s">
        <v>56</v>
      </c>
      <c r="AF22" s="164">
        <f t="shared" si="1"/>
        <v>181.77</v>
      </c>
      <c r="AG22" s="165">
        <f t="shared" si="2"/>
        <v>43624.800000000003</v>
      </c>
      <c r="AH22" s="166" t="s">
        <v>81</v>
      </c>
      <c r="AI22" s="167"/>
      <c r="AJ22" s="168"/>
      <c r="AK22" s="169"/>
      <c r="AL22" s="170"/>
      <c r="AM22" s="171"/>
      <c r="AN22" s="172"/>
      <c r="AO22" s="173">
        <f t="shared" si="3"/>
        <v>0</v>
      </c>
      <c r="AP22" s="174" t="s">
        <v>82</v>
      </c>
      <c r="AQ22" s="175" t="str" cm="1">
        <f t="array" ref="AQ22">_xlfn.IFS(OR($G22="公衆街路灯A",$G22="定額電灯"),$G22&amp;AP22,COUNTIF(G22,"*従量電灯*"),G22,1,"-")</f>
        <v>従量電灯</v>
      </c>
      <c r="AR22" s="176" t="str" cm="1">
        <f t="array" ref="AR22">_xlfn.IFS($AN22=0,"-",OR($AH22="対象外",$AH22="-"),"-",OR($G22="公衆街路灯A",$G22="定額電灯"),_xlfn.XLOOKUP($AQ22,削除禁止_電灯料金!$B:$B,削除禁止_電灯料金!$E:$E,0),1,"-")</f>
        <v>-</v>
      </c>
      <c r="AS22" s="177" t="str" cm="1">
        <f t="array" ref="AS22">_xlfn.IFS($AR22="-","-",OR($G22="公衆街路灯A",$G22="定額電灯"),_xlfn.XLOOKUP(AQ22,削除禁止_電灯料金!$B:$B,削除禁止_電灯料金!$D:$D,0),1,"-")</f>
        <v>-</v>
      </c>
      <c r="AT22" s="176">
        <f>IFERROR(IF(OR($G22="公衆街路灯A",$G22="定額電灯"),"-",ROUND((_xlfn.XLOOKUP($AQ22,削除禁止_電灯料金!$B:$B,削除禁止_電灯料金!$E:$E)*AM22/1000*$K22*$L22/12),2)),"-")</f>
        <v>0</v>
      </c>
      <c r="AU22" s="177">
        <f>IFERROR(IF(OR($G22="公衆街路灯A",$G22="定額電灯"),"-",ROUND((AM22/1000*$K22*$L22/12)*_xlfn.XLOOKUP($A22,削除禁止_電灯料金!K:K,削除禁止_電灯料金!M:M,"-"),2)),"-")</f>
        <v>0</v>
      </c>
      <c r="AV22" s="178">
        <f>IFERROR(IF(OR($G22="公衆街路灯A",$G22="定額電灯"),ROUND((((AR22+AS22)*AN22))*12*_xlfn.XLOOKUP($A22,削除禁止_電灯料金!K:K,削除禁止_電灯料金!N:N),0),ROUND((AT22+AU22)*AN22*12*_xlfn.XLOOKUP($A22,削除禁止_電灯料金!K:K,削除禁止_電灯料金!N:N),0)),0)</f>
        <v>0</v>
      </c>
      <c r="AW22" s="145"/>
    </row>
    <row r="23" spans="1:49" ht="30" customHeight="1">
      <c r="A23" s="1">
        <v>1</v>
      </c>
      <c r="B23" s="41" t="s">
        <v>45</v>
      </c>
      <c r="C23" s="42"/>
      <c r="D23" s="146" t="s">
        <v>56</v>
      </c>
      <c r="E23" s="147" t="s">
        <v>71</v>
      </c>
      <c r="F23" s="148" t="s">
        <v>108</v>
      </c>
      <c r="G23" s="148" t="s">
        <v>73</v>
      </c>
      <c r="H23" s="149"/>
      <c r="I23" s="150"/>
      <c r="J23" s="151"/>
      <c r="K23" s="152">
        <v>8</v>
      </c>
      <c r="L23" s="153">
        <v>242</v>
      </c>
      <c r="M23" s="179" t="s">
        <v>109</v>
      </c>
      <c r="N23" s="119" t="s">
        <v>110</v>
      </c>
      <c r="O23" s="120">
        <v>2</v>
      </c>
      <c r="P23" s="155" t="s">
        <v>111</v>
      </c>
      <c r="Q23" s="155">
        <v>0</v>
      </c>
      <c r="R23" s="155" t="s">
        <v>112</v>
      </c>
      <c r="S23" s="156">
        <v>0</v>
      </c>
      <c r="T23" s="156">
        <v>0</v>
      </c>
      <c r="U23" s="156">
        <v>0</v>
      </c>
      <c r="V23" s="157">
        <v>0</v>
      </c>
      <c r="W23" s="158">
        <v>48</v>
      </c>
      <c r="X23" s="159">
        <v>8</v>
      </c>
      <c r="Y23" s="160">
        <v>16</v>
      </c>
      <c r="Z23" s="161">
        <f t="shared" si="0"/>
        <v>123.904</v>
      </c>
      <c r="AA23" s="155">
        <v>0</v>
      </c>
      <c r="AB23" s="162" t="s">
        <v>80</v>
      </c>
      <c r="AC23" s="163" t="s">
        <v>56</v>
      </c>
      <c r="AD23" s="164" t="s">
        <v>56</v>
      </c>
      <c r="AE23" s="163" t="s">
        <v>56</v>
      </c>
      <c r="AF23" s="164">
        <f t="shared" si="1"/>
        <v>232.32</v>
      </c>
      <c r="AG23" s="165">
        <f t="shared" si="2"/>
        <v>446054.39999999997</v>
      </c>
      <c r="AH23" s="166" t="s">
        <v>113</v>
      </c>
      <c r="AI23" s="167"/>
      <c r="AJ23" s="168"/>
      <c r="AK23" s="169"/>
      <c r="AL23" s="170"/>
      <c r="AM23" s="171"/>
      <c r="AN23" s="172"/>
      <c r="AO23" s="173">
        <f t="shared" si="3"/>
        <v>0</v>
      </c>
      <c r="AP23" s="174" t="s">
        <v>82</v>
      </c>
      <c r="AQ23" s="175" t="str" cm="1">
        <f t="array" ref="AQ23">_xlfn.IFS(OR($G23="公衆街路灯A",$G23="定額電灯"),$G23&amp;AP23,COUNTIF(G23,"*従量電灯*"),G23,1,"-")</f>
        <v>従量電灯</v>
      </c>
      <c r="AR23" s="176" t="str" cm="1">
        <f t="array" ref="AR23">_xlfn.IFS($AN23=0,"-",OR($AH23="対象外",$AH23="-"),"-",OR($G23="公衆街路灯A",$G23="定額電灯"),_xlfn.XLOOKUP($AQ23,削除禁止_電灯料金!$B:$B,削除禁止_電灯料金!$E:$E,0),1,"-")</f>
        <v>-</v>
      </c>
      <c r="AS23" s="177" t="str" cm="1">
        <f t="array" ref="AS23">_xlfn.IFS($AR23="-","-",OR($G23="公衆街路灯A",$G23="定額電灯"),_xlfn.XLOOKUP(AQ23,削除禁止_電灯料金!$B:$B,削除禁止_電灯料金!$D:$D,0),1,"-")</f>
        <v>-</v>
      </c>
      <c r="AT23" s="176">
        <f>IFERROR(IF(OR($G23="公衆街路灯A",$G23="定額電灯"),"-",ROUND((_xlfn.XLOOKUP($AQ23,削除禁止_電灯料金!$B:$B,削除禁止_電灯料金!$E:$E)*AM23/1000*$K23*$L23/12),2)),"-")</f>
        <v>0</v>
      </c>
      <c r="AU23" s="177">
        <f>IFERROR(IF(OR($G23="公衆街路灯A",$G23="定額電灯"),"-",ROUND((AM23/1000*$K23*$L23/12)*_xlfn.XLOOKUP($A23,削除禁止_電灯料金!K:K,削除禁止_電灯料金!M:M,"-"),2)),"-")</f>
        <v>0</v>
      </c>
      <c r="AV23" s="178">
        <f>IFERROR(IF(OR($G23="公衆街路灯A",$G23="定額電灯"),ROUND((((AR23+AS23)*AN23))*12*_xlfn.XLOOKUP($A23,削除禁止_電灯料金!K:K,削除禁止_電灯料金!N:N),0),ROUND((AT23+AU23)*AN23*12*_xlfn.XLOOKUP($A23,削除禁止_電灯料金!K:K,削除禁止_電灯料金!N:N),0)),0)</f>
        <v>0</v>
      </c>
      <c r="AW23" s="145"/>
    </row>
    <row r="24" spans="1:49" ht="30" customHeight="1">
      <c r="A24" s="1">
        <v>1</v>
      </c>
      <c r="B24" s="41" t="s">
        <v>45</v>
      </c>
      <c r="C24" s="42"/>
      <c r="D24" s="146" t="s">
        <v>56</v>
      </c>
      <c r="E24" s="147" t="s">
        <v>71</v>
      </c>
      <c r="F24" s="148" t="s">
        <v>108</v>
      </c>
      <c r="G24" s="148" t="s">
        <v>73</v>
      </c>
      <c r="H24" s="149"/>
      <c r="I24" s="150"/>
      <c r="J24" s="151"/>
      <c r="K24" s="152">
        <v>24</v>
      </c>
      <c r="L24" s="153">
        <v>365</v>
      </c>
      <c r="M24" s="154" t="s">
        <v>85</v>
      </c>
      <c r="N24" s="119" t="s">
        <v>86</v>
      </c>
      <c r="O24" s="120">
        <v>1</v>
      </c>
      <c r="P24" s="155" t="s">
        <v>87</v>
      </c>
      <c r="Q24" s="155">
        <v>0</v>
      </c>
      <c r="R24" s="155" t="s">
        <v>88</v>
      </c>
      <c r="S24" s="156" t="s">
        <v>89</v>
      </c>
      <c r="T24" s="156">
        <v>0</v>
      </c>
      <c r="U24" s="156">
        <v>0</v>
      </c>
      <c r="V24" s="157" t="s">
        <v>90</v>
      </c>
      <c r="W24" s="158">
        <v>2.7</v>
      </c>
      <c r="X24" s="159">
        <v>2</v>
      </c>
      <c r="Y24" s="160">
        <v>2</v>
      </c>
      <c r="Z24" s="161">
        <f t="shared" si="0"/>
        <v>3.9420000000000002</v>
      </c>
      <c r="AA24" s="155">
        <v>0</v>
      </c>
      <c r="AB24" s="162" t="s">
        <v>80</v>
      </c>
      <c r="AC24" s="163" t="s">
        <v>56</v>
      </c>
      <c r="AD24" s="164" t="s">
        <v>56</v>
      </c>
      <c r="AE24" s="163" t="s">
        <v>56</v>
      </c>
      <c r="AF24" s="164">
        <f t="shared" si="1"/>
        <v>59.13</v>
      </c>
      <c r="AG24" s="165">
        <f t="shared" si="2"/>
        <v>14191.2</v>
      </c>
      <c r="AH24" s="166" t="s">
        <v>81</v>
      </c>
      <c r="AI24" s="167"/>
      <c r="AJ24" s="168"/>
      <c r="AK24" s="169"/>
      <c r="AL24" s="170"/>
      <c r="AM24" s="171"/>
      <c r="AN24" s="172"/>
      <c r="AO24" s="173">
        <f t="shared" si="3"/>
        <v>0</v>
      </c>
      <c r="AP24" s="174" t="s">
        <v>82</v>
      </c>
      <c r="AQ24" s="175" t="str" cm="1">
        <f t="array" ref="AQ24">_xlfn.IFS(OR($G24="公衆街路灯A",$G24="定額電灯"),$G24&amp;AP24,COUNTIF(G24,"*従量電灯*"),G24,1,"-")</f>
        <v>従量電灯</v>
      </c>
      <c r="AR24" s="176" t="str" cm="1">
        <f t="array" ref="AR24">_xlfn.IFS($AN24=0,"-",OR($AH24="対象外",$AH24="-"),"-",OR($G24="公衆街路灯A",$G24="定額電灯"),_xlfn.XLOOKUP($AQ24,削除禁止_電灯料金!$B:$B,削除禁止_電灯料金!$E:$E,0),1,"-")</f>
        <v>-</v>
      </c>
      <c r="AS24" s="177" t="str" cm="1">
        <f t="array" ref="AS24">_xlfn.IFS($AR24="-","-",OR($G24="公衆街路灯A",$G24="定額電灯"),_xlfn.XLOOKUP(AQ24,削除禁止_電灯料金!$B:$B,削除禁止_電灯料金!$D:$D,0),1,"-")</f>
        <v>-</v>
      </c>
      <c r="AT24" s="176">
        <f>IFERROR(IF(OR($G24="公衆街路灯A",$G24="定額電灯"),"-",ROUND((_xlfn.XLOOKUP($AQ24,削除禁止_電灯料金!$B:$B,削除禁止_電灯料金!$E:$E)*AM24/1000*$K24*$L24/12),2)),"-")</f>
        <v>0</v>
      </c>
      <c r="AU24" s="177">
        <f>IFERROR(IF(OR($G24="公衆街路灯A",$G24="定額電灯"),"-",ROUND((AM24/1000*$K24*$L24/12)*_xlfn.XLOOKUP($A24,削除禁止_電灯料金!K:K,削除禁止_電灯料金!M:M,"-"),2)),"-")</f>
        <v>0</v>
      </c>
      <c r="AV24" s="178">
        <f>IFERROR(IF(OR($G24="公衆街路灯A",$G24="定額電灯"),ROUND((((AR24+AS24)*AN24))*12*_xlfn.XLOOKUP($A24,削除禁止_電灯料金!K:K,削除禁止_電灯料金!N:N),0),ROUND((AT24+AU24)*AN24*12*_xlfn.XLOOKUP($A24,削除禁止_電灯料金!K:K,削除禁止_電灯料金!N:N),0)),0)</f>
        <v>0</v>
      </c>
      <c r="AW24" s="145"/>
    </row>
    <row r="25" spans="1:49" ht="30" customHeight="1">
      <c r="A25" s="1">
        <v>1</v>
      </c>
      <c r="B25" s="41" t="s">
        <v>45</v>
      </c>
      <c r="C25" s="42"/>
      <c r="D25" s="146" t="s">
        <v>56</v>
      </c>
      <c r="E25" s="147" t="s">
        <v>71</v>
      </c>
      <c r="F25" s="148" t="s">
        <v>114</v>
      </c>
      <c r="G25" s="148" t="s">
        <v>73</v>
      </c>
      <c r="H25" s="149"/>
      <c r="I25" s="150"/>
      <c r="J25" s="151"/>
      <c r="K25" s="152">
        <v>2</v>
      </c>
      <c r="L25" s="153">
        <v>130</v>
      </c>
      <c r="M25" s="154" t="s">
        <v>109</v>
      </c>
      <c r="N25" s="119" t="s">
        <v>110</v>
      </c>
      <c r="O25" s="120">
        <v>2</v>
      </c>
      <c r="P25" s="155" t="s">
        <v>111</v>
      </c>
      <c r="Q25" s="155">
        <v>0</v>
      </c>
      <c r="R25" s="155" t="s">
        <v>112</v>
      </c>
      <c r="S25" s="156">
        <v>0</v>
      </c>
      <c r="T25" s="156">
        <v>0</v>
      </c>
      <c r="U25" s="156">
        <v>0</v>
      </c>
      <c r="V25" s="157">
        <v>0</v>
      </c>
      <c r="W25" s="158">
        <v>48</v>
      </c>
      <c r="X25" s="159">
        <v>8</v>
      </c>
      <c r="Y25" s="160">
        <v>16</v>
      </c>
      <c r="Z25" s="161">
        <f t="shared" si="0"/>
        <v>16.64</v>
      </c>
      <c r="AA25" s="155">
        <v>0</v>
      </c>
      <c r="AB25" s="162" t="s">
        <v>80</v>
      </c>
      <c r="AC25" s="163" t="s">
        <v>56</v>
      </c>
      <c r="AD25" s="164" t="s">
        <v>56</v>
      </c>
      <c r="AE25" s="163" t="s">
        <v>56</v>
      </c>
      <c r="AF25" s="164">
        <f t="shared" si="1"/>
        <v>31.200000000000003</v>
      </c>
      <c r="AG25" s="165">
        <f t="shared" si="2"/>
        <v>59904.000000000007</v>
      </c>
      <c r="AH25" s="166" t="s">
        <v>113</v>
      </c>
      <c r="AI25" s="167"/>
      <c r="AJ25" s="168"/>
      <c r="AK25" s="169"/>
      <c r="AL25" s="170"/>
      <c r="AM25" s="171"/>
      <c r="AN25" s="172"/>
      <c r="AO25" s="173">
        <f t="shared" si="3"/>
        <v>0</v>
      </c>
      <c r="AP25" s="174" t="s">
        <v>82</v>
      </c>
      <c r="AQ25" s="175" t="str" cm="1">
        <f t="array" ref="AQ25">_xlfn.IFS(OR($G25="公衆街路灯A",$G25="定額電灯"),$G25&amp;AP25,COUNTIF(G25,"*従量電灯*"),G25,1,"-")</f>
        <v>従量電灯</v>
      </c>
      <c r="AR25" s="176" t="str" cm="1">
        <f t="array" ref="AR25">_xlfn.IFS($AN25=0,"-",OR($AH25="対象外",$AH25="-"),"-",OR($G25="公衆街路灯A",$G25="定額電灯"),_xlfn.XLOOKUP($AQ25,削除禁止_電灯料金!$B:$B,削除禁止_電灯料金!$E:$E,0),1,"-")</f>
        <v>-</v>
      </c>
      <c r="AS25" s="177" t="str" cm="1">
        <f t="array" ref="AS25">_xlfn.IFS($AR25="-","-",OR($G25="公衆街路灯A",$G25="定額電灯"),_xlfn.XLOOKUP(AQ25,削除禁止_電灯料金!$B:$B,削除禁止_電灯料金!$D:$D,0),1,"-")</f>
        <v>-</v>
      </c>
      <c r="AT25" s="176">
        <f>IFERROR(IF(OR($G25="公衆街路灯A",$G25="定額電灯"),"-",ROUND((_xlfn.XLOOKUP($AQ25,削除禁止_電灯料金!$B:$B,削除禁止_電灯料金!$E:$E)*AM25/1000*$K25*$L25/12),2)),"-")</f>
        <v>0</v>
      </c>
      <c r="AU25" s="177">
        <f>IFERROR(IF(OR($G25="公衆街路灯A",$G25="定額電灯"),"-",ROUND((AM25/1000*$K25*$L25/12)*_xlfn.XLOOKUP($A25,削除禁止_電灯料金!K:K,削除禁止_電灯料金!M:M,"-"),2)),"-")</f>
        <v>0</v>
      </c>
      <c r="AV25" s="178">
        <f>IFERROR(IF(OR($G25="公衆街路灯A",$G25="定額電灯"),ROUND((((AR25+AS25)*AN25))*12*_xlfn.XLOOKUP($A25,削除禁止_電灯料金!K:K,削除禁止_電灯料金!N:N),0),ROUND((AT25+AU25)*AN25*12*_xlfn.XLOOKUP($A25,削除禁止_電灯料金!K:K,削除禁止_電灯料金!N:N),0)),0)</f>
        <v>0</v>
      </c>
      <c r="AW25" s="145"/>
    </row>
    <row r="26" spans="1:49" ht="30" customHeight="1">
      <c r="A26" s="1">
        <v>1</v>
      </c>
      <c r="B26" s="41" t="s">
        <v>45</v>
      </c>
      <c r="C26" s="42"/>
      <c r="D26" s="146" t="s">
        <v>56</v>
      </c>
      <c r="E26" s="147" t="s">
        <v>71</v>
      </c>
      <c r="F26" s="148" t="s">
        <v>114</v>
      </c>
      <c r="G26" s="148" t="s">
        <v>73</v>
      </c>
      <c r="H26" s="149"/>
      <c r="I26" s="150"/>
      <c r="J26" s="151"/>
      <c r="K26" s="152">
        <v>2</v>
      </c>
      <c r="L26" s="153">
        <v>130</v>
      </c>
      <c r="M26" s="154" t="s">
        <v>115</v>
      </c>
      <c r="N26" s="119" t="s">
        <v>116</v>
      </c>
      <c r="O26" s="120">
        <v>1</v>
      </c>
      <c r="P26" s="155" t="s">
        <v>111</v>
      </c>
      <c r="Q26" s="155">
        <v>0</v>
      </c>
      <c r="R26" s="155" t="s">
        <v>112</v>
      </c>
      <c r="S26" s="156">
        <v>0</v>
      </c>
      <c r="T26" s="156">
        <v>0</v>
      </c>
      <c r="U26" s="156">
        <v>0</v>
      </c>
      <c r="V26" s="157">
        <v>0</v>
      </c>
      <c r="W26" s="158">
        <v>48</v>
      </c>
      <c r="X26" s="159">
        <v>2</v>
      </c>
      <c r="Y26" s="160">
        <v>2</v>
      </c>
      <c r="Z26" s="161">
        <f t="shared" si="0"/>
        <v>2.08</v>
      </c>
      <c r="AA26" s="155">
        <v>0</v>
      </c>
      <c r="AB26" s="162" t="s">
        <v>80</v>
      </c>
      <c r="AC26" s="163" t="s">
        <v>56</v>
      </c>
      <c r="AD26" s="164" t="s">
        <v>56</v>
      </c>
      <c r="AE26" s="163" t="s">
        <v>56</v>
      </c>
      <c r="AF26" s="164">
        <f t="shared" si="1"/>
        <v>31.200000000000003</v>
      </c>
      <c r="AG26" s="165">
        <f t="shared" si="2"/>
        <v>7488.0000000000009</v>
      </c>
      <c r="AH26" s="166" t="s">
        <v>113</v>
      </c>
      <c r="AI26" s="167"/>
      <c r="AJ26" s="168"/>
      <c r="AK26" s="169"/>
      <c r="AL26" s="170"/>
      <c r="AM26" s="171"/>
      <c r="AN26" s="172"/>
      <c r="AO26" s="173">
        <f t="shared" si="3"/>
        <v>0</v>
      </c>
      <c r="AP26" s="174" t="s">
        <v>82</v>
      </c>
      <c r="AQ26" s="175" t="str" cm="1">
        <f t="array" ref="AQ26">_xlfn.IFS(OR($G26="公衆街路灯A",$G26="定額電灯"),$G26&amp;AP26,COUNTIF(G26,"*従量電灯*"),G26,1,"-")</f>
        <v>従量電灯</v>
      </c>
      <c r="AR26" s="176" t="str" cm="1">
        <f t="array" ref="AR26">_xlfn.IFS($AN26=0,"-",OR($AH26="対象外",$AH26="-"),"-",OR($G26="公衆街路灯A",$G26="定額電灯"),_xlfn.XLOOKUP($AQ26,削除禁止_電灯料金!$B:$B,削除禁止_電灯料金!$E:$E,0),1,"-")</f>
        <v>-</v>
      </c>
      <c r="AS26" s="177" t="str" cm="1">
        <f t="array" ref="AS26">_xlfn.IFS($AR26="-","-",OR($G26="公衆街路灯A",$G26="定額電灯"),_xlfn.XLOOKUP(AQ26,削除禁止_電灯料金!$B:$B,削除禁止_電灯料金!$D:$D,0),1,"-")</f>
        <v>-</v>
      </c>
      <c r="AT26" s="176">
        <f>IFERROR(IF(OR($G26="公衆街路灯A",$G26="定額電灯"),"-",ROUND((_xlfn.XLOOKUP($AQ26,削除禁止_電灯料金!$B:$B,削除禁止_電灯料金!$E:$E)*AM26/1000*$K26*$L26/12),2)),"-")</f>
        <v>0</v>
      </c>
      <c r="AU26" s="177">
        <f>IFERROR(IF(OR($G26="公衆街路灯A",$G26="定額電灯"),"-",ROUND((AM26/1000*$K26*$L26/12)*_xlfn.XLOOKUP($A26,削除禁止_電灯料金!K:K,削除禁止_電灯料金!M:M,"-"),2)),"-")</f>
        <v>0</v>
      </c>
      <c r="AV26" s="178">
        <f>IFERROR(IF(OR($G26="公衆街路灯A",$G26="定額電灯"),ROUND((((AR26+AS26)*AN26))*12*_xlfn.XLOOKUP($A26,削除禁止_電灯料金!K:K,削除禁止_電灯料金!N:N),0),ROUND((AT26+AU26)*AN26*12*_xlfn.XLOOKUP($A26,削除禁止_電灯料金!K:K,削除禁止_電灯料金!N:N),0)),0)</f>
        <v>0</v>
      </c>
      <c r="AW26" s="145"/>
    </row>
    <row r="27" spans="1:49" ht="30" customHeight="1">
      <c r="A27" s="1">
        <v>1</v>
      </c>
      <c r="B27" s="41" t="s">
        <v>45</v>
      </c>
      <c r="C27" s="42"/>
      <c r="D27" s="146" t="s">
        <v>56</v>
      </c>
      <c r="E27" s="147" t="s">
        <v>71</v>
      </c>
      <c r="F27" s="148" t="s">
        <v>114</v>
      </c>
      <c r="G27" s="148" t="s">
        <v>73</v>
      </c>
      <c r="H27" s="149"/>
      <c r="I27" s="150"/>
      <c r="J27" s="151"/>
      <c r="K27" s="152">
        <v>24</v>
      </c>
      <c r="L27" s="153">
        <v>365</v>
      </c>
      <c r="M27" s="179" t="s">
        <v>85</v>
      </c>
      <c r="N27" s="119" t="s">
        <v>86</v>
      </c>
      <c r="O27" s="120">
        <v>1</v>
      </c>
      <c r="P27" s="155" t="s">
        <v>87</v>
      </c>
      <c r="Q27" s="155">
        <v>0</v>
      </c>
      <c r="R27" s="155" t="s">
        <v>88</v>
      </c>
      <c r="S27" s="156" t="s">
        <v>89</v>
      </c>
      <c r="T27" s="156">
        <v>0</v>
      </c>
      <c r="U27" s="156">
        <v>0</v>
      </c>
      <c r="V27" s="157" t="s">
        <v>90</v>
      </c>
      <c r="W27" s="158">
        <v>2.7</v>
      </c>
      <c r="X27" s="159">
        <v>2</v>
      </c>
      <c r="Y27" s="160">
        <v>2</v>
      </c>
      <c r="Z27" s="161">
        <f t="shared" si="0"/>
        <v>3.9420000000000002</v>
      </c>
      <c r="AA27" s="155">
        <v>0</v>
      </c>
      <c r="AB27" s="162" t="s">
        <v>80</v>
      </c>
      <c r="AC27" s="163" t="s">
        <v>56</v>
      </c>
      <c r="AD27" s="164" t="s">
        <v>56</v>
      </c>
      <c r="AE27" s="163" t="s">
        <v>56</v>
      </c>
      <c r="AF27" s="164">
        <f t="shared" si="1"/>
        <v>59.13</v>
      </c>
      <c r="AG27" s="165">
        <f t="shared" si="2"/>
        <v>14191.2</v>
      </c>
      <c r="AH27" s="166" t="s">
        <v>81</v>
      </c>
      <c r="AI27" s="167"/>
      <c r="AJ27" s="168"/>
      <c r="AK27" s="169"/>
      <c r="AL27" s="170"/>
      <c r="AM27" s="171"/>
      <c r="AN27" s="172"/>
      <c r="AO27" s="173">
        <f t="shared" si="3"/>
        <v>0</v>
      </c>
      <c r="AP27" s="174" t="s">
        <v>82</v>
      </c>
      <c r="AQ27" s="175" t="str" cm="1">
        <f t="array" ref="AQ27">_xlfn.IFS(OR($G27="公衆街路灯A",$G27="定額電灯"),$G27&amp;AP27,COUNTIF(G27,"*従量電灯*"),G27,1,"-")</f>
        <v>従量電灯</v>
      </c>
      <c r="AR27" s="176" t="str" cm="1">
        <f t="array" ref="AR27">_xlfn.IFS($AN27=0,"-",OR($AH27="対象外",$AH27="-"),"-",OR($G27="公衆街路灯A",$G27="定額電灯"),_xlfn.XLOOKUP($AQ27,削除禁止_電灯料金!$B:$B,削除禁止_電灯料金!$E:$E,0),1,"-")</f>
        <v>-</v>
      </c>
      <c r="AS27" s="177" t="str" cm="1">
        <f t="array" ref="AS27">_xlfn.IFS($AR27="-","-",OR($G27="公衆街路灯A",$G27="定額電灯"),_xlfn.XLOOKUP(AQ27,削除禁止_電灯料金!$B:$B,削除禁止_電灯料金!$D:$D,0),1,"-")</f>
        <v>-</v>
      </c>
      <c r="AT27" s="176">
        <f>IFERROR(IF(OR($G27="公衆街路灯A",$G27="定額電灯"),"-",ROUND((_xlfn.XLOOKUP($AQ27,削除禁止_電灯料金!$B:$B,削除禁止_電灯料金!$E:$E)*AM27/1000*$K27*$L27/12),2)),"-")</f>
        <v>0</v>
      </c>
      <c r="AU27" s="177">
        <f>IFERROR(IF(OR($G27="公衆街路灯A",$G27="定額電灯"),"-",ROUND((AM27/1000*$K27*$L27/12)*_xlfn.XLOOKUP($A27,削除禁止_電灯料金!K:K,削除禁止_電灯料金!M:M,"-"),2)),"-")</f>
        <v>0</v>
      </c>
      <c r="AV27" s="178">
        <f>IFERROR(IF(OR($G27="公衆街路灯A",$G27="定額電灯"),ROUND((((AR27+AS27)*AN27))*12*_xlfn.XLOOKUP($A27,削除禁止_電灯料金!K:K,削除禁止_電灯料金!N:N),0),ROUND((AT27+AU27)*AN27*12*_xlfn.XLOOKUP($A27,削除禁止_電灯料金!K:K,削除禁止_電灯料金!N:N),0)),0)</f>
        <v>0</v>
      </c>
      <c r="AW27" s="145"/>
    </row>
    <row r="28" spans="1:49" ht="30" customHeight="1">
      <c r="A28" s="1">
        <v>1</v>
      </c>
      <c r="B28" s="41" t="s">
        <v>45</v>
      </c>
      <c r="C28" s="42"/>
      <c r="D28" s="180" t="s">
        <v>56</v>
      </c>
      <c r="E28" s="181" t="s">
        <v>71</v>
      </c>
      <c r="F28" s="182" t="s">
        <v>117</v>
      </c>
      <c r="G28" s="182" t="s">
        <v>73</v>
      </c>
      <c r="H28" s="183" t="s">
        <v>118</v>
      </c>
      <c r="I28" s="184"/>
      <c r="J28" s="185"/>
      <c r="K28" s="186">
        <v>3</v>
      </c>
      <c r="L28" s="187">
        <v>365</v>
      </c>
      <c r="M28" s="188" t="s">
        <v>119</v>
      </c>
      <c r="N28" s="189" t="s">
        <v>120</v>
      </c>
      <c r="O28" s="190">
        <v>1</v>
      </c>
      <c r="P28" s="191" t="s">
        <v>121</v>
      </c>
      <c r="Q28" s="191">
        <v>0</v>
      </c>
      <c r="R28" s="191">
        <v>0</v>
      </c>
      <c r="S28" s="192" t="s">
        <v>122</v>
      </c>
      <c r="T28" s="192">
        <v>0</v>
      </c>
      <c r="U28" s="192" t="s">
        <v>123</v>
      </c>
      <c r="V28" s="193">
        <v>0</v>
      </c>
      <c r="W28" s="194">
        <v>13</v>
      </c>
      <c r="X28" s="195">
        <v>2</v>
      </c>
      <c r="Y28" s="196">
        <v>2</v>
      </c>
      <c r="Z28" s="197">
        <v>0</v>
      </c>
      <c r="AA28" s="191">
        <v>0</v>
      </c>
      <c r="AB28" s="198" t="s">
        <v>80</v>
      </c>
      <c r="AC28" s="199" t="s">
        <v>56</v>
      </c>
      <c r="AD28" s="200" t="s">
        <v>56</v>
      </c>
      <c r="AE28" s="199" t="s">
        <v>56</v>
      </c>
      <c r="AF28" s="200" t="s">
        <v>3121</v>
      </c>
      <c r="AG28" s="201">
        <v>0</v>
      </c>
      <c r="AH28" s="201" t="s">
        <v>124</v>
      </c>
      <c r="AI28" s="202" t="s">
        <v>124</v>
      </c>
      <c r="AJ28" s="203"/>
      <c r="AK28" s="204"/>
      <c r="AL28" s="194"/>
      <c r="AM28" s="205"/>
      <c r="AN28" s="206"/>
      <c r="AO28" s="200">
        <f t="shared" si="3"/>
        <v>0</v>
      </c>
      <c r="AP28" s="207" t="s">
        <v>82</v>
      </c>
      <c r="AQ28" s="198" t="str" cm="1">
        <f t="array" ref="AQ28">_xlfn.IFS(OR($G28="公衆街路灯A",$G28="定額電灯"),$G28&amp;AP28,COUNTIF(G28,"*従量電灯*"),G28,1,"-")</f>
        <v>従量電灯</v>
      </c>
      <c r="AR28" s="208" t="str" cm="1">
        <f t="array" ref="AR28">_xlfn.IFS($AN28=0,"-",OR($AH28="対象外",$AH28="-"),"-",OR($G28="公衆街路灯A",$G28="定額電灯"),_xlfn.XLOOKUP($AQ28,削除禁止_電灯料金!$B:$B,削除禁止_電灯料金!$E:$E,0),1,"-")</f>
        <v>-</v>
      </c>
      <c r="AS28" s="209" t="str" cm="1">
        <f t="array" ref="AS28">_xlfn.IFS($AR28="-","-",OR($G28="公衆街路灯A",$G28="定額電灯"),_xlfn.XLOOKUP(AQ28,削除禁止_電灯料金!$B:$B,削除禁止_電灯料金!$D:$D,0),1,"-")</f>
        <v>-</v>
      </c>
      <c r="AT28" s="208">
        <f>IFERROR(IF(OR($G28="公衆街路灯A",$G28="定額電灯"),"-",ROUND((_xlfn.XLOOKUP($AQ28,削除禁止_電灯料金!$B:$B,削除禁止_電灯料金!$E:$E)*AM28/1000*$K28*$L28/12),2)),"-")</f>
        <v>0</v>
      </c>
      <c r="AU28" s="209">
        <f>IFERROR(IF(OR($G28="公衆街路灯A",$G28="定額電灯"),"-",ROUND((AM28/1000*$K28*$L28/12)*_xlfn.XLOOKUP($A28,削除禁止_電灯料金!K:K,削除禁止_電灯料金!M:M,"-"),2)),"-")</f>
        <v>0</v>
      </c>
      <c r="AV28" s="210">
        <f>IFERROR(IF(OR($G28="公衆街路灯A",$G28="定額電灯"),ROUND((((AR28+AS28)*AN28))*12*_xlfn.XLOOKUP($A28,削除禁止_電灯料金!K:K,削除禁止_電灯料金!N:N),0),ROUND((AT28+AU28)*AN28*12*_xlfn.XLOOKUP($A28,削除禁止_電灯料金!K:K,削除禁止_電灯料金!N:N),0)),0)</f>
        <v>0</v>
      </c>
      <c r="AW28" s="145"/>
    </row>
    <row r="29" spans="1:49" ht="30" customHeight="1">
      <c r="A29" s="1">
        <v>1</v>
      </c>
      <c r="B29" s="41" t="s">
        <v>45</v>
      </c>
      <c r="C29" s="42"/>
      <c r="D29" s="146" t="s">
        <v>56</v>
      </c>
      <c r="E29" s="147" t="s">
        <v>71</v>
      </c>
      <c r="F29" s="148" t="s">
        <v>125</v>
      </c>
      <c r="G29" s="148" t="s">
        <v>73</v>
      </c>
      <c r="H29" s="149"/>
      <c r="I29" s="150"/>
      <c r="J29" s="151"/>
      <c r="K29" s="211">
        <v>0.17</v>
      </c>
      <c r="L29" s="153">
        <v>220</v>
      </c>
      <c r="M29" s="154" t="s">
        <v>126</v>
      </c>
      <c r="N29" s="119" t="s">
        <v>110</v>
      </c>
      <c r="O29" s="120">
        <v>2</v>
      </c>
      <c r="P29" s="155" t="s">
        <v>127</v>
      </c>
      <c r="Q29" s="155">
        <v>0</v>
      </c>
      <c r="R29" s="155" t="s">
        <v>112</v>
      </c>
      <c r="S29" s="156">
        <v>0</v>
      </c>
      <c r="T29" s="156">
        <v>0</v>
      </c>
      <c r="U29" s="156">
        <v>0</v>
      </c>
      <c r="V29" s="157">
        <v>0</v>
      </c>
      <c r="W29" s="158">
        <v>27</v>
      </c>
      <c r="X29" s="159">
        <v>4</v>
      </c>
      <c r="Y29" s="160">
        <v>8</v>
      </c>
      <c r="Z29" s="161">
        <f t="shared" ref="Z29:Z49" si="4">K29*L29*W29*Y29/12/1000</f>
        <v>0.67320000000000013</v>
      </c>
      <c r="AA29" s="155">
        <v>0</v>
      </c>
      <c r="AB29" s="162" t="s">
        <v>80</v>
      </c>
      <c r="AC29" s="163" t="s">
        <v>56</v>
      </c>
      <c r="AD29" s="164" t="s">
        <v>56</v>
      </c>
      <c r="AE29" s="163" t="s">
        <v>56</v>
      </c>
      <c r="AF29" s="164">
        <f t="shared" si="1"/>
        <v>2.5245000000000006</v>
      </c>
      <c r="AG29" s="165">
        <f t="shared" ref="AG29:AG49" si="5">Y29*AF29*120</f>
        <v>2423.5200000000004</v>
      </c>
      <c r="AH29" s="166" t="s">
        <v>113</v>
      </c>
      <c r="AI29" s="167"/>
      <c r="AJ29" s="168"/>
      <c r="AK29" s="169"/>
      <c r="AL29" s="170"/>
      <c r="AM29" s="171"/>
      <c r="AN29" s="172"/>
      <c r="AO29" s="173">
        <f t="shared" si="3"/>
        <v>0</v>
      </c>
      <c r="AP29" s="174" t="s">
        <v>82</v>
      </c>
      <c r="AQ29" s="175" t="str" cm="1">
        <f t="array" ref="AQ29">_xlfn.IFS(OR($G29="公衆街路灯A",$G29="定額電灯"),$G29&amp;AP29,COUNTIF(G29,"*従量電灯*"),G29,1,"-")</f>
        <v>従量電灯</v>
      </c>
      <c r="AR29" s="176" t="str" cm="1">
        <f t="array" ref="AR29">_xlfn.IFS($AN29=0,"-",OR($AH29="対象外",$AH29="-"),"-",OR($G29="公衆街路灯A",$G29="定額電灯"),_xlfn.XLOOKUP($AQ29,削除禁止_電灯料金!$B:$B,削除禁止_電灯料金!$E:$E,0),1,"-")</f>
        <v>-</v>
      </c>
      <c r="AS29" s="177" t="str" cm="1">
        <f t="array" ref="AS29">_xlfn.IFS($AR29="-","-",OR($G29="公衆街路灯A",$G29="定額電灯"),_xlfn.XLOOKUP(AQ29,削除禁止_電灯料金!$B:$B,削除禁止_電灯料金!$D:$D,0),1,"-")</f>
        <v>-</v>
      </c>
      <c r="AT29" s="176">
        <f>IFERROR(IF(OR($G29="公衆街路灯A",$G29="定額電灯"),"-",ROUND((_xlfn.XLOOKUP($AQ29,削除禁止_電灯料金!$B:$B,削除禁止_電灯料金!$E:$E)*AM29/1000*$K29*$L29/12),2)),"-")</f>
        <v>0</v>
      </c>
      <c r="AU29" s="177">
        <f>IFERROR(IF(OR($G29="公衆街路灯A",$G29="定額電灯"),"-",ROUND((AM29/1000*$K29*$L29/12)*_xlfn.XLOOKUP($A29,削除禁止_電灯料金!K:K,削除禁止_電灯料金!M:M,"-"),2)),"-")</f>
        <v>0</v>
      </c>
      <c r="AV29" s="178">
        <f>IFERROR(IF(OR($G29="公衆街路灯A",$G29="定額電灯"),ROUND((((AR29+AS29)*AN29))*12*_xlfn.XLOOKUP($A29,削除禁止_電灯料金!K:K,削除禁止_電灯料金!N:N),0),ROUND((AT29+AU29)*AN29*12*_xlfn.XLOOKUP($A29,削除禁止_電灯料金!K:K,削除禁止_電灯料金!N:N),0)),0)</f>
        <v>0</v>
      </c>
      <c r="AW29" s="145"/>
    </row>
    <row r="30" spans="1:49" ht="30" customHeight="1">
      <c r="A30" s="1">
        <v>1</v>
      </c>
      <c r="B30" s="41" t="s">
        <v>45</v>
      </c>
      <c r="C30" s="42"/>
      <c r="D30" s="146" t="s">
        <v>56</v>
      </c>
      <c r="E30" s="147" t="s">
        <v>71</v>
      </c>
      <c r="F30" s="148" t="s">
        <v>125</v>
      </c>
      <c r="G30" s="148" t="s">
        <v>73</v>
      </c>
      <c r="H30" s="149"/>
      <c r="I30" s="150"/>
      <c r="J30" s="151"/>
      <c r="K30" s="211">
        <v>0.17</v>
      </c>
      <c r="L30" s="153">
        <v>220</v>
      </c>
      <c r="M30" s="154" t="s">
        <v>128</v>
      </c>
      <c r="N30" s="119" t="s">
        <v>75</v>
      </c>
      <c r="O30" s="120">
        <v>1</v>
      </c>
      <c r="P30" s="155" t="s">
        <v>129</v>
      </c>
      <c r="Q30" s="155">
        <v>0</v>
      </c>
      <c r="R30" s="155" t="s">
        <v>77</v>
      </c>
      <c r="S30" s="156">
        <v>0</v>
      </c>
      <c r="T30" s="156">
        <v>0</v>
      </c>
      <c r="U30" s="156">
        <v>0</v>
      </c>
      <c r="V30" s="157">
        <v>0</v>
      </c>
      <c r="W30" s="158">
        <v>27</v>
      </c>
      <c r="X30" s="159">
        <v>1</v>
      </c>
      <c r="Y30" s="160">
        <v>1</v>
      </c>
      <c r="Z30" s="161">
        <f t="shared" si="4"/>
        <v>8.4150000000000016E-2</v>
      </c>
      <c r="AA30" s="155">
        <v>0</v>
      </c>
      <c r="AB30" s="162" t="s">
        <v>80</v>
      </c>
      <c r="AC30" s="163" t="s">
        <v>56</v>
      </c>
      <c r="AD30" s="164" t="s">
        <v>56</v>
      </c>
      <c r="AE30" s="163" t="s">
        <v>56</v>
      </c>
      <c r="AF30" s="164">
        <f t="shared" si="1"/>
        <v>2.5245000000000006</v>
      </c>
      <c r="AG30" s="165">
        <f t="shared" si="5"/>
        <v>302.94000000000005</v>
      </c>
      <c r="AH30" s="166" t="s">
        <v>81</v>
      </c>
      <c r="AI30" s="167"/>
      <c r="AJ30" s="168"/>
      <c r="AK30" s="169"/>
      <c r="AL30" s="170"/>
      <c r="AM30" s="171"/>
      <c r="AN30" s="172"/>
      <c r="AO30" s="173">
        <f t="shared" si="3"/>
        <v>0</v>
      </c>
      <c r="AP30" s="174" t="s">
        <v>82</v>
      </c>
      <c r="AQ30" s="175" t="str" cm="1">
        <f t="array" ref="AQ30">_xlfn.IFS(OR($G30="公衆街路灯A",$G30="定額電灯"),$G30&amp;AP30,COUNTIF(G30,"*従量電灯*"),G30,1,"-")</f>
        <v>従量電灯</v>
      </c>
      <c r="AR30" s="176" t="str" cm="1">
        <f t="array" ref="AR30">_xlfn.IFS($AN30=0,"-",OR($AH30="対象外",$AH30="-"),"-",OR($G30="公衆街路灯A",$G30="定額電灯"),_xlfn.XLOOKUP($AQ30,削除禁止_電灯料金!$B:$B,削除禁止_電灯料金!$E:$E,0),1,"-")</f>
        <v>-</v>
      </c>
      <c r="AS30" s="177" t="str" cm="1">
        <f t="array" ref="AS30">_xlfn.IFS($AR30="-","-",OR($G30="公衆街路灯A",$G30="定額電灯"),_xlfn.XLOOKUP(AQ30,削除禁止_電灯料金!$B:$B,削除禁止_電灯料金!$D:$D,0),1,"-")</f>
        <v>-</v>
      </c>
      <c r="AT30" s="176">
        <f>IFERROR(IF(OR($G30="公衆街路灯A",$G30="定額電灯"),"-",ROUND((_xlfn.XLOOKUP($AQ30,削除禁止_電灯料金!$B:$B,削除禁止_電灯料金!$E:$E)*AM30/1000*$K30*$L30/12),2)),"-")</f>
        <v>0</v>
      </c>
      <c r="AU30" s="177">
        <f>IFERROR(IF(OR($G30="公衆街路灯A",$G30="定額電灯"),"-",ROUND((AM30/1000*$K30*$L30/12)*_xlfn.XLOOKUP($A30,削除禁止_電灯料金!K:K,削除禁止_電灯料金!M:M,"-"),2)),"-")</f>
        <v>0</v>
      </c>
      <c r="AV30" s="178">
        <f>IFERROR(IF(OR($G30="公衆街路灯A",$G30="定額電灯"),ROUND((((AR30+AS30)*AN30))*12*_xlfn.XLOOKUP($A30,削除禁止_電灯料金!K:K,削除禁止_電灯料金!N:N),0),ROUND((AT30+AU30)*AN30*12*_xlfn.XLOOKUP($A30,削除禁止_電灯料金!K:K,削除禁止_電灯料金!N:N),0)),0)</f>
        <v>0</v>
      </c>
      <c r="AW30" s="145"/>
    </row>
    <row r="31" spans="1:49" ht="30" customHeight="1">
      <c r="A31" s="1">
        <v>1</v>
      </c>
      <c r="B31" s="41" t="s">
        <v>45</v>
      </c>
      <c r="C31" s="42"/>
      <c r="D31" s="146" t="s">
        <v>56</v>
      </c>
      <c r="E31" s="147" t="s">
        <v>71</v>
      </c>
      <c r="F31" s="148" t="s">
        <v>125</v>
      </c>
      <c r="G31" s="148" t="s">
        <v>73</v>
      </c>
      <c r="H31" s="149"/>
      <c r="I31" s="150"/>
      <c r="J31" s="151"/>
      <c r="K31" s="152">
        <v>24</v>
      </c>
      <c r="L31" s="153">
        <v>365</v>
      </c>
      <c r="M31" s="154" t="s">
        <v>85</v>
      </c>
      <c r="N31" s="119" t="s">
        <v>86</v>
      </c>
      <c r="O31" s="120">
        <v>1</v>
      </c>
      <c r="P31" s="155" t="s">
        <v>87</v>
      </c>
      <c r="Q31" s="155">
        <v>0</v>
      </c>
      <c r="R31" s="155" t="s">
        <v>88</v>
      </c>
      <c r="S31" s="156" t="s">
        <v>89</v>
      </c>
      <c r="T31" s="156">
        <v>0</v>
      </c>
      <c r="U31" s="156">
        <v>0</v>
      </c>
      <c r="V31" s="157" t="s">
        <v>90</v>
      </c>
      <c r="W31" s="158">
        <v>2.7</v>
      </c>
      <c r="X31" s="159">
        <v>3</v>
      </c>
      <c r="Y31" s="160">
        <v>3</v>
      </c>
      <c r="Z31" s="161">
        <f t="shared" si="4"/>
        <v>5.9130000000000003</v>
      </c>
      <c r="AA31" s="155">
        <v>0</v>
      </c>
      <c r="AB31" s="162" t="s">
        <v>80</v>
      </c>
      <c r="AC31" s="163" t="s">
        <v>56</v>
      </c>
      <c r="AD31" s="164" t="s">
        <v>56</v>
      </c>
      <c r="AE31" s="163" t="s">
        <v>56</v>
      </c>
      <c r="AF31" s="164">
        <f t="shared" si="1"/>
        <v>59.13</v>
      </c>
      <c r="AG31" s="165">
        <f t="shared" si="5"/>
        <v>21286.800000000003</v>
      </c>
      <c r="AH31" s="166" t="s">
        <v>81</v>
      </c>
      <c r="AI31" s="167"/>
      <c r="AJ31" s="168"/>
      <c r="AK31" s="169"/>
      <c r="AL31" s="170"/>
      <c r="AM31" s="171"/>
      <c r="AN31" s="172"/>
      <c r="AO31" s="173">
        <f t="shared" si="3"/>
        <v>0</v>
      </c>
      <c r="AP31" s="174" t="s">
        <v>82</v>
      </c>
      <c r="AQ31" s="175" t="str" cm="1">
        <f t="array" ref="AQ31">_xlfn.IFS(OR($G31="公衆街路灯A",$G31="定額電灯"),$G31&amp;AP31,COUNTIF(G31,"*従量電灯*"),G31,1,"-")</f>
        <v>従量電灯</v>
      </c>
      <c r="AR31" s="176" t="str" cm="1">
        <f t="array" ref="AR31">_xlfn.IFS($AN31=0,"-",OR($AH31="対象外",$AH31="-"),"-",OR($G31="公衆街路灯A",$G31="定額電灯"),_xlfn.XLOOKUP($AQ31,削除禁止_電灯料金!$B:$B,削除禁止_電灯料金!$E:$E,0),1,"-")</f>
        <v>-</v>
      </c>
      <c r="AS31" s="177" t="str" cm="1">
        <f t="array" ref="AS31">_xlfn.IFS($AR31="-","-",OR($G31="公衆街路灯A",$G31="定額電灯"),_xlfn.XLOOKUP(AQ31,削除禁止_電灯料金!$B:$B,削除禁止_電灯料金!$D:$D,0),1,"-")</f>
        <v>-</v>
      </c>
      <c r="AT31" s="176">
        <f>IFERROR(IF(OR($G31="公衆街路灯A",$G31="定額電灯"),"-",ROUND((_xlfn.XLOOKUP($AQ31,削除禁止_電灯料金!$B:$B,削除禁止_電灯料金!$E:$E)*AM31/1000*$K31*$L31/12),2)),"-")</f>
        <v>0</v>
      </c>
      <c r="AU31" s="177">
        <f>IFERROR(IF(OR($G31="公衆街路灯A",$G31="定額電灯"),"-",ROUND((AM31/1000*$K31*$L31/12)*_xlfn.XLOOKUP($A31,削除禁止_電灯料金!K:K,削除禁止_電灯料金!M:M,"-"),2)),"-")</f>
        <v>0</v>
      </c>
      <c r="AV31" s="178">
        <f>IFERROR(IF(OR($G31="公衆街路灯A",$G31="定額電灯"),ROUND((((AR31+AS31)*AN31))*12*_xlfn.XLOOKUP($A31,削除禁止_電灯料金!K:K,削除禁止_電灯料金!N:N),0),ROUND((AT31+AU31)*AN31*12*_xlfn.XLOOKUP($A31,削除禁止_電灯料金!K:K,削除禁止_電灯料金!N:N),0)),0)</f>
        <v>0</v>
      </c>
      <c r="AW31" s="145"/>
    </row>
    <row r="32" spans="1:49" ht="30" customHeight="1">
      <c r="A32" s="1">
        <v>1</v>
      </c>
      <c r="B32" s="41" t="s">
        <v>45</v>
      </c>
      <c r="C32" s="42"/>
      <c r="D32" s="146" t="s">
        <v>56</v>
      </c>
      <c r="E32" s="147" t="s">
        <v>71</v>
      </c>
      <c r="F32" s="148" t="s">
        <v>125</v>
      </c>
      <c r="G32" s="148" t="s">
        <v>73</v>
      </c>
      <c r="H32" s="149"/>
      <c r="I32" s="150"/>
      <c r="J32" s="151"/>
      <c r="K32" s="152">
        <v>24</v>
      </c>
      <c r="L32" s="153">
        <v>365</v>
      </c>
      <c r="M32" s="179" t="s">
        <v>104</v>
      </c>
      <c r="N32" s="119" t="s">
        <v>98</v>
      </c>
      <c r="O32" s="120">
        <v>2</v>
      </c>
      <c r="P32" s="155" t="s">
        <v>99</v>
      </c>
      <c r="Q32" s="155">
        <v>0</v>
      </c>
      <c r="R32" s="155" t="s">
        <v>105</v>
      </c>
      <c r="S32" s="156" t="s">
        <v>106</v>
      </c>
      <c r="T32" s="156" t="s">
        <v>101</v>
      </c>
      <c r="U32" s="156" t="s">
        <v>107</v>
      </c>
      <c r="V32" s="157">
        <v>0</v>
      </c>
      <c r="W32" s="158">
        <v>8.3000000000000007</v>
      </c>
      <c r="X32" s="159">
        <v>1</v>
      </c>
      <c r="Y32" s="160">
        <v>2</v>
      </c>
      <c r="Z32" s="161">
        <f t="shared" si="4"/>
        <v>12.118</v>
      </c>
      <c r="AA32" s="155">
        <v>0</v>
      </c>
      <c r="AB32" s="162" t="s">
        <v>80</v>
      </c>
      <c r="AC32" s="163" t="s">
        <v>56</v>
      </c>
      <c r="AD32" s="164" t="s">
        <v>56</v>
      </c>
      <c r="AE32" s="163" t="s">
        <v>56</v>
      </c>
      <c r="AF32" s="164">
        <f t="shared" si="1"/>
        <v>181.77</v>
      </c>
      <c r="AG32" s="165">
        <f t="shared" si="5"/>
        <v>43624.800000000003</v>
      </c>
      <c r="AH32" s="166" t="s">
        <v>81</v>
      </c>
      <c r="AI32" s="167"/>
      <c r="AJ32" s="168"/>
      <c r="AK32" s="169"/>
      <c r="AL32" s="170"/>
      <c r="AM32" s="171"/>
      <c r="AN32" s="172"/>
      <c r="AO32" s="173">
        <f t="shared" si="3"/>
        <v>0</v>
      </c>
      <c r="AP32" s="174" t="s">
        <v>82</v>
      </c>
      <c r="AQ32" s="175" t="str" cm="1">
        <f t="array" ref="AQ32">_xlfn.IFS(OR($G32="公衆街路灯A",$G32="定額電灯"),$G32&amp;AP32,COUNTIF(G32,"*従量電灯*"),G32,1,"-")</f>
        <v>従量電灯</v>
      </c>
      <c r="AR32" s="176" t="str" cm="1">
        <f t="array" ref="AR32">_xlfn.IFS($AN32=0,"-",OR($AH32="対象外",$AH32="-"),"-",OR($G32="公衆街路灯A",$G32="定額電灯"),_xlfn.XLOOKUP($AQ32,削除禁止_電灯料金!$B:$B,削除禁止_電灯料金!$E:$E,0),1,"-")</f>
        <v>-</v>
      </c>
      <c r="AS32" s="177" t="str" cm="1">
        <f t="array" ref="AS32">_xlfn.IFS($AR32="-","-",OR($G32="公衆街路灯A",$G32="定額電灯"),_xlfn.XLOOKUP(AQ32,削除禁止_電灯料金!$B:$B,削除禁止_電灯料金!$D:$D,0),1,"-")</f>
        <v>-</v>
      </c>
      <c r="AT32" s="176">
        <f>IFERROR(IF(OR($G32="公衆街路灯A",$G32="定額電灯"),"-",ROUND((_xlfn.XLOOKUP($AQ32,削除禁止_電灯料金!$B:$B,削除禁止_電灯料金!$E:$E)*AM32/1000*$K32*$L32/12),2)),"-")</f>
        <v>0</v>
      </c>
      <c r="AU32" s="177">
        <f>IFERROR(IF(OR($G32="公衆街路灯A",$G32="定額電灯"),"-",ROUND((AM32/1000*$K32*$L32/12)*_xlfn.XLOOKUP($A32,削除禁止_電灯料金!K:K,削除禁止_電灯料金!M:M,"-"),2)),"-")</f>
        <v>0</v>
      </c>
      <c r="AV32" s="178">
        <f>IFERROR(IF(OR($G32="公衆街路灯A",$G32="定額電灯"),ROUND((((AR32+AS32)*AN32))*12*_xlfn.XLOOKUP($A32,削除禁止_電灯料金!K:K,削除禁止_電灯料金!N:N),0),ROUND((AT32+AU32)*AN32*12*_xlfn.XLOOKUP($A32,削除禁止_電灯料金!K:K,削除禁止_電灯料金!N:N),0)),0)</f>
        <v>0</v>
      </c>
      <c r="AW32" s="145"/>
    </row>
    <row r="33" spans="1:49" ht="30" customHeight="1">
      <c r="A33" s="1">
        <v>1</v>
      </c>
      <c r="B33" s="41" t="s">
        <v>45</v>
      </c>
      <c r="C33" s="42"/>
      <c r="D33" s="146" t="s">
        <v>56</v>
      </c>
      <c r="E33" s="147" t="s">
        <v>71</v>
      </c>
      <c r="F33" s="148" t="s">
        <v>130</v>
      </c>
      <c r="G33" s="148" t="s">
        <v>73</v>
      </c>
      <c r="H33" s="149"/>
      <c r="I33" s="150"/>
      <c r="J33" s="151"/>
      <c r="K33" s="152">
        <v>3</v>
      </c>
      <c r="L33" s="153">
        <v>365</v>
      </c>
      <c r="M33" s="179" t="s">
        <v>128</v>
      </c>
      <c r="N33" s="119" t="s">
        <v>75</v>
      </c>
      <c r="O33" s="120">
        <v>1</v>
      </c>
      <c r="P33" s="155" t="s">
        <v>129</v>
      </c>
      <c r="Q33" s="155">
        <v>0</v>
      </c>
      <c r="R33" s="155" t="s">
        <v>77</v>
      </c>
      <c r="S33" s="156">
        <v>0</v>
      </c>
      <c r="T33" s="156">
        <v>0</v>
      </c>
      <c r="U33" s="156">
        <v>0</v>
      </c>
      <c r="V33" s="157">
        <v>0</v>
      </c>
      <c r="W33" s="158">
        <v>27</v>
      </c>
      <c r="X33" s="159">
        <v>1</v>
      </c>
      <c r="Y33" s="160">
        <v>1</v>
      </c>
      <c r="Z33" s="161">
        <f t="shared" si="4"/>
        <v>2.4637500000000001</v>
      </c>
      <c r="AA33" s="155">
        <v>0</v>
      </c>
      <c r="AB33" s="162" t="s">
        <v>80</v>
      </c>
      <c r="AC33" s="163" t="s">
        <v>56</v>
      </c>
      <c r="AD33" s="164" t="s">
        <v>56</v>
      </c>
      <c r="AE33" s="163" t="s">
        <v>56</v>
      </c>
      <c r="AF33" s="164">
        <f t="shared" si="1"/>
        <v>73.912500000000009</v>
      </c>
      <c r="AG33" s="165">
        <f t="shared" si="5"/>
        <v>8869.5000000000018</v>
      </c>
      <c r="AH33" s="166" t="s">
        <v>81</v>
      </c>
      <c r="AI33" s="167"/>
      <c r="AJ33" s="168"/>
      <c r="AK33" s="169"/>
      <c r="AL33" s="170"/>
      <c r="AM33" s="171"/>
      <c r="AN33" s="172"/>
      <c r="AO33" s="173">
        <f t="shared" si="3"/>
        <v>0</v>
      </c>
      <c r="AP33" s="174" t="s">
        <v>82</v>
      </c>
      <c r="AQ33" s="175" t="str" cm="1">
        <f t="array" ref="AQ33">_xlfn.IFS(OR($G33="公衆街路灯A",$G33="定額電灯"),$G33&amp;AP33,COUNTIF(G33,"*従量電灯*"),G33,1,"-")</f>
        <v>従量電灯</v>
      </c>
      <c r="AR33" s="176" t="str" cm="1">
        <f t="array" ref="AR33">_xlfn.IFS($AN33=0,"-",OR($AH33="対象外",$AH33="-"),"-",OR($G33="公衆街路灯A",$G33="定額電灯"),_xlfn.XLOOKUP($AQ33,削除禁止_電灯料金!$B:$B,削除禁止_電灯料金!$E:$E,0),1,"-")</f>
        <v>-</v>
      </c>
      <c r="AS33" s="177" t="str" cm="1">
        <f t="array" ref="AS33">_xlfn.IFS($AR33="-","-",OR($G33="公衆街路灯A",$G33="定額電灯"),_xlfn.XLOOKUP(AQ33,削除禁止_電灯料金!$B:$B,削除禁止_電灯料金!$D:$D,0),1,"-")</f>
        <v>-</v>
      </c>
      <c r="AT33" s="176">
        <f>IFERROR(IF(OR($G33="公衆街路灯A",$G33="定額電灯"),"-",ROUND((_xlfn.XLOOKUP($AQ33,削除禁止_電灯料金!$B:$B,削除禁止_電灯料金!$E:$E)*AM33/1000*$K33*$L33/12),2)),"-")</f>
        <v>0</v>
      </c>
      <c r="AU33" s="177">
        <f>IFERROR(IF(OR($G33="公衆街路灯A",$G33="定額電灯"),"-",ROUND((AM33/1000*$K33*$L33/12)*_xlfn.XLOOKUP($A33,削除禁止_電灯料金!K:K,削除禁止_電灯料金!M:M,"-"),2)),"-")</f>
        <v>0</v>
      </c>
      <c r="AV33" s="178">
        <f>IFERROR(IF(OR($G33="公衆街路灯A",$G33="定額電灯"),ROUND((((AR33+AS33)*AN33))*12*_xlfn.XLOOKUP($A33,削除禁止_電灯料金!K:K,削除禁止_電灯料金!N:N),0),ROUND((AT33+AU33)*AN33*12*_xlfn.XLOOKUP($A33,削除禁止_電灯料金!K:K,削除禁止_電灯料金!N:N),0)),0)</f>
        <v>0</v>
      </c>
      <c r="AW33" s="145"/>
    </row>
    <row r="34" spans="1:49" ht="30" customHeight="1">
      <c r="A34" s="1">
        <v>1</v>
      </c>
      <c r="B34" s="41" t="s">
        <v>45</v>
      </c>
      <c r="C34" s="42"/>
      <c r="D34" s="146" t="s">
        <v>56</v>
      </c>
      <c r="E34" s="147" t="s">
        <v>71</v>
      </c>
      <c r="F34" s="148" t="s">
        <v>130</v>
      </c>
      <c r="G34" s="148" t="s">
        <v>73</v>
      </c>
      <c r="H34" s="149"/>
      <c r="I34" s="150"/>
      <c r="J34" s="151"/>
      <c r="K34" s="152">
        <v>24</v>
      </c>
      <c r="L34" s="153">
        <v>365</v>
      </c>
      <c r="M34" s="154" t="s">
        <v>97</v>
      </c>
      <c r="N34" s="119" t="s">
        <v>98</v>
      </c>
      <c r="O34" s="120">
        <v>1</v>
      </c>
      <c r="P34" s="155" t="s">
        <v>99</v>
      </c>
      <c r="Q34" s="155">
        <v>0</v>
      </c>
      <c r="R34" s="155">
        <v>0</v>
      </c>
      <c r="S34" s="156" t="s">
        <v>100</v>
      </c>
      <c r="T34" s="156" t="s">
        <v>101</v>
      </c>
      <c r="U34" s="156" t="s">
        <v>102</v>
      </c>
      <c r="V34" s="157">
        <v>0</v>
      </c>
      <c r="W34" s="158">
        <v>8.3000000000000007</v>
      </c>
      <c r="X34" s="159">
        <v>1</v>
      </c>
      <c r="Y34" s="160">
        <v>1</v>
      </c>
      <c r="Z34" s="161">
        <f t="shared" si="4"/>
        <v>6.0590000000000002</v>
      </c>
      <c r="AA34" s="155">
        <v>0</v>
      </c>
      <c r="AB34" s="162" t="s">
        <v>80</v>
      </c>
      <c r="AC34" s="163" t="s">
        <v>56</v>
      </c>
      <c r="AD34" s="164" t="s">
        <v>56</v>
      </c>
      <c r="AE34" s="163" t="s">
        <v>56</v>
      </c>
      <c r="AF34" s="164">
        <f t="shared" si="1"/>
        <v>181.77</v>
      </c>
      <c r="AG34" s="165">
        <f t="shared" si="5"/>
        <v>21812.400000000001</v>
      </c>
      <c r="AH34" s="166" t="s">
        <v>81</v>
      </c>
      <c r="AI34" s="167"/>
      <c r="AJ34" s="168"/>
      <c r="AK34" s="169"/>
      <c r="AL34" s="170"/>
      <c r="AM34" s="171"/>
      <c r="AN34" s="172"/>
      <c r="AO34" s="173">
        <f t="shared" si="3"/>
        <v>0</v>
      </c>
      <c r="AP34" s="174" t="s">
        <v>82</v>
      </c>
      <c r="AQ34" s="175" t="str" cm="1">
        <f t="array" ref="AQ34">_xlfn.IFS(OR($G34="公衆街路灯A",$G34="定額電灯"),$G34&amp;AP34,COUNTIF(G34,"*従量電灯*"),G34,1,"-")</f>
        <v>従量電灯</v>
      </c>
      <c r="AR34" s="176" t="str" cm="1">
        <f t="array" ref="AR34">_xlfn.IFS($AN34=0,"-",OR($AH34="対象外",$AH34="-"),"-",OR($G34="公衆街路灯A",$G34="定額電灯"),_xlfn.XLOOKUP($AQ34,削除禁止_電灯料金!$B:$B,削除禁止_電灯料金!$E:$E,0),1,"-")</f>
        <v>-</v>
      </c>
      <c r="AS34" s="177" t="str" cm="1">
        <f t="array" ref="AS34">_xlfn.IFS($AR34="-","-",OR($G34="公衆街路灯A",$G34="定額電灯"),_xlfn.XLOOKUP(AQ34,削除禁止_電灯料金!$B:$B,削除禁止_電灯料金!$D:$D,0),1,"-")</f>
        <v>-</v>
      </c>
      <c r="AT34" s="176">
        <f>IFERROR(IF(OR($G34="公衆街路灯A",$G34="定額電灯"),"-",ROUND((_xlfn.XLOOKUP($AQ34,削除禁止_電灯料金!$B:$B,削除禁止_電灯料金!$E:$E)*AM34/1000*$K34*$L34/12),2)),"-")</f>
        <v>0</v>
      </c>
      <c r="AU34" s="177">
        <f>IFERROR(IF(OR($G34="公衆街路灯A",$G34="定額電灯"),"-",ROUND((AM34/1000*$K34*$L34/12)*_xlfn.XLOOKUP($A34,削除禁止_電灯料金!K:K,削除禁止_電灯料金!M:M,"-"),2)),"-")</f>
        <v>0</v>
      </c>
      <c r="AV34" s="178">
        <f>IFERROR(IF(OR($G34="公衆街路灯A",$G34="定額電灯"),ROUND((((AR34+AS34)*AN34))*12*_xlfn.XLOOKUP($A34,削除禁止_電灯料金!K:K,削除禁止_電灯料金!N:N),0),ROUND((AT34+AU34)*AN34*12*_xlfn.XLOOKUP($A34,削除禁止_電灯料金!K:K,削除禁止_電灯料金!N:N),0)),0)</f>
        <v>0</v>
      </c>
      <c r="AW34" s="145"/>
    </row>
    <row r="35" spans="1:49" ht="30" customHeight="1">
      <c r="A35" s="1">
        <v>1</v>
      </c>
      <c r="B35" s="41" t="s">
        <v>45</v>
      </c>
      <c r="C35" s="42"/>
      <c r="D35" s="146" t="s">
        <v>56</v>
      </c>
      <c r="E35" s="147" t="s">
        <v>71</v>
      </c>
      <c r="F35" s="148" t="s">
        <v>131</v>
      </c>
      <c r="G35" s="148" t="s">
        <v>73</v>
      </c>
      <c r="H35" s="149"/>
      <c r="I35" s="150"/>
      <c r="J35" s="151"/>
      <c r="K35" s="152">
        <v>1</v>
      </c>
      <c r="L35" s="153">
        <v>5</v>
      </c>
      <c r="M35" s="154" t="s">
        <v>128</v>
      </c>
      <c r="N35" s="119" t="s">
        <v>75</v>
      </c>
      <c r="O35" s="120">
        <v>1</v>
      </c>
      <c r="P35" s="155" t="s">
        <v>129</v>
      </c>
      <c r="Q35" s="155">
        <v>0</v>
      </c>
      <c r="R35" s="155" t="s">
        <v>77</v>
      </c>
      <c r="S35" s="156">
        <v>0</v>
      </c>
      <c r="T35" s="156">
        <v>0</v>
      </c>
      <c r="U35" s="156">
        <v>0</v>
      </c>
      <c r="V35" s="157">
        <v>0</v>
      </c>
      <c r="W35" s="158">
        <v>27</v>
      </c>
      <c r="X35" s="159">
        <v>1</v>
      </c>
      <c r="Y35" s="160">
        <v>1</v>
      </c>
      <c r="Z35" s="161">
        <f t="shared" si="4"/>
        <v>1.125E-2</v>
      </c>
      <c r="AA35" s="155">
        <v>0</v>
      </c>
      <c r="AB35" s="162" t="s">
        <v>80</v>
      </c>
      <c r="AC35" s="163" t="s">
        <v>56</v>
      </c>
      <c r="AD35" s="164" t="s">
        <v>56</v>
      </c>
      <c r="AE35" s="163" t="s">
        <v>56</v>
      </c>
      <c r="AF35" s="164">
        <f t="shared" si="1"/>
        <v>0.33749999999999997</v>
      </c>
      <c r="AG35" s="165">
        <f t="shared" si="5"/>
        <v>40.499999999999993</v>
      </c>
      <c r="AH35" s="166" t="s">
        <v>81</v>
      </c>
      <c r="AI35" s="167"/>
      <c r="AJ35" s="168"/>
      <c r="AK35" s="169"/>
      <c r="AL35" s="170"/>
      <c r="AM35" s="171"/>
      <c r="AN35" s="172"/>
      <c r="AO35" s="173">
        <f t="shared" si="3"/>
        <v>0</v>
      </c>
      <c r="AP35" s="174" t="s">
        <v>82</v>
      </c>
      <c r="AQ35" s="175" t="str" cm="1">
        <f t="array" ref="AQ35">_xlfn.IFS(OR($G35="公衆街路灯A",$G35="定額電灯"),$G35&amp;AP35,COUNTIF(G35,"*従量電灯*"),G35,1,"-")</f>
        <v>従量電灯</v>
      </c>
      <c r="AR35" s="176" t="str" cm="1">
        <f t="array" ref="AR35">_xlfn.IFS($AN35=0,"-",OR($AH35="対象外",$AH35="-"),"-",OR($G35="公衆街路灯A",$G35="定額電灯"),_xlfn.XLOOKUP($AQ35,削除禁止_電灯料金!$B:$B,削除禁止_電灯料金!$E:$E,0),1,"-")</f>
        <v>-</v>
      </c>
      <c r="AS35" s="177" t="str" cm="1">
        <f t="array" ref="AS35">_xlfn.IFS($AR35="-","-",OR($G35="公衆街路灯A",$G35="定額電灯"),_xlfn.XLOOKUP(AQ35,削除禁止_電灯料金!$B:$B,削除禁止_電灯料金!$D:$D,0),1,"-")</f>
        <v>-</v>
      </c>
      <c r="AT35" s="176">
        <f>IFERROR(IF(OR($G35="公衆街路灯A",$G35="定額電灯"),"-",ROUND((_xlfn.XLOOKUP($AQ35,削除禁止_電灯料金!$B:$B,削除禁止_電灯料金!$E:$E)*AM35/1000*$K35*$L35/12),2)),"-")</f>
        <v>0</v>
      </c>
      <c r="AU35" s="177">
        <f>IFERROR(IF(OR($G35="公衆街路灯A",$G35="定額電灯"),"-",ROUND((AM35/1000*$K35*$L35/12)*_xlfn.XLOOKUP($A35,削除禁止_電灯料金!K:K,削除禁止_電灯料金!M:M,"-"),2)),"-")</f>
        <v>0</v>
      </c>
      <c r="AV35" s="178">
        <f>IFERROR(IF(OR($G35="公衆街路灯A",$G35="定額電灯"),ROUND((((AR35+AS35)*AN35))*12*_xlfn.XLOOKUP($A35,削除禁止_電灯料金!K:K,削除禁止_電灯料金!N:N),0),ROUND((AT35+AU35)*AN35*12*_xlfn.XLOOKUP($A35,削除禁止_電灯料金!K:K,削除禁止_電灯料金!N:N),0)),0)</f>
        <v>0</v>
      </c>
      <c r="AW35" s="145"/>
    </row>
    <row r="36" spans="1:49" ht="30" customHeight="1">
      <c r="A36" s="1">
        <v>1</v>
      </c>
      <c r="B36" s="41" t="s">
        <v>45</v>
      </c>
      <c r="C36" s="42"/>
      <c r="D36" s="146" t="s">
        <v>56</v>
      </c>
      <c r="E36" s="147" t="s">
        <v>71</v>
      </c>
      <c r="F36" s="148" t="s">
        <v>132</v>
      </c>
      <c r="G36" s="148" t="s">
        <v>73</v>
      </c>
      <c r="H36" s="149"/>
      <c r="I36" s="150"/>
      <c r="J36" s="151"/>
      <c r="K36" s="211">
        <v>0.17</v>
      </c>
      <c r="L36" s="153">
        <v>30</v>
      </c>
      <c r="M36" s="154" t="s">
        <v>133</v>
      </c>
      <c r="N36" s="119" t="s">
        <v>134</v>
      </c>
      <c r="O36" s="120">
        <v>2</v>
      </c>
      <c r="P36" s="155" t="s">
        <v>135</v>
      </c>
      <c r="Q36" s="155">
        <v>0</v>
      </c>
      <c r="R36" s="155">
        <v>0</v>
      </c>
      <c r="S36" s="156">
        <v>0</v>
      </c>
      <c r="T36" s="156">
        <v>0</v>
      </c>
      <c r="U36" s="156">
        <v>0</v>
      </c>
      <c r="V36" s="157">
        <v>0</v>
      </c>
      <c r="W36" s="158">
        <v>28</v>
      </c>
      <c r="X36" s="159">
        <v>1</v>
      </c>
      <c r="Y36" s="160">
        <v>2</v>
      </c>
      <c r="Z36" s="161">
        <f t="shared" si="4"/>
        <v>2.3800000000000002E-2</v>
      </c>
      <c r="AA36" s="155">
        <v>0</v>
      </c>
      <c r="AB36" s="162" t="s">
        <v>80</v>
      </c>
      <c r="AC36" s="163" t="s">
        <v>56</v>
      </c>
      <c r="AD36" s="164" t="s">
        <v>56</v>
      </c>
      <c r="AE36" s="163" t="s">
        <v>56</v>
      </c>
      <c r="AF36" s="164">
        <f t="shared" si="1"/>
        <v>0.35700000000000004</v>
      </c>
      <c r="AG36" s="165">
        <f t="shared" si="5"/>
        <v>85.68</v>
      </c>
      <c r="AH36" s="166" t="s">
        <v>113</v>
      </c>
      <c r="AI36" s="167"/>
      <c r="AJ36" s="168"/>
      <c r="AK36" s="169"/>
      <c r="AL36" s="170"/>
      <c r="AM36" s="171"/>
      <c r="AN36" s="172"/>
      <c r="AO36" s="173">
        <f t="shared" si="3"/>
        <v>0</v>
      </c>
      <c r="AP36" s="174" t="s">
        <v>82</v>
      </c>
      <c r="AQ36" s="175" t="str" cm="1">
        <f t="array" ref="AQ36">_xlfn.IFS(OR($G36="公衆街路灯A",$G36="定額電灯"),$G36&amp;AP36,COUNTIF(G36,"*従量電灯*"),G36,1,"-")</f>
        <v>従量電灯</v>
      </c>
      <c r="AR36" s="176" t="str" cm="1">
        <f t="array" ref="AR36">_xlfn.IFS($AN36=0,"-",OR($AH36="対象外",$AH36="-"),"-",OR($G36="公衆街路灯A",$G36="定額電灯"),_xlfn.XLOOKUP($AQ36,削除禁止_電灯料金!$B:$B,削除禁止_電灯料金!$E:$E,0),1,"-")</f>
        <v>-</v>
      </c>
      <c r="AS36" s="177" t="str" cm="1">
        <f t="array" ref="AS36">_xlfn.IFS($AR36="-","-",OR($G36="公衆街路灯A",$G36="定額電灯"),_xlfn.XLOOKUP(AQ36,削除禁止_電灯料金!$B:$B,削除禁止_電灯料金!$D:$D,0),1,"-")</f>
        <v>-</v>
      </c>
      <c r="AT36" s="176">
        <f>IFERROR(IF(OR($G36="公衆街路灯A",$G36="定額電灯"),"-",ROUND((_xlfn.XLOOKUP($AQ36,削除禁止_電灯料金!$B:$B,削除禁止_電灯料金!$E:$E)*AM36/1000*$K36*$L36/12),2)),"-")</f>
        <v>0</v>
      </c>
      <c r="AU36" s="177">
        <f>IFERROR(IF(OR($G36="公衆街路灯A",$G36="定額電灯"),"-",ROUND((AM36/1000*$K36*$L36/12)*_xlfn.XLOOKUP($A36,削除禁止_電灯料金!K:K,削除禁止_電灯料金!M:M,"-"),2)),"-")</f>
        <v>0</v>
      </c>
      <c r="AV36" s="178">
        <f>IFERROR(IF(OR($G36="公衆街路灯A",$G36="定額電灯"),ROUND((((AR36+AS36)*AN36))*12*_xlfn.XLOOKUP($A36,削除禁止_電灯料金!K:K,削除禁止_電灯料金!N:N),0),ROUND((AT36+AU36)*AN36*12*_xlfn.XLOOKUP($A36,削除禁止_電灯料金!K:K,削除禁止_電灯料金!N:N),0)),0)</f>
        <v>0</v>
      </c>
      <c r="AW36" s="145"/>
    </row>
    <row r="37" spans="1:49" ht="30" customHeight="1">
      <c r="A37" s="1">
        <v>1</v>
      </c>
      <c r="B37" s="41" t="s">
        <v>45</v>
      </c>
      <c r="C37" s="42"/>
      <c r="D37" s="146" t="s">
        <v>56</v>
      </c>
      <c r="E37" s="147" t="s">
        <v>71</v>
      </c>
      <c r="F37" s="148" t="s">
        <v>132</v>
      </c>
      <c r="G37" s="148" t="s">
        <v>73</v>
      </c>
      <c r="H37" s="149"/>
      <c r="I37" s="150"/>
      <c r="J37" s="151"/>
      <c r="K37" s="211">
        <v>0.17</v>
      </c>
      <c r="L37" s="153">
        <v>30</v>
      </c>
      <c r="M37" s="179" t="s">
        <v>128</v>
      </c>
      <c r="N37" s="119" t="s">
        <v>75</v>
      </c>
      <c r="O37" s="120">
        <v>1</v>
      </c>
      <c r="P37" s="155" t="s">
        <v>129</v>
      </c>
      <c r="Q37" s="155">
        <v>0</v>
      </c>
      <c r="R37" s="155" t="s">
        <v>77</v>
      </c>
      <c r="S37" s="156">
        <v>0</v>
      </c>
      <c r="T37" s="156">
        <v>0</v>
      </c>
      <c r="U37" s="156">
        <v>0</v>
      </c>
      <c r="V37" s="157">
        <v>0</v>
      </c>
      <c r="W37" s="158">
        <v>27</v>
      </c>
      <c r="X37" s="159">
        <v>1</v>
      </c>
      <c r="Y37" s="160">
        <v>1</v>
      </c>
      <c r="Z37" s="161">
        <f t="shared" si="4"/>
        <v>1.1475000000000001E-2</v>
      </c>
      <c r="AA37" s="155">
        <v>0</v>
      </c>
      <c r="AB37" s="162" t="s">
        <v>80</v>
      </c>
      <c r="AC37" s="163" t="s">
        <v>56</v>
      </c>
      <c r="AD37" s="164" t="s">
        <v>56</v>
      </c>
      <c r="AE37" s="163" t="s">
        <v>56</v>
      </c>
      <c r="AF37" s="164">
        <f t="shared" si="1"/>
        <v>0.34425</v>
      </c>
      <c r="AG37" s="165">
        <f t="shared" si="5"/>
        <v>41.31</v>
      </c>
      <c r="AH37" s="166" t="s">
        <v>81</v>
      </c>
      <c r="AI37" s="167"/>
      <c r="AJ37" s="168"/>
      <c r="AK37" s="169"/>
      <c r="AL37" s="170"/>
      <c r="AM37" s="171"/>
      <c r="AN37" s="172"/>
      <c r="AO37" s="173">
        <f t="shared" si="3"/>
        <v>0</v>
      </c>
      <c r="AP37" s="174" t="s">
        <v>82</v>
      </c>
      <c r="AQ37" s="175" t="str" cm="1">
        <f t="array" ref="AQ37">_xlfn.IFS(OR($G37="公衆街路灯A",$G37="定額電灯"),$G37&amp;AP37,COUNTIF(G37,"*従量電灯*"),G37,1,"-")</f>
        <v>従量電灯</v>
      </c>
      <c r="AR37" s="176" t="str" cm="1">
        <f t="array" ref="AR37">_xlfn.IFS($AN37=0,"-",OR($AH37="対象外",$AH37="-"),"-",OR($G37="公衆街路灯A",$G37="定額電灯"),_xlfn.XLOOKUP($AQ37,削除禁止_電灯料金!$B:$B,削除禁止_電灯料金!$E:$E,0),1,"-")</f>
        <v>-</v>
      </c>
      <c r="AS37" s="177" t="str" cm="1">
        <f t="array" ref="AS37">_xlfn.IFS($AR37="-","-",OR($G37="公衆街路灯A",$G37="定額電灯"),_xlfn.XLOOKUP(AQ37,削除禁止_電灯料金!$B:$B,削除禁止_電灯料金!$D:$D,0),1,"-")</f>
        <v>-</v>
      </c>
      <c r="AT37" s="176">
        <f>IFERROR(IF(OR($G37="公衆街路灯A",$G37="定額電灯"),"-",ROUND((_xlfn.XLOOKUP($AQ37,削除禁止_電灯料金!$B:$B,削除禁止_電灯料金!$E:$E)*AM37/1000*$K37*$L37/12),2)),"-")</f>
        <v>0</v>
      </c>
      <c r="AU37" s="177">
        <f>IFERROR(IF(OR($G37="公衆街路灯A",$G37="定額電灯"),"-",ROUND((AM37/1000*$K37*$L37/12)*_xlfn.XLOOKUP($A37,削除禁止_電灯料金!K:K,削除禁止_電灯料金!M:M,"-"),2)),"-")</f>
        <v>0</v>
      </c>
      <c r="AV37" s="178">
        <f>IFERROR(IF(OR($G37="公衆街路灯A",$G37="定額電灯"),ROUND((((AR37+AS37)*AN37))*12*_xlfn.XLOOKUP($A37,削除禁止_電灯料金!K:K,削除禁止_電灯料金!N:N),0),ROUND((AT37+AU37)*AN37*12*_xlfn.XLOOKUP($A37,削除禁止_電灯料金!K:K,削除禁止_電灯料金!N:N),0)),0)</f>
        <v>0</v>
      </c>
      <c r="AW37" s="145"/>
    </row>
    <row r="38" spans="1:49" ht="30" customHeight="1">
      <c r="A38" s="1">
        <v>1</v>
      </c>
      <c r="B38" s="41" t="s">
        <v>45</v>
      </c>
      <c r="C38" s="42"/>
      <c r="D38" s="146" t="s">
        <v>56</v>
      </c>
      <c r="E38" s="147" t="s">
        <v>71</v>
      </c>
      <c r="F38" s="148" t="s">
        <v>136</v>
      </c>
      <c r="G38" s="148" t="s">
        <v>73</v>
      </c>
      <c r="H38" s="149"/>
      <c r="I38" s="150"/>
      <c r="J38" s="151"/>
      <c r="K38" s="211">
        <v>0.17</v>
      </c>
      <c r="L38" s="153">
        <v>242</v>
      </c>
      <c r="M38" s="179" t="s">
        <v>137</v>
      </c>
      <c r="N38" s="119" t="s">
        <v>134</v>
      </c>
      <c r="O38" s="120">
        <v>1</v>
      </c>
      <c r="P38" s="155" t="s">
        <v>111</v>
      </c>
      <c r="Q38" s="155">
        <v>0</v>
      </c>
      <c r="R38" s="155">
        <v>0</v>
      </c>
      <c r="S38" s="156">
        <v>0</v>
      </c>
      <c r="T38" s="156">
        <v>0</v>
      </c>
      <c r="U38" s="156">
        <v>0</v>
      </c>
      <c r="V38" s="157">
        <v>0</v>
      </c>
      <c r="W38" s="158">
        <v>48</v>
      </c>
      <c r="X38" s="159">
        <v>1</v>
      </c>
      <c r="Y38" s="160">
        <v>1</v>
      </c>
      <c r="Z38" s="161">
        <f t="shared" si="4"/>
        <v>0.16456000000000001</v>
      </c>
      <c r="AA38" s="155">
        <v>0</v>
      </c>
      <c r="AB38" s="162" t="s">
        <v>80</v>
      </c>
      <c r="AC38" s="163" t="s">
        <v>56</v>
      </c>
      <c r="AD38" s="164" t="s">
        <v>56</v>
      </c>
      <c r="AE38" s="163" t="s">
        <v>56</v>
      </c>
      <c r="AF38" s="164">
        <f t="shared" si="1"/>
        <v>4.9368000000000007</v>
      </c>
      <c r="AG38" s="165">
        <f t="shared" si="5"/>
        <v>592.41600000000005</v>
      </c>
      <c r="AH38" s="166" t="s">
        <v>113</v>
      </c>
      <c r="AI38" s="167"/>
      <c r="AJ38" s="168"/>
      <c r="AK38" s="169"/>
      <c r="AL38" s="170"/>
      <c r="AM38" s="171"/>
      <c r="AN38" s="172"/>
      <c r="AO38" s="173">
        <f t="shared" si="3"/>
        <v>0</v>
      </c>
      <c r="AP38" s="174" t="s">
        <v>82</v>
      </c>
      <c r="AQ38" s="175" t="str" cm="1">
        <f t="array" ref="AQ38">_xlfn.IFS(OR($G38="公衆街路灯A",$G38="定額電灯"),$G38&amp;AP38,COUNTIF(G38,"*従量電灯*"),G38,1,"-")</f>
        <v>従量電灯</v>
      </c>
      <c r="AR38" s="176" t="str" cm="1">
        <f t="array" ref="AR38">_xlfn.IFS($AN38=0,"-",OR($AH38="対象外",$AH38="-"),"-",OR($G38="公衆街路灯A",$G38="定額電灯"),_xlfn.XLOOKUP($AQ38,削除禁止_電灯料金!$B:$B,削除禁止_電灯料金!$E:$E,0),1,"-")</f>
        <v>-</v>
      </c>
      <c r="AS38" s="177" t="str" cm="1">
        <f t="array" ref="AS38">_xlfn.IFS($AR38="-","-",OR($G38="公衆街路灯A",$G38="定額電灯"),_xlfn.XLOOKUP(AQ38,削除禁止_電灯料金!$B:$B,削除禁止_電灯料金!$D:$D,0),1,"-")</f>
        <v>-</v>
      </c>
      <c r="AT38" s="176">
        <f>IFERROR(IF(OR($G38="公衆街路灯A",$G38="定額電灯"),"-",ROUND((_xlfn.XLOOKUP($AQ38,削除禁止_電灯料金!$B:$B,削除禁止_電灯料金!$E:$E)*AM38/1000*$K38*$L38/12),2)),"-")</f>
        <v>0</v>
      </c>
      <c r="AU38" s="177">
        <f>IFERROR(IF(OR($G38="公衆街路灯A",$G38="定額電灯"),"-",ROUND((AM38/1000*$K38*$L38/12)*_xlfn.XLOOKUP($A38,削除禁止_電灯料金!K:K,削除禁止_電灯料金!M:M,"-"),2)),"-")</f>
        <v>0</v>
      </c>
      <c r="AV38" s="178">
        <f>IFERROR(IF(OR($G38="公衆街路灯A",$G38="定額電灯"),ROUND((((AR38+AS38)*AN38))*12*_xlfn.XLOOKUP($A38,削除禁止_電灯料金!K:K,削除禁止_電灯料金!N:N),0),ROUND((AT38+AU38)*AN38*12*_xlfn.XLOOKUP($A38,削除禁止_電灯料金!K:K,削除禁止_電灯料金!N:N),0)),0)</f>
        <v>0</v>
      </c>
      <c r="AW38" s="145"/>
    </row>
    <row r="39" spans="1:49" ht="30" customHeight="1">
      <c r="A39" s="1">
        <v>1</v>
      </c>
      <c r="B39" s="41" t="s">
        <v>45</v>
      </c>
      <c r="C39" s="42"/>
      <c r="D39" s="146" t="s">
        <v>56</v>
      </c>
      <c r="E39" s="147" t="s">
        <v>71</v>
      </c>
      <c r="F39" s="148" t="s">
        <v>136</v>
      </c>
      <c r="G39" s="148" t="s">
        <v>73</v>
      </c>
      <c r="H39" s="149"/>
      <c r="I39" s="150"/>
      <c r="J39" s="151"/>
      <c r="K39" s="211">
        <v>0.17</v>
      </c>
      <c r="L39" s="153">
        <v>242</v>
      </c>
      <c r="M39" s="154" t="s">
        <v>128</v>
      </c>
      <c r="N39" s="119" t="s">
        <v>75</v>
      </c>
      <c r="O39" s="120">
        <v>1</v>
      </c>
      <c r="P39" s="155" t="s">
        <v>129</v>
      </c>
      <c r="Q39" s="155">
        <v>0</v>
      </c>
      <c r="R39" s="155" t="s">
        <v>77</v>
      </c>
      <c r="S39" s="156">
        <v>0</v>
      </c>
      <c r="T39" s="156">
        <v>0</v>
      </c>
      <c r="U39" s="156">
        <v>0</v>
      </c>
      <c r="V39" s="157">
        <v>0</v>
      </c>
      <c r="W39" s="158">
        <v>27</v>
      </c>
      <c r="X39" s="159">
        <v>1</v>
      </c>
      <c r="Y39" s="160">
        <v>1</v>
      </c>
      <c r="Z39" s="161">
        <f t="shared" si="4"/>
        <v>9.2564999999999995E-2</v>
      </c>
      <c r="AA39" s="155">
        <v>0</v>
      </c>
      <c r="AB39" s="162" t="s">
        <v>80</v>
      </c>
      <c r="AC39" s="163" t="s">
        <v>56</v>
      </c>
      <c r="AD39" s="164" t="s">
        <v>56</v>
      </c>
      <c r="AE39" s="163" t="s">
        <v>56</v>
      </c>
      <c r="AF39" s="164">
        <f t="shared" si="1"/>
        <v>2.7769499999999998</v>
      </c>
      <c r="AG39" s="165">
        <f t="shared" si="5"/>
        <v>333.23399999999998</v>
      </c>
      <c r="AH39" s="166" t="s">
        <v>81</v>
      </c>
      <c r="AI39" s="167"/>
      <c r="AJ39" s="168"/>
      <c r="AK39" s="169"/>
      <c r="AL39" s="170"/>
      <c r="AM39" s="171"/>
      <c r="AN39" s="172"/>
      <c r="AO39" s="173">
        <f t="shared" si="3"/>
        <v>0</v>
      </c>
      <c r="AP39" s="174" t="s">
        <v>82</v>
      </c>
      <c r="AQ39" s="175" t="str" cm="1">
        <f t="array" ref="AQ39">_xlfn.IFS(OR($G39="公衆街路灯A",$G39="定額電灯"),$G39&amp;AP39,COUNTIF(G39,"*従量電灯*"),G39,1,"-")</f>
        <v>従量電灯</v>
      </c>
      <c r="AR39" s="176" t="str" cm="1">
        <f t="array" ref="AR39">_xlfn.IFS($AN39=0,"-",OR($AH39="対象外",$AH39="-"),"-",OR($G39="公衆街路灯A",$G39="定額電灯"),_xlfn.XLOOKUP($AQ39,削除禁止_電灯料金!$B:$B,削除禁止_電灯料金!$E:$E,0),1,"-")</f>
        <v>-</v>
      </c>
      <c r="AS39" s="177" t="str" cm="1">
        <f t="array" ref="AS39">_xlfn.IFS($AR39="-","-",OR($G39="公衆街路灯A",$G39="定額電灯"),_xlfn.XLOOKUP(AQ39,削除禁止_電灯料金!$B:$B,削除禁止_電灯料金!$D:$D,0),1,"-")</f>
        <v>-</v>
      </c>
      <c r="AT39" s="176">
        <f>IFERROR(IF(OR($G39="公衆街路灯A",$G39="定額電灯"),"-",ROUND((_xlfn.XLOOKUP($AQ39,削除禁止_電灯料金!$B:$B,削除禁止_電灯料金!$E:$E)*AM39/1000*$K39*$L39/12),2)),"-")</f>
        <v>0</v>
      </c>
      <c r="AU39" s="177">
        <f>IFERROR(IF(OR($G39="公衆街路灯A",$G39="定額電灯"),"-",ROUND((AM39/1000*$K39*$L39/12)*_xlfn.XLOOKUP($A39,削除禁止_電灯料金!K:K,削除禁止_電灯料金!M:M,"-"),2)),"-")</f>
        <v>0</v>
      </c>
      <c r="AV39" s="178">
        <f>IFERROR(IF(OR($G39="公衆街路灯A",$G39="定額電灯"),ROUND((((AR39+AS39)*AN39))*12*_xlfn.XLOOKUP($A39,削除禁止_電灯料金!K:K,削除禁止_電灯料金!N:N),0),ROUND((AT39+AU39)*AN39*12*_xlfn.XLOOKUP($A39,削除禁止_電灯料金!K:K,削除禁止_電灯料金!N:N),0)),0)</f>
        <v>0</v>
      </c>
      <c r="AW39" s="145"/>
    </row>
    <row r="40" spans="1:49" ht="30" customHeight="1">
      <c r="A40" s="1">
        <v>1</v>
      </c>
      <c r="B40" s="41" t="s">
        <v>45</v>
      </c>
      <c r="C40" s="42"/>
      <c r="D40" s="146" t="s">
        <v>56</v>
      </c>
      <c r="E40" s="147" t="s">
        <v>71</v>
      </c>
      <c r="F40" s="148" t="s">
        <v>138</v>
      </c>
      <c r="G40" s="148" t="s">
        <v>73</v>
      </c>
      <c r="H40" s="149"/>
      <c r="I40" s="150"/>
      <c r="J40" s="151"/>
      <c r="K40" s="152">
        <v>1</v>
      </c>
      <c r="L40" s="153">
        <v>130</v>
      </c>
      <c r="M40" s="154" t="s">
        <v>139</v>
      </c>
      <c r="N40" s="119" t="s">
        <v>134</v>
      </c>
      <c r="O40" s="120">
        <v>2</v>
      </c>
      <c r="P40" s="155" t="s">
        <v>111</v>
      </c>
      <c r="Q40" s="155">
        <v>0</v>
      </c>
      <c r="R40" s="155">
        <v>0</v>
      </c>
      <c r="S40" s="156">
        <v>0</v>
      </c>
      <c r="T40" s="156">
        <v>0</v>
      </c>
      <c r="U40" s="156">
        <v>0</v>
      </c>
      <c r="V40" s="157">
        <v>0</v>
      </c>
      <c r="W40" s="158">
        <v>48</v>
      </c>
      <c r="X40" s="159">
        <v>1</v>
      </c>
      <c r="Y40" s="160">
        <v>2</v>
      </c>
      <c r="Z40" s="161">
        <f t="shared" si="4"/>
        <v>1.04</v>
      </c>
      <c r="AA40" s="155">
        <v>0</v>
      </c>
      <c r="AB40" s="162" t="s">
        <v>80</v>
      </c>
      <c r="AC40" s="163" t="s">
        <v>56</v>
      </c>
      <c r="AD40" s="164" t="s">
        <v>56</v>
      </c>
      <c r="AE40" s="163" t="s">
        <v>56</v>
      </c>
      <c r="AF40" s="164">
        <f t="shared" si="1"/>
        <v>15.600000000000001</v>
      </c>
      <c r="AG40" s="165">
        <f t="shared" si="5"/>
        <v>3744.0000000000005</v>
      </c>
      <c r="AH40" s="166" t="s">
        <v>113</v>
      </c>
      <c r="AI40" s="167"/>
      <c r="AJ40" s="168"/>
      <c r="AK40" s="169"/>
      <c r="AL40" s="170"/>
      <c r="AM40" s="171"/>
      <c r="AN40" s="172"/>
      <c r="AO40" s="173">
        <f t="shared" si="3"/>
        <v>0</v>
      </c>
      <c r="AP40" s="174" t="s">
        <v>82</v>
      </c>
      <c r="AQ40" s="175" t="str" cm="1">
        <f t="array" ref="AQ40">_xlfn.IFS(OR($G40="公衆街路灯A",$G40="定額電灯"),$G40&amp;AP40,COUNTIF(G40,"*従量電灯*"),G40,1,"-")</f>
        <v>従量電灯</v>
      </c>
      <c r="AR40" s="176" t="str" cm="1">
        <f t="array" ref="AR40">_xlfn.IFS($AN40=0,"-",OR($AH40="対象外",$AH40="-"),"-",OR($G40="公衆街路灯A",$G40="定額電灯"),_xlfn.XLOOKUP($AQ40,削除禁止_電灯料金!$B:$B,削除禁止_電灯料金!$E:$E,0),1,"-")</f>
        <v>-</v>
      </c>
      <c r="AS40" s="177" t="str" cm="1">
        <f t="array" ref="AS40">_xlfn.IFS($AR40="-","-",OR($G40="公衆街路灯A",$G40="定額電灯"),_xlfn.XLOOKUP(AQ40,削除禁止_電灯料金!$B:$B,削除禁止_電灯料金!$D:$D,0),1,"-")</f>
        <v>-</v>
      </c>
      <c r="AT40" s="176">
        <f>IFERROR(IF(OR($G40="公衆街路灯A",$G40="定額電灯"),"-",ROUND((_xlfn.XLOOKUP($AQ40,削除禁止_電灯料金!$B:$B,削除禁止_電灯料金!$E:$E)*AM40/1000*$K40*$L40/12),2)),"-")</f>
        <v>0</v>
      </c>
      <c r="AU40" s="177">
        <f>IFERROR(IF(OR($G40="公衆街路灯A",$G40="定額電灯"),"-",ROUND((AM40/1000*$K40*$L40/12)*_xlfn.XLOOKUP($A40,削除禁止_電灯料金!K:K,削除禁止_電灯料金!M:M,"-"),2)),"-")</f>
        <v>0</v>
      </c>
      <c r="AV40" s="178">
        <f>IFERROR(IF(OR($G40="公衆街路灯A",$G40="定額電灯"),ROUND((((AR40+AS40)*AN40))*12*_xlfn.XLOOKUP($A40,削除禁止_電灯料金!K:K,削除禁止_電灯料金!N:N),0),ROUND((AT40+AU40)*AN40*12*_xlfn.XLOOKUP($A40,削除禁止_電灯料金!K:K,削除禁止_電灯料金!N:N),0)),0)</f>
        <v>0</v>
      </c>
      <c r="AW40" s="145"/>
    </row>
    <row r="41" spans="1:49" ht="30" customHeight="1">
      <c r="A41" s="1">
        <v>1</v>
      </c>
      <c r="B41" s="41" t="s">
        <v>45</v>
      </c>
      <c r="C41" s="42"/>
      <c r="D41" s="146" t="s">
        <v>56</v>
      </c>
      <c r="E41" s="147" t="s">
        <v>71</v>
      </c>
      <c r="F41" s="148" t="s">
        <v>138</v>
      </c>
      <c r="G41" s="148" t="s">
        <v>73</v>
      </c>
      <c r="H41" s="149"/>
      <c r="I41" s="150"/>
      <c r="J41" s="151"/>
      <c r="K41" s="152">
        <v>24</v>
      </c>
      <c r="L41" s="153">
        <v>365</v>
      </c>
      <c r="M41" s="154" t="s">
        <v>85</v>
      </c>
      <c r="N41" s="119" t="s">
        <v>86</v>
      </c>
      <c r="O41" s="120">
        <v>1</v>
      </c>
      <c r="P41" s="155" t="s">
        <v>87</v>
      </c>
      <c r="Q41" s="155">
        <v>0</v>
      </c>
      <c r="R41" s="155" t="s">
        <v>88</v>
      </c>
      <c r="S41" s="156" t="s">
        <v>89</v>
      </c>
      <c r="T41" s="156">
        <v>0</v>
      </c>
      <c r="U41" s="156">
        <v>0</v>
      </c>
      <c r="V41" s="157" t="s">
        <v>90</v>
      </c>
      <c r="W41" s="158">
        <v>2.7</v>
      </c>
      <c r="X41" s="159">
        <v>1</v>
      </c>
      <c r="Y41" s="160">
        <v>1</v>
      </c>
      <c r="Z41" s="161">
        <f t="shared" si="4"/>
        <v>1.9710000000000001</v>
      </c>
      <c r="AA41" s="155">
        <v>0</v>
      </c>
      <c r="AB41" s="162" t="s">
        <v>80</v>
      </c>
      <c r="AC41" s="163" t="s">
        <v>56</v>
      </c>
      <c r="AD41" s="164" t="s">
        <v>56</v>
      </c>
      <c r="AE41" s="163" t="s">
        <v>56</v>
      </c>
      <c r="AF41" s="164">
        <f t="shared" si="1"/>
        <v>59.13</v>
      </c>
      <c r="AG41" s="165">
        <f t="shared" si="5"/>
        <v>7095.6</v>
      </c>
      <c r="AH41" s="166" t="s">
        <v>81</v>
      </c>
      <c r="AI41" s="167"/>
      <c r="AJ41" s="168"/>
      <c r="AK41" s="169"/>
      <c r="AL41" s="170"/>
      <c r="AM41" s="171"/>
      <c r="AN41" s="172"/>
      <c r="AO41" s="173">
        <f t="shared" si="3"/>
        <v>0</v>
      </c>
      <c r="AP41" s="174" t="s">
        <v>82</v>
      </c>
      <c r="AQ41" s="175" t="str" cm="1">
        <f t="array" ref="AQ41">_xlfn.IFS(OR($G41="公衆街路灯A",$G41="定額電灯"),$G41&amp;AP41,COUNTIF(G41,"*従量電灯*"),G41,1,"-")</f>
        <v>従量電灯</v>
      </c>
      <c r="AR41" s="176" t="str" cm="1">
        <f t="array" ref="AR41">_xlfn.IFS($AN41=0,"-",OR($AH41="対象外",$AH41="-"),"-",OR($G41="公衆街路灯A",$G41="定額電灯"),_xlfn.XLOOKUP($AQ41,削除禁止_電灯料金!$B:$B,削除禁止_電灯料金!$E:$E,0),1,"-")</f>
        <v>-</v>
      </c>
      <c r="AS41" s="177" t="str" cm="1">
        <f t="array" ref="AS41">_xlfn.IFS($AR41="-","-",OR($G41="公衆街路灯A",$G41="定額電灯"),_xlfn.XLOOKUP(AQ41,削除禁止_電灯料金!$B:$B,削除禁止_電灯料金!$D:$D,0),1,"-")</f>
        <v>-</v>
      </c>
      <c r="AT41" s="176">
        <f>IFERROR(IF(OR($G41="公衆街路灯A",$G41="定額電灯"),"-",ROUND((_xlfn.XLOOKUP($AQ41,削除禁止_電灯料金!$B:$B,削除禁止_電灯料金!$E:$E)*AM41/1000*$K41*$L41/12),2)),"-")</f>
        <v>0</v>
      </c>
      <c r="AU41" s="177">
        <f>IFERROR(IF(OR($G41="公衆街路灯A",$G41="定額電灯"),"-",ROUND((AM41/1000*$K41*$L41/12)*_xlfn.XLOOKUP($A41,削除禁止_電灯料金!K:K,削除禁止_電灯料金!M:M,"-"),2)),"-")</f>
        <v>0</v>
      </c>
      <c r="AV41" s="178">
        <f>IFERROR(IF(OR($G41="公衆街路灯A",$G41="定額電灯"),ROUND((((AR41+AS41)*AN41))*12*_xlfn.XLOOKUP($A41,削除禁止_電灯料金!K:K,削除禁止_電灯料金!N:N),0),ROUND((AT41+AU41)*AN41*12*_xlfn.XLOOKUP($A41,削除禁止_電灯料金!K:K,削除禁止_電灯料金!N:N),0)),0)</f>
        <v>0</v>
      </c>
      <c r="AW41" s="145"/>
    </row>
    <row r="42" spans="1:49" ht="30" customHeight="1">
      <c r="A42" s="1">
        <v>1</v>
      </c>
      <c r="B42" s="41" t="s">
        <v>45</v>
      </c>
      <c r="C42" s="42"/>
      <c r="D42" s="146" t="s">
        <v>56</v>
      </c>
      <c r="E42" s="147" t="s">
        <v>71</v>
      </c>
      <c r="F42" s="148" t="s">
        <v>140</v>
      </c>
      <c r="G42" s="148" t="s">
        <v>73</v>
      </c>
      <c r="H42" s="149"/>
      <c r="I42" s="150"/>
      <c r="J42" s="151"/>
      <c r="K42" s="211">
        <v>0.17</v>
      </c>
      <c r="L42" s="153">
        <v>150</v>
      </c>
      <c r="M42" s="179" t="s">
        <v>137</v>
      </c>
      <c r="N42" s="119" t="s">
        <v>134</v>
      </c>
      <c r="O42" s="120">
        <v>1</v>
      </c>
      <c r="P42" s="155" t="s">
        <v>111</v>
      </c>
      <c r="Q42" s="155">
        <v>0</v>
      </c>
      <c r="R42" s="155">
        <v>0</v>
      </c>
      <c r="S42" s="156">
        <v>0</v>
      </c>
      <c r="T42" s="156">
        <v>0</v>
      </c>
      <c r="U42" s="156">
        <v>0</v>
      </c>
      <c r="V42" s="157">
        <v>0</v>
      </c>
      <c r="W42" s="158">
        <v>48</v>
      </c>
      <c r="X42" s="159">
        <v>1</v>
      </c>
      <c r="Y42" s="160">
        <v>1</v>
      </c>
      <c r="Z42" s="161">
        <f t="shared" si="4"/>
        <v>0.10200000000000001</v>
      </c>
      <c r="AA42" s="155">
        <v>0</v>
      </c>
      <c r="AB42" s="162" t="s">
        <v>80</v>
      </c>
      <c r="AC42" s="163" t="s">
        <v>56</v>
      </c>
      <c r="AD42" s="164" t="s">
        <v>56</v>
      </c>
      <c r="AE42" s="163" t="s">
        <v>56</v>
      </c>
      <c r="AF42" s="164">
        <f t="shared" si="1"/>
        <v>3.06</v>
      </c>
      <c r="AG42" s="165">
        <f t="shared" si="5"/>
        <v>367.2</v>
      </c>
      <c r="AH42" s="166" t="s">
        <v>113</v>
      </c>
      <c r="AI42" s="167"/>
      <c r="AJ42" s="168"/>
      <c r="AK42" s="169"/>
      <c r="AL42" s="170"/>
      <c r="AM42" s="171"/>
      <c r="AN42" s="172"/>
      <c r="AO42" s="173">
        <f t="shared" si="3"/>
        <v>0</v>
      </c>
      <c r="AP42" s="174" t="s">
        <v>82</v>
      </c>
      <c r="AQ42" s="175" t="str" cm="1">
        <f t="array" ref="AQ42">_xlfn.IFS(OR($G42="公衆街路灯A",$G42="定額電灯"),$G42&amp;AP42,COUNTIF(G42,"*従量電灯*"),G42,1,"-")</f>
        <v>従量電灯</v>
      </c>
      <c r="AR42" s="176" t="str" cm="1">
        <f t="array" ref="AR42">_xlfn.IFS($AN42=0,"-",OR($AH42="対象外",$AH42="-"),"-",OR($G42="公衆街路灯A",$G42="定額電灯"),_xlfn.XLOOKUP($AQ42,削除禁止_電灯料金!$B:$B,削除禁止_電灯料金!$E:$E,0),1,"-")</f>
        <v>-</v>
      </c>
      <c r="AS42" s="177" t="str" cm="1">
        <f t="array" ref="AS42">_xlfn.IFS($AR42="-","-",OR($G42="公衆街路灯A",$G42="定額電灯"),_xlfn.XLOOKUP(AQ42,削除禁止_電灯料金!$B:$B,削除禁止_電灯料金!$D:$D,0),1,"-")</f>
        <v>-</v>
      </c>
      <c r="AT42" s="176">
        <f>IFERROR(IF(OR($G42="公衆街路灯A",$G42="定額電灯"),"-",ROUND((_xlfn.XLOOKUP($AQ42,削除禁止_電灯料金!$B:$B,削除禁止_電灯料金!$E:$E)*AM42/1000*$K42*$L42/12),2)),"-")</f>
        <v>0</v>
      </c>
      <c r="AU42" s="177">
        <f>IFERROR(IF(OR($G42="公衆街路灯A",$G42="定額電灯"),"-",ROUND((AM42/1000*$K42*$L42/12)*_xlfn.XLOOKUP($A42,削除禁止_電灯料金!K:K,削除禁止_電灯料金!M:M,"-"),2)),"-")</f>
        <v>0</v>
      </c>
      <c r="AV42" s="178">
        <f>IFERROR(IF(OR($G42="公衆街路灯A",$G42="定額電灯"),ROUND((((AR42+AS42)*AN42))*12*_xlfn.XLOOKUP($A42,削除禁止_電灯料金!K:K,削除禁止_電灯料金!N:N),0),ROUND((AT42+AU42)*AN42*12*_xlfn.XLOOKUP($A42,削除禁止_電灯料金!K:K,削除禁止_電灯料金!N:N),0)),0)</f>
        <v>0</v>
      </c>
      <c r="AW42" s="145"/>
    </row>
    <row r="43" spans="1:49" ht="30" customHeight="1">
      <c r="A43" s="1">
        <v>1</v>
      </c>
      <c r="B43" s="41" t="s">
        <v>45</v>
      </c>
      <c r="C43" s="42"/>
      <c r="D43" s="146" t="s">
        <v>56</v>
      </c>
      <c r="E43" s="147" t="s">
        <v>71</v>
      </c>
      <c r="F43" s="148" t="s">
        <v>140</v>
      </c>
      <c r="G43" s="148" t="s">
        <v>73</v>
      </c>
      <c r="H43" s="149"/>
      <c r="I43" s="150"/>
      <c r="J43" s="151"/>
      <c r="K43" s="211">
        <v>0.17</v>
      </c>
      <c r="L43" s="153">
        <v>150</v>
      </c>
      <c r="M43" s="179" t="s">
        <v>141</v>
      </c>
      <c r="N43" s="119" t="s">
        <v>142</v>
      </c>
      <c r="O43" s="120">
        <v>1</v>
      </c>
      <c r="P43" s="155" t="s">
        <v>135</v>
      </c>
      <c r="Q43" s="155">
        <v>0</v>
      </c>
      <c r="R43" s="155">
        <v>0</v>
      </c>
      <c r="S43" s="156" t="s">
        <v>143</v>
      </c>
      <c r="T43" s="156">
        <v>0</v>
      </c>
      <c r="U43" s="156" t="s">
        <v>144</v>
      </c>
      <c r="V43" s="157">
        <v>0</v>
      </c>
      <c r="W43" s="158">
        <v>28</v>
      </c>
      <c r="X43" s="159">
        <v>1</v>
      </c>
      <c r="Y43" s="160">
        <v>1</v>
      </c>
      <c r="Z43" s="161">
        <f t="shared" si="4"/>
        <v>5.9500000000000004E-2</v>
      </c>
      <c r="AA43" s="155">
        <v>0</v>
      </c>
      <c r="AB43" s="162" t="s">
        <v>80</v>
      </c>
      <c r="AC43" s="163" t="s">
        <v>56</v>
      </c>
      <c r="AD43" s="164" t="s">
        <v>56</v>
      </c>
      <c r="AE43" s="163" t="s">
        <v>56</v>
      </c>
      <c r="AF43" s="164">
        <f t="shared" si="1"/>
        <v>1.7850000000000001</v>
      </c>
      <c r="AG43" s="165">
        <f t="shared" si="5"/>
        <v>214.20000000000002</v>
      </c>
      <c r="AH43" s="166" t="s">
        <v>81</v>
      </c>
      <c r="AI43" s="167"/>
      <c r="AJ43" s="168"/>
      <c r="AK43" s="169"/>
      <c r="AL43" s="170"/>
      <c r="AM43" s="171"/>
      <c r="AN43" s="172"/>
      <c r="AO43" s="173">
        <f t="shared" si="3"/>
        <v>0</v>
      </c>
      <c r="AP43" s="174" t="s">
        <v>82</v>
      </c>
      <c r="AQ43" s="175" t="str" cm="1">
        <f t="array" ref="AQ43">_xlfn.IFS(OR($G43="公衆街路灯A",$G43="定額電灯"),$G43&amp;AP43,COUNTIF(G43,"*従量電灯*"),G43,1,"-")</f>
        <v>従量電灯</v>
      </c>
      <c r="AR43" s="176" t="str" cm="1">
        <f t="array" ref="AR43">_xlfn.IFS($AN43=0,"-",OR($AH43="対象外",$AH43="-"),"-",OR($G43="公衆街路灯A",$G43="定額電灯"),_xlfn.XLOOKUP($AQ43,削除禁止_電灯料金!$B:$B,削除禁止_電灯料金!$E:$E,0),1,"-")</f>
        <v>-</v>
      </c>
      <c r="AS43" s="177" t="str" cm="1">
        <f t="array" ref="AS43">_xlfn.IFS($AR43="-","-",OR($G43="公衆街路灯A",$G43="定額電灯"),_xlfn.XLOOKUP(AQ43,削除禁止_電灯料金!$B:$B,削除禁止_電灯料金!$D:$D,0),1,"-")</f>
        <v>-</v>
      </c>
      <c r="AT43" s="176">
        <f>IFERROR(IF(OR($G43="公衆街路灯A",$G43="定額電灯"),"-",ROUND((_xlfn.XLOOKUP($AQ43,削除禁止_電灯料金!$B:$B,削除禁止_電灯料金!$E:$E)*AM43/1000*$K43*$L43/12),2)),"-")</f>
        <v>0</v>
      </c>
      <c r="AU43" s="177">
        <f>IFERROR(IF(OR($G43="公衆街路灯A",$G43="定額電灯"),"-",ROUND((AM43/1000*$K43*$L43/12)*_xlfn.XLOOKUP($A43,削除禁止_電灯料金!K:K,削除禁止_電灯料金!M:M,"-"),2)),"-")</f>
        <v>0</v>
      </c>
      <c r="AV43" s="178">
        <f>IFERROR(IF(OR($G43="公衆街路灯A",$G43="定額電灯"),ROUND((((AR43+AS43)*AN43))*12*_xlfn.XLOOKUP($A43,削除禁止_電灯料金!K:K,削除禁止_電灯料金!N:N),0),ROUND((AT43+AU43)*AN43*12*_xlfn.XLOOKUP($A43,削除禁止_電灯料金!K:K,削除禁止_電灯料金!N:N),0)),0)</f>
        <v>0</v>
      </c>
      <c r="AW43" s="145"/>
    </row>
    <row r="44" spans="1:49" ht="30" customHeight="1">
      <c r="A44" s="1">
        <v>1</v>
      </c>
      <c r="B44" s="41" t="s">
        <v>45</v>
      </c>
      <c r="C44" s="42"/>
      <c r="D44" s="146" t="s">
        <v>56</v>
      </c>
      <c r="E44" s="147" t="s">
        <v>71</v>
      </c>
      <c r="F44" s="148" t="s">
        <v>145</v>
      </c>
      <c r="G44" s="148" t="s">
        <v>73</v>
      </c>
      <c r="H44" s="149" t="s">
        <v>146</v>
      </c>
      <c r="I44" s="150"/>
      <c r="J44" s="151"/>
      <c r="K44" s="152">
        <v>0</v>
      </c>
      <c r="L44" s="153">
        <v>0</v>
      </c>
      <c r="M44" s="154" t="s">
        <v>92</v>
      </c>
      <c r="N44" s="119" t="s">
        <v>93</v>
      </c>
      <c r="O44" s="120">
        <v>3</v>
      </c>
      <c r="P44" s="155" t="s">
        <v>94</v>
      </c>
      <c r="Q44" s="155">
        <v>0</v>
      </c>
      <c r="R44" s="155" t="s">
        <v>95</v>
      </c>
      <c r="S44" s="156">
        <v>0</v>
      </c>
      <c r="T44" s="156">
        <v>0</v>
      </c>
      <c r="U44" s="156" t="s">
        <v>96</v>
      </c>
      <c r="V44" s="157">
        <v>0</v>
      </c>
      <c r="W44" s="158">
        <v>36</v>
      </c>
      <c r="X44" s="159">
        <v>1</v>
      </c>
      <c r="Y44" s="160">
        <v>3</v>
      </c>
      <c r="Z44" s="161">
        <f t="shared" si="4"/>
        <v>0</v>
      </c>
      <c r="AA44" s="155">
        <v>0</v>
      </c>
      <c r="AB44" s="162" t="s">
        <v>80</v>
      </c>
      <c r="AC44" s="163" t="s">
        <v>56</v>
      </c>
      <c r="AD44" s="164" t="s">
        <v>56</v>
      </c>
      <c r="AE44" s="163" t="s">
        <v>56</v>
      </c>
      <c r="AF44" s="164">
        <f t="shared" si="1"/>
        <v>0</v>
      </c>
      <c r="AG44" s="165">
        <f t="shared" si="5"/>
        <v>0</v>
      </c>
      <c r="AH44" s="166" t="s">
        <v>81</v>
      </c>
      <c r="AI44" s="167"/>
      <c r="AJ44" s="168"/>
      <c r="AK44" s="169"/>
      <c r="AL44" s="170"/>
      <c r="AM44" s="171"/>
      <c r="AN44" s="172"/>
      <c r="AO44" s="173">
        <f t="shared" si="3"/>
        <v>0</v>
      </c>
      <c r="AP44" s="174" t="s">
        <v>82</v>
      </c>
      <c r="AQ44" s="175" t="str" cm="1">
        <f t="array" ref="AQ44">_xlfn.IFS(OR($G44="公衆街路灯A",$G44="定額電灯"),$G44&amp;AP44,COUNTIF(G44,"*従量電灯*"),G44,1,"-")</f>
        <v>従量電灯</v>
      </c>
      <c r="AR44" s="176" t="str" cm="1">
        <f t="array" ref="AR44">_xlfn.IFS($AN44=0,"-",OR($AH44="対象外",$AH44="-"),"-",OR($G44="公衆街路灯A",$G44="定額電灯"),_xlfn.XLOOKUP($AQ44,削除禁止_電灯料金!$B:$B,削除禁止_電灯料金!$E:$E,0),1,"-")</f>
        <v>-</v>
      </c>
      <c r="AS44" s="177" t="str" cm="1">
        <f t="array" ref="AS44">_xlfn.IFS($AR44="-","-",OR($G44="公衆街路灯A",$G44="定額電灯"),_xlfn.XLOOKUP(AQ44,削除禁止_電灯料金!$B:$B,削除禁止_電灯料金!$D:$D,0),1,"-")</f>
        <v>-</v>
      </c>
      <c r="AT44" s="176">
        <f>IFERROR(IF(OR($G44="公衆街路灯A",$G44="定額電灯"),"-",ROUND((_xlfn.XLOOKUP($AQ44,削除禁止_電灯料金!$B:$B,削除禁止_電灯料金!$E:$E)*AM44/1000*$K44*$L44/12),2)),"-")</f>
        <v>0</v>
      </c>
      <c r="AU44" s="177">
        <f>IFERROR(IF(OR($G44="公衆街路灯A",$G44="定額電灯"),"-",ROUND((AM44/1000*$K44*$L44/12)*_xlfn.XLOOKUP($A44,削除禁止_電灯料金!K:K,削除禁止_電灯料金!M:M,"-"),2)),"-")</f>
        <v>0</v>
      </c>
      <c r="AV44" s="178">
        <f>IFERROR(IF(OR($G44="公衆街路灯A",$G44="定額電灯"),ROUND((((AR44+AS44)*AN44))*12*_xlfn.XLOOKUP($A44,削除禁止_電灯料金!K:K,削除禁止_電灯料金!N:N),0),ROUND((AT44+AU44)*AN44*12*_xlfn.XLOOKUP($A44,削除禁止_電灯料金!K:K,削除禁止_電灯料金!N:N),0)),0)</f>
        <v>0</v>
      </c>
      <c r="AW44" s="145"/>
    </row>
    <row r="45" spans="1:49" ht="30" customHeight="1">
      <c r="A45" s="1">
        <v>1</v>
      </c>
      <c r="B45" s="41" t="s">
        <v>45</v>
      </c>
      <c r="C45" s="42"/>
      <c r="D45" s="146" t="s">
        <v>56</v>
      </c>
      <c r="E45" s="147" t="s">
        <v>71</v>
      </c>
      <c r="F45" s="148" t="s">
        <v>145</v>
      </c>
      <c r="G45" s="148" t="s">
        <v>73</v>
      </c>
      <c r="H45" s="149"/>
      <c r="I45" s="150"/>
      <c r="J45" s="151"/>
      <c r="K45" s="152">
        <v>24</v>
      </c>
      <c r="L45" s="153">
        <v>365</v>
      </c>
      <c r="M45" s="154" t="s">
        <v>85</v>
      </c>
      <c r="N45" s="119" t="s">
        <v>86</v>
      </c>
      <c r="O45" s="120">
        <v>1</v>
      </c>
      <c r="P45" s="155" t="s">
        <v>87</v>
      </c>
      <c r="Q45" s="155">
        <v>0</v>
      </c>
      <c r="R45" s="155" t="s">
        <v>88</v>
      </c>
      <c r="S45" s="156" t="s">
        <v>89</v>
      </c>
      <c r="T45" s="156">
        <v>0</v>
      </c>
      <c r="U45" s="156">
        <v>0</v>
      </c>
      <c r="V45" s="157" t="s">
        <v>90</v>
      </c>
      <c r="W45" s="158">
        <v>2.7</v>
      </c>
      <c r="X45" s="159">
        <v>1</v>
      </c>
      <c r="Y45" s="160">
        <v>1</v>
      </c>
      <c r="Z45" s="161">
        <f t="shared" si="4"/>
        <v>1.9710000000000001</v>
      </c>
      <c r="AA45" s="155">
        <v>0</v>
      </c>
      <c r="AB45" s="162" t="s">
        <v>80</v>
      </c>
      <c r="AC45" s="163" t="s">
        <v>56</v>
      </c>
      <c r="AD45" s="164" t="s">
        <v>56</v>
      </c>
      <c r="AE45" s="163" t="s">
        <v>56</v>
      </c>
      <c r="AF45" s="164">
        <f t="shared" si="1"/>
        <v>59.13</v>
      </c>
      <c r="AG45" s="165">
        <f t="shared" si="5"/>
        <v>7095.6</v>
      </c>
      <c r="AH45" s="166" t="s">
        <v>81</v>
      </c>
      <c r="AI45" s="167"/>
      <c r="AJ45" s="168"/>
      <c r="AK45" s="169"/>
      <c r="AL45" s="170"/>
      <c r="AM45" s="171"/>
      <c r="AN45" s="172"/>
      <c r="AO45" s="173">
        <f t="shared" si="3"/>
        <v>0</v>
      </c>
      <c r="AP45" s="174" t="s">
        <v>82</v>
      </c>
      <c r="AQ45" s="175" t="str" cm="1">
        <f t="array" ref="AQ45">_xlfn.IFS(OR($G45="公衆街路灯A",$G45="定額電灯"),$G45&amp;AP45,COUNTIF(G45,"*従量電灯*"),G45,1,"-")</f>
        <v>従量電灯</v>
      </c>
      <c r="AR45" s="176" t="str" cm="1">
        <f t="array" ref="AR45">_xlfn.IFS($AN45=0,"-",OR($AH45="対象外",$AH45="-"),"-",OR($G45="公衆街路灯A",$G45="定額電灯"),_xlfn.XLOOKUP($AQ45,削除禁止_電灯料金!$B:$B,削除禁止_電灯料金!$E:$E,0),1,"-")</f>
        <v>-</v>
      </c>
      <c r="AS45" s="177" t="str" cm="1">
        <f t="array" ref="AS45">_xlfn.IFS($AR45="-","-",OR($G45="公衆街路灯A",$G45="定額電灯"),_xlfn.XLOOKUP(AQ45,削除禁止_電灯料金!$B:$B,削除禁止_電灯料金!$D:$D,0),1,"-")</f>
        <v>-</v>
      </c>
      <c r="AT45" s="176">
        <f>IFERROR(IF(OR($G45="公衆街路灯A",$G45="定額電灯"),"-",ROUND((_xlfn.XLOOKUP($AQ45,削除禁止_電灯料金!$B:$B,削除禁止_電灯料金!$E:$E)*AM45/1000*$K45*$L45/12),2)),"-")</f>
        <v>0</v>
      </c>
      <c r="AU45" s="177">
        <f>IFERROR(IF(OR($G45="公衆街路灯A",$G45="定額電灯"),"-",ROUND((AM45/1000*$K45*$L45/12)*_xlfn.XLOOKUP($A45,削除禁止_電灯料金!K:K,削除禁止_電灯料金!M:M,"-"),2)),"-")</f>
        <v>0</v>
      </c>
      <c r="AV45" s="178">
        <f>IFERROR(IF(OR($G45="公衆街路灯A",$G45="定額電灯"),ROUND((((AR45+AS45)*AN45))*12*_xlfn.XLOOKUP($A45,削除禁止_電灯料金!K:K,削除禁止_電灯料金!N:N),0),ROUND((AT45+AU45)*AN45*12*_xlfn.XLOOKUP($A45,削除禁止_電灯料金!K:K,削除禁止_電灯料金!N:N),0)),0)</f>
        <v>0</v>
      </c>
      <c r="AW45" s="145"/>
    </row>
    <row r="46" spans="1:49" ht="30" customHeight="1">
      <c r="A46" s="1">
        <v>1</v>
      </c>
      <c r="B46" s="41" t="s">
        <v>45</v>
      </c>
      <c r="C46" s="42"/>
      <c r="D46" s="146" t="s">
        <v>56</v>
      </c>
      <c r="E46" s="147" t="s">
        <v>71</v>
      </c>
      <c r="F46" s="148" t="s">
        <v>147</v>
      </c>
      <c r="G46" s="148" t="s">
        <v>73</v>
      </c>
      <c r="H46" s="149"/>
      <c r="I46" s="150"/>
      <c r="J46" s="151"/>
      <c r="K46" s="152">
        <v>3</v>
      </c>
      <c r="L46" s="153">
        <v>365</v>
      </c>
      <c r="M46" s="154" t="s">
        <v>74</v>
      </c>
      <c r="N46" s="119" t="s">
        <v>75</v>
      </c>
      <c r="O46" s="120">
        <v>1</v>
      </c>
      <c r="P46" s="155" t="s">
        <v>76</v>
      </c>
      <c r="Q46" s="155">
        <v>0</v>
      </c>
      <c r="R46" s="155" t="s">
        <v>77</v>
      </c>
      <c r="S46" s="156" t="s">
        <v>78</v>
      </c>
      <c r="T46" s="156">
        <v>0</v>
      </c>
      <c r="U46" s="156" t="s">
        <v>79</v>
      </c>
      <c r="V46" s="157">
        <v>0</v>
      </c>
      <c r="W46" s="158">
        <v>35</v>
      </c>
      <c r="X46" s="159">
        <v>4</v>
      </c>
      <c r="Y46" s="160">
        <v>4</v>
      </c>
      <c r="Z46" s="161">
        <f t="shared" si="4"/>
        <v>12.775</v>
      </c>
      <c r="AA46" s="155">
        <v>0</v>
      </c>
      <c r="AB46" s="162" t="s">
        <v>80</v>
      </c>
      <c r="AC46" s="163" t="s">
        <v>56</v>
      </c>
      <c r="AD46" s="164" t="s">
        <v>56</v>
      </c>
      <c r="AE46" s="163" t="s">
        <v>56</v>
      </c>
      <c r="AF46" s="164">
        <f t="shared" si="1"/>
        <v>95.8125</v>
      </c>
      <c r="AG46" s="165">
        <f t="shared" si="5"/>
        <v>45990</v>
      </c>
      <c r="AH46" s="166" t="s">
        <v>81</v>
      </c>
      <c r="AI46" s="167"/>
      <c r="AJ46" s="168"/>
      <c r="AK46" s="169"/>
      <c r="AL46" s="170"/>
      <c r="AM46" s="171"/>
      <c r="AN46" s="172"/>
      <c r="AO46" s="173">
        <f t="shared" si="3"/>
        <v>0</v>
      </c>
      <c r="AP46" s="174" t="s">
        <v>82</v>
      </c>
      <c r="AQ46" s="175" t="str" cm="1">
        <f t="array" ref="AQ46">_xlfn.IFS(OR($G46="公衆街路灯A",$G46="定額電灯"),$G46&amp;AP46,COUNTIF(G46,"*従量電灯*"),G46,1,"-")</f>
        <v>従量電灯</v>
      </c>
      <c r="AR46" s="176" t="str" cm="1">
        <f t="array" ref="AR46">_xlfn.IFS($AN46=0,"-",OR($AH46="対象外",$AH46="-"),"-",OR($G46="公衆街路灯A",$G46="定額電灯"),_xlfn.XLOOKUP($AQ46,削除禁止_電灯料金!$B:$B,削除禁止_電灯料金!$E:$E,0),1,"-")</f>
        <v>-</v>
      </c>
      <c r="AS46" s="177" t="str" cm="1">
        <f t="array" ref="AS46">_xlfn.IFS($AR46="-","-",OR($G46="公衆街路灯A",$G46="定額電灯"),_xlfn.XLOOKUP(AQ46,削除禁止_電灯料金!$B:$B,削除禁止_電灯料金!$D:$D,0),1,"-")</f>
        <v>-</v>
      </c>
      <c r="AT46" s="176">
        <f>IFERROR(IF(OR($G46="公衆街路灯A",$G46="定額電灯"),"-",ROUND((_xlfn.XLOOKUP($AQ46,削除禁止_電灯料金!$B:$B,削除禁止_電灯料金!$E:$E)*AM46/1000*$K46*$L46/12),2)),"-")</f>
        <v>0</v>
      </c>
      <c r="AU46" s="177">
        <f>IFERROR(IF(OR($G46="公衆街路灯A",$G46="定額電灯"),"-",ROUND((AM46/1000*$K46*$L46/12)*_xlfn.XLOOKUP($A46,削除禁止_電灯料金!K:K,削除禁止_電灯料金!M:M,"-"),2)),"-")</f>
        <v>0</v>
      </c>
      <c r="AV46" s="178">
        <f>IFERROR(IF(OR($G46="公衆街路灯A",$G46="定額電灯"),ROUND((((AR46+AS46)*AN46))*12*_xlfn.XLOOKUP($A46,削除禁止_電灯料金!K:K,削除禁止_電灯料金!N:N),0),ROUND((AT46+AU46)*AN46*12*_xlfn.XLOOKUP($A46,削除禁止_電灯料金!K:K,削除禁止_電灯料金!N:N),0)),0)</f>
        <v>0</v>
      </c>
      <c r="AW46" s="145"/>
    </row>
    <row r="47" spans="1:49" ht="30" customHeight="1">
      <c r="A47" s="1">
        <v>1</v>
      </c>
      <c r="B47" s="41" t="s">
        <v>45</v>
      </c>
      <c r="C47" s="42"/>
      <c r="D47" s="146" t="s">
        <v>56</v>
      </c>
      <c r="E47" s="147" t="s">
        <v>71</v>
      </c>
      <c r="F47" s="148" t="s">
        <v>148</v>
      </c>
      <c r="G47" s="148" t="s">
        <v>73</v>
      </c>
      <c r="H47" s="149"/>
      <c r="I47" s="150"/>
      <c r="J47" s="151"/>
      <c r="K47" s="152">
        <v>2</v>
      </c>
      <c r="L47" s="153">
        <v>40</v>
      </c>
      <c r="M47" s="179" t="s">
        <v>92</v>
      </c>
      <c r="N47" s="119" t="s">
        <v>93</v>
      </c>
      <c r="O47" s="120">
        <v>3</v>
      </c>
      <c r="P47" s="155" t="s">
        <v>94</v>
      </c>
      <c r="Q47" s="155">
        <v>0</v>
      </c>
      <c r="R47" s="155" t="s">
        <v>95</v>
      </c>
      <c r="S47" s="156">
        <v>0</v>
      </c>
      <c r="T47" s="156">
        <v>0</v>
      </c>
      <c r="U47" s="156" t="s">
        <v>96</v>
      </c>
      <c r="V47" s="157">
        <v>0</v>
      </c>
      <c r="W47" s="158">
        <v>36</v>
      </c>
      <c r="X47" s="159">
        <v>2</v>
      </c>
      <c r="Y47" s="160">
        <v>6</v>
      </c>
      <c r="Z47" s="161">
        <f t="shared" si="4"/>
        <v>1.44</v>
      </c>
      <c r="AA47" s="155">
        <v>0</v>
      </c>
      <c r="AB47" s="162" t="s">
        <v>80</v>
      </c>
      <c r="AC47" s="163" t="s">
        <v>56</v>
      </c>
      <c r="AD47" s="164" t="s">
        <v>56</v>
      </c>
      <c r="AE47" s="163" t="s">
        <v>56</v>
      </c>
      <c r="AF47" s="164">
        <f t="shared" si="1"/>
        <v>7.1999999999999993</v>
      </c>
      <c r="AG47" s="165">
        <f t="shared" si="5"/>
        <v>5183.9999999999991</v>
      </c>
      <c r="AH47" s="166" t="s">
        <v>81</v>
      </c>
      <c r="AI47" s="167"/>
      <c r="AJ47" s="168"/>
      <c r="AK47" s="169"/>
      <c r="AL47" s="170"/>
      <c r="AM47" s="171"/>
      <c r="AN47" s="172"/>
      <c r="AO47" s="173">
        <f t="shared" si="3"/>
        <v>0</v>
      </c>
      <c r="AP47" s="174" t="s">
        <v>82</v>
      </c>
      <c r="AQ47" s="175" t="str" cm="1">
        <f t="array" ref="AQ47">_xlfn.IFS(OR($G47="公衆街路灯A",$G47="定額電灯"),$G47&amp;AP47,COUNTIF(G47,"*従量電灯*"),G47,1,"-")</f>
        <v>従量電灯</v>
      </c>
      <c r="AR47" s="176" t="str" cm="1">
        <f t="array" ref="AR47">_xlfn.IFS($AN47=0,"-",OR($AH47="対象外",$AH47="-"),"-",OR($G47="公衆街路灯A",$G47="定額電灯"),_xlfn.XLOOKUP($AQ47,削除禁止_電灯料金!$B:$B,削除禁止_電灯料金!$E:$E,0),1,"-")</f>
        <v>-</v>
      </c>
      <c r="AS47" s="177" t="str" cm="1">
        <f t="array" ref="AS47">_xlfn.IFS($AR47="-","-",OR($G47="公衆街路灯A",$G47="定額電灯"),_xlfn.XLOOKUP(AQ47,削除禁止_電灯料金!$B:$B,削除禁止_電灯料金!$D:$D,0),1,"-")</f>
        <v>-</v>
      </c>
      <c r="AT47" s="176">
        <f>IFERROR(IF(OR($G47="公衆街路灯A",$G47="定額電灯"),"-",ROUND((_xlfn.XLOOKUP($AQ47,削除禁止_電灯料金!$B:$B,削除禁止_電灯料金!$E:$E)*AM47/1000*$K47*$L47/12),2)),"-")</f>
        <v>0</v>
      </c>
      <c r="AU47" s="177">
        <f>IFERROR(IF(OR($G47="公衆街路灯A",$G47="定額電灯"),"-",ROUND((AM47/1000*$K47*$L47/12)*_xlfn.XLOOKUP($A47,削除禁止_電灯料金!K:K,削除禁止_電灯料金!M:M,"-"),2)),"-")</f>
        <v>0</v>
      </c>
      <c r="AV47" s="178">
        <f>IFERROR(IF(OR($G47="公衆街路灯A",$G47="定額電灯"),ROUND((((AR47+AS47)*AN47))*12*_xlfn.XLOOKUP($A47,削除禁止_電灯料金!K:K,削除禁止_電灯料金!N:N),0),ROUND((AT47+AU47)*AN47*12*_xlfn.XLOOKUP($A47,削除禁止_電灯料金!K:K,削除禁止_電灯料金!N:N),0)),0)</f>
        <v>0</v>
      </c>
      <c r="AW47" s="145"/>
    </row>
    <row r="48" spans="1:49" ht="30" customHeight="1">
      <c r="A48" s="1">
        <v>1</v>
      </c>
      <c r="B48" s="41" t="s">
        <v>45</v>
      </c>
      <c r="C48" s="42"/>
      <c r="D48" s="146" t="s">
        <v>56</v>
      </c>
      <c r="E48" s="147" t="s">
        <v>71</v>
      </c>
      <c r="F48" s="148" t="s">
        <v>148</v>
      </c>
      <c r="G48" s="148" t="s">
        <v>73</v>
      </c>
      <c r="H48" s="149"/>
      <c r="I48" s="150"/>
      <c r="J48" s="151"/>
      <c r="K48" s="152">
        <v>24</v>
      </c>
      <c r="L48" s="153">
        <v>365</v>
      </c>
      <c r="M48" s="179" t="s">
        <v>85</v>
      </c>
      <c r="N48" s="119" t="s">
        <v>86</v>
      </c>
      <c r="O48" s="120">
        <v>1</v>
      </c>
      <c r="P48" s="155" t="s">
        <v>87</v>
      </c>
      <c r="Q48" s="155">
        <v>0</v>
      </c>
      <c r="R48" s="155" t="s">
        <v>88</v>
      </c>
      <c r="S48" s="156" t="s">
        <v>89</v>
      </c>
      <c r="T48" s="156">
        <v>0</v>
      </c>
      <c r="U48" s="156">
        <v>0</v>
      </c>
      <c r="V48" s="157" t="s">
        <v>90</v>
      </c>
      <c r="W48" s="158">
        <v>2.7</v>
      </c>
      <c r="X48" s="159">
        <v>1</v>
      </c>
      <c r="Y48" s="160">
        <v>1</v>
      </c>
      <c r="Z48" s="161">
        <f t="shared" si="4"/>
        <v>1.9710000000000001</v>
      </c>
      <c r="AA48" s="155">
        <v>0</v>
      </c>
      <c r="AB48" s="162" t="s">
        <v>80</v>
      </c>
      <c r="AC48" s="163" t="s">
        <v>56</v>
      </c>
      <c r="AD48" s="164" t="s">
        <v>56</v>
      </c>
      <c r="AE48" s="163" t="s">
        <v>56</v>
      </c>
      <c r="AF48" s="164">
        <f t="shared" si="1"/>
        <v>59.13</v>
      </c>
      <c r="AG48" s="165">
        <f t="shared" si="5"/>
        <v>7095.6</v>
      </c>
      <c r="AH48" s="166" t="s">
        <v>81</v>
      </c>
      <c r="AI48" s="167"/>
      <c r="AJ48" s="168"/>
      <c r="AK48" s="169"/>
      <c r="AL48" s="170"/>
      <c r="AM48" s="171"/>
      <c r="AN48" s="172"/>
      <c r="AO48" s="173">
        <f t="shared" si="3"/>
        <v>0</v>
      </c>
      <c r="AP48" s="174" t="s">
        <v>82</v>
      </c>
      <c r="AQ48" s="175" t="str" cm="1">
        <f t="array" ref="AQ48">_xlfn.IFS(OR($G48="公衆街路灯A",$G48="定額電灯"),$G48&amp;AP48,COUNTIF(G48,"*従量電灯*"),G48,1,"-")</f>
        <v>従量電灯</v>
      </c>
      <c r="AR48" s="176" t="str" cm="1">
        <f t="array" ref="AR48">_xlfn.IFS($AN48=0,"-",OR($AH48="対象外",$AH48="-"),"-",OR($G48="公衆街路灯A",$G48="定額電灯"),_xlfn.XLOOKUP($AQ48,削除禁止_電灯料金!$B:$B,削除禁止_電灯料金!$E:$E,0),1,"-")</f>
        <v>-</v>
      </c>
      <c r="AS48" s="177" t="str" cm="1">
        <f t="array" ref="AS48">_xlfn.IFS($AR48="-","-",OR($G48="公衆街路灯A",$G48="定額電灯"),_xlfn.XLOOKUP(AQ48,削除禁止_電灯料金!$B:$B,削除禁止_電灯料金!$D:$D,0),1,"-")</f>
        <v>-</v>
      </c>
      <c r="AT48" s="176">
        <f>IFERROR(IF(OR($G48="公衆街路灯A",$G48="定額電灯"),"-",ROUND((_xlfn.XLOOKUP($AQ48,削除禁止_電灯料金!$B:$B,削除禁止_電灯料金!$E:$E)*AM48/1000*$K48*$L48/12),2)),"-")</f>
        <v>0</v>
      </c>
      <c r="AU48" s="177">
        <f>IFERROR(IF(OR($G48="公衆街路灯A",$G48="定額電灯"),"-",ROUND((AM48/1000*$K48*$L48/12)*_xlfn.XLOOKUP($A48,削除禁止_電灯料金!K:K,削除禁止_電灯料金!M:M,"-"),2)),"-")</f>
        <v>0</v>
      </c>
      <c r="AV48" s="178">
        <f>IFERROR(IF(OR($G48="公衆街路灯A",$G48="定額電灯"),ROUND((((AR48+AS48)*AN48))*12*_xlfn.XLOOKUP($A48,削除禁止_電灯料金!K:K,削除禁止_電灯料金!N:N),0),ROUND((AT48+AU48)*AN48*12*_xlfn.XLOOKUP($A48,削除禁止_電灯料金!K:K,削除禁止_電灯料金!N:N),0)),0)</f>
        <v>0</v>
      </c>
      <c r="AW48" s="145"/>
    </row>
    <row r="49" spans="1:49" ht="30" customHeight="1">
      <c r="A49" s="1">
        <v>1</v>
      </c>
      <c r="B49" s="41" t="s">
        <v>45</v>
      </c>
      <c r="C49" s="42"/>
      <c r="D49" s="146" t="s">
        <v>56</v>
      </c>
      <c r="E49" s="147" t="s">
        <v>71</v>
      </c>
      <c r="F49" s="148" t="s">
        <v>149</v>
      </c>
      <c r="G49" s="148" t="s">
        <v>73</v>
      </c>
      <c r="H49" s="149"/>
      <c r="I49" s="150"/>
      <c r="J49" s="151"/>
      <c r="K49" s="152">
        <v>4</v>
      </c>
      <c r="L49" s="153">
        <v>242</v>
      </c>
      <c r="M49" s="154" t="s">
        <v>128</v>
      </c>
      <c r="N49" s="119" t="s">
        <v>75</v>
      </c>
      <c r="O49" s="120">
        <v>1</v>
      </c>
      <c r="P49" s="155" t="s">
        <v>129</v>
      </c>
      <c r="Q49" s="155">
        <v>0</v>
      </c>
      <c r="R49" s="155" t="s">
        <v>77</v>
      </c>
      <c r="S49" s="156">
        <v>0</v>
      </c>
      <c r="T49" s="156">
        <v>0</v>
      </c>
      <c r="U49" s="156">
        <v>0</v>
      </c>
      <c r="V49" s="157">
        <v>0</v>
      </c>
      <c r="W49" s="158">
        <v>27</v>
      </c>
      <c r="X49" s="159">
        <v>8</v>
      </c>
      <c r="Y49" s="160">
        <v>8</v>
      </c>
      <c r="Z49" s="161">
        <f t="shared" si="4"/>
        <v>17.423999999999999</v>
      </c>
      <c r="AA49" s="155">
        <v>0</v>
      </c>
      <c r="AB49" s="162" t="s">
        <v>80</v>
      </c>
      <c r="AC49" s="163" t="s">
        <v>56</v>
      </c>
      <c r="AD49" s="164" t="s">
        <v>56</v>
      </c>
      <c r="AE49" s="163" t="s">
        <v>56</v>
      </c>
      <c r="AF49" s="164">
        <f t="shared" si="1"/>
        <v>65.34</v>
      </c>
      <c r="AG49" s="165">
        <f t="shared" si="5"/>
        <v>62726.400000000001</v>
      </c>
      <c r="AH49" s="166" t="s">
        <v>81</v>
      </c>
      <c r="AI49" s="167"/>
      <c r="AJ49" s="168"/>
      <c r="AK49" s="169"/>
      <c r="AL49" s="170"/>
      <c r="AM49" s="171"/>
      <c r="AN49" s="172"/>
      <c r="AO49" s="173">
        <f t="shared" si="3"/>
        <v>0</v>
      </c>
      <c r="AP49" s="174" t="s">
        <v>82</v>
      </c>
      <c r="AQ49" s="175" t="str" cm="1">
        <f t="array" ref="AQ49">_xlfn.IFS(OR($G49="公衆街路灯A",$G49="定額電灯"),$G49&amp;AP49,COUNTIF(G49,"*従量電灯*"),G49,1,"-")</f>
        <v>従量電灯</v>
      </c>
      <c r="AR49" s="176" t="str" cm="1">
        <f t="array" ref="AR49">_xlfn.IFS($AN49=0,"-",OR($AH49="対象外",$AH49="-"),"-",OR($G49="公衆街路灯A",$G49="定額電灯"),_xlfn.XLOOKUP($AQ49,削除禁止_電灯料金!$B:$B,削除禁止_電灯料金!$E:$E,0),1,"-")</f>
        <v>-</v>
      </c>
      <c r="AS49" s="177" t="str" cm="1">
        <f t="array" ref="AS49">_xlfn.IFS($AR49="-","-",OR($G49="公衆街路灯A",$G49="定額電灯"),_xlfn.XLOOKUP(AQ49,削除禁止_電灯料金!$B:$B,削除禁止_電灯料金!$D:$D,0),1,"-")</f>
        <v>-</v>
      </c>
      <c r="AT49" s="176">
        <f>IFERROR(IF(OR($G49="公衆街路灯A",$G49="定額電灯"),"-",ROUND((_xlfn.XLOOKUP($AQ49,削除禁止_電灯料金!$B:$B,削除禁止_電灯料金!$E:$E)*AM49/1000*$K49*$L49/12),2)),"-")</f>
        <v>0</v>
      </c>
      <c r="AU49" s="177">
        <f>IFERROR(IF(OR($G49="公衆街路灯A",$G49="定額電灯"),"-",ROUND((AM49/1000*$K49*$L49/12)*_xlfn.XLOOKUP($A49,削除禁止_電灯料金!K:K,削除禁止_電灯料金!M:M,"-"),2)),"-")</f>
        <v>0</v>
      </c>
      <c r="AV49" s="178">
        <f>IFERROR(IF(OR($G49="公衆街路灯A",$G49="定額電灯"),ROUND((((AR49+AS49)*AN49))*12*_xlfn.XLOOKUP($A49,削除禁止_電灯料金!K:K,削除禁止_電灯料金!N:N),0),ROUND((AT49+AU49)*AN49*12*_xlfn.XLOOKUP($A49,削除禁止_電灯料金!K:K,削除禁止_電灯料金!N:N),0)),0)</f>
        <v>0</v>
      </c>
      <c r="AW49" s="145"/>
    </row>
    <row r="50" spans="1:49" ht="30" customHeight="1">
      <c r="A50" s="1">
        <v>1</v>
      </c>
      <c r="B50" s="41" t="s">
        <v>45</v>
      </c>
      <c r="C50" s="42"/>
      <c r="D50" s="180" t="s">
        <v>56</v>
      </c>
      <c r="E50" s="181" t="s">
        <v>71</v>
      </c>
      <c r="F50" s="182" t="s">
        <v>149</v>
      </c>
      <c r="G50" s="182" t="s">
        <v>73</v>
      </c>
      <c r="H50" s="183" t="s">
        <v>118</v>
      </c>
      <c r="I50" s="184"/>
      <c r="J50" s="185"/>
      <c r="K50" s="186">
        <v>4</v>
      </c>
      <c r="L50" s="187">
        <v>242</v>
      </c>
      <c r="M50" s="212" t="s">
        <v>150</v>
      </c>
      <c r="N50" s="189" t="s">
        <v>120</v>
      </c>
      <c r="O50" s="190">
        <v>1</v>
      </c>
      <c r="P50" s="191" t="s">
        <v>151</v>
      </c>
      <c r="Q50" s="191">
        <v>0</v>
      </c>
      <c r="R50" s="191">
        <v>0</v>
      </c>
      <c r="S50" s="192">
        <v>0</v>
      </c>
      <c r="T50" s="192" t="s">
        <v>152</v>
      </c>
      <c r="U50" s="192" t="s">
        <v>153</v>
      </c>
      <c r="V50" s="193">
        <v>0</v>
      </c>
      <c r="W50" s="194">
        <v>57</v>
      </c>
      <c r="X50" s="195">
        <v>2</v>
      </c>
      <c r="Y50" s="196">
        <v>2</v>
      </c>
      <c r="Z50" s="197">
        <v>0</v>
      </c>
      <c r="AA50" s="191">
        <v>0</v>
      </c>
      <c r="AB50" s="198" t="s">
        <v>80</v>
      </c>
      <c r="AC50" s="199" t="s">
        <v>56</v>
      </c>
      <c r="AD50" s="200" t="s">
        <v>56</v>
      </c>
      <c r="AE50" s="199" t="s">
        <v>56</v>
      </c>
      <c r="AF50" s="200" t="s">
        <v>3121</v>
      </c>
      <c r="AG50" s="201">
        <v>0</v>
      </c>
      <c r="AH50" s="201" t="s">
        <v>124</v>
      </c>
      <c r="AI50" s="202" t="s">
        <v>124</v>
      </c>
      <c r="AJ50" s="203"/>
      <c r="AK50" s="204"/>
      <c r="AL50" s="194"/>
      <c r="AM50" s="205"/>
      <c r="AN50" s="206"/>
      <c r="AO50" s="200">
        <f t="shared" si="3"/>
        <v>0</v>
      </c>
      <c r="AP50" s="207" t="s">
        <v>82</v>
      </c>
      <c r="AQ50" s="198" t="str" cm="1">
        <f t="array" ref="AQ50">_xlfn.IFS(OR($G50="公衆街路灯A",$G50="定額電灯"),$G50&amp;AP50,COUNTIF(G50,"*従量電灯*"),G50,1,"-")</f>
        <v>従量電灯</v>
      </c>
      <c r="AR50" s="208" t="str" cm="1">
        <f t="array" ref="AR50">_xlfn.IFS($AN50=0,"-",OR($AH50="対象外",$AH50="-"),"-",OR($G50="公衆街路灯A",$G50="定額電灯"),_xlfn.XLOOKUP($AQ50,削除禁止_電灯料金!$B:$B,削除禁止_電灯料金!$E:$E,0),1,"-")</f>
        <v>-</v>
      </c>
      <c r="AS50" s="209" t="str" cm="1">
        <f t="array" ref="AS50">_xlfn.IFS($AR50="-","-",OR($G50="公衆街路灯A",$G50="定額電灯"),_xlfn.XLOOKUP(AQ50,削除禁止_電灯料金!$B:$B,削除禁止_電灯料金!$D:$D,0),1,"-")</f>
        <v>-</v>
      </c>
      <c r="AT50" s="208">
        <f>IFERROR(IF(OR($G50="公衆街路灯A",$G50="定額電灯"),"-",ROUND((_xlfn.XLOOKUP($AQ50,削除禁止_電灯料金!$B:$B,削除禁止_電灯料金!$E:$E)*AM50/1000*$K50*$L50/12),2)),"-")</f>
        <v>0</v>
      </c>
      <c r="AU50" s="209">
        <f>IFERROR(IF(OR($G50="公衆街路灯A",$G50="定額電灯"),"-",ROUND((AM50/1000*$K50*$L50/12)*_xlfn.XLOOKUP($A50,削除禁止_電灯料金!K:K,削除禁止_電灯料金!M:M,"-"),2)),"-")</f>
        <v>0</v>
      </c>
      <c r="AV50" s="210">
        <f>IFERROR(IF(OR($G50="公衆街路灯A",$G50="定額電灯"),ROUND((((AR50+AS50)*AN50))*12*_xlfn.XLOOKUP($A50,削除禁止_電灯料金!K:K,削除禁止_電灯料金!N:N),0),ROUND((AT50+AU50)*AN50*12*_xlfn.XLOOKUP($A50,削除禁止_電灯料金!K:K,削除禁止_電灯料金!N:N),0)),0)</f>
        <v>0</v>
      </c>
      <c r="AW50" s="145"/>
    </row>
    <row r="51" spans="1:49" ht="30" customHeight="1">
      <c r="A51" s="1">
        <v>1</v>
      </c>
      <c r="B51" s="41" t="s">
        <v>45</v>
      </c>
      <c r="C51" s="42"/>
      <c r="D51" s="146" t="s">
        <v>56</v>
      </c>
      <c r="E51" s="147" t="s">
        <v>71</v>
      </c>
      <c r="F51" s="148" t="s">
        <v>154</v>
      </c>
      <c r="G51" s="148" t="s">
        <v>73</v>
      </c>
      <c r="H51" s="149"/>
      <c r="I51" s="150"/>
      <c r="J51" s="151"/>
      <c r="K51" s="152">
        <v>1</v>
      </c>
      <c r="L51" s="153">
        <v>20</v>
      </c>
      <c r="M51" s="154" t="s">
        <v>155</v>
      </c>
      <c r="N51" s="119" t="s">
        <v>93</v>
      </c>
      <c r="O51" s="120">
        <v>2</v>
      </c>
      <c r="P51" s="155" t="s">
        <v>156</v>
      </c>
      <c r="Q51" s="155">
        <v>0</v>
      </c>
      <c r="R51" s="155" t="s">
        <v>157</v>
      </c>
      <c r="S51" s="156">
        <v>0</v>
      </c>
      <c r="T51" s="156">
        <v>0</v>
      </c>
      <c r="U51" s="156" t="s">
        <v>96</v>
      </c>
      <c r="V51" s="157">
        <v>0</v>
      </c>
      <c r="W51" s="158">
        <v>26</v>
      </c>
      <c r="X51" s="159">
        <v>1</v>
      </c>
      <c r="Y51" s="160">
        <v>2</v>
      </c>
      <c r="Z51" s="161">
        <f t="shared" ref="Z51:Z52" si="6">K51*L51*W51*Y51/12/1000</f>
        <v>8.666666666666667E-2</v>
      </c>
      <c r="AA51" s="155">
        <v>0</v>
      </c>
      <c r="AB51" s="162" t="s">
        <v>80</v>
      </c>
      <c r="AC51" s="163" t="s">
        <v>56</v>
      </c>
      <c r="AD51" s="164" t="s">
        <v>56</v>
      </c>
      <c r="AE51" s="163" t="s">
        <v>56</v>
      </c>
      <c r="AF51" s="164">
        <f t="shared" si="1"/>
        <v>1.3</v>
      </c>
      <c r="AG51" s="165">
        <f t="shared" ref="AG51:AG52" si="7">Y51*AF51*120</f>
        <v>312</v>
      </c>
      <c r="AH51" s="166" t="s">
        <v>81</v>
      </c>
      <c r="AI51" s="167"/>
      <c r="AJ51" s="168"/>
      <c r="AK51" s="169"/>
      <c r="AL51" s="170"/>
      <c r="AM51" s="171"/>
      <c r="AN51" s="172"/>
      <c r="AO51" s="173">
        <f t="shared" si="3"/>
        <v>0</v>
      </c>
      <c r="AP51" s="174" t="s">
        <v>82</v>
      </c>
      <c r="AQ51" s="175" t="str" cm="1">
        <f t="array" ref="AQ51">_xlfn.IFS(OR($G51="公衆街路灯A",$G51="定額電灯"),$G51&amp;AP51,COUNTIF(G51,"*従量電灯*"),G51,1,"-")</f>
        <v>従量電灯</v>
      </c>
      <c r="AR51" s="176" t="str" cm="1">
        <f t="array" ref="AR51">_xlfn.IFS($AN51=0,"-",OR($AH51="対象外",$AH51="-"),"-",OR($G51="公衆街路灯A",$G51="定額電灯"),_xlfn.XLOOKUP($AQ51,削除禁止_電灯料金!$B:$B,削除禁止_電灯料金!$E:$E,0),1,"-")</f>
        <v>-</v>
      </c>
      <c r="AS51" s="177" t="str" cm="1">
        <f t="array" ref="AS51">_xlfn.IFS($AR51="-","-",OR($G51="公衆街路灯A",$G51="定額電灯"),_xlfn.XLOOKUP(AQ51,削除禁止_電灯料金!$B:$B,削除禁止_電灯料金!$D:$D,0),1,"-")</f>
        <v>-</v>
      </c>
      <c r="AT51" s="176">
        <f>IFERROR(IF(OR($G51="公衆街路灯A",$G51="定額電灯"),"-",ROUND((_xlfn.XLOOKUP($AQ51,削除禁止_電灯料金!$B:$B,削除禁止_電灯料金!$E:$E)*AM51/1000*$K51*$L51/12),2)),"-")</f>
        <v>0</v>
      </c>
      <c r="AU51" s="177">
        <f>IFERROR(IF(OR($G51="公衆街路灯A",$G51="定額電灯"),"-",ROUND((AM51/1000*$K51*$L51/12)*_xlfn.XLOOKUP($A51,削除禁止_電灯料金!K:K,削除禁止_電灯料金!M:M,"-"),2)),"-")</f>
        <v>0</v>
      </c>
      <c r="AV51" s="178">
        <f>IFERROR(IF(OR($G51="公衆街路灯A",$G51="定額電灯"),ROUND((((AR51+AS51)*AN51))*12*_xlfn.XLOOKUP($A51,削除禁止_電灯料金!K:K,削除禁止_電灯料金!N:N),0),ROUND((AT51+AU51)*AN51*12*_xlfn.XLOOKUP($A51,削除禁止_電灯料金!K:K,削除禁止_電灯料金!N:N),0)),0)</f>
        <v>0</v>
      </c>
      <c r="AW51" s="145"/>
    </row>
    <row r="52" spans="1:49" ht="30" customHeight="1">
      <c r="A52" s="1">
        <v>1</v>
      </c>
      <c r="B52" s="41" t="s">
        <v>45</v>
      </c>
      <c r="C52" s="42"/>
      <c r="D52" s="146" t="s">
        <v>56</v>
      </c>
      <c r="E52" s="147" t="s">
        <v>71</v>
      </c>
      <c r="F52" s="148" t="s">
        <v>158</v>
      </c>
      <c r="G52" s="148" t="s">
        <v>73</v>
      </c>
      <c r="H52" s="149"/>
      <c r="I52" s="150"/>
      <c r="J52" s="151"/>
      <c r="K52" s="152">
        <v>4</v>
      </c>
      <c r="L52" s="153">
        <v>242</v>
      </c>
      <c r="M52" s="179" t="s">
        <v>128</v>
      </c>
      <c r="N52" s="119" t="s">
        <v>75</v>
      </c>
      <c r="O52" s="120">
        <v>1</v>
      </c>
      <c r="P52" s="155" t="s">
        <v>129</v>
      </c>
      <c r="Q52" s="155">
        <v>0</v>
      </c>
      <c r="R52" s="155" t="s">
        <v>77</v>
      </c>
      <c r="S52" s="156">
        <v>0</v>
      </c>
      <c r="T52" s="156">
        <v>0</v>
      </c>
      <c r="U52" s="156">
        <v>0</v>
      </c>
      <c r="V52" s="157">
        <v>0</v>
      </c>
      <c r="W52" s="158">
        <v>27</v>
      </c>
      <c r="X52" s="159">
        <v>7</v>
      </c>
      <c r="Y52" s="160">
        <v>7</v>
      </c>
      <c r="Z52" s="161">
        <f t="shared" si="6"/>
        <v>15.246</v>
      </c>
      <c r="AA52" s="155">
        <v>0</v>
      </c>
      <c r="AB52" s="162" t="s">
        <v>80</v>
      </c>
      <c r="AC52" s="163" t="s">
        <v>56</v>
      </c>
      <c r="AD52" s="164" t="s">
        <v>56</v>
      </c>
      <c r="AE52" s="163" t="s">
        <v>56</v>
      </c>
      <c r="AF52" s="164">
        <f t="shared" si="1"/>
        <v>65.34</v>
      </c>
      <c r="AG52" s="165">
        <f t="shared" si="7"/>
        <v>54885.599999999999</v>
      </c>
      <c r="AH52" s="166" t="s">
        <v>81</v>
      </c>
      <c r="AI52" s="167"/>
      <c r="AJ52" s="168"/>
      <c r="AK52" s="169"/>
      <c r="AL52" s="170"/>
      <c r="AM52" s="171"/>
      <c r="AN52" s="172"/>
      <c r="AO52" s="173">
        <f t="shared" si="3"/>
        <v>0</v>
      </c>
      <c r="AP52" s="174" t="s">
        <v>82</v>
      </c>
      <c r="AQ52" s="175" t="str" cm="1">
        <f t="array" ref="AQ52">_xlfn.IFS(OR($G52="公衆街路灯A",$G52="定額電灯"),$G52&amp;AP52,COUNTIF(G52,"*従量電灯*"),G52,1,"-")</f>
        <v>従量電灯</v>
      </c>
      <c r="AR52" s="176" t="str" cm="1">
        <f t="array" ref="AR52">_xlfn.IFS($AN52=0,"-",OR($AH52="対象外",$AH52="-"),"-",OR($G52="公衆街路灯A",$G52="定額電灯"),_xlfn.XLOOKUP($AQ52,削除禁止_電灯料金!$B:$B,削除禁止_電灯料金!$E:$E,0),1,"-")</f>
        <v>-</v>
      </c>
      <c r="AS52" s="177" t="str" cm="1">
        <f t="array" ref="AS52">_xlfn.IFS($AR52="-","-",OR($G52="公衆街路灯A",$G52="定額電灯"),_xlfn.XLOOKUP(AQ52,削除禁止_電灯料金!$B:$B,削除禁止_電灯料金!$D:$D,0),1,"-")</f>
        <v>-</v>
      </c>
      <c r="AT52" s="176">
        <f>IFERROR(IF(OR($G52="公衆街路灯A",$G52="定額電灯"),"-",ROUND((_xlfn.XLOOKUP($AQ52,削除禁止_電灯料金!$B:$B,削除禁止_電灯料金!$E:$E)*AM52/1000*$K52*$L52/12),2)),"-")</f>
        <v>0</v>
      </c>
      <c r="AU52" s="177">
        <f>IFERROR(IF(OR($G52="公衆街路灯A",$G52="定額電灯"),"-",ROUND((AM52/1000*$K52*$L52/12)*_xlfn.XLOOKUP($A52,削除禁止_電灯料金!K:K,削除禁止_電灯料金!M:M,"-"),2)),"-")</f>
        <v>0</v>
      </c>
      <c r="AV52" s="178">
        <f>IFERROR(IF(OR($G52="公衆街路灯A",$G52="定額電灯"),ROUND((((AR52+AS52)*AN52))*12*_xlfn.XLOOKUP($A52,削除禁止_電灯料金!K:K,削除禁止_電灯料金!N:N),0),ROUND((AT52+AU52)*AN52*12*_xlfn.XLOOKUP($A52,削除禁止_電灯料金!K:K,削除禁止_電灯料金!N:N),0)),0)</f>
        <v>0</v>
      </c>
      <c r="AW52" s="145"/>
    </row>
    <row r="53" spans="1:49" ht="30" customHeight="1">
      <c r="A53" s="1">
        <v>1</v>
      </c>
      <c r="B53" s="41" t="s">
        <v>45</v>
      </c>
      <c r="C53" s="42"/>
      <c r="D53" s="180" t="s">
        <v>56</v>
      </c>
      <c r="E53" s="181" t="s">
        <v>71</v>
      </c>
      <c r="F53" s="182" t="s">
        <v>158</v>
      </c>
      <c r="G53" s="182" t="s">
        <v>73</v>
      </c>
      <c r="H53" s="183" t="s">
        <v>118</v>
      </c>
      <c r="I53" s="184"/>
      <c r="J53" s="185"/>
      <c r="K53" s="186">
        <v>4</v>
      </c>
      <c r="L53" s="187">
        <v>242</v>
      </c>
      <c r="M53" s="188" t="s">
        <v>150</v>
      </c>
      <c r="N53" s="189" t="s">
        <v>120</v>
      </c>
      <c r="O53" s="190">
        <v>1</v>
      </c>
      <c r="P53" s="191" t="s">
        <v>151</v>
      </c>
      <c r="Q53" s="191">
        <v>0</v>
      </c>
      <c r="R53" s="191">
        <v>0</v>
      </c>
      <c r="S53" s="192">
        <v>0</v>
      </c>
      <c r="T53" s="192" t="s">
        <v>152</v>
      </c>
      <c r="U53" s="192" t="s">
        <v>153</v>
      </c>
      <c r="V53" s="193">
        <v>0</v>
      </c>
      <c r="W53" s="194">
        <v>57</v>
      </c>
      <c r="X53" s="195">
        <v>2</v>
      </c>
      <c r="Y53" s="196">
        <v>2</v>
      </c>
      <c r="Z53" s="197">
        <v>0</v>
      </c>
      <c r="AA53" s="191">
        <v>0</v>
      </c>
      <c r="AB53" s="198" t="s">
        <v>80</v>
      </c>
      <c r="AC53" s="199" t="s">
        <v>56</v>
      </c>
      <c r="AD53" s="200" t="s">
        <v>56</v>
      </c>
      <c r="AE53" s="199" t="s">
        <v>56</v>
      </c>
      <c r="AF53" s="200" t="s">
        <v>3121</v>
      </c>
      <c r="AG53" s="201">
        <v>0</v>
      </c>
      <c r="AH53" s="201" t="s">
        <v>124</v>
      </c>
      <c r="AI53" s="202" t="s">
        <v>124</v>
      </c>
      <c r="AJ53" s="203"/>
      <c r="AK53" s="204"/>
      <c r="AL53" s="194"/>
      <c r="AM53" s="205"/>
      <c r="AN53" s="206"/>
      <c r="AO53" s="200">
        <f t="shared" si="3"/>
        <v>0</v>
      </c>
      <c r="AP53" s="207" t="s">
        <v>82</v>
      </c>
      <c r="AQ53" s="198" t="str" cm="1">
        <f t="array" ref="AQ53">_xlfn.IFS(OR($G53="公衆街路灯A",$G53="定額電灯"),$G53&amp;AP53,COUNTIF(G53,"*従量電灯*"),G53,1,"-")</f>
        <v>従量電灯</v>
      </c>
      <c r="AR53" s="208" t="str" cm="1">
        <f t="array" ref="AR53">_xlfn.IFS($AN53=0,"-",OR($AH53="対象外",$AH53="-"),"-",OR($G53="公衆街路灯A",$G53="定額電灯"),_xlfn.XLOOKUP($AQ53,削除禁止_電灯料金!$B:$B,削除禁止_電灯料金!$E:$E,0),1,"-")</f>
        <v>-</v>
      </c>
      <c r="AS53" s="209" t="str" cm="1">
        <f t="array" ref="AS53">_xlfn.IFS($AR53="-","-",OR($G53="公衆街路灯A",$G53="定額電灯"),_xlfn.XLOOKUP(AQ53,削除禁止_電灯料金!$B:$B,削除禁止_電灯料金!$D:$D,0),1,"-")</f>
        <v>-</v>
      </c>
      <c r="AT53" s="208">
        <f>IFERROR(IF(OR($G53="公衆街路灯A",$G53="定額電灯"),"-",ROUND((_xlfn.XLOOKUP($AQ53,削除禁止_電灯料金!$B:$B,削除禁止_電灯料金!$E:$E)*AM53/1000*$K53*$L53/12),2)),"-")</f>
        <v>0</v>
      </c>
      <c r="AU53" s="209">
        <f>IFERROR(IF(OR($G53="公衆街路灯A",$G53="定額電灯"),"-",ROUND((AM53/1000*$K53*$L53/12)*_xlfn.XLOOKUP($A53,削除禁止_電灯料金!K:K,削除禁止_電灯料金!M:M,"-"),2)),"-")</f>
        <v>0</v>
      </c>
      <c r="AV53" s="210">
        <f>IFERROR(IF(OR($G53="公衆街路灯A",$G53="定額電灯"),ROUND((((AR53+AS53)*AN53))*12*_xlfn.XLOOKUP($A53,削除禁止_電灯料金!K:K,削除禁止_電灯料金!N:N),0),ROUND((AT53+AU53)*AN53*12*_xlfn.XLOOKUP($A53,削除禁止_電灯料金!K:K,削除禁止_電灯料金!N:N),0)),0)</f>
        <v>0</v>
      </c>
      <c r="AW53" s="145"/>
    </row>
    <row r="54" spans="1:49" ht="30" customHeight="1">
      <c r="A54" s="1">
        <v>1</v>
      </c>
      <c r="B54" s="41" t="s">
        <v>45</v>
      </c>
      <c r="C54" s="42"/>
      <c r="D54" s="146" t="s">
        <v>56</v>
      </c>
      <c r="E54" s="147" t="s">
        <v>71</v>
      </c>
      <c r="F54" s="148" t="s">
        <v>159</v>
      </c>
      <c r="G54" s="148" t="s">
        <v>73</v>
      </c>
      <c r="H54" s="149"/>
      <c r="I54" s="150"/>
      <c r="J54" s="151"/>
      <c r="K54" s="152">
        <v>0.3</v>
      </c>
      <c r="L54" s="153">
        <v>50</v>
      </c>
      <c r="M54" s="154" t="s">
        <v>137</v>
      </c>
      <c r="N54" s="119" t="s">
        <v>134</v>
      </c>
      <c r="O54" s="120">
        <v>1</v>
      </c>
      <c r="P54" s="155" t="s">
        <v>111</v>
      </c>
      <c r="Q54" s="155">
        <v>0</v>
      </c>
      <c r="R54" s="155">
        <v>0</v>
      </c>
      <c r="S54" s="156">
        <v>0</v>
      </c>
      <c r="T54" s="156">
        <v>0</v>
      </c>
      <c r="U54" s="156">
        <v>0</v>
      </c>
      <c r="V54" s="157">
        <v>0</v>
      </c>
      <c r="W54" s="158">
        <v>48</v>
      </c>
      <c r="X54" s="159">
        <v>3</v>
      </c>
      <c r="Y54" s="160">
        <v>3</v>
      </c>
      <c r="Z54" s="161">
        <f t="shared" ref="Z54:Z58" si="8">K54*L54*W54*Y54/12/1000</f>
        <v>0.18</v>
      </c>
      <c r="AA54" s="155">
        <v>0</v>
      </c>
      <c r="AB54" s="162" t="s">
        <v>80</v>
      </c>
      <c r="AC54" s="163" t="s">
        <v>56</v>
      </c>
      <c r="AD54" s="164" t="s">
        <v>56</v>
      </c>
      <c r="AE54" s="163" t="s">
        <v>56</v>
      </c>
      <c r="AF54" s="164">
        <f t="shared" si="1"/>
        <v>1.7999999999999998</v>
      </c>
      <c r="AG54" s="165">
        <f t="shared" ref="AG54:AG58" si="9">Y54*AF54*120</f>
        <v>647.99999999999989</v>
      </c>
      <c r="AH54" s="166" t="s">
        <v>113</v>
      </c>
      <c r="AI54" s="167"/>
      <c r="AJ54" s="168"/>
      <c r="AK54" s="169"/>
      <c r="AL54" s="170"/>
      <c r="AM54" s="171"/>
      <c r="AN54" s="172"/>
      <c r="AO54" s="173">
        <f t="shared" si="3"/>
        <v>0</v>
      </c>
      <c r="AP54" s="174" t="s">
        <v>82</v>
      </c>
      <c r="AQ54" s="175" t="str" cm="1">
        <f t="array" ref="AQ54">_xlfn.IFS(OR($G54="公衆街路灯A",$G54="定額電灯"),$G54&amp;AP54,COUNTIF(G54,"*従量電灯*"),G54,1,"-")</f>
        <v>従量電灯</v>
      </c>
      <c r="AR54" s="176" t="str" cm="1">
        <f t="array" ref="AR54">_xlfn.IFS($AN54=0,"-",OR($AH54="対象外",$AH54="-"),"-",OR($G54="公衆街路灯A",$G54="定額電灯"),_xlfn.XLOOKUP($AQ54,削除禁止_電灯料金!$B:$B,削除禁止_電灯料金!$E:$E,0),1,"-")</f>
        <v>-</v>
      </c>
      <c r="AS54" s="177" t="str" cm="1">
        <f t="array" ref="AS54">_xlfn.IFS($AR54="-","-",OR($G54="公衆街路灯A",$G54="定額電灯"),_xlfn.XLOOKUP(AQ54,削除禁止_電灯料金!$B:$B,削除禁止_電灯料金!$D:$D,0),1,"-")</f>
        <v>-</v>
      </c>
      <c r="AT54" s="176">
        <f>IFERROR(IF(OR($G54="公衆街路灯A",$G54="定額電灯"),"-",ROUND((_xlfn.XLOOKUP($AQ54,削除禁止_電灯料金!$B:$B,削除禁止_電灯料金!$E:$E)*AM54/1000*$K54*$L54/12),2)),"-")</f>
        <v>0</v>
      </c>
      <c r="AU54" s="177">
        <f>IFERROR(IF(OR($G54="公衆街路灯A",$G54="定額電灯"),"-",ROUND((AM54/1000*$K54*$L54/12)*_xlfn.XLOOKUP($A54,削除禁止_電灯料金!K:K,削除禁止_電灯料金!M:M,"-"),2)),"-")</f>
        <v>0</v>
      </c>
      <c r="AV54" s="178">
        <f>IFERROR(IF(OR($G54="公衆街路灯A",$G54="定額電灯"),ROUND((((AR54+AS54)*AN54))*12*_xlfn.XLOOKUP($A54,削除禁止_電灯料金!K:K,削除禁止_電灯料金!N:N),0),ROUND((AT54+AU54)*AN54*12*_xlfn.XLOOKUP($A54,削除禁止_電灯料金!K:K,削除禁止_電灯料金!N:N),0)),0)</f>
        <v>0</v>
      </c>
      <c r="AW54" s="145"/>
    </row>
    <row r="55" spans="1:49" ht="30" customHeight="1">
      <c r="A55" s="1">
        <v>1</v>
      </c>
      <c r="B55" s="41" t="s">
        <v>45</v>
      </c>
      <c r="C55" s="42"/>
      <c r="D55" s="146" t="s">
        <v>56</v>
      </c>
      <c r="E55" s="147" t="s">
        <v>71</v>
      </c>
      <c r="F55" s="148" t="s">
        <v>160</v>
      </c>
      <c r="G55" s="148" t="s">
        <v>73</v>
      </c>
      <c r="H55" s="149"/>
      <c r="I55" s="150"/>
      <c r="J55" s="151"/>
      <c r="K55" s="152">
        <v>5</v>
      </c>
      <c r="L55" s="153">
        <v>242</v>
      </c>
      <c r="M55" s="154" t="s">
        <v>109</v>
      </c>
      <c r="N55" s="119" t="s">
        <v>110</v>
      </c>
      <c r="O55" s="120">
        <v>2</v>
      </c>
      <c r="P55" s="155" t="s">
        <v>111</v>
      </c>
      <c r="Q55" s="155">
        <v>0</v>
      </c>
      <c r="R55" s="155" t="s">
        <v>112</v>
      </c>
      <c r="S55" s="156">
        <v>0</v>
      </c>
      <c r="T55" s="156">
        <v>0</v>
      </c>
      <c r="U55" s="156">
        <v>0</v>
      </c>
      <c r="V55" s="157">
        <v>0</v>
      </c>
      <c r="W55" s="158">
        <v>48</v>
      </c>
      <c r="X55" s="159">
        <v>20</v>
      </c>
      <c r="Y55" s="160">
        <v>40</v>
      </c>
      <c r="Z55" s="161">
        <f t="shared" si="8"/>
        <v>193.6</v>
      </c>
      <c r="AA55" s="155">
        <v>0</v>
      </c>
      <c r="AB55" s="162" t="s">
        <v>80</v>
      </c>
      <c r="AC55" s="163" t="s">
        <v>56</v>
      </c>
      <c r="AD55" s="164" t="s">
        <v>56</v>
      </c>
      <c r="AE55" s="163" t="s">
        <v>56</v>
      </c>
      <c r="AF55" s="164">
        <f t="shared" si="1"/>
        <v>145.19999999999999</v>
      </c>
      <c r="AG55" s="165">
        <f t="shared" si="9"/>
        <v>696960</v>
      </c>
      <c r="AH55" s="166" t="s">
        <v>113</v>
      </c>
      <c r="AI55" s="167"/>
      <c r="AJ55" s="168"/>
      <c r="AK55" s="169"/>
      <c r="AL55" s="170"/>
      <c r="AM55" s="171"/>
      <c r="AN55" s="172"/>
      <c r="AO55" s="173">
        <f t="shared" si="3"/>
        <v>0</v>
      </c>
      <c r="AP55" s="174" t="s">
        <v>82</v>
      </c>
      <c r="AQ55" s="175" t="str" cm="1">
        <f t="array" ref="AQ55">_xlfn.IFS(OR($G55="公衆街路灯A",$G55="定額電灯"),$G55&amp;AP55,COUNTIF(G55,"*従量電灯*"),G55,1,"-")</f>
        <v>従量電灯</v>
      </c>
      <c r="AR55" s="176" t="str" cm="1">
        <f t="array" ref="AR55">_xlfn.IFS($AN55=0,"-",OR($AH55="対象外",$AH55="-"),"-",OR($G55="公衆街路灯A",$G55="定額電灯"),_xlfn.XLOOKUP($AQ55,削除禁止_電灯料金!$B:$B,削除禁止_電灯料金!$E:$E,0),1,"-")</f>
        <v>-</v>
      </c>
      <c r="AS55" s="177" t="str" cm="1">
        <f t="array" ref="AS55">_xlfn.IFS($AR55="-","-",OR($G55="公衆街路灯A",$G55="定額電灯"),_xlfn.XLOOKUP(AQ55,削除禁止_電灯料金!$B:$B,削除禁止_電灯料金!$D:$D,0),1,"-")</f>
        <v>-</v>
      </c>
      <c r="AT55" s="176">
        <f>IFERROR(IF(OR($G55="公衆街路灯A",$G55="定額電灯"),"-",ROUND((_xlfn.XLOOKUP($AQ55,削除禁止_電灯料金!$B:$B,削除禁止_電灯料金!$E:$E)*AM55/1000*$K55*$L55/12),2)),"-")</f>
        <v>0</v>
      </c>
      <c r="AU55" s="177">
        <f>IFERROR(IF(OR($G55="公衆街路灯A",$G55="定額電灯"),"-",ROUND((AM55/1000*$K55*$L55/12)*_xlfn.XLOOKUP($A55,削除禁止_電灯料金!K:K,削除禁止_電灯料金!M:M,"-"),2)),"-")</f>
        <v>0</v>
      </c>
      <c r="AV55" s="178">
        <f>IFERROR(IF(OR($G55="公衆街路灯A",$G55="定額電灯"),ROUND((((AR55+AS55)*AN55))*12*_xlfn.XLOOKUP($A55,削除禁止_電灯料金!K:K,削除禁止_電灯料金!N:N),0),ROUND((AT55+AU55)*AN55*12*_xlfn.XLOOKUP($A55,削除禁止_電灯料金!K:K,削除禁止_電灯料金!N:N),0)),0)</f>
        <v>0</v>
      </c>
      <c r="AW55" s="145"/>
    </row>
    <row r="56" spans="1:49" ht="30" customHeight="1">
      <c r="A56" s="1">
        <v>1</v>
      </c>
      <c r="B56" s="41" t="s">
        <v>45</v>
      </c>
      <c r="C56" s="42"/>
      <c r="D56" s="146" t="s">
        <v>56</v>
      </c>
      <c r="E56" s="147" t="s">
        <v>71</v>
      </c>
      <c r="F56" s="148" t="s">
        <v>160</v>
      </c>
      <c r="G56" s="148" t="s">
        <v>73</v>
      </c>
      <c r="H56" s="149"/>
      <c r="I56" s="150"/>
      <c r="J56" s="151"/>
      <c r="K56" s="152">
        <v>5</v>
      </c>
      <c r="L56" s="153">
        <v>242</v>
      </c>
      <c r="M56" s="154" t="s">
        <v>161</v>
      </c>
      <c r="N56" s="119" t="s">
        <v>75</v>
      </c>
      <c r="O56" s="120">
        <v>1</v>
      </c>
      <c r="P56" s="155" t="s">
        <v>162</v>
      </c>
      <c r="Q56" s="155">
        <v>0</v>
      </c>
      <c r="R56" s="155" t="s">
        <v>77</v>
      </c>
      <c r="S56" s="156">
        <v>0</v>
      </c>
      <c r="T56" s="156">
        <v>0</v>
      </c>
      <c r="U56" s="156">
        <v>0</v>
      </c>
      <c r="V56" s="157">
        <v>0</v>
      </c>
      <c r="W56" s="158">
        <v>48</v>
      </c>
      <c r="X56" s="159">
        <v>15</v>
      </c>
      <c r="Y56" s="160">
        <v>15</v>
      </c>
      <c r="Z56" s="161">
        <f t="shared" si="8"/>
        <v>72.599999999999994</v>
      </c>
      <c r="AA56" s="155">
        <v>0</v>
      </c>
      <c r="AB56" s="162" t="s">
        <v>80</v>
      </c>
      <c r="AC56" s="163" t="s">
        <v>56</v>
      </c>
      <c r="AD56" s="164" t="s">
        <v>56</v>
      </c>
      <c r="AE56" s="163" t="s">
        <v>56</v>
      </c>
      <c r="AF56" s="164">
        <f t="shared" si="1"/>
        <v>145.19999999999999</v>
      </c>
      <c r="AG56" s="165">
        <f t="shared" si="9"/>
        <v>261360</v>
      </c>
      <c r="AH56" s="166" t="s">
        <v>81</v>
      </c>
      <c r="AI56" s="167"/>
      <c r="AJ56" s="168"/>
      <c r="AK56" s="169"/>
      <c r="AL56" s="170"/>
      <c r="AM56" s="171"/>
      <c r="AN56" s="172"/>
      <c r="AO56" s="173">
        <f t="shared" si="3"/>
        <v>0</v>
      </c>
      <c r="AP56" s="174" t="s">
        <v>82</v>
      </c>
      <c r="AQ56" s="175" t="str" cm="1">
        <f t="array" ref="AQ56">_xlfn.IFS(OR($G56="公衆街路灯A",$G56="定額電灯"),$G56&amp;AP56,COUNTIF(G56,"*従量電灯*"),G56,1,"-")</f>
        <v>従量電灯</v>
      </c>
      <c r="AR56" s="176" t="str" cm="1">
        <f t="array" ref="AR56">_xlfn.IFS($AN56=0,"-",OR($AH56="対象外",$AH56="-"),"-",OR($G56="公衆街路灯A",$G56="定額電灯"),_xlfn.XLOOKUP($AQ56,削除禁止_電灯料金!$B:$B,削除禁止_電灯料金!$E:$E,0),1,"-")</f>
        <v>-</v>
      </c>
      <c r="AS56" s="177" t="str" cm="1">
        <f t="array" ref="AS56">_xlfn.IFS($AR56="-","-",OR($G56="公衆街路灯A",$G56="定額電灯"),_xlfn.XLOOKUP(AQ56,削除禁止_電灯料金!$B:$B,削除禁止_電灯料金!$D:$D,0),1,"-")</f>
        <v>-</v>
      </c>
      <c r="AT56" s="176">
        <f>IFERROR(IF(OR($G56="公衆街路灯A",$G56="定額電灯"),"-",ROUND((_xlfn.XLOOKUP($AQ56,削除禁止_電灯料金!$B:$B,削除禁止_電灯料金!$E:$E)*AM56/1000*$K56*$L56/12),2)),"-")</f>
        <v>0</v>
      </c>
      <c r="AU56" s="177">
        <f>IFERROR(IF(OR($G56="公衆街路灯A",$G56="定額電灯"),"-",ROUND((AM56/1000*$K56*$L56/12)*_xlfn.XLOOKUP($A56,削除禁止_電灯料金!K:K,削除禁止_電灯料金!M:M,"-"),2)),"-")</f>
        <v>0</v>
      </c>
      <c r="AV56" s="178">
        <f>IFERROR(IF(OR($G56="公衆街路灯A",$G56="定額電灯"),ROUND((((AR56+AS56)*AN56))*12*_xlfn.XLOOKUP($A56,削除禁止_電灯料金!K:K,削除禁止_電灯料金!N:N),0),ROUND((AT56+AU56)*AN56*12*_xlfn.XLOOKUP($A56,削除禁止_電灯料金!K:K,削除禁止_電灯料金!N:N),0)),0)</f>
        <v>0</v>
      </c>
      <c r="AW56" s="145"/>
    </row>
    <row r="57" spans="1:49" ht="30" customHeight="1">
      <c r="A57" s="1">
        <v>1</v>
      </c>
      <c r="B57" s="41" t="s">
        <v>45</v>
      </c>
      <c r="C57" s="42"/>
      <c r="D57" s="146" t="s">
        <v>56</v>
      </c>
      <c r="E57" s="147" t="s">
        <v>71</v>
      </c>
      <c r="F57" s="148" t="s">
        <v>160</v>
      </c>
      <c r="G57" s="148" t="s">
        <v>73</v>
      </c>
      <c r="H57" s="149"/>
      <c r="I57" s="150"/>
      <c r="J57" s="151"/>
      <c r="K57" s="152">
        <v>24</v>
      </c>
      <c r="L57" s="153">
        <v>365</v>
      </c>
      <c r="M57" s="179" t="s">
        <v>85</v>
      </c>
      <c r="N57" s="119" t="s">
        <v>86</v>
      </c>
      <c r="O57" s="120">
        <v>1</v>
      </c>
      <c r="P57" s="155" t="s">
        <v>87</v>
      </c>
      <c r="Q57" s="155">
        <v>0</v>
      </c>
      <c r="R57" s="155" t="s">
        <v>88</v>
      </c>
      <c r="S57" s="156" t="s">
        <v>89</v>
      </c>
      <c r="T57" s="156">
        <v>0</v>
      </c>
      <c r="U57" s="156">
        <v>0</v>
      </c>
      <c r="V57" s="157" t="s">
        <v>90</v>
      </c>
      <c r="W57" s="158">
        <v>2.7</v>
      </c>
      <c r="X57" s="159">
        <v>6</v>
      </c>
      <c r="Y57" s="160">
        <v>6</v>
      </c>
      <c r="Z57" s="161">
        <f t="shared" si="8"/>
        <v>11.826000000000001</v>
      </c>
      <c r="AA57" s="155">
        <v>0</v>
      </c>
      <c r="AB57" s="162" t="s">
        <v>80</v>
      </c>
      <c r="AC57" s="163" t="s">
        <v>56</v>
      </c>
      <c r="AD57" s="164" t="s">
        <v>56</v>
      </c>
      <c r="AE57" s="163" t="s">
        <v>56</v>
      </c>
      <c r="AF57" s="164">
        <f t="shared" si="1"/>
        <v>59.13</v>
      </c>
      <c r="AG57" s="165">
        <f t="shared" si="9"/>
        <v>42573.600000000006</v>
      </c>
      <c r="AH57" s="166" t="s">
        <v>81</v>
      </c>
      <c r="AI57" s="167"/>
      <c r="AJ57" s="168"/>
      <c r="AK57" s="169"/>
      <c r="AL57" s="170"/>
      <c r="AM57" s="171"/>
      <c r="AN57" s="172"/>
      <c r="AO57" s="173">
        <f t="shared" si="3"/>
        <v>0</v>
      </c>
      <c r="AP57" s="174" t="s">
        <v>82</v>
      </c>
      <c r="AQ57" s="175" t="str" cm="1">
        <f t="array" ref="AQ57">_xlfn.IFS(OR($G57="公衆街路灯A",$G57="定額電灯"),$G57&amp;AP57,COUNTIF(G57,"*従量電灯*"),G57,1,"-")</f>
        <v>従量電灯</v>
      </c>
      <c r="AR57" s="176" t="str" cm="1">
        <f t="array" ref="AR57">_xlfn.IFS($AN57=0,"-",OR($AH57="対象外",$AH57="-"),"-",OR($G57="公衆街路灯A",$G57="定額電灯"),_xlfn.XLOOKUP($AQ57,削除禁止_電灯料金!$B:$B,削除禁止_電灯料金!$E:$E,0),1,"-")</f>
        <v>-</v>
      </c>
      <c r="AS57" s="177" t="str" cm="1">
        <f t="array" ref="AS57">_xlfn.IFS($AR57="-","-",OR($G57="公衆街路灯A",$G57="定額電灯"),_xlfn.XLOOKUP(AQ57,削除禁止_電灯料金!$B:$B,削除禁止_電灯料金!$D:$D,0),1,"-")</f>
        <v>-</v>
      </c>
      <c r="AT57" s="176">
        <f>IFERROR(IF(OR($G57="公衆街路灯A",$G57="定額電灯"),"-",ROUND((_xlfn.XLOOKUP($AQ57,削除禁止_電灯料金!$B:$B,削除禁止_電灯料金!$E:$E)*AM57/1000*$K57*$L57/12),2)),"-")</f>
        <v>0</v>
      </c>
      <c r="AU57" s="177">
        <f>IFERROR(IF(OR($G57="公衆街路灯A",$G57="定額電灯"),"-",ROUND((AM57/1000*$K57*$L57/12)*_xlfn.XLOOKUP($A57,削除禁止_電灯料金!K:K,削除禁止_電灯料金!M:M,"-"),2)),"-")</f>
        <v>0</v>
      </c>
      <c r="AV57" s="178">
        <f>IFERROR(IF(OR($G57="公衆街路灯A",$G57="定額電灯"),ROUND((((AR57+AS57)*AN57))*12*_xlfn.XLOOKUP($A57,削除禁止_電灯料金!K:K,削除禁止_電灯料金!N:N),0),ROUND((AT57+AU57)*AN57*12*_xlfn.XLOOKUP($A57,削除禁止_電灯料金!K:K,削除禁止_電灯料金!N:N),0)),0)</f>
        <v>0</v>
      </c>
      <c r="AW57" s="145"/>
    </row>
    <row r="58" spans="1:49" ht="30" customHeight="1">
      <c r="A58" s="1">
        <v>1</v>
      </c>
      <c r="B58" s="41" t="s">
        <v>45</v>
      </c>
      <c r="C58" s="42"/>
      <c r="D58" s="146" t="s">
        <v>56</v>
      </c>
      <c r="E58" s="147" t="s">
        <v>71</v>
      </c>
      <c r="F58" s="148" t="s">
        <v>160</v>
      </c>
      <c r="G58" s="148" t="s">
        <v>73</v>
      </c>
      <c r="H58" s="149"/>
      <c r="I58" s="150"/>
      <c r="J58" s="151"/>
      <c r="K58" s="152">
        <v>24</v>
      </c>
      <c r="L58" s="153">
        <v>365</v>
      </c>
      <c r="M58" s="179" t="s">
        <v>163</v>
      </c>
      <c r="N58" s="119" t="s">
        <v>164</v>
      </c>
      <c r="O58" s="120">
        <v>1</v>
      </c>
      <c r="P58" s="155" t="s">
        <v>165</v>
      </c>
      <c r="Q58" s="155">
        <v>0</v>
      </c>
      <c r="R58" s="155" t="s">
        <v>166</v>
      </c>
      <c r="S58" s="156" t="s">
        <v>100</v>
      </c>
      <c r="T58" s="156" t="s">
        <v>101</v>
      </c>
      <c r="U58" s="156" t="s">
        <v>102</v>
      </c>
      <c r="V58" s="157">
        <v>0</v>
      </c>
      <c r="W58" s="158">
        <v>5</v>
      </c>
      <c r="X58" s="159">
        <v>1</v>
      </c>
      <c r="Y58" s="160">
        <v>1</v>
      </c>
      <c r="Z58" s="161">
        <f t="shared" si="8"/>
        <v>3.65</v>
      </c>
      <c r="AA58" s="155">
        <v>0</v>
      </c>
      <c r="AB58" s="162" t="s">
        <v>80</v>
      </c>
      <c r="AC58" s="163" t="s">
        <v>56</v>
      </c>
      <c r="AD58" s="164" t="s">
        <v>56</v>
      </c>
      <c r="AE58" s="163" t="s">
        <v>56</v>
      </c>
      <c r="AF58" s="164">
        <f t="shared" si="1"/>
        <v>109.5</v>
      </c>
      <c r="AG58" s="165">
        <f t="shared" si="9"/>
        <v>13140</v>
      </c>
      <c r="AH58" s="166" t="s">
        <v>81</v>
      </c>
      <c r="AI58" s="167"/>
      <c r="AJ58" s="168"/>
      <c r="AK58" s="169"/>
      <c r="AL58" s="170"/>
      <c r="AM58" s="171"/>
      <c r="AN58" s="172"/>
      <c r="AO58" s="173">
        <f t="shared" si="3"/>
        <v>0</v>
      </c>
      <c r="AP58" s="174" t="s">
        <v>82</v>
      </c>
      <c r="AQ58" s="175" t="str" cm="1">
        <f t="array" ref="AQ58">_xlfn.IFS(OR($G58="公衆街路灯A",$G58="定額電灯"),$G58&amp;AP58,COUNTIF(G58,"*従量電灯*"),G58,1,"-")</f>
        <v>従量電灯</v>
      </c>
      <c r="AR58" s="176" t="str" cm="1">
        <f t="array" ref="AR58">_xlfn.IFS($AN58=0,"-",OR($AH58="対象外",$AH58="-"),"-",OR($G58="公衆街路灯A",$G58="定額電灯"),_xlfn.XLOOKUP($AQ58,削除禁止_電灯料金!$B:$B,削除禁止_電灯料金!$E:$E,0),1,"-")</f>
        <v>-</v>
      </c>
      <c r="AS58" s="177" t="str" cm="1">
        <f t="array" ref="AS58">_xlfn.IFS($AR58="-","-",OR($G58="公衆街路灯A",$G58="定額電灯"),_xlfn.XLOOKUP(AQ58,削除禁止_電灯料金!$B:$B,削除禁止_電灯料金!$D:$D,0),1,"-")</f>
        <v>-</v>
      </c>
      <c r="AT58" s="176">
        <f>IFERROR(IF(OR($G58="公衆街路灯A",$G58="定額電灯"),"-",ROUND((_xlfn.XLOOKUP($AQ58,削除禁止_電灯料金!$B:$B,削除禁止_電灯料金!$E:$E)*AM58/1000*$K58*$L58/12),2)),"-")</f>
        <v>0</v>
      </c>
      <c r="AU58" s="177">
        <f>IFERROR(IF(OR($G58="公衆街路灯A",$G58="定額電灯"),"-",ROUND((AM58/1000*$K58*$L58/12)*_xlfn.XLOOKUP($A58,削除禁止_電灯料金!K:K,削除禁止_電灯料金!M:M,"-"),2)),"-")</f>
        <v>0</v>
      </c>
      <c r="AV58" s="178">
        <f>IFERROR(IF(OR($G58="公衆街路灯A",$G58="定額電灯"),ROUND((((AR58+AS58)*AN58))*12*_xlfn.XLOOKUP($A58,削除禁止_電灯料金!K:K,削除禁止_電灯料金!N:N),0),ROUND((AT58+AU58)*AN58*12*_xlfn.XLOOKUP($A58,削除禁止_電灯料金!K:K,削除禁止_電灯料金!N:N),0)),0)</f>
        <v>0</v>
      </c>
      <c r="AW58" s="145"/>
    </row>
    <row r="59" spans="1:49" ht="30" customHeight="1">
      <c r="A59" s="1">
        <v>1</v>
      </c>
      <c r="B59" s="41" t="s">
        <v>45</v>
      </c>
      <c r="C59" s="42"/>
      <c r="D59" s="180" t="s">
        <v>56</v>
      </c>
      <c r="E59" s="181" t="s">
        <v>71</v>
      </c>
      <c r="F59" s="182" t="s">
        <v>167</v>
      </c>
      <c r="G59" s="182" t="s">
        <v>56</v>
      </c>
      <c r="H59" s="183" t="s">
        <v>168</v>
      </c>
      <c r="I59" s="184"/>
      <c r="J59" s="185"/>
      <c r="K59" s="186" t="s">
        <v>82</v>
      </c>
      <c r="L59" s="187" t="s">
        <v>82</v>
      </c>
      <c r="M59" s="212" t="s">
        <v>56</v>
      </c>
      <c r="N59" s="189">
        <v>0</v>
      </c>
      <c r="O59" s="190">
        <v>0</v>
      </c>
      <c r="P59" s="191">
        <v>0</v>
      </c>
      <c r="Q59" s="191">
        <v>0</v>
      </c>
      <c r="R59" s="191">
        <v>0</v>
      </c>
      <c r="S59" s="192">
        <v>0</v>
      </c>
      <c r="T59" s="192">
        <v>0</v>
      </c>
      <c r="U59" s="192">
        <v>0</v>
      </c>
      <c r="V59" s="193">
        <v>0</v>
      </c>
      <c r="W59" s="194">
        <v>0</v>
      </c>
      <c r="X59" s="195"/>
      <c r="Y59" s="196">
        <v>0</v>
      </c>
      <c r="Z59" s="197">
        <v>0</v>
      </c>
      <c r="AA59" s="191">
        <v>0</v>
      </c>
      <c r="AB59" s="198" t="s">
        <v>56</v>
      </c>
      <c r="AC59" s="199" t="s">
        <v>56</v>
      </c>
      <c r="AD59" s="200" t="s">
        <v>56</v>
      </c>
      <c r="AE59" s="199" t="s">
        <v>56</v>
      </c>
      <c r="AF59" s="200" t="s">
        <v>3121</v>
      </c>
      <c r="AG59" s="201">
        <v>0</v>
      </c>
      <c r="AH59" s="201" t="s">
        <v>56</v>
      </c>
      <c r="AI59" s="202"/>
      <c r="AJ59" s="203"/>
      <c r="AK59" s="204"/>
      <c r="AL59" s="194"/>
      <c r="AM59" s="205"/>
      <c r="AN59" s="206"/>
      <c r="AO59" s="200">
        <f t="shared" si="3"/>
        <v>0</v>
      </c>
      <c r="AP59" s="207" t="s">
        <v>82</v>
      </c>
      <c r="AQ59" s="198" t="str" cm="1">
        <f t="array" ref="AQ59">_xlfn.IFS(OR($G59="公衆街路灯A",$G59="定額電灯"),$G59&amp;AP59,COUNTIF(G59,"*従量電灯*"),G59,1,"-")</f>
        <v>-</v>
      </c>
      <c r="AR59" s="208" t="str" cm="1">
        <f t="array" ref="AR59">_xlfn.IFS($AN59=0,"-",OR($AH59="対象外",$AH59="-"),"-",OR($G59="公衆街路灯A",$G59="定額電灯"),_xlfn.XLOOKUP($AQ59,削除禁止_電灯料金!$B:$B,削除禁止_電灯料金!$E:$E,0),1,"-")</f>
        <v>-</v>
      </c>
      <c r="AS59" s="209" t="str" cm="1">
        <f t="array" ref="AS59">_xlfn.IFS($AR59="-","-",OR($G59="公衆街路灯A",$G59="定額電灯"),_xlfn.XLOOKUP(AQ59,削除禁止_電灯料金!$B:$B,削除禁止_電灯料金!$D:$D,0),1,"-")</f>
        <v>-</v>
      </c>
      <c r="AT59" s="208" t="str">
        <f>IFERROR(IF(OR($G59="公衆街路灯A",$G59="定額電灯"),"-",ROUND((_xlfn.XLOOKUP($AQ59,削除禁止_電灯料金!$B:$B,削除禁止_電灯料金!$E:$E)*AM59/1000*$K59*$L59/12),2)),"-")</f>
        <v>-</v>
      </c>
      <c r="AU59" s="209" t="str">
        <f>IFERROR(IF(OR($G59="公衆街路灯A",$G59="定額電灯"),"-",ROUND((AM59/1000*$K59*$L59/12)*_xlfn.XLOOKUP($A59,削除禁止_電灯料金!K:K,削除禁止_電灯料金!M:M,"-"),2)),"-")</f>
        <v>-</v>
      </c>
      <c r="AV59" s="210">
        <f>IFERROR(IF(OR($G59="公衆街路灯A",$G59="定額電灯"),ROUND((((AR59+AS59)*AN59))*12*_xlfn.XLOOKUP($A59,削除禁止_電灯料金!K:K,削除禁止_電灯料金!N:N),0),ROUND((AT59+AU59)*AN59*12*_xlfn.XLOOKUP($A59,削除禁止_電灯料金!K:K,削除禁止_電灯料金!N:N),0)),0)</f>
        <v>0</v>
      </c>
      <c r="AW59" s="145"/>
    </row>
    <row r="60" spans="1:49" ht="30" customHeight="1">
      <c r="A60" s="1">
        <v>1</v>
      </c>
      <c r="B60" s="41" t="s">
        <v>45</v>
      </c>
      <c r="C60" s="42"/>
      <c r="D60" s="180" t="s">
        <v>56</v>
      </c>
      <c r="E60" s="181" t="s">
        <v>71</v>
      </c>
      <c r="F60" s="182" t="s">
        <v>169</v>
      </c>
      <c r="G60" s="182" t="s">
        <v>56</v>
      </c>
      <c r="H60" s="183" t="s">
        <v>168</v>
      </c>
      <c r="I60" s="184"/>
      <c r="J60" s="185"/>
      <c r="K60" s="186" t="s">
        <v>82</v>
      </c>
      <c r="L60" s="187" t="s">
        <v>82</v>
      </c>
      <c r="M60" s="212" t="s">
        <v>56</v>
      </c>
      <c r="N60" s="189">
        <v>0</v>
      </c>
      <c r="O60" s="190">
        <v>0</v>
      </c>
      <c r="P60" s="191">
        <v>0</v>
      </c>
      <c r="Q60" s="191">
        <v>0</v>
      </c>
      <c r="R60" s="191">
        <v>0</v>
      </c>
      <c r="S60" s="192">
        <v>0</v>
      </c>
      <c r="T60" s="192">
        <v>0</v>
      </c>
      <c r="U60" s="192">
        <v>0</v>
      </c>
      <c r="V60" s="193">
        <v>0</v>
      </c>
      <c r="W60" s="194">
        <v>0</v>
      </c>
      <c r="X60" s="195"/>
      <c r="Y60" s="196">
        <v>0</v>
      </c>
      <c r="Z60" s="197">
        <v>0</v>
      </c>
      <c r="AA60" s="191">
        <v>0</v>
      </c>
      <c r="AB60" s="198" t="s">
        <v>56</v>
      </c>
      <c r="AC60" s="199" t="s">
        <v>56</v>
      </c>
      <c r="AD60" s="200" t="s">
        <v>56</v>
      </c>
      <c r="AE60" s="199" t="s">
        <v>56</v>
      </c>
      <c r="AF60" s="200" t="s">
        <v>3121</v>
      </c>
      <c r="AG60" s="201">
        <v>0</v>
      </c>
      <c r="AH60" s="201" t="s">
        <v>56</v>
      </c>
      <c r="AI60" s="202"/>
      <c r="AJ60" s="203"/>
      <c r="AK60" s="204"/>
      <c r="AL60" s="194"/>
      <c r="AM60" s="205"/>
      <c r="AN60" s="206"/>
      <c r="AO60" s="200">
        <f t="shared" si="3"/>
        <v>0</v>
      </c>
      <c r="AP60" s="207" t="s">
        <v>82</v>
      </c>
      <c r="AQ60" s="198" t="str" cm="1">
        <f t="array" ref="AQ60">_xlfn.IFS(OR($G60="公衆街路灯A",$G60="定額電灯"),$G60&amp;AP60,COUNTIF(G60,"*従量電灯*"),G60,1,"-")</f>
        <v>-</v>
      </c>
      <c r="AR60" s="208" t="str" cm="1">
        <f t="array" ref="AR60">_xlfn.IFS($AN60=0,"-",OR($AH60="対象外",$AH60="-"),"-",OR($G60="公衆街路灯A",$G60="定額電灯"),_xlfn.XLOOKUP($AQ60,削除禁止_電灯料金!$B:$B,削除禁止_電灯料金!$E:$E,0),1,"-")</f>
        <v>-</v>
      </c>
      <c r="AS60" s="209" t="str" cm="1">
        <f t="array" ref="AS60">_xlfn.IFS($AR60="-","-",OR($G60="公衆街路灯A",$G60="定額電灯"),_xlfn.XLOOKUP(AQ60,削除禁止_電灯料金!$B:$B,削除禁止_電灯料金!$D:$D,0),1,"-")</f>
        <v>-</v>
      </c>
      <c r="AT60" s="208" t="str">
        <f>IFERROR(IF(OR($G60="公衆街路灯A",$G60="定額電灯"),"-",ROUND((_xlfn.XLOOKUP($AQ60,削除禁止_電灯料金!$B:$B,削除禁止_電灯料金!$E:$E)*AM60/1000*$K60*$L60/12),2)),"-")</f>
        <v>-</v>
      </c>
      <c r="AU60" s="209" t="str">
        <f>IFERROR(IF(OR($G60="公衆街路灯A",$G60="定額電灯"),"-",ROUND((AM60/1000*$K60*$L60/12)*_xlfn.XLOOKUP($A60,削除禁止_電灯料金!K:K,削除禁止_電灯料金!M:M,"-"),2)),"-")</f>
        <v>-</v>
      </c>
      <c r="AV60" s="210">
        <f>IFERROR(IF(OR($G60="公衆街路灯A",$G60="定額電灯"),ROUND((((AR60+AS60)*AN60))*12*_xlfn.XLOOKUP($A60,削除禁止_電灯料金!K:K,削除禁止_電灯料金!N:N),0),ROUND((AT60+AU60)*AN60*12*_xlfn.XLOOKUP($A60,削除禁止_電灯料金!K:K,削除禁止_電灯料金!N:N),0)),0)</f>
        <v>0</v>
      </c>
      <c r="AW60" s="145"/>
    </row>
    <row r="61" spans="1:49" ht="30" customHeight="1">
      <c r="A61" s="1">
        <v>1</v>
      </c>
      <c r="B61" s="41" t="s">
        <v>45</v>
      </c>
      <c r="C61" s="42"/>
      <c r="D61" s="146" t="s">
        <v>56</v>
      </c>
      <c r="E61" s="147" t="s">
        <v>71</v>
      </c>
      <c r="F61" s="148" t="s">
        <v>170</v>
      </c>
      <c r="G61" s="148" t="s">
        <v>73</v>
      </c>
      <c r="H61" s="149"/>
      <c r="I61" s="150"/>
      <c r="J61" s="151"/>
      <c r="K61" s="152">
        <v>5</v>
      </c>
      <c r="L61" s="153">
        <v>2</v>
      </c>
      <c r="M61" s="154" t="s">
        <v>171</v>
      </c>
      <c r="N61" s="119" t="s">
        <v>172</v>
      </c>
      <c r="O61" s="120">
        <v>1</v>
      </c>
      <c r="P61" s="155" t="s">
        <v>173</v>
      </c>
      <c r="Q61" s="155">
        <v>0</v>
      </c>
      <c r="R61" s="155">
        <v>0</v>
      </c>
      <c r="S61" s="156" t="s">
        <v>78</v>
      </c>
      <c r="T61" s="156">
        <v>0</v>
      </c>
      <c r="U61" s="156">
        <v>0</v>
      </c>
      <c r="V61" s="157">
        <v>0</v>
      </c>
      <c r="W61" s="158">
        <v>22</v>
      </c>
      <c r="X61" s="159">
        <v>1</v>
      </c>
      <c r="Y61" s="160">
        <v>1</v>
      </c>
      <c r="Z61" s="161">
        <f t="shared" ref="Z61:Z65" si="10">K61*L61*W61*Y61/12/1000</f>
        <v>1.8333333333333333E-2</v>
      </c>
      <c r="AA61" s="155">
        <v>0</v>
      </c>
      <c r="AB61" s="162" t="s">
        <v>80</v>
      </c>
      <c r="AC61" s="163" t="s">
        <v>56</v>
      </c>
      <c r="AD61" s="164" t="s">
        <v>56</v>
      </c>
      <c r="AE61" s="163" t="s">
        <v>56</v>
      </c>
      <c r="AF61" s="164">
        <f t="shared" si="1"/>
        <v>0.55000000000000004</v>
      </c>
      <c r="AG61" s="165">
        <f t="shared" ref="AG61:AG65" si="11">Y61*AF61*120</f>
        <v>66</v>
      </c>
      <c r="AH61" s="166" t="s">
        <v>81</v>
      </c>
      <c r="AI61" s="167"/>
      <c r="AJ61" s="168"/>
      <c r="AK61" s="169"/>
      <c r="AL61" s="170"/>
      <c r="AM61" s="171"/>
      <c r="AN61" s="172"/>
      <c r="AO61" s="173">
        <f t="shared" si="3"/>
        <v>0</v>
      </c>
      <c r="AP61" s="174" t="s">
        <v>82</v>
      </c>
      <c r="AQ61" s="175" t="str" cm="1">
        <f t="array" ref="AQ61">_xlfn.IFS(OR($G61="公衆街路灯A",$G61="定額電灯"),$G61&amp;AP61,COUNTIF(G61,"*従量電灯*"),G61,1,"-")</f>
        <v>従量電灯</v>
      </c>
      <c r="AR61" s="176" t="str" cm="1">
        <f t="array" ref="AR61">_xlfn.IFS($AN61=0,"-",OR($AH61="対象外",$AH61="-"),"-",OR($G61="公衆街路灯A",$G61="定額電灯"),_xlfn.XLOOKUP($AQ61,削除禁止_電灯料金!$B:$B,削除禁止_電灯料金!$E:$E,0),1,"-")</f>
        <v>-</v>
      </c>
      <c r="AS61" s="177" t="str" cm="1">
        <f t="array" ref="AS61">_xlfn.IFS($AR61="-","-",OR($G61="公衆街路灯A",$G61="定額電灯"),_xlfn.XLOOKUP(AQ61,削除禁止_電灯料金!$B:$B,削除禁止_電灯料金!$D:$D,0),1,"-")</f>
        <v>-</v>
      </c>
      <c r="AT61" s="176">
        <f>IFERROR(IF(OR($G61="公衆街路灯A",$G61="定額電灯"),"-",ROUND((_xlfn.XLOOKUP($AQ61,削除禁止_電灯料金!$B:$B,削除禁止_電灯料金!$E:$E)*AM61/1000*$K61*$L61/12),2)),"-")</f>
        <v>0</v>
      </c>
      <c r="AU61" s="177">
        <f>IFERROR(IF(OR($G61="公衆街路灯A",$G61="定額電灯"),"-",ROUND((AM61/1000*$K61*$L61/12)*_xlfn.XLOOKUP($A61,削除禁止_電灯料金!K:K,削除禁止_電灯料金!M:M,"-"),2)),"-")</f>
        <v>0</v>
      </c>
      <c r="AV61" s="178">
        <f>IFERROR(IF(OR($G61="公衆街路灯A",$G61="定額電灯"),ROUND((((AR61+AS61)*AN61))*12*_xlfn.XLOOKUP($A61,削除禁止_電灯料金!K:K,削除禁止_電灯料金!N:N),0),ROUND((AT61+AU61)*AN61*12*_xlfn.XLOOKUP($A61,削除禁止_電灯料金!K:K,削除禁止_電灯料金!N:N),0)),0)</f>
        <v>0</v>
      </c>
      <c r="AW61" s="145"/>
    </row>
    <row r="62" spans="1:49" ht="30" customHeight="1">
      <c r="A62" s="1">
        <v>1</v>
      </c>
      <c r="B62" s="41" t="s">
        <v>45</v>
      </c>
      <c r="C62" s="42"/>
      <c r="D62" s="146" t="s">
        <v>56</v>
      </c>
      <c r="E62" s="147" t="s">
        <v>71</v>
      </c>
      <c r="F62" s="148" t="s">
        <v>170</v>
      </c>
      <c r="G62" s="148" t="s">
        <v>73</v>
      </c>
      <c r="H62" s="149"/>
      <c r="I62" s="150"/>
      <c r="J62" s="151"/>
      <c r="K62" s="152">
        <v>24</v>
      </c>
      <c r="L62" s="153">
        <v>365</v>
      </c>
      <c r="M62" s="179" t="s">
        <v>174</v>
      </c>
      <c r="N62" s="119" t="s">
        <v>175</v>
      </c>
      <c r="O62" s="120">
        <v>1</v>
      </c>
      <c r="P62" s="155" t="s">
        <v>87</v>
      </c>
      <c r="Q62" s="155">
        <v>0</v>
      </c>
      <c r="R62" s="155">
        <v>0</v>
      </c>
      <c r="S62" s="156" t="s">
        <v>89</v>
      </c>
      <c r="T62" s="156">
        <v>0</v>
      </c>
      <c r="U62" s="156">
        <v>0</v>
      </c>
      <c r="V62" s="157" t="s">
        <v>90</v>
      </c>
      <c r="W62" s="158">
        <v>2.7</v>
      </c>
      <c r="X62" s="159">
        <v>1</v>
      </c>
      <c r="Y62" s="160">
        <v>1</v>
      </c>
      <c r="Z62" s="161">
        <f t="shared" si="10"/>
        <v>1.9710000000000001</v>
      </c>
      <c r="AA62" s="155">
        <v>0</v>
      </c>
      <c r="AB62" s="162" t="s">
        <v>80</v>
      </c>
      <c r="AC62" s="163" t="s">
        <v>56</v>
      </c>
      <c r="AD62" s="164" t="s">
        <v>56</v>
      </c>
      <c r="AE62" s="163" t="s">
        <v>56</v>
      </c>
      <c r="AF62" s="164">
        <f t="shared" si="1"/>
        <v>59.13</v>
      </c>
      <c r="AG62" s="165">
        <f t="shared" si="11"/>
        <v>7095.6</v>
      </c>
      <c r="AH62" s="166" t="s">
        <v>81</v>
      </c>
      <c r="AI62" s="167"/>
      <c r="AJ62" s="168"/>
      <c r="AK62" s="169"/>
      <c r="AL62" s="170"/>
      <c r="AM62" s="171"/>
      <c r="AN62" s="172"/>
      <c r="AO62" s="173">
        <f t="shared" si="3"/>
        <v>0</v>
      </c>
      <c r="AP62" s="174" t="s">
        <v>82</v>
      </c>
      <c r="AQ62" s="175" t="str" cm="1">
        <f t="array" ref="AQ62">_xlfn.IFS(OR($G62="公衆街路灯A",$G62="定額電灯"),$G62&amp;AP62,COUNTIF(G62,"*従量電灯*"),G62,1,"-")</f>
        <v>従量電灯</v>
      </c>
      <c r="AR62" s="176" t="str" cm="1">
        <f t="array" ref="AR62">_xlfn.IFS($AN62=0,"-",OR($AH62="対象外",$AH62="-"),"-",OR($G62="公衆街路灯A",$G62="定額電灯"),_xlfn.XLOOKUP($AQ62,削除禁止_電灯料金!$B:$B,削除禁止_電灯料金!$E:$E,0),1,"-")</f>
        <v>-</v>
      </c>
      <c r="AS62" s="177" t="str" cm="1">
        <f t="array" ref="AS62">_xlfn.IFS($AR62="-","-",OR($G62="公衆街路灯A",$G62="定額電灯"),_xlfn.XLOOKUP(AQ62,削除禁止_電灯料金!$B:$B,削除禁止_電灯料金!$D:$D,0),1,"-")</f>
        <v>-</v>
      </c>
      <c r="AT62" s="176">
        <f>IFERROR(IF(OR($G62="公衆街路灯A",$G62="定額電灯"),"-",ROUND((_xlfn.XLOOKUP($AQ62,削除禁止_電灯料金!$B:$B,削除禁止_電灯料金!$E:$E)*AM62/1000*$K62*$L62/12),2)),"-")</f>
        <v>0</v>
      </c>
      <c r="AU62" s="177">
        <f>IFERROR(IF(OR($G62="公衆街路灯A",$G62="定額電灯"),"-",ROUND((AM62/1000*$K62*$L62/12)*_xlfn.XLOOKUP($A62,削除禁止_電灯料金!K:K,削除禁止_電灯料金!M:M,"-"),2)),"-")</f>
        <v>0</v>
      </c>
      <c r="AV62" s="178">
        <f>IFERROR(IF(OR($G62="公衆街路灯A",$G62="定額電灯"),ROUND((((AR62+AS62)*AN62))*12*_xlfn.XLOOKUP($A62,削除禁止_電灯料金!K:K,削除禁止_電灯料金!N:N),0),ROUND((AT62+AU62)*AN62*12*_xlfn.XLOOKUP($A62,削除禁止_電灯料金!K:K,削除禁止_電灯料金!N:N),0)),0)</f>
        <v>0</v>
      </c>
      <c r="AW62" s="145"/>
    </row>
    <row r="63" spans="1:49" ht="30" customHeight="1">
      <c r="A63" s="1">
        <v>1</v>
      </c>
      <c r="B63" s="41" t="s">
        <v>45</v>
      </c>
      <c r="C63" s="42"/>
      <c r="D63" s="146" t="s">
        <v>56</v>
      </c>
      <c r="E63" s="147" t="s">
        <v>71</v>
      </c>
      <c r="F63" s="148" t="s">
        <v>176</v>
      </c>
      <c r="G63" s="148" t="s">
        <v>73</v>
      </c>
      <c r="H63" s="149"/>
      <c r="I63" s="150"/>
      <c r="J63" s="151"/>
      <c r="K63" s="152">
        <v>4</v>
      </c>
      <c r="L63" s="153">
        <v>35</v>
      </c>
      <c r="M63" s="179" t="s">
        <v>177</v>
      </c>
      <c r="N63" s="119" t="s">
        <v>134</v>
      </c>
      <c r="O63" s="120">
        <v>2</v>
      </c>
      <c r="P63" s="155" t="s">
        <v>111</v>
      </c>
      <c r="Q63" s="155">
        <v>0</v>
      </c>
      <c r="R63" s="155">
        <v>0</v>
      </c>
      <c r="S63" s="156" t="s">
        <v>178</v>
      </c>
      <c r="T63" s="156">
        <v>0</v>
      </c>
      <c r="U63" s="156">
        <v>0</v>
      </c>
      <c r="V63" s="157">
        <v>0</v>
      </c>
      <c r="W63" s="158">
        <v>48</v>
      </c>
      <c r="X63" s="159">
        <v>6</v>
      </c>
      <c r="Y63" s="160">
        <v>12</v>
      </c>
      <c r="Z63" s="161">
        <f t="shared" si="10"/>
        <v>6.72</v>
      </c>
      <c r="AA63" s="155">
        <v>0</v>
      </c>
      <c r="AB63" s="162" t="s">
        <v>80</v>
      </c>
      <c r="AC63" s="163" t="s">
        <v>56</v>
      </c>
      <c r="AD63" s="164" t="s">
        <v>56</v>
      </c>
      <c r="AE63" s="163" t="s">
        <v>56</v>
      </c>
      <c r="AF63" s="164">
        <f t="shared" si="1"/>
        <v>16.8</v>
      </c>
      <c r="AG63" s="165">
        <f t="shared" si="11"/>
        <v>24192.000000000004</v>
      </c>
      <c r="AH63" s="166" t="s">
        <v>113</v>
      </c>
      <c r="AI63" s="167"/>
      <c r="AJ63" s="168"/>
      <c r="AK63" s="169"/>
      <c r="AL63" s="170"/>
      <c r="AM63" s="171"/>
      <c r="AN63" s="172"/>
      <c r="AO63" s="173">
        <f t="shared" si="3"/>
        <v>0</v>
      </c>
      <c r="AP63" s="174" t="s">
        <v>82</v>
      </c>
      <c r="AQ63" s="175" t="str" cm="1">
        <f t="array" ref="AQ63">_xlfn.IFS(OR($G63="公衆街路灯A",$G63="定額電灯"),$G63&amp;AP63,COUNTIF(G63,"*従量電灯*"),G63,1,"-")</f>
        <v>従量電灯</v>
      </c>
      <c r="AR63" s="176" t="str" cm="1">
        <f t="array" ref="AR63">_xlfn.IFS($AN63=0,"-",OR($AH63="対象外",$AH63="-"),"-",OR($G63="公衆街路灯A",$G63="定額電灯"),_xlfn.XLOOKUP($AQ63,削除禁止_電灯料金!$B:$B,削除禁止_電灯料金!$E:$E,0),1,"-")</f>
        <v>-</v>
      </c>
      <c r="AS63" s="177" t="str" cm="1">
        <f t="array" ref="AS63">_xlfn.IFS($AR63="-","-",OR($G63="公衆街路灯A",$G63="定額電灯"),_xlfn.XLOOKUP(AQ63,削除禁止_電灯料金!$B:$B,削除禁止_電灯料金!$D:$D,0),1,"-")</f>
        <v>-</v>
      </c>
      <c r="AT63" s="176">
        <f>IFERROR(IF(OR($G63="公衆街路灯A",$G63="定額電灯"),"-",ROUND((_xlfn.XLOOKUP($AQ63,削除禁止_電灯料金!$B:$B,削除禁止_電灯料金!$E:$E)*AM63/1000*$K63*$L63/12),2)),"-")</f>
        <v>0</v>
      </c>
      <c r="AU63" s="177">
        <f>IFERROR(IF(OR($G63="公衆街路灯A",$G63="定額電灯"),"-",ROUND((AM63/1000*$K63*$L63/12)*_xlfn.XLOOKUP($A63,削除禁止_電灯料金!K:K,削除禁止_電灯料金!M:M,"-"),2)),"-")</f>
        <v>0</v>
      </c>
      <c r="AV63" s="178">
        <f>IFERROR(IF(OR($G63="公衆街路灯A",$G63="定額電灯"),ROUND((((AR63+AS63)*AN63))*12*_xlfn.XLOOKUP($A63,削除禁止_電灯料金!K:K,削除禁止_電灯料金!N:N),0),ROUND((AT63+AU63)*AN63*12*_xlfn.XLOOKUP($A63,削除禁止_電灯料金!K:K,削除禁止_電灯料金!N:N),0)),0)</f>
        <v>0</v>
      </c>
      <c r="AW63" s="145"/>
    </row>
    <row r="64" spans="1:49" ht="30" customHeight="1">
      <c r="A64" s="1">
        <v>1</v>
      </c>
      <c r="B64" s="41" t="s">
        <v>45</v>
      </c>
      <c r="C64" s="42"/>
      <c r="D64" s="146" t="s">
        <v>56</v>
      </c>
      <c r="E64" s="147" t="s">
        <v>71</v>
      </c>
      <c r="F64" s="148" t="s">
        <v>176</v>
      </c>
      <c r="G64" s="148" t="s">
        <v>73</v>
      </c>
      <c r="H64" s="149"/>
      <c r="I64" s="150"/>
      <c r="J64" s="151"/>
      <c r="K64" s="152">
        <v>4</v>
      </c>
      <c r="L64" s="153">
        <v>35</v>
      </c>
      <c r="M64" s="154" t="s">
        <v>141</v>
      </c>
      <c r="N64" s="119" t="s">
        <v>142</v>
      </c>
      <c r="O64" s="120">
        <v>1</v>
      </c>
      <c r="P64" s="155" t="s">
        <v>135</v>
      </c>
      <c r="Q64" s="155">
        <v>0</v>
      </c>
      <c r="R64" s="155">
        <v>0</v>
      </c>
      <c r="S64" s="156" t="s">
        <v>143</v>
      </c>
      <c r="T64" s="156">
        <v>0</v>
      </c>
      <c r="U64" s="156" t="s">
        <v>144</v>
      </c>
      <c r="V64" s="157">
        <v>0</v>
      </c>
      <c r="W64" s="158">
        <v>28</v>
      </c>
      <c r="X64" s="159">
        <v>3</v>
      </c>
      <c r="Y64" s="160">
        <v>3</v>
      </c>
      <c r="Z64" s="161">
        <f t="shared" si="10"/>
        <v>0.98</v>
      </c>
      <c r="AA64" s="155">
        <v>0</v>
      </c>
      <c r="AB64" s="162" t="s">
        <v>80</v>
      </c>
      <c r="AC64" s="163" t="s">
        <v>56</v>
      </c>
      <c r="AD64" s="164" t="s">
        <v>56</v>
      </c>
      <c r="AE64" s="163" t="s">
        <v>56</v>
      </c>
      <c r="AF64" s="164">
        <f t="shared" si="1"/>
        <v>9.7999999999999989</v>
      </c>
      <c r="AG64" s="165">
        <f t="shared" si="11"/>
        <v>3528</v>
      </c>
      <c r="AH64" s="166" t="s">
        <v>81</v>
      </c>
      <c r="AI64" s="167"/>
      <c r="AJ64" s="168"/>
      <c r="AK64" s="169"/>
      <c r="AL64" s="170"/>
      <c r="AM64" s="171"/>
      <c r="AN64" s="172"/>
      <c r="AO64" s="173">
        <f t="shared" si="3"/>
        <v>0</v>
      </c>
      <c r="AP64" s="174" t="s">
        <v>82</v>
      </c>
      <c r="AQ64" s="175" t="str" cm="1">
        <f t="array" ref="AQ64">_xlfn.IFS(OR($G64="公衆街路灯A",$G64="定額電灯"),$G64&amp;AP64,COUNTIF(G64,"*従量電灯*"),G64,1,"-")</f>
        <v>従量電灯</v>
      </c>
      <c r="AR64" s="176" t="str" cm="1">
        <f t="array" ref="AR64">_xlfn.IFS($AN64=0,"-",OR($AH64="対象外",$AH64="-"),"-",OR($G64="公衆街路灯A",$G64="定額電灯"),_xlfn.XLOOKUP($AQ64,削除禁止_電灯料金!$B:$B,削除禁止_電灯料金!$E:$E,0),1,"-")</f>
        <v>-</v>
      </c>
      <c r="AS64" s="177" t="str" cm="1">
        <f t="array" ref="AS64">_xlfn.IFS($AR64="-","-",OR($G64="公衆街路灯A",$G64="定額電灯"),_xlfn.XLOOKUP(AQ64,削除禁止_電灯料金!$B:$B,削除禁止_電灯料金!$D:$D,0),1,"-")</f>
        <v>-</v>
      </c>
      <c r="AT64" s="176">
        <f>IFERROR(IF(OR($G64="公衆街路灯A",$G64="定額電灯"),"-",ROUND((_xlfn.XLOOKUP($AQ64,削除禁止_電灯料金!$B:$B,削除禁止_電灯料金!$E:$E)*AM64/1000*$K64*$L64/12),2)),"-")</f>
        <v>0</v>
      </c>
      <c r="AU64" s="177">
        <f>IFERROR(IF(OR($G64="公衆街路灯A",$G64="定額電灯"),"-",ROUND((AM64/1000*$K64*$L64/12)*_xlfn.XLOOKUP($A64,削除禁止_電灯料金!K:K,削除禁止_電灯料金!M:M,"-"),2)),"-")</f>
        <v>0</v>
      </c>
      <c r="AV64" s="178">
        <f>IFERROR(IF(OR($G64="公衆街路灯A",$G64="定額電灯"),ROUND((((AR64+AS64)*AN64))*12*_xlfn.XLOOKUP($A64,削除禁止_電灯料金!K:K,削除禁止_電灯料金!N:N),0),ROUND((AT64+AU64)*AN64*12*_xlfn.XLOOKUP($A64,削除禁止_電灯料金!K:K,削除禁止_電灯料金!N:N),0)),0)</f>
        <v>0</v>
      </c>
      <c r="AW64" s="145"/>
    </row>
    <row r="65" spans="1:49" ht="30" customHeight="1">
      <c r="A65" s="1">
        <v>1</v>
      </c>
      <c r="B65" s="41" t="s">
        <v>45</v>
      </c>
      <c r="C65" s="42"/>
      <c r="D65" s="146" t="s">
        <v>56</v>
      </c>
      <c r="E65" s="147" t="s">
        <v>71</v>
      </c>
      <c r="F65" s="148" t="s">
        <v>176</v>
      </c>
      <c r="G65" s="148" t="s">
        <v>73</v>
      </c>
      <c r="H65" s="149"/>
      <c r="I65" s="150"/>
      <c r="J65" s="151"/>
      <c r="K65" s="152">
        <v>24</v>
      </c>
      <c r="L65" s="153">
        <v>365</v>
      </c>
      <c r="M65" s="154" t="s">
        <v>85</v>
      </c>
      <c r="N65" s="119" t="s">
        <v>86</v>
      </c>
      <c r="O65" s="120">
        <v>1</v>
      </c>
      <c r="P65" s="155" t="s">
        <v>87</v>
      </c>
      <c r="Q65" s="155">
        <v>0</v>
      </c>
      <c r="R65" s="155" t="s">
        <v>88</v>
      </c>
      <c r="S65" s="156" t="s">
        <v>89</v>
      </c>
      <c r="T65" s="156">
        <v>0</v>
      </c>
      <c r="U65" s="156">
        <v>0</v>
      </c>
      <c r="V65" s="157" t="s">
        <v>90</v>
      </c>
      <c r="W65" s="158">
        <v>2.7</v>
      </c>
      <c r="X65" s="159">
        <v>2</v>
      </c>
      <c r="Y65" s="160">
        <v>2</v>
      </c>
      <c r="Z65" s="161">
        <f t="shared" si="10"/>
        <v>3.9420000000000002</v>
      </c>
      <c r="AA65" s="155">
        <v>0</v>
      </c>
      <c r="AB65" s="162" t="s">
        <v>80</v>
      </c>
      <c r="AC65" s="163" t="s">
        <v>56</v>
      </c>
      <c r="AD65" s="164" t="s">
        <v>56</v>
      </c>
      <c r="AE65" s="163" t="s">
        <v>56</v>
      </c>
      <c r="AF65" s="164">
        <f t="shared" si="1"/>
        <v>59.13</v>
      </c>
      <c r="AG65" s="165">
        <f t="shared" si="11"/>
        <v>14191.2</v>
      </c>
      <c r="AH65" s="166" t="s">
        <v>81</v>
      </c>
      <c r="AI65" s="167"/>
      <c r="AJ65" s="168"/>
      <c r="AK65" s="169"/>
      <c r="AL65" s="170"/>
      <c r="AM65" s="171"/>
      <c r="AN65" s="172"/>
      <c r="AO65" s="173">
        <f t="shared" si="3"/>
        <v>0</v>
      </c>
      <c r="AP65" s="174" t="s">
        <v>82</v>
      </c>
      <c r="AQ65" s="175" t="str" cm="1">
        <f t="array" ref="AQ65">_xlfn.IFS(OR($G65="公衆街路灯A",$G65="定額電灯"),$G65&amp;AP65,COUNTIF(G65,"*従量電灯*"),G65,1,"-")</f>
        <v>従量電灯</v>
      </c>
      <c r="AR65" s="176" t="str" cm="1">
        <f t="array" ref="AR65">_xlfn.IFS($AN65=0,"-",OR($AH65="対象外",$AH65="-"),"-",OR($G65="公衆街路灯A",$G65="定額電灯"),_xlfn.XLOOKUP($AQ65,削除禁止_電灯料金!$B:$B,削除禁止_電灯料金!$E:$E,0),1,"-")</f>
        <v>-</v>
      </c>
      <c r="AS65" s="177" t="str" cm="1">
        <f t="array" ref="AS65">_xlfn.IFS($AR65="-","-",OR($G65="公衆街路灯A",$G65="定額電灯"),_xlfn.XLOOKUP(AQ65,削除禁止_電灯料金!$B:$B,削除禁止_電灯料金!$D:$D,0),1,"-")</f>
        <v>-</v>
      </c>
      <c r="AT65" s="176">
        <f>IFERROR(IF(OR($G65="公衆街路灯A",$G65="定額電灯"),"-",ROUND((_xlfn.XLOOKUP($AQ65,削除禁止_電灯料金!$B:$B,削除禁止_電灯料金!$E:$E)*AM65/1000*$K65*$L65/12),2)),"-")</f>
        <v>0</v>
      </c>
      <c r="AU65" s="177">
        <f>IFERROR(IF(OR($G65="公衆街路灯A",$G65="定額電灯"),"-",ROUND((AM65/1000*$K65*$L65/12)*_xlfn.XLOOKUP($A65,削除禁止_電灯料金!K:K,削除禁止_電灯料金!M:M,"-"),2)),"-")</f>
        <v>0</v>
      </c>
      <c r="AV65" s="178">
        <f>IFERROR(IF(OR($G65="公衆街路灯A",$G65="定額電灯"),ROUND((((AR65+AS65)*AN65))*12*_xlfn.XLOOKUP($A65,削除禁止_電灯料金!K:K,削除禁止_電灯料金!N:N),0),ROUND((AT65+AU65)*AN65*12*_xlfn.XLOOKUP($A65,削除禁止_電灯料金!K:K,削除禁止_電灯料金!N:N),0)),0)</f>
        <v>0</v>
      </c>
      <c r="AW65" s="145"/>
    </row>
    <row r="66" spans="1:49" ht="30" customHeight="1">
      <c r="A66" s="1">
        <v>1</v>
      </c>
      <c r="B66" s="41" t="s">
        <v>45</v>
      </c>
      <c r="C66" s="42"/>
      <c r="D66" s="180" t="s">
        <v>56</v>
      </c>
      <c r="E66" s="181" t="s">
        <v>71</v>
      </c>
      <c r="F66" s="182" t="s">
        <v>179</v>
      </c>
      <c r="G66" s="182" t="s">
        <v>56</v>
      </c>
      <c r="H66" s="183" t="s">
        <v>168</v>
      </c>
      <c r="I66" s="184"/>
      <c r="J66" s="185"/>
      <c r="K66" s="186" t="s">
        <v>82</v>
      </c>
      <c r="L66" s="187" t="s">
        <v>82</v>
      </c>
      <c r="M66" s="212" t="s">
        <v>56</v>
      </c>
      <c r="N66" s="189">
        <v>0</v>
      </c>
      <c r="O66" s="190">
        <v>0</v>
      </c>
      <c r="P66" s="191">
        <v>0</v>
      </c>
      <c r="Q66" s="191">
        <v>0</v>
      </c>
      <c r="R66" s="191">
        <v>0</v>
      </c>
      <c r="S66" s="192">
        <v>0</v>
      </c>
      <c r="T66" s="192">
        <v>0</v>
      </c>
      <c r="U66" s="192">
        <v>0</v>
      </c>
      <c r="V66" s="193">
        <v>0</v>
      </c>
      <c r="W66" s="194">
        <v>0</v>
      </c>
      <c r="X66" s="195"/>
      <c r="Y66" s="196">
        <v>0</v>
      </c>
      <c r="Z66" s="197">
        <v>0</v>
      </c>
      <c r="AA66" s="191">
        <v>0</v>
      </c>
      <c r="AB66" s="198" t="s">
        <v>56</v>
      </c>
      <c r="AC66" s="199" t="s">
        <v>56</v>
      </c>
      <c r="AD66" s="200" t="s">
        <v>56</v>
      </c>
      <c r="AE66" s="199" t="s">
        <v>56</v>
      </c>
      <c r="AF66" s="200" t="s">
        <v>3121</v>
      </c>
      <c r="AG66" s="201">
        <v>0</v>
      </c>
      <c r="AH66" s="201" t="s">
        <v>56</v>
      </c>
      <c r="AI66" s="202"/>
      <c r="AJ66" s="203"/>
      <c r="AK66" s="204"/>
      <c r="AL66" s="194"/>
      <c r="AM66" s="205"/>
      <c r="AN66" s="206"/>
      <c r="AO66" s="200">
        <f t="shared" si="3"/>
        <v>0</v>
      </c>
      <c r="AP66" s="207" t="s">
        <v>82</v>
      </c>
      <c r="AQ66" s="198" t="str" cm="1">
        <f t="array" ref="AQ66">_xlfn.IFS(OR($G66="公衆街路灯A",$G66="定額電灯"),$G66&amp;AP66,COUNTIF(G66,"*従量電灯*"),G66,1,"-")</f>
        <v>-</v>
      </c>
      <c r="AR66" s="208" t="str" cm="1">
        <f t="array" ref="AR66">_xlfn.IFS($AN66=0,"-",OR($AH66="対象外",$AH66="-"),"-",OR($G66="公衆街路灯A",$G66="定額電灯"),_xlfn.XLOOKUP($AQ66,削除禁止_電灯料金!$B:$B,削除禁止_電灯料金!$E:$E,0),1,"-")</f>
        <v>-</v>
      </c>
      <c r="AS66" s="209" t="str" cm="1">
        <f t="array" ref="AS66">_xlfn.IFS($AR66="-","-",OR($G66="公衆街路灯A",$G66="定額電灯"),_xlfn.XLOOKUP(AQ66,削除禁止_電灯料金!$B:$B,削除禁止_電灯料金!$D:$D,0),1,"-")</f>
        <v>-</v>
      </c>
      <c r="AT66" s="208" t="str">
        <f>IFERROR(IF(OR($G66="公衆街路灯A",$G66="定額電灯"),"-",ROUND((_xlfn.XLOOKUP($AQ66,削除禁止_電灯料金!$B:$B,削除禁止_電灯料金!$E:$E)*AM66/1000*$K66*$L66/12),2)),"-")</f>
        <v>-</v>
      </c>
      <c r="AU66" s="209" t="str">
        <f>IFERROR(IF(OR($G66="公衆街路灯A",$G66="定額電灯"),"-",ROUND((AM66/1000*$K66*$L66/12)*_xlfn.XLOOKUP($A66,削除禁止_電灯料金!K:K,削除禁止_電灯料金!M:M,"-"),2)),"-")</f>
        <v>-</v>
      </c>
      <c r="AV66" s="210">
        <f>IFERROR(IF(OR($G66="公衆街路灯A",$G66="定額電灯"),ROUND((((AR66+AS66)*AN66))*12*_xlfn.XLOOKUP($A66,削除禁止_電灯料金!K:K,削除禁止_電灯料金!N:N),0),ROUND((AT66+AU66)*AN66*12*_xlfn.XLOOKUP($A66,削除禁止_電灯料金!K:K,削除禁止_電灯料金!N:N),0)),0)</f>
        <v>0</v>
      </c>
      <c r="AW66" s="145"/>
    </row>
    <row r="67" spans="1:49" ht="30" customHeight="1">
      <c r="A67" s="1">
        <v>1</v>
      </c>
      <c r="B67" s="41" t="s">
        <v>45</v>
      </c>
      <c r="C67" s="42"/>
      <c r="D67" s="146" t="s">
        <v>56</v>
      </c>
      <c r="E67" s="147" t="s">
        <v>71</v>
      </c>
      <c r="F67" s="148" t="s">
        <v>180</v>
      </c>
      <c r="G67" s="148" t="s">
        <v>73</v>
      </c>
      <c r="H67" s="149"/>
      <c r="I67" s="150"/>
      <c r="J67" s="151"/>
      <c r="K67" s="152">
        <v>1</v>
      </c>
      <c r="L67" s="153">
        <v>40</v>
      </c>
      <c r="M67" s="179" t="s">
        <v>181</v>
      </c>
      <c r="N67" s="119" t="s">
        <v>172</v>
      </c>
      <c r="O67" s="120">
        <v>1</v>
      </c>
      <c r="P67" s="155" t="s">
        <v>182</v>
      </c>
      <c r="Q67" s="155">
        <v>0</v>
      </c>
      <c r="R67" s="155" t="s">
        <v>183</v>
      </c>
      <c r="S67" s="156">
        <v>0</v>
      </c>
      <c r="T67" s="156">
        <v>0</v>
      </c>
      <c r="U67" s="156" t="s">
        <v>184</v>
      </c>
      <c r="V67" s="157">
        <v>0</v>
      </c>
      <c r="W67" s="158">
        <v>76</v>
      </c>
      <c r="X67" s="159">
        <v>1</v>
      </c>
      <c r="Y67" s="160">
        <v>1</v>
      </c>
      <c r="Z67" s="161">
        <f t="shared" ref="Z67:Z74" si="12">K67*L67*W67*Y67/12/1000</f>
        <v>0.25333333333333335</v>
      </c>
      <c r="AA67" s="155">
        <v>0</v>
      </c>
      <c r="AB67" s="162" t="s">
        <v>80</v>
      </c>
      <c r="AC67" s="163" t="s">
        <v>56</v>
      </c>
      <c r="AD67" s="164" t="s">
        <v>56</v>
      </c>
      <c r="AE67" s="163" t="s">
        <v>56</v>
      </c>
      <c r="AF67" s="164">
        <f t="shared" si="1"/>
        <v>7.6000000000000005</v>
      </c>
      <c r="AG67" s="165">
        <f t="shared" ref="AG67:AG74" si="13">Y67*AF67*120</f>
        <v>912.00000000000011</v>
      </c>
      <c r="AH67" s="166" t="s">
        <v>81</v>
      </c>
      <c r="AI67" s="167"/>
      <c r="AJ67" s="168"/>
      <c r="AK67" s="169"/>
      <c r="AL67" s="170"/>
      <c r="AM67" s="171"/>
      <c r="AN67" s="172"/>
      <c r="AO67" s="173">
        <f t="shared" si="3"/>
        <v>0</v>
      </c>
      <c r="AP67" s="174" t="s">
        <v>82</v>
      </c>
      <c r="AQ67" s="175" t="str" cm="1">
        <f t="array" ref="AQ67">_xlfn.IFS(OR($G67="公衆街路灯A",$G67="定額電灯"),$G67&amp;AP67,COUNTIF(G67,"*従量電灯*"),G67,1,"-")</f>
        <v>従量電灯</v>
      </c>
      <c r="AR67" s="176" t="str" cm="1">
        <f t="array" ref="AR67">_xlfn.IFS($AN67=0,"-",OR($AH67="対象外",$AH67="-"),"-",OR($G67="公衆街路灯A",$G67="定額電灯"),_xlfn.XLOOKUP($AQ67,削除禁止_電灯料金!$B:$B,削除禁止_電灯料金!$E:$E,0),1,"-")</f>
        <v>-</v>
      </c>
      <c r="AS67" s="177" t="str" cm="1">
        <f t="array" ref="AS67">_xlfn.IFS($AR67="-","-",OR($G67="公衆街路灯A",$G67="定額電灯"),_xlfn.XLOOKUP(AQ67,削除禁止_電灯料金!$B:$B,削除禁止_電灯料金!$D:$D,0),1,"-")</f>
        <v>-</v>
      </c>
      <c r="AT67" s="176">
        <f>IFERROR(IF(OR($G67="公衆街路灯A",$G67="定額電灯"),"-",ROUND((_xlfn.XLOOKUP($AQ67,削除禁止_電灯料金!$B:$B,削除禁止_電灯料金!$E:$E)*AM67/1000*$K67*$L67/12),2)),"-")</f>
        <v>0</v>
      </c>
      <c r="AU67" s="177">
        <f>IFERROR(IF(OR($G67="公衆街路灯A",$G67="定額電灯"),"-",ROUND((AM67/1000*$K67*$L67/12)*_xlfn.XLOOKUP($A67,削除禁止_電灯料金!K:K,削除禁止_電灯料金!M:M,"-"),2)),"-")</f>
        <v>0</v>
      </c>
      <c r="AV67" s="178">
        <f>IFERROR(IF(OR($G67="公衆街路灯A",$G67="定額電灯"),ROUND((((AR67+AS67)*AN67))*12*_xlfn.XLOOKUP($A67,削除禁止_電灯料金!K:K,削除禁止_電灯料金!N:N),0),ROUND((AT67+AU67)*AN67*12*_xlfn.XLOOKUP($A67,削除禁止_電灯料金!K:K,削除禁止_電灯料金!N:N),0)),0)</f>
        <v>0</v>
      </c>
      <c r="AW67" s="145"/>
    </row>
    <row r="68" spans="1:49" ht="30" customHeight="1">
      <c r="A68" s="1">
        <v>1</v>
      </c>
      <c r="B68" s="41" t="s">
        <v>45</v>
      </c>
      <c r="C68" s="42"/>
      <c r="D68" s="146" t="s">
        <v>56</v>
      </c>
      <c r="E68" s="147" t="s">
        <v>71</v>
      </c>
      <c r="F68" s="148" t="s">
        <v>180</v>
      </c>
      <c r="G68" s="148" t="s">
        <v>73</v>
      </c>
      <c r="H68" s="149"/>
      <c r="I68" s="150"/>
      <c r="J68" s="151"/>
      <c r="K68" s="152">
        <v>24</v>
      </c>
      <c r="L68" s="153">
        <v>365</v>
      </c>
      <c r="M68" s="179" t="s">
        <v>85</v>
      </c>
      <c r="N68" s="119" t="s">
        <v>86</v>
      </c>
      <c r="O68" s="120">
        <v>1</v>
      </c>
      <c r="P68" s="155" t="s">
        <v>87</v>
      </c>
      <c r="Q68" s="155">
        <v>0</v>
      </c>
      <c r="R68" s="155" t="s">
        <v>88</v>
      </c>
      <c r="S68" s="156" t="s">
        <v>89</v>
      </c>
      <c r="T68" s="156">
        <v>0</v>
      </c>
      <c r="U68" s="156">
        <v>0</v>
      </c>
      <c r="V68" s="157" t="s">
        <v>90</v>
      </c>
      <c r="W68" s="158">
        <v>2.7</v>
      </c>
      <c r="X68" s="159">
        <v>1</v>
      </c>
      <c r="Y68" s="160">
        <v>1</v>
      </c>
      <c r="Z68" s="161">
        <f t="shared" si="12"/>
        <v>1.9710000000000001</v>
      </c>
      <c r="AA68" s="155">
        <v>0</v>
      </c>
      <c r="AB68" s="162" t="s">
        <v>80</v>
      </c>
      <c r="AC68" s="163" t="s">
        <v>56</v>
      </c>
      <c r="AD68" s="164" t="s">
        <v>56</v>
      </c>
      <c r="AE68" s="163" t="s">
        <v>56</v>
      </c>
      <c r="AF68" s="164">
        <f t="shared" si="1"/>
        <v>59.13</v>
      </c>
      <c r="AG68" s="165">
        <f t="shared" si="13"/>
        <v>7095.6</v>
      </c>
      <c r="AH68" s="166" t="s">
        <v>81</v>
      </c>
      <c r="AI68" s="167"/>
      <c r="AJ68" s="168"/>
      <c r="AK68" s="169"/>
      <c r="AL68" s="170"/>
      <c r="AM68" s="171"/>
      <c r="AN68" s="172"/>
      <c r="AO68" s="173">
        <f t="shared" si="3"/>
        <v>0</v>
      </c>
      <c r="AP68" s="174" t="s">
        <v>82</v>
      </c>
      <c r="AQ68" s="175" t="str" cm="1">
        <f t="array" ref="AQ68">_xlfn.IFS(OR($G68="公衆街路灯A",$G68="定額電灯"),$G68&amp;AP68,COUNTIF(G68,"*従量電灯*"),G68,1,"-")</f>
        <v>従量電灯</v>
      </c>
      <c r="AR68" s="176" t="str" cm="1">
        <f t="array" ref="AR68">_xlfn.IFS($AN68=0,"-",OR($AH68="対象外",$AH68="-"),"-",OR($G68="公衆街路灯A",$G68="定額電灯"),_xlfn.XLOOKUP($AQ68,削除禁止_電灯料金!$B:$B,削除禁止_電灯料金!$E:$E,0),1,"-")</f>
        <v>-</v>
      </c>
      <c r="AS68" s="177" t="str" cm="1">
        <f t="array" ref="AS68">_xlfn.IFS($AR68="-","-",OR($G68="公衆街路灯A",$G68="定額電灯"),_xlfn.XLOOKUP(AQ68,削除禁止_電灯料金!$B:$B,削除禁止_電灯料金!$D:$D,0),1,"-")</f>
        <v>-</v>
      </c>
      <c r="AT68" s="176">
        <f>IFERROR(IF(OR($G68="公衆街路灯A",$G68="定額電灯"),"-",ROUND((_xlfn.XLOOKUP($AQ68,削除禁止_電灯料金!$B:$B,削除禁止_電灯料金!$E:$E)*AM68/1000*$K68*$L68/12),2)),"-")</f>
        <v>0</v>
      </c>
      <c r="AU68" s="177">
        <f>IFERROR(IF(OR($G68="公衆街路灯A",$G68="定額電灯"),"-",ROUND((AM68/1000*$K68*$L68/12)*_xlfn.XLOOKUP($A68,削除禁止_電灯料金!K:K,削除禁止_電灯料金!M:M,"-"),2)),"-")</f>
        <v>0</v>
      </c>
      <c r="AV68" s="178">
        <f>IFERROR(IF(OR($G68="公衆街路灯A",$G68="定額電灯"),ROUND((((AR68+AS68)*AN68))*12*_xlfn.XLOOKUP($A68,削除禁止_電灯料金!K:K,削除禁止_電灯料金!N:N),0),ROUND((AT68+AU68)*AN68*12*_xlfn.XLOOKUP($A68,削除禁止_電灯料金!K:K,削除禁止_電灯料金!N:N),0)),0)</f>
        <v>0</v>
      </c>
      <c r="AW68" s="145"/>
    </row>
    <row r="69" spans="1:49" ht="30" customHeight="1">
      <c r="A69" s="1">
        <v>1</v>
      </c>
      <c r="B69" s="41" t="s">
        <v>45</v>
      </c>
      <c r="C69" s="42"/>
      <c r="D69" s="146" t="s">
        <v>56</v>
      </c>
      <c r="E69" s="147" t="s">
        <v>71</v>
      </c>
      <c r="F69" s="148" t="s">
        <v>185</v>
      </c>
      <c r="G69" s="148" t="s">
        <v>73</v>
      </c>
      <c r="H69" s="149"/>
      <c r="I69" s="150"/>
      <c r="J69" s="151"/>
      <c r="K69" s="152">
        <v>1</v>
      </c>
      <c r="L69" s="153">
        <v>120</v>
      </c>
      <c r="M69" s="154" t="s">
        <v>109</v>
      </c>
      <c r="N69" s="119" t="s">
        <v>110</v>
      </c>
      <c r="O69" s="120">
        <v>2</v>
      </c>
      <c r="P69" s="155" t="s">
        <v>111</v>
      </c>
      <c r="Q69" s="155">
        <v>0</v>
      </c>
      <c r="R69" s="155" t="s">
        <v>112</v>
      </c>
      <c r="S69" s="156">
        <v>0</v>
      </c>
      <c r="T69" s="156">
        <v>0</v>
      </c>
      <c r="U69" s="156">
        <v>0</v>
      </c>
      <c r="V69" s="157">
        <v>0</v>
      </c>
      <c r="W69" s="158">
        <v>48</v>
      </c>
      <c r="X69" s="159">
        <v>2</v>
      </c>
      <c r="Y69" s="160">
        <v>4</v>
      </c>
      <c r="Z69" s="161">
        <f t="shared" si="12"/>
        <v>1.92</v>
      </c>
      <c r="AA69" s="155">
        <v>0</v>
      </c>
      <c r="AB69" s="162" t="s">
        <v>80</v>
      </c>
      <c r="AC69" s="163" t="s">
        <v>56</v>
      </c>
      <c r="AD69" s="164" t="s">
        <v>56</v>
      </c>
      <c r="AE69" s="163" t="s">
        <v>56</v>
      </c>
      <c r="AF69" s="164">
        <f t="shared" si="1"/>
        <v>14.399999999999999</v>
      </c>
      <c r="AG69" s="165">
        <f t="shared" si="13"/>
        <v>6911.9999999999991</v>
      </c>
      <c r="AH69" s="166" t="s">
        <v>113</v>
      </c>
      <c r="AI69" s="167"/>
      <c r="AJ69" s="168"/>
      <c r="AK69" s="169"/>
      <c r="AL69" s="170"/>
      <c r="AM69" s="171"/>
      <c r="AN69" s="172"/>
      <c r="AO69" s="173">
        <f t="shared" si="3"/>
        <v>0</v>
      </c>
      <c r="AP69" s="174" t="s">
        <v>82</v>
      </c>
      <c r="AQ69" s="175" t="str" cm="1">
        <f t="array" ref="AQ69">_xlfn.IFS(OR($G69="公衆街路灯A",$G69="定額電灯"),$G69&amp;AP69,COUNTIF(G69,"*従量電灯*"),G69,1,"-")</f>
        <v>従量電灯</v>
      </c>
      <c r="AR69" s="176" t="str" cm="1">
        <f t="array" ref="AR69">_xlfn.IFS($AN69=0,"-",OR($AH69="対象外",$AH69="-"),"-",OR($G69="公衆街路灯A",$G69="定額電灯"),_xlfn.XLOOKUP($AQ69,削除禁止_電灯料金!$B:$B,削除禁止_電灯料金!$E:$E,0),1,"-")</f>
        <v>-</v>
      </c>
      <c r="AS69" s="177" t="str" cm="1">
        <f t="array" ref="AS69">_xlfn.IFS($AR69="-","-",OR($G69="公衆街路灯A",$G69="定額電灯"),_xlfn.XLOOKUP(AQ69,削除禁止_電灯料金!$B:$B,削除禁止_電灯料金!$D:$D,0),1,"-")</f>
        <v>-</v>
      </c>
      <c r="AT69" s="176">
        <f>IFERROR(IF(OR($G69="公衆街路灯A",$G69="定額電灯"),"-",ROUND((_xlfn.XLOOKUP($AQ69,削除禁止_電灯料金!$B:$B,削除禁止_電灯料金!$E:$E)*AM69/1000*$K69*$L69/12),2)),"-")</f>
        <v>0</v>
      </c>
      <c r="AU69" s="177">
        <f>IFERROR(IF(OR($G69="公衆街路灯A",$G69="定額電灯"),"-",ROUND((AM69/1000*$K69*$L69/12)*_xlfn.XLOOKUP($A69,削除禁止_電灯料金!K:K,削除禁止_電灯料金!M:M,"-"),2)),"-")</f>
        <v>0</v>
      </c>
      <c r="AV69" s="178">
        <f>IFERROR(IF(OR($G69="公衆街路灯A",$G69="定額電灯"),ROUND((((AR69+AS69)*AN69))*12*_xlfn.XLOOKUP($A69,削除禁止_電灯料金!K:K,削除禁止_電灯料金!N:N),0),ROUND((AT69+AU69)*AN69*12*_xlfn.XLOOKUP($A69,削除禁止_電灯料金!K:K,削除禁止_電灯料金!N:N),0)),0)</f>
        <v>0</v>
      </c>
      <c r="AW69" s="145"/>
    </row>
    <row r="70" spans="1:49" ht="30" customHeight="1">
      <c r="A70" s="1">
        <v>1</v>
      </c>
      <c r="B70" s="41" t="s">
        <v>45</v>
      </c>
      <c r="C70" s="42"/>
      <c r="D70" s="146" t="s">
        <v>56</v>
      </c>
      <c r="E70" s="147" t="s">
        <v>71</v>
      </c>
      <c r="F70" s="148" t="s">
        <v>185</v>
      </c>
      <c r="G70" s="148" t="s">
        <v>73</v>
      </c>
      <c r="H70" s="149"/>
      <c r="I70" s="150"/>
      <c r="J70" s="151"/>
      <c r="K70" s="152">
        <v>24</v>
      </c>
      <c r="L70" s="153">
        <v>365</v>
      </c>
      <c r="M70" s="154" t="s">
        <v>85</v>
      </c>
      <c r="N70" s="119" t="s">
        <v>86</v>
      </c>
      <c r="O70" s="120">
        <v>1</v>
      </c>
      <c r="P70" s="155" t="s">
        <v>87</v>
      </c>
      <c r="Q70" s="155">
        <v>0</v>
      </c>
      <c r="R70" s="155" t="s">
        <v>88</v>
      </c>
      <c r="S70" s="156" t="s">
        <v>89</v>
      </c>
      <c r="T70" s="156">
        <v>0</v>
      </c>
      <c r="U70" s="156">
        <v>0</v>
      </c>
      <c r="V70" s="157" t="s">
        <v>90</v>
      </c>
      <c r="W70" s="158">
        <v>2.7</v>
      </c>
      <c r="X70" s="159">
        <v>1</v>
      </c>
      <c r="Y70" s="160">
        <v>1</v>
      </c>
      <c r="Z70" s="161">
        <f t="shared" si="12"/>
        <v>1.9710000000000001</v>
      </c>
      <c r="AA70" s="155">
        <v>0</v>
      </c>
      <c r="AB70" s="162" t="s">
        <v>80</v>
      </c>
      <c r="AC70" s="163" t="s">
        <v>56</v>
      </c>
      <c r="AD70" s="164" t="s">
        <v>56</v>
      </c>
      <c r="AE70" s="163" t="s">
        <v>56</v>
      </c>
      <c r="AF70" s="164">
        <f t="shared" si="1"/>
        <v>59.13</v>
      </c>
      <c r="AG70" s="165">
        <f t="shared" si="13"/>
        <v>7095.6</v>
      </c>
      <c r="AH70" s="166" t="s">
        <v>81</v>
      </c>
      <c r="AI70" s="167"/>
      <c r="AJ70" s="168"/>
      <c r="AK70" s="169"/>
      <c r="AL70" s="170"/>
      <c r="AM70" s="171"/>
      <c r="AN70" s="172"/>
      <c r="AO70" s="173">
        <f t="shared" si="3"/>
        <v>0</v>
      </c>
      <c r="AP70" s="174" t="s">
        <v>82</v>
      </c>
      <c r="AQ70" s="175" t="str" cm="1">
        <f t="array" ref="AQ70">_xlfn.IFS(OR($G70="公衆街路灯A",$G70="定額電灯"),$G70&amp;AP70,COUNTIF(G70,"*従量電灯*"),G70,1,"-")</f>
        <v>従量電灯</v>
      </c>
      <c r="AR70" s="176" t="str" cm="1">
        <f t="array" ref="AR70">_xlfn.IFS($AN70=0,"-",OR($AH70="対象外",$AH70="-"),"-",OR($G70="公衆街路灯A",$G70="定額電灯"),_xlfn.XLOOKUP($AQ70,削除禁止_電灯料金!$B:$B,削除禁止_電灯料金!$E:$E,0),1,"-")</f>
        <v>-</v>
      </c>
      <c r="AS70" s="177" t="str" cm="1">
        <f t="array" ref="AS70">_xlfn.IFS($AR70="-","-",OR($G70="公衆街路灯A",$G70="定額電灯"),_xlfn.XLOOKUP(AQ70,削除禁止_電灯料金!$B:$B,削除禁止_電灯料金!$D:$D,0),1,"-")</f>
        <v>-</v>
      </c>
      <c r="AT70" s="176">
        <f>IFERROR(IF(OR($G70="公衆街路灯A",$G70="定額電灯"),"-",ROUND((_xlfn.XLOOKUP($AQ70,削除禁止_電灯料金!$B:$B,削除禁止_電灯料金!$E:$E)*AM70/1000*$K70*$L70/12),2)),"-")</f>
        <v>0</v>
      </c>
      <c r="AU70" s="177">
        <f>IFERROR(IF(OR($G70="公衆街路灯A",$G70="定額電灯"),"-",ROUND((AM70/1000*$K70*$L70/12)*_xlfn.XLOOKUP($A70,削除禁止_電灯料金!K:K,削除禁止_電灯料金!M:M,"-"),2)),"-")</f>
        <v>0</v>
      </c>
      <c r="AV70" s="178">
        <f>IFERROR(IF(OR($G70="公衆街路灯A",$G70="定額電灯"),ROUND((((AR70+AS70)*AN70))*12*_xlfn.XLOOKUP($A70,削除禁止_電灯料金!K:K,削除禁止_電灯料金!N:N),0),ROUND((AT70+AU70)*AN70*12*_xlfn.XLOOKUP($A70,削除禁止_電灯料金!K:K,削除禁止_電灯料金!N:N),0)),0)</f>
        <v>0</v>
      </c>
      <c r="AW70" s="145"/>
    </row>
    <row r="71" spans="1:49" ht="30" customHeight="1">
      <c r="A71" s="1">
        <v>1</v>
      </c>
      <c r="B71" s="41" t="s">
        <v>45</v>
      </c>
      <c r="C71" s="42"/>
      <c r="D71" s="146" t="s">
        <v>56</v>
      </c>
      <c r="E71" s="147" t="s">
        <v>186</v>
      </c>
      <c r="F71" s="148" t="s">
        <v>187</v>
      </c>
      <c r="G71" s="148" t="s">
        <v>73</v>
      </c>
      <c r="H71" s="149"/>
      <c r="I71" s="150"/>
      <c r="J71" s="151"/>
      <c r="K71" s="152">
        <v>2</v>
      </c>
      <c r="L71" s="153">
        <v>205</v>
      </c>
      <c r="M71" s="154" t="s">
        <v>109</v>
      </c>
      <c r="N71" s="119" t="s">
        <v>110</v>
      </c>
      <c r="O71" s="120">
        <v>2</v>
      </c>
      <c r="P71" s="155" t="s">
        <v>111</v>
      </c>
      <c r="Q71" s="155">
        <v>0</v>
      </c>
      <c r="R71" s="155" t="s">
        <v>112</v>
      </c>
      <c r="S71" s="156">
        <v>0</v>
      </c>
      <c r="T71" s="156">
        <v>0</v>
      </c>
      <c r="U71" s="156">
        <v>0</v>
      </c>
      <c r="V71" s="157">
        <v>0</v>
      </c>
      <c r="W71" s="158">
        <v>48</v>
      </c>
      <c r="X71" s="159">
        <v>24</v>
      </c>
      <c r="Y71" s="160">
        <v>48</v>
      </c>
      <c r="Z71" s="161">
        <f t="shared" si="12"/>
        <v>78.72</v>
      </c>
      <c r="AA71" s="155">
        <v>0</v>
      </c>
      <c r="AB71" s="162" t="s">
        <v>80</v>
      </c>
      <c r="AC71" s="163" t="s">
        <v>56</v>
      </c>
      <c r="AD71" s="164" t="s">
        <v>56</v>
      </c>
      <c r="AE71" s="163" t="s">
        <v>56</v>
      </c>
      <c r="AF71" s="164">
        <f t="shared" si="1"/>
        <v>49.199999999999996</v>
      </c>
      <c r="AG71" s="165">
        <f t="shared" si="13"/>
        <v>283392</v>
      </c>
      <c r="AH71" s="166" t="s">
        <v>113</v>
      </c>
      <c r="AI71" s="167"/>
      <c r="AJ71" s="168"/>
      <c r="AK71" s="169"/>
      <c r="AL71" s="170"/>
      <c r="AM71" s="171"/>
      <c r="AN71" s="172"/>
      <c r="AO71" s="173">
        <f t="shared" si="3"/>
        <v>0</v>
      </c>
      <c r="AP71" s="174" t="s">
        <v>82</v>
      </c>
      <c r="AQ71" s="175" t="str" cm="1">
        <f t="array" ref="AQ71">_xlfn.IFS(OR($G71="公衆街路灯A",$G71="定額電灯"),$G71&amp;AP71,COUNTIF(G71,"*従量電灯*"),G71,1,"-")</f>
        <v>従量電灯</v>
      </c>
      <c r="AR71" s="176" t="str" cm="1">
        <f t="array" ref="AR71">_xlfn.IFS($AN71=0,"-",OR($AH71="対象外",$AH71="-"),"-",OR($G71="公衆街路灯A",$G71="定額電灯"),_xlfn.XLOOKUP($AQ71,削除禁止_電灯料金!$B:$B,削除禁止_電灯料金!$E:$E,0),1,"-")</f>
        <v>-</v>
      </c>
      <c r="AS71" s="177" t="str" cm="1">
        <f t="array" ref="AS71">_xlfn.IFS($AR71="-","-",OR($G71="公衆街路灯A",$G71="定額電灯"),_xlfn.XLOOKUP(AQ71,削除禁止_電灯料金!$B:$B,削除禁止_電灯料金!$D:$D,0),1,"-")</f>
        <v>-</v>
      </c>
      <c r="AT71" s="176">
        <f>IFERROR(IF(OR($G71="公衆街路灯A",$G71="定額電灯"),"-",ROUND((_xlfn.XLOOKUP($AQ71,削除禁止_電灯料金!$B:$B,削除禁止_電灯料金!$E:$E)*AM71/1000*$K71*$L71/12),2)),"-")</f>
        <v>0</v>
      </c>
      <c r="AU71" s="177">
        <f>IFERROR(IF(OR($G71="公衆街路灯A",$G71="定額電灯"),"-",ROUND((AM71/1000*$K71*$L71/12)*_xlfn.XLOOKUP($A71,削除禁止_電灯料金!K:K,削除禁止_電灯料金!M:M,"-"),2)),"-")</f>
        <v>0</v>
      </c>
      <c r="AV71" s="178">
        <f>IFERROR(IF(OR($G71="公衆街路灯A",$G71="定額電灯"),ROUND((((AR71+AS71)*AN71))*12*_xlfn.XLOOKUP($A71,削除禁止_電灯料金!K:K,削除禁止_電灯料金!N:N),0),ROUND((AT71+AU71)*AN71*12*_xlfn.XLOOKUP($A71,削除禁止_電灯料金!K:K,削除禁止_電灯料金!N:N),0)),0)</f>
        <v>0</v>
      </c>
      <c r="AW71" s="145"/>
    </row>
    <row r="72" spans="1:49" ht="30" customHeight="1">
      <c r="A72" s="1">
        <v>1</v>
      </c>
      <c r="B72" s="41" t="s">
        <v>45</v>
      </c>
      <c r="C72" s="42"/>
      <c r="D72" s="146" t="s">
        <v>56</v>
      </c>
      <c r="E72" s="147" t="s">
        <v>186</v>
      </c>
      <c r="F72" s="148" t="s">
        <v>187</v>
      </c>
      <c r="G72" s="148" t="s">
        <v>73</v>
      </c>
      <c r="H72" s="149"/>
      <c r="I72" s="150"/>
      <c r="J72" s="151"/>
      <c r="K72" s="152">
        <v>2</v>
      </c>
      <c r="L72" s="153">
        <v>205</v>
      </c>
      <c r="M72" s="179" t="s">
        <v>115</v>
      </c>
      <c r="N72" s="119" t="s">
        <v>116</v>
      </c>
      <c r="O72" s="120">
        <v>1</v>
      </c>
      <c r="P72" s="155" t="s">
        <v>111</v>
      </c>
      <c r="Q72" s="155">
        <v>0</v>
      </c>
      <c r="R72" s="155" t="s">
        <v>112</v>
      </c>
      <c r="S72" s="156">
        <v>0</v>
      </c>
      <c r="T72" s="156">
        <v>0</v>
      </c>
      <c r="U72" s="156">
        <v>0</v>
      </c>
      <c r="V72" s="157">
        <v>0</v>
      </c>
      <c r="W72" s="158">
        <v>48</v>
      </c>
      <c r="X72" s="159">
        <v>2</v>
      </c>
      <c r="Y72" s="160">
        <v>2</v>
      </c>
      <c r="Z72" s="161">
        <f t="shared" si="12"/>
        <v>3.28</v>
      </c>
      <c r="AA72" s="155">
        <v>0</v>
      </c>
      <c r="AB72" s="162" t="s">
        <v>80</v>
      </c>
      <c r="AC72" s="163" t="s">
        <v>56</v>
      </c>
      <c r="AD72" s="164" t="s">
        <v>56</v>
      </c>
      <c r="AE72" s="163" t="s">
        <v>56</v>
      </c>
      <c r="AF72" s="164">
        <f t="shared" si="1"/>
        <v>49.199999999999996</v>
      </c>
      <c r="AG72" s="165">
        <f t="shared" si="13"/>
        <v>11807.999999999998</v>
      </c>
      <c r="AH72" s="166" t="s">
        <v>113</v>
      </c>
      <c r="AI72" s="167"/>
      <c r="AJ72" s="168"/>
      <c r="AK72" s="169"/>
      <c r="AL72" s="170"/>
      <c r="AM72" s="171"/>
      <c r="AN72" s="172"/>
      <c r="AO72" s="173">
        <f t="shared" si="3"/>
        <v>0</v>
      </c>
      <c r="AP72" s="174" t="s">
        <v>82</v>
      </c>
      <c r="AQ72" s="175" t="str" cm="1">
        <f t="array" ref="AQ72">_xlfn.IFS(OR($G72="公衆街路灯A",$G72="定額電灯"),$G72&amp;AP72,COUNTIF(G72,"*従量電灯*"),G72,1,"-")</f>
        <v>従量電灯</v>
      </c>
      <c r="AR72" s="176" t="str" cm="1">
        <f t="array" ref="AR72">_xlfn.IFS($AN72=0,"-",OR($AH72="対象外",$AH72="-"),"-",OR($G72="公衆街路灯A",$G72="定額電灯"),_xlfn.XLOOKUP($AQ72,削除禁止_電灯料金!$B:$B,削除禁止_電灯料金!$E:$E,0),1,"-")</f>
        <v>-</v>
      </c>
      <c r="AS72" s="177" t="str" cm="1">
        <f t="array" ref="AS72">_xlfn.IFS($AR72="-","-",OR($G72="公衆街路灯A",$G72="定額電灯"),_xlfn.XLOOKUP(AQ72,削除禁止_電灯料金!$B:$B,削除禁止_電灯料金!$D:$D,0),1,"-")</f>
        <v>-</v>
      </c>
      <c r="AT72" s="176">
        <f>IFERROR(IF(OR($G72="公衆街路灯A",$G72="定額電灯"),"-",ROUND((_xlfn.XLOOKUP($AQ72,削除禁止_電灯料金!$B:$B,削除禁止_電灯料金!$E:$E)*AM72/1000*$K72*$L72/12),2)),"-")</f>
        <v>0</v>
      </c>
      <c r="AU72" s="177">
        <f>IFERROR(IF(OR($G72="公衆街路灯A",$G72="定額電灯"),"-",ROUND((AM72/1000*$K72*$L72/12)*_xlfn.XLOOKUP($A72,削除禁止_電灯料金!K:K,削除禁止_電灯料金!M:M,"-"),2)),"-")</f>
        <v>0</v>
      </c>
      <c r="AV72" s="178">
        <f>IFERROR(IF(OR($G72="公衆街路灯A",$G72="定額電灯"),ROUND((((AR72+AS72)*AN72))*12*_xlfn.XLOOKUP($A72,削除禁止_電灯料金!K:K,削除禁止_電灯料金!N:N),0),ROUND((AT72+AU72)*AN72*12*_xlfn.XLOOKUP($A72,削除禁止_電灯料金!K:K,削除禁止_電灯料金!N:N),0)),0)</f>
        <v>0</v>
      </c>
      <c r="AW72" s="145"/>
    </row>
    <row r="73" spans="1:49" ht="30" customHeight="1">
      <c r="A73" s="1">
        <v>1</v>
      </c>
      <c r="B73" s="41" t="s">
        <v>45</v>
      </c>
      <c r="C73" s="42"/>
      <c r="D73" s="146" t="s">
        <v>56</v>
      </c>
      <c r="E73" s="147" t="s">
        <v>186</v>
      </c>
      <c r="F73" s="148" t="s">
        <v>187</v>
      </c>
      <c r="G73" s="148" t="s">
        <v>73</v>
      </c>
      <c r="H73" s="149"/>
      <c r="I73" s="150"/>
      <c r="J73" s="151"/>
      <c r="K73" s="152">
        <v>24</v>
      </c>
      <c r="L73" s="153">
        <v>365</v>
      </c>
      <c r="M73" s="179" t="s">
        <v>188</v>
      </c>
      <c r="N73" s="119" t="s">
        <v>86</v>
      </c>
      <c r="O73" s="120">
        <v>1</v>
      </c>
      <c r="P73" s="155" t="s">
        <v>189</v>
      </c>
      <c r="Q73" s="155">
        <v>0</v>
      </c>
      <c r="R73" s="155" t="s">
        <v>88</v>
      </c>
      <c r="S73" s="156" t="s">
        <v>89</v>
      </c>
      <c r="T73" s="156">
        <v>0</v>
      </c>
      <c r="U73" s="156">
        <v>0</v>
      </c>
      <c r="V73" s="157" t="s">
        <v>90</v>
      </c>
      <c r="W73" s="158">
        <v>3.8</v>
      </c>
      <c r="X73" s="159">
        <v>4</v>
      </c>
      <c r="Y73" s="160">
        <v>4</v>
      </c>
      <c r="Z73" s="161">
        <f t="shared" si="12"/>
        <v>11.096</v>
      </c>
      <c r="AA73" s="155">
        <v>0</v>
      </c>
      <c r="AB73" s="162" t="s">
        <v>80</v>
      </c>
      <c r="AC73" s="163" t="s">
        <v>56</v>
      </c>
      <c r="AD73" s="164" t="s">
        <v>56</v>
      </c>
      <c r="AE73" s="163" t="s">
        <v>56</v>
      </c>
      <c r="AF73" s="164">
        <f t="shared" si="1"/>
        <v>83.22</v>
      </c>
      <c r="AG73" s="165">
        <f t="shared" si="13"/>
        <v>39945.599999999999</v>
      </c>
      <c r="AH73" s="166" t="s">
        <v>81</v>
      </c>
      <c r="AI73" s="167"/>
      <c r="AJ73" s="168"/>
      <c r="AK73" s="169"/>
      <c r="AL73" s="170"/>
      <c r="AM73" s="171"/>
      <c r="AN73" s="172"/>
      <c r="AO73" s="173">
        <f t="shared" si="3"/>
        <v>0</v>
      </c>
      <c r="AP73" s="174" t="s">
        <v>82</v>
      </c>
      <c r="AQ73" s="175" t="str" cm="1">
        <f t="array" ref="AQ73">_xlfn.IFS(OR($G73="公衆街路灯A",$G73="定額電灯"),$G73&amp;AP73,COUNTIF(G73,"*従量電灯*"),G73,1,"-")</f>
        <v>従量電灯</v>
      </c>
      <c r="AR73" s="176" t="str" cm="1">
        <f t="array" ref="AR73">_xlfn.IFS($AN73=0,"-",OR($AH73="対象外",$AH73="-"),"-",OR($G73="公衆街路灯A",$G73="定額電灯"),_xlfn.XLOOKUP($AQ73,削除禁止_電灯料金!$B:$B,削除禁止_電灯料金!$E:$E,0),1,"-")</f>
        <v>-</v>
      </c>
      <c r="AS73" s="177" t="str" cm="1">
        <f t="array" ref="AS73">_xlfn.IFS($AR73="-","-",OR($G73="公衆街路灯A",$G73="定額電灯"),_xlfn.XLOOKUP(AQ73,削除禁止_電灯料金!$B:$B,削除禁止_電灯料金!$D:$D,0),1,"-")</f>
        <v>-</v>
      </c>
      <c r="AT73" s="176">
        <f>IFERROR(IF(OR($G73="公衆街路灯A",$G73="定額電灯"),"-",ROUND((_xlfn.XLOOKUP($AQ73,削除禁止_電灯料金!$B:$B,削除禁止_電灯料金!$E:$E)*AM73/1000*$K73*$L73/12),2)),"-")</f>
        <v>0</v>
      </c>
      <c r="AU73" s="177">
        <f>IFERROR(IF(OR($G73="公衆街路灯A",$G73="定額電灯"),"-",ROUND((AM73/1000*$K73*$L73/12)*_xlfn.XLOOKUP($A73,削除禁止_電灯料金!K:K,削除禁止_電灯料金!M:M,"-"),2)),"-")</f>
        <v>0</v>
      </c>
      <c r="AV73" s="178">
        <f>IFERROR(IF(OR($G73="公衆街路灯A",$G73="定額電灯"),ROUND((((AR73+AS73)*AN73))*12*_xlfn.XLOOKUP($A73,削除禁止_電灯料金!K:K,削除禁止_電灯料金!N:N),0),ROUND((AT73+AU73)*AN73*12*_xlfn.XLOOKUP($A73,削除禁止_電灯料金!K:K,削除禁止_電灯料金!N:N),0)),0)</f>
        <v>0</v>
      </c>
      <c r="AW73" s="145"/>
    </row>
    <row r="74" spans="1:49" ht="30" customHeight="1">
      <c r="A74" s="1">
        <v>1</v>
      </c>
      <c r="B74" s="41" t="s">
        <v>45</v>
      </c>
      <c r="C74" s="42"/>
      <c r="D74" s="146" t="s">
        <v>56</v>
      </c>
      <c r="E74" s="147" t="s">
        <v>186</v>
      </c>
      <c r="F74" s="148" t="s">
        <v>187</v>
      </c>
      <c r="G74" s="148" t="s">
        <v>73</v>
      </c>
      <c r="H74" s="149"/>
      <c r="I74" s="150"/>
      <c r="J74" s="151"/>
      <c r="K74" s="152">
        <v>24</v>
      </c>
      <c r="L74" s="153">
        <v>365</v>
      </c>
      <c r="M74" s="154" t="s">
        <v>190</v>
      </c>
      <c r="N74" s="119" t="s">
        <v>164</v>
      </c>
      <c r="O74" s="120">
        <v>1</v>
      </c>
      <c r="P74" s="155" t="s">
        <v>165</v>
      </c>
      <c r="Q74" s="155">
        <v>0</v>
      </c>
      <c r="R74" s="155" t="s">
        <v>191</v>
      </c>
      <c r="S74" s="156" t="s">
        <v>100</v>
      </c>
      <c r="T74" s="156" t="s">
        <v>192</v>
      </c>
      <c r="U74" s="156" t="s">
        <v>102</v>
      </c>
      <c r="V74" s="157">
        <v>0</v>
      </c>
      <c r="W74" s="158">
        <v>5</v>
      </c>
      <c r="X74" s="159">
        <v>1</v>
      </c>
      <c r="Y74" s="160">
        <v>1</v>
      </c>
      <c r="Z74" s="161">
        <f t="shared" si="12"/>
        <v>3.65</v>
      </c>
      <c r="AA74" s="155">
        <v>0</v>
      </c>
      <c r="AB74" s="162" t="s">
        <v>80</v>
      </c>
      <c r="AC74" s="163" t="s">
        <v>56</v>
      </c>
      <c r="AD74" s="164" t="s">
        <v>56</v>
      </c>
      <c r="AE74" s="163" t="s">
        <v>56</v>
      </c>
      <c r="AF74" s="164">
        <f t="shared" si="1"/>
        <v>109.5</v>
      </c>
      <c r="AG74" s="165">
        <f t="shared" si="13"/>
        <v>13140</v>
      </c>
      <c r="AH74" s="166" t="s">
        <v>81</v>
      </c>
      <c r="AI74" s="167"/>
      <c r="AJ74" s="168"/>
      <c r="AK74" s="169"/>
      <c r="AL74" s="170"/>
      <c r="AM74" s="171"/>
      <c r="AN74" s="172"/>
      <c r="AO74" s="173">
        <f t="shared" si="3"/>
        <v>0</v>
      </c>
      <c r="AP74" s="174" t="s">
        <v>82</v>
      </c>
      <c r="AQ74" s="175" t="str" cm="1">
        <f t="array" ref="AQ74">_xlfn.IFS(OR($G74="公衆街路灯A",$G74="定額電灯"),$G74&amp;AP74,COUNTIF(G74,"*従量電灯*"),G74,1,"-")</f>
        <v>従量電灯</v>
      </c>
      <c r="AR74" s="176" t="str" cm="1">
        <f t="array" ref="AR74">_xlfn.IFS($AN74=0,"-",OR($AH74="対象外",$AH74="-"),"-",OR($G74="公衆街路灯A",$G74="定額電灯"),_xlfn.XLOOKUP($AQ74,削除禁止_電灯料金!$B:$B,削除禁止_電灯料金!$E:$E,0),1,"-")</f>
        <v>-</v>
      </c>
      <c r="AS74" s="177" t="str" cm="1">
        <f t="array" ref="AS74">_xlfn.IFS($AR74="-","-",OR($G74="公衆街路灯A",$G74="定額電灯"),_xlfn.XLOOKUP(AQ74,削除禁止_電灯料金!$B:$B,削除禁止_電灯料金!$D:$D,0),1,"-")</f>
        <v>-</v>
      </c>
      <c r="AT74" s="176">
        <f>IFERROR(IF(OR($G74="公衆街路灯A",$G74="定額電灯"),"-",ROUND((_xlfn.XLOOKUP($AQ74,削除禁止_電灯料金!$B:$B,削除禁止_電灯料金!$E:$E)*AM74/1000*$K74*$L74/12),2)),"-")</f>
        <v>0</v>
      </c>
      <c r="AU74" s="177">
        <f>IFERROR(IF(OR($G74="公衆街路灯A",$G74="定額電灯"),"-",ROUND((AM74/1000*$K74*$L74/12)*_xlfn.XLOOKUP($A74,削除禁止_電灯料金!K:K,削除禁止_電灯料金!M:M,"-"),2)),"-")</f>
        <v>0</v>
      </c>
      <c r="AV74" s="178">
        <f>IFERROR(IF(OR($G74="公衆街路灯A",$G74="定額電灯"),ROUND((((AR74+AS74)*AN74))*12*_xlfn.XLOOKUP($A74,削除禁止_電灯料金!K:K,削除禁止_電灯料金!N:N),0),ROUND((AT74+AU74)*AN74*12*_xlfn.XLOOKUP($A74,削除禁止_電灯料金!K:K,削除禁止_電灯料金!N:N),0)),0)</f>
        <v>0</v>
      </c>
      <c r="AW74" s="145"/>
    </row>
    <row r="75" spans="1:49" ht="30" customHeight="1">
      <c r="A75" s="1">
        <v>1</v>
      </c>
      <c r="B75" s="41" t="s">
        <v>45</v>
      </c>
      <c r="C75" s="42"/>
      <c r="D75" s="180" t="s">
        <v>56</v>
      </c>
      <c r="E75" s="181" t="s">
        <v>186</v>
      </c>
      <c r="F75" s="182" t="s">
        <v>193</v>
      </c>
      <c r="G75" s="182" t="s">
        <v>56</v>
      </c>
      <c r="H75" s="183" t="s">
        <v>168</v>
      </c>
      <c r="I75" s="184"/>
      <c r="J75" s="185"/>
      <c r="K75" s="186" t="s">
        <v>82</v>
      </c>
      <c r="L75" s="187" t="s">
        <v>82</v>
      </c>
      <c r="M75" s="212" t="s">
        <v>56</v>
      </c>
      <c r="N75" s="189">
        <v>0</v>
      </c>
      <c r="O75" s="190">
        <v>0</v>
      </c>
      <c r="P75" s="191">
        <v>0</v>
      </c>
      <c r="Q75" s="191">
        <v>0</v>
      </c>
      <c r="R75" s="191">
        <v>0</v>
      </c>
      <c r="S75" s="192">
        <v>0</v>
      </c>
      <c r="T75" s="192">
        <v>0</v>
      </c>
      <c r="U75" s="192">
        <v>0</v>
      </c>
      <c r="V75" s="193">
        <v>0</v>
      </c>
      <c r="W75" s="194">
        <v>0</v>
      </c>
      <c r="X75" s="195"/>
      <c r="Y75" s="196">
        <v>0</v>
      </c>
      <c r="Z75" s="197">
        <v>0</v>
      </c>
      <c r="AA75" s="191">
        <v>0</v>
      </c>
      <c r="AB75" s="198" t="s">
        <v>56</v>
      </c>
      <c r="AC75" s="199" t="s">
        <v>56</v>
      </c>
      <c r="AD75" s="200" t="s">
        <v>56</v>
      </c>
      <c r="AE75" s="199" t="s">
        <v>56</v>
      </c>
      <c r="AF75" s="200" t="s">
        <v>3121</v>
      </c>
      <c r="AG75" s="201">
        <v>0</v>
      </c>
      <c r="AH75" s="201" t="s">
        <v>56</v>
      </c>
      <c r="AI75" s="202"/>
      <c r="AJ75" s="203"/>
      <c r="AK75" s="204"/>
      <c r="AL75" s="194"/>
      <c r="AM75" s="205"/>
      <c r="AN75" s="206"/>
      <c r="AO75" s="200">
        <f t="shared" si="3"/>
        <v>0</v>
      </c>
      <c r="AP75" s="207" t="s">
        <v>82</v>
      </c>
      <c r="AQ75" s="198" t="str" cm="1">
        <f t="array" ref="AQ75">_xlfn.IFS(OR($G75="公衆街路灯A",$G75="定額電灯"),$G75&amp;AP75,COUNTIF(G75,"*従量電灯*"),G75,1,"-")</f>
        <v>-</v>
      </c>
      <c r="AR75" s="208" t="str" cm="1">
        <f t="array" ref="AR75">_xlfn.IFS($AN75=0,"-",OR($AH75="対象外",$AH75="-"),"-",OR($G75="公衆街路灯A",$G75="定額電灯"),_xlfn.XLOOKUP($AQ75,削除禁止_電灯料金!$B:$B,削除禁止_電灯料金!$E:$E,0),1,"-")</f>
        <v>-</v>
      </c>
      <c r="AS75" s="209" t="str" cm="1">
        <f t="array" ref="AS75">_xlfn.IFS($AR75="-","-",OR($G75="公衆街路灯A",$G75="定額電灯"),_xlfn.XLOOKUP(AQ75,削除禁止_電灯料金!$B:$B,削除禁止_電灯料金!$D:$D,0),1,"-")</f>
        <v>-</v>
      </c>
      <c r="AT75" s="208" t="str">
        <f>IFERROR(IF(OR($G75="公衆街路灯A",$G75="定額電灯"),"-",ROUND((_xlfn.XLOOKUP($AQ75,削除禁止_電灯料金!$B:$B,削除禁止_電灯料金!$E:$E)*AM75/1000*$K75*$L75/12),2)),"-")</f>
        <v>-</v>
      </c>
      <c r="AU75" s="209" t="str">
        <f>IFERROR(IF(OR($G75="公衆街路灯A",$G75="定額電灯"),"-",ROUND((AM75/1000*$K75*$L75/12)*_xlfn.XLOOKUP($A75,削除禁止_電灯料金!K:K,削除禁止_電灯料金!M:M,"-"),2)),"-")</f>
        <v>-</v>
      </c>
      <c r="AV75" s="210">
        <f>IFERROR(IF(OR($G75="公衆街路灯A",$G75="定額電灯"),ROUND((((AR75+AS75)*AN75))*12*_xlfn.XLOOKUP($A75,削除禁止_電灯料金!K:K,削除禁止_電灯料金!N:N),0),ROUND((AT75+AU75)*AN75*12*_xlfn.XLOOKUP($A75,削除禁止_電灯料金!K:K,削除禁止_電灯料金!N:N),0)),0)</f>
        <v>0</v>
      </c>
      <c r="AW75" s="145"/>
    </row>
    <row r="76" spans="1:49" ht="30" customHeight="1">
      <c r="A76" s="1">
        <v>1</v>
      </c>
      <c r="B76" s="41" t="s">
        <v>45</v>
      </c>
      <c r="C76" s="42"/>
      <c r="D76" s="146" t="s">
        <v>56</v>
      </c>
      <c r="E76" s="147" t="s">
        <v>186</v>
      </c>
      <c r="F76" s="148" t="s">
        <v>194</v>
      </c>
      <c r="G76" s="148" t="s">
        <v>73</v>
      </c>
      <c r="H76" s="149"/>
      <c r="I76" s="150"/>
      <c r="J76" s="151"/>
      <c r="K76" s="152">
        <v>1</v>
      </c>
      <c r="L76" s="153">
        <v>20</v>
      </c>
      <c r="M76" s="154" t="s">
        <v>137</v>
      </c>
      <c r="N76" s="119" t="s">
        <v>134</v>
      </c>
      <c r="O76" s="120">
        <v>1</v>
      </c>
      <c r="P76" s="155" t="s">
        <v>111</v>
      </c>
      <c r="Q76" s="155">
        <v>0</v>
      </c>
      <c r="R76" s="155">
        <v>0</v>
      </c>
      <c r="S76" s="156">
        <v>0</v>
      </c>
      <c r="T76" s="156">
        <v>0</v>
      </c>
      <c r="U76" s="156">
        <v>0</v>
      </c>
      <c r="V76" s="157">
        <v>0</v>
      </c>
      <c r="W76" s="158">
        <v>48</v>
      </c>
      <c r="X76" s="159">
        <v>3</v>
      </c>
      <c r="Y76" s="160">
        <v>3</v>
      </c>
      <c r="Z76" s="161">
        <f t="shared" ref="Z76:Z80" si="14">K76*L76*W76*Y76/12/1000</f>
        <v>0.24</v>
      </c>
      <c r="AA76" s="155">
        <v>0</v>
      </c>
      <c r="AB76" s="162" t="s">
        <v>80</v>
      </c>
      <c r="AC76" s="163" t="s">
        <v>56</v>
      </c>
      <c r="AD76" s="164" t="s">
        <v>56</v>
      </c>
      <c r="AE76" s="163" t="s">
        <v>56</v>
      </c>
      <c r="AF76" s="164">
        <f t="shared" si="1"/>
        <v>2.4</v>
      </c>
      <c r="AG76" s="165">
        <f t="shared" ref="AG76:AG80" si="15">Y76*AF76*120</f>
        <v>863.99999999999989</v>
      </c>
      <c r="AH76" s="166" t="s">
        <v>113</v>
      </c>
      <c r="AI76" s="167"/>
      <c r="AJ76" s="168"/>
      <c r="AK76" s="169"/>
      <c r="AL76" s="170"/>
      <c r="AM76" s="171"/>
      <c r="AN76" s="172"/>
      <c r="AO76" s="173">
        <f t="shared" si="3"/>
        <v>0</v>
      </c>
      <c r="AP76" s="174" t="s">
        <v>82</v>
      </c>
      <c r="AQ76" s="175" t="str" cm="1">
        <f t="array" ref="AQ76">_xlfn.IFS(OR($G76="公衆街路灯A",$G76="定額電灯"),$G76&amp;AP76,COUNTIF(G76,"*従量電灯*"),G76,1,"-")</f>
        <v>従量電灯</v>
      </c>
      <c r="AR76" s="176" t="str" cm="1">
        <f t="array" ref="AR76">_xlfn.IFS($AN76=0,"-",OR($AH76="対象外",$AH76="-"),"-",OR($G76="公衆街路灯A",$G76="定額電灯"),_xlfn.XLOOKUP($AQ76,削除禁止_電灯料金!$B:$B,削除禁止_電灯料金!$E:$E,0),1,"-")</f>
        <v>-</v>
      </c>
      <c r="AS76" s="177" t="str" cm="1">
        <f t="array" ref="AS76">_xlfn.IFS($AR76="-","-",OR($G76="公衆街路灯A",$G76="定額電灯"),_xlfn.XLOOKUP(AQ76,削除禁止_電灯料金!$B:$B,削除禁止_電灯料金!$D:$D,0),1,"-")</f>
        <v>-</v>
      </c>
      <c r="AT76" s="176">
        <f>IFERROR(IF(OR($G76="公衆街路灯A",$G76="定額電灯"),"-",ROUND((_xlfn.XLOOKUP($AQ76,削除禁止_電灯料金!$B:$B,削除禁止_電灯料金!$E:$E)*AM76/1000*$K76*$L76/12),2)),"-")</f>
        <v>0</v>
      </c>
      <c r="AU76" s="177">
        <f>IFERROR(IF(OR($G76="公衆街路灯A",$G76="定額電灯"),"-",ROUND((AM76/1000*$K76*$L76/12)*_xlfn.XLOOKUP($A76,削除禁止_電灯料金!K:K,削除禁止_電灯料金!M:M,"-"),2)),"-")</f>
        <v>0</v>
      </c>
      <c r="AV76" s="178">
        <f>IFERROR(IF(OR($G76="公衆街路灯A",$G76="定額電灯"),ROUND((((AR76+AS76)*AN76))*12*_xlfn.XLOOKUP($A76,削除禁止_電灯料金!K:K,削除禁止_電灯料金!N:N),0),ROUND((AT76+AU76)*AN76*12*_xlfn.XLOOKUP($A76,削除禁止_電灯料金!K:K,削除禁止_電灯料金!N:N),0)),0)</f>
        <v>0</v>
      </c>
      <c r="AW76" s="145"/>
    </row>
    <row r="77" spans="1:49" ht="30" customHeight="1">
      <c r="A77" s="1">
        <v>1</v>
      </c>
      <c r="B77" s="41" t="s">
        <v>45</v>
      </c>
      <c r="C77" s="42"/>
      <c r="D77" s="146" t="s">
        <v>56</v>
      </c>
      <c r="E77" s="147" t="s">
        <v>186</v>
      </c>
      <c r="F77" s="148" t="s">
        <v>195</v>
      </c>
      <c r="G77" s="148" t="s">
        <v>73</v>
      </c>
      <c r="H77" s="149"/>
      <c r="I77" s="150"/>
      <c r="J77" s="151"/>
      <c r="K77" s="152">
        <v>1</v>
      </c>
      <c r="L77" s="153">
        <v>30</v>
      </c>
      <c r="M77" s="179" t="s">
        <v>137</v>
      </c>
      <c r="N77" s="119" t="s">
        <v>134</v>
      </c>
      <c r="O77" s="120">
        <v>1</v>
      </c>
      <c r="P77" s="155" t="s">
        <v>111</v>
      </c>
      <c r="Q77" s="155">
        <v>0</v>
      </c>
      <c r="R77" s="155">
        <v>0</v>
      </c>
      <c r="S77" s="156">
        <v>0</v>
      </c>
      <c r="T77" s="156">
        <v>0</v>
      </c>
      <c r="U77" s="156">
        <v>0</v>
      </c>
      <c r="V77" s="157">
        <v>0</v>
      </c>
      <c r="W77" s="158">
        <v>48</v>
      </c>
      <c r="X77" s="159">
        <v>1</v>
      </c>
      <c r="Y77" s="160">
        <v>1</v>
      </c>
      <c r="Z77" s="161">
        <f t="shared" si="14"/>
        <v>0.12</v>
      </c>
      <c r="AA77" s="155">
        <v>0</v>
      </c>
      <c r="AB77" s="162" t="s">
        <v>80</v>
      </c>
      <c r="AC77" s="163" t="s">
        <v>56</v>
      </c>
      <c r="AD77" s="164" t="s">
        <v>56</v>
      </c>
      <c r="AE77" s="163" t="s">
        <v>56</v>
      </c>
      <c r="AF77" s="164">
        <f t="shared" si="1"/>
        <v>3.5999999999999996</v>
      </c>
      <c r="AG77" s="165">
        <f t="shared" si="15"/>
        <v>431.99999999999994</v>
      </c>
      <c r="AH77" s="166" t="s">
        <v>113</v>
      </c>
      <c r="AI77" s="167"/>
      <c r="AJ77" s="168"/>
      <c r="AK77" s="169"/>
      <c r="AL77" s="170"/>
      <c r="AM77" s="171"/>
      <c r="AN77" s="172"/>
      <c r="AO77" s="173">
        <f t="shared" ref="AO77:AO102" si="16">IFERROR((AM77/1000)*K77*L77*AN77/12,0)</f>
        <v>0</v>
      </c>
      <c r="AP77" s="174" t="s">
        <v>82</v>
      </c>
      <c r="AQ77" s="175" t="str" cm="1">
        <f t="array" ref="AQ77">_xlfn.IFS(OR($G77="公衆街路灯A",$G77="定額電灯"),$G77&amp;AP77,COUNTIF(G77,"*従量電灯*"),G77,1,"-")</f>
        <v>従量電灯</v>
      </c>
      <c r="AR77" s="176" t="str" cm="1">
        <f t="array" ref="AR77">_xlfn.IFS($AN77=0,"-",OR($AH77="対象外",$AH77="-"),"-",OR($G77="公衆街路灯A",$G77="定額電灯"),_xlfn.XLOOKUP($AQ77,削除禁止_電灯料金!$B:$B,削除禁止_電灯料金!$E:$E,0),1,"-")</f>
        <v>-</v>
      </c>
      <c r="AS77" s="177" t="str" cm="1">
        <f t="array" ref="AS77">_xlfn.IFS($AR77="-","-",OR($G77="公衆街路灯A",$G77="定額電灯"),_xlfn.XLOOKUP(AQ77,削除禁止_電灯料金!$B:$B,削除禁止_電灯料金!$D:$D,0),1,"-")</f>
        <v>-</v>
      </c>
      <c r="AT77" s="176">
        <f>IFERROR(IF(OR($G77="公衆街路灯A",$G77="定額電灯"),"-",ROUND((_xlfn.XLOOKUP($AQ77,削除禁止_電灯料金!$B:$B,削除禁止_電灯料金!$E:$E)*AM77/1000*$K77*$L77/12),2)),"-")</f>
        <v>0</v>
      </c>
      <c r="AU77" s="177">
        <f>IFERROR(IF(OR($G77="公衆街路灯A",$G77="定額電灯"),"-",ROUND((AM77/1000*$K77*$L77/12)*_xlfn.XLOOKUP($A77,削除禁止_電灯料金!K:K,削除禁止_電灯料金!M:M,"-"),2)),"-")</f>
        <v>0</v>
      </c>
      <c r="AV77" s="178">
        <f>IFERROR(IF(OR($G77="公衆街路灯A",$G77="定額電灯"),ROUND((((AR77+AS77)*AN77))*12*_xlfn.XLOOKUP($A77,削除禁止_電灯料金!K:K,削除禁止_電灯料金!N:N),0),ROUND((AT77+AU77)*AN77*12*_xlfn.XLOOKUP($A77,削除禁止_電灯料金!K:K,削除禁止_電灯料金!N:N),0)),0)</f>
        <v>0</v>
      </c>
      <c r="AW77" s="145"/>
    </row>
    <row r="78" spans="1:49" ht="30" customHeight="1">
      <c r="A78" s="1">
        <v>1</v>
      </c>
      <c r="B78" s="41" t="s">
        <v>45</v>
      </c>
      <c r="C78" s="42"/>
      <c r="D78" s="146" t="s">
        <v>56</v>
      </c>
      <c r="E78" s="147" t="s">
        <v>186</v>
      </c>
      <c r="F78" s="148" t="s">
        <v>196</v>
      </c>
      <c r="G78" s="148" t="s">
        <v>73</v>
      </c>
      <c r="H78" s="149"/>
      <c r="I78" s="150"/>
      <c r="J78" s="151"/>
      <c r="K78" s="152">
        <v>3</v>
      </c>
      <c r="L78" s="153">
        <v>37</v>
      </c>
      <c r="M78" s="179" t="s">
        <v>92</v>
      </c>
      <c r="N78" s="119" t="s">
        <v>93</v>
      </c>
      <c r="O78" s="120">
        <v>3</v>
      </c>
      <c r="P78" s="155" t="s">
        <v>94</v>
      </c>
      <c r="Q78" s="155">
        <v>0</v>
      </c>
      <c r="R78" s="155" t="s">
        <v>95</v>
      </c>
      <c r="S78" s="156">
        <v>0</v>
      </c>
      <c r="T78" s="156">
        <v>0</v>
      </c>
      <c r="U78" s="156" t="s">
        <v>96</v>
      </c>
      <c r="V78" s="157">
        <v>0</v>
      </c>
      <c r="W78" s="158">
        <v>36</v>
      </c>
      <c r="X78" s="159">
        <v>6</v>
      </c>
      <c r="Y78" s="160">
        <v>18</v>
      </c>
      <c r="Z78" s="161">
        <f t="shared" si="14"/>
        <v>5.9939999999999998</v>
      </c>
      <c r="AA78" s="155">
        <v>0</v>
      </c>
      <c r="AB78" s="162" t="s">
        <v>80</v>
      </c>
      <c r="AC78" s="163" t="s">
        <v>56</v>
      </c>
      <c r="AD78" s="164" t="s">
        <v>56</v>
      </c>
      <c r="AE78" s="163" t="s">
        <v>56</v>
      </c>
      <c r="AF78" s="164">
        <f t="shared" ref="AF78:AF99" si="17">$B$2*Z78/Y78</f>
        <v>9.99</v>
      </c>
      <c r="AG78" s="165">
        <f t="shared" si="15"/>
        <v>21578.399999999998</v>
      </c>
      <c r="AH78" s="166" t="s">
        <v>81</v>
      </c>
      <c r="AI78" s="167"/>
      <c r="AJ78" s="168"/>
      <c r="AK78" s="169"/>
      <c r="AL78" s="170"/>
      <c r="AM78" s="171"/>
      <c r="AN78" s="172"/>
      <c r="AO78" s="173">
        <f t="shared" si="16"/>
        <v>0</v>
      </c>
      <c r="AP78" s="174" t="s">
        <v>82</v>
      </c>
      <c r="AQ78" s="175" t="str" cm="1">
        <f t="array" ref="AQ78">_xlfn.IFS(OR($G78="公衆街路灯A",$G78="定額電灯"),$G78&amp;AP78,COUNTIF(G78,"*従量電灯*"),G78,1,"-")</f>
        <v>従量電灯</v>
      </c>
      <c r="AR78" s="176" t="str" cm="1">
        <f t="array" ref="AR78">_xlfn.IFS($AN78=0,"-",OR($AH78="対象外",$AH78="-"),"-",OR($G78="公衆街路灯A",$G78="定額電灯"),_xlfn.XLOOKUP($AQ78,削除禁止_電灯料金!$B:$B,削除禁止_電灯料金!$E:$E,0),1,"-")</f>
        <v>-</v>
      </c>
      <c r="AS78" s="177" t="str" cm="1">
        <f t="array" ref="AS78">_xlfn.IFS($AR78="-","-",OR($G78="公衆街路灯A",$G78="定額電灯"),_xlfn.XLOOKUP(AQ78,削除禁止_電灯料金!$B:$B,削除禁止_電灯料金!$D:$D,0),1,"-")</f>
        <v>-</v>
      </c>
      <c r="AT78" s="176">
        <f>IFERROR(IF(OR($G78="公衆街路灯A",$G78="定額電灯"),"-",ROUND((_xlfn.XLOOKUP($AQ78,削除禁止_電灯料金!$B:$B,削除禁止_電灯料金!$E:$E)*AM78/1000*$K78*$L78/12),2)),"-")</f>
        <v>0</v>
      </c>
      <c r="AU78" s="177">
        <f>IFERROR(IF(OR($G78="公衆街路灯A",$G78="定額電灯"),"-",ROUND((AM78/1000*$K78*$L78/12)*_xlfn.XLOOKUP($A78,削除禁止_電灯料金!K:K,削除禁止_電灯料金!M:M,"-"),2)),"-")</f>
        <v>0</v>
      </c>
      <c r="AV78" s="178">
        <f>IFERROR(IF(OR($G78="公衆街路灯A",$G78="定額電灯"),ROUND((((AR78+AS78)*AN78))*12*_xlfn.XLOOKUP($A78,削除禁止_電灯料金!K:K,削除禁止_電灯料金!N:N),0),ROUND((AT78+AU78)*AN78*12*_xlfn.XLOOKUP($A78,削除禁止_電灯料金!K:K,削除禁止_電灯料金!N:N),0)),0)</f>
        <v>0</v>
      </c>
      <c r="AW78" s="145"/>
    </row>
    <row r="79" spans="1:49" ht="30" customHeight="1">
      <c r="A79" s="1">
        <v>1</v>
      </c>
      <c r="B79" s="41" t="s">
        <v>45</v>
      </c>
      <c r="C79" s="42"/>
      <c r="D79" s="146" t="s">
        <v>56</v>
      </c>
      <c r="E79" s="147" t="s">
        <v>186</v>
      </c>
      <c r="F79" s="148" t="s">
        <v>196</v>
      </c>
      <c r="G79" s="148" t="s">
        <v>73</v>
      </c>
      <c r="H79" s="149"/>
      <c r="I79" s="150"/>
      <c r="J79" s="151"/>
      <c r="K79" s="152">
        <v>3</v>
      </c>
      <c r="L79" s="153">
        <v>37</v>
      </c>
      <c r="M79" s="154" t="s">
        <v>84</v>
      </c>
      <c r="N79" s="119" t="s">
        <v>75</v>
      </c>
      <c r="O79" s="120">
        <v>1</v>
      </c>
      <c r="P79" s="155" t="s">
        <v>76</v>
      </c>
      <c r="Q79" s="155">
        <v>0</v>
      </c>
      <c r="R79" s="155" t="s">
        <v>77</v>
      </c>
      <c r="S79" s="156">
        <v>0</v>
      </c>
      <c r="T79" s="156">
        <v>0</v>
      </c>
      <c r="U79" s="156">
        <v>0</v>
      </c>
      <c r="V79" s="157">
        <v>0</v>
      </c>
      <c r="W79" s="158">
        <v>35</v>
      </c>
      <c r="X79" s="159">
        <v>3</v>
      </c>
      <c r="Y79" s="160">
        <v>3</v>
      </c>
      <c r="Z79" s="161">
        <f t="shared" si="14"/>
        <v>0.97124999999999995</v>
      </c>
      <c r="AA79" s="155">
        <v>0</v>
      </c>
      <c r="AB79" s="162" t="s">
        <v>80</v>
      </c>
      <c r="AC79" s="163" t="s">
        <v>56</v>
      </c>
      <c r="AD79" s="164" t="s">
        <v>56</v>
      </c>
      <c r="AE79" s="163" t="s">
        <v>56</v>
      </c>
      <c r="AF79" s="164">
        <f t="shared" si="17"/>
        <v>9.7125000000000004</v>
      </c>
      <c r="AG79" s="165">
        <f t="shared" si="15"/>
        <v>3496.5000000000005</v>
      </c>
      <c r="AH79" s="166" t="s">
        <v>81</v>
      </c>
      <c r="AI79" s="167"/>
      <c r="AJ79" s="168"/>
      <c r="AK79" s="169"/>
      <c r="AL79" s="170"/>
      <c r="AM79" s="171"/>
      <c r="AN79" s="172"/>
      <c r="AO79" s="173">
        <f t="shared" si="16"/>
        <v>0</v>
      </c>
      <c r="AP79" s="174" t="s">
        <v>82</v>
      </c>
      <c r="AQ79" s="175" t="str" cm="1">
        <f t="array" ref="AQ79">_xlfn.IFS(OR($G79="公衆街路灯A",$G79="定額電灯"),$G79&amp;AP79,COUNTIF(G79,"*従量電灯*"),G79,1,"-")</f>
        <v>従量電灯</v>
      </c>
      <c r="AR79" s="176" t="str" cm="1">
        <f t="array" ref="AR79">_xlfn.IFS($AN79=0,"-",OR($AH79="対象外",$AH79="-"),"-",OR($G79="公衆街路灯A",$G79="定額電灯"),_xlfn.XLOOKUP($AQ79,削除禁止_電灯料金!$B:$B,削除禁止_電灯料金!$E:$E,0),1,"-")</f>
        <v>-</v>
      </c>
      <c r="AS79" s="177" t="str" cm="1">
        <f t="array" ref="AS79">_xlfn.IFS($AR79="-","-",OR($G79="公衆街路灯A",$G79="定額電灯"),_xlfn.XLOOKUP(AQ79,削除禁止_電灯料金!$B:$B,削除禁止_電灯料金!$D:$D,0),1,"-")</f>
        <v>-</v>
      </c>
      <c r="AT79" s="176">
        <f>IFERROR(IF(OR($G79="公衆街路灯A",$G79="定額電灯"),"-",ROUND((_xlfn.XLOOKUP($AQ79,削除禁止_電灯料金!$B:$B,削除禁止_電灯料金!$E:$E)*AM79/1000*$K79*$L79/12),2)),"-")</f>
        <v>0</v>
      </c>
      <c r="AU79" s="177">
        <f>IFERROR(IF(OR($G79="公衆街路灯A",$G79="定額電灯"),"-",ROUND((AM79/1000*$K79*$L79/12)*_xlfn.XLOOKUP($A79,削除禁止_電灯料金!K:K,削除禁止_電灯料金!M:M,"-"),2)),"-")</f>
        <v>0</v>
      </c>
      <c r="AV79" s="178">
        <f>IFERROR(IF(OR($G79="公衆街路灯A",$G79="定額電灯"),ROUND((((AR79+AS79)*AN79))*12*_xlfn.XLOOKUP($A79,削除禁止_電灯料金!K:K,削除禁止_電灯料金!N:N),0),ROUND((AT79+AU79)*AN79*12*_xlfn.XLOOKUP($A79,削除禁止_電灯料金!K:K,削除禁止_電灯料金!N:N),0)),0)</f>
        <v>0</v>
      </c>
      <c r="AW79" s="145"/>
    </row>
    <row r="80" spans="1:49" ht="30" customHeight="1">
      <c r="A80" s="1">
        <v>1</v>
      </c>
      <c r="B80" s="41" t="s">
        <v>45</v>
      </c>
      <c r="C80" s="42"/>
      <c r="D80" s="146" t="s">
        <v>56</v>
      </c>
      <c r="E80" s="147" t="s">
        <v>186</v>
      </c>
      <c r="F80" s="148" t="s">
        <v>196</v>
      </c>
      <c r="G80" s="148" t="s">
        <v>73</v>
      </c>
      <c r="H80" s="149"/>
      <c r="I80" s="150"/>
      <c r="J80" s="151"/>
      <c r="K80" s="152">
        <v>24</v>
      </c>
      <c r="L80" s="153">
        <v>365</v>
      </c>
      <c r="M80" s="154" t="s">
        <v>85</v>
      </c>
      <c r="N80" s="119" t="s">
        <v>86</v>
      </c>
      <c r="O80" s="120">
        <v>1</v>
      </c>
      <c r="P80" s="155" t="s">
        <v>87</v>
      </c>
      <c r="Q80" s="155">
        <v>0</v>
      </c>
      <c r="R80" s="155" t="s">
        <v>88</v>
      </c>
      <c r="S80" s="156" t="s">
        <v>89</v>
      </c>
      <c r="T80" s="156">
        <v>0</v>
      </c>
      <c r="U80" s="156">
        <v>0</v>
      </c>
      <c r="V80" s="157" t="s">
        <v>90</v>
      </c>
      <c r="W80" s="158">
        <v>2.7</v>
      </c>
      <c r="X80" s="159">
        <v>2</v>
      </c>
      <c r="Y80" s="160">
        <v>2</v>
      </c>
      <c r="Z80" s="161">
        <f t="shared" si="14"/>
        <v>3.9420000000000002</v>
      </c>
      <c r="AA80" s="155">
        <v>0</v>
      </c>
      <c r="AB80" s="162" t="s">
        <v>80</v>
      </c>
      <c r="AC80" s="163" t="s">
        <v>56</v>
      </c>
      <c r="AD80" s="164" t="s">
        <v>56</v>
      </c>
      <c r="AE80" s="163" t="s">
        <v>56</v>
      </c>
      <c r="AF80" s="164">
        <f t="shared" si="17"/>
        <v>59.13</v>
      </c>
      <c r="AG80" s="165">
        <f t="shared" si="15"/>
        <v>14191.2</v>
      </c>
      <c r="AH80" s="166" t="s">
        <v>81</v>
      </c>
      <c r="AI80" s="167"/>
      <c r="AJ80" s="168"/>
      <c r="AK80" s="169"/>
      <c r="AL80" s="170"/>
      <c r="AM80" s="171"/>
      <c r="AN80" s="172"/>
      <c r="AO80" s="173">
        <f t="shared" si="16"/>
        <v>0</v>
      </c>
      <c r="AP80" s="174" t="s">
        <v>82</v>
      </c>
      <c r="AQ80" s="175" t="str" cm="1">
        <f t="array" ref="AQ80">_xlfn.IFS(OR($G80="公衆街路灯A",$G80="定額電灯"),$G80&amp;AP80,COUNTIF(G80,"*従量電灯*"),G80,1,"-")</f>
        <v>従量電灯</v>
      </c>
      <c r="AR80" s="176" t="str" cm="1">
        <f t="array" ref="AR80">_xlfn.IFS($AN80=0,"-",OR($AH80="対象外",$AH80="-"),"-",OR($G80="公衆街路灯A",$G80="定額電灯"),_xlfn.XLOOKUP($AQ80,削除禁止_電灯料金!$B:$B,削除禁止_電灯料金!$E:$E,0),1,"-")</f>
        <v>-</v>
      </c>
      <c r="AS80" s="177" t="str" cm="1">
        <f t="array" ref="AS80">_xlfn.IFS($AR80="-","-",OR($G80="公衆街路灯A",$G80="定額電灯"),_xlfn.XLOOKUP(AQ80,削除禁止_電灯料金!$B:$B,削除禁止_電灯料金!$D:$D,0),1,"-")</f>
        <v>-</v>
      </c>
      <c r="AT80" s="176">
        <f>IFERROR(IF(OR($G80="公衆街路灯A",$G80="定額電灯"),"-",ROUND((_xlfn.XLOOKUP($AQ80,削除禁止_電灯料金!$B:$B,削除禁止_電灯料金!$E:$E)*AM80/1000*$K80*$L80/12),2)),"-")</f>
        <v>0</v>
      </c>
      <c r="AU80" s="177">
        <f>IFERROR(IF(OR($G80="公衆街路灯A",$G80="定額電灯"),"-",ROUND((AM80/1000*$K80*$L80/12)*_xlfn.XLOOKUP($A80,削除禁止_電灯料金!K:K,削除禁止_電灯料金!M:M,"-"),2)),"-")</f>
        <v>0</v>
      </c>
      <c r="AV80" s="178">
        <f>IFERROR(IF(OR($G80="公衆街路灯A",$G80="定額電灯"),ROUND((((AR80+AS80)*AN80))*12*_xlfn.XLOOKUP($A80,削除禁止_電灯料金!K:K,削除禁止_電灯料金!N:N),0),ROUND((AT80+AU80)*AN80*12*_xlfn.XLOOKUP($A80,削除禁止_電灯料金!K:K,削除禁止_電灯料金!N:N),0)),0)</f>
        <v>0</v>
      </c>
      <c r="AW80" s="145"/>
    </row>
    <row r="81" spans="1:49" ht="30" customHeight="1">
      <c r="A81" s="1">
        <v>1</v>
      </c>
      <c r="B81" s="41" t="s">
        <v>45</v>
      </c>
      <c r="C81" s="42"/>
      <c r="D81" s="180" t="s">
        <v>56</v>
      </c>
      <c r="E81" s="181" t="s">
        <v>186</v>
      </c>
      <c r="F81" s="182" t="s">
        <v>197</v>
      </c>
      <c r="G81" s="182" t="s">
        <v>56</v>
      </c>
      <c r="H81" s="183" t="s">
        <v>168</v>
      </c>
      <c r="I81" s="184"/>
      <c r="J81" s="185"/>
      <c r="K81" s="186" t="s">
        <v>82</v>
      </c>
      <c r="L81" s="187" t="s">
        <v>82</v>
      </c>
      <c r="M81" s="212" t="s">
        <v>56</v>
      </c>
      <c r="N81" s="189">
        <v>0</v>
      </c>
      <c r="O81" s="190">
        <v>0</v>
      </c>
      <c r="P81" s="191">
        <v>0</v>
      </c>
      <c r="Q81" s="191">
        <v>0</v>
      </c>
      <c r="R81" s="191">
        <v>0</v>
      </c>
      <c r="S81" s="192">
        <v>0</v>
      </c>
      <c r="T81" s="192">
        <v>0</v>
      </c>
      <c r="U81" s="192">
        <v>0</v>
      </c>
      <c r="V81" s="193">
        <v>0</v>
      </c>
      <c r="W81" s="194">
        <v>0</v>
      </c>
      <c r="X81" s="195"/>
      <c r="Y81" s="196">
        <v>0</v>
      </c>
      <c r="Z81" s="197">
        <v>0</v>
      </c>
      <c r="AA81" s="191">
        <v>0</v>
      </c>
      <c r="AB81" s="198" t="s">
        <v>56</v>
      </c>
      <c r="AC81" s="199" t="s">
        <v>56</v>
      </c>
      <c r="AD81" s="200" t="s">
        <v>56</v>
      </c>
      <c r="AE81" s="199" t="s">
        <v>56</v>
      </c>
      <c r="AF81" s="200" t="s">
        <v>3121</v>
      </c>
      <c r="AG81" s="201">
        <v>0</v>
      </c>
      <c r="AH81" s="201" t="s">
        <v>56</v>
      </c>
      <c r="AI81" s="202"/>
      <c r="AJ81" s="203"/>
      <c r="AK81" s="204"/>
      <c r="AL81" s="194"/>
      <c r="AM81" s="205"/>
      <c r="AN81" s="206"/>
      <c r="AO81" s="200">
        <f t="shared" si="16"/>
        <v>0</v>
      </c>
      <c r="AP81" s="207" t="s">
        <v>82</v>
      </c>
      <c r="AQ81" s="198" t="str" cm="1">
        <f t="array" ref="AQ81">_xlfn.IFS(OR($G81="公衆街路灯A",$G81="定額電灯"),$G81&amp;AP81,COUNTIF(G81,"*従量電灯*"),G81,1,"-")</f>
        <v>-</v>
      </c>
      <c r="AR81" s="208" t="str" cm="1">
        <f t="array" ref="AR81">_xlfn.IFS($AN81=0,"-",OR($AH81="対象外",$AH81="-"),"-",OR($G81="公衆街路灯A",$G81="定額電灯"),_xlfn.XLOOKUP($AQ81,削除禁止_電灯料金!$B:$B,削除禁止_電灯料金!$E:$E,0),1,"-")</f>
        <v>-</v>
      </c>
      <c r="AS81" s="209" t="str" cm="1">
        <f t="array" ref="AS81">_xlfn.IFS($AR81="-","-",OR($G81="公衆街路灯A",$G81="定額電灯"),_xlfn.XLOOKUP(AQ81,削除禁止_電灯料金!$B:$B,削除禁止_電灯料金!$D:$D,0),1,"-")</f>
        <v>-</v>
      </c>
      <c r="AT81" s="208" t="str">
        <f>IFERROR(IF(OR($G81="公衆街路灯A",$G81="定額電灯"),"-",ROUND((_xlfn.XLOOKUP($AQ81,削除禁止_電灯料金!$B:$B,削除禁止_電灯料金!$E:$E)*AM81/1000*$K81*$L81/12),2)),"-")</f>
        <v>-</v>
      </c>
      <c r="AU81" s="209" t="str">
        <f>IFERROR(IF(OR($G81="公衆街路灯A",$G81="定額電灯"),"-",ROUND((AM81/1000*$K81*$L81/12)*_xlfn.XLOOKUP($A81,削除禁止_電灯料金!K:K,削除禁止_電灯料金!M:M,"-"),2)),"-")</f>
        <v>-</v>
      </c>
      <c r="AV81" s="210">
        <f>IFERROR(IF(OR($G81="公衆街路灯A",$G81="定額電灯"),ROUND((((AR81+AS81)*AN81))*12*_xlfn.XLOOKUP($A81,削除禁止_電灯料金!K:K,削除禁止_電灯料金!N:N),0),ROUND((AT81+AU81)*AN81*12*_xlfn.XLOOKUP($A81,削除禁止_電灯料金!K:K,削除禁止_電灯料金!N:N),0)),0)</f>
        <v>0</v>
      </c>
      <c r="AW81" s="145"/>
    </row>
    <row r="82" spans="1:49" ht="30" customHeight="1">
      <c r="A82" s="1">
        <v>1</v>
      </c>
      <c r="B82" s="41" t="s">
        <v>45</v>
      </c>
      <c r="C82" s="42"/>
      <c r="D82" s="146" t="s">
        <v>56</v>
      </c>
      <c r="E82" s="147" t="s">
        <v>186</v>
      </c>
      <c r="F82" s="148" t="s">
        <v>198</v>
      </c>
      <c r="G82" s="148" t="s">
        <v>73</v>
      </c>
      <c r="H82" s="149"/>
      <c r="I82" s="150"/>
      <c r="J82" s="151"/>
      <c r="K82" s="152">
        <v>3</v>
      </c>
      <c r="L82" s="153">
        <v>140</v>
      </c>
      <c r="M82" s="179" t="s">
        <v>109</v>
      </c>
      <c r="N82" s="119" t="s">
        <v>110</v>
      </c>
      <c r="O82" s="120">
        <v>2</v>
      </c>
      <c r="P82" s="155" t="s">
        <v>111</v>
      </c>
      <c r="Q82" s="155">
        <v>0</v>
      </c>
      <c r="R82" s="155" t="s">
        <v>112</v>
      </c>
      <c r="S82" s="156">
        <v>0</v>
      </c>
      <c r="T82" s="156">
        <v>0</v>
      </c>
      <c r="U82" s="156">
        <v>0</v>
      </c>
      <c r="V82" s="157">
        <v>0</v>
      </c>
      <c r="W82" s="158">
        <v>48</v>
      </c>
      <c r="X82" s="159">
        <v>8</v>
      </c>
      <c r="Y82" s="160">
        <v>16</v>
      </c>
      <c r="Z82" s="161">
        <f t="shared" ref="Z82:Z85" si="18">K82*L82*W82*Y82/12/1000</f>
        <v>26.88</v>
      </c>
      <c r="AA82" s="155">
        <v>0</v>
      </c>
      <c r="AB82" s="162" t="s">
        <v>80</v>
      </c>
      <c r="AC82" s="163" t="s">
        <v>56</v>
      </c>
      <c r="AD82" s="164" t="s">
        <v>56</v>
      </c>
      <c r="AE82" s="163" t="s">
        <v>56</v>
      </c>
      <c r="AF82" s="164">
        <f t="shared" si="17"/>
        <v>50.4</v>
      </c>
      <c r="AG82" s="165">
        <f t="shared" ref="AG82:AG85" si="19">Y82*AF82*120</f>
        <v>96768</v>
      </c>
      <c r="AH82" s="166" t="s">
        <v>113</v>
      </c>
      <c r="AI82" s="167"/>
      <c r="AJ82" s="168"/>
      <c r="AK82" s="169"/>
      <c r="AL82" s="170"/>
      <c r="AM82" s="171"/>
      <c r="AN82" s="172"/>
      <c r="AO82" s="173">
        <f t="shared" si="16"/>
        <v>0</v>
      </c>
      <c r="AP82" s="174" t="s">
        <v>82</v>
      </c>
      <c r="AQ82" s="175" t="str" cm="1">
        <f t="array" ref="AQ82">_xlfn.IFS(OR($G82="公衆街路灯A",$G82="定額電灯"),$G82&amp;AP82,COUNTIF(G82,"*従量電灯*"),G82,1,"-")</f>
        <v>従量電灯</v>
      </c>
      <c r="AR82" s="176" t="str" cm="1">
        <f t="array" ref="AR82">_xlfn.IFS($AN82=0,"-",OR($AH82="対象外",$AH82="-"),"-",OR($G82="公衆街路灯A",$G82="定額電灯"),_xlfn.XLOOKUP($AQ82,削除禁止_電灯料金!$B:$B,削除禁止_電灯料金!$E:$E,0),1,"-")</f>
        <v>-</v>
      </c>
      <c r="AS82" s="177" t="str" cm="1">
        <f t="array" ref="AS82">_xlfn.IFS($AR82="-","-",OR($G82="公衆街路灯A",$G82="定額電灯"),_xlfn.XLOOKUP(AQ82,削除禁止_電灯料金!$B:$B,削除禁止_電灯料金!$D:$D,0),1,"-")</f>
        <v>-</v>
      </c>
      <c r="AT82" s="176">
        <f>IFERROR(IF(OR($G82="公衆街路灯A",$G82="定額電灯"),"-",ROUND((_xlfn.XLOOKUP($AQ82,削除禁止_電灯料金!$B:$B,削除禁止_電灯料金!$E:$E)*AM82/1000*$K82*$L82/12),2)),"-")</f>
        <v>0</v>
      </c>
      <c r="AU82" s="177">
        <f>IFERROR(IF(OR($G82="公衆街路灯A",$G82="定額電灯"),"-",ROUND((AM82/1000*$K82*$L82/12)*_xlfn.XLOOKUP($A82,削除禁止_電灯料金!K:K,削除禁止_電灯料金!M:M,"-"),2)),"-")</f>
        <v>0</v>
      </c>
      <c r="AV82" s="178">
        <f>IFERROR(IF(OR($G82="公衆街路灯A",$G82="定額電灯"),ROUND((((AR82+AS82)*AN82))*12*_xlfn.XLOOKUP($A82,削除禁止_電灯料金!K:K,削除禁止_電灯料金!N:N),0),ROUND((AT82+AU82)*AN82*12*_xlfn.XLOOKUP($A82,削除禁止_電灯料金!K:K,削除禁止_電灯料金!N:N),0)),0)</f>
        <v>0</v>
      </c>
      <c r="AW82" s="145"/>
    </row>
    <row r="83" spans="1:49" ht="30" customHeight="1">
      <c r="A83" s="1">
        <v>1</v>
      </c>
      <c r="B83" s="41" t="s">
        <v>45</v>
      </c>
      <c r="C83" s="42"/>
      <c r="D83" s="146" t="s">
        <v>56</v>
      </c>
      <c r="E83" s="147" t="s">
        <v>186</v>
      </c>
      <c r="F83" s="148" t="s">
        <v>198</v>
      </c>
      <c r="G83" s="148" t="s">
        <v>73</v>
      </c>
      <c r="H83" s="149"/>
      <c r="I83" s="150"/>
      <c r="J83" s="151"/>
      <c r="K83" s="152">
        <v>3</v>
      </c>
      <c r="L83" s="153">
        <v>140</v>
      </c>
      <c r="M83" s="179" t="s">
        <v>115</v>
      </c>
      <c r="N83" s="119" t="s">
        <v>116</v>
      </c>
      <c r="O83" s="120">
        <v>1</v>
      </c>
      <c r="P83" s="155" t="s">
        <v>111</v>
      </c>
      <c r="Q83" s="155">
        <v>0</v>
      </c>
      <c r="R83" s="155" t="s">
        <v>112</v>
      </c>
      <c r="S83" s="156">
        <v>0</v>
      </c>
      <c r="T83" s="156">
        <v>0</v>
      </c>
      <c r="U83" s="156">
        <v>0</v>
      </c>
      <c r="V83" s="157">
        <v>0</v>
      </c>
      <c r="W83" s="158">
        <v>48</v>
      </c>
      <c r="X83" s="159">
        <v>2</v>
      </c>
      <c r="Y83" s="160">
        <v>2</v>
      </c>
      <c r="Z83" s="161">
        <f t="shared" si="18"/>
        <v>3.36</v>
      </c>
      <c r="AA83" s="155">
        <v>0</v>
      </c>
      <c r="AB83" s="162" t="s">
        <v>80</v>
      </c>
      <c r="AC83" s="163" t="s">
        <v>56</v>
      </c>
      <c r="AD83" s="164" t="s">
        <v>56</v>
      </c>
      <c r="AE83" s="163" t="s">
        <v>56</v>
      </c>
      <c r="AF83" s="164">
        <f t="shared" si="17"/>
        <v>50.4</v>
      </c>
      <c r="AG83" s="165">
        <f t="shared" si="19"/>
        <v>12096</v>
      </c>
      <c r="AH83" s="166" t="s">
        <v>113</v>
      </c>
      <c r="AI83" s="167"/>
      <c r="AJ83" s="168"/>
      <c r="AK83" s="169"/>
      <c r="AL83" s="170"/>
      <c r="AM83" s="171"/>
      <c r="AN83" s="172"/>
      <c r="AO83" s="173">
        <f t="shared" si="16"/>
        <v>0</v>
      </c>
      <c r="AP83" s="174" t="s">
        <v>82</v>
      </c>
      <c r="AQ83" s="175" t="str" cm="1">
        <f t="array" ref="AQ83">_xlfn.IFS(OR($G83="公衆街路灯A",$G83="定額電灯"),$G83&amp;AP83,COUNTIF(G83,"*従量電灯*"),G83,1,"-")</f>
        <v>従量電灯</v>
      </c>
      <c r="AR83" s="176" t="str" cm="1">
        <f t="array" ref="AR83">_xlfn.IFS($AN83=0,"-",OR($AH83="対象外",$AH83="-"),"-",OR($G83="公衆街路灯A",$G83="定額電灯"),_xlfn.XLOOKUP($AQ83,削除禁止_電灯料金!$B:$B,削除禁止_電灯料金!$E:$E,0),1,"-")</f>
        <v>-</v>
      </c>
      <c r="AS83" s="177" t="str" cm="1">
        <f t="array" ref="AS83">_xlfn.IFS($AR83="-","-",OR($G83="公衆街路灯A",$G83="定額電灯"),_xlfn.XLOOKUP(AQ83,削除禁止_電灯料金!$B:$B,削除禁止_電灯料金!$D:$D,0),1,"-")</f>
        <v>-</v>
      </c>
      <c r="AT83" s="176">
        <f>IFERROR(IF(OR($G83="公衆街路灯A",$G83="定額電灯"),"-",ROUND((_xlfn.XLOOKUP($AQ83,削除禁止_電灯料金!$B:$B,削除禁止_電灯料金!$E:$E)*AM83/1000*$K83*$L83/12),2)),"-")</f>
        <v>0</v>
      </c>
      <c r="AU83" s="177">
        <f>IFERROR(IF(OR($G83="公衆街路灯A",$G83="定額電灯"),"-",ROUND((AM83/1000*$K83*$L83/12)*_xlfn.XLOOKUP($A83,削除禁止_電灯料金!K:K,削除禁止_電灯料金!M:M,"-"),2)),"-")</f>
        <v>0</v>
      </c>
      <c r="AV83" s="178">
        <f>IFERROR(IF(OR($G83="公衆街路灯A",$G83="定額電灯"),ROUND((((AR83+AS83)*AN83))*12*_xlfn.XLOOKUP($A83,削除禁止_電灯料金!K:K,削除禁止_電灯料金!N:N),0),ROUND((AT83+AU83)*AN83*12*_xlfn.XLOOKUP($A83,削除禁止_電灯料金!K:K,削除禁止_電灯料金!N:N),0)),0)</f>
        <v>0</v>
      </c>
      <c r="AW83" s="145"/>
    </row>
    <row r="84" spans="1:49" ht="30" customHeight="1">
      <c r="A84" s="1">
        <v>1</v>
      </c>
      <c r="B84" s="41" t="s">
        <v>45</v>
      </c>
      <c r="C84" s="42"/>
      <c r="D84" s="146" t="s">
        <v>56</v>
      </c>
      <c r="E84" s="147" t="s">
        <v>186</v>
      </c>
      <c r="F84" s="148" t="s">
        <v>198</v>
      </c>
      <c r="G84" s="148" t="s">
        <v>73</v>
      </c>
      <c r="H84" s="149"/>
      <c r="I84" s="150"/>
      <c r="J84" s="151"/>
      <c r="K84" s="152">
        <v>24</v>
      </c>
      <c r="L84" s="153">
        <v>365</v>
      </c>
      <c r="M84" s="154" t="s">
        <v>85</v>
      </c>
      <c r="N84" s="119" t="s">
        <v>86</v>
      </c>
      <c r="O84" s="120">
        <v>1</v>
      </c>
      <c r="P84" s="155" t="s">
        <v>87</v>
      </c>
      <c r="Q84" s="155">
        <v>0</v>
      </c>
      <c r="R84" s="155" t="s">
        <v>88</v>
      </c>
      <c r="S84" s="156" t="s">
        <v>89</v>
      </c>
      <c r="T84" s="156">
        <v>0</v>
      </c>
      <c r="U84" s="156">
        <v>0</v>
      </c>
      <c r="V84" s="157" t="s">
        <v>90</v>
      </c>
      <c r="W84" s="158">
        <v>2.7</v>
      </c>
      <c r="X84" s="159">
        <v>2</v>
      </c>
      <c r="Y84" s="160">
        <v>2</v>
      </c>
      <c r="Z84" s="161">
        <f t="shared" si="18"/>
        <v>3.9420000000000002</v>
      </c>
      <c r="AA84" s="155">
        <v>0</v>
      </c>
      <c r="AB84" s="162" t="s">
        <v>80</v>
      </c>
      <c r="AC84" s="163" t="s">
        <v>56</v>
      </c>
      <c r="AD84" s="164" t="s">
        <v>56</v>
      </c>
      <c r="AE84" s="163" t="s">
        <v>56</v>
      </c>
      <c r="AF84" s="164">
        <f t="shared" si="17"/>
        <v>59.13</v>
      </c>
      <c r="AG84" s="165">
        <f t="shared" si="19"/>
        <v>14191.2</v>
      </c>
      <c r="AH84" s="166" t="s">
        <v>81</v>
      </c>
      <c r="AI84" s="167"/>
      <c r="AJ84" s="168"/>
      <c r="AK84" s="169"/>
      <c r="AL84" s="170"/>
      <c r="AM84" s="171"/>
      <c r="AN84" s="172"/>
      <c r="AO84" s="173">
        <f t="shared" si="16"/>
        <v>0</v>
      </c>
      <c r="AP84" s="174" t="s">
        <v>82</v>
      </c>
      <c r="AQ84" s="175" t="str" cm="1">
        <f t="array" ref="AQ84">_xlfn.IFS(OR($G84="公衆街路灯A",$G84="定額電灯"),$G84&amp;AP84,COUNTIF(G84,"*従量電灯*"),G84,1,"-")</f>
        <v>従量電灯</v>
      </c>
      <c r="AR84" s="176" t="str" cm="1">
        <f t="array" ref="AR84">_xlfn.IFS($AN84=0,"-",OR($AH84="対象外",$AH84="-"),"-",OR($G84="公衆街路灯A",$G84="定額電灯"),_xlfn.XLOOKUP($AQ84,削除禁止_電灯料金!$B:$B,削除禁止_電灯料金!$E:$E,0),1,"-")</f>
        <v>-</v>
      </c>
      <c r="AS84" s="177" t="str" cm="1">
        <f t="array" ref="AS84">_xlfn.IFS($AR84="-","-",OR($G84="公衆街路灯A",$G84="定額電灯"),_xlfn.XLOOKUP(AQ84,削除禁止_電灯料金!$B:$B,削除禁止_電灯料金!$D:$D,0),1,"-")</f>
        <v>-</v>
      </c>
      <c r="AT84" s="176">
        <f>IFERROR(IF(OR($G84="公衆街路灯A",$G84="定額電灯"),"-",ROUND((_xlfn.XLOOKUP($AQ84,削除禁止_電灯料金!$B:$B,削除禁止_電灯料金!$E:$E)*AM84/1000*$K84*$L84/12),2)),"-")</f>
        <v>0</v>
      </c>
      <c r="AU84" s="177">
        <f>IFERROR(IF(OR($G84="公衆街路灯A",$G84="定額電灯"),"-",ROUND((AM84/1000*$K84*$L84/12)*_xlfn.XLOOKUP($A84,削除禁止_電灯料金!K:K,削除禁止_電灯料金!M:M,"-"),2)),"-")</f>
        <v>0</v>
      </c>
      <c r="AV84" s="178">
        <f>IFERROR(IF(OR($G84="公衆街路灯A",$G84="定額電灯"),ROUND((((AR84+AS84)*AN84))*12*_xlfn.XLOOKUP($A84,削除禁止_電灯料金!K:K,削除禁止_電灯料金!N:N),0),ROUND((AT84+AU84)*AN84*12*_xlfn.XLOOKUP($A84,削除禁止_電灯料金!K:K,削除禁止_電灯料金!N:N),0)),0)</f>
        <v>0</v>
      </c>
      <c r="AW84" s="145"/>
    </row>
    <row r="85" spans="1:49" ht="30" customHeight="1">
      <c r="A85" s="1">
        <v>1</v>
      </c>
      <c r="B85" s="41" t="s">
        <v>45</v>
      </c>
      <c r="C85" s="42"/>
      <c r="D85" s="146" t="s">
        <v>56</v>
      </c>
      <c r="E85" s="147" t="s">
        <v>186</v>
      </c>
      <c r="F85" s="148" t="s">
        <v>149</v>
      </c>
      <c r="G85" s="148" t="s">
        <v>73</v>
      </c>
      <c r="H85" s="149"/>
      <c r="I85" s="150"/>
      <c r="J85" s="151"/>
      <c r="K85" s="152">
        <v>2</v>
      </c>
      <c r="L85" s="153">
        <v>242</v>
      </c>
      <c r="M85" s="154" t="s">
        <v>128</v>
      </c>
      <c r="N85" s="119" t="s">
        <v>75</v>
      </c>
      <c r="O85" s="120">
        <v>1</v>
      </c>
      <c r="P85" s="155" t="s">
        <v>129</v>
      </c>
      <c r="Q85" s="155">
        <v>0</v>
      </c>
      <c r="R85" s="155" t="s">
        <v>77</v>
      </c>
      <c r="S85" s="156">
        <v>0</v>
      </c>
      <c r="T85" s="156">
        <v>0</v>
      </c>
      <c r="U85" s="156">
        <v>0</v>
      </c>
      <c r="V85" s="157">
        <v>0</v>
      </c>
      <c r="W85" s="158">
        <v>27</v>
      </c>
      <c r="X85" s="159">
        <v>8</v>
      </c>
      <c r="Y85" s="160">
        <v>8</v>
      </c>
      <c r="Z85" s="161">
        <f t="shared" si="18"/>
        <v>8.7119999999999997</v>
      </c>
      <c r="AA85" s="155">
        <v>0</v>
      </c>
      <c r="AB85" s="162" t="s">
        <v>80</v>
      </c>
      <c r="AC85" s="163" t="s">
        <v>56</v>
      </c>
      <c r="AD85" s="164" t="s">
        <v>56</v>
      </c>
      <c r="AE85" s="163" t="s">
        <v>56</v>
      </c>
      <c r="AF85" s="164">
        <f t="shared" si="17"/>
        <v>32.67</v>
      </c>
      <c r="AG85" s="165">
        <f t="shared" si="19"/>
        <v>31363.200000000001</v>
      </c>
      <c r="AH85" s="166" t="s">
        <v>81</v>
      </c>
      <c r="AI85" s="167"/>
      <c r="AJ85" s="168"/>
      <c r="AK85" s="169"/>
      <c r="AL85" s="170"/>
      <c r="AM85" s="171"/>
      <c r="AN85" s="172"/>
      <c r="AO85" s="173">
        <f t="shared" si="16"/>
        <v>0</v>
      </c>
      <c r="AP85" s="174" t="s">
        <v>82</v>
      </c>
      <c r="AQ85" s="175" t="str" cm="1">
        <f t="array" ref="AQ85">_xlfn.IFS(OR($G85="公衆街路灯A",$G85="定額電灯"),$G85&amp;AP85,COUNTIF(G85,"*従量電灯*"),G85,1,"-")</f>
        <v>従量電灯</v>
      </c>
      <c r="AR85" s="176" t="str" cm="1">
        <f t="array" ref="AR85">_xlfn.IFS($AN85=0,"-",OR($AH85="対象外",$AH85="-"),"-",OR($G85="公衆街路灯A",$G85="定額電灯"),_xlfn.XLOOKUP($AQ85,削除禁止_電灯料金!$B:$B,削除禁止_電灯料金!$E:$E,0),1,"-")</f>
        <v>-</v>
      </c>
      <c r="AS85" s="177" t="str" cm="1">
        <f t="array" ref="AS85">_xlfn.IFS($AR85="-","-",OR($G85="公衆街路灯A",$G85="定額電灯"),_xlfn.XLOOKUP(AQ85,削除禁止_電灯料金!$B:$B,削除禁止_電灯料金!$D:$D,0),1,"-")</f>
        <v>-</v>
      </c>
      <c r="AT85" s="176">
        <f>IFERROR(IF(OR($G85="公衆街路灯A",$G85="定額電灯"),"-",ROUND((_xlfn.XLOOKUP($AQ85,削除禁止_電灯料金!$B:$B,削除禁止_電灯料金!$E:$E)*AM85/1000*$K85*$L85/12),2)),"-")</f>
        <v>0</v>
      </c>
      <c r="AU85" s="177">
        <f>IFERROR(IF(OR($G85="公衆街路灯A",$G85="定額電灯"),"-",ROUND((AM85/1000*$K85*$L85/12)*_xlfn.XLOOKUP($A85,削除禁止_電灯料金!K:K,削除禁止_電灯料金!M:M,"-"),2)),"-")</f>
        <v>0</v>
      </c>
      <c r="AV85" s="178">
        <f>IFERROR(IF(OR($G85="公衆街路灯A",$G85="定額電灯"),ROUND((((AR85+AS85)*AN85))*12*_xlfn.XLOOKUP($A85,削除禁止_電灯料金!K:K,削除禁止_電灯料金!N:N),0),ROUND((AT85+AU85)*AN85*12*_xlfn.XLOOKUP($A85,削除禁止_電灯料金!K:K,削除禁止_電灯料金!N:N),0)),0)</f>
        <v>0</v>
      </c>
      <c r="AW85" s="145"/>
    </row>
    <row r="86" spans="1:49" ht="30" customHeight="1">
      <c r="A86" s="1">
        <v>1</v>
      </c>
      <c r="B86" s="41" t="s">
        <v>45</v>
      </c>
      <c r="C86" s="42"/>
      <c r="D86" s="180" t="s">
        <v>56</v>
      </c>
      <c r="E86" s="181" t="s">
        <v>186</v>
      </c>
      <c r="F86" s="182" t="s">
        <v>149</v>
      </c>
      <c r="G86" s="182" t="s">
        <v>73</v>
      </c>
      <c r="H86" s="183" t="s">
        <v>118</v>
      </c>
      <c r="I86" s="184"/>
      <c r="J86" s="185"/>
      <c r="K86" s="186">
        <v>2</v>
      </c>
      <c r="L86" s="187">
        <v>242</v>
      </c>
      <c r="M86" s="212" t="s">
        <v>150</v>
      </c>
      <c r="N86" s="189" t="s">
        <v>120</v>
      </c>
      <c r="O86" s="190">
        <v>1</v>
      </c>
      <c r="P86" s="191" t="s">
        <v>151</v>
      </c>
      <c r="Q86" s="191">
        <v>0</v>
      </c>
      <c r="R86" s="191">
        <v>0</v>
      </c>
      <c r="S86" s="192">
        <v>0</v>
      </c>
      <c r="T86" s="192" t="s">
        <v>152</v>
      </c>
      <c r="U86" s="192" t="s">
        <v>153</v>
      </c>
      <c r="V86" s="193">
        <v>0</v>
      </c>
      <c r="W86" s="194">
        <v>57</v>
      </c>
      <c r="X86" s="195">
        <v>2</v>
      </c>
      <c r="Y86" s="196">
        <v>2</v>
      </c>
      <c r="Z86" s="197">
        <v>0</v>
      </c>
      <c r="AA86" s="191">
        <v>0</v>
      </c>
      <c r="AB86" s="198" t="s">
        <v>80</v>
      </c>
      <c r="AC86" s="199" t="s">
        <v>56</v>
      </c>
      <c r="AD86" s="200" t="s">
        <v>56</v>
      </c>
      <c r="AE86" s="199" t="s">
        <v>56</v>
      </c>
      <c r="AF86" s="200">
        <f t="shared" si="17"/>
        <v>0</v>
      </c>
      <c r="AG86" s="201">
        <v>0</v>
      </c>
      <c r="AH86" s="201" t="s">
        <v>124</v>
      </c>
      <c r="AI86" s="202" t="s">
        <v>124</v>
      </c>
      <c r="AJ86" s="203"/>
      <c r="AK86" s="204"/>
      <c r="AL86" s="194"/>
      <c r="AM86" s="205"/>
      <c r="AN86" s="206"/>
      <c r="AO86" s="200">
        <f t="shared" si="16"/>
        <v>0</v>
      </c>
      <c r="AP86" s="207" t="s">
        <v>82</v>
      </c>
      <c r="AQ86" s="198" t="str" cm="1">
        <f t="array" ref="AQ86">_xlfn.IFS(OR($G86="公衆街路灯A",$G86="定額電灯"),$G86&amp;AP86,COUNTIF(G86,"*従量電灯*"),G86,1,"-")</f>
        <v>従量電灯</v>
      </c>
      <c r="AR86" s="208" t="str" cm="1">
        <f t="array" ref="AR86">_xlfn.IFS($AN86=0,"-",OR($AH86="対象外",$AH86="-"),"-",OR($G86="公衆街路灯A",$G86="定額電灯"),_xlfn.XLOOKUP($AQ86,削除禁止_電灯料金!$B:$B,削除禁止_電灯料金!$E:$E,0),1,"-")</f>
        <v>-</v>
      </c>
      <c r="AS86" s="209" t="str" cm="1">
        <f t="array" ref="AS86">_xlfn.IFS($AR86="-","-",OR($G86="公衆街路灯A",$G86="定額電灯"),_xlfn.XLOOKUP(AQ86,削除禁止_電灯料金!$B:$B,削除禁止_電灯料金!$D:$D,0),1,"-")</f>
        <v>-</v>
      </c>
      <c r="AT86" s="208">
        <f>IFERROR(IF(OR($G86="公衆街路灯A",$G86="定額電灯"),"-",ROUND((_xlfn.XLOOKUP($AQ86,削除禁止_電灯料金!$B:$B,削除禁止_電灯料金!$E:$E)*AM86/1000*$K86*$L86/12),2)),"-")</f>
        <v>0</v>
      </c>
      <c r="AU86" s="209">
        <f>IFERROR(IF(OR($G86="公衆街路灯A",$G86="定額電灯"),"-",ROUND((AM86/1000*$K86*$L86/12)*_xlfn.XLOOKUP($A86,削除禁止_電灯料金!K:K,削除禁止_電灯料金!M:M,"-"),2)),"-")</f>
        <v>0</v>
      </c>
      <c r="AV86" s="210">
        <f>IFERROR(IF(OR($G86="公衆街路灯A",$G86="定額電灯"),ROUND((((AR86+AS86)*AN86))*12*_xlfn.XLOOKUP($A86,削除禁止_電灯料金!K:K,削除禁止_電灯料金!N:N),0),ROUND((AT86+AU86)*AN86*12*_xlfn.XLOOKUP($A86,削除禁止_電灯料金!K:K,削除禁止_電灯料金!N:N),0)),0)</f>
        <v>0</v>
      </c>
      <c r="AW86" s="145"/>
    </row>
    <row r="87" spans="1:49" ht="30" customHeight="1">
      <c r="A87" s="1">
        <v>1</v>
      </c>
      <c r="B87" s="41" t="s">
        <v>45</v>
      </c>
      <c r="C87" s="42"/>
      <c r="D87" s="146" t="s">
        <v>56</v>
      </c>
      <c r="E87" s="147" t="s">
        <v>186</v>
      </c>
      <c r="F87" s="148" t="s">
        <v>154</v>
      </c>
      <c r="G87" s="148" t="s">
        <v>73</v>
      </c>
      <c r="H87" s="149"/>
      <c r="I87" s="150"/>
      <c r="J87" s="151"/>
      <c r="K87" s="152">
        <v>1</v>
      </c>
      <c r="L87" s="153">
        <v>20</v>
      </c>
      <c r="M87" s="179" t="s">
        <v>155</v>
      </c>
      <c r="N87" s="119" t="s">
        <v>93</v>
      </c>
      <c r="O87" s="120">
        <v>2</v>
      </c>
      <c r="P87" s="155" t="s">
        <v>156</v>
      </c>
      <c r="Q87" s="155">
        <v>0</v>
      </c>
      <c r="R87" s="155" t="s">
        <v>157</v>
      </c>
      <c r="S87" s="156">
        <v>0</v>
      </c>
      <c r="T87" s="156">
        <v>0</v>
      </c>
      <c r="U87" s="156" t="s">
        <v>96</v>
      </c>
      <c r="V87" s="157">
        <v>0</v>
      </c>
      <c r="W87" s="158">
        <v>26</v>
      </c>
      <c r="X87" s="159">
        <v>1</v>
      </c>
      <c r="Y87" s="160">
        <v>2</v>
      </c>
      <c r="Z87" s="161">
        <f t="shared" ref="Z87:Z88" si="20">K87*L87*W87*Y87/12/1000</f>
        <v>8.666666666666667E-2</v>
      </c>
      <c r="AA87" s="155">
        <v>0</v>
      </c>
      <c r="AB87" s="162" t="s">
        <v>80</v>
      </c>
      <c r="AC87" s="163" t="s">
        <v>56</v>
      </c>
      <c r="AD87" s="164" t="s">
        <v>56</v>
      </c>
      <c r="AE87" s="163" t="s">
        <v>56</v>
      </c>
      <c r="AF87" s="164">
        <f t="shared" si="17"/>
        <v>1.3</v>
      </c>
      <c r="AG87" s="165">
        <f t="shared" ref="AG87:AG88" si="21">Y87*AF87*120</f>
        <v>312</v>
      </c>
      <c r="AH87" s="166" t="s">
        <v>81</v>
      </c>
      <c r="AI87" s="167"/>
      <c r="AJ87" s="168"/>
      <c r="AK87" s="169"/>
      <c r="AL87" s="170"/>
      <c r="AM87" s="171"/>
      <c r="AN87" s="172"/>
      <c r="AO87" s="173">
        <f t="shared" si="16"/>
        <v>0</v>
      </c>
      <c r="AP87" s="174" t="s">
        <v>82</v>
      </c>
      <c r="AQ87" s="175" t="str" cm="1">
        <f t="array" ref="AQ87">_xlfn.IFS(OR($G87="公衆街路灯A",$G87="定額電灯"),$G87&amp;AP87,COUNTIF(G87,"*従量電灯*"),G87,1,"-")</f>
        <v>従量電灯</v>
      </c>
      <c r="AR87" s="176" t="str" cm="1">
        <f t="array" ref="AR87">_xlfn.IFS($AN87=0,"-",OR($AH87="対象外",$AH87="-"),"-",OR($G87="公衆街路灯A",$G87="定額電灯"),_xlfn.XLOOKUP($AQ87,削除禁止_電灯料金!$B:$B,削除禁止_電灯料金!$E:$E,0),1,"-")</f>
        <v>-</v>
      </c>
      <c r="AS87" s="177" t="str" cm="1">
        <f t="array" ref="AS87">_xlfn.IFS($AR87="-","-",OR($G87="公衆街路灯A",$G87="定額電灯"),_xlfn.XLOOKUP(AQ87,削除禁止_電灯料金!$B:$B,削除禁止_電灯料金!$D:$D,0),1,"-")</f>
        <v>-</v>
      </c>
      <c r="AT87" s="176">
        <f>IFERROR(IF(OR($G87="公衆街路灯A",$G87="定額電灯"),"-",ROUND((_xlfn.XLOOKUP($AQ87,削除禁止_電灯料金!$B:$B,削除禁止_電灯料金!$E:$E)*AM87/1000*$K87*$L87/12),2)),"-")</f>
        <v>0</v>
      </c>
      <c r="AU87" s="177">
        <f>IFERROR(IF(OR($G87="公衆街路灯A",$G87="定額電灯"),"-",ROUND((AM87/1000*$K87*$L87/12)*_xlfn.XLOOKUP($A87,削除禁止_電灯料金!K:K,削除禁止_電灯料金!M:M,"-"),2)),"-")</f>
        <v>0</v>
      </c>
      <c r="AV87" s="178">
        <f>IFERROR(IF(OR($G87="公衆街路灯A",$G87="定額電灯"),ROUND((((AR87+AS87)*AN87))*12*_xlfn.XLOOKUP($A87,削除禁止_電灯料金!K:K,削除禁止_電灯料金!N:N),0),ROUND((AT87+AU87)*AN87*12*_xlfn.XLOOKUP($A87,削除禁止_電灯料金!K:K,削除禁止_電灯料金!N:N),0)),0)</f>
        <v>0</v>
      </c>
      <c r="AW87" s="145"/>
    </row>
    <row r="88" spans="1:49" ht="30" customHeight="1">
      <c r="A88" s="1">
        <v>1</v>
      </c>
      <c r="B88" s="41" t="s">
        <v>45</v>
      </c>
      <c r="C88" s="42"/>
      <c r="D88" s="146" t="s">
        <v>56</v>
      </c>
      <c r="E88" s="147" t="s">
        <v>186</v>
      </c>
      <c r="F88" s="148" t="s">
        <v>158</v>
      </c>
      <c r="G88" s="148" t="s">
        <v>73</v>
      </c>
      <c r="H88" s="149"/>
      <c r="I88" s="150"/>
      <c r="J88" s="151"/>
      <c r="K88" s="152">
        <v>2</v>
      </c>
      <c r="L88" s="153">
        <v>242</v>
      </c>
      <c r="M88" s="179" t="s">
        <v>128</v>
      </c>
      <c r="N88" s="119" t="s">
        <v>75</v>
      </c>
      <c r="O88" s="120">
        <v>1</v>
      </c>
      <c r="P88" s="155" t="s">
        <v>129</v>
      </c>
      <c r="Q88" s="155">
        <v>0</v>
      </c>
      <c r="R88" s="155" t="s">
        <v>77</v>
      </c>
      <c r="S88" s="156">
        <v>0</v>
      </c>
      <c r="T88" s="156">
        <v>0</v>
      </c>
      <c r="U88" s="156">
        <v>0</v>
      </c>
      <c r="V88" s="157">
        <v>0</v>
      </c>
      <c r="W88" s="158">
        <v>27</v>
      </c>
      <c r="X88" s="159">
        <v>7</v>
      </c>
      <c r="Y88" s="160">
        <v>7</v>
      </c>
      <c r="Z88" s="161">
        <f t="shared" si="20"/>
        <v>7.6230000000000002</v>
      </c>
      <c r="AA88" s="155">
        <v>0</v>
      </c>
      <c r="AB88" s="162" t="s">
        <v>80</v>
      </c>
      <c r="AC88" s="163" t="s">
        <v>56</v>
      </c>
      <c r="AD88" s="164" t="s">
        <v>56</v>
      </c>
      <c r="AE88" s="163" t="s">
        <v>56</v>
      </c>
      <c r="AF88" s="164">
        <f t="shared" si="17"/>
        <v>32.67</v>
      </c>
      <c r="AG88" s="165">
        <f t="shared" si="21"/>
        <v>27442.799999999999</v>
      </c>
      <c r="AH88" s="166" t="s">
        <v>81</v>
      </c>
      <c r="AI88" s="167"/>
      <c r="AJ88" s="168"/>
      <c r="AK88" s="169"/>
      <c r="AL88" s="170"/>
      <c r="AM88" s="171"/>
      <c r="AN88" s="172"/>
      <c r="AO88" s="173">
        <f t="shared" si="16"/>
        <v>0</v>
      </c>
      <c r="AP88" s="174" t="s">
        <v>82</v>
      </c>
      <c r="AQ88" s="175" t="str" cm="1">
        <f t="array" ref="AQ88">_xlfn.IFS(OR($G88="公衆街路灯A",$G88="定額電灯"),$G88&amp;AP88,COUNTIF(G88,"*従量電灯*"),G88,1,"-")</f>
        <v>従量電灯</v>
      </c>
      <c r="AR88" s="176" t="str" cm="1">
        <f t="array" ref="AR88">_xlfn.IFS($AN88=0,"-",OR($AH88="対象外",$AH88="-"),"-",OR($G88="公衆街路灯A",$G88="定額電灯"),_xlfn.XLOOKUP($AQ88,削除禁止_電灯料金!$B:$B,削除禁止_電灯料金!$E:$E,0),1,"-")</f>
        <v>-</v>
      </c>
      <c r="AS88" s="177" t="str" cm="1">
        <f t="array" ref="AS88">_xlfn.IFS($AR88="-","-",OR($G88="公衆街路灯A",$G88="定額電灯"),_xlfn.XLOOKUP(AQ88,削除禁止_電灯料金!$B:$B,削除禁止_電灯料金!$D:$D,0),1,"-")</f>
        <v>-</v>
      </c>
      <c r="AT88" s="176">
        <f>IFERROR(IF(OR($G88="公衆街路灯A",$G88="定額電灯"),"-",ROUND((_xlfn.XLOOKUP($AQ88,削除禁止_電灯料金!$B:$B,削除禁止_電灯料金!$E:$E)*AM88/1000*$K88*$L88/12),2)),"-")</f>
        <v>0</v>
      </c>
      <c r="AU88" s="177">
        <f>IFERROR(IF(OR($G88="公衆街路灯A",$G88="定額電灯"),"-",ROUND((AM88/1000*$K88*$L88/12)*_xlfn.XLOOKUP($A88,削除禁止_電灯料金!K:K,削除禁止_電灯料金!M:M,"-"),2)),"-")</f>
        <v>0</v>
      </c>
      <c r="AV88" s="178">
        <f>IFERROR(IF(OR($G88="公衆街路灯A",$G88="定額電灯"),ROUND((((AR88+AS88)*AN88))*12*_xlfn.XLOOKUP($A88,削除禁止_電灯料金!K:K,削除禁止_電灯料金!N:N),0),ROUND((AT88+AU88)*AN88*12*_xlfn.XLOOKUP($A88,削除禁止_電灯料金!K:K,削除禁止_電灯料金!N:N),0)),0)</f>
        <v>0</v>
      </c>
      <c r="AW88" s="145"/>
    </row>
    <row r="89" spans="1:49" ht="30" customHeight="1">
      <c r="A89" s="1">
        <v>1</v>
      </c>
      <c r="B89" s="41" t="s">
        <v>45</v>
      </c>
      <c r="C89" s="42"/>
      <c r="D89" s="180" t="s">
        <v>56</v>
      </c>
      <c r="E89" s="181" t="s">
        <v>186</v>
      </c>
      <c r="F89" s="182" t="s">
        <v>158</v>
      </c>
      <c r="G89" s="182" t="s">
        <v>73</v>
      </c>
      <c r="H89" s="183" t="s">
        <v>118</v>
      </c>
      <c r="I89" s="184"/>
      <c r="J89" s="185"/>
      <c r="K89" s="186">
        <v>2</v>
      </c>
      <c r="L89" s="187">
        <v>242</v>
      </c>
      <c r="M89" s="212" t="s">
        <v>150</v>
      </c>
      <c r="N89" s="189" t="s">
        <v>120</v>
      </c>
      <c r="O89" s="190">
        <v>1</v>
      </c>
      <c r="P89" s="191" t="s">
        <v>151</v>
      </c>
      <c r="Q89" s="191">
        <v>0</v>
      </c>
      <c r="R89" s="191">
        <v>0</v>
      </c>
      <c r="S89" s="192">
        <v>0</v>
      </c>
      <c r="T89" s="192" t="s">
        <v>152</v>
      </c>
      <c r="U89" s="192" t="s">
        <v>153</v>
      </c>
      <c r="V89" s="193">
        <v>0</v>
      </c>
      <c r="W89" s="194">
        <v>57</v>
      </c>
      <c r="X89" s="195">
        <v>2</v>
      </c>
      <c r="Y89" s="196">
        <v>2</v>
      </c>
      <c r="Z89" s="197">
        <v>0</v>
      </c>
      <c r="AA89" s="191">
        <v>0</v>
      </c>
      <c r="AB89" s="198" t="s">
        <v>80</v>
      </c>
      <c r="AC89" s="199" t="s">
        <v>56</v>
      </c>
      <c r="AD89" s="200" t="s">
        <v>56</v>
      </c>
      <c r="AE89" s="199" t="s">
        <v>56</v>
      </c>
      <c r="AF89" s="200" t="s">
        <v>3121</v>
      </c>
      <c r="AG89" s="201">
        <v>0</v>
      </c>
      <c r="AH89" s="201" t="s">
        <v>124</v>
      </c>
      <c r="AI89" s="202" t="s">
        <v>124</v>
      </c>
      <c r="AJ89" s="203"/>
      <c r="AK89" s="204"/>
      <c r="AL89" s="194"/>
      <c r="AM89" s="205"/>
      <c r="AN89" s="206"/>
      <c r="AO89" s="200">
        <f t="shared" si="16"/>
        <v>0</v>
      </c>
      <c r="AP89" s="207" t="s">
        <v>82</v>
      </c>
      <c r="AQ89" s="198" t="str" cm="1">
        <f t="array" ref="AQ89">_xlfn.IFS(OR($G89="公衆街路灯A",$G89="定額電灯"),$G89&amp;AP89,COUNTIF(G89,"*従量電灯*"),G89,1,"-")</f>
        <v>従量電灯</v>
      </c>
      <c r="AR89" s="208" t="str" cm="1">
        <f t="array" ref="AR89">_xlfn.IFS($AN89=0,"-",OR($AH89="対象外",$AH89="-"),"-",OR($G89="公衆街路灯A",$G89="定額電灯"),_xlfn.XLOOKUP($AQ89,削除禁止_電灯料金!$B:$B,削除禁止_電灯料金!$E:$E,0),1,"-")</f>
        <v>-</v>
      </c>
      <c r="AS89" s="209" t="str" cm="1">
        <f t="array" ref="AS89">_xlfn.IFS($AR89="-","-",OR($G89="公衆街路灯A",$G89="定額電灯"),_xlfn.XLOOKUP(AQ89,削除禁止_電灯料金!$B:$B,削除禁止_電灯料金!$D:$D,0),1,"-")</f>
        <v>-</v>
      </c>
      <c r="AT89" s="208">
        <f>IFERROR(IF(OR($G89="公衆街路灯A",$G89="定額電灯"),"-",ROUND((_xlfn.XLOOKUP($AQ89,削除禁止_電灯料金!$B:$B,削除禁止_電灯料金!$E:$E)*AM89/1000*$K89*$L89/12),2)),"-")</f>
        <v>0</v>
      </c>
      <c r="AU89" s="209">
        <f>IFERROR(IF(OR($G89="公衆街路灯A",$G89="定額電灯"),"-",ROUND((AM89/1000*$K89*$L89/12)*_xlfn.XLOOKUP($A89,削除禁止_電灯料金!K:K,削除禁止_電灯料金!M:M,"-"),2)),"-")</f>
        <v>0</v>
      </c>
      <c r="AV89" s="210">
        <f>IFERROR(IF(OR($G89="公衆街路灯A",$G89="定額電灯"),ROUND((((AR89+AS89)*AN89))*12*_xlfn.XLOOKUP($A89,削除禁止_電灯料金!K:K,削除禁止_電灯料金!N:N),0),ROUND((AT89+AU89)*AN89*12*_xlfn.XLOOKUP($A89,削除禁止_電灯料金!K:K,削除禁止_電灯料金!N:N),0)),0)</f>
        <v>0</v>
      </c>
      <c r="AW89" s="145"/>
    </row>
    <row r="90" spans="1:49" ht="30" customHeight="1">
      <c r="A90" s="1">
        <v>1</v>
      </c>
      <c r="B90" s="41" t="s">
        <v>45</v>
      </c>
      <c r="C90" s="42"/>
      <c r="D90" s="146" t="s">
        <v>56</v>
      </c>
      <c r="E90" s="147" t="s">
        <v>186</v>
      </c>
      <c r="F90" s="148" t="s">
        <v>199</v>
      </c>
      <c r="G90" s="148" t="s">
        <v>73</v>
      </c>
      <c r="H90" s="149"/>
      <c r="I90" s="150"/>
      <c r="J90" s="151"/>
      <c r="K90" s="152">
        <v>1</v>
      </c>
      <c r="L90" s="153">
        <v>30</v>
      </c>
      <c r="M90" s="154" t="s">
        <v>109</v>
      </c>
      <c r="N90" s="119" t="s">
        <v>110</v>
      </c>
      <c r="O90" s="120">
        <v>2</v>
      </c>
      <c r="P90" s="155" t="s">
        <v>111</v>
      </c>
      <c r="Q90" s="155">
        <v>0</v>
      </c>
      <c r="R90" s="155" t="s">
        <v>112</v>
      </c>
      <c r="S90" s="156">
        <v>0</v>
      </c>
      <c r="T90" s="156">
        <v>0</v>
      </c>
      <c r="U90" s="156">
        <v>0</v>
      </c>
      <c r="V90" s="157">
        <v>0</v>
      </c>
      <c r="W90" s="158">
        <v>48</v>
      </c>
      <c r="X90" s="159">
        <v>3</v>
      </c>
      <c r="Y90" s="160">
        <v>6</v>
      </c>
      <c r="Z90" s="161">
        <f t="shared" ref="Z90:Z95" si="22">K90*L90*W90*Y90/12/1000</f>
        <v>0.72</v>
      </c>
      <c r="AA90" s="155">
        <v>0</v>
      </c>
      <c r="AB90" s="162" t="s">
        <v>80</v>
      </c>
      <c r="AC90" s="163" t="s">
        <v>56</v>
      </c>
      <c r="AD90" s="164" t="s">
        <v>56</v>
      </c>
      <c r="AE90" s="163" t="s">
        <v>56</v>
      </c>
      <c r="AF90" s="164">
        <f t="shared" si="17"/>
        <v>3.5999999999999996</v>
      </c>
      <c r="AG90" s="165">
        <f t="shared" ref="AG90:AG95" si="23">Y90*AF90*120</f>
        <v>2591.9999999999995</v>
      </c>
      <c r="AH90" s="166" t="s">
        <v>113</v>
      </c>
      <c r="AI90" s="167"/>
      <c r="AJ90" s="168"/>
      <c r="AK90" s="169"/>
      <c r="AL90" s="170"/>
      <c r="AM90" s="171"/>
      <c r="AN90" s="172"/>
      <c r="AO90" s="173">
        <f t="shared" si="16"/>
        <v>0</v>
      </c>
      <c r="AP90" s="174" t="s">
        <v>82</v>
      </c>
      <c r="AQ90" s="175" t="str" cm="1">
        <f t="array" ref="AQ90">_xlfn.IFS(OR($G90="公衆街路灯A",$G90="定額電灯"),$G90&amp;AP90,COUNTIF(G90,"*従量電灯*"),G90,1,"-")</f>
        <v>従量電灯</v>
      </c>
      <c r="AR90" s="176" t="str" cm="1">
        <f t="array" ref="AR90">_xlfn.IFS($AN90=0,"-",OR($AH90="対象外",$AH90="-"),"-",OR($G90="公衆街路灯A",$G90="定額電灯"),_xlfn.XLOOKUP($AQ90,削除禁止_電灯料金!$B:$B,削除禁止_電灯料金!$E:$E,0),1,"-")</f>
        <v>-</v>
      </c>
      <c r="AS90" s="177" t="str" cm="1">
        <f t="array" ref="AS90">_xlfn.IFS($AR90="-","-",OR($G90="公衆街路灯A",$G90="定額電灯"),_xlfn.XLOOKUP(AQ90,削除禁止_電灯料金!$B:$B,削除禁止_電灯料金!$D:$D,0),1,"-")</f>
        <v>-</v>
      </c>
      <c r="AT90" s="176">
        <f>IFERROR(IF(OR($G90="公衆街路灯A",$G90="定額電灯"),"-",ROUND((_xlfn.XLOOKUP($AQ90,削除禁止_電灯料金!$B:$B,削除禁止_電灯料金!$E:$E)*AM90/1000*$K90*$L90/12),2)),"-")</f>
        <v>0</v>
      </c>
      <c r="AU90" s="177">
        <f>IFERROR(IF(OR($G90="公衆街路灯A",$G90="定額電灯"),"-",ROUND((AM90/1000*$K90*$L90/12)*_xlfn.XLOOKUP($A90,削除禁止_電灯料金!K:K,削除禁止_電灯料金!M:M,"-"),2)),"-")</f>
        <v>0</v>
      </c>
      <c r="AV90" s="178">
        <f>IFERROR(IF(OR($G90="公衆街路灯A",$G90="定額電灯"),ROUND((((AR90+AS90)*AN90))*12*_xlfn.XLOOKUP($A90,削除禁止_電灯料金!K:K,削除禁止_電灯料金!N:N),0),ROUND((AT90+AU90)*AN90*12*_xlfn.XLOOKUP($A90,削除禁止_電灯料金!K:K,削除禁止_電灯料金!N:N),0)),0)</f>
        <v>0</v>
      </c>
      <c r="AW90" s="145"/>
    </row>
    <row r="91" spans="1:49" ht="30" customHeight="1">
      <c r="A91" s="1">
        <v>1</v>
      </c>
      <c r="B91" s="41" t="s">
        <v>45</v>
      </c>
      <c r="C91" s="42"/>
      <c r="D91" s="146" t="s">
        <v>56</v>
      </c>
      <c r="E91" s="147" t="s">
        <v>186</v>
      </c>
      <c r="F91" s="148" t="s">
        <v>199</v>
      </c>
      <c r="G91" s="148" t="s">
        <v>73</v>
      </c>
      <c r="H91" s="149"/>
      <c r="I91" s="150"/>
      <c r="J91" s="151"/>
      <c r="K91" s="152">
        <v>24</v>
      </c>
      <c r="L91" s="153">
        <v>365</v>
      </c>
      <c r="M91" s="154" t="s">
        <v>85</v>
      </c>
      <c r="N91" s="119" t="s">
        <v>86</v>
      </c>
      <c r="O91" s="120">
        <v>1</v>
      </c>
      <c r="P91" s="155" t="s">
        <v>87</v>
      </c>
      <c r="Q91" s="155">
        <v>0</v>
      </c>
      <c r="R91" s="155" t="s">
        <v>88</v>
      </c>
      <c r="S91" s="156" t="s">
        <v>89</v>
      </c>
      <c r="T91" s="156">
        <v>0</v>
      </c>
      <c r="U91" s="156">
        <v>0</v>
      </c>
      <c r="V91" s="157" t="s">
        <v>90</v>
      </c>
      <c r="W91" s="158">
        <v>2.7</v>
      </c>
      <c r="X91" s="159">
        <v>1</v>
      </c>
      <c r="Y91" s="160">
        <v>1</v>
      </c>
      <c r="Z91" s="161">
        <f t="shared" si="22"/>
        <v>1.9710000000000001</v>
      </c>
      <c r="AA91" s="155">
        <v>0</v>
      </c>
      <c r="AB91" s="162" t="s">
        <v>80</v>
      </c>
      <c r="AC91" s="163" t="s">
        <v>56</v>
      </c>
      <c r="AD91" s="164" t="s">
        <v>56</v>
      </c>
      <c r="AE91" s="163" t="s">
        <v>56</v>
      </c>
      <c r="AF91" s="164">
        <f t="shared" si="17"/>
        <v>59.13</v>
      </c>
      <c r="AG91" s="165">
        <f t="shared" si="23"/>
        <v>7095.6</v>
      </c>
      <c r="AH91" s="166" t="s">
        <v>81</v>
      </c>
      <c r="AI91" s="167"/>
      <c r="AJ91" s="168"/>
      <c r="AK91" s="169"/>
      <c r="AL91" s="170"/>
      <c r="AM91" s="171"/>
      <c r="AN91" s="172"/>
      <c r="AO91" s="173">
        <f t="shared" si="16"/>
        <v>0</v>
      </c>
      <c r="AP91" s="174" t="s">
        <v>82</v>
      </c>
      <c r="AQ91" s="175" t="str" cm="1">
        <f t="array" ref="AQ91">_xlfn.IFS(OR($G91="公衆街路灯A",$G91="定額電灯"),$G91&amp;AP91,COUNTIF(G91,"*従量電灯*"),G91,1,"-")</f>
        <v>従量電灯</v>
      </c>
      <c r="AR91" s="176" t="str" cm="1">
        <f t="array" ref="AR91">_xlfn.IFS($AN91=0,"-",OR($AH91="対象外",$AH91="-"),"-",OR($G91="公衆街路灯A",$G91="定額電灯"),_xlfn.XLOOKUP($AQ91,削除禁止_電灯料金!$B:$B,削除禁止_電灯料金!$E:$E,0),1,"-")</f>
        <v>-</v>
      </c>
      <c r="AS91" s="177" t="str" cm="1">
        <f t="array" ref="AS91">_xlfn.IFS($AR91="-","-",OR($G91="公衆街路灯A",$G91="定額電灯"),_xlfn.XLOOKUP(AQ91,削除禁止_電灯料金!$B:$B,削除禁止_電灯料金!$D:$D,0),1,"-")</f>
        <v>-</v>
      </c>
      <c r="AT91" s="176">
        <f>IFERROR(IF(OR($G91="公衆街路灯A",$G91="定額電灯"),"-",ROUND((_xlfn.XLOOKUP($AQ91,削除禁止_電灯料金!$B:$B,削除禁止_電灯料金!$E:$E)*AM91/1000*$K91*$L91/12),2)),"-")</f>
        <v>0</v>
      </c>
      <c r="AU91" s="177">
        <f>IFERROR(IF(OR($G91="公衆街路灯A",$G91="定額電灯"),"-",ROUND((AM91/1000*$K91*$L91/12)*_xlfn.XLOOKUP($A91,削除禁止_電灯料金!K:K,削除禁止_電灯料金!M:M,"-"),2)),"-")</f>
        <v>0</v>
      </c>
      <c r="AV91" s="178">
        <f>IFERROR(IF(OR($G91="公衆街路灯A",$G91="定額電灯"),ROUND((((AR91+AS91)*AN91))*12*_xlfn.XLOOKUP($A91,削除禁止_電灯料金!K:K,削除禁止_電灯料金!N:N),0),ROUND((AT91+AU91)*AN91*12*_xlfn.XLOOKUP($A91,削除禁止_電灯料金!K:K,削除禁止_電灯料金!N:N),0)),0)</f>
        <v>0</v>
      </c>
      <c r="AW91" s="145"/>
    </row>
    <row r="92" spans="1:49" ht="30" customHeight="1">
      <c r="A92" s="1">
        <v>1</v>
      </c>
      <c r="B92" s="41" t="s">
        <v>45</v>
      </c>
      <c r="C92" s="42"/>
      <c r="D92" s="146" t="s">
        <v>56</v>
      </c>
      <c r="E92" s="147" t="s">
        <v>186</v>
      </c>
      <c r="F92" s="148" t="s">
        <v>103</v>
      </c>
      <c r="G92" s="148" t="s">
        <v>73</v>
      </c>
      <c r="H92" s="149"/>
      <c r="I92" s="150"/>
      <c r="J92" s="151"/>
      <c r="K92" s="152">
        <v>2</v>
      </c>
      <c r="L92" s="153">
        <v>120</v>
      </c>
      <c r="M92" s="179" t="s">
        <v>92</v>
      </c>
      <c r="N92" s="119" t="s">
        <v>93</v>
      </c>
      <c r="O92" s="120">
        <v>3</v>
      </c>
      <c r="P92" s="155" t="s">
        <v>94</v>
      </c>
      <c r="Q92" s="155">
        <v>0</v>
      </c>
      <c r="R92" s="155" t="s">
        <v>95</v>
      </c>
      <c r="S92" s="156">
        <v>0</v>
      </c>
      <c r="T92" s="156">
        <v>0</v>
      </c>
      <c r="U92" s="156" t="s">
        <v>96</v>
      </c>
      <c r="V92" s="157">
        <v>0</v>
      </c>
      <c r="W92" s="158">
        <v>36</v>
      </c>
      <c r="X92" s="159">
        <v>3</v>
      </c>
      <c r="Y92" s="160">
        <v>9</v>
      </c>
      <c r="Z92" s="161">
        <f t="shared" si="22"/>
        <v>6.48</v>
      </c>
      <c r="AA92" s="155">
        <v>0</v>
      </c>
      <c r="AB92" s="162" t="s">
        <v>80</v>
      </c>
      <c r="AC92" s="163" t="s">
        <v>56</v>
      </c>
      <c r="AD92" s="164" t="s">
        <v>56</v>
      </c>
      <c r="AE92" s="163" t="s">
        <v>56</v>
      </c>
      <c r="AF92" s="164">
        <f t="shared" si="17"/>
        <v>21.6</v>
      </c>
      <c r="AG92" s="165">
        <f t="shared" si="23"/>
        <v>23328</v>
      </c>
      <c r="AH92" s="166" t="s">
        <v>81</v>
      </c>
      <c r="AI92" s="167"/>
      <c r="AJ92" s="168"/>
      <c r="AK92" s="169"/>
      <c r="AL92" s="170"/>
      <c r="AM92" s="171"/>
      <c r="AN92" s="172"/>
      <c r="AO92" s="173">
        <f t="shared" si="16"/>
        <v>0</v>
      </c>
      <c r="AP92" s="174" t="s">
        <v>82</v>
      </c>
      <c r="AQ92" s="175" t="str" cm="1">
        <f t="array" ref="AQ92">_xlfn.IFS(OR($G92="公衆街路灯A",$G92="定額電灯"),$G92&amp;AP92,COUNTIF(G92,"*従量電灯*"),G92,1,"-")</f>
        <v>従量電灯</v>
      </c>
      <c r="AR92" s="176" t="str" cm="1">
        <f t="array" ref="AR92">_xlfn.IFS($AN92=0,"-",OR($AH92="対象外",$AH92="-"),"-",OR($G92="公衆街路灯A",$G92="定額電灯"),_xlfn.XLOOKUP($AQ92,削除禁止_電灯料金!$B:$B,削除禁止_電灯料金!$E:$E,0),1,"-")</f>
        <v>-</v>
      </c>
      <c r="AS92" s="177" t="str" cm="1">
        <f t="array" ref="AS92">_xlfn.IFS($AR92="-","-",OR($G92="公衆街路灯A",$G92="定額電灯"),_xlfn.XLOOKUP(AQ92,削除禁止_電灯料金!$B:$B,削除禁止_電灯料金!$D:$D,0),1,"-")</f>
        <v>-</v>
      </c>
      <c r="AT92" s="176">
        <f>IFERROR(IF(OR($G92="公衆街路灯A",$G92="定額電灯"),"-",ROUND((_xlfn.XLOOKUP($AQ92,削除禁止_電灯料金!$B:$B,削除禁止_電灯料金!$E:$E)*AM92/1000*$K92*$L92/12),2)),"-")</f>
        <v>0</v>
      </c>
      <c r="AU92" s="177">
        <f>IFERROR(IF(OR($G92="公衆街路灯A",$G92="定額電灯"),"-",ROUND((AM92/1000*$K92*$L92/12)*_xlfn.XLOOKUP($A92,削除禁止_電灯料金!K:K,削除禁止_電灯料金!M:M,"-"),2)),"-")</f>
        <v>0</v>
      </c>
      <c r="AV92" s="178">
        <f>IFERROR(IF(OR($G92="公衆街路灯A",$G92="定額電灯"),ROUND((((AR92+AS92)*AN92))*12*_xlfn.XLOOKUP($A92,削除禁止_電灯料金!K:K,削除禁止_電灯料金!N:N),0),ROUND((AT92+AU92)*AN92*12*_xlfn.XLOOKUP($A92,削除禁止_電灯料金!K:K,削除禁止_電灯料金!N:N),0)),0)</f>
        <v>0</v>
      </c>
      <c r="AW92" s="145"/>
    </row>
    <row r="93" spans="1:49" ht="30" customHeight="1">
      <c r="A93" s="1">
        <v>1</v>
      </c>
      <c r="B93" s="41" t="s">
        <v>45</v>
      </c>
      <c r="C93" s="42"/>
      <c r="D93" s="146" t="s">
        <v>56</v>
      </c>
      <c r="E93" s="147" t="s">
        <v>186</v>
      </c>
      <c r="F93" s="148" t="s">
        <v>103</v>
      </c>
      <c r="G93" s="148" t="s">
        <v>73</v>
      </c>
      <c r="H93" s="149"/>
      <c r="I93" s="150"/>
      <c r="J93" s="151"/>
      <c r="K93" s="152">
        <v>2</v>
      </c>
      <c r="L93" s="153">
        <v>120</v>
      </c>
      <c r="M93" s="179" t="s">
        <v>84</v>
      </c>
      <c r="N93" s="119" t="s">
        <v>75</v>
      </c>
      <c r="O93" s="120">
        <v>1</v>
      </c>
      <c r="P93" s="155" t="s">
        <v>76</v>
      </c>
      <c r="Q93" s="155">
        <v>0</v>
      </c>
      <c r="R93" s="155" t="s">
        <v>77</v>
      </c>
      <c r="S93" s="156">
        <v>0</v>
      </c>
      <c r="T93" s="156">
        <v>0</v>
      </c>
      <c r="U93" s="156">
        <v>0</v>
      </c>
      <c r="V93" s="157">
        <v>0</v>
      </c>
      <c r="W93" s="158">
        <v>35</v>
      </c>
      <c r="X93" s="159">
        <v>11</v>
      </c>
      <c r="Y93" s="160">
        <v>11</v>
      </c>
      <c r="Z93" s="161">
        <f t="shared" si="22"/>
        <v>7.7</v>
      </c>
      <c r="AA93" s="155">
        <v>0</v>
      </c>
      <c r="AB93" s="162" t="s">
        <v>80</v>
      </c>
      <c r="AC93" s="163" t="s">
        <v>56</v>
      </c>
      <c r="AD93" s="164" t="s">
        <v>56</v>
      </c>
      <c r="AE93" s="163" t="s">
        <v>56</v>
      </c>
      <c r="AF93" s="164">
        <f t="shared" si="17"/>
        <v>21</v>
      </c>
      <c r="AG93" s="165">
        <f t="shared" si="23"/>
        <v>27720</v>
      </c>
      <c r="AH93" s="166" t="s">
        <v>81</v>
      </c>
      <c r="AI93" s="167"/>
      <c r="AJ93" s="168"/>
      <c r="AK93" s="169"/>
      <c r="AL93" s="170"/>
      <c r="AM93" s="171"/>
      <c r="AN93" s="172"/>
      <c r="AO93" s="173">
        <f t="shared" si="16"/>
        <v>0</v>
      </c>
      <c r="AP93" s="174" t="s">
        <v>82</v>
      </c>
      <c r="AQ93" s="175" t="str" cm="1">
        <f t="array" ref="AQ93">_xlfn.IFS(OR($G93="公衆街路灯A",$G93="定額電灯"),$G93&amp;AP93,COUNTIF(G93,"*従量電灯*"),G93,1,"-")</f>
        <v>従量電灯</v>
      </c>
      <c r="AR93" s="176" t="str" cm="1">
        <f t="array" ref="AR93">_xlfn.IFS($AN93=0,"-",OR($AH93="対象外",$AH93="-"),"-",OR($G93="公衆街路灯A",$G93="定額電灯"),_xlfn.XLOOKUP($AQ93,削除禁止_電灯料金!$B:$B,削除禁止_電灯料金!$E:$E,0),1,"-")</f>
        <v>-</v>
      </c>
      <c r="AS93" s="177" t="str" cm="1">
        <f t="array" ref="AS93">_xlfn.IFS($AR93="-","-",OR($G93="公衆街路灯A",$G93="定額電灯"),_xlfn.XLOOKUP(AQ93,削除禁止_電灯料金!$B:$B,削除禁止_電灯料金!$D:$D,0),1,"-")</f>
        <v>-</v>
      </c>
      <c r="AT93" s="176">
        <f>IFERROR(IF(OR($G93="公衆街路灯A",$G93="定額電灯"),"-",ROUND((_xlfn.XLOOKUP($AQ93,削除禁止_電灯料金!$B:$B,削除禁止_電灯料金!$E:$E)*AM93/1000*$K93*$L93/12),2)),"-")</f>
        <v>0</v>
      </c>
      <c r="AU93" s="177">
        <f>IFERROR(IF(OR($G93="公衆街路灯A",$G93="定額電灯"),"-",ROUND((AM93/1000*$K93*$L93/12)*_xlfn.XLOOKUP($A93,削除禁止_電灯料金!K:K,削除禁止_電灯料金!M:M,"-"),2)),"-")</f>
        <v>0</v>
      </c>
      <c r="AV93" s="178">
        <f>IFERROR(IF(OR($G93="公衆街路灯A",$G93="定額電灯"),ROUND((((AR93+AS93)*AN93))*12*_xlfn.XLOOKUP($A93,削除禁止_電灯料金!K:K,削除禁止_電灯料金!N:N),0),ROUND((AT93+AU93)*AN93*12*_xlfn.XLOOKUP($A93,削除禁止_電灯料金!K:K,削除禁止_電灯料金!N:N),0)),0)</f>
        <v>0</v>
      </c>
      <c r="AW93" s="145"/>
    </row>
    <row r="94" spans="1:49" ht="30" customHeight="1">
      <c r="A94" s="1">
        <v>1</v>
      </c>
      <c r="B94" s="41" t="s">
        <v>45</v>
      </c>
      <c r="C94" s="42"/>
      <c r="D94" s="146" t="s">
        <v>56</v>
      </c>
      <c r="E94" s="147" t="s">
        <v>186</v>
      </c>
      <c r="F94" s="148" t="s">
        <v>103</v>
      </c>
      <c r="G94" s="148" t="s">
        <v>73</v>
      </c>
      <c r="H94" s="149"/>
      <c r="I94" s="150"/>
      <c r="J94" s="151"/>
      <c r="K94" s="152">
        <v>24</v>
      </c>
      <c r="L94" s="153">
        <v>365</v>
      </c>
      <c r="M94" s="154" t="s">
        <v>85</v>
      </c>
      <c r="N94" s="119" t="s">
        <v>86</v>
      </c>
      <c r="O94" s="120">
        <v>1</v>
      </c>
      <c r="P94" s="155" t="s">
        <v>87</v>
      </c>
      <c r="Q94" s="155">
        <v>0</v>
      </c>
      <c r="R94" s="155" t="s">
        <v>88</v>
      </c>
      <c r="S94" s="156" t="s">
        <v>89</v>
      </c>
      <c r="T94" s="156">
        <v>0</v>
      </c>
      <c r="U94" s="156">
        <v>0</v>
      </c>
      <c r="V94" s="157" t="s">
        <v>90</v>
      </c>
      <c r="W94" s="158">
        <v>2.7</v>
      </c>
      <c r="X94" s="159">
        <v>2</v>
      </c>
      <c r="Y94" s="160">
        <v>2</v>
      </c>
      <c r="Z94" s="161">
        <f t="shared" si="22"/>
        <v>3.9420000000000002</v>
      </c>
      <c r="AA94" s="155">
        <v>0</v>
      </c>
      <c r="AB94" s="162" t="s">
        <v>80</v>
      </c>
      <c r="AC94" s="163" t="s">
        <v>56</v>
      </c>
      <c r="AD94" s="164" t="s">
        <v>56</v>
      </c>
      <c r="AE94" s="163" t="s">
        <v>56</v>
      </c>
      <c r="AF94" s="164">
        <f t="shared" si="17"/>
        <v>59.13</v>
      </c>
      <c r="AG94" s="165">
        <f t="shared" si="23"/>
        <v>14191.2</v>
      </c>
      <c r="AH94" s="166" t="s">
        <v>81</v>
      </c>
      <c r="AI94" s="167"/>
      <c r="AJ94" s="168"/>
      <c r="AK94" s="169"/>
      <c r="AL94" s="170"/>
      <c r="AM94" s="171"/>
      <c r="AN94" s="172"/>
      <c r="AO94" s="173">
        <f t="shared" si="16"/>
        <v>0</v>
      </c>
      <c r="AP94" s="174" t="s">
        <v>82</v>
      </c>
      <c r="AQ94" s="175" t="str" cm="1">
        <f t="array" ref="AQ94">_xlfn.IFS(OR($G94="公衆街路灯A",$G94="定額電灯"),$G94&amp;AP94,COUNTIF(G94,"*従量電灯*"),G94,1,"-")</f>
        <v>従量電灯</v>
      </c>
      <c r="AR94" s="176" t="str" cm="1">
        <f t="array" ref="AR94">_xlfn.IFS($AN94=0,"-",OR($AH94="対象外",$AH94="-"),"-",OR($G94="公衆街路灯A",$G94="定額電灯"),_xlfn.XLOOKUP($AQ94,削除禁止_電灯料金!$B:$B,削除禁止_電灯料金!$E:$E,0),1,"-")</f>
        <v>-</v>
      </c>
      <c r="AS94" s="177" t="str" cm="1">
        <f t="array" ref="AS94">_xlfn.IFS($AR94="-","-",OR($G94="公衆街路灯A",$G94="定額電灯"),_xlfn.XLOOKUP(AQ94,削除禁止_電灯料金!$B:$B,削除禁止_電灯料金!$D:$D,0),1,"-")</f>
        <v>-</v>
      </c>
      <c r="AT94" s="176">
        <f>IFERROR(IF(OR($G94="公衆街路灯A",$G94="定額電灯"),"-",ROUND((_xlfn.XLOOKUP($AQ94,削除禁止_電灯料金!$B:$B,削除禁止_電灯料金!$E:$E)*AM94/1000*$K94*$L94/12),2)),"-")</f>
        <v>0</v>
      </c>
      <c r="AU94" s="177">
        <f>IFERROR(IF(OR($G94="公衆街路灯A",$G94="定額電灯"),"-",ROUND((AM94/1000*$K94*$L94/12)*_xlfn.XLOOKUP($A94,削除禁止_電灯料金!K:K,削除禁止_電灯料金!M:M,"-"),2)),"-")</f>
        <v>0</v>
      </c>
      <c r="AV94" s="178">
        <f>IFERROR(IF(OR($G94="公衆街路灯A",$G94="定額電灯"),ROUND((((AR94+AS94)*AN94))*12*_xlfn.XLOOKUP($A94,削除禁止_電灯料金!K:K,削除禁止_電灯料金!N:N),0),ROUND((AT94+AU94)*AN94*12*_xlfn.XLOOKUP($A94,削除禁止_電灯料金!K:K,削除禁止_電灯料金!N:N),0)),0)</f>
        <v>0</v>
      </c>
      <c r="AW94" s="145"/>
    </row>
    <row r="95" spans="1:49" ht="30" customHeight="1">
      <c r="A95" s="1">
        <v>1</v>
      </c>
      <c r="B95" s="41" t="s">
        <v>45</v>
      </c>
      <c r="C95" s="42"/>
      <c r="D95" s="146" t="s">
        <v>56</v>
      </c>
      <c r="E95" s="147" t="s">
        <v>186</v>
      </c>
      <c r="F95" s="148" t="s">
        <v>103</v>
      </c>
      <c r="G95" s="148" t="s">
        <v>73</v>
      </c>
      <c r="H95" s="149"/>
      <c r="I95" s="150"/>
      <c r="J95" s="151"/>
      <c r="K95" s="152">
        <v>24</v>
      </c>
      <c r="L95" s="153">
        <v>365</v>
      </c>
      <c r="M95" s="154" t="s">
        <v>97</v>
      </c>
      <c r="N95" s="119" t="s">
        <v>98</v>
      </c>
      <c r="O95" s="120">
        <v>1</v>
      </c>
      <c r="P95" s="155" t="s">
        <v>99</v>
      </c>
      <c r="Q95" s="155">
        <v>0</v>
      </c>
      <c r="R95" s="155">
        <v>0</v>
      </c>
      <c r="S95" s="156" t="s">
        <v>100</v>
      </c>
      <c r="T95" s="156" t="s">
        <v>101</v>
      </c>
      <c r="U95" s="156" t="s">
        <v>102</v>
      </c>
      <c r="V95" s="157">
        <v>0</v>
      </c>
      <c r="W95" s="158">
        <v>8.3000000000000007</v>
      </c>
      <c r="X95" s="159">
        <v>1</v>
      </c>
      <c r="Y95" s="160">
        <v>1</v>
      </c>
      <c r="Z95" s="161">
        <f t="shared" si="22"/>
        <v>6.0590000000000002</v>
      </c>
      <c r="AA95" s="155">
        <v>0</v>
      </c>
      <c r="AB95" s="162" t="s">
        <v>80</v>
      </c>
      <c r="AC95" s="163" t="s">
        <v>56</v>
      </c>
      <c r="AD95" s="164" t="s">
        <v>56</v>
      </c>
      <c r="AE95" s="163" t="s">
        <v>56</v>
      </c>
      <c r="AF95" s="164">
        <f t="shared" si="17"/>
        <v>181.77</v>
      </c>
      <c r="AG95" s="165">
        <f t="shared" si="23"/>
        <v>21812.400000000001</v>
      </c>
      <c r="AH95" s="166" t="s">
        <v>81</v>
      </c>
      <c r="AI95" s="167"/>
      <c r="AJ95" s="168"/>
      <c r="AK95" s="169"/>
      <c r="AL95" s="170"/>
      <c r="AM95" s="171"/>
      <c r="AN95" s="172"/>
      <c r="AO95" s="173">
        <f t="shared" si="16"/>
        <v>0</v>
      </c>
      <c r="AP95" s="174" t="s">
        <v>82</v>
      </c>
      <c r="AQ95" s="175" t="str" cm="1">
        <f t="array" ref="AQ95">_xlfn.IFS(OR($G95="公衆街路灯A",$G95="定額電灯"),$G95&amp;AP95,COUNTIF(G95,"*従量電灯*"),G95,1,"-")</f>
        <v>従量電灯</v>
      </c>
      <c r="AR95" s="176" t="str" cm="1">
        <f t="array" ref="AR95">_xlfn.IFS($AN95=0,"-",OR($AH95="対象外",$AH95="-"),"-",OR($G95="公衆街路灯A",$G95="定額電灯"),_xlfn.XLOOKUP($AQ95,削除禁止_電灯料金!$B:$B,削除禁止_電灯料金!$E:$E,0),1,"-")</f>
        <v>-</v>
      </c>
      <c r="AS95" s="177" t="str" cm="1">
        <f t="array" ref="AS95">_xlfn.IFS($AR95="-","-",OR($G95="公衆街路灯A",$G95="定額電灯"),_xlfn.XLOOKUP(AQ95,削除禁止_電灯料金!$B:$B,削除禁止_電灯料金!$D:$D,0),1,"-")</f>
        <v>-</v>
      </c>
      <c r="AT95" s="176">
        <f>IFERROR(IF(OR($G95="公衆街路灯A",$G95="定額電灯"),"-",ROUND((_xlfn.XLOOKUP($AQ95,削除禁止_電灯料金!$B:$B,削除禁止_電灯料金!$E:$E)*AM95/1000*$K95*$L95/12),2)),"-")</f>
        <v>0</v>
      </c>
      <c r="AU95" s="177">
        <f>IFERROR(IF(OR($G95="公衆街路灯A",$G95="定額電灯"),"-",ROUND((AM95/1000*$K95*$L95/12)*_xlfn.XLOOKUP($A95,削除禁止_電灯料金!K:K,削除禁止_電灯料金!M:M,"-"),2)),"-")</f>
        <v>0</v>
      </c>
      <c r="AV95" s="178">
        <f>IFERROR(IF(OR($G95="公衆街路灯A",$G95="定額電灯"),ROUND((((AR95+AS95)*AN95))*12*_xlfn.XLOOKUP($A95,削除禁止_電灯料金!K:K,削除禁止_電灯料金!N:N),0),ROUND((AT95+AU95)*AN95*12*_xlfn.XLOOKUP($A95,削除禁止_電灯料金!K:K,削除禁止_電灯料金!N:N),0)),0)</f>
        <v>0</v>
      </c>
      <c r="AW95" s="145"/>
    </row>
    <row r="96" spans="1:49" ht="30" customHeight="1">
      <c r="A96" s="1">
        <v>1</v>
      </c>
      <c r="B96" s="41" t="s">
        <v>45</v>
      </c>
      <c r="C96" s="42"/>
      <c r="D96" s="180" t="s">
        <v>56</v>
      </c>
      <c r="E96" s="181" t="s">
        <v>200</v>
      </c>
      <c r="F96" s="182" t="s">
        <v>201</v>
      </c>
      <c r="G96" s="182" t="s">
        <v>56</v>
      </c>
      <c r="H96" s="183" t="s">
        <v>168</v>
      </c>
      <c r="I96" s="184"/>
      <c r="J96" s="185"/>
      <c r="K96" s="186" t="s">
        <v>82</v>
      </c>
      <c r="L96" s="187" t="s">
        <v>82</v>
      </c>
      <c r="M96" s="212" t="s">
        <v>56</v>
      </c>
      <c r="N96" s="189">
        <v>0</v>
      </c>
      <c r="O96" s="190">
        <v>0</v>
      </c>
      <c r="P96" s="191">
        <v>0</v>
      </c>
      <c r="Q96" s="191">
        <v>0</v>
      </c>
      <c r="R96" s="191">
        <v>0</v>
      </c>
      <c r="S96" s="192">
        <v>0</v>
      </c>
      <c r="T96" s="192">
        <v>0</v>
      </c>
      <c r="U96" s="192">
        <v>0</v>
      </c>
      <c r="V96" s="193">
        <v>0</v>
      </c>
      <c r="W96" s="194">
        <v>0</v>
      </c>
      <c r="X96" s="195"/>
      <c r="Y96" s="196">
        <v>0</v>
      </c>
      <c r="Z96" s="197">
        <v>0</v>
      </c>
      <c r="AA96" s="191">
        <v>0</v>
      </c>
      <c r="AB96" s="198" t="s">
        <v>56</v>
      </c>
      <c r="AC96" s="199" t="s">
        <v>56</v>
      </c>
      <c r="AD96" s="200" t="s">
        <v>56</v>
      </c>
      <c r="AE96" s="199" t="s">
        <v>56</v>
      </c>
      <c r="AF96" s="200" t="s">
        <v>3121</v>
      </c>
      <c r="AG96" s="201">
        <v>0</v>
      </c>
      <c r="AH96" s="201" t="s">
        <v>56</v>
      </c>
      <c r="AI96" s="202"/>
      <c r="AJ96" s="203"/>
      <c r="AK96" s="204"/>
      <c r="AL96" s="194"/>
      <c r="AM96" s="205"/>
      <c r="AN96" s="206"/>
      <c r="AO96" s="200">
        <f t="shared" si="16"/>
        <v>0</v>
      </c>
      <c r="AP96" s="207" t="s">
        <v>82</v>
      </c>
      <c r="AQ96" s="198" t="str" cm="1">
        <f t="array" ref="AQ96">_xlfn.IFS(OR($G96="公衆街路灯A",$G96="定額電灯"),$G96&amp;AP96,COUNTIF(G96,"*従量電灯*"),G96,1,"-")</f>
        <v>-</v>
      </c>
      <c r="AR96" s="208" t="str" cm="1">
        <f t="array" ref="AR96">_xlfn.IFS($AN96=0,"-",OR($AH96="対象外",$AH96="-"),"-",OR($G96="公衆街路灯A",$G96="定額電灯"),_xlfn.XLOOKUP($AQ96,削除禁止_電灯料金!$B:$B,削除禁止_電灯料金!$E:$E,0),1,"-")</f>
        <v>-</v>
      </c>
      <c r="AS96" s="209" t="str" cm="1">
        <f t="array" ref="AS96">_xlfn.IFS($AR96="-","-",OR($G96="公衆街路灯A",$G96="定額電灯"),_xlfn.XLOOKUP(AQ96,削除禁止_電灯料金!$B:$B,削除禁止_電灯料金!$D:$D,0),1,"-")</f>
        <v>-</v>
      </c>
      <c r="AT96" s="208" t="str">
        <f>IFERROR(IF(OR($G96="公衆街路灯A",$G96="定額電灯"),"-",ROUND((_xlfn.XLOOKUP($AQ96,削除禁止_電灯料金!$B:$B,削除禁止_電灯料金!$E:$E)*AM96/1000*$K96*$L96/12),2)),"-")</f>
        <v>-</v>
      </c>
      <c r="AU96" s="209" t="str">
        <f>IFERROR(IF(OR($G96="公衆街路灯A",$G96="定額電灯"),"-",ROUND((AM96/1000*$K96*$L96/12)*_xlfn.XLOOKUP($A96,削除禁止_電灯料金!K:K,削除禁止_電灯料金!M:M,"-"),2)),"-")</f>
        <v>-</v>
      </c>
      <c r="AV96" s="210">
        <f>IFERROR(IF(OR($G96="公衆街路灯A",$G96="定額電灯"),ROUND((((AR96+AS96)*AN96))*12*_xlfn.XLOOKUP($A96,削除禁止_電灯料金!K:K,削除禁止_電灯料金!N:N),0),ROUND((AT96+AU96)*AN96*12*_xlfn.XLOOKUP($A96,削除禁止_電灯料金!K:K,削除禁止_電灯料金!N:N),0)),0)</f>
        <v>0</v>
      </c>
      <c r="AW96" s="145"/>
    </row>
    <row r="97" spans="1:49" ht="30" customHeight="1">
      <c r="A97" s="1">
        <v>1</v>
      </c>
      <c r="B97" s="41" t="s">
        <v>45</v>
      </c>
      <c r="C97" s="42"/>
      <c r="D97" s="146" t="s">
        <v>56</v>
      </c>
      <c r="E97" s="147" t="s">
        <v>200</v>
      </c>
      <c r="F97" s="148" t="s">
        <v>202</v>
      </c>
      <c r="G97" s="148" t="s">
        <v>73</v>
      </c>
      <c r="H97" s="149"/>
      <c r="I97" s="150"/>
      <c r="J97" s="151"/>
      <c r="K97" s="152">
        <v>2</v>
      </c>
      <c r="L97" s="153">
        <v>150</v>
      </c>
      <c r="M97" s="179" t="s">
        <v>203</v>
      </c>
      <c r="N97" s="119" t="s">
        <v>204</v>
      </c>
      <c r="O97" s="120">
        <v>1</v>
      </c>
      <c r="P97" s="155" t="s">
        <v>205</v>
      </c>
      <c r="Q97" s="155">
        <v>0</v>
      </c>
      <c r="R97" s="155">
        <v>0</v>
      </c>
      <c r="S97" s="156">
        <v>0</v>
      </c>
      <c r="T97" s="156">
        <v>0</v>
      </c>
      <c r="U97" s="156">
        <v>0</v>
      </c>
      <c r="V97" s="157" t="s">
        <v>206</v>
      </c>
      <c r="W97" s="158">
        <v>44</v>
      </c>
      <c r="X97" s="159">
        <v>3</v>
      </c>
      <c r="Y97" s="160">
        <v>3</v>
      </c>
      <c r="Z97" s="161">
        <f t="shared" ref="Z97:Z99" si="24">K97*L97*W97*Y97/12/1000</f>
        <v>3.3</v>
      </c>
      <c r="AA97" s="155">
        <v>0</v>
      </c>
      <c r="AB97" s="162" t="s">
        <v>80</v>
      </c>
      <c r="AC97" s="163" t="s">
        <v>56</v>
      </c>
      <c r="AD97" s="164" t="s">
        <v>56</v>
      </c>
      <c r="AE97" s="163" t="s">
        <v>56</v>
      </c>
      <c r="AF97" s="164">
        <f t="shared" si="17"/>
        <v>33</v>
      </c>
      <c r="AG97" s="165">
        <f t="shared" ref="AG97:AG99" si="25">Y97*AF97*120</f>
        <v>11880</v>
      </c>
      <c r="AH97" s="166" t="s">
        <v>81</v>
      </c>
      <c r="AI97" s="167"/>
      <c r="AJ97" s="168"/>
      <c r="AK97" s="169"/>
      <c r="AL97" s="170"/>
      <c r="AM97" s="171"/>
      <c r="AN97" s="172"/>
      <c r="AO97" s="173">
        <f t="shared" si="16"/>
        <v>0</v>
      </c>
      <c r="AP97" s="174" t="s">
        <v>82</v>
      </c>
      <c r="AQ97" s="175" t="str" cm="1">
        <f t="array" ref="AQ97">_xlfn.IFS(OR($G97="公衆街路灯A",$G97="定額電灯"),$G97&amp;AP97,COUNTIF(G97,"*従量電灯*"),G97,1,"-")</f>
        <v>従量電灯</v>
      </c>
      <c r="AR97" s="176" t="str" cm="1">
        <f t="array" ref="AR97">_xlfn.IFS($AN97=0,"-",OR($AH97="対象外",$AH97="-"),"-",OR($G97="公衆街路灯A",$G97="定額電灯"),_xlfn.XLOOKUP($AQ97,削除禁止_電灯料金!$B:$B,削除禁止_電灯料金!$E:$E,0),1,"-")</f>
        <v>-</v>
      </c>
      <c r="AS97" s="177" t="str" cm="1">
        <f t="array" ref="AS97">_xlfn.IFS($AR97="-","-",OR($G97="公衆街路灯A",$G97="定額電灯"),_xlfn.XLOOKUP(AQ97,削除禁止_電灯料金!$B:$B,削除禁止_電灯料金!$D:$D,0),1,"-")</f>
        <v>-</v>
      </c>
      <c r="AT97" s="176">
        <f>IFERROR(IF(OR($G97="公衆街路灯A",$G97="定額電灯"),"-",ROUND((_xlfn.XLOOKUP($AQ97,削除禁止_電灯料金!$B:$B,削除禁止_電灯料金!$E:$E)*AM97/1000*$K97*$L97/12),2)),"-")</f>
        <v>0</v>
      </c>
      <c r="AU97" s="177">
        <f>IFERROR(IF(OR($G97="公衆街路灯A",$G97="定額電灯"),"-",ROUND((AM97/1000*$K97*$L97/12)*_xlfn.XLOOKUP($A97,削除禁止_電灯料金!K:K,削除禁止_電灯料金!M:M,"-"),2)),"-")</f>
        <v>0</v>
      </c>
      <c r="AV97" s="178">
        <f>IFERROR(IF(OR($G97="公衆街路灯A",$G97="定額電灯"),ROUND((((AR97+AS97)*AN97))*12*_xlfn.XLOOKUP($A97,削除禁止_電灯料金!K:K,削除禁止_電灯料金!N:N),0),ROUND((AT97+AU97)*AN97*12*_xlfn.XLOOKUP($A97,削除禁止_電灯料金!K:K,削除禁止_電灯料金!N:N),0)),0)</f>
        <v>0</v>
      </c>
      <c r="AW97" s="145"/>
    </row>
    <row r="98" spans="1:49" ht="30" customHeight="1">
      <c r="A98" s="1">
        <v>1</v>
      </c>
      <c r="B98" s="41" t="s">
        <v>45</v>
      </c>
      <c r="C98" s="42"/>
      <c r="D98" s="146" t="s">
        <v>207</v>
      </c>
      <c r="E98" s="147" t="s">
        <v>56</v>
      </c>
      <c r="F98" s="148" t="s">
        <v>208</v>
      </c>
      <c r="G98" s="148" t="s">
        <v>73</v>
      </c>
      <c r="H98" s="149"/>
      <c r="I98" s="150"/>
      <c r="J98" s="151"/>
      <c r="K98" s="152">
        <v>3</v>
      </c>
      <c r="L98" s="153">
        <v>365</v>
      </c>
      <c r="M98" s="179" t="s">
        <v>209</v>
      </c>
      <c r="N98" s="119" t="s">
        <v>210</v>
      </c>
      <c r="O98" s="120">
        <v>1</v>
      </c>
      <c r="P98" s="155" t="s">
        <v>135</v>
      </c>
      <c r="Q98" s="155">
        <v>0</v>
      </c>
      <c r="R98" s="155">
        <v>0</v>
      </c>
      <c r="S98" s="156" t="s">
        <v>211</v>
      </c>
      <c r="T98" s="156">
        <v>0</v>
      </c>
      <c r="U98" s="156">
        <v>0</v>
      </c>
      <c r="V98" s="157">
        <v>0</v>
      </c>
      <c r="W98" s="158">
        <v>28</v>
      </c>
      <c r="X98" s="159">
        <v>6</v>
      </c>
      <c r="Y98" s="160">
        <v>6</v>
      </c>
      <c r="Z98" s="161">
        <f t="shared" si="24"/>
        <v>15.33</v>
      </c>
      <c r="AA98" s="155">
        <v>0</v>
      </c>
      <c r="AB98" s="162" t="s">
        <v>80</v>
      </c>
      <c r="AC98" s="163" t="s">
        <v>56</v>
      </c>
      <c r="AD98" s="164" t="s">
        <v>56</v>
      </c>
      <c r="AE98" s="163" t="s">
        <v>56</v>
      </c>
      <c r="AF98" s="164">
        <f t="shared" si="17"/>
        <v>76.649999999999991</v>
      </c>
      <c r="AG98" s="165">
        <f t="shared" si="25"/>
        <v>55188</v>
      </c>
      <c r="AH98" s="166" t="s">
        <v>81</v>
      </c>
      <c r="AI98" s="167"/>
      <c r="AJ98" s="168"/>
      <c r="AK98" s="169"/>
      <c r="AL98" s="170"/>
      <c r="AM98" s="171"/>
      <c r="AN98" s="172"/>
      <c r="AO98" s="173">
        <f t="shared" si="16"/>
        <v>0</v>
      </c>
      <c r="AP98" s="174" t="s">
        <v>82</v>
      </c>
      <c r="AQ98" s="175" t="str" cm="1">
        <f t="array" ref="AQ98">_xlfn.IFS(OR($G98="公衆街路灯A",$G98="定額電灯"),$G98&amp;AP98,COUNTIF(G98,"*従量電灯*"),G98,1,"-")</f>
        <v>従量電灯</v>
      </c>
      <c r="AR98" s="176" t="str" cm="1">
        <f t="array" ref="AR98">_xlfn.IFS($AN98=0,"-",OR($AH98="対象外",$AH98="-"),"-",OR($G98="公衆街路灯A",$G98="定額電灯"),_xlfn.XLOOKUP($AQ98,削除禁止_電灯料金!$B:$B,削除禁止_電灯料金!$E:$E,0),1,"-")</f>
        <v>-</v>
      </c>
      <c r="AS98" s="177" t="str" cm="1">
        <f t="array" ref="AS98">_xlfn.IFS($AR98="-","-",OR($G98="公衆街路灯A",$G98="定額電灯"),_xlfn.XLOOKUP(AQ98,削除禁止_電灯料金!$B:$B,削除禁止_電灯料金!$D:$D,0),1,"-")</f>
        <v>-</v>
      </c>
      <c r="AT98" s="176">
        <f>IFERROR(IF(OR($G98="公衆街路灯A",$G98="定額電灯"),"-",ROUND((_xlfn.XLOOKUP($AQ98,削除禁止_電灯料金!$B:$B,削除禁止_電灯料金!$E:$E)*AM98/1000*$K98*$L98/12),2)),"-")</f>
        <v>0</v>
      </c>
      <c r="AU98" s="177">
        <f>IFERROR(IF(OR($G98="公衆街路灯A",$G98="定額電灯"),"-",ROUND((AM98/1000*$K98*$L98/12)*_xlfn.XLOOKUP($A98,削除禁止_電灯料金!K:K,削除禁止_電灯料金!M:M,"-"),2)),"-")</f>
        <v>0</v>
      </c>
      <c r="AV98" s="178">
        <f>IFERROR(IF(OR($G98="公衆街路灯A",$G98="定額電灯"),ROUND((((AR98+AS98)*AN98))*12*_xlfn.XLOOKUP($A98,削除禁止_電灯料金!K:K,削除禁止_電灯料金!N:N),0),ROUND((AT98+AU98)*AN98*12*_xlfn.XLOOKUP($A98,削除禁止_電灯料金!K:K,削除禁止_電灯料金!N:N),0)),0)</f>
        <v>0</v>
      </c>
      <c r="AW98" s="145"/>
    </row>
    <row r="99" spans="1:49" ht="30" customHeight="1">
      <c r="A99" s="1">
        <v>1</v>
      </c>
      <c r="B99" s="41" t="s">
        <v>45</v>
      </c>
      <c r="C99" s="42"/>
      <c r="D99" s="146" t="s">
        <v>207</v>
      </c>
      <c r="E99" s="147" t="s">
        <v>56</v>
      </c>
      <c r="F99" s="148" t="s">
        <v>212</v>
      </c>
      <c r="G99" s="148" t="s">
        <v>73</v>
      </c>
      <c r="H99" s="149"/>
      <c r="I99" s="150">
        <v>4.5</v>
      </c>
      <c r="J99" s="151" t="s">
        <v>213</v>
      </c>
      <c r="K99" s="152">
        <v>3</v>
      </c>
      <c r="L99" s="153">
        <v>365</v>
      </c>
      <c r="M99" s="154" t="s">
        <v>214</v>
      </c>
      <c r="N99" s="119" t="s">
        <v>215</v>
      </c>
      <c r="O99" s="120">
        <v>1</v>
      </c>
      <c r="P99" s="155" t="s">
        <v>216</v>
      </c>
      <c r="Q99" s="155">
        <v>0</v>
      </c>
      <c r="R99" s="155">
        <v>0</v>
      </c>
      <c r="S99" s="156" t="s">
        <v>217</v>
      </c>
      <c r="T99" s="156">
        <v>0</v>
      </c>
      <c r="U99" s="156" t="s">
        <v>218</v>
      </c>
      <c r="V99" s="157">
        <v>0</v>
      </c>
      <c r="W99" s="158">
        <v>95</v>
      </c>
      <c r="X99" s="159">
        <v>7</v>
      </c>
      <c r="Y99" s="160">
        <v>7</v>
      </c>
      <c r="Z99" s="161">
        <f t="shared" si="24"/>
        <v>60.681249999999999</v>
      </c>
      <c r="AA99" s="155">
        <v>0</v>
      </c>
      <c r="AB99" s="162" t="s">
        <v>80</v>
      </c>
      <c r="AC99" s="163" t="s">
        <v>56</v>
      </c>
      <c r="AD99" s="164" t="s">
        <v>56</v>
      </c>
      <c r="AE99" s="163" t="s">
        <v>56</v>
      </c>
      <c r="AF99" s="164">
        <f t="shared" si="17"/>
        <v>260.0625</v>
      </c>
      <c r="AG99" s="165">
        <f t="shared" si="25"/>
        <v>218452.5</v>
      </c>
      <c r="AH99" s="166" t="s">
        <v>81</v>
      </c>
      <c r="AI99" s="167"/>
      <c r="AJ99" s="168"/>
      <c r="AK99" s="169"/>
      <c r="AL99" s="170"/>
      <c r="AM99" s="171"/>
      <c r="AN99" s="172"/>
      <c r="AO99" s="173">
        <f t="shared" si="16"/>
        <v>0</v>
      </c>
      <c r="AP99" s="174" t="s">
        <v>82</v>
      </c>
      <c r="AQ99" s="175" t="str" cm="1">
        <f t="array" ref="AQ99">_xlfn.IFS(OR($G99="公衆街路灯A",$G99="定額電灯"),$G99&amp;AP99,COUNTIF(G99,"*従量電灯*"),G99,1,"-")</f>
        <v>従量電灯</v>
      </c>
      <c r="AR99" s="176" t="str" cm="1">
        <f t="array" ref="AR99">_xlfn.IFS($AN99=0,"-",OR($AH99="対象外",$AH99="-"),"-",OR($G99="公衆街路灯A",$G99="定額電灯"),_xlfn.XLOOKUP($AQ99,削除禁止_電灯料金!$B:$B,削除禁止_電灯料金!$E:$E,0),1,"-")</f>
        <v>-</v>
      </c>
      <c r="AS99" s="177" t="str" cm="1">
        <f t="array" ref="AS99">_xlfn.IFS($AR99="-","-",OR($G99="公衆街路灯A",$G99="定額電灯"),_xlfn.XLOOKUP(AQ99,削除禁止_電灯料金!$B:$B,削除禁止_電灯料金!$D:$D,0),1,"-")</f>
        <v>-</v>
      </c>
      <c r="AT99" s="176">
        <f>IFERROR(IF(OR($G99="公衆街路灯A",$G99="定額電灯"),"-",ROUND((_xlfn.XLOOKUP($AQ99,削除禁止_電灯料金!$B:$B,削除禁止_電灯料金!$E:$E)*AM99/1000*$K99*$L99/12),2)),"-")</f>
        <v>0</v>
      </c>
      <c r="AU99" s="177">
        <f>IFERROR(IF(OR($G99="公衆街路灯A",$G99="定額電灯"),"-",ROUND((AM99/1000*$K99*$L99/12)*_xlfn.XLOOKUP($A99,削除禁止_電灯料金!K:K,削除禁止_電灯料金!M:M,"-"),2)),"-")</f>
        <v>0</v>
      </c>
      <c r="AV99" s="178">
        <f>IFERROR(IF(OR($G99="公衆街路灯A",$G99="定額電灯"),ROUND((((AR99+AS99)*AN99))*12*_xlfn.XLOOKUP($A99,削除禁止_電灯料金!K:K,削除禁止_電灯料金!N:N),0),ROUND((AT99+AU99)*AN99*12*_xlfn.XLOOKUP($A99,削除禁止_電灯料金!K:K,削除禁止_電灯料金!N:N),0)),0)</f>
        <v>0</v>
      </c>
      <c r="AW99" s="145"/>
    </row>
    <row r="100" spans="1:49" ht="30" customHeight="1">
      <c r="A100" s="1">
        <v>1</v>
      </c>
      <c r="B100" s="41" t="s">
        <v>45</v>
      </c>
      <c r="C100" s="42"/>
      <c r="D100" s="146"/>
      <c r="E100" s="147" t="s">
        <v>219</v>
      </c>
      <c r="F100" s="148" t="s">
        <v>219</v>
      </c>
      <c r="G100" s="148"/>
      <c r="H100" s="149"/>
      <c r="I100" s="150"/>
      <c r="J100" s="151"/>
      <c r="K100" s="213"/>
      <c r="L100" s="214"/>
      <c r="M100" s="179" t="s">
        <v>82</v>
      </c>
      <c r="N100" s="119">
        <v>0</v>
      </c>
      <c r="O100" s="120">
        <v>0</v>
      </c>
      <c r="P100" s="155">
        <v>0</v>
      </c>
      <c r="Q100" s="155">
        <v>0</v>
      </c>
      <c r="R100" s="155">
        <v>0</v>
      </c>
      <c r="S100" s="156">
        <v>0</v>
      </c>
      <c r="T100" s="156">
        <v>0</v>
      </c>
      <c r="U100" s="156">
        <v>0</v>
      </c>
      <c r="V100" s="157">
        <v>0</v>
      </c>
      <c r="W100" s="158">
        <v>0</v>
      </c>
      <c r="X100" s="159"/>
      <c r="Y100" s="160">
        <v>0</v>
      </c>
      <c r="Z100" s="161">
        <v>0</v>
      </c>
      <c r="AA100" s="155">
        <v>0</v>
      </c>
      <c r="AB100" s="162" t="s">
        <v>56</v>
      </c>
      <c r="AC100" s="163" t="s">
        <v>56</v>
      </c>
      <c r="AD100" s="164" t="s">
        <v>56</v>
      </c>
      <c r="AE100" s="163" t="s">
        <v>56</v>
      </c>
      <c r="AF100" s="164" t="s">
        <v>56</v>
      </c>
      <c r="AG100" s="165">
        <v>0</v>
      </c>
      <c r="AH100" s="166" t="s">
        <v>56</v>
      </c>
      <c r="AI100" s="167"/>
      <c r="AJ100" s="168"/>
      <c r="AK100" s="169"/>
      <c r="AL100" s="170"/>
      <c r="AM100" s="171"/>
      <c r="AN100" s="172"/>
      <c r="AO100" s="173">
        <f t="shared" si="16"/>
        <v>0</v>
      </c>
      <c r="AP100" s="174" t="s">
        <v>82</v>
      </c>
      <c r="AQ100" s="175" t="str" cm="1">
        <f t="array" ref="AQ100">_xlfn.IFS(OR($G100="公衆街路灯A",$G100="定額電灯"),$G100&amp;AP100,COUNTIF(G100,"*従量電灯*"),G100,1,"-")</f>
        <v>-</v>
      </c>
      <c r="AR100" s="176" t="str" cm="1">
        <f t="array" ref="AR100">_xlfn.IFS($AN100=0,"-",OR($AH100="対象外",$AH100="-"),"-",OR($G100="公衆街路灯A",$G100="定額電灯"),_xlfn.XLOOKUP($AQ100,削除禁止_電灯料金!$B:$B,削除禁止_電灯料金!$E:$E,0),1,"-")</f>
        <v>-</v>
      </c>
      <c r="AS100" s="177" t="str" cm="1">
        <f t="array" ref="AS100">_xlfn.IFS($AR100="-","-",OR($G100="公衆街路灯A",$G100="定額電灯"),_xlfn.XLOOKUP(AQ100,削除禁止_電灯料金!$B:$B,削除禁止_電灯料金!$D:$D,0),1,"-")</f>
        <v>-</v>
      </c>
      <c r="AT100" s="176" t="str">
        <f>IFERROR(IF(OR($G100="公衆街路灯A",$G100="定額電灯"),"-",ROUND((_xlfn.XLOOKUP($AQ100,削除禁止_電灯料金!$B:$B,削除禁止_電灯料金!$E:$E)*AM100/1000*$K100*$L100/12),2)),"-")</f>
        <v>-</v>
      </c>
      <c r="AU100" s="177">
        <f>IFERROR(IF(OR($G100="公衆街路灯A",$G100="定額電灯"),"-",ROUND((AM100/1000*$K100*$L100/12)*_xlfn.XLOOKUP($A100,削除禁止_電灯料金!K:K,削除禁止_電灯料金!M:M,"-"),2)),"-")</f>
        <v>0</v>
      </c>
      <c r="AV100" s="178">
        <f>IFERROR(IF(OR($G100="公衆街路灯A",$G100="定額電灯"),ROUND((((AR100+AS100)*AN100))*12*_xlfn.XLOOKUP($A100,削除禁止_電灯料金!K:K,削除禁止_電灯料金!N:N),0),ROUND((AT100+AU100)*AN100*12*_xlfn.XLOOKUP($A100,削除禁止_電灯料金!K:K,削除禁止_電灯料金!N:N),0)),0)</f>
        <v>0</v>
      </c>
      <c r="AW100" s="145"/>
    </row>
    <row r="101" spans="1:49" ht="30" customHeight="1">
      <c r="A101" s="1">
        <v>1</v>
      </c>
      <c r="B101" s="41" t="s">
        <v>45</v>
      </c>
      <c r="C101" s="42"/>
      <c r="D101" s="146"/>
      <c r="E101" s="147" t="s">
        <v>219</v>
      </c>
      <c r="F101" s="431" t="s">
        <v>219</v>
      </c>
      <c r="G101" s="431"/>
      <c r="H101" s="432"/>
      <c r="I101" s="433"/>
      <c r="J101" s="434"/>
      <c r="K101" s="435"/>
      <c r="L101" s="436"/>
      <c r="M101" s="437" t="s">
        <v>82</v>
      </c>
      <c r="N101" s="438">
        <v>0</v>
      </c>
      <c r="O101" s="439">
        <v>0</v>
      </c>
      <c r="P101" s="440">
        <v>0</v>
      </c>
      <c r="Q101" s="440">
        <v>0</v>
      </c>
      <c r="R101" s="440">
        <v>0</v>
      </c>
      <c r="S101" s="441">
        <v>0</v>
      </c>
      <c r="T101" s="441">
        <v>0</v>
      </c>
      <c r="U101" s="441">
        <v>0</v>
      </c>
      <c r="V101" s="442">
        <v>0</v>
      </c>
      <c r="W101" s="443">
        <v>0</v>
      </c>
      <c r="X101" s="444"/>
      <c r="Y101" s="160">
        <v>0</v>
      </c>
      <c r="Z101" s="445">
        <v>0</v>
      </c>
      <c r="AA101" s="440">
        <v>0</v>
      </c>
      <c r="AB101" s="446" t="s">
        <v>56</v>
      </c>
      <c r="AC101" s="447" t="s">
        <v>56</v>
      </c>
      <c r="AD101" s="448" t="s">
        <v>56</v>
      </c>
      <c r="AE101" s="447" t="s">
        <v>56</v>
      </c>
      <c r="AF101" s="448" t="s">
        <v>56</v>
      </c>
      <c r="AG101" s="449">
        <v>0</v>
      </c>
      <c r="AH101" s="450" t="s">
        <v>56</v>
      </c>
      <c r="AI101" s="451"/>
      <c r="AJ101" s="452"/>
      <c r="AK101" s="453"/>
      <c r="AL101" s="454"/>
      <c r="AM101" s="455"/>
      <c r="AN101" s="456"/>
      <c r="AO101" s="457">
        <f t="shared" si="16"/>
        <v>0</v>
      </c>
      <c r="AP101" s="458" t="s">
        <v>82</v>
      </c>
      <c r="AQ101" s="459" t="str" cm="1">
        <f t="array" ref="AQ101">_xlfn.IFS(OR($G101="公衆街路灯A",$G101="定額電灯"),$G101&amp;AP101,COUNTIF(G101,"*従量電灯*"),G101,1,"-")</f>
        <v>-</v>
      </c>
      <c r="AR101" s="460" t="str" cm="1">
        <f t="array" ref="AR101">_xlfn.IFS($AN101=0,"-",OR($AH101="対象外",$AH101="-"),"-",OR($G101="公衆街路灯A",$G101="定額電灯"),_xlfn.XLOOKUP($AQ101,削除禁止_電灯料金!$B:$B,削除禁止_電灯料金!$E:$E,0),1,"-")</f>
        <v>-</v>
      </c>
      <c r="AS101" s="461" t="str" cm="1">
        <f t="array" ref="AS101">_xlfn.IFS($AR101="-","-",OR($G101="公衆街路灯A",$G101="定額電灯"),_xlfn.XLOOKUP(AQ101,削除禁止_電灯料金!$B:$B,削除禁止_電灯料金!$D:$D,0),1,"-")</f>
        <v>-</v>
      </c>
      <c r="AT101" s="460" t="str">
        <f>IFERROR(IF(OR($G101="公衆街路灯A",$G101="定額電灯"),"-",ROUND((_xlfn.XLOOKUP($AQ101,削除禁止_電灯料金!$B:$B,削除禁止_電灯料金!$E:$E)*AM101/1000*$K101*$L101/12),2)),"-")</f>
        <v>-</v>
      </c>
      <c r="AU101" s="461">
        <f>IFERROR(IF(OR($G101="公衆街路灯A",$G101="定額電灯"),"-",ROUND((AM101/1000*$K101*$L101/12)*_xlfn.XLOOKUP($A101,削除禁止_電灯料金!K:K,削除禁止_電灯料金!M:M,"-"),2)),"-")</f>
        <v>0</v>
      </c>
      <c r="AV101" s="462">
        <f>IFERROR(IF(OR($G101="公衆街路灯A",$G101="定額電灯"),ROUND((((AR101+AS101)*AN101))*12*_xlfn.XLOOKUP($A101,削除禁止_電灯料金!K:K,削除禁止_電灯料金!N:N),0),ROUND((AT101+AU101)*AN101*12*_xlfn.XLOOKUP($A101,削除禁止_電灯料金!K:K,削除禁止_電灯料金!N:N),0)),0)</f>
        <v>0</v>
      </c>
      <c r="AW101" s="145"/>
    </row>
    <row r="102" spans="1:49" ht="30" customHeight="1" thickBot="1">
      <c r="A102" s="1">
        <v>1</v>
      </c>
      <c r="B102" s="41" t="s">
        <v>45</v>
      </c>
      <c r="C102" s="42"/>
      <c r="D102" s="215"/>
      <c r="E102" s="216" t="s">
        <v>219</v>
      </c>
      <c r="F102" s="217" t="s">
        <v>219</v>
      </c>
      <c r="G102" s="216"/>
      <c r="H102" s="216"/>
      <c r="I102" s="218"/>
      <c r="J102" s="219"/>
      <c r="K102" s="220"/>
      <c r="L102" s="221"/>
      <c r="M102" s="222" t="s">
        <v>82</v>
      </c>
      <c r="N102" s="223">
        <v>0</v>
      </c>
      <c r="O102" s="224">
        <v>0</v>
      </c>
      <c r="P102" s="225">
        <v>0</v>
      </c>
      <c r="Q102" s="225">
        <v>0</v>
      </c>
      <c r="R102" s="225">
        <v>0</v>
      </c>
      <c r="S102" s="226">
        <v>0</v>
      </c>
      <c r="T102" s="226">
        <v>0</v>
      </c>
      <c r="U102" s="226">
        <v>0</v>
      </c>
      <c r="V102" s="227">
        <v>0</v>
      </c>
      <c r="W102" s="228">
        <v>0</v>
      </c>
      <c r="X102" s="229"/>
      <c r="Y102" s="410">
        <v>0</v>
      </c>
      <c r="Z102" s="230">
        <v>0</v>
      </c>
      <c r="AA102" s="225">
        <v>0</v>
      </c>
      <c r="AB102" s="231" t="s">
        <v>56</v>
      </c>
      <c r="AC102" s="232" t="s">
        <v>56</v>
      </c>
      <c r="AD102" s="411" t="s">
        <v>56</v>
      </c>
      <c r="AE102" s="232" t="s">
        <v>56</v>
      </c>
      <c r="AF102" s="411" t="s">
        <v>56</v>
      </c>
      <c r="AG102" s="412">
        <v>0</v>
      </c>
      <c r="AH102" s="413" t="s">
        <v>56</v>
      </c>
      <c r="AI102" s="236"/>
      <c r="AJ102" s="237"/>
      <c r="AK102" s="238"/>
      <c r="AL102" s="239"/>
      <c r="AM102" s="240"/>
      <c r="AN102" s="241"/>
      <c r="AO102" s="242">
        <f t="shared" si="16"/>
        <v>0</v>
      </c>
      <c r="AP102" s="243" t="s">
        <v>82</v>
      </c>
      <c r="AQ102" s="414" t="str" cm="1">
        <f t="array" ref="AQ102">_xlfn.IFS(OR($G102="公衆街路灯A",$G102="定額電灯"),$G102&amp;AP102,COUNTIF(G102,"*従量電灯*"),G102,1,"-")</f>
        <v>-</v>
      </c>
      <c r="AR102" s="415" t="str" cm="1">
        <f t="array" ref="AR102">_xlfn.IFS($AN102=0,"-",OR($AH102="対象外",$AH102="-"),"-",OR($G102="公衆街路灯A",$G102="定額電灯"),_xlfn.XLOOKUP($AQ102,削除禁止_電灯料金!$B:$B,削除禁止_電灯料金!$E:$E,0),1,"-")</f>
        <v>-</v>
      </c>
      <c r="AS102" s="416" t="str" cm="1">
        <f t="array" ref="AS102">_xlfn.IFS($AR102="-","-",OR($G102="公衆街路灯A",$G102="定額電灯"),_xlfn.XLOOKUP(AQ102,削除禁止_電灯料金!$B:$B,削除禁止_電灯料金!$D:$D,0),1,"-")</f>
        <v>-</v>
      </c>
      <c r="AT102" s="415" t="str">
        <f>IFERROR(IF(OR($G102="公衆街路灯A",$G102="定額電灯"),"-",ROUND((_xlfn.XLOOKUP($AQ102,削除禁止_電灯料金!$B:$B,削除禁止_電灯料金!$E:$E)*AM102/1000*$K102*$L102/12),2)),"-")</f>
        <v>-</v>
      </c>
      <c r="AU102" s="416">
        <f>IFERROR(IF(OR($G102="公衆街路灯A",$G102="定額電灯"),"-",ROUND((AM102/1000*$K102*$L102/12)*_xlfn.XLOOKUP($A102,削除禁止_電灯料金!K:K,削除禁止_電灯料金!M:M,"-"),2)),"-")</f>
        <v>0</v>
      </c>
      <c r="AV102" s="417">
        <f>IFERROR(IF(OR($G102="公衆街路灯A",$G102="定額電灯"),ROUND((((AR102+AS102)*AN102))*12*_xlfn.XLOOKUP($A102,削除禁止_電灯料金!K:K,削除禁止_電灯料金!N:N),0),ROUND((AT102+AU102)*AN102*12*_xlfn.XLOOKUP($A102,削除禁止_電灯料金!K:K,削除禁止_電灯料金!N:N),0)),0)</f>
        <v>0</v>
      </c>
      <c r="AW102" s="145"/>
    </row>
    <row r="103" spans="1:49" ht="30" customHeight="1">
      <c r="A103" s="1"/>
      <c r="B103" s="41"/>
      <c r="C103" s="248"/>
    </row>
    <row r="104" spans="1:49" ht="30" customHeight="1">
      <c r="A104" s="1">
        <v>2</v>
      </c>
      <c r="B104" s="41" t="s">
        <v>221</v>
      </c>
      <c r="C104" s="42"/>
      <c r="D104" s="4" t="s">
        <v>222</v>
      </c>
      <c r="E104" s="43"/>
      <c r="F104" s="44"/>
      <c r="G104" s="44"/>
      <c r="H104" s="45"/>
      <c r="I104" s="43"/>
      <c r="J104" s="43"/>
      <c r="K104" s="43"/>
      <c r="L104" s="43"/>
      <c r="M104" s="43"/>
      <c r="N104" s="46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7"/>
      <c r="AI104" s="48"/>
      <c r="AJ104" s="48"/>
      <c r="AK104" s="47"/>
      <c r="AL104" s="49"/>
      <c r="AM104" s="47"/>
      <c r="AN104" s="47"/>
      <c r="AO104" s="47"/>
      <c r="AP104" s="47"/>
      <c r="AQ104" s="49"/>
      <c r="AR104" s="47"/>
      <c r="AS104" s="47"/>
      <c r="AT104" s="47"/>
      <c r="AU104" s="47"/>
      <c r="AV104" s="47"/>
      <c r="AW104" s="47"/>
    </row>
    <row r="105" spans="1:49" ht="30" customHeight="1">
      <c r="A105" s="1">
        <v>2</v>
      </c>
      <c r="B105" s="41" t="s">
        <v>221</v>
      </c>
      <c r="C105" s="42"/>
      <c r="D105" s="43"/>
      <c r="E105" s="43"/>
      <c r="F105" s="44"/>
      <c r="G105" s="44"/>
      <c r="H105" s="45"/>
      <c r="I105" s="43"/>
      <c r="J105" s="43"/>
      <c r="K105" s="43"/>
      <c r="L105" s="43"/>
      <c r="M105" s="43"/>
      <c r="N105" s="46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7"/>
      <c r="AI105" s="50"/>
      <c r="AJ105" s="48"/>
      <c r="AK105" s="47"/>
      <c r="AL105" s="49"/>
      <c r="AM105" s="47"/>
      <c r="AN105" s="47"/>
      <c r="AO105" s="51"/>
      <c r="AP105" s="47"/>
      <c r="AQ105" s="49"/>
      <c r="AR105" s="51"/>
      <c r="AS105" s="51"/>
      <c r="AT105" s="51"/>
      <c r="AU105" s="51"/>
      <c r="AV105" s="47"/>
      <c r="AW105" s="47"/>
    </row>
    <row r="106" spans="1:49" ht="30" customHeight="1">
      <c r="A106" s="1">
        <v>2</v>
      </c>
      <c r="B106" s="41" t="s">
        <v>221</v>
      </c>
      <c r="C106" s="42"/>
      <c r="D106" s="52" t="s">
        <v>47</v>
      </c>
      <c r="E106" s="52"/>
      <c r="F106" s="53">
        <v>10</v>
      </c>
      <c r="G106" s="44"/>
      <c r="H106" s="45"/>
      <c r="I106" s="54"/>
      <c r="J106" s="54"/>
      <c r="K106" s="55"/>
      <c r="L106" s="46"/>
      <c r="M106" s="4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47"/>
      <c r="AI106" s="50"/>
      <c r="AJ106" s="48"/>
      <c r="AK106" s="47"/>
      <c r="AL106" s="49"/>
      <c r="AM106" s="47"/>
      <c r="AN106" s="47"/>
      <c r="AO106" s="47"/>
      <c r="AP106" s="47"/>
      <c r="AQ106" s="49"/>
      <c r="AR106" s="47"/>
      <c r="AS106" s="47"/>
      <c r="AT106" s="47"/>
      <c r="AU106" s="47"/>
      <c r="AV106" s="47"/>
      <c r="AW106" s="47"/>
    </row>
    <row r="107" spans="1:49" ht="30" customHeight="1" thickBot="1">
      <c r="A107" s="1">
        <v>2</v>
      </c>
      <c r="B107" s="41" t="s">
        <v>221</v>
      </c>
      <c r="C107" s="42"/>
      <c r="D107" s="57" t="s">
        <v>48</v>
      </c>
      <c r="E107" s="57"/>
      <c r="F107" s="58">
        <v>10</v>
      </c>
      <c r="G107" s="44"/>
      <c r="H107" s="45"/>
      <c r="I107" s="54"/>
      <c r="J107" s="54"/>
      <c r="K107" s="55"/>
      <c r="L107" s="46"/>
      <c r="M107" s="4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47"/>
      <c r="AI107" s="50"/>
      <c r="AJ107" s="48"/>
      <c r="AK107" s="47"/>
      <c r="AL107" s="49"/>
      <c r="AM107" s="47"/>
      <c r="AN107" s="47"/>
      <c r="AO107" s="47"/>
      <c r="AP107" s="47"/>
      <c r="AQ107" s="49"/>
      <c r="AR107" s="47"/>
      <c r="AS107" s="47"/>
      <c r="AT107" s="47"/>
      <c r="AU107" s="47"/>
      <c r="AV107" s="47"/>
      <c r="AW107" s="47"/>
    </row>
    <row r="108" spans="1:49" ht="30" customHeight="1" thickBot="1">
      <c r="A108" s="1">
        <v>2</v>
      </c>
      <c r="B108" s="41" t="s">
        <v>221</v>
      </c>
      <c r="C108" s="42"/>
      <c r="D108" s="59" t="s">
        <v>49</v>
      </c>
      <c r="E108" s="59"/>
      <c r="F108" s="60">
        <v>30</v>
      </c>
      <c r="G108" s="44"/>
      <c r="H108" s="45"/>
      <c r="I108" s="61"/>
      <c r="J108" s="61"/>
      <c r="K108" s="42"/>
      <c r="L108" s="42"/>
      <c r="M108" s="42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62"/>
      <c r="AD108" s="62"/>
      <c r="AE108" s="63"/>
      <c r="AF108" s="42"/>
      <c r="AG108" s="56"/>
      <c r="AH108" s="47"/>
      <c r="AI108" s="64" t="s">
        <v>50</v>
      </c>
      <c r="AJ108" s="48"/>
      <c r="AK108" s="47"/>
      <c r="AL108" s="49"/>
      <c r="AM108" s="47"/>
      <c r="AN108" s="47"/>
      <c r="AO108" s="47"/>
      <c r="AP108" s="47"/>
      <c r="AQ108" s="49"/>
      <c r="AR108" s="47"/>
      <c r="AS108" s="47"/>
      <c r="AT108" s="47"/>
      <c r="AU108" s="47"/>
      <c r="AV108" s="47"/>
      <c r="AW108" s="65"/>
    </row>
    <row r="109" spans="1:49" ht="30" customHeight="1" thickBot="1">
      <c r="A109" s="1">
        <v>2</v>
      </c>
      <c r="B109" s="41" t="s">
        <v>221</v>
      </c>
      <c r="C109" s="42"/>
      <c r="D109" s="66" t="s">
        <v>3130</v>
      </c>
      <c r="E109" s="66"/>
      <c r="F109" s="67">
        <v>0.41499999999999998</v>
      </c>
      <c r="G109" s="44"/>
      <c r="H109" s="45"/>
      <c r="I109" s="68"/>
      <c r="J109" s="68"/>
      <c r="K109" s="42"/>
      <c r="L109" s="42"/>
      <c r="M109" s="42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62" t="s">
        <v>52</v>
      </c>
      <c r="AD109" s="69"/>
      <c r="AE109" s="70" t="s">
        <v>53</v>
      </c>
      <c r="AF109" s="69"/>
      <c r="AG109" s="56"/>
      <c r="AH109" s="47"/>
      <c r="AI109" s="48"/>
      <c r="AJ109" s="48"/>
      <c r="AK109" s="47"/>
      <c r="AL109" s="49"/>
      <c r="AM109" s="47"/>
      <c r="AN109" s="47"/>
      <c r="AO109" s="47"/>
      <c r="AP109" s="47"/>
      <c r="AQ109" s="49"/>
      <c r="AR109" s="47" t="s">
        <v>52</v>
      </c>
      <c r="AS109" s="47"/>
      <c r="AT109" s="47" t="s">
        <v>53</v>
      </c>
      <c r="AU109" s="47"/>
      <c r="AV109" s="47"/>
      <c r="AW109" s="65"/>
    </row>
    <row r="110" spans="1:49" ht="30" customHeight="1" thickBot="1">
      <c r="A110" s="1">
        <v>2</v>
      </c>
      <c r="B110" s="41" t="s">
        <v>221</v>
      </c>
      <c r="C110" s="42"/>
      <c r="D110" s="71" t="s">
        <v>54</v>
      </c>
      <c r="E110" s="45"/>
      <c r="F110" s="45"/>
      <c r="G110" s="45"/>
      <c r="H110" s="45"/>
      <c r="I110" s="45"/>
      <c r="J110" s="45"/>
      <c r="K110" s="72"/>
      <c r="L110" s="72"/>
      <c r="M110" s="73" t="s">
        <v>55</v>
      </c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5" t="s">
        <v>1</v>
      </c>
      <c r="AD110" s="76"/>
      <c r="AE110" s="76" t="s">
        <v>2</v>
      </c>
      <c r="AF110" s="76"/>
      <c r="AG110" s="77" t="s">
        <v>56</v>
      </c>
      <c r="AH110" s="78" t="s">
        <v>57</v>
      </c>
      <c r="AI110" s="79"/>
      <c r="AJ110" s="79"/>
      <c r="AK110" s="80"/>
      <c r="AL110" s="15"/>
      <c r="AM110" s="80"/>
      <c r="AN110" s="80"/>
      <c r="AO110" s="80"/>
      <c r="AP110" s="80"/>
      <c r="AQ110" s="15"/>
      <c r="AR110" s="78" t="s">
        <v>1</v>
      </c>
      <c r="AS110" s="81"/>
      <c r="AT110" s="78" t="s">
        <v>2</v>
      </c>
      <c r="AU110" s="81"/>
      <c r="AV110" s="82" t="s">
        <v>56</v>
      </c>
      <c r="AW110" s="83"/>
    </row>
    <row r="111" spans="1:49" ht="42" customHeight="1">
      <c r="A111" s="1">
        <v>2</v>
      </c>
      <c r="B111" s="41" t="s">
        <v>221</v>
      </c>
      <c r="C111" s="42"/>
      <c r="D111" s="474" t="s">
        <v>4</v>
      </c>
      <c r="E111" s="476" t="s">
        <v>5</v>
      </c>
      <c r="F111" s="476" t="s">
        <v>6</v>
      </c>
      <c r="G111" s="476" t="s">
        <v>58</v>
      </c>
      <c r="H111" s="476" t="s">
        <v>7</v>
      </c>
      <c r="I111" s="20" t="s">
        <v>8</v>
      </c>
      <c r="J111" s="20"/>
      <c r="K111" s="84" t="s">
        <v>9</v>
      </c>
      <c r="L111" s="85" t="s">
        <v>59</v>
      </c>
      <c r="M111" s="478" t="s">
        <v>60</v>
      </c>
      <c r="N111" s="480" t="s">
        <v>61</v>
      </c>
      <c r="O111" s="482" t="s">
        <v>62</v>
      </c>
      <c r="P111" s="482" t="s">
        <v>10</v>
      </c>
      <c r="Q111" s="484" t="s">
        <v>63</v>
      </c>
      <c r="R111" s="482" t="s">
        <v>64</v>
      </c>
      <c r="S111" s="482" t="s">
        <v>65</v>
      </c>
      <c r="T111" s="482" t="s">
        <v>66</v>
      </c>
      <c r="U111" s="482" t="s">
        <v>67</v>
      </c>
      <c r="V111" s="484" t="s">
        <v>11</v>
      </c>
      <c r="W111" s="251" t="s">
        <v>12</v>
      </c>
      <c r="X111" s="86" t="s">
        <v>13</v>
      </c>
      <c r="Y111" s="86" t="s">
        <v>14</v>
      </c>
      <c r="Z111" s="252" t="s">
        <v>15</v>
      </c>
      <c r="AA111" s="484" t="s">
        <v>16</v>
      </c>
      <c r="AB111" s="482" t="s">
        <v>17</v>
      </c>
      <c r="AC111" s="87" t="s">
        <v>18</v>
      </c>
      <c r="AD111" s="88" t="s">
        <v>19</v>
      </c>
      <c r="AE111" s="87" t="s">
        <v>30</v>
      </c>
      <c r="AF111" s="88" t="s">
        <v>21</v>
      </c>
      <c r="AG111" s="89" t="s">
        <v>22</v>
      </c>
      <c r="AH111" s="468" t="s">
        <v>23</v>
      </c>
      <c r="AI111" s="470" t="s">
        <v>24</v>
      </c>
      <c r="AJ111" s="470" t="s">
        <v>25</v>
      </c>
      <c r="AK111" s="470" t="s">
        <v>26</v>
      </c>
      <c r="AL111" s="91" t="s">
        <v>68</v>
      </c>
      <c r="AM111" s="90" t="s">
        <v>27</v>
      </c>
      <c r="AN111" s="92" t="s">
        <v>28</v>
      </c>
      <c r="AO111" s="93" t="s">
        <v>29</v>
      </c>
      <c r="AP111" s="28" t="s">
        <v>16</v>
      </c>
      <c r="AQ111" s="472" t="s">
        <v>17</v>
      </c>
      <c r="AR111" s="94" t="s">
        <v>18</v>
      </c>
      <c r="AS111" s="95" t="s">
        <v>19</v>
      </c>
      <c r="AT111" s="94" t="s">
        <v>30</v>
      </c>
      <c r="AU111" s="95" t="s">
        <v>21</v>
      </c>
      <c r="AV111" s="96" t="s">
        <v>31</v>
      </c>
      <c r="AW111" s="83"/>
    </row>
    <row r="112" spans="1:49" ht="30" customHeight="1" thickBot="1">
      <c r="A112" s="1">
        <v>2</v>
      </c>
      <c r="B112" s="41" t="s">
        <v>221</v>
      </c>
      <c r="C112" s="42"/>
      <c r="D112" s="475"/>
      <c r="E112" s="477"/>
      <c r="F112" s="477"/>
      <c r="G112" s="477"/>
      <c r="H112" s="477"/>
      <c r="I112" s="97" t="s">
        <v>69</v>
      </c>
      <c r="J112" s="97" t="s">
        <v>70</v>
      </c>
      <c r="K112" s="98" t="s">
        <v>34</v>
      </c>
      <c r="L112" s="99" t="s">
        <v>35</v>
      </c>
      <c r="M112" s="479"/>
      <c r="N112" s="481"/>
      <c r="O112" s="483"/>
      <c r="P112" s="483"/>
      <c r="Q112" s="485"/>
      <c r="R112" s="483"/>
      <c r="S112" s="483"/>
      <c r="T112" s="483"/>
      <c r="U112" s="483"/>
      <c r="V112" s="485"/>
      <c r="W112" s="100" t="s">
        <v>36</v>
      </c>
      <c r="X112" s="100" t="s">
        <v>37</v>
      </c>
      <c r="Y112" s="100" t="s">
        <v>38</v>
      </c>
      <c r="Z112" s="101" t="s">
        <v>39</v>
      </c>
      <c r="AA112" s="485"/>
      <c r="AB112" s="483"/>
      <c r="AC112" s="102" t="s">
        <v>40</v>
      </c>
      <c r="AD112" s="103" t="s">
        <v>40</v>
      </c>
      <c r="AE112" s="102" t="s">
        <v>40</v>
      </c>
      <c r="AF112" s="103" t="s">
        <v>40</v>
      </c>
      <c r="AG112" s="104">
        <v>10</v>
      </c>
      <c r="AH112" s="469"/>
      <c r="AI112" s="471"/>
      <c r="AJ112" s="471"/>
      <c r="AK112" s="471"/>
      <c r="AL112" s="36" t="s">
        <v>41</v>
      </c>
      <c r="AM112" s="105" t="s">
        <v>42</v>
      </c>
      <c r="AN112" s="106" t="s">
        <v>43</v>
      </c>
      <c r="AO112" s="107" t="s">
        <v>39</v>
      </c>
      <c r="AP112" s="37" t="s">
        <v>44</v>
      </c>
      <c r="AQ112" s="473"/>
      <c r="AR112" s="108" t="s">
        <v>40</v>
      </c>
      <c r="AS112" s="109" t="s">
        <v>40</v>
      </c>
      <c r="AT112" s="108" t="s">
        <v>40</v>
      </c>
      <c r="AU112" s="109" t="s">
        <v>40</v>
      </c>
      <c r="AV112" s="40">
        <v>15</v>
      </c>
      <c r="AW112" s="83"/>
    </row>
    <row r="113" spans="1:49" ht="30" customHeight="1">
      <c r="A113" s="1">
        <v>2</v>
      </c>
      <c r="B113" s="41" t="s">
        <v>221</v>
      </c>
      <c r="C113" s="42"/>
      <c r="D113" s="253" t="s">
        <v>223</v>
      </c>
      <c r="E113" s="254" t="s">
        <v>224</v>
      </c>
      <c r="F113" s="255" t="s">
        <v>225</v>
      </c>
      <c r="G113" s="112" t="s">
        <v>73</v>
      </c>
      <c r="H113" s="113"/>
      <c r="I113" s="114"/>
      <c r="J113" s="115"/>
      <c r="K113" s="116">
        <v>10</v>
      </c>
      <c r="L113" s="117">
        <v>365</v>
      </c>
      <c r="M113" s="118" t="s">
        <v>226</v>
      </c>
      <c r="N113" s="119" t="s">
        <v>134</v>
      </c>
      <c r="O113" s="120">
        <v>2</v>
      </c>
      <c r="P113" s="121" t="s">
        <v>227</v>
      </c>
      <c r="Q113" s="121">
        <v>0</v>
      </c>
      <c r="R113" s="121">
        <v>0</v>
      </c>
      <c r="S113" s="122">
        <v>0</v>
      </c>
      <c r="T113" s="122">
        <v>0</v>
      </c>
      <c r="U113" s="122">
        <v>0</v>
      </c>
      <c r="V113" s="123">
        <v>0</v>
      </c>
      <c r="W113" s="124">
        <v>47</v>
      </c>
      <c r="X113" s="125">
        <v>2</v>
      </c>
      <c r="Y113" s="126">
        <v>4</v>
      </c>
      <c r="Z113" s="127">
        <f t="shared" ref="Z113:Z123" si="26">K113*L113*W113*Y113/12/1000</f>
        <v>57.183333333333337</v>
      </c>
      <c r="AA113" s="121">
        <v>0</v>
      </c>
      <c r="AB113" s="128" t="s">
        <v>80</v>
      </c>
      <c r="AC113" s="129" t="s">
        <v>56</v>
      </c>
      <c r="AD113" s="130" t="s">
        <v>56</v>
      </c>
      <c r="AE113" s="129" t="s">
        <v>56</v>
      </c>
      <c r="AF113" s="130">
        <f t="shared" ref="AF113:AF123" si="27">$B$2*Z113/Y113</f>
        <v>428.875</v>
      </c>
      <c r="AG113" s="131">
        <f t="shared" ref="AG113:AG123" si="28">Y113*AF113*120</f>
        <v>205860</v>
      </c>
      <c r="AH113" s="132" t="s">
        <v>113</v>
      </c>
      <c r="AI113" s="133"/>
      <c r="AJ113" s="134"/>
      <c r="AK113" s="135"/>
      <c r="AL113" s="136"/>
      <c r="AM113" s="137"/>
      <c r="AN113" s="138"/>
      <c r="AO113" s="139">
        <f t="shared" ref="AO113:AO152" si="29">IFERROR((AM113/1000)*K113*L113*AN113/12,0)</f>
        <v>0</v>
      </c>
      <c r="AP113" s="140" t="s">
        <v>82</v>
      </c>
      <c r="AQ113" s="141" t="str" cm="1">
        <f t="array" ref="AQ113">_xlfn.IFS(OR($G113="公衆街路灯A",$G113="定額電灯"),$G113&amp;AP113,COUNTIF(G113,"*従量電灯*"),G113,1,"-")</f>
        <v>従量電灯</v>
      </c>
      <c r="AR113" s="142" t="str" cm="1">
        <f t="array" ref="AR113">_xlfn.IFS($AN113=0,"-",OR($AH113="対象外",$AH113="-"),"-",OR($G113="公衆街路灯A",$G113="定額電灯"),_xlfn.XLOOKUP($AQ113,削除禁止_電灯料金!$B:$B,削除禁止_電灯料金!$E:$E,0),1,"-")</f>
        <v>-</v>
      </c>
      <c r="AS113" s="143" t="str" cm="1">
        <f t="array" ref="AS113">_xlfn.IFS($AR113="-","-",OR($G113="公衆街路灯A",$G113="定額電灯"),_xlfn.XLOOKUP(AQ113,削除禁止_電灯料金!$B:$B,削除禁止_電灯料金!$D:$D,0),1,"-")</f>
        <v>-</v>
      </c>
      <c r="AT113" s="142">
        <f>IFERROR(IF(OR($G113="公衆街路灯A",$G113="定額電灯"),"-",ROUND((_xlfn.XLOOKUP($AQ113,削除禁止_電灯料金!$B:$B,削除禁止_電灯料金!$E:$E)*AM113/1000*$K113*$L113/12),2)),"-")</f>
        <v>0</v>
      </c>
      <c r="AU113" s="143">
        <f>IFERROR(IF(OR($G113="公衆街路灯A",$G113="定額電灯"),"-",ROUND((AM113/1000*$K113*$L113/12)*_xlfn.XLOOKUP($A113,削除禁止_電灯料金!K:K,削除禁止_電灯料金!M:M,"-"),2)),"-")</f>
        <v>0</v>
      </c>
      <c r="AV113" s="144">
        <f>IFERROR(IF(OR($G113="公衆街路灯A",$G113="定額電灯"),ROUND((((AR113+AS113)*AN113))*12*_xlfn.XLOOKUP($A113,削除禁止_電灯料金!K:K,削除禁止_電灯料金!N:N),0),ROUND((AT113+AU113)*AN113*12*_xlfn.XLOOKUP($A113,削除禁止_電灯料金!K:K,削除禁止_電灯料金!N:N),0)),0)</f>
        <v>0</v>
      </c>
      <c r="AW113" s="145"/>
    </row>
    <row r="114" spans="1:49" ht="30" customHeight="1">
      <c r="A114" s="1">
        <v>2</v>
      </c>
      <c r="B114" s="41" t="s">
        <v>221</v>
      </c>
      <c r="C114" s="42"/>
      <c r="D114" s="256" t="s">
        <v>223</v>
      </c>
      <c r="E114" s="257" t="s">
        <v>71</v>
      </c>
      <c r="F114" s="258" t="s">
        <v>225</v>
      </c>
      <c r="G114" s="148" t="s">
        <v>73</v>
      </c>
      <c r="H114" s="149"/>
      <c r="I114" s="150"/>
      <c r="J114" s="151"/>
      <c r="K114" s="152">
        <v>10</v>
      </c>
      <c r="L114" s="153">
        <v>365</v>
      </c>
      <c r="M114" s="154" t="s">
        <v>228</v>
      </c>
      <c r="N114" s="119" t="s">
        <v>134</v>
      </c>
      <c r="O114" s="120">
        <v>2</v>
      </c>
      <c r="P114" s="155" t="s">
        <v>227</v>
      </c>
      <c r="Q114" s="155">
        <v>0</v>
      </c>
      <c r="R114" s="155">
        <v>0</v>
      </c>
      <c r="S114" s="156">
        <v>0</v>
      </c>
      <c r="T114" s="156">
        <v>0</v>
      </c>
      <c r="U114" s="156">
        <v>0</v>
      </c>
      <c r="V114" s="157" t="s">
        <v>229</v>
      </c>
      <c r="W114" s="158">
        <v>47</v>
      </c>
      <c r="X114" s="159">
        <v>2</v>
      </c>
      <c r="Y114" s="160">
        <v>4</v>
      </c>
      <c r="Z114" s="161">
        <f t="shared" si="26"/>
        <v>57.183333333333337</v>
      </c>
      <c r="AA114" s="155">
        <v>0</v>
      </c>
      <c r="AB114" s="162" t="s">
        <v>80</v>
      </c>
      <c r="AC114" s="163" t="s">
        <v>56</v>
      </c>
      <c r="AD114" s="164" t="s">
        <v>56</v>
      </c>
      <c r="AE114" s="163" t="s">
        <v>56</v>
      </c>
      <c r="AF114" s="164">
        <f t="shared" si="27"/>
        <v>428.875</v>
      </c>
      <c r="AG114" s="165">
        <f t="shared" si="28"/>
        <v>205860</v>
      </c>
      <c r="AH114" s="166" t="s">
        <v>81</v>
      </c>
      <c r="AI114" s="167"/>
      <c r="AJ114" s="168"/>
      <c r="AK114" s="169"/>
      <c r="AL114" s="170"/>
      <c r="AM114" s="171"/>
      <c r="AN114" s="172"/>
      <c r="AO114" s="173">
        <f t="shared" si="29"/>
        <v>0</v>
      </c>
      <c r="AP114" s="174" t="s">
        <v>82</v>
      </c>
      <c r="AQ114" s="175" t="str" cm="1">
        <f t="array" ref="AQ114">_xlfn.IFS(OR($G114="公衆街路灯A",$G114="定額電灯"),$G114&amp;AP114,COUNTIF(G114,"*従量電灯*"),G114,1,"-")</f>
        <v>従量電灯</v>
      </c>
      <c r="AR114" s="176" t="str" cm="1">
        <f t="array" ref="AR114">_xlfn.IFS($AN114=0,"-",OR($AH114="対象外",$AH114="-"),"-",OR($G114="公衆街路灯A",$G114="定額電灯"),_xlfn.XLOOKUP($AQ114,削除禁止_電灯料金!$B:$B,削除禁止_電灯料金!$E:$E,0),1,"-")</f>
        <v>-</v>
      </c>
      <c r="AS114" s="177" t="str" cm="1">
        <f t="array" ref="AS114">_xlfn.IFS($AR114="-","-",OR($G114="公衆街路灯A",$G114="定額電灯"),_xlfn.XLOOKUP(AQ114,削除禁止_電灯料金!$B:$B,削除禁止_電灯料金!$D:$D,0),1,"-")</f>
        <v>-</v>
      </c>
      <c r="AT114" s="176">
        <f>IFERROR(IF(OR($G114="公衆街路灯A",$G114="定額電灯"),"-",ROUND((_xlfn.XLOOKUP($AQ114,削除禁止_電灯料金!$B:$B,削除禁止_電灯料金!$E:$E)*AM114/1000*$K114*$L114/12),2)),"-")</f>
        <v>0</v>
      </c>
      <c r="AU114" s="177">
        <f>IFERROR(IF(OR($G114="公衆街路灯A",$G114="定額電灯"),"-",ROUND((AM114/1000*$K114*$L114/12)*_xlfn.XLOOKUP($A114,削除禁止_電灯料金!K:K,削除禁止_電灯料金!M:M,"-"),2)),"-")</f>
        <v>0</v>
      </c>
      <c r="AV114" s="178">
        <f>IFERROR(IF(OR($G114="公衆街路灯A",$G114="定額電灯"),ROUND((((AR114+AS114)*AN114))*12*_xlfn.XLOOKUP($A114,削除禁止_電灯料金!K:K,削除禁止_電灯料金!N:N),0),ROUND((AT114+AU114)*AN114*12*_xlfn.XLOOKUP($A114,削除禁止_電灯料金!K:K,削除禁止_電灯料金!N:N),0)),0)</f>
        <v>0</v>
      </c>
      <c r="AW114" s="145"/>
    </row>
    <row r="115" spans="1:49" ht="30" customHeight="1">
      <c r="A115" s="1">
        <v>2</v>
      </c>
      <c r="B115" s="41" t="s">
        <v>221</v>
      </c>
      <c r="C115" s="42"/>
      <c r="D115" s="256" t="s">
        <v>223</v>
      </c>
      <c r="E115" s="257" t="s">
        <v>71</v>
      </c>
      <c r="F115" s="258" t="s">
        <v>230</v>
      </c>
      <c r="G115" s="148" t="s">
        <v>73</v>
      </c>
      <c r="H115" s="149"/>
      <c r="I115" s="150"/>
      <c r="J115" s="151"/>
      <c r="K115" s="152">
        <v>24</v>
      </c>
      <c r="L115" s="153">
        <v>365</v>
      </c>
      <c r="M115" s="154" t="s">
        <v>231</v>
      </c>
      <c r="N115" s="119" t="s">
        <v>210</v>
      </c>
      <c r="O115" s="120">
        <v>1</v>
      </c>
      <c r="P115" s="155" t="s">
        <v>227</v>
      </c>
      <c r="Q115" s="155">
        <v>0</v>
      </c>
      <c r="R115" s="155">
        <v>0</v>
      </c>
      <c r="S115" s="156">
        <v>0</v>
      </c>
      <c r="T115" s="156">
        <v>0</v>
      </c>
      <c r="U115" s="156">
        <v>0</v>
      </c>
      <c r="V115" s="157">
        <v>0</v>
      </c>
      <c r="W115" s="158">
        <v>47</v>
      </c>
      <c r="X115" s="159">
        <v>2</v>
      </c>
      <c r="Y115" s="160">
        <v>2</v>
      </c>
      <c r="Z115" s="161">
        <f t="shared" si="26"/>
        <v>68.62</v>
      </c>
      <c r="AA115" s="155">
        <v>0</v>
      </c>
      <c r="AB115" s="162" t="s">
        <v>80</v>
      </c>
      <c r="AC115" s="163" t="s">
        <v>56</v>
      </c>
      <c r="AD115" s="164" t="s">
        <v>56</v>
      </c>
      <c r="AE115" s="163" t="s">
        <v>56</v>
      </c>
      <c r="AF115" s="164">
        <f t="shared" si="27"/>
        <v>1029.3000000000002</v>
      </c>
      <c r="AG115" s="165">
        <f t="shared" si="28"/>
        <v>247032.00000000006</v>
      </c>
      <c r="AH115" s="166" t="s">
        <v>113</v>
      </c>
      <c r="AI115" s="167"/>
      <c r="AJ115" s="168"/>
      <c r="AK115" s="169"/>
      <c r="AL115" s="170"/>
      <c r="AM115" s="171"/>
      <c r="AN115" s="172"/>
      <c r="AO115" s="173">
        <f t="shared" si="29"/>
        <v>0</v>
      </c>
      <c r="AP115" s="174" t="s">
        <v>82</v>
      </c>
      <c r="AQ115" s="175" t="str" cm="1">
        <f t="array" ref="AQ115">_xlfn.IFS(OR($G115="公衆街路灯A",$G115="定額電灯"),$G115&amp;AP115,COUNTIF(G115,"*従量電灯*"),G115,1,"-")</f>
        <v>従量電灯</v>
      </c>
      <c r="AR115" s="176" t="str" cm="1">
        <f t="array" ref="AR115">_xlfn.IFS($AN115=0,"-",OR($AH115="対象外",$AH115="-"),"-",OR($G115="公衆街路灯A",$G115="定額電灯"),_xlfn.XLOOKUP($AQ115,削除禁止_電灯料金!$B:$B,削除禁止_電灯料金!$E:$E,0),1,"-")</f>
        <v>-</v>
      </c>
      <c r="AS115" s="177" t="str" cm="1">
        <f t="array" ref="AS115">_xlfn.IFS($AR115="-","-",OR($G115="公衆街路灯A",$G115="定額電灯"),_xlfn.XLOOKUP(AQ115,削除禁止_電灯料金!$B:$B,削除禁止_電灯料金!$D:$D,0),1,"-")</f>
        <v>-</v>
      </c>
      <c r="AT115" s="176">
        <f>IFERROR(IF(OR($G115="公衆街路灯A",$G115="定額電灯"),"-",ROUND((_xlfn.XLOOKUP($AQ115,削除禁止_電灯料金!$B:$B,削除禁止_電灯料金!$E:$E)*AM115/1000*$K115*$L115/12),2)),"-")</f>
        <v>0</v>
      </c>
      <c r="AU115" s="177">
        <f>IFERROR(IF(OR($G115="公衆街路灯A",$G115="定額電灯"),"-",ROUND((AM115/1000*$K115*$L115/12)*_xlfn.XLOOKUP($A115,削除禁止_電灯料金!K:K,削除禁止_電灯料金!M:M,"-"),2)),"-")</f>
        <v>0</v>
      </c>
      <c r="AV115" s="178">
        <f>IFERROR(IF(OR($G115="公衆街路灯A",$G115="定額電灯"),ROUND((((AR115+AS115)*AN115))*12*_xlfn.XLOOKUP($A115,削除禁止_電灯料金!K:K,削除禁止_電灯料金!N:N),0),ROUND((AT115+AU115)*AN115*12*_xlfn.XLOOKUP($A115,削除禁止_電灯料金!K:K,削除禁止_電灯料金!N:N),0)),0)</f>
        <v>0</v>
      </c>
      <c r="AW115" s="145"/>
    </row>
    <row r="116" spans="1:49" ht="30" customHeight="1">
      <c r="A116" s="1">
        <v>2</v>
      </c>
      <c r="B116" s="41" t="s">
        <v>221</v>
      </c>
      <c r="C116" s="42"/>
      <c r="D116" s="256" t="s">
        <v>223</v>
      </c>
      <c r="E116" s="257" t="s">
        <v>71</v>
      </c>
      <c r="F116" s="258" t="s">
        <v>230</v>
      </c>
      <c r="G116" s="148" t="s">
        <v>73</v>
      </c>
      <c r="H116" s="149"/>
      <c r="I116" s="150"/>
      <c r="J116" s="151"/>
      <c r="K116" s="152">
        <v>24</v>
      </c>
      <c r="L116" s="153">
        <v>365</v>
      </c>
      <c r="M116" s="154" t="s">
        <v>232</v>
      </c>
      <c r="N116" s="119" t="s">
        <v>210</v>
      </c>
      <c r="O116" s="120">
        <v>1</v>
      </c>
      <c r="P116" s="155" t="s">
        <v>227</v>
      </c>
      <c r="Q116" s="155">
        <v>0</v>
      </c>
      <c r="R116" s="155">
        <v>0</v>
      </c>
      <c r="S116" s="156">
        <v>0</v>
      </c>
      <c r="T116" s="156">
        <v>0</v>
      </c>
      <c r="U116" s="156">
        <v>0</v>
      </c>
      <c r="V116" s="157" t="s">
        <v>229</v>
      </c>
      <c r="W116" s="158">
        <v>47</v>
      </c>
      <c r="X116" s="159">
        <v>1</v>
      </c>
      <c r="Y116" s="160">
        <v>1</v>
      </c>
      <c r="Z116" s="161">
        <f t="shared" si="26"/>
        <v>34.31</v>
      </c>
      <c r="AA116" s="155">
        <v>0</v>
      </c>
      <c r="AB116" s="162" t="s">
        <v>80</v>
      </c>
      <c r="AC116" s="163" t="s">
        <v>56</v>
      </c>
      <c r="AD116" s="164" t="s">
        <v>56</v>
      </c>
      <c r="AE116" s="163" t="s">
        <v>56</v>
      </c>
      <c r="AF116" s="164">
        <f t="shared" si="27"/>
        <v>1029.3000000000002</v>
      </c>
      <c r="AG116" s="165">
        <f t="shared" si="28"/>
        <v>123516.00000000003</v>
      </c>
      <c r="AH116" s="166" t="s">
        <v>81</v>
      </c>
      <c r="AI116" s="167"/>
      <c r="AJ116" s="168"/>
      <c r="AK116" s="169"/>
      <c r="AL116" s="170"/>
      <c r="AM116" s="171"/>
      <c r="AN116" s="172"/>
      <c r="AO116" s="173">
        <f t="shared" si="29"/>
        <v>0</v>
      </c>
      <c r="AP116" s="174" t="s">
        <v>82</v>
      </c>
      <c r="AQ116" s="175" t="str" cm="1">
        <f t="array" ref="AQ116">_xlfn.IFS(OR($G116="公衆街路灯A",$G116="定額電灯"),$G116&amp;AP116,COUNTIF(G116,"*従量電灯*"),G116,1,"-")</f>
        <v>従量電灯</v>
      </c>
      <c r="AR116" s="176" t="str" cm="1">
        <f t="array" ref="AR116">_xlfn.IFS($AN116=0,"-",OR($AH116="対象外",$AH116="-"),"-",OR($G116="公衆街路灯A",$G116="定額電灯"),_xlfn.XLOOKUP($AQ116,削除禁止_電灯料金!$B:$B,削除禁止_電灯料金!$E:$E,0),1,"-")</f>
        <v>-</v>
      </c>
      <c r="AS116" s="177" t="str" cm="1">
        <f t="array" ref="AS116">_xlfn.IFS($AR116="-","-",OR($G116="公衆街路灯A",$G116="定額電灯"),_xlfn.XLOOKUP(AQ116,削除禁止_電灯料金!$B:$B,削除禁止_電灯料金!$D:$D,0),1,"-")</f>
        <v>-</v>
      </c>
      <c r="AT116" s="176">
        <f>IFERROR(IF(OR($G116="公衆街路灯A",$G116="定額電灯"),"-",ROUND((_xlfn.XLOOKUP($AQ116,削除禁止_電灯料金!$B:$B,削除禁止_電灯料金!$E:$E)*AM116/1000*$K116*$L116/12),2)),"-")</f>
        <v>0</v>
      </c>
      <c r="AU116" s="177">
        <f>IFERROR(IF(OR($G116="公衆街路灯A",$G116="定額電灯"),"-",ROUND((AM116/1000*$K116*$L116/12)*_xlfn.XLOOKUP($A116,削除禁止_電灯料金!K:K,削除禁止_電灯料金!M:M,"-"),2)),"-")</f>
        <v>0</v>
      </c>
      <c r="AV116" s="178">
        <f>IFERROR(IF(OR($G116="公衆街路灯A",$G116="定額電灯"),ROUND((((AR116+AS116)*AN116))*12*_xlfn.XLOOKUP($A116,削除禁止_電灯料金!K:K,削除禁止_電灯料金!N:N),0),ROUND((AT116+AU116)*AN116*12*_xlfn.XLOOKUP($A116,削除禁止_電灯料金!K:K,削除禁止_電灯料金!N:N),0)),0)</f>
        <v>0</v>
      </c>
      <c r="AW116" s="145"/>
    </row>
    <row r="117" spans="1:49" ht="30" customHeight="1">
      <c r="A117" s="1">
        <v>2</v>
      </c>
      <c r="B117" s="41" t="s">
        <v>221</v>
      </c>
      <c r="C117" s="42"/>
      <c r="D117" s="256" t="s">
        <v>223</v>
      </c>
      <c r="E117" s="257" t="s">
        <v>71</v>
      </c>
      <c r="F117" s="258" t="s">
        <v>230</v>
      </c>
      <c r="G117" s="148" t="s">
        <v>73</v>
      </c>
      <c r="H117" s="149"/>
      <c r="I117" s="150"/>
      <c r="J117" s="151"/>
      <c r="K117" s="152">
        <v>24</v>
      </c>
      <c r="L117" s="153">
        <v>365</v>
      </c>
      <c r="M117" s="154" t="s">
        <v>233</v>
      </c>
      <c r="N117" s="119" t="s">
        <v>234</v>
      </c>
      <c r="O117" s="120">
        <v>2</v>
      </c>
      <c r="P117" s="155" t="s">
        <v>227</v>
      </c>
      <c r="Q117" s="155">
        <v>0</v>
      </c>
      <c r="R117" s="155">
        <v>0</v>
      </c>
      <c r="S117" s="156">
        <v>0</v>
      </c>
      <c r="T117" s="156" t="s">
        <v>235</v>
      </c>
      <c r="U117" s="156">
        <v>0</v>
      </c>
      <c r="V117" s="157">
        <v>0</v>
      </c>
      <c r="W117" s="158">
        <v>47</v>
      </c>
      <c r="X117" s="159">
        <v>1</v>
      </c>
      <c r="Y117" s="160">
        <v>2</v>
      </c>
      <c r="Z117" s="161">
        <f t="shared" si="26"/>
        <v>68.62</v>
      </c>
      <c r="AA117" s="155">
        <v>0</v>
      </c>
      <c r="AB117" s="162" t="s">
        <v>80</v>
      </c>
      <c r="AC117" s="163" t="s">
        <v>56</v>
      </c>
      <c r="AD117" s="164" t="s">
        <v>56</v>
      </c>
      <c r="AE117" s="163" t="s">
        <v>56</v>
      </c>
      <c r="AF117" s="164">
        <f t="shared" si="27"/>
        <v>1029.3000000000002</v>
      </c>
      <c r="AG117" s="165">
        <f t="shared" si="28"/>
        <v>247032.00000000006</v>
      </c>
      <c r="AH117" s="166" t="s">
        <v>113</v>
      </c>
      <c r="AI117" s="167"/>
      <c r="AJ117" s="168"/>
      <c r="AK117" s="169"/>
      <c r="AL117" s="170"/>
      <c r="AM117" s="171"/>
      <c r="AN117" s="172"/>
      <c r="AO117" s="173">
        <f t="shared" si="29"/>
        <v>0</v>
      </c>
      <c r="AP117" s="174" t="s">
        <v>82</v>
      </c>
      <c r="AQ117" s="175" t="str" cm="1">
        <f t="array" ref="AQ117">_xlfn.IFS(OR($G117="公衆街路灯A",$G117="定額電灯"),$G117&amp;AP117,COUNTIF(G117,"*従量電灯*"),G117,1,"-")</f>
        <v>従量電灯</v>
      </c>
      <c r="AR117" s="176" t="str" cm="1">
        <f t="array" ref="AR117">_xlfn.IFS($AN117=0,"-",OR($AH117="対象外",$AH117="-"),"-",OR($G117="公衆街路灯A",$G117="定額電灯"),_xlfn.XLOOKUP($AQ117,削除禁止_電灯料金!$B:$B,削除禁止_電灯料金!$E:$E,0),1,"-")</f>
        <v>-</v>
      </c>
      <c r="AS117" s="177" t="str" cm="1">
        <f t="array" ref="AS117">_xlfn.IFS($AR117="-","-",OR($G117="公衆街路灯A",$G117="定額電灯"),_xlfn.XLOOKUP(AQ117,削除禁止_電灯料金!$B:$B,削除禁止_電灯料金!$D:$D,0),1,"-")</f>
        <v>-</v>
      </c>
      <c r="AT117" s="176">
        <f>IFERROR(IF(OR($G117="公衆街路灯A",$G117="定額電灯"),"-",ROUND((_xlfn.XLOOKUP($AQ117,削除禁止_電灯料金!$B:$B,削除禁止_電灯料金!$E:$E)*AM117/1000*$K117*$L117/12),2)),"-")</f>
        <v>0</v>
      </c>
      <c r="AU117" s="177">
        <f>IFERROR(IF(OR($G117="公衆街路灯A",$G117="定額電灯"),"-",ROUND((AM117/1000*$K117*$L117/12)*_xlfn.XLOOKUP($A117,削除禁止_電灯料金!K:K,削除禁止_電灯料金!M:M,"-"),2)),"-")</f>
        <v>0</v>
      </c>
      <c r="AV117" s="178">
        <f>IFERROR(IF(OR($G117="公衆街路灯A",$G117="定額電灯"),ROUND((((AR117+AS117)*AN117))*12*_xlfn.XLOOKUP($A117,削除禁止_電灯料金!K:K,削除禁止_電灯料金!N:N),0),ROUND((AT117+AU117)*AN117*12*_xlfn.XLOOKUP($A117,削除禁止_電灯料金!K:K,削除禁止_電灯料金!N:N),0)),0)</f>
        <v>0</v>
      </c>
      <c r="AW117" s="145"/>
    </row>
    <row r="118" spans="1:49" ht="30" customHeight="1">
      <c r="A118" s="1">
        <v>2</v>
      </c>
      <c r="B118" s="41" t="s">
        <v>221</v>
      </c>
      <c r="C118" s="42"/>
      <c r="D118" s="256" t="s">
        <v>223</v>
      </c>
      <c r="E118" s="257" t="s">
        <v>71</v>
      </c>
      <c r="F118" s="258" t="s">
        <v>230</v>
      </c>
      <c r="G118" s="148" t="s">
        <v>73</v>
      </c>
      <c r="H118" s="149"/>
      <c r="I118" s="150"/>
      <c r="J118" s="151"/>
      <c r="K118" s="152">
        <v>24</v>
      </c>
      <c r="L118" s="153">
        <v>365</v>
      </c>
      <c r="M118" s="154" t="s">
        <v>236</v>
      </c>
      <c r="N118" s="119" t="s">
        <v>234</v>
      </c>
      <c r="O118" s="120">
        <v>2</v>
      </c>
      <c r="P118" s="155" t="s">
        <v>227</v>
      </c>
      <c r="Q118" s="155">
        <v>0</v>
      </c>
      <c r="R118" s="155">
        <v>0</v>
      </c>
      <c r="S118" s="156">
        <v>0</v>
      </c>
      <c r="T118" s="156" t="s">
        <v>235</v>
      </c>
      <c r="U118" s="156">
        <v>0</v>
      </c>
      <c r="V118" s="157" t="s">
        <v>229</v>
      </c>
      <c r="W118" s="158">
        <v>47</v>
      </c>
      <c r="X118" s="159">
        <v>1</v>
      </c>
      <c r="Y118" s="160">
        <v>2</v>
      </c>
      <c r="Z118" s="161">
        <f t="shared" si="26"/>
        <v>68.62</v>
      </c>
      <c r="AA118" s="155">
        <v>0</v>
      </c>
      <c r="AB118" s="162" t="s">
        <v>80</v>
      </c>
      <c r="AC118" s="163" t="s">
        <v>56</v>
      </c>
      <c r="AD118" s="164" t="s">
        <v>56</v>
      </c>
      <c r="AE118" s="163" t="s">
        <v>56</v>
      </c>
      <c r="AF118" s="164">
        <f t="shared" si="27"/>
        <v>1029.3000000000002</v>
      </c>
      <c r="AG118" s="165">
        <f t="shared" si="28"/>
        <v>247032.00000000006</v>
      </c>
      <c r="AH118" s="166" t="s">
        <v>81</v>
      </c>
      <c r="AI118" s="167"/>
      <c r="AJ118" s="168"/>
      <c r="AK118" s="169"/>
      <c r="AL118" s="170"/>
      <c r="AM118" s="171"/>
      <c r="AN118" s="172"/>
      <c r="AO118" s="173">
        <f t="shared" si="29"/>
        <v>0</v>
      </c>
      <c r="AP118" s="174" t="s">
        <v>82</v>
      </c>
      <c r="AQ118" s="175" t="str" cm="1">
        <f t="array" ref="AQ118">_xlfn.IFS(OR($G118="公衆街路灯A",$G118="定額電灯"),$G118&amp;AP118,COUNTIF(G118,"*従量電灯*"),G118,1,"-")</f>
        <v>従量電灯</v>
      </c>
      <c r="AR118" s="176" t="str" cm="1">
        <f t="array" ref="AR118">_xlfn.IFS($AN118=0,"-",OR($AH118="対象外",$AH118="-"),"-",OR($G118="公衆街路灯A",$G118="定額電灯"),_xlfn.XLOOKUP($AQ118,削除禁止_電灯料金!$B:$B,削除禁止_電灯料金!$E:$E,0),1,"-")</f>
        <v>-</v>
      </c>
      <c r="AS118" s="177" t="str" cm="1">
        <f t="array" ref="AS118">_xlfn.IFS($AR118="-","-",OR($G118="公衆街路灯A",$G118="定額電灯"),_xlfn.XLOOKUP(AQ118,削除禁止_電灯料金!$B:$B,削除禁止_電灯料金!$D:$D,0),1,"-")</f>
        <v>-</v>
      </c>
      <c r="AT118" s="176">
        <f>IFERROR(IF(OR($G118="公衆街路灯A",$G118="定額電灯"),"-",ROUND((_xlfn.XLOOKUP($AQ118,削除禁止_電灯料金!$B:$B,削除禁止_電灯料金!$E:$E)*AM118/1000*$K118*$L118/12),2)),"-")</f>
        <v>0</v>
      </c>
      <c r="AU118" s="177">
        <f>IFERROR(IF(OR($G118="公衆街路灯A",$G118="定額電灯"),"-",ROUND((AM118/1000*$K118*$L118/12)*_xlfn.XLOOKUP($A118,削除禁止_電灯料金!K:K,削除禁止_電灯料金!M:M,"-"),2)),"-")</f>
        <v>0</v>
      </c>
      <c r="AV118" s="178">
        <f>IFERROR(IF(OR($G118="公衆街路灯A",$G118="定額電灯"),ROUND((((AR118+AS118)*AN118))*12*_xlfn.XLOOKUP($A118,削除禁止_電灯料金!K:K,削除禁止_電灯料金!N:N),0),ROUND((AT118+AU118)*AN118*12*_xlfn.XLOOKUP($A118,削除禁止_電灯料金!K:K,削除禁止_電灯料金!N:N),0)),0)</f>
        <v>0</v>
      </c>
      <c r="AW118" s="145"/>
    </row>
    <row r="119" spans="1:49" ht="30" customHeight="1">
      <c r="A119" s="1">
        <v>2</v>
      </c>
      <c r="B119" s="41" t="s">
        <v>221</v>
      </c>
      <c r="C119" s="42"/>
      <c r="D119" s="256" t="s">
        <v>223</v>
      </c>
      <c r="E119" s="257" t="s">
        <v>71</v>
      </c>
      <c r="F119" s="258" t="s">
        <v>237</v>
      </c>
      <c r="G119" s="148" t="s">
        <v>73</v>
      </c>
      <c r="H119" s="149"/>
      <c r="I119" s="150"/>
      <c r="J119" s="151"/>
      <c r="K119" s="152">
        <v>1</v>
      </c>
      <c r="L119" s="153">
        <v>15</v>
      </c>
      <c r="M119" s="154" t="s">
        <v>238</v>
      </c>
      <c r="N119" s="119" t="s">
        <v>234</v>
      </c>
      <c r="O119" s="120">
        <v>1</v>
      </c>
      <c r="P119" s="155" t="s">
        <v>227</v>
      </c>
      <c r="Q119" s="155">
        <v>0</v>
      </c>
      <c r="R119" s="155">
        <v>0</v>
      </c>
      <c r="S119" s="156">
        <v>0</v>
      </c>
      <c r="T119" s="156">
        <v>0</v>
      </c>
      <c r="U119" s="156">
        <v>0</v>
      </c>
      <c r="V119" s="157">
        <v>0</v>
      </c>
      <c r="W119" s="158">
        <v>47</v>
      </c>
      <c r="X119" s="159">
        <v>1</v>
      </c>
      <c r="Y119" s="160">
        <v>1</v>
      </c>
      <c r="Z119" s="161">
        <f t="shared" si="26"/>
        <v>5.8749999999999997E-2</v>
      </c>
      <c r="AA119" s="155">
        <v>0</v>
      </c>
      <c r="AB119" s="162" t="s">
        <v>80</v>
      </c>
      <c r="AC119" s="163" t="s">
        <v>56</v>
      </c>
      <c r="AD119" s="164" t="s">
        <v>56</v>
      </c>
      <c r="AE119" s="163" t="s">
        <v>56</v>
      </c>
      <c r="AF119" s="164">
        <f t="shared" si="27"/>
        <v>1.7625</v>
      </c>
      <c r="AG119" s="165">
        <f t="shared" si="28"/>
        <v>211.5</v>
      </c>
      <c r="AH119" s="166" t="s">
        <v>113</v>
      </c>
      <c r="AI119" s="167"/>
      <c r="AJ119" s="168"/>
      <c r="AK119" s="169"/>
      <c r="AL119" s="170"/>
      <c r="AM119" s="171"/>
      <c r="AN119" s="172"/>
      <c r="AO119" s="173">
        <f t="shared" si="29"/>
        <v>0</v>
      </c>
      <c r="AP119" s="174" t="s">
        <v>82</v>
      </c>
      <c r="AQ119" s="175" t="str" cm="1">
        <f t="array" ref="AQ119">_xlfn.IFS(OR($G119="公衆街路灯A",$G119="定額電灯"),$G119&amp;AP119,COUNTIF(G119,"*従量電灯*"),G119,1,"-")</f>
        <v>従量電灯</v>
      </c>
      <c r="AR119" s="176" t="str" cm="1">
        <f t="array" ref="AR119">_xlfn.IFS($AN119=0,"-",OR($AH119="対象外",$AH119="-"),"-",OR($G119="公衆街路灯A",$G119="定額電灯"),_xlfn.XLOOKUP($AQ119,削除禁止_電灯料金!$B:$B,削除禁止_電灯料金!$E:$E,0),1,"-")</f>
        <v>-</v>
      </c>
      <c r="AS119" s="177" t="str" cm="1">
        <f t="array" ref="AS119">_xlfn.IFS($AR119="-","-",OR($G119="公衆街路灯A",$G119="定額電灯"),_xlfn.XLOOKUP(AQ119,削除禁止_電灯料金!$B:$B,削除禁止_電灯料金!$D:$D,0),1,"-")</f>
        <v>-</v>
      </c>
      <c r="AT119" s="176">
        <f>IFERROR(IF(OR($G119="公衆街路灯A",$G119="定額電灯"),"-",ROUND((_xlfn.XLOOKUP($AQ119,削除禁止_電灯料金!$B:$B,削除禁止_電灯料金!$E:$E)*AM119/1000*$K119*$L119/12),2)),"-")</f>
        <v>0</v>
      </c>
      <c r="AU119" s="177">
        <f>IFERROR(IF(OR($G119="公衆街路灯A",$G119="定額電灯"),"-",ROUND((AM119/1000*$K119*$L119/12)*_xlfn.XLOOKUP($A119,削除禁止_電灯料金!K:K,削除禁止_電灯料金!M:M,"-"),2)),"-")</f>
        <v>0</v>
      </c>
      <c r="AV119" s="178">
        <f>IFERROR(IF(OR($G119="公衆街路灯A",$G119="定額電灯"),ROUND((((AR119+AS119)*AN119))*12*_xlfn.XLOOKUP($A119,削除禁止_電灯料金!K:K,削除禁止_電灯料金!N:N),0),ROUND((AT119+AU119)*AN119*12*_xlfn.XLOOKUP($A119,削除禁止_電灯料金!K:K,削除禁止_電灯料金!N:N),0)),0)</f>
        <v>0</v>
      </c>
      <c r="AW119" s="145"/>
    </row>
    <row r="120" spans="1:49" ht="30" customHeight="1">
      <c r="A120" s="1">
        <v>2</v>
      </c>
      <c r="B120" s="41" t="s">
        <v>221</v>
      </c>
      <c r="C120" s="42"/>
      <c r="D120" s="256" t="s">
        <v>223</v>
      </c>
      <c r="E120" s="257" t="s">
        <v>71</v>
      </c>
      <c r="F120" s="258" t="s">
        <v>237</v>
      </c>
      <c r="G120" s="148" t="s">
        <v>73</v>
      </c>
      <c r="H120" s="149"/>
      <c r="I120" s="150"/>
      <c r="J120" s="151"/>
      <c r="K120" s="152">
        <v>1</v>
      </c>
      <c r="L120" s="153">
        <v>15</v>
      </c>
      <c r="M120" s="154" t="s">
        <v>239</v>
      </c>
      <c r="N120" s="119" t="s">
        <v>234</v>
      </c>
      <c r="O120" s="120">
        <v>1</v>
      </c>
      <c r="P120" s="155" t="s">
        <v>227</v>
      </c>
      <c r="Q120" s="155">
        <v>0</v>
      </c>
      <c r="R120" s="155">
        <v>0</v>
      </c>
      <c r="S120" s="156">
        <v>0</v>
      </c>
      <c r="T120" s="156" t="s">
        <v>235</v>
      </c>
      <c r="U120" s="156">
        <v>0</v>
      </c>
      <c r="V120" s="157">
        <v>0</v>
      </c>
      <c r="W120" s="158">
        <v>47</v>
      </c>
      <c r="X120" s="159">
        <v>2</v>
      </c>
      <c r="Y120" s="160">
        <v>2</v>
      </c>
      <c r="Z120" s="161">
        <f t="shared" si="26"/>
        <v>0.11749999999999999</v>
      </c>
      <c r="AA120" s="155">
        <v>0</v>
      </c>
      <c r="AB120" s="162" t="s">
        <v>80</v>
      </c>
      <c r="AC120" s="163" t="s">
        <v>56</v>
      </c>
      <c r="AD120" s="164" t="s">
        <v>56</v>
      </c>
      <c r="AE120" s="163" t="s">
        <v>56</v>
      </c>
      <c r="AF120" s="164">
        <f t="shared" si="27"/>
        <v>1.7625</v>
      </c>
      <c r="AG120" s="165">
        <f t="shared" si="28"/>
        <v>423</v>
      </c>
      <c r="AH120" s="166" t="s">
        <v>113</v>
      </c>
      <c r="AI120" s="167"/>
      <c r="AJ120" s="168"/>
      <c r="AK120" s="169"/>
      <c r="AL120" s="170"/>
      <c r="AM120" s="171"/>
      <c r="AN120" s="172"/>
      <c r="AO120" s="173">
        <f t="shared" si="29"/>
        <v>0</v>
      </c>
      <c r="AP120" s="174" t="s">
        <v>82</v>
      </c>
      <c r="AQ120" s="175" t="str" cm="1">
        <f t="array" ref="AQ120">_xlfn.IFS(OR($G120="公衆街路灯A",$G120="定額電灯"),$G120&amp;AP120,COUNTIF(G120,"*従量電灯*"),G120,1,"-")</f>
        <v>従量電灯</v>
      </c>
      <c r="AR120" s="176" t="str" cm="1">
        <f t="array" ref="AR120">_xlfn.IFS($AN120=0,"-",OR($AH120="対象外",$AH120="-"),"-",OR($G120="公衆街路灯A",$G120="定額電灯"),_xlfn.XLOOKUP($AQ120,削除禁止_電灯料金!$B:$B,削除禁止_電灯料金!$E:$E,0),1,"-")</f>
        <v>-</v>
      </c>
      <c r="AS120" s="177" t="str" cm="1">
        <f t="array" ref="AS120">_xlfn.IFS($AR120="-","-",OR($G120="公衆街路灯A",$G120="定額電灯"),_xlfn.XLOOKUP(AQ120,削除禁止_電灯料金!$B:$B,削除禁止_電灯料金!$D:$D,0),1,"-")</f>
        <v>-</v>
      </c>
      <c r="AT120" s="176">
        <f>IFERROR(IF(OR($G120="公衆街路灯A",$G120="定額電灯"),"-",ROUND((_xlfn.XLOOKUP($AQ120,削除禁止_電灯料金!$B:$B,削除禁止_電灯料金!$E:$E)*AM120/1000*$K120*$L120/12),2)),"-")</f>
        <v>0</v>
      </c>
      <c r="AU120" s="177">
        <f>IFERROR(IF(OR($G120="公衆街路灯A",$G120="定額電灯"),"-",ROUND((AM120/1000*$K120*$L120/12)*_xlfn.XLOOKUP($A120,削除禁止_電灯料金!K:K,削除禁止_電灯料金!M:M,"-"),2)),"-")</f>
        <v>0</v>
      </c>
      <c r="AV120" s="178">
        <f>IFERROR(IF(OR($G120="公衆街路灯A",$G120="定額電灯"),ROUND((((AR120+AS120)*AN120))*12*_xlfn.XLOOKUP($A120,削除禁止_電灯料金!K:K,削除禁止_電灯料金!N:N),0),ROUND((AT120+AU120)*AN120*12*_xlfn.XLOOKUP($A120,削除禁止_電灯料金!K:K,削除禁止_電灯料金!N:N),0)),0)</f>
        <v>0</v>
      </c>
      <c r="AW120" s="145"/>
    </row>
    <row r="121" spans="1:49" ht="30" customHeight="1">
      <c r="A121" s="1">
        <v>2</v>
      </c>
      <c r="B121" s="41" t="s">
        <v>221</v>
      </c>
      <c r="C121" s="42"/>
      <c r="D121" s="256" t="s">
        <v>223</v>
      </c>
      <c r="E121" s="257" t="s">
        <v>71</v>
      </c>
      <c r="F121" s="258" t="s">
        <v>237</v>
      </c>
      <c r="G121" s="148" t="s">
        <v>73</v>
      </c>
      <c r="H121" s="149"/>
      <c r="I121" s="150"/>
      <c r="J121" s="151"/>
      <c r="K121" s="152">
        <v>1</v>
      </c>
      <c r="L121" s="153">
        <v>15</v>
      </c>
      <c r="M121" s="154" t="s">
        <v>240</v>
      </c>
      <c r="N121" s="119" t="s">
        <v>234</v>
      </c>
      <c r="O121" s="120">
        <v>1</v>
      </c>
      <c r="P121" s="155" t="s">
        <v>227</v>
      </c>
      <c r="Q121" s="155">
        <v>0</v>
      </c>
      <c r="R121" s="155">
        <v>0</v>
      </c>
      <c r="S121" s="156">
        <v>0</v>
      </c>
      <c r="T121" s="156">
        <v>0</v>
      </c>
      <c r="U121" s="156">
        <v>0</v>
      </c>
      <c r="V121" s="157" t="s">
        <v>229</v>
      </c>
      <c r="W121" s="158">
        <v>47</v>
      </c>
      <c r="X121" s="159">
        <v>1</v>
      </c>
      <c r="Y121" s="160">
        <v>1</v>
      </c>
      <c r="Z121" s="161">
        <f t="shared" si="26"/>
        <v>5.8749999999999997E-2</v>
      </c>
      <c r="AA121" s="155">
        <v>0</v>
      </c>
      <c r="AB121" s="162" t="s">
        <v>80</v>
      </c>
      <c r="AC121" s="163" t="s">
        <v>56</v>
      </c>
      <c r="AD121" s="164" t="s">
        <v>56</v>
      </c>
      <c r="AE121" s="163" t="s">
        <v>56</v>
      </c>
      <c r="AF121" s="164">
        <f t="shared" si="27"/>
        <v>1.7625</v>
      </c>
      <c r="AG121" s="165">
        <f t="shared" si="28"/>
        <v>211.5</v>
      </c>
      <c r="AH121" s="166" t="s">
        <v>81</v>
      </c>
      <c r="AI121" s="167"/>
      <c r="AJ121" s="168"/>
      <c r="AK121" s="169"/>
      <c r="AL121" s="170"/>
      <c r="AM121" s="171"/>
      <c r="AN121" s="172"/>
      <c r="AO121" s="173">
        <f t="shared" si="29"/>
        <v>0</v>
      </c>
      <c r="AP121" s="174" t="s">
        <v>82</v>
      </c>
      <c r="AQ121" s="175" t="str" cm="1">
        <f t="array" ref="AQ121">_xlfn.IFS(OR($G121="公衆街路灯A",$G121="定額電灯"),$G121&amp;AP121,COUNTIF(G121,"*従量電灯*"),G121,1,"-")</f>
        <v>従量電灯</v>
      </c>
      <c r="AR121" s="176" t="str" cm="1">
        <f t="array" ref="AR121">_xlfn.IFS($AN121=0,"-",OR($AH121="対象外",$AH121="-"),"-",OR($G121="公衆街路灯A",$G121="定額電灯"),_xlfn.XLOOKUP($AQ121,削除禁止_電灯料金!$B:$B,削除禁止_電灯料金!$E:$E,0),1,"-")</f>
        <v>-</v>
      </c>
      <c r="AS121" s="177" t="str" cm="1">
        <f t="array" ref="AS121">_xlfn.IFS($AR121="-","-",OR($G121="公衆街路灯A",$G121="定額電灯"),_xlfn.XLOOKUP(AQ121,削除禁止_電灯料金!$B:$B,削除禁止_電灯料金!$D:$D,0),1,"-")</f>
        <v>-</v>
      </c>
      <c r="AT121" s="176">
        <f>IFERROR(IF(OR($G121="公衆街路灯A",$G121="定額電灯"),"-",ROUND((_xlfn.XLOOKUP($AQ121,削除禁止_電灯料金!$B:$B,削除禁止_電灯料金!$E:$E)*AM121/1000*$K121*$L121/12),2)),"-")</f>
        <v>0</v>
      </c>
      <c r="AU121" s="177">
        <f>IFERROR(IF(OR($G121="公衆街路灯A",$G121="定額電灯"),"-",ROUND((AM121/1000*$K121*$L121/12)*_xlfn.XLOOKUP($A121,削除禁止_電灯料金!K:K,削除禁止_電灯料金!M:M,"-"),2)),"-")</f>
        <v>0</v>
      </c>
      <c r="AV121" s="178">
        <f>IFERROR(IF(OR($G121="公衆街路灯A",$G121="定額電灯"),ROUND((((AR121+AS121)*AN121))*12*_xlfn.XLOOKUP($A121,削除禁止_電灯料金!K:K,削除禁止_電灯料金!N:N),0),ROUND((AT121+AU121)*AN121*12*_xlfn.XLOOKUP($A121,削除禁止_電灯料金!K:K,削除禁止_電灯料金!N:N),0)),0)</f>
        <v>0</v>
      </c>
      <c r="AW121" s="145"/>
    </row>
    <row r="122" spans="1:49" ht="30" customHeight="1">
      <c r="A122" s="1">
        <v>2</v>
      </c>
      <c r="B122" s="41" t="s">
        <v>221</v>
      </c>
      <c r="C122" s="42"/>
      <c r="D122" s="256" t="s">
        <v>223</v>
      </c>
      <c r="E122" s="257" t="s">
        <v>71</v>
      </c>
      <c r="F122" s="258" t="s">
        <v>241</v>
      </c>
      <c r="G122" s="148" t="s">
        <v>73</v>
      </c>
      <c r="H122" s="149"/>
      <c r="I122" s="150"/>
      <c r="J122" s="151"/>
      <c r="K122" s="152">
        <v>1</v>
      </c>
      <c r="L122" s="153">
        <v>15</v>
      </c>
      <c r="M122" s="154" t="s">
        <v>242</v>
      </c>
      <c r="N122" s="119" t="s">
        <v>234</v>
      </c>
      <c r="O122" s="120">
        <v>1</v>
      </c>
      <c r="P122" s="155" t="s">
        <v>227</v>
      </c>
      <c r="Q122" s="155">
        <v>0</v>
      </c>
      <c r="R122" s="155">
        <v>0</v>
      </c>
      <c r="S122" s="156" t="s">
        <v>243</v>
      </c>
      <c r="T122" s="156">
        <v>0</v>
      </c>
      <c r="U122" s="156">
        <v>0</v>
      </c>
      <c r="V122" s="157">
        <v>0</v>
      </c>
      <c r="W122" s="158">
        <v>47</v>
      </c>
      <c r="X122" s="159">
        <v>1</v>
      </c>
      <c r="Y122" s="160">
        <v>1</v>
      </c>
      <c r="Z122" s="161">
        <f t="shared" si="26"/>
        <v>5.8749999999999997E-2</v>
      </c>
      <c r="AA122" s="155">
        <v>0</v>
      </c>
      <c r="AB122" s="162" t="s">
        <v>80</v>
      </c>
      <c r="AC122" s="163" t="s">
        <v>56</v>
      </c>
      <c r="AD122" s="164" t="s">
        <v>56</v>
      </c>
      <c r="AE122" s="163" t="s">
        <v>56</v>
      </c>
      <c r="AF122" s="164">
        <f t="shared" si="27"/>
        <v>1.7625</v>
      </c>
      <c r="AG122" s="165">
        <f t="shared" si="28"/>
        <v>211.5</v>
      </c>
      <c r="AH122" s="166" t="s">
        <v>113</v>
      </c>
      <c r="AI122" s="167"/>
      <c r="AJ122" s="168"/>
      <c r="AK122" s="169"/>
      <c r="AL122" s="170"/>
      <c r="AM122" s="171"/>
      <c r="AN122" s="172"/>
      <c r="AO122" s="173">
        <f t="shared" si="29"/>
        <v>0</v>
      </c>
      <c r="AP122" s="174" t="s">
        <v>82</v>
      </c>
      <c r="AQ122" s="175" t="str" cm="1">
        <f t="array" ref="AQ122">_xlfn.IFS(OR($G122="公衆街路灯A",$G122="定額電灯"),$G122&amp;AP122,COUNTIF(G122,"*従量電灯*"),G122,1,"-")</f>
        <v>従量電灯</v>
      </c>
      <c r="AR122" s="176" t="str" cm="1">
        <f t="array" ref="AR122">_xlfn.IFS($AN122=0,"-",OR($AH122="対象外",$AH122="-"),"-",OR($G122="公衆街路灯A",$G122="定額電灯"),_xlfn.XLOOKUP($AQ122,削除禁止_電灯料金!$B:$B,削除禁止_電灯料金!$E:$E,0),1,"-")</f>
        <v>-</v>
      </c>
      <c r="AS122" s="177" t="str" cm="1">
        <f t="array" ref="AS122">_xlfn.IFS($AR122="-","-",OR($G122="公衆街路灯A",$G122="定額電灯"),_xlfn.XLOOKUP(AQ122,削除禁止_電灯料金!$B:$B,削除禁止_電灯料金!$D:$D,0),1,"-")</f>
        <v>-</v>
      </c>
      <c r="AT122" s="176">
        <f>IFERROR(IF(OR($G122="公衆街路灯A",$G122="定額電灯"),"-",ROUND((_xlfn.XLOOKUP($AQ122,削除禁止_電灯料金!$B:$B,削除禁止_電灯料金!$E:$E)*AM122/1000*$K122*$L122/12),2)),"-")</f>
        <v>0</v>
      </c>
      <c r="AU122" s="177">
        <f>IFERROR(IF(OR($G122="公衆街路灯A",$G122="定額電灯"),"-",ROUND((AM122/1000*$K122*$L122/12)*_xlfn.XLOOKUP($A122,削除禁止_電灯料金!K:K,削除禁止_電灯料金!M:M,"-"),2)),"-")</f>
        <v>0</v>
      </c>
      <c r="AV122" s="178">
        <f>IFERROR(IF(OR($G122="公衆街路灯A",$G122="定額電灯"),ROUND((((AR122+AS122)*AN122))*12*_xlfn.XLOOKUP($A122,削除禁止_電灯料金!K:K,削除禁止_電灯料金!N:N),0),ROUND((AT122+AU122)*AN122*12*_xlfn.XLOOKUP($A122,削除禁止_電灯料金!K:K,削除禁止_電灯料金!N:N),0)),0)</f>
        <v>0</v>
      </c>
      <c r="AW122" s="145"/>
    </row>
    <row r="123" spans="1:49" ht="30" customHeight="1">
      <c r="A123" s="1">
        <v>2</v>
      </c>
      <c r="B123" s="41" t="s">
        <v>221</v>
      </c>
      <c r="C123" s="42"/>
      <c r="D123" s="256" t="s">
        <v>223</v>
      </c>
      <c r="E123" s="257" t="s">
        <v>71</v>
      </c>
      <c r="F123" s="258" t="s">
        <v>244</v>
      </c>
      <c r="G123" s="148" t="s">
        <v>73</v>
      </c>
      <c r="H123" s="149"/>
      <c r="I123" s="150"/>
      <c r="J123" s="151"/>
      <c r="K123" s="152">
        <v>1</v>
      </c>
      <c r="L123" s="153">
        <v>15</v>
      </c>
      <c r="M123" s="154" t="s">
        <v>245</v>
      </c>
      <c r="N123" s="119" t="s">
        <v>134</v>
      </c>
      <c r="O123" s="120">
        <v>1</v>
      </c>
      <c r="P123" s="155" t="s">
        <v>246</v>
      </c>
      <c r="Q123" s="155">
        <v>0</v>
      </c>
      <c r="R123" s="155">
        <v>0</v>
      </c>
      <c r="S123" s="156">
        <v>0</v>
      </c>
      <c r="T123" s="156">
        <v>0</v>
      </c>
      <c r="U123" s="156">
        <v>0</v>
      </c>
      <c r="V123" s="157">
        <v>0</v>
      </c>
      <c r="W123" s="158">
        <v>30</v>
      </c>
      <c r="X123" s="159">
        <v>1</v>
      </c>
      <c r="Y123" s="160">
        <v>1</v>
      </c>
      <c r="Z123" s="161">
        <f t="shared" si="26"/>
        <v>3.7499999999999999E-2</v>
      </c>
      <c r="AA123" s="155">
        <v>0</v>
      </c>
      <c r="AB123" s="162" t="s">
        <v>80</v>
      </c>
      <c r="AC123" s="163" t="s">
        <v>56</v>
      </c>
      <c r="AD123" s="164" t="s">
        <v>56</v>
      </c>
      <c r="AE123" s="163" t="s">
        <v>56</v>
      </c>
      <c r="AF123" s="164">
        <f t="shared" si="27"/>
        <v>1.125</v>
      </c>
      <c r="AG123" s="165">
        <f t="shared" si="28"/>
        <v>135</v>
      </c>
      <c r="AH123" s="166" t="s">
        <v>113</v>
      </c>
      <c r="AI123" s="167"/>
      <c r="AJ123" s="168"/>
      <c r="AK123" s="169"/>
      <c r="AL123" s="170"/>
      <c r="AM123" s="171"/>
      <c r="AN123" s="172"/>
      <c r="AO123" s="173">
        <f t="shared" si="29"/>
        <v>0</v>
      </c>
      <c r="AP123" s="174" t="s">
        <v>82</v>
      </c>
      <c r="AQ123" s="175" t="str" cm="1">
        <f t="array" ref="AQ123">_xlfn.IFS(OR($G123="公衆街路灯A",$G123="定額電灯"),$G123&amp;AP123,COUNTIF(G123,"*従量電灯*"),G123,1,"-")</f>
        <v>従量電灯</v>
      </c>
      <c r="AR123" s="176" t="str" cm="1">
        <f t="array" ref="AR123">_xlfn.IFS($AN123=0,"-",OR($AH123="対象外",$AH123="-"),"-",OR($G123="公衆街路灯A",$G123="定額電灯"),_xlfn.XLOOKUP($AQ123,削除禁止_電灯料金!$B:$B,削除禁止_電灯料金!$E:$E,0),1,"-")</f>
        <v>-</v>
      </c>
      <c r="AS123" s="177" t="str" cm="1">
        <f t="array" ref="AS123">_xlfn.IFS($AR123="-","-",OR($G123="公衆街路灯A",$G123="定額電灯"),_xlfn.XLOOKUP(AQ123,削除禁止_電灯料金!$B:$B,削除禁止_電灯料金!$D:$D,0),1,"-")</f>
        <v>-</v>
      </c>
      <c r="AT123" s="176">
        <f>IFERROR(IF(OR($G123="公衆街路灯A",$G123="定額電灯"),"-",ROUND((_xlfn.XLOOKUP($AQ123,削除禁止_電灯料金!$B:$B,削除禁止_電灯料金!$E:$E)*AM123/1000*$K123*$L123/12),2)),"-")</f>
        <v>0</v>
      </c>
      <c r="AU123" s="177">
        <f>IFERROR(IF(OR($G123="公衆街路灯A",$G123="定額電灯"),"-",ROUND((AM123/1000*$K123*$L123/12)*_xlfn.XLOOKUP($A123,削除禁止_電灯料金!K:K,削除禁止_電灯料金!M:M,"-"),2)),"-")</f>
        <v>0</v>
      </c>
      <c r="AV123" s="178">
        <f>IFERROR(IF(OR($G123="公衆街路灯A",$G123="定額電灯"),ROUND((((AR123+AS123)*AN123))*12*_xlfn.XLOOKUP($A123,削除禁止_電灯料金!K:K,削除禁止_電灯料金!N:N),0),ROUND((AT123+AU123)*AN123*12*_xlfn.XLOOKUP($A123,削除禁止_電灯料金!K:K,削除禁止_電灯料金!N:N),0)),0)</f>
        <v>0</v>
      </c>
      <c r="AW123" s="145"/>
    </row>
    <row r="124" spans="1:49" ht="30" customHeight="1">
      <c r="A124" s="1">
        <v>2</v>
      </c>
      <c r="B124" s="41" t="s">
        <v>221</v>
      </c>
      <c r="C124" s="42"/>
      <c r="D124" s="259" t="s">
        <v>223</v>
      </c>
      <c r="E124" s="260" t="s">
        <v>71</v>
      </c>
      <c r="F124" s="261" t="s">
        <v>247</v>
      </c>
      <c r="G124" s="182" t="s">
        <v>73</v>
      </c>
      <c r="H124" s="183" t="s">
        <v>118</v>
      </c>
      <c r="I124" s="184"/>
      <c r="J124" s="185"/>
      <c r="K124" s="186">
        <v>1</v>
      </c>
      <c r="L124" s="187">
        <v>15</v>
      </c>
      <c r="M124" s="212" t="s">
        <v>248</v>
      </c>
      <c r="N124" s="189" t="s">
        <v>172</v>
      </c>
      <c r="O124" s="190">
        <v>1</v>
      </c>
      <c r="P124" s="191" t="s">
        <v>249</v>
      </c>
      <c r="Q124" s="191">
        <v>0</v>
      </c>
      <c r="R124" s="191">
        <v>0</v>
      </c>
      <c r="S124" s="192">
        <v>0</v>
      </c>
      <c r="T124" s="192">
        <v>0</v>
      </c>
      <c r="U124" s="192" t="s">
        <v>250</v>
      </c>
      <c r="V124" s="193">
        <v>0</v>
      </c>
      <c r="W124" s="194">
        <v>54</v>
      </c>
      <c r="X124" s="195">
        <v>1</v>
      </c>
      <c r="Y124" s="196">
        <v>1</v>
      </c>
      <c r="Z124" s="197">
        <v>0</v>
      </c>
      <c r="AA124" s="191">
        <v>0</v>
      </c>
      <c r="AB124" s="198" t="s">
        <v>80</v>
      </c>
      <c r="AC124" s="199" t="s">
        <v>56</v>
      </c>
      <c r="AD124" s="200" t="s">
        <v>56</v>
      </c>
      <c r="AE124" s="199" t="s">
        <v>56</v>
      </c>
      <c r="AF124" s="200">
        <v>0</v>
      </c>
      <c r="AG124" s="201">
        <v>0</v>
      </c>
      <c r="AH124" s="201" t="s">
        <v>124</v>
      </c>
      <c r="AI124" s="202" t="s">
        <v>124</v>
      </c>
      <c r="AJ124" s="203"/>
      <c r="AK124" s="204"/>
      <c r="AL124" s="194"/>
      <c r="AM124" s="205"/>
      <c r="AN124" s="206"/>
      <c r="AO124" s="200">
        <f t="shared" si="29"/>
        <v>0</v>
      </c>
      <c r="AP124" s="207" t="s">
        <v>82</v>
      </c>
      <c r="AQ124" s="198" t="str" cm="1">
        <f t="array" ref="AQ124">_xlfn.IFS(OR($G124="公衆街路灯A",$G124="定額電灯"),$G124&amp;AP124,COUNTIF(G124,"*従量電灯*"),G124,1,"-")</f>
        <v>従量電灯</v>
      </c>
      <c r="AR124" s="208" t="str" cm="1">
        <f t="array" ref="AR124">_xlfn.IFS($AN124=0,"-",OR($AH124="対象外",$AH124="-"),"-",OR($G124="公衆街路灯A",$G124="定額電灯"),_xlfn.XLOOKUP($AQ124,削除禁止_電灯料金!$B:$B,削除禁止_電灯料金!$E:$E,0),1,"-")</f>
        <v>-</v>
      </c>
      <c r="AS124" s="209" t="str" cm="1">
        <f t="array" ref="AS124">_xlfn.IFS($AR124="-","-",OR($G124="公衆街路灯A",$G124="定額電灯"),_xlfn.XLOOKUP(AQ124,削除禁止_電灯料金!$B:$B,削除禁止_電灯料金!$D:$D,0),1,"-")</f>
        <v>-</v>
      </c>
      <c r="AT124" s="208">
        <f>IFERROR(IF(OR($G124="公衆街路灯A",$G124="定額電灯"),"-",ROUND((_xlfn.XLOOKUP($AQ124,削除禁止_電灯料金!$B:$B,削除禁止_電灯料金!$E:$E)*AM124/1000*$K124*$L124/12),2)),"-")</f>
        <v>0</v>
      </c>
      <c r="AU124" s="209">
        <f>IFERROR(IF(OR($G124="公衆街路灯A",$G124="定額電灯"),"-",ROUND((AM124/1000*$K124*$L124/12)*_xlfn.XLOOKUP($A124,削除禁止_電灯料金!K:K,削除禁止_電灯料金!M:M,"-"),2)),"-")</f>
        <v>0</v>
      </c>
      <c r="AV124" s="210">
        <f>IFERROR(IF(OR($G124="公衆街路灯A",$G124="定額電灯"),ROUND((((AR124+AS124)*AN124))*12*_xlfn.XLOOKUP($A124,削除禁止_電灯料金!K:K,削除禁止_電灯料金!N:N),0),ROUND((AT124+AU124)*AN124*12*_xlfn.XLOOKUP($A124,削除禁止_電灯料金!K:K,削除禁止_電灯料金!N:N),0)),0)</f>
        <v>0</v>
      </c>
      <c r="AW124" s="145"/>
    </row>
    <row r="125" spans="1:49" ht="30" customHeight="1">
      <c r="A125" s="1">
        <v>2</v>
      </c>
      <c r="B125" s="41" t="s">
        <v>221</v>
      </c>
      <c r="C125" s="42"/>
      <c r="D125" s="259" t="s">
        <v>223</v>
      </c>
      <c r="E125" s="260" t="s">
        <v>71</v>
      </c>
      <c r="F125" s="261" t="s">
        <v>251</v>
      </c>
      <c r="G125" s="182" t="s">
        <v>73</v>
      </c>
      <c r="H125" s="183" t="s">
        <v>118</v>
      </c>
      <c r="I125" s="184"/>
      <c r="J125" s="185"/>
      <c r="K125" s="186">
        <v>1</v>
      </c>
      <c r="L125" s="187">
        <v>15</v>
      </c>
      <c r="M125" s="212" t="s">
        <v>248</v>
      </c>
      <c r="N125" s="189" t="s">
        <v>172</v>
      </c>
      <c r="O125" s="190">
        <v>1</v>
      </c>
      <c r="P125" s="191" t="s">
        <v>249</v>
      </c>
      <c r="Q125" s="191">
        <v>0</v>
      </c>
      <c r="R125" s="191">
        <v>0</v>
      </c>
      <c r="S125" s="192">
        <v>0</v>
      </c>
      <c r="T125" s="192">
        <v>0</v>
      </c>
      <c r="U125" s="192" t="s">
        <v>250</v>
      </c>
      <c r="V125" s="193">
        <v>0</v>
      </c>
      <c r="W125" s="194">
        <v>54</v>
      </c>
      <c r="X125" s="195">
        <v>1</v>
      </c>
      <c r="Y125" s="196">
        <v>1</v>
      </c>
      <c r="Z125" s="197">
        <v>0</v>
      </c>
      <c r="AA125" s="191">
        <v>0</v>
      </c>
      <c r="AB125" s="198" t="s">
        <v>80</v>
      </c>
      <c r="AC125" s="199" t="s">
        <v>56</v>
      </c>
      <c r="AD125" s="200" t="s">
        <v>56</v>
      </c>
      <c r="AE125" s="199" t="s">
        <v>56</v>
      </c>
      <c r="AF125" s="200">
        <v>0</v>
      </c>
      <c r="AG125" s="201">
        <v>0</v>
      </c>
      <c r="AH125" s="201" t="s">
        <v>124</v>
      </c>
      <c r="AI125" s="202" t="s">
        <v>124</v>
      </c>
      <c r="AJ125" s="203"/>
      <c r="AK125" s="204"/>
      <c r="AL125" s="194"/>
      <c r="AM125" s="205"/>
      <c r="AN125" s="206"/>
      <c r="AO125" s="200">
        <f t="shared" si="29"/>
        <v>0</v>
      </c>
      <c r="AP125" s="207" t="s">
        <v>82</v>
      </c>
      <c r="AQ125" s="198" t="str" cm="1">
        <f t="array" ref="AQ125">_xlfn.IFS(OR($G125="公衆街路灯A",$G125="定額電灯"),$G125&amp;AP125,COUNTIF(G125,"*従量電灯*"),G125,1,"-")</f>
        <v>従量電灯</v>
      </c>
      <c r="AR125" s="208" t="str" cm="1">
        <f t="array" ref="AR125">_xlfn.IFS($AN125=0,"-",OR($AH125="対象外",$AH125="-"),"-",OR($G125="公衆街路灯A",$G125="定額電灯"),_xlfn.XLOOKUP($AQ125,削除禁止_電灯料金!$B:$B,削除禁止_電灯料金!$E:$E,0),1,"-")</f>
        <v>-</v>
      </c>
      <c r="AS125" s="209" t="str" cm="1">
        <f t="array" ref="AS125">_xlfn.IFS($AR125="-","-",OR($G125="公衆街路灯A",$G125="定額電灯"),_xlfn.XLOOKUP(AQ125,削除禁止_電灯料金!$B:$B,削除禁止_電灯料金!$D:$D,0),1,"-")</f>
        <v>-</v>
      </c>
      <c r="AT125" s="208">
        <f>IFERROR(IF(OR($G125="公衆街路灯A",$G125="定額電灯"),"-",ROUND((_xlfn.XLOOKUP($AQ125,削除禁止_電灯料金!$B:$B,削除禁止_電灯料金!$E:$E)*AM125/1000*$K125*$L125/12),2)),"-")</f>
        <v>0</v>
      </c>
      <c r="AU125" s="209">
        <f>IFERROR(IF(OR($G125="公衆街路灯A",$G125="定額電灯"),"-",ROUND((AM125/1000*$K125*$L125/12)*_xlfn.XLOOKUP($A125,削除禁止_電灯料金!K:K,削除禁止_電灯料金!M:M,"-"),2)),"-")</f>
        <v>0</v>
      </c>
      <c r="AV125" s="210">
        <f>IFERROR(IF(OR($G125="公衆街路灯A",$G125="定額電灯"),ROUND((((AR125+AS125)*AN125))*12*_xlfn.XLOOKUP($A125,削除禁止_電灯料金!K:K,削除禁止_電灯料金!N:N),0),ROUND((AT125+AU125)*AN125*12*_xlfn.XLOOKUP($A125,削除禁止_電灯料金!K:K,削除禁止_電灯料金!N:N),0)),0)</f>
        <v>0</v>
      </c>
      <c r="AW125" s="145"/>
    </row>
    <row r="126" spans="1:49" ht="30" customHeight="1">
      <c r="A126" s="1">
        <v>2</v>
      </c>
      <c r="B126" s="41" t="s">
        <v>221</v>
      </c>
      <c r="C126" s="42"/>
      <c r="D126" s="256" t="s">
        <v>223</v>
      </c>
      <c r="E126" s="257" t="s">
        <v>252</v>
      </c>
      <c r="F126" s="258" t="s">
        <v>253</v>
      </c>
      <c r="G126" s="148" t="s">
        <v>73</v>
      </c>
      <c r="H126" s="149"/>
      <c r="I126" s="150"/>
      <c r="J126" s="151"/>
      <c r="K126" s="152">
        <v>1</v>
      </c>
      <c r="L126" s="153">
        <v>241</v>
      </c>
      <c r="M126" s="154" t="s">
        <v>238</v>
      </c>
      <c r="N126" s="119" t="s">
        <v>234</v>
      </c>
      <c r="O126" s="120">
        <v>1</v>
      </c>
      <c r="P126" s="155" t="s">
        <v>227</v>
      </c>
      <c r="Q126" s="155">
        <v>0</v>
      </c>
      <c r="R126" s="155">
        <v>0</v>
      </c>
      <c r="S126" s="156">
        <v>0</v>
      </c>
      <c r="T126" s="156">
        <v>0</v>
      </c>
      <c r="U126" s="156">
        <v>0</v>
      </c>
      <c r="V126" s="157">
        <v>0</v>
      </c>
      <c r="W126" s="158">
        <v>47</v>
      </c>
      <c r="X126" s="159">
        <v>14</v>
      </c>
      <c r="Y126" s="160">
        <v>14</v>
      </c>
      <c r="Z126" s="161">
        <f t="shared" ref="Z126:Z149" si="30">K126*L126*W126*Y126/12/1000</f>
        <v>13.214833333333335</v>
      </c>
      <c r="AA126" s="155">
        <v>0</v>
      </c>
      <c r="AB126" s="162" t="s">
        <v>80</v>
      </c>
      <c r="AC126" s="163" t="s">
        <v>56</v>
      </c>
      <c r="AD126" s="164" t="s">
        <v>56</v>
      </c>
      <c r="AE126" s="163" t="s">
        <v>56</v>
      </c>
      <c r="AF126" s="164">
        <f t="shared" ref="AF126:AF149" si="31">$B$2*Z126/Y126</f>
        <v>28.317500000000003</v>
      </c>
      <c r="AG126" s="165">
        <f t="shared" ref="AG126:AG149" si="32">Y126*AF126*120</f>
        <v>47573.400000000009</v>
      </c>
      <c r="AH126" s="166" t="s">
        <v>113</v>
      </c>
      <c r="AI126" s="167"/>
      <c r="AJ126" s="168"/>
      <c r="AK126" s="169"/>
      <c r="AL126" s="170"/>
      <c r="AM126" s="171"/>
      <c r="AN126" s="172"/>
      <c r="AO126" s="173">
        <f t="shared" si="29"/>
        <v>0</v>
      </c>
      <c r="AP126" s="174" t="s">
        <v>82</v>
      </c>
      <c r="AQ126" s="175" t="str" cm="1">
        <f t="array" ref="AQ126">_xlfn.IFS(OR($G126="公衆街路灯A",$G126="定額電灯"),$G126&amp;AP126,COUNTIF(G126,"*従量電灯*"),G126,1,"-")</f>
        <v>従量電灯</v>
      </c>
      <c r="AR126" s="176" t="str" cm="1">
        <f t="array" ref="AR126">_xlfn.IFS($AN126=0,"-",OR($AH126="対象外",$AH126="-"),"-",OR($G126="公衆街路灯A",$G126="定額電灯"),_xlfn.XLOOKUP($AQ126,削除禁止_電灯料金!$B:$B,削除禁止_電灯料金!$E:$E,0),1,"-")</f>
        <v>-</v>
      </c>
      <c r="AS126" s="177" t="str" cm="1">
        <f t="array" ref="AS126">_xlfn.IFS($AR126="-","-",OR($G126="公衆街路灯A",$G126="定額電灯"),_xlfn.XLOOKUP(AQ126,削除禁止_電灯料金!$B:$B,削除禁止_電灯料金!$D:$D,0),1,"-")</f>
        <v>-</v>
      </c>
      <c r="AT126" s="176">
        <f>IFERROR(IF(OR($G126="公衆街路灯A",$G126="定額電灯"),"-",ROUND((_xlfn.XLOOKUP($AQ126,削除禁止_電灯料金!$B:$B,削除禁止_電灯料金!$E:$E)*AM126/1000*$K126*$L126/12),2)),"-")</f>
        <v>0</v>
      </c>
      <c r="AU126" s="177">
        <f>IFERROR(IF(OR($G126="公衆街路灯A",$G126="定額電灯"),"-",ROUND((AM126/1000*$K126*$L126/12)*_xlfn.XLOOKUP($A126,削除禁止_電灯料金!K:K,削除禁止_電灯料金!M:M,"-"),2)),"-")</f>
        <v>0</v>
      </c>
      <c r="AV126" s="178">
        <f>IFERROR(IF(OR($G126="公衆街路灯A",$G126="定額電灯"),ROUND((((AR126+AS126)*AN126))*12*_xlfn.XLOOKUP($A126,削除禁止_電灯料金!K:K,削除禁止_電灯料金!N:N),0),ROUND((AT126+AU126)*AN126*12*_xlfn.XLOOKUP($A126,削除禁止_電灯料金!K:K,削除禁止_電灯料金!N:N),0)),0)</f>
        <v>0</v>
      </c>
      <c r="AW126" s="145"/>
    </row>
    <row r="127" spans="1:49" ht="30" customHeight="1">
      <c r="A127" s="1">
        <v>2</v>
      </c>
      <c r="B127" s="41" t="s">
        <v>221</v>
      </c>
      <c r="C127" s="42"/>
      <c r="D127" s="256" t="s">
        <v>223</v>
      </c>
      <c r="E127" s="257" t="s">
        <v>252</v>
      </c>
      <c r="F127" s="258" t="s">
        <v>254</v>
      </c>
      <c r="G127" s="148" t="s">
        <v>73</v>
      </c>
      <c r="H127" s="149"/>
      <c r="I127" s="150"/>
      <c r="J127" s="151"/>
      <c r="K127" s="152">
        <v>1</v>
      </c>
      <c r="L127" s="153">
        <v>241</v>
      </c>
      <c r="M127" s="154" t="s">
        <v>238</v>
      </c>
      <c r="N127" s="119" t="s">
        <v>234</v>
      </c>
      <c r="O127" s="120">
        <v>1</v>
      </c>
      <c r="P127" s="155" t="s">
        <v>227</v>
      </c>
      <c r="Q127" s="155">
        <v>0</v>
      </c>
      <c r="R127" s="155">
        <v>0</v>
      </c>
      <c r="S127" s="156">
        <v>0</v>
      </c>
      <c r="T127" s="156">
        <v>0</v>
      </c>
      <c r="U127" s="156">
        <v>0</v>
      </c>
      <c r="V127" s="157">
        <v>0</v>
      </c>
      <c r="W127" s="158">
        <v>47</v>
      </c>
      <c r="X127" s="159">
        <v>4</v>
      </c>
      <c r="Y127" s="160">
        <v>4</v>
      </c>
      <c r="Z127" s="161">
        <f t="shared" si="30"/>
        <v>3.7756666666666665</v>
      </c>
      <c r="AA127" s="155">
        <v>0</v>
      </c>
      <c r="AB127" s="162" t="s">
        <v>80</v>
      </c>
      <c r="AC127" s="163" t="s">
        <v>56</v>
      </c>
      <c r="AD127" s="164" t="s">
        <v>56</v>
      </c>
      <c r="AE127" s="163" t="s">
        <v>56</v>
      </c>
      <c r="AF127" s="164">
        <f t="shared" si="31"/>
        <v>28.317499999999999</v>
      </c>
      <c r="AG127" s="165">
        <f t="shared" si="32"/>
        <v>13592.4</v>
      </c>
      <c r="AH127" s="166" t="s">
        <v>113</v>
      </c>
      <c r="AI127" s="167"/>
      <c r="AJ127" s="168"/>
      <c r="AK127" s="169"/>
      <c r="AL127" s="170"/>
      <c r="AM127" s="171"/>
      <c r="AN127" s="172"/>
      <c r="AO127" s="173">
        <f t="shared" si="29"/>
        <v>0</v>
      </c>
      <c r="AP127" s="174" t="s">
        <v>82</v>
      </c>
      <c r="AQ127" s="175" t="str" cm="1">
        <f t="array" ref="AQ127">_xlfn.IFS(OR($G127="公衆街路灯A",$G127="定額電灯"),$G127&amp;AP127,COUNTIF(G127,"*従量電灯*"),G127,1,"-")</f>
        <v>従量電灯</v>
      </c>
      <c r="AR127" s="176" t="str" cm="1">
        <f t="array" ref="AR127">_xlfn.IFS($AN127=0,"-",OR($AH127="対象外",$AH127="-"),"-",OR($G127="公衆街路灯A",$G127="定額電灯"),_xlfn.XLOOKUP($AQ127,削除禁止_電灯料金!$B:$B,削除禁止_電灯料金!$E:$E,0),1,"-")</f>
        <v>-</v>
      </c>
      <c r="AS127" s="177" t="str" cm="1">
        <f t="array" ref="AS127">_xlfn.IFS($AR127="-","-",OR($G127="公衆街路灯A",$G127="定額電灯"),_xlfn.XLOOKUP(AQ127,削除禁止_電灯料金!$B:$B,削除禁止_電灯料金!$D:$D,0),1,"-")</f>
        <v>-</v>
      </c>
      <c r="AT127" s="176">
        <f>IFERROR(IF(OR($G127="公衆街路灯A",$G127="定額電灯"),"-",ROUND((_xlfn.XLOOKUP($AQ127,削除禁止_電灯料金!$B:$B,削除禁止_電灯料金!$E:$E)*AM127/1000*$K127*$L127/12),2)),"-")</f>
        <v>0</v>
      </c>
      <c r="AU127" s="177">
        <f>IFERROR(IF(OR($G127="公衆街路灯A",$G127="定額電灯"),"-",ROUND((AM127/1000*$K127*$L127/12)*_xlfn.XLOOKUP($A127,削除禁止_電灯料金!K:K,削除禁止_電灯料金!M:M,"-"),2)),"-")</f>
        <v>0</v>
      </c>
      <c r="AV127" s="178">
        <f>IFERROR(IF(OR($G127="公衆街路灯A",$G127="定額電灯"),ROUND((((AR127+AS127)*AN127))*12*_xlfn.XLOOKUP($A127,削除禁止_電灯料金!K:K,削除禁止_電灯料金!N:N),0),ROUND((AT127+AU127)*AN127*12*_xlfn.XLOOKUP($A127,削除禁止_電灯料金!K:K,削除禁止_電灯料金!N:N),0)),0)</f>
        <v>0</v>
      </c>
      <c r="AW127" s="145"/>
    </row>
    <row r="128" spans="1:49" ht="30" customHeight="1">
      <c r="A128" s="1">
        <v>2</v>
      </c>
      <c r="B128" s="41" t="s">
        <v>221</v>
      </c>
      <c r="C128" s="42"/>
      <c r="D128" s="256" t="s">
        <v>223</v>
      </c>
      <c r="E128" s="257" t="s">
        <v>252</v>
      </c>
      <c r="F128" s="258" t="s">
        <v>255</v>
      </c>
      <c r="G128" s="148" t="s">
        <v>73</v>
      </c>
      <c r="H128" s="149"/>
      <c r="I128" s="150"/>
      <c r="J128" s="151"/>
      <c r="K128" s="152">
        <v>1</v>
      </c>
      <c r="L128" s="153">
        <v>241</v>
      </c>
      <c r="M128" s="154" t="s">
        <v>256</v>
      </c>
      <c r="N128" s="119" t="s">
        <v>134</v>
      </c>
      <c r="O128" s="120">
        <v>1</v>
      </c>
      <c r="P128" s="155" t="s">
        <v>227</v>
      </c>
      <c r="Q128" s="155">
        <v>0</v>
      </c>
      <c r="R128" s="155">
        <v>0</v>
      </c>
      <c r="S128" s="156">
        <v>0</v>
      </c>
      <c r="T128" s="156">
        <v>0</v>
      </c>
      <c r="U128" s="156">
        <v>0</v>
      </c>
      <c r="V128" s="157">
        <v>0</v>
      </c>
      <c r="W128" s="158">
        <v>47</v>
      </c>
      <c r="X128" s="159">
        <v>3</v>
      </c>
      <c r="Y128" s="160">
        <v>3</v>
      </c>
      <c r="Z128" s="161">
        <f t="shared" si="30"/>
        <v>2.83175</v>
      </c>
      <c r="AA128" s="155">
        <v>0</v>
      </c>
      <c r="AB128" s="162" t="s">
        <v>80</v>
      </c>
      <c r="AC128" s="163" t="s">
        <v>56</v>
      </c>
      <c r="AD128" s="164" t="s">
        <v>56</v>
      </c>
      <c r="AE128" s="163" t="s">
        <v>56</v>
      </c>
      <c r="AF128" s="164">
        <f t="shared" si="31"/>
        <v>28.317499999999999</v>
      </c>
      <c r="AG128" s="165">
        <f t="shared" si="32"/>
        <v>10194.299999999999</v>
      </c>
      <c r="AH128" s="166" t="s">
        <v>113</v>
      </c>
      <c r="AI128" s="167"/>
      <c r="AJ128" s="168"/>
      <c r="AK128" s="169"/>
      <c r="AL128" s="170"/>
      <c r="AM128" s="171"/>
      <c r="AN128" s="172"/>
      <c r="AO128" s="173">
        <f t="shared" si="29"/>
        <v>0</v>
      </c>
      <c r="AP128" s="174" t="s">
        <v>82</v>
      </c>
      <c r="AQ128" s="175" t="str" cm="1">
        <f t="array" ref="AQ128">_xlfn.IFS(OR($G128="公衆街路灯A",$G128="定額電灯"),$G128&amp;AP128,COUNTIF(G128,"*従量電灯*"),G128,1,"-")</f>
        <v>従量電灯</v>
      </c>
      <c r="AR128" s="176" t="str" cm="1">
        <f t="array" ref="AR128">_xlfn.IFS($AN128=0,"-",OR($AH128="対象外",$AH128="-"),"-",OR($G128="公衆街路灯A",$G128="定額電灯"),_xlfn.XLOOKUP($AQ128,削除禁止_電灯料金!$B:$B,削除禁止_電灯料金!$E:$E,0),1,"-")</f>
        <v>-</v>
      </c>
      <c r="AS128" s="177" t="str" cm="1">
        <f t="array" ref="AS128">_xlfn.IFS($AR128="-","-",OR($G128="公衆街路灯A",$G128="定額電灯"),_xlfn.XLOOKUP(AQ128,削除禁止_電灯料金!$B:$B,削除禁止_電灯料金!$D:$D,0),1,"-")</f>
        <v>-</v>
      </c>
      <c r="AT128" s="176">
        <f>IFERROR(IF(OR($G128="公衆街路灯A",$G128="定額電灯"),"-",ROUND((_xlfn.XLOOKUP($AQ128,削除禁止_電灯料金!$B:$B,削除禁止_電灯料金!$E:$E)*AM128/1000*$K128*$L128/12),2)),"-")</f>
        <v>0</v>
      </c>
      <c r="AU128" s="177">
        <f>IFERROR(IF(OR($G128="公衆街路灯A",$G128="定額電灯"),"-",ROUND((AM128/1000*$K128*$L128/12)*_xlfn.XLOOKUP($A128,削除禁止_電灯料金!K:K,削除禁止_電灯料金!M:M,"-"),2)),"-")</f>
        <v>0</v>
      </c>
      <c r="AV128" s="178">
        <f>IFERROR(IF(OR($G128="公衆街路灯A",$G128="定額電灯"),ROUND((((AR128+AS128)*AN128))*12*_xlfn.XLOOKUP($A128,削除禁止_電灯料金!K:K,削除禁止_電灯料金!N:N),0),ROUND((AT128+AU128)*AN128*12*_xlfn.XLOOKUP($A128,削除禁止_電灯料金!K:K,削除禁止_電灯料金!N:N),0)),0)</f>
        <v>0</v>
      </c>
      <c r="AW128" s="145"/>
    </row>
    <row r="129" spans="1:49" ht="30" customHeight="1">
      <c r="A129" s="1">
        <v>2</v>
      </c>
      <c r="B129" s="41" t="s">
        <v>221</v>
      </c>
      <c r="C129" s="42"/>
      <c r="D129" s="256" t="s">
        <v>223</v>
      </c>
      <c r="E129" s="257" t="s">
        <v>252</v>
      </c>
      <c r="F129" s="258" t="s">
        <v>255</v>
      </c>
      <c r="G129" s="148" t="s">
        <v>73</v>
      </c>
      <c r="H129" s="149"/>
      <c r="I129" s="150"/>
      <c r="J129" s="151"/>
      <c r="K129" s="152">
        <v>1</v>
      </c>
      <c r="L129" s="153">
        <v>241</v>
      </c>
      <c r="M129" s="154" t="s">
        <v>257</v>
      </c>
      <c r="N129" s="119" t="s">
        <v>134</v>
      </c>
      <c r="O129" s="120">
        <v>1</v>
      </c>
      <c r="P129" s="155" t="s">
        <v>227</v>
      </c>
      <c r="Q129" s="155">
        <v>0</v>
      </c>
      <c r="R129" s="155">
        <v>0</v>
      </c>
      <c r="S129" s="156">
        <v>0</v>
      </c>
      <c r="T129" s="156">
        <v>0</v>
      </c>
      <c r="U129" s="156">
        <v>0</v>
      </c>
      <c r="V129" s="157" t="s">
        <v>229</v>
      </c>
      <c r="W129" s="158">
        <v>47</v>
      </c>
      <c r="X129" s="159">
        <v>2</v>
      </c>
      <c r="Y129" s="160">
        <v>2</v>
      </c>
      <c r="Z129" s="161">
        <f t="shared" si="30"/>
        <v>1.8878333333333333</v>
      </c>
      <c r="AA129" s="155">
        <v>0</v>
      </c>
      <c r="AB129" s="162" t="s">
        <v>80</v>
      </c>
      <c r="AC129" s="163" t="s">
        <v>56</v>
      </c>
      <c r="AD129" s="164" t="s">
        <v>56</v>
      </c>
      <c r="AE129" s="163" t="s">
        <v>56</v>
      </c>
      <c r="AF129" s="164">
        <f t="shared" si="31"/>
        <v>28.317499999999999</v>
      </c>
      <c r="AG129" s="165">
        <f t="shared" si="32"/>
        <v>6796.2</v>
      </c>
      <c r="AH129" s="166" t="s">
        <v>81</v>
      </c>
      <c r="AI129" s="167"/>
      <c r="AJ129" s="168"/>
      <c r="AK129" s="169"/>
      <c r="AL129" s="170"/>
      <c r="AM129" s="171"/>
      <c r="AN129" s="172"/>
      <c r="AO129" s="173">
        <f t="shared" si="29"/>
        <v>0</v>
      </c>
      <c r="AP129" s="174" t="s">
        <v>82</v>
      </c>
      <c r="AQ129" s="175" t="str" cm="1">
        <f t="array" ref="AQ129">_xlfn.IFS(OR($G129="公衆街路灯A",$G129="定額電灯"),$G129&amp;AP129,COUNTIF(G129,"*従量電灯*"),G129,1,"-")</f>
        <v>従量電灯</v>
      </c>
      <c r="AR129" s="176" t="str" cm="1">
        <f t="array" ref="AR129">_xlfn.IFS($AN129=0,"-",OR($AH129="対象外",$AH129="-"),"-",OR($G129="公衆街路灯A",$G129="定額電灯"),_xlfn.XLOOKUP($AQ129,削除禁止_電灯料金!$B:$B,削除禁止_電灯料金!$E:$E,0),1,"-")</f>
        <v>-</v>
      </c>
      <c r="AS129" s="177" t="str" cm="1">
        <f t="array" ref="AS129">_xlfn.IFS($AR129="-","-",OR($G129="公衆街路灯A",$G129="定額電灯"),_xlfn.XLOOKUP(AQ129,削除禁止_電灯料金!$B:$B,削除禁止_電灯料金!$D:$D,0),1,"-")</f>
        <v>-</v>
      </c>
      <c r="AT129" s="176">
        <f>IFERROR(IF(OR($G129="公衆街路灯A",$G129="定額電灯"),"-",ROUND((_xlfn.XLOOKUP($AQ129,削除禁止_電灯料金!$B:$B,削除禁止_電灯料金!$E:$E)*AM129/1000*$K129*$L129/12),2)),"-")</f>
        <v>0</v>
      </c>
      <c r="AU129" s="177">
        <f>IFERROR(IF(OR($G129="公衆街路灯A",$G129="定額電灯"),"-",ROUND((AM129/1000*$K129*$L129/12)*_xlfn.XLOOKUP($A129,削除禁止_電灯料金!K:K,削除禁止_電灯料金!M:M,"-"),2)),"-")</f>
        <v>0</v>
      </c>
      <c r="AV129" s="178">
        <f>IFERROR(IF(OR($G129="公衆街路灯A",$G129="定額電灯"),ROUND((((AR129+AS129)*AN129))*12*_xlfn.XLOOKUP($A129,削除禁止_電灯料金!K:K,削除禁止_電灯料金!N:N),0),ROUND((AT129+AU129)*AN129*12*_xlfn.XLOOKUP($A129,削除禁止_電灯料金!K:K,削除禁止_電灯料金!N:N),0)),0)</f>
        <v>0</v>
      </c>
      <c r="AW129" s="145"/>
    </row>
    <row r="130" spans="1:49" ht="30" customHeight="1">
      <c r="A130" s="1">
        <v>2</v>
      </c>
      <c r="B130" s="41" t="s">
        <v>221</v>
      </c>
      <c r="C130" s="42"/>
      <c r="D130" s="256" t="s">
        <v>223</v>
      </c>
      <c r="E130" s="257" t="s">
        <v>252</v>
      </c>
      <c r="F130" s="258" t="s">
        <v>258</v>
      </c>
      <c r="G130" s="148" t="s">
        <v>73</v>
      </c>
      <c r="H130" s="149"/>
      <c r="I130" s="150"/>
      <c r="J130" s="151"/>
      <c r="K130" s="152">
        <v>1</v>
      </c>
      <c r="L130" s="153">
        <v>241</v>
      </c>
      <c r="M130" s="154" t="s">
        <v>238</v>
      </c>
      <c r="N130" s="119" t="s">
        <v>234</v>
      </c>
      <c r="O130" s="120">
        <v>1</v>
      </c>
      <c r="P130" s="155" t="s">
        <v>227</v>
      </c>
      <c r="Q130" s="155">
        <v>0</v>
      </c>
      <c r="R130" s="155">
        <v>0</v>
      </c>
      <c r="S130" s="156">
        <v>0</v>
      </c>
      <c r="T130" s="156">
        <v>0</v>
      </c>
      <c r="U130" s="156">
        <v>0</v>
      </c>
      <c r="V130" s="157">
        <v>0</v>
      </c>
      <c r="W130" s="158">
        <v>47</v>
      </c>
      <c r="X130" s="159">
        <v>8</v>
      </c>
      <c r="Y130" s="160">
        <v>8</v>
      </c>
      <c r="Z130" s="161">
        <f t="shared" si="30"/>
        <v>7.551333333333333</v>
      </c>
      <c r="AA130" s="155">
        <v>0</v>
      </c>
      <c r="AB130" s="162" t="s">
        <v>80</v>
      </c>
      <c r="AC130" s="163" t="s">
        <v>56</v>
      </c>
      <c r="AD130" s="164" t="s">
        <v>56</v>
      </c>
      <c r="AE130" s="163" t="s">
        <v>56</v>
      </c>
      <c r="AF130" s="164">
        <f t="shared" si="31"/>
        <v>28.317499999999999</v>
      </c>
      <c r="AG130" s="165">
        <f t="shared" si="32"/>
        <v>27184.799999999999</v>
      </c>
      <c r="AH130" s="166" t="s">
        <v>113</v>
      </c>
      <c r="AI130" s="167"/>
      <c r="AJ130" s="168"/>
      <c r="AK130" s="169"/>
      <c r="AL130" s="170"/>
      <c r="AM130" s="171"/>
      <c r="AN130" s="172"/>
      <c r="AO130" s="173">
        <f t="shared" si="29"/>
        <v>0</v>
      </c>
      <c r="AP130" s="174" t="s">
        <v>82</v>
      </c>
      <c r="AQ130" s="175" t="str" cm="1">
        <f t="array" ref="AQ130">_xlfn.IFS(OR($G130="公衆街路灯A",$G130="定額電灯"),$G130&amp;AP130,COUNTIF(G130,"*従量電灯*"),G130,1,"-")</f>
        <v>従量電灯</v>
      </c>
      <c r="AR130" s="176" t="str" cm="1">
        <f t="array" ref="AR130">_xlfn.IFS($AN130=0,"-",OR($AH130="対象外",$AH130="-"),"-",OR($G130="公衆街路灯A",$G130="定額電灯"),_xlfn.XLOOKUP($AQ130,削除禁止_電灯料金!$B:$B,削除禁止_電灯料金!$E:$E,0),1,"-")</f>
        <v>-</v>
      </c>
      <c r="AS130" s="177" t="str" cm="1">
        <f t="array" ref="AS130">_xlfn.IFS($AR130="-","-",OR($G130="公衆街路灯A",$G130="定額電灯"),_xlfn.XLOOKUP(AQ130,削除禁止_電灯料金!$B:$B,削除禁止_電灯料金!$D:$D,0),1,"-")</f>
        <v>-</v>
      </c>
      <c r="AT130" s="176">
        <f>IFERROR(IF(OR($G130="公衆街路灯A",$G130="定額電灯"),"-",ROUND((_xlfn.XLOOKUP($AQ130,削除禁止_電灯料金!$B:$B,削除禁止_電灯料金!$E:$E)*AM130/1000*$K130*$L130/12),2)),"-")</f>
        <v>0</v>
      </c>
      <c r="AU130" s="177">
        <f>IFERROR(IF(OR($G130="公衆街路灯A",$G130="定額電灯"),"-",ROUND((AM130/1000*$K130*$L130/12)*_xlfn.XLOOKUP($A130,削除禁止_電灯料金!K:K,削除禁止_電灯料金!M:M,"-"),2)),"-")</f>
        <v>0</v>
      </c>
      <c r="AV130" s="178">
        <f>IFERROR(IF(OR($G130="公衆街路灯A",$G130="定額電灯"),ROUND((((AR130+AS130)*AN130))*12*_xlfn.XLOOKUP($A130,削除禁止_電灯料金!K:K,削除禁止_電灯料金!N:N),0),ROUND((AT130+AU130)*AN130*12*_xlfn.XLOOKUP($A130,削除禁止_電灯料金!K:K,削除禁止_電灯料金!N:N),0)),0)</f>
        <v>0</v>
      </c>
      <c r="AW130" s="145"/>
    </row>
    <row r="131" spans="1:49" ht="30" customHeight="1">
      <c r="A131" s="1">
        <v>2</v>
      </c>
      <c r="B131" s="41" t="s">
        <v>221</v>
      </c>
      <c r="C131" s="42"/>
      <c r="D131" s="256" t="s">
        <v>223</v>
      </c>
      <c r="E131" s="257" t="s">
        <v>252</v>
      </c>
      <c r="F131" s="258" t="s">
        <v>259</v>
      </c>
      <c r="G131" s="148" t="s">
        <v>73</v>
      </c>
      <c r="H131" s="149"/>
      <c r="I131" s="150"/>
      <c r="J131" s="151"/>
      <c r="K131" s="152">
        <v>1</v>
      </c>
      <c r="L131" s="153">
        <v>241</v>
      </c>
      <c r="M131" s="154" t="s">
        <v>238</v>
      </c>
      <c r="N131" s="119" t="s">
        <v>234</v>
      </c>
      <c r="O131" s="120">
        <v>1</v>
      </c>
      <c r="P131" s="155" t="s">
        <v>227</v>
      </c>
      <c r="Q131" s="155">
        <v>0</v>
      </c>
      <c r="R131" s="155">
        <v>0</v>
      </c>
      <c r="S131" s="156">
        <v>0</v>
      </c>
      <c r="T131" s="156">
        <v>0</v>
      </c>
      <c r="U131" s="156">
        <v>0</v>
      </c>
      <c r="V131" s="157">
        <v>0</v>
      </c>
      <c r="W131" s="158">
        <v>47</v>
      </c>
      <c r="X131" s="159">
        <v>4</v>
      </c>
      <c r="Y131" s="160">
        <v>4</v>
      </c>
      <c r="Z131" s="161">
        <f t="shared" si="30"/>
        <v>3.7756666666666665</v>
      </c>
      <c r="AA131" s="155">
        <v>0</v>
      </c>
      <c r="AB131" s="162" t="s">
        <v>80</v>
      </c>
      <c r="AC131" s="163" t="s">
        <v>56</v>
      </c>
      <c r="AD131" s="164" t="s">
        <v>56</v>
      </c>
      <c r="AE131" s="163" t="s">
        <v>56</v>
      </c>
      <c r="AF131" s="164">
        <f t="shared" si="31"/>
        <v>28.317499999999999</v>
      </c>
      <c r="AG131" s="165">
        <f t="shared" si="32"/>
        <v>13592.4</v>
      </c>
      <c r="AH131" s="166" t="s">
        <v>113</v>
      </c>
      <c r="AI131" s="167"/>
      <c r="AJ131" s="168"/>
      <c r="AK131" s="169"/>
      <c r="AL131" s="170"/>
      <c r="AM131" s="171"/>
      <c r="AN131" s="172"/>
      <c r="AO131" s="173">
        <f t="shared" si="29"/>
        <v>0</v>
      </c>
      <c r="AP131" s="174" t="s">
        <v>82</v>
      </c>
      <c r="AQ131" s="175" t="str" cm="1">
        <f t="array" ref="AQ131">_xlfn.IFS(OR($G131="公衆街路灯A",$G131="定額電灯"),$G131&amp;AP131,COUNTIF(G131,"*従量電灯*"),G131,1,"-")</f>
        <v>従量電灯</v>
      </c>
      <c r="AR131" s="176" t="str" cm="1">
        <f t="array" ref="AR131">_xlfn.IFS($AN131=0,"-",OR($AH131="対象外",$AH131="-"),"-",OR($G131="公衆街路灯A",$G131="定額電灯"),_xlfn.XLOOKUP($AQ131,削除禁止_電灯料金!$B:$B,削除禁止_電灯料金!$E:$E,0),1,"-")</f>
        <v>-</v>
      </c>
      <c r="AS131" s="177" t="str" cm="1">
        <f t="array" ref="AS131">_xlfn.IFS($AR131="-","-",OR($G131="公衆街路灯A",$G131="定額電灯"),_xlfn.XLOOKUP(AQ131,削除禁止_電灯料金!$B:$B,削除禁止_電灯料金!$D:$D,0),1,"-")</f>
        <v>-</v>
      </c>
      <c r="AT131" s="176">
        <f>IFERROR(IF(OR($G131="公衆街路灯A",$G131="定額電灯"),"-",ROUND((_xlfn.XLOOKUP($AQ131,削除禁止_電灯料金!$B:$B,削除禁止_電灯料金!$E:$E)*AM131/1000*$K131*$L131/12),2)),"-")</f>
        <v>0</v>
      </c>
      <c r="AU131" s="177">
        <f>IFERROR(IF(OR($G131="公衆街路灯A",$G131="定額電灯"),"-",ROUND((AM131/1000*$K131*$L131/12)*_xlfn.XLOOKUP($A131,削除禁止_電灯料金!K:K,削除禁止_電灯料金!M:M,"-"),2)),"-")</f>
        <v>0</v>
      </c>
      <c r="AV131" s="178">
        <f>IFERROR(IF(OR($G131="公衆街路灯A",$G131="定額電灯"),ROUND((((AR131+AS131)*AN131))*12*_xlfn.XLOOKUP($A131,削除禁止_電灯料金!K:K,削除禁止_電灯料金!N:N),0),ROUND((AT131+AU131)*AN131*12*_xlfn.XLOOKUP($A131,削除禁止_電灯料金!K:K,削除禁止_電灯料金!N:N),0)),0)</f>
        <v>0</v>
      </c>
      <c r="AW131" s="145"/>
    </row>
    <row r="132" spans="1:49" ht="30" customHeight="1">
      <c r="A132" s="1">
        <v>2</v>
      </c>
      <c r="B132" s="41" t="s">
        <v>221</v>
      </c>
      <c r="C132" s="42"/>
      <c r="D132" s="256" t="s">
        <v>223</v>
      </c>
      <c r="E132" s="257" t="s">
        <v>252</v>
      </c>
      <c r="F132" s="258" t="s">
        <v>260</v>
      </c>
      <c r="G132" s="148" t="s">
        <v>73</v>
      </c>
      <c r="H132" s="149"/>
      <c r="I132" s="150"/>
      <c r="J132" s="151"/>
      <c r="K132" s="152">
        <v>1</v>
      </c>
      <c r="L132" s="153">
        <v>241</v>
      </c>
      <c r="M132" s="154" t="s">
        <v>238</v>
      </c>
      <c r="N132" s="119" t="s">
        <v>234</v>
      </c>
      <c r="O132" s="120">
        <v>1</v>
      </c>
      <c r="P132" s="155" t="s">
        <v>227</v>
      </c>
      <c r="Q132" s="155">
        <v>0</v>
      </c>
      <c r="R132" s="155">
        <v>0</v>
      </c>
      <c r="S132" s="156">
        <v>0</v>
      </c>
      <c r="T132" s="156">
        <v>0</v>
      </c>
      <c r="U132" s="156">
        <v>0</v>
      </c>
      <c r="V132" s="157">
        <v>0</v>
      </c>
      <c r="W132" s="158">
        <v>47</v>
      </c>
      <c r="X132" s="159">
        <v>4</v>
      </c>
      <c r="Y132" s="160">
        <v>4</v>
      </c>
      <c r="Z132" s="161">
        <f t="shared" si="30"/>
        <v>3.7756666666666665</v>
      </c>
      <c r="AA132" s="155">
        <v>0</v>
      </c>
      <c r="AB132" s="162" t="s">
        <v>80</v>
      </c>
      <c r="AC132" s="163" t="s">
        <v>56</v>
      </c>
      <c r="AD132" s="164" t="s">
        <v>56</v>
      </c>
      <c r="AE132" s="163" t="s">
        <v>56</v>
      </c>
      <c r="AF132" s="164">
        <f t="shared" si="31"/>
        <v>28.317499999999999</v>
      </c>
      <c r="AG132" s="165">
        <f t="shared" si="32"/>
        <v>13592.4</v>
      </c>
      <c r="AH132" s="166" t="s">
        <v>113</v>
      </c>
      <c r="AI132" s="167"/>
      <c r="AJ132" s="168"/>
      <c r="AK132" s="169"/>
      <c r="AL132" s="170"/>
      <c r="AM132" s="171"/>
      <c r="AN132" s="172"/>
      <c r="AO132" s="173">
        <f t="shared" si="29"/>
        <v>0</v>
      </c>
      <c r="AP132" s="174" t="s">
        <v>82</v>
      </c>
      <c r="AQ132" s="175" t="str" cm="1">
        <f t="array" ref="AQ132">_xlfn.IFS(OR($G132="公衆街路灯A",$G132="定額電灯"),$G132&amp;AP132,COUNTIF(G132,"*従量電灯*"),G132,1,"-")</f>
        <v>従量電灯</v>
      </c>
      <c r="AR132" s="176" t="str" cm="1">
        <f t="array" ref="AR132">_xlfn.IFS($AN132=0,"-",OR($AH132="対象外",$AH132="-"),"-",OR($G132="公衆街路灯A",$G132="定額電灯"),_xlfn.XLOOKUP($AQ132,削除禁止_電灯料金!$B:$B,削除禁止_電灯料金!$E:$E,0),1,"-")</f>
        <v>-</v>
      </c>
      <c r="AS132" s="177" t="str" cm="1">
        <f t="array" ref="AS132">_xlfn.IFS($AR132="-","-",OR($G132="公衆街路灯A",$G132="定額電灯"),_xlfn.XLOOKUP(AQ132,削除禁止_電灯料金!$B:$B,削除禁止_電灯料金!$D:$D,0),1,"-")</f>
        <v>-</v>
      </c>
      <c r="AT132" s="176">
        <f>IFERROR(IF(OR($G132="公衆街路灯A",$G132="定額電灯"),"-",ROUND((_xlfn.XLOOKUP($AQ132,削除禁止_電灯料金!$B:$B,削除禁止_電灯料金!$E:$E)*AM132/1000*$K132*$L132/12),2)),"-")</f>
        <v>0</v>
      </c>
      <c r="AU132" s="177">
        <f>IFERROR(IF(OR($G132="公衆街路灯A",$G132="定額電灯"),"-",ROUND((AM132/1000*$K132*$L132/12)*_xlfn.XLOOKUP($A132,削除禁止_電灯料金!K:K,削除禁止_電灯料金!M:M,"-"),2)),"-")</f>
        <v>0</v>
      </c>
      <c r="AV132" s="178">
        <f>IFERROR(IF(OR($G132="公衆街路灯A",$G132="定額電灯"),ROUND((((AR132+AS132)*AN132))*12*_xlfn.XLOOKUP($A132,削除禁止_電灯料金!K:K,削除禁止_電灯料金!N:N),0),ROUND((AT132+AU132)*AN132*12*_xlfn.XLOOKUP($A132,削除禁止_電灯料金!K:K,削除禁止_電灯料金!N:N),0)),0)</f>
        <v>0</v>
      </c>
      <c r="AW132" s="145"/>
    </row>
    <row r="133" spans="1:49" ht="30" customHeight="1">
      <c r="A133" s="1">
        <v>2</v>
      </c>
      <c r="B133" s="41" t="s">
        <v>221</v>
      </c>
      <c r="C133" s="42"/>
      <c r="D133" s="256" t="s">
        <v>223</v>
      </c>
      <c r="E133" s="257" t="s">
        <v>252</v>
      </c>
      <c r="F133" s="258" t="s">
        <v>261</v>
      </c>
      <c r="G133" s="148" t="s">
        <v>73</v>
      </c>
      <c r="H133" s="149"/>
      <c r="I133" s="150"/>
      <c r="J133" s="151"/>
      <c r="K133" s="211">
        <v>8.75</v>
      </c>
      <c r="L133" s="153">
        <v>241</v>
      </c>
      <c r="M133" s="154" t="s">
        <v>262</v>
      </c>
      <c r="N133" s="119" t="s">
        <v>110</v>
      </c>
      <c r="O133" s="120">
        <v>2</v>
      </c>
      <c r="P133" s="155" t="s">
        <v>246</v>
      </c>
      <c r="Q133" s="155">
        <v>0</v>
      </c>
      <c r="R133" s="155">
        <v>0</v>
      </c>
      <c r="S133" s="156">
        <v>0</v>
      </c>
      <c r="T133" s="156">
        <v>0</v>
      </c>
      <c r="U133" s="156">
        <v>0</v>
      </c>
      <c r="V133" s="157">
        <v>0</v>
      </c>
      <c r="W133" s="158">
        <v>30</v>
      </c>
      <c r="X133" s="159">
        <v>7</v>
      </c>
      <c r="Y133" s="160">
        <v>14</v>
      </c>
      <c r="Z133" s="161">
        <f t="shared" si="30"/>
        <v>73.806250000000006</v>
      </c>
      <c r="AA133" s="155">
        <v>0</v>
      </c>
      <c r="AB133" s="162" t="s">
        <v>80</v>
      </c>
      <c r="AC133" s="163" t="s">
        <v>56</v>
      </c>
      <c r="AD133" s="164" t="s">
        <v>56</v>
      </c>
      <c r="AE133" s="163" t="s">
        <v>56</v>
      </c>
      <c r="AF133" s="164">
        <f t="shared" si="31"/>
        <v>158.15625</v>
      </c>
      <c r="AG133" s="165">
        <f t="shared" si="32"/>
        <v>265702.5</v>
      </c>
      <c r="AH133" s="166" t="s">
        <v>113</v>
      </c>
      <c r="AI133" s="167"/>
      <c r="AJ133" s="168"/>
      <c r="AK133" s="169"/>
      <c r="AL133" s="170"/>
      <c r="AM133" s="171"/>
      <c r="AN133" s="172"/>
      <c r="AO133" s="173">
        <f t="shared" si="29"/>
        <v>0</v>
      </c>
      <c r="AP133" s="174" t="s">
        <v>82</v>
      </c>
      <c r="AQ133" s="175" t="str" cm="1">
        <f t="array" ref="AQ133">_xlfn.IFS(OR($G133="公衆街路灯A",$G133="定額電灯"),$G133&amp;AP133,COUNTIF(G133,"*従量電灯*"),G133,1,"-")</f>
        <v>従量電灯</v>
      </c>
      <c r="AR133" s="176" t="str" cm="1">
        <f t="array" ref="AR133">_xlfn.IFS($AN133=0,"-",OR($AH133="対象外",$AH133="-"),"-",OR($G133="公衆街路灯A",$G133="定額電灯"),_xlfn.XLOOKUP($AQ133,削除禁止_電灯料金!$B:$B,削除禁止_電灯料金!$E:$E,0),1,"-")</f>
        <v>-</v>
      </c>
      <c r="AS133" s="177" t="str" cm="1">
        <f t="array" ref="AS133">_xlfn.IFS($AR133="-","-",OR($G133="公衆街路灯A",$G133="定額電灯"),_xlfn.XLOOKUP(AQ133,削除禁止_電灯料金!$B:$B,削除禁止_電灯料金!$D:$D,0),1,"-")</f>
        <v>-</v>
      </c>
      <c r="AT133" s="176">
        <f>IFERROR(IF(OR($G133="公衆街路灯A",$G133="定額電灯"),"-",ROUND((_xlfn.XLOOKUP($AQ133,削除禁止_電灯料金!$B:$B,削除禁止_電灯料金!$E:$E)*AM133/1000*$K133*$L133/12),2)),"-")</f>
        <v>0</v>
      </c>
      <c r="AU133" s="177">
        <f>IFERROR(IF(OR($G133="公衆街路灯A",$G133="定額電灯"),"-",ROUND((AM133/1000*$K133*$L133/12)*_xlfn.XLOOKUP($A133,削除禁止_電灯料金!K:K,削除禁止_電灯料金!M:M,"-"),2)),"-")</f>
        <v>0</v>
      </c>
      <c r="AV133" s="178">
        <f>IFERROR(IF(OR($G133="公衆街路灯A",$G133="定額電灯"),ROUND((((AR133+AS133)*AN133))*12*_xlfn.XLOOKUP($A133,削除禁止_電灯料金!K:K,削除禁止_電灯料金!N:N),0),ROUND((AT133+AU133)*AN133*12*_xlfn.XLOOKUP($A133,削除禁止_電灯料金!K:K,削除禁止_電灯料金!N:N),0)),0)</f>
        <v>0</v>
      </c>
      <c r="AW133" s="145"/>
    </row>
    <row r="134" spans="1:49" ht="30" customHeight="1">
      <c r="A134" s="1">
        <v>2</v>
      </c>
      <c r="B134" s="41" t="s">
        <v>221</v>
      </c>
      <c r="C134" s="42"/>
      <c r="D134" s="256" t="s">
        <v>223</v>
      </c>
      <c r="E134" s="257" t="s">
        <v>263</v>
      </c>
      <c r="F134" s="258" t="s">
        <v>264</v>
      </c>
      <c r="G134" s="148" t="s">
        <v>73</v>
      </c>
      <c r="H134" s="149"/>
      <c r="I134" s="150"/>
      <c r="J134" s="151"/>
      <c r="K134" s="152">
        <v>1</v>
      </c>
      <c r="L134" s="153">
        <v>50</v>
      </c>
      <c r="M134" s="154" t="s">
        <v>238</v>
      </c>
      <c r="N134" s="119" t="s">
        <v>234</v>
      </c>
      <c r="O134" s="120">
        <v>1</v>
      </c>
      <c r="P134" s="155" t="s">
        <v>227</v>
      </c>
      <c r="Q134" s="155">
        <v>0</v>
      </c>
      <c r="R134" s="155">
        <v>0</v>
      </c>
      <c r="S134" s="156">
        <v>0</v>
      </c>
      <c r="T134" s="156">
        <v>0</v>
      </c>
      <c r="U134" s="156">
        <v>0</v>
      </c>
      <c r="V134" s="157">
        <v>0</v>
      </c>
      <c r="W134" s="158">
        <v>47</v>
      </c>
      <c r="X134" s="159">
        <v>3</v>
      </c>
      <c r="Y134" s="160">
        <v>3</v>
      </c>
      <c r="Z134" s="161">
        <f t="shared" si="30"/>
        <v>0.58750000000000002</v>
      </c>
      <c r="AA134" s="155">
        <v>0</v>
      </c>
      <c r="AB134" s="162" t="s">
        <v>80</v>
      </c>
      <c r="AC134" s="163" t="s">
        <v>56</v>
      </c>
      <c r="AD134" s="164" t="s">
        <v>56</v>
      </c>
      <c r="AE134" s="163" t="s">
        <v>56</v>
      </c>
      <c r="AF134" s="164">
        <f t="shared" si="31"/>
        <v>5.875</v>
      </c>
      <c r="AG134" s="165">
        <f t="shared" si="32"/>
        <v>2115</v>
      </c>
      <c r="AH134" s="166" t="s">
        <v>113</v>
      </c>
      <c r="AI134" s="167"/>
      <c r="AJ134" s="168"/>
      <c r="AK134" s="169"/>
      <c r="AL134" s="170"/>
      <c r="AM134" s="171"/>
      <c r="AN134" s="172"/>
      <c r="AO134" s="173">
        <f t="shared" si="29"/>
        <v>0</v>
      </c>
      <c r="AP134" s="174" t="s">
        <v>82</v>
      </c>
      <c r="AQ134" s="175" t="str" cm="1">
        <f t="array" ref="AQ134">_xlfn.IFS(OR($G134="公衆街路灯A",$G134="定額電灯"),$G134&amp;AP134,COUNTIF(G134,"*従量電灯*"),G134,1,"-")</f>
        <v>従量電灯</v>
      </c>
      <c r="AR134" s="176" t="str" cm="1">
        <f t="array" ref="AR134">_xlfn.IFS($AN134=0,"-",OR($AH134="対象外",$AH134="-"),"-",OR($G134="公衆街路灯A",$G134="定額電灯"),_xlfn.XLOOKUP($AQ134,削除禁止_電灯料金!$B:$B,削除禁止_電灯料金!$E:$E,0),1,"-")</f>
        <v>-</v>
      </c>
      <c r="AS134" s="177" t="str" cm="1">
        <f t="array" ref="AS134">_xlfn.IFS($AR134="-","-",OR($G134="公衆街路灯A",$G134="定額電灯"),_xlfn.XLOOKUP(AQ134,削除禁止_電灯料金!$B:$B,削除禁止_電灯料金!$D:$D,0),1,"-")</f>
        <v>-</v>
      </c>
      <c r="AT134" s="176">
        <f>IFERROR(IF(OR($G134="公衆街路灯A",$G134="定額電灯"),"-",ROUND((_xlfn.XLOOKUP($AQ134,削除禁止_電灯料金!$B:$B,削除禁止_電灯料金!$E:$E)*AM134/1000*$K134*$L134/12),2)),"-")</f>
        <v>0</v>
      </c>
      <c r="AU134" s="177">
        <f>IFERROR(IF(OR($G134="公衆街路灯A",$G134="定額電灯"),"-",ROUND((AM134/1000*$K134*$L134/12)*_xlfn.XLOOKUP($A134,削除禁止_電灯料金!K:K,削除禁止_電灯料金!M:M,"-"),2)),"-")</f>
        <v>0</v>
      </c>
      <c r="AV134" s="178">
        <f>IFERROR(IF(OR($G134="公衆街路灯A",$G134="定額電灯"),ROUND((((AR134+AS134)*AN134))*12*_xlfn.XLOOKUP($A134,削除禁止_電灯料金!K:K,削除禁止_電灯料金!N:N),0),ROUND((AT134+AU134)*AN134*12*_xlfn.XLOOKUP($A134,削除禁止_電灯料金!K:K,削除禁止_電灯料金!N:N),0)),0)</f>
        <v>0</v>
      </c>
      <c r="AW134" s="145"/>
    </row>
    <row r="135" spans="1:49" ht="30" customHeight="1">
      <c r="A135" s="1">
        <v>2</v>
      </c>
      <c r="B135" s="41" t="s">
        <v>221</v>
      </c>
      <c r="C135" s="42"/>
      <c r="D135" s="256" t="s">
        <v>223</v>
      </c>
      <c r="E135" s="257" t="s">
        <v>263</v>
      </c>
      <c r="F135" s="258" t="s">
        <v>264</v>
      </c>
      <c r="G135" s="148" t="s">
        <v>73</v>
      </c>
      <c r="H135" s="149"/>
      <c r="I135" s="150"/>
      <c r="J135" s="151"/>
      <c r="K135" s="152">
        <v>1</v>
      </c>
      <c r="L135" s="153">
        <v>50</v>
      </c>
      <c r="M135" s="154" t="s">
        <v>240</v>
      </c>
      <c r="N135" s="119" t="s">
        <v>234</v>
      </c>
      <c r="O135" s="120">
        <v>1</v>
      </c>
      <c r="P135" s="155" t="s">
        <v>227</v>
      </c>
      <c r="Q135" s="155">
        <v>0</v>
      </c>
      <c r="R135" s="155">
        <v>0</v>
      </c>
      <c r="S135" s="156">
        <v>0</v>
      </c>
      <c r="T135" s="156">
        <v>0</v>
      </c>
      <c r="U135" s="156">
        <v>0</v>
      </c>
      <c r="V135" s="157" t="s">
        <v>229</v>
      </c>
      <c r="W135" s="158">
        <v>47</v>
      </c>
      <c r="X135" s="159">
        <v>2</v>
      </c>
      <c r="Y135" s="160">
        <v>2</v>
      </c>
      <c r="Z135" s="161">
        <f t="shared" si="30"/>
        <v>0.39166666666666666</v>
      </c>
      <c r="AA135" s="155">
        <v>0</v>
      </c>
      <c r="AB135" s="162" t="s">
        <v>80</v>
      </c>
      <c r="AC135" s="163" t="s">
        <v>56</v>
      </c>
      <c r="AD135" s="164" t="s">
        <v>56</v>
      </c>
      <c r="AE135" s="163" t="s">
        <v>56</v>
      </c>
      <c r="AF135" s="164">
        <f t="shared" si="31"/>
        <v>5.875</v>
      </c>
      <c r="AG135" s="165">
        <f t="shared" si="32"/>
        <v>1410</v>
      </c>
      <c r="AH135" s="166" t="s">
        <v>81</v>
      </c>
      <c r="AI135" s="167"/>
      <c r="AJ135" s="168"/>
      <c r="AK135" s="169"/>
      <c r="AL135" s="170"/>
      <c r="AM135" s="171"/>
      <c r="AN135" s="172"/>
      <c r="AO135" s="173">
        <f t="shared" si="29"/>
        <v>0</v>
      </c>
      <c r="AP135" s="174" t="s">
        <v>82</v>
      </c>
      <c r="AQ135" s="175" t="str" cm="1">
        <f t="array" ref="AQ135">_xlfn.IFS(OR($G135="公衆街路灯A",$G135="定額電灯"),$G135&amp;AP135,COUNTIF(G135,"*従量電灯*"),G135,1,"-")</f>
        <v>従量電灯</v>
      </c>
      <c r="AR135" s="176" t="str" cm="1">
        <f t="array" ref="AR135">_xlfn.IFS($AN135=0,"-",OR($AH135="対象外",$AH135="-"),"-",OR($G135="公衆街路灯A",$G135="定額電灯"),_xlfn.XLOOKUP($AQ135,削除禁止_電灯料金!$B:$B,削除禁止_電灯料金!$E:$E,0),1,"-")</f>
        <v>-</v>
      </c>
      <c r="AS135" s="177" t="str" cm="1">
        <f t="array" ref="AS135">_xlfn.IFS($AR135="-","-",OR($G135="公衆街路灯A",$G135="定額電灯"),_xlfn.XLOOKUP(AQ135,削除禁止_電灯料金!$B:$B,削除禁止_電灯料金!$D:$D,0),1,"-")</f>
        <v>-</v>
      </c>
      <c r="AT135" s="176">
        <f>IFERROR(IF(OR($G135="公衆街路灯A",$G135="定額電灯"),"-",ROUND((_xlfn.XLOOKUP($AQ135,削除禁止_電灯料金!$B:$B,削除禁止_電灯料金!$E:$E)*AM135/1000*$K135*$L135/12),2)),"-")</f>
        <v>0</v>
      </c>
      <c r="AU135" s="177">
        <f>IFERROR(IF(OR($G135="公衆街路灯A",$G135="定額電灯"),"-",ROUND((AM135/1000*$K135*$L135/12)*_xlfn.XLOOKUP($A135,削除禁止_電灯料金!K:K,削除禁止_電灯料金!M:M,"-"),2)),"-")</f>
        <v>0</v>
      </c>
      <c r="AV135" s="178">
        <f>IFERROR(IF(OR($G135="公衆街路灯A",$G135="定額電灯"),ROUND((((AR135+AS135)*AN135))*12*_xlfn.XLOOKUP($A135,削除禁止_電灯料金!K:K,削除禁止_電灯料金!N:N),0),ROUND((AT135+AU135)*AN135*12*_xlfn.XLOOKUP($A135,削除禁止_電灯料金!K:K,削除禁止_電灯料金!N:N),0)),0)</f>
        <v>0</v>
      </c>
      <c r="AW135" s="145"/>
    </row>
    <row r="136" spans="1:49" ht="30" customHeight="1">
      <c r="A136" s="1">
        <v>2</v>
      </c>
      <c r="B136" s="41" t="s">
        <v>221</v>
      </c>
      <c r="C136" s="42"/>
      <c r="D136" s="256" t="s">
        <v>223</v>
      </c>
      <c r="E136" s="257" t="s">
        <v>263</v>
      </c>
      <c r="F136" s="258" t="s">
        <v>265</v>
      </c>
      <c r="G136" s="148" t="s">
        <v>73</v>
      </c>
      <c r="H136" s="149"/>
      <c r="I136" s="150"/>
      <c r="J136" s="151"/>
      <c r="K136" s="152">
        <v>1</v>
      </c>
      <c r="L136" s="153">
        <v>50</v>
      </c>
      <c r="M136" s="154" t="s">
        <v>239</v>
      </c>
      <c r="N136" s="119" t="s">
        <v>234</v>
      </c>
      <c r="O136" s="120">
        <v>1</v>
      </c>
      <c r="P136" s="155" t="s">
        <v>227</v>
      </c>
      <c r="Q136" s="155">
        <v>0</v>
      </c>
      <c r="R136" s="155">
        <v>0</v>
      </c>
      <c r="S136" s="156">
        <v>0</v>
      </c>
      <c r="T136" s="156" t="s">
        <v>235</v>
      </c>
      <c r="U136" s="156">
        <v>0</v>
      </c>
      <c r="V136" s="157">
        <v>0</v>
      </c>
      <c r="W136" s="158">
        <v>47</v>
      </c>
      <c r="X136" s="159">
        <v>1</v>
      </c>
      <c r="Y136" s="160">
        <v>1</v>
      </c>
      <c r="Z136" s="161">
        <f t="shared" si="30"/>
        <v>0.19583333333333333</v>
      </c>
      <c r="AA136" s="155">
        <v>0</v>
      </c>
      <c r="AB136" s="162" t="s">
        <v>80</v>
      </c>
      <c r="AC136" s="163" t="s">
        <v>56</v>
      </c>
      <c r="AD136" s="164" t="s">
        <v>56</v>
      </c>
      <c r="AE136" s="163" t="s">
        <v>56</v>
      </c>
      <c r="AF136" s="164">
        <f t="shared" si="31"/>
        <v>5.875</v>
      </c>
      <c r="AG136" s="165">
        <f t="shared" si="32"/>
        <v>705</v>
      </c>
      <c r="AH136" s="166" t="s">
        <v>113</v>
      </c>
      <c r="AI136" s="167"/>
      <c r="AJ136" s="168"/>
      <c r="AK136" s="169"/>
      <c r="AL136" s="170"/>
      <c r="AM136" s="171"/>
      <c r="AN136" s="172"/>
      <c r="AO136" s="173">
        <f t="shared" si="29"/>
        <v>0</v>
      </c>
      <c r="AP136" s="174" t="s">
        <v>82</v>
      </c>
      <c r="AQ136" s="175" t="str" cm="1">
        <f t="array" ref="AQ136">_xlfn.IFS(OR($G136="公衆街路灯A",$G136="定額電灯"),$G136&amp;AP136,COUNTIF(G136,"*従量電灯*"),G136,1,"-")</f>
        <v>従量電灯</v>
      </c>
      <c r="AR136" s="176" t="str" cm="1">
        <f t="array" ref="AR136">_xlfn.IFS($AN136=0,"-",OR($AH136="対象外",$AH136="-"),"-",OR($G136="公衆街路灯A",$G136="定額電灯"),_xlfn.XLOOKUP($AQ136,削除禁止_電灯料金!$B:$B,削除禁止_電灯料金!$E:$E,0),1,"-")</f>
        <v>-</v>
      </c>
      <c r="AS136" s="177" t="str" cm="1">
        <f t="array" ref="AS136">_xlfn.IFS($AR136="-","-",OR($G136="公衆街路灯A",$G136="定額電灯"),_xlfn.XLOOKUP(AQ136,削除禁止_電灯料金!$B:$B,削除禁止_電灯料金!$D:$D,0),1,"-")</f>
        <v>-</v>
      </c>
      <c r="AT136" s="176">
        <f>IFERROR(IF(OR($G136="公衆街路灯A",$G136="定額電灯"),"-",ROUND((_xlfn.XLOOKUP($AQ136,削除禁止_電灯料金!$B:$B,削除禁止_電灯料金!$E:$E)*AM136/1000*$K136*$L136/12),2)),"-")</f>
        <v>0</v>
      </c>
      <c r="AU136" s="177">
        <f>IFERROR(IF(OR($G136="公衆街路灯A",$G136="定額電灯"),"-",ROUND((AM136/1000*$K136*$L136/12)*_xlfn.XLOOKUP($A136,削除禁止_電灯料金!K:K,削除禁止_電灯料金!M:M,"-"),2)),"-")</f>
        <v>0</v>
      </c>
      <c r="AV136" s="178">
        <f>IFERROR(IF(OR($G136="公衆街路灯A",$G136="定額電灯"),ROUND((((AR136+AS136)*AN136))*12*_xlfn.XLOOKUP($A136,削除禁止_電灯料金!K:K,削除禁止_電灯料金!N:N),0),ROUND((AT136+AU136)*AN136*12*_xlfn.XLOOKUP($A136,削除禁止_電灯料金!K:K,削除禁止_電灯料金!N:N),0)),0)</f>
        <v>0</v>
      </c>
      <c r="AW136" s="145"/>
    </row>
    <row r="137" spans="1:49" ht="30" customHeight="1">
      <c r="A137" s="1">
        <v>2</v>
      </c>
      <c r="B137" s="41" t="s">
        <v>221</v>
      </c>
      <c r="C137" s="42"/>
      <c r="D137" s="256" t="s">
        <v>223</v>
      </c>
      <c r="E137" s="257" t="s">
        <v>263</v>
      </c>
      <c r="F137" s="258" t="s">
        <v>265</v>
      </c>
      <c r="G137" s="148" t="s">
        <v>73</v>
      </c>
      <c r="H137" s="149"/>
      <c r="I137" s="150"/>
      <c r="J137" s="151"/>
      <c r="K137" s="152">
        <v>1</v>
      </c>
      <c r="L137" s="153">
        <v>50</v>
      </c>
      <c r="M137" s="154" t="s">
        <v>266</v>
      </c>
      <c r="N137" s="119" t="s">
        <v>234</v>
      </c>
      <c r="O137" s="120">
        <v>1</v>
      </c>
      <c r="P137" s="155" t="s">
        <v>227</v>
      </c>
      <c r="Q137" s="155">
        <v>0</v>
      </c>
      <c r="R137" s="155">
        <v>0</v>
      </c>
      <c r="S137" s="156">
        <v>0</v>
      </c>
      <c r="T137" s="156" t="s">
        <v>235</v>
      </c>
      <c r="U137" s="156">
        <v>0</v>
      </c>
      <c r="V137" s="157" t="s">
        <v>229</v>
      </c>
      <c r="W137" s="158">
        <v>47</v>
      </c>
      <c r="X137" s="159">
        <v>2</v>
      </c>
      <c r="Y137" s="160">
        <v>2</v>
      </c>
      <c r="Z137" s="161">
        <f t="shared" si="30"/>
        <v>0.39166666666666666</v>
      </c>
      <c r="AA137" s="155">
        <v>0</v>
      </c>
      <c r="AB137" s="162" t="s">
        <v>80</v>
      </c>
      <c r="AC137" s="163" t="s">
        <v>56</v>
      </c>
      <c r="AD137" s="164" t="s">
        <v>56</v>
      </c>
      <c r="AE137" s="163" t="s">
        <v>56</v>
      </c>
      <c r="AF137" s="164">
        <f t="shared" si="31"/>
        <v>5.875</v>
      </c>
      <c r="AG137" s="165">
        <f t="shared" si="32"/>
        <v>1410</v>
      </c>
      <c r="AH137" s="166" t="s">
        <v>81</v>
      </c>
      <c r="AI137" s="167"/>
      <c r="AJ137" s="168"/>
      <c r="AK137" s="169"/>
      <c r="AL137" s="170"/>
      <c r="AM137" s="171"/>
      <c r="AN137" s="172"/>
      <c r="AO137" s="173">
        <f t="shared" si="29"/>
        <v>0</v>
      </c>
      <c r="AP137" s="174" t="s">
        <v>82</v>
      </c>
      <c r="AQ137" s="175" t="str" cm="1">
        <f t="array" ref="AQ137">_xlfn.IFS(OR($G137="公衆街路灯A",$G137="定額電灯"),$G137&amp;AP137,COUNTIF(G137,"*従量電灯*"),G137,1,"-")</f>
        <v>従量電灯</v>
      </c>
      <c r="AR137" s="176" t="str" cm="1">
        <f t="array" ref="AR137">_xlfn.IFS($AN137=0,"-",OR($AH137="対象外",$AH137="-"),"-",OR($G137="公衆街路灯A",$G137="定額電灯"),_xlfn.XLOOKUP($AQ137,削除禁止_電灯料金!$B:$B,削除禁止_電灯料金!$E:$E,0),1,"-")</f>
        <v>-</v>
      </c>
      <c r="AS137" s="177" t="str" cm="1">
        <f t="array" ref="AS137">_xlfn.IFS($AR137="-","-",OR($G137="公衆街路灯A",$G137="定額電灯"),_xlfn.XLOOKUP(AQ137,削除禁止_電灯料金!$B:$B,削除禁止_電灯料金!$D:$D,0),1,"-")</f>
        <v>-</v>
      </c>
      <c r="AT137" s="176">
        <f>IFERROR(IF(OR($G137="公衆街路灯A",$G137="定額電灯"),"-",ROUND((_xlfn.XLOOKUP($AQ137,削除禁止_電灯料金!$B:$B,削除禁止_電灯料金!$E:$E)*AM137/1000*$K137*$L137/12),2)),"-")</f>
        <v>0</v>
      </c>
      <c r="AU137" s="177">
        <f>IFERROR(IF(OR($G137="公衆街路灯A",$G137="定額電灯"),"-",ROUND((AM137/1000*$K137*$L137/12)*_xlfn.XLOOKUP($A137,削除禁止_電灯料金!K:K,削除禁止_電灯料金!M:M,"-"),2)),"-")</f>
        <v>0</v>
      </c>
      <c r="AV137" s="178">
        <f>IFERROR(IF(OR($G137="公衆街路灯A",$G137="定額電灯"),ROUND((((AR137+AS137)*AN137))*12*_xlfn.XLOOKUP($A137,削除禁止_電灯料金!K:K,削除禁止_電灯料金!N:N),0),ROUND((AT137+AU137)*AN137*12*_xlfn.XLOOKUP($A137,削除禁止_電灯料金!K:K,削除禁止_電灯料金!N:N),0)),0)</f>
        <v>0</v>
      </c>
      <c r="AW137" s="145"/>
    </row>
    <row r="138" spans="1:49" ht="30" customHeight="1">
      <c r="A138" s="1">
        <v>2</v>
      </c>
      <c r="B138" s="41" t="s">
        <v>221</v>
      </c>
      <c r="C138" s="42"/>
      <c r="D138" s="256" t="s">
        <v>223</v>
      </c>
      <c r="E138" s="257" t="s">
        <v>267</v>
      </c>
      <c r="F138" s="258" t="s">
        <v>268</v>
      </c>
      <c r="G138" s="148" t="s">
        <v>73</v>
      </c>
      <c r="H138" s="149"/>
      <c r="I138" s="150"/>
      <c r="J138" s="151"/>
      <c r="K138" s="152">
        <v>1</v>
      </c>
      <c r="L138" s="153">
        <v>50</v>
      </c>
      <c r="M138" s="154" t="s">
        <v>239</v>
      </c>
      <c r="N138" s="119" t="s">
        <v>234</v>
      </c>
      <c r="O138" s="120">
        <v>1</v>
      </c>
      <c r="P138" s="155" t="s">
        <v>227</v>
      </c>
      <c r="Q138" s="155">
        <v>0</v>
      </c>
      <c r="R138" s="155">
        <v>0</v>
      </c>
      <c r="S138" s="156">
        <v>0</v>
      </c>
      <c r="T138" s="156" t="s">
        <v>235</v>
      </c>
      <c r="U138" s="156">
        <v>0</v>
      </c>
      <c r="V138" s="157">
        <v>0</v>
      </c>
      <c r="W138" s="158">
        <v>47</v>
      </c>
      <c r="X138" s="159">
        <v>3</v>
      </c>
      <c r="Y138" s="160">
        <v>3</v>
      </c>
      <c r="Z138" s="161">
        <f t="shared" si="30"/>
        <v>0.58750000000000002</v>
      </c>
      <c r="AA138" s="155">
        <v>0</v>
      </c>
      <c r="AB138" s="162" t="s">
        <v>80</v>
      </c>
      <c r="AC138" s="163" t="s">
        <v>56</v>
      </c>
      <c r="AD138" s="164" t="s">
        <v>56</v>
      </c>
      <c r="AE138" s="163" t="s">
        <v>56</v>
      </c>
      <c r="AF138" s="164">
        <f t="shared" si="31"/>
        <v>5.875</v>
      </c>
      <c r="AG138" s="165">
        <f t="shared" si="32"/>
        <v>2115</v>
      </c>
      <c r="AH138" s="166" t="s">
        <v>113</v>
      </c>
      <c r="AI138" s="167"/>
      <c r="AJ138" s="168"/>
      <c r="AK138" s="169"/>
      <c r="AL138" s="170"/>
      <c r="AM138" s="171"/>
      <c r="AN138" s="172"/>
      <c r="AO138" s="173">
        <f t="shared" si="29"/>
        <v>0</v>
      </c>
      <c r="AP138" s="174" t="s">
        <v>82</v>
      </c>
      <c r="AQ138" s="175" t="str" cm="1">
        <f t="array" ref="AQ138">_xlfn.IFS(OR($G138="公衆街路灯A",$G138="定額電灯"),$G138&amp;AP138,COUNTIF(G138,"*従量電灯*"),G138,1,"-")</f>
        <v>従量電灯</v>
      </c>
      <c r="AR138" s="176" t="str" cm="1">
        <f t="array" ref="AR138">_xlfn.IFS($AN138=0,"-",OR($AH138="対象外",$AH138="-"),"-",OR($G138="公衆街路灯A",$G138="定額電灯"),_xlfn.XLOOKUP($AQ138,削除禁止_電灯料金!$B:$B,削除禁止_電灯料金!$E:$E,0),1,"-")</f>
        <v>-</v>
      </c>
      <c r="AS138" s="177" t="str" cm="1">
        <f t="array" ref="AS138">_xlfn.IFS($AR138="-","-",OR($G138="公衆街路灯A",$G138="定額電灯"),_xlfn.XLOOKUP(AQ138,削除禁止_電灯料金!$B:$B,削除禁止_電灯料金!$D:$D,0),1,"-")</f>
        <v>-</v>
      </c>
      <c r="AT138" s="176">
        <f>IFERROR(IF(OR($G138="公衆街路灯A",$G138="定額電灯"),"-",ROUND((_xlfn.XLOOKUP($AQ138,削除禁止_電灯料金!$B:$B,削除禁止_電灯料金!$E:$E)*AM138/1000*$K138*$L138/12),2)),"-")</f>
        <v>0</v>
      </c>
      <c r="AU138" s="177">
        <f>IFERROR(IF(OR($G138="公衆街路灯A",$G138="定額電灯"),"-",ROUND((AM138/1000*$K138*$L138/12)*_xlfn.XLOOKUP($A138,削除禁止_電灯料金!K:K,削除禁止_電灯料金!M:M,"-"),2)),"-")</f>
        <v>0</v>
      </c>
      <c r="AV138" s="178">
        <f>IFERROR(IF(OR($G138="公衆街路灯A",$G138="定額電灯"),ROUND((((AR138+AS138)*AN138))*12*_xlfn.XLOOKUP($A138,削除禁止_電灯料金!K:K,削除禁止_電灯料金!N:N),0),ROUND((AT138+AU138)*AN138*12*_xlfn.XLOOKUP($A138,削除禁止_電灯料金!K:K,削除禁止_電灯料金!N:N),0)),0)</f>
        <v>0</v>
      </c>
      <c r="AW138" s="145"/>
    </row>
    <row r="139" spans="1:49" ht="30" customHeight="1">
      <c r="A139" s="1">
        <v>2</v>
      </c>
      <c r="B139" s="41" t="s">
        <v>221</v>
      </c>
      <c r="C139" s="42"/>
      <c r="D139" s="256" t="s">
        <v>223</v>
      </c>
      <c r="E139" s="257" t="s">
        <v>267</v>
      </c>
      <c r="F139" s="258" t="s">
        <v>268</v>
      </c>
      <c r="G139" s="148" t="s">
        <v>73</v>
      </c>
      <c r="H139" s="149"/>
      <c r="I139" s="150"/>
      <c r="J139" s="151"/>
      <c r="K139" s="152">
        <v>1</v>
      </c>
      <c r="L139" s="153">
        <v>50</v>
      </c>
      <c r="M139" s="154" t="s">
        <v>266</v>
      </c>
      <c r="N139" s="119" t="s">
        <v>234</v>
      </c>
      <c r="O139" s="120">
        <v>1</v>
      </c>
      <c r="P139" s="155" t="s">
        <v>227</v>
      </c>
      <c r="Q139" s="155">
        <v>0</v>
      </c>
      <c r="R139" s="155">
        <v>0</v>
      </c>
      <c r="S139" s="156">
        <v>0</v>
      </c>
      <c r="T139" s="156" t="s">
        <v>235</v>
      </c>
      <c r="U139" s="156">
        <v>0</v>
      </c>
      <c r="V139" s="157" t="s">
        <v>229</v>
      </c>
      <c r="W139" s="158">
        <v>47</v>
      </c>
      <c r="X139" s="159">
        <v>3</v>
      </c>
      <c r="Y139" s="160">
        <v>3</v>
      </c>
      <c r="Z139" s="161">
        <f t="shared" si="30"/>
        <v>0.58750000000000002</v>
      </c>
      <c r="AA139" s="155">
        <v>0</v>
      </c>
      <c r="AB139" s="162" t="s">
        <v>80</v>
      </c>
      <c r="AC139" s="163" t="s">
        <v>56</v>
      </c>
      <c r="AD139" s="164" t="s">
        <v>56</v>
      </c>
      <c r="AE139" s="163" t="s">
        <v>56</v>
      </c>
      <c r="AF139" s="164">
        <f t="shared" si="31"/>
        <v>5.875</v>
      </c>
      <c r="AG139" s="165">
        <f t="shared" si="32"/>
        <v>2115</v>
      </c>
      <c r="AH139" s="166" t="s">
        <v>81</v>
      </c>
      <c r="AI139" s="167"/>
      <c r="AJ139" s="168"/>
      <c r="AK139" s="169"/>
      <c r="AL139" s="170"/>
      <c r="AM139" s="171"/>
      <c r="AN139" s="172"/>
      <c r="AO139" s="173">
        <f t="shared" si="29"/>
        <v>0</v>
      </c>
      <c r="AP139" s="174" t="s">
        <v>82</v>
      </c>
      <c r="AQ139" s="175" t="str" cm="1">
        <f t="array" ref="AQ139">_xlfn.IFS(OR($G139="公衆街路灯A",$G139="定額電灯"),$G139&amp;AP139,COUNTIF(G139,"*従量電灯*"),G139,1,"-")</f>
        <v>従量電灯</v>
      </c>
      <c r="AR139" s="176" t="str" cm="1">
        <f t="array" ref="AR139">_xlfn.IFS($AN139=0,"-",OR($AH139="対象外",$AH139="-"),"-",OR($G139="公衆街路灯A",$G139="定額電灯"),_xlfn.XLOOKUP($AQ139,削除禁止_電灯料金!$B:$B,削除禁止_電灯料金!$E:$E,0),1,"-")</f>
        <v>-</v>
      </c>
      <c r="AS139" s="177" t="str" cm="1">
        <f t="array" ref="AS139">_xlfn.IFS($AR139="-","-",OR($G139="公衆街路灯A",$G139="定額電灯"),_xlfn.XLOOKUP(AQ139,削除禁止_電灯料金!$B:$B,削除禁止_電灯料金!$D:$D,0),1,"-")</f>
        <v>-</v>
      </c>
      <c r="AT139" s="176">
        <f>IFERROR(IF(OR($G139="公衆街路灯A",$G139="定額電灯"),"-",ROUND((_xlfn.XLOOKUP($AQ139,削除禁止_電灯料金!$B:$B,削除禁止_電灯料金!$E:$E)*AM139/1000*$K139*$L139/12),2)),"-")</f>
        <v>0</v>
      </c>
      <c r="AU139" s="177">
        <f>IFERROR(IF(OR($G139="公衆街路灯A",$G139="定額電灯"),"-",ROUND((AM139/1000*$K139*$L139/12)*_xlfn.XLOOKUP($A139,削除禁止_電灯料金!K:K,削除禁止_電灯料金!M:M,"-"),2)),"-")</f>
        <v>0</v>
      </c>
      <c r="AV139" s="178">
        <f>IFERROR(IF(OR($G139="公衆街路灯A",$G139="定額電灯"),ROUND((((AR139+AS139)*AN139))*12*_xlfn.XLOOKUP($A139,削除禁止_電灯料金!K:K,削除禁止_電灯料金!N:N),0),ROUND((AT139+AU139)*AN139*12*_xlfn.XLOOKUP($A139,削除禁止_電灯料金!K:K,削除禁止_電灯料金!N:N),0)),0)</f>
        <v>0</v>
      </c>
      <c r="AW139" s="145"/>
    </row>
    <row r="140" spans="1:49" ht="30" customHeight="1">
      <c r="A140" s="1">
        <v>2</v>
      </c>
      <c r="B140" s="41" t="s">
        <v>221</v>
      </c>
      <c r="C140" s="42"/>
      <c r="D140" s="256" t="s">
        <v>269</v>
      </c>
      <c r="E140" s="257" t="s">
        <v>224</v>
      </c>
      <c r="F140" s="258" t="s">
        <v>270</v>
      </c>
      <c r="G140" s="148" t="s">
        <v>73</v>
      </c>
      <c r="H140" s="149"/>
      <c r="I140" s="150"/>
      <c r="J140" s="151"/>
      <c r="K140" s="152">
        <v>3</v>
      </c>
      <c r="L140" s="153">
        <v>241</v>
      </c>
      <c r="M140" s="179" t="s">
        <v>271</v>
      </c>
      <c r="N140" s="119" t="s">
        <v>210</v>
      </c>
      <c r="O140" s="120">
        <v>1</v>
      </c>
      <c r="P140" s="155" t="s">
        <v>227</v>
      </c>
      <c r="Q140" s="155">
        <v>0</v>
      </c>
      <c r="R140" s="155">
        <v>0</v>
      </c>
      <c r="S140" s="156">
        <v>0</v>
      </c>
      <c r="T140" s="156">
        <v>0</v>
      </c>
      <c r="U140" s="156">
        <v>0</v>
      </c>
      <c r="V140" s="157">
        <v>0</v>
      </c>
      <c r="W140" s="158">
        <v>47</v>
      </c>
      <c r="X140" s="159">
        <v>9</v>
      </c>
      <c r="Y140" s="160">
        <v>9</v>
      </c>
      <c r="Z140" s="161">
        <f t="shared" si="30"/>
        <v>25.485749999999999</v>
      </c>
      <c r="AA140" s="155">
        <v>0</v>
      </c>
      <c r="AB140" s="162" t="s">
        <v>80</v>
      </c>
      <c r="AC140" s="163" t="s">
        <v>56</v>
      </c>
      <c r="AD140" s="164" t="s">
        <v>56</v>
      </c>
      <c r="AE140" s="163" t="s">
        <v>56</v>
      </c>
      <c r="AF140" s="164">
        <f t="shared" si="31"/>
        <v>84.952500000000001</v>
      </c>
      <c r="AG140" s="165">
        <f t="shared" si="32"/>
        <v>91748.7</v>
      </c>
      <c r="AH140" s="166" t="s">
        <v>113</v>
      </c>
      <c r="AI140" s="167"/>
      <c r="AJ140" s="168"/>
      <c r="AK140" s="169"/>
      <c r="AL140" s="170"/>
      <c r="AM140" s="171"/>
      <c r="AN140" s="172"/>
      <c r="AO140" s="173">
        <f t="shared" si="29"/>
        <v>0</v>
      </c>
      <c r="AP140" s="174" t="s">
        <v>82</v>
      </c>
      <c r="AQ140" s="175" t="str" cm="1">
        <f t="array" ref="AQ140">_xlfn.IFS(OR($G140="公衆街路灯A",$G140="定額電灯"),$G140&amp;AP140,COUNTIF(G140,"*従量電灯*"),G140,1,"-")</f>
        <v>従量電灯</v>
      </c>
      <c r="AR140" s="176" t="str" cm="1">
        <f t="array" ref="AR140">_xlfn.IFS($AN140=0,"-",OR($AH140="対象外",$AH140="-"),"-",OR($G140="公衆街路灯A",$G140="定額電灯"),_xlfn.XLOOKUP($AQ140,削除禁止_電灯料金!$B:$B,削除禁止_電灯料金!$E:$E,0),1,"-")</f>
        <v>-</v>
      </c>
      <c r="AS140" s="177" t="str" cm="1">
        <f t="array" ref="AS140">_xlfn.IFS($AR140="-","-",OR($G140="公衆街路灯A",$G140="定額電灯"),_xlfn.XLOOKUP(AQ140,削除禁止_電灯料金!$B:$B,削除禁止_電灯料金!$D:$D,0),1,"-")</f>
        <v>-</v>
      </c>
      <c r="AT140" s="176">
        <f>IFERROR(IF(OR($G140="公衆街路灯A",$G140="定額電灯"),"-",ROUND((_xlfn.XLOOKUP($AQ140,削除禁止_電灯料金!$B:$B,削除禁止_電灯料金!$E:$E)*AM140/1000*$K140*$L140/12),2)),"-")</f>
        <v>0</v>
      </c>
      <c r="AU140" s="177">
        <f>IFERROR(IF(OR($G140="公衆街路灯A",$G140="定額電灯"),"-",ROUND((AM140/1000*$K140*$L140/12)*_xlfn.XLOOKUP($A140,削除禁止_電灯料金!K:K,削除禁止_電灯料金!M:M,"-"),2)),"-")</f>
        <v>0</v>
      </c>
      <c r="AV140" s="178">
        <f>IFERROR(IF(OR($G140="公衆街路灯A",$G140="定額電灯"),ROUND((((AR140+AS140)*AN140))*12*_xlfn.XLOOKUP($A140,削除禁止_電灯料金!K:K,削除禁止_電灯料金!N:N),0),ROUND((AT140+AU140)*AN140*12*_xlfn.XLOOKUP($A140,削除禁止_電灯料金!K:K,削除禁止_電灯料金!N:N),0)),0)</f>
        <v>0</v>
      </c>
      <c r="AW140" s="145"/>
    </row>
    <row r="141" spans="1:49" ht="30" customHeight="1">
      <c r="A141" s="1">
        <v>2</v>
      </c>
      <c r="B141" s="41" t="s">
        <v>221</v>
      </c>
      <c r="C141" s="42"/>
      <c r="D141" s="256" t="s">
        <v>269</v>
      </c>
      <c r="E141" s="257" t="s">
        <v>224</v>
      </c>
      <c r="F141" s="258" t="s">
        <v>272</v>
      </c>
      <c r="G141" s="148" t="s">
        <v>73</v>
      </c>
      <c r="H141" s="149"/>
      <c r="I141" s="150"/>
      <c r="J141" s="151"/>
      <c r="K141" s="152">
        <v>1</v>
      </c>
      <c r="L141" s="153">
        <v>241</v>
      </c>
      <c r="M141" s="179" t="s">
        <v>271</v>
      </c>
      <c r="N141" s="119" t="s">
        <v>210</v>
      </c>
      <c r="O141" s="120">
        <v>1</v>
      </c>
      <c r="P141" s="155" t="s">
        <v>227</v>
      </c>
      <c r="Q141" s="155">
        <v>0</v>
      </c>
      <c r="R141" s="155">
        <v>0</v>
      </c>
      <c r="S141" s="156">
        <v>0</v>
      </c>
      <c r="T141" s="156">
        <v>0</v>
      </c>
      <c r="U141" s="156">
        <v>0</v>
      </c>
      <c r="V141" s="157">
        <v>0</v>
      </c>
      <c r="W141" s="158">
        <v>47</v>
      </c>
      <c r="X141" s="159">
        <v>6</v>
      </c>
      <c r="Y141" s="160">
        <v>6</v>
      </c>
      <c r="Z141" s="161">
        <f t="shared" si="30"/>
        <v>5.6635</v>
      </c>
      <c r="AA141" s="155">
        <v>0</v>
      </c>
      <c r="AB141" s="162" t="s">
        <v>80</v>
      </c>
      <c r="AC141" s="163" t="s">
        <v>56</v>
      </c>
      <c r="AD141" s="164" t="s">
        <v>56</v>
      </c>
      <c r="AE141" s="163" t="s">
        <v>56</v>
      </c>
      <c r="AF141" s="164">
        <f t="shared" si="31"/>
        <v>28.317499999999999</v>
      </c>
      <c r="AG141" s="165">
        <f t="shared" si="32"/>
        <v>20388.599999999999</v>
      </c>
      <c r="AH141" s="166" t="s">
        <v>113</v>
      </c>
      <c r="AI141" s="167"/>
      <c r="AJ141" s="168"/>
      <c r="AK141" s="169"/>
      <c r="AL141" s="170"/>
      <c r="AM141" s="171"/>
      <c r="AN141" s="172"/>
      <c r="AO141" s="173">
        <f t="shared" si="29"/>
        <v>0</v>
      </c>
      <c r="AP141" s="174" t="s">
        <v>82</v>
      </c>
      <c r="AQ141" s="175" t="str" cm="1">
        <f t="array" ref="AQ141">_xlfn.IFS(OR($G141="公衆街路灯A",$G141="定額電灯"),$G141&amp;AP141,COUNTIF(G141,"*従量電灯*"),G141,1,"-")</f>
        <v>従量電灯</v>
      </c>
      <c r="AR141" s="176" t="str" cm="1">
        <f t="array" ref="AR141">_xlfn.IFS($AN141=0,"-",OR($AH141="対象外",$AH141="-"),"-",OR($G141="公衆街路灯A",$G141="定額電灯"),_xlfn.XLOOKUP($AQ141,削除禁止_電灯料金!$B:$B,削除禁止_電灯料金!$E:$E,0),1,"-")</f>
        <v>-</v>
      </c>
      <c r="AS141" s="177" t="str" cm="1">
        <f t="array" ref="AS141">_xlfn.IFS($AR141="-","-",OR($G141="公衆街路灯A",$G141="定額電灯"),_xlfn.XLOOKUP(AQ141,削除禁止_電灯料金!$B:$B,削除禁止_電灯料金!$D:$D,0),1,"-")</f>
        <v>-</v>
      </c>
      <c r="AT141" s="176">
        <f>IFERROR(IF(OR($G141="公衆街路灯A",$G141="定額電灯"),"-",ROUND((_xlfn.XLOOKUP($AQ141,削除禁止_電灯料金!$B:$B,削除禁止_電灯料金!$E:$E)*AM141/1000*$K141*$L141/12),2)),"-")</f>
        <v>0</v>
      </c>
      <c r="AU141" s="177">
        <f>IFERROR(IF(OR($G141="公衆街路灯A",$G141="定額電灯"),"-",ROUND((AM141/1000*$K141*$L141/12)*_xlfn.XLOOKUP($A141,削除禁止_電灯料金!K:K,削除禁止_電灯料金!M:M,"-"),2)),"-")</f>
        <v>0</v>
      </c>
      <c r="AV141" s="178">
        <f>IFERROR(IF(OR($G141="公衆街路灯A",$G141="定額電灯"),ROUND((((AR141+AS141)*AN141))*12*_xlfn.XLOOKUP($A141,削除禁止_電灯料金!K:K,削除禁止_電灯料金!N:N),0),ROUND((AT141+AU141)*AN141*12*_xlfn.XLOOKUP($A141,削除禁止_電灯料金!K:K,削除禁止_電灯料金!N:N),0)),0)</f>
        <v>0</v>
      </c>
      <c r="AW141" s="145"/>
    </row>
    <row r="142" spans="1:49" ht="30" customHeight="1">
      <c r="A142" s="1">
        <v>2</v>
      </c>
      <c r="B142" s="41" t="s">
        <v>221</v>
      </c>
      <c r="C142" s="42"/>
      <c r="D142" s="256" t="s">
        <v>269</v>
      </c>
      <c r="E142" s="257" t="s">
        <v>224</v>
      </c>
      <c r="F142" s="258" t="s">
        <v>273</v>
      </c>
      <c r="G142" s="148" t="s">
        <v>73</v>
      </c>
      <c r="H142" s="149"/>
      <c r="I142" s="150"/>
      <c r="J142" s="151"/>
      <c r="K142" s="152">
        <v>1</v>
      </c>
      <c r="L142" s="153">
        <v>15</v>
      </c>
      <c r="M142" s="154" t="s">
        <v>274</v>
      </c>
      <c r="N142" s="119" t="s">
        <v>275</v>
      </c>
      <c r="O142" s="120">
        <v>1</v>
      </c>
      <c r="P142" s="155" t="s">
        <v>227</v>
      </c>
      <c r="Q142" s="155">
        <v>0</v>
      </c>
      <c r="R142" s="155">
        <v>0</v>
      </c>
      <c r="S142" s="156">
        <v>0</v>
      </c>
      <c r="T142" s="156" t="s">
        <v>276</v>
      </c>
      <c r="U142" s="156">
        <v>0</v>
      </c>
      <c r="V142" s="157">
        <v>0</v>
      </c>
      <c r="W142" s="158">
        <v>47</v>
      </c>
      <c r="X142" s="159">
        <v>1</v>
      </c>
      <c r="Y142" s="160">
        <v>1</v>
      </c>
      <c r="Z142" s="161">
        <f t="shared" si="30"/>
        <v>5.8749999999999997E-2</v>
      </c>
      <c r="AA142" s="155">
        <v>0</v>
      </c>
      <c r="AB142" s="162" t="s">
        <v>80</v>
      </c>
      <c r="AC142" s="163" t="s">
        <v>56</v>
      </c>
      <c r="AD142" s="164" t="s">
        <v>56</v>
      </c>
      <c r="AE142" s="163" t="s">
        <v>56</v>
      </c>
      <c r="AF142" s="164">
        <f t="shared" si="31"/>
        <v>1.7625</v>
      </c>
      <c r="AG142" s="165">
        <f t="shared" si="32"/>
        <v>211.5</v>
      </c>
      <c r="AH142" s="166" t="s">
        <v>113</v>
      </c>
      <c r="AI142" s="167"/>
      <c r="AJ142" s="168"/>
      <c r="AK142" s="169"/>
      <c r="AL142" s="170"/>
      <c r="AM142" s="171"/>
      <c r="AN142" s="172"/>
      <c r="AO142" s="173">
        <f t="shared" si="29"/>
        <v>0</v>
      </c>
      <c r="AP142" s="174" t="s">
        <v>82</v>
      </c>
      <c r="AQ142" s="175" t="str" cm="1">
        <f t="array" ref="AQ142">_xlfn.IFS(OR($G142="公衆街路灯A",$G142="定額電灯"),$G142&amp;AP142,COUNTIF(G142,"*従量電灯*"),G142,1,"-")</f>
        <v>従量電灯</v>
      </c>
      <c r="AR142" s="176" t="str" cm="1">
        <f t="array" ref="AR142">_xlfn.IFS($AN142=0,"-",OR($AH142="対象外",$AH142="-"),"-",OR($G142="公衆街路灯A",$G142="定額電灯"),_xlfn.XLOOKUP($AQ142,削除禁止_電灯料金!$B:$B,削除禁止_電灯料金!$E:$E,0),1,"-")</f>
        <v>-</v>
      </c>
      <c r="AS142" s="177" t="str" cm="1">
        <f t="array" ref="AS142">_xlfn.IFS($AR142="-","-",OR($G142="公衆街路灯A",$G142="定額電灯"),_xlfn.XLOOKUP(AQ142,削除禁止_電灯料金!$B:$B,削除禁止_電灯料金!$D:$D,0),1,"-")</f>
        <v>-</v>
      </c>
      <c r="AT142" s="176">
        <f>IFERROR(IF(OR($G142="公衆街路灯A",$G142="定額電灯"),"-",ROUND((_xlfn.XLOOKUP($AQ142,削除禁止_電灯料金!$B:$B,削除禁止_電灯料金!$E:$E)*AM142/1000*$K142*$L142/12),2)),"-")</f>
        <v>0</v>
      </c>
      <c r="AU142" s="177">
        <f>IFERROR(IF(OR($G142="公衆街路灯A",$G142="定額電灯"),"-",ROUND((AM142/1000*$K142*$L142/12)*_xlfn.XLOOKUP($A142,削除禁止_電灯料金!K:K,削除禁止_電灯料金!M:M,"-"),2)),"-")</f>
        <v>0</v>
      </c>
      <c r="AV142" s="178">
        <f>IFERROR(IF(OR($G142="公衆街路灯A",$G142="定額電灯"),ROUND((((AR142+AS142)*AN142))*12*_xlfn.XLOOKUP($A142,削除禁止_電灯料金!K:K,削除禁止_電灯料金!N:N),0),ROUND((AT142+AU142)*AN142*12*_xlfn.XLOOKUP($A142,削除禁止_電灯料金!K:K,削除禁止_電灯料金!N:N),0)),0)</f>
        <v>0</v>
      </c>
      <c r="AW142" s="145"/>
    </row>
    <row r="143" spans="1:49" ht="30" customHeight="1">
      <c r="A143" s="1">
        <v>2</v>
      </c>
      <c r="B143" s="41" t="s">
        <v>221</v>
      </c>
      <c r="C143" s="42"/>
      <c r="D143" s="256" t="s">
        <v>269</v>
      </c>
      <c r="E143" s="257" t="s">
        <v>224</v>
      </c>
      <c r="F143" s="258" t="s">
        <v>277</v>
      </c>
      <c r="G143" s="148" t="s">
        <v>73</v>
      </c>
      <c r="H143" s="149"/>
      <c r="I143" s="150"/>
      <c r="J143" s="151"/>
      <c r="K143" s="152">
        <v>1</v>
      </c>
      <c r="L143" s="153">
        <v>241</v>
      </c>
      <c r="M143" s="154" t="s">
        <v>274</v>
      </c>
      <c r="N143" s="119" t="s">
        <v>275</v>
      </c>
      <c r="O143" s="120">
        <v>1</v>
      </c>
      <c r="P143" s="155" t="s">
        <v>227</v>
      </c>
      <c r="Q143" s="155">
        <v>0</v>
      </c>
      <c r="R143" s="155">
        <v>0</v>
      </c>
      <c r="S143" s="156">
        <v>0</v>
      </c>
      <c r="T143" s="156" t="s">
        <v>276</v>
      </c>
      <c r="U143" s="156">
        <v>0</v>
      </c>
      <c r="V143" s="157">
        <v>0</v>
      </c>
      <c r="W143" s="158">
        <v>47</v>
      </c>
      <c r="X143" s="159">
        <v>1</v>
      </c>
      <c r="Y143" s="160">
        <v>1</v>
      </c>
      <c r="Z143" s="161">
        <f t="shared" si="30"/>
        <v>0.94391666666666663</v>
      </c>
      <c r="AA143" s="155">
        <v>0</v>
      </c>
      <c r="AB143" s="162" t="s">
        <v>80</v>
      </c>
      <c r="AC143" s="163" t="s">
        <v>56</v>
      </c>
      <c r="AD143" s="164" t="s">
        <v>56</v>
      </c>
      <c r="AE143" s="163" t="s">
        <v>56</v>
      </c>
      <c r="AF143" s="164">
        <f t="shared" si="31"/>
        <v>28.317499999999999</v>
      </c>
      <c r="AG143" s="165">
        <f t="shared" si="32"/>
        <v>3398.1</v>
      </c>
      <c r="AH143" s="166" t="s">
        <v>113</v>
      </c>
      <c r="AI143" s="167"/>
      <c r="AJ143" s="168"/>
      <c r="AK143" s="169"/>
      <c r="AL143" s="170"/>
      <c r="AM143" s="171"/>
      <c r="AN143" s="172"/>
      <c r="AO143" s="173">
        <f t="shared" si="29"/>
        <v>0</v>
      </c>
      <c r="AP143" s="174" t="s">
        <v>82</v>
      </c>
      <c r="AQ143" s="175" t="str" cm="1">
        <f t="array" ref="AQ143">_xlfn.IFS(OR($G143="公衆街路灯A",$G143="定額電灯"),$G143&amp;AP143,COUNTIF(G143,"*従量電灯*"),G143,1,"-")</f>
        <v>従量電灯</v>
      </c>
      <c r="AR143" s="176" t="str" cm="1">
        <f t="array" ref="AR143">_xlfn.IFS($AN143=0,"-",OR($AH143="対象外",$AH143="-"),"-",OR($G143="公衆街路灯A",$G143="定額電灯"),_xlfn.XLOOKUP($AQ143,削除禁止_電灯料金!$B:$B,削除禁止_電灯料金!$E:$E,0),1,"-")</f>
        <v>-</v>
      </c>
      <c r="AS143" s="177" t="str" cm="1">
        <f t="array" ref="AS143">_xlfn.IFS($AR143="-","-",OR($G143="公衆街路灯A",$G143="定額電灯"),_xlfn.XLOOKUP(AQ143,削除禁止_電灯料金!$B:$B,削除禁止_電灯料金!$D:$D,0),1,"-")</f>
        <v>-</v>
      </c>
      <c r="AT143" s="176">
        <f>IFERROR(IF(OR($G143="公衆街路灯A",$G143="定額電灯"),"-",ROUND((_xlfn.XLOOKUP($AQ143,削除禁止_電灯料金!$B:$B,削除禁止_電灯料金!$E:$E)*AM143/1000*$K143*$L143/12),2)),"-")</f>
        <v>0</v>
      </c>
      <c r="AU143" s="177">
        <f>IFERROR(IF(OR($G143="公衆街路灯A",$G143="定額電灯"),"-",ROUND((AM143/1000*$K143*$L143/12)*_xlfn.XLOOKUP($A143,削除禁止_電灯料金!K:K,削除禁止_電灯料金!M:M,"-"),2)),"-")</f>
        <v>0</v>
      </c>
      <c r="AV143" s="178">
        <f>IFERROR(IF(OR($G143="公衆街路灯A",$G143="定額電灯"),ROUND((((AR143+AS143)*AN143))*12*_xlfn.XLOOKUP($A143,削除禁止_電灯料金!K:K,削除禁止_電灯料金!N:N),0),ROUND((AT143+AU143)*AN143*12*_xlfn.XLOOKUP($A143,削除禁止_電灯料金!K:K,削除禁止_電灯料金!N:N),0)),0)</f>
        <v>0</v>
      </c>
      <c r="AW143" s="145"/>
    </row>
    <row r="144" spans="1:49" ht="30" customHeight="1">
      <c r="A144" s="1">
        <v>2</v>
      </c>
      <c r="B144" s="41" t="s">
        <v>221</v>
      </c>
      <c r="C144" s="42"/>
      <c r="D144" s="256" t="s">
        <v>269</v>
      </c>
      <c r="E144" s="257" t="s">
        <v>224</v>
      </c>
      <c r="F144" s="258" t="s">
        <v>278</v>
      </c>
      <c r="G144" s="148" t="s">
        <v>73</v>
      </c>
      <c r="H144" s="149"/>
      <c r="I144" s="150"/>
      <c r="J144" s="151"/>
      <c r="K144" s="152">
        <v>24</v>
      </c>
      <c r="L144" s="153">
        <v>365</v>
      </c>
      <c r="M144" s="154" t="s">
        <v>274</v>
      </c>
      <c r="N144" s="119" t="s">
        <v>275</v>
      </c>
      <c r="O144" s="120">
        <v>1</v>
      </c>
      <c r="P144" s="155" t="s">
        <v>227</v>
      </c>
      <c r="Q144" s="155">
        <v>0</v>
      </c>
      <c r="R144" s="155">
        <v>0</v>
      </c>
      <c r="S144" s="156">
        <v>0</v>
      </c>
      <c r="T144" s="156" t="s">
        <v>276</v>
      </c>
      <c r="U144" s="156">
        <v>0</v>
      </c>
      <c r="V144" s="157">
        <v>0</v>
      </c>
      <c r="W144" s="158">
        <v>47</v>
      </c>
      <c r="X144" s="159">
        <v>1</v>
      </c>
      <c r="Y144" s="160">
        <v>1</v>
      </c>
      <c r="Z144" s="161">
        <f t="shared" si="30"/>
        <v>34.31</v>
      </c>
      <c r="AA144" s="155">
        <v>0</v>
      </c>
      <c r="AB144" s="162" t="s">
        <v>80</v>
      </c>
      <c r="AC144" s="163" t="s">
        <v>56</v>
      </c>
      <c r="AD144" s="164" t="s">
        <v>56</v>
      </c>
      <c r="AE144" s="163" t="s">
        <v>56</v>
      </c>
      <c r="AF144" s="164">
        <f t="shared" si="31"/>
        <v>1029.3000000000002</v>
      </c>
      <c r="AG144" s="165">
        <f t="shared" si="32"/>
        <v>123516.00000000003</v>
      </c>
      <c r="AH144" s="166" t="s">
        <v>113</v>
      </c>
      <c r="AI144" s="167"/>
      <c r="AJ144" s="168"/>
      <c r="AK144" s="169"/>
      <c r="AL144" s="170"/>
      <c r="AM144" s="171"/>
      <c r="AN144" s="172"/>
      <c r="AO144" s="173">
        <f t="shared" si="29"/>
        <v>0</v>
      </c>
      <c r="AP144" s="174" t="s">
        <v>82</v>
      </c>
      <c r="AQ144" s="175" t="str" cm="1">
        <f t="array" ref="AQ144">_xlfn.IFS(OR($G144="公衆街路灯A",$G144="定額電灯"),$G144&amp;AP144,COUNTIF(G144,"*従量電灯*"),G144,1,"-")</f>
        <v>従量電灯</v>
      </c>
      <c r="AR144" s="176" t="str" cm="1">
        <f t="array" ref="AR144">_xlfn.IFS($AN144=0,"-",OR($AH144="対象外",$AH144="-"),"-",OR($G144="公衆街路灯A",$G144="定額電灯"),_xlfn.XLOOKUP($AQ144,削除禁止_電灯料金!$B:$B,削除禁止_電灯料金!$E:$E,0),1,"-")</f>
        <v>-</v>
      </c>
      <c r="AS144" s="177" t="str" cm="1">
        <f t="array" ref="AS144">_xlfn.IFS($AR144="-","-",OR($G144="公衆街路灯A",$G144="定額電灯"),_xlfn.XLOOKUP(AQ144,削除禁止_電灯料金!$B:$B,削除禁止_電灯料金!$D:$D,0),1,"-")</f>
        <v>-</v>
      </c>
      <c r="AT144" s="176">
        <f>IFERROR(IF(OR($G144="公衆街路灯A",$G144="定額電灯"),"-",ROUND((_xlfn.XLOOKUP($AQ144,削除禁止_電灯料金!$B:$B,削除禁止_電灯料金!$E:$E)*AM144/1000*$K144*$L144/12),2)),"-")</f>
        <v>0</v>
      </c>
      <c r="AU144" s="177">
        <f>IFERROR(IF(OR($G144="公衆街路灯A",$G144="定額電灯"),"-",ROUND((AM144/1000*$K144*$L144/12)*_xlfn.XLOOKUP($A144,削除禁止_電灯料金!K:K,削除禁止_電灯料金!M:M,"-"),2)),"-")</f>
        <v>0</v>
      </c>
      <c r="AV144" s="178">
        <f>IFERROR(IF(OR($G144="公衆街路灯A",$G144="定額電灯"),ROUND((((AR144+AS144)*AN144))*12*_xlfn.XLOOKUP($A144,削除禁止_電灯料金!K:K,削除禁止_電灯料金!N:N),0),ROUND((AT144+AU144)*AN144*12*_xlfn.XLOOKUP($A144,削除禁止_電灯料金!K:K,削除禁止_電灯料金!N:N),0)),0)</f>
        <v>0</v>
      </c>
      <c r="AW144" s="145"/>
    </row>
    <row r="145" spans="1:49" ht="30" customHeight="1">
      <c r="A145" s="1">
        <v>2</v>
      </c>
      <c r="B145" s="41" t="s">
        <v>221</v>
      </c>
      <c r="C145" s="42"/>
      <c r="D145" s="256" t="s">
        <v>269</v>
      </c>
      <c r="E145" s="257" t="s">
        <v>224</v>
      </c>
      <c r="F145" s="258" t="s">
        <v>278</v>
      </c>
      <c r="G145" s="148" t="s">
        <v>73</v>
      </c>
      <c r="H145" s="149"/>
      <c r="I145" s="150"/>
      <c r="J145" s="151"/>
      <c r="K145" s="152">
        <v>24</v>
      </c>
      <c r="L145" s="153">
        <v>365</v>
      </c>
      <c r="M145" s="154" t="s">
        <v>279</v>
      </c>
      <c r="N145" s="119" t="s">
        <v>210</v>
      </c>
      <c r="O145" s="120">
        <v>1</v>
      </c>
      <c r="P145" s="155" t="s">
        <v>227</v>
      </c>
      <c r="Q145" s="155">
        <v>0</v>
      </c>
      <c r="R145" s="155">
        <v>0</v>
      </c>
      <c r="S145" s="156">
        <v>0</v>
      </c>
      <c r="T145" s="156" t="s">
        <v>235</v>
      </c>
      <c r="U145" s="156">
        <v>0</v>
      </c>
      <c r="V145" s="157">
        <v>0</v>
      </c>
      <c r="W145" s="158">
        <v>47</v>
      </c>
      <c r="X145" s="159">
        <v>2</v>
      </c>
      <c r="Y145" s="160">
        <v>2</v>
      </c>
      <c r="Z145" s="161">
        <f t="shared" si="30"/>
        <v>68.62</v>
      </c>
      <c r="AA145" s="155">
        <v>0</v>
      </c>
      <c r="AB145" s="162" t="s">
        <v>80</v>
      </c>
      <c r="AC145" s="163" t="s">
        <v>56</v>
      </c>
      <c r="AD145" s="164" t="s">
        <v>56</v>
      </c>
      <c r="AE145" s="163" t="s">
        <v>56</v>
      </c>
      <c r="AF145" s="164">
        <f t="shared" si="31"/>
        <v>1029.3000000000002</v>
      </c>
      <c r="AG145" s="165">
        <f t="shared" si="32"/>
        <v>247032.00000000006</v>
      </c>
      <c r="AH145" s="166" t="s">
        <v>113</v>
      </c>
      <c r="AI145" s="167"/>
      <c r="AJ145" s="168"/>
      <c r="AK145" s="169"/>
      <c r="AL145" s="170"/>
      <c r="AM145" s="171"/>
      <c r="AN145" s="172"/>
      <c r="AO145" s="173">
        <f t="shared" si="29"/>
        <v>0</v>
      </c>
      <c r="AP145" s="174" t="s">
        <v>82</v>
      </c>
      <c r="AQ145" s="175" t="str" cm="1">
        <f t="array" ref="AQ145">_xlfn.IFS(OR($G145="公衆街路灯A",$G145="定額電灯"),$G145&amp;AP145,COUNTIF(G145,"*従量電灯*"),G145,1,"-")</f>
        <v>従量電灯</v>
      </c>
      <c r="AR145" s="176" t="str" cm="1">
        <f t="array" ref="AR145">_xlfn.IFS($AN145=0,"-",OR($AH145="対象外",$AH145="-"),"-",OR($G145="公衆街路灯A",$G145="定額電灯"),_xlfn.XLOOKUP($AQ145,削除禁止_電灯料金!$B:$B,削除禁止_電灯料金!$E:$E,0),1,"-")</f>
        <v>-</v>
      </c>
      <c r="AS145" s="177" t="str" cm="1">
        <f t="array" ref="AS145">_xlfn.IFS($AR145="-","-",OR($G145="公衆街路灯A",$G145="定額電灯"),_xlfn.XLOOKUP(AQ145,削除禁止_電灯料金!$B:$B,削除禁止_電灯料金!$D:$D,0),1,"-")</f>
        <v>-</v>
      </c>
      <c r="AT145" s="176">
        <f>IFERROR(IF(OR($G145="公衆街路灯A",$G145="定額電灯"),"-",ROUND((_xlfn.XLOOKUP($AQ145,削除禁止_電灯料金!$B:$B,削除禁止_電灯料金!$E:$E)*AM145/1000*$K145*$L145/12),2)),"-")</f>
        <v>0</v>
      </c>
      <c r="AU145" s="177">
        <f>IFERROR(IF(OR($G145="公衆街路灯A",$G145="定額電灯"),"-",ROUND((AM145/1000*$K145*$L145/12)*_xlfn.XLOOKUP($A145,削除禁止_電灯料金!K:K,削除禁止_電灯料金!M:M,"-"),2)),"-")</f>
        <v>0</v>
      </c>
      <c r="AV145" s="178">
        <f>IFERROR(IF(OR($G145="公衆街路灯A",$G145="定額電灯"),ROUND((((AR145+AS145)*AN145))*12*_xlfn.XLOOKUP($A145,削除禁止_電灯料金!K:K,削除禁止_電灯料金!N:N),0),ROUND((AT145+AU145)*AN145*12*_xlfn.XLOOKUP($A145,削除禁止_電灯料金!K:K,削除禁止_電灯料金!N:N),0)),0)</f>
        <v>0</v>
      </c>
      <c r="AW145" s="145"/>
    </row>
    <row r="146" spans="1:49" ht="30" customHeight="1">
      <c r="A146" s="1">
        <v>2</v>
      </c>
      <c r="B146" s="41" t="s">
        <v>221</v>
      </c>
      <c r="C146" s="42"/>
      <c r="D146" s="256" t="s">
        <v>269</v>
      </c>
      <c r="E146" s="257" t="s">
        <v>224</v>
      </c>
      <c r="F146" s="258" t="s">
        <v>280</v>
      </c>
      <c r="G146" s="148" t="s">
        <v>73</v>
      </c>
      <c r="H146" s="149" t="s">
        <v>281</v>
      </c>
      <c r="I146" s="150"/>
      <c r="J146" s="151"/>
      <c r="K146" s="152">
        <v>3</v>
      </c>
      <c r="L146" s="153">
        <v>241</v>
      </c>
      <c r="M146" s="154" t="s">
        <v>282</v>
      </c>
      <c r="N146" s="119" t="s">
        <v>210</v>
      </c>
      <c r="O146" s="120">
        <v>1</v>
      </c>
      <c r="P146" s="155" t="s">
        <v>246</v>
      </c>
      <c r="Q146" s="155">
        <v>0</v>
      </c>
      <c r="R146" s="155">
        <v>0</v>
      </c>
      <c r="S146" s="156">
        <v>0</v>
      </c>
      <c r="T146" s="156">
        <v>0</v>
      </c>
      <c r="U146" s="156">
        <v>0</v>
      </c>
      <c r="V146" s="157">
        <v>0</v>
      </c>
      <c r="W146" s="158">
        <v>30</v>
      </c>
      <c r="X146" s="159">
        <v>5</v>
      </c>
      <c r="Y146" s="160">
        <v>5</v>
      </c>
      <c r="Z146" s="161">
        <f t="shared" si="30"/>
        <v>9.0374999999999996</v>
      </c>
      <c r="AA146" s="155">
        <v>0</v>
      </c>
      <c r="AB146" s="162" t="s">
        <v>80</v>
      </c>
      <c r="AC146" s="163" t="s">
        <v>56</v>
      </c>
      <c r="AD146" s="164" t="s">
        <v>56</v>
      </c>
      <c r="AE146" s="163" t="s">
        <v>56</v>
      </c>
      <c r="AF146" s="164">
        <f t="shared" si="31"/>
        <v>54.225000000000001</v>
      </c>
      <c r="AG146" s="165">
        <f t="shared" si="32"/>
        <v>32535</v>
      </c>
      <c r="AH146" s="166" t="s">
        <v>81</v>
      </c>
      <c r="AI146" s="167"/>
      <c r="AJ146" s="168"/>
      <c r="AK146" s="169"/>
      <c r="AL146" s="170"/>
      <c r="AM146" s="171"/>
      <c r="AN146" s="172"/>
      <c r="AO146" s="173">
        <f t="shared" si="29"/>
        <v>0</v>
      </c>
      <c r="AP146" s="174" t="s">
        <v>82</v>
      </c>
      <c r="AQ146" s="175" t="str" cm="1">
        <f t="array" ref="AQ146">_xlfn.IFS(OR($G146="公衆街路灯A",$G146="定額電灯"),$G146&amp;AP146,COUNTIF(G146,"*従量電灯*"),G146,1,"-")</f>
        <v>従量電灯</v>
      </c>
      <c r="AR146" s="176" t="str" cm="1">
        <f t="array" ref="AR146">_xlfn.IFS($AN146=0,"-",OR($AH146="対象外",$AH146="-"),"-",OR($G146="公衆街路灯A",$G146="定額電灯"),_xlfn.XLOOKUP($AQ146,削除禁止_電灯料金!$B:$B,削除禁止_電灯料金!$E:$E,0),1,"-")</f>
        <v>-</v>
      </c>
      <c r="AS146" s="177" t="str" cm="1">
        <f t="array" ref="AS146">_xlfn.IFS($AR146="-","-",OR($G146="公衆街路灯A",$G146="定額電灯"),_xlfn.XLOOKUP(AQ146,削除禁止_電灯料金!$B:$B,削除禁止_電灯料金!$D:$D,0),1,"-")</f>
        <v>-</v>
      </c>
      <c r="AT146" s="176">
        <f>IFERROR(IF(OR($G146="公衆街路灯A",$G146="定額電灯"),"-",ROUND((_xlfn.XLOOKUP($AQ146,削除禁止_電灯料金!$B:$B,削除禁止_電灯料金!$E:$E)*AM146/1000*$K146*$L146/12),2)),"-")</f>
        <v>0</v>
      </c>
      <c r="AU146" s="177">
        <f>IFERROR(IF(OR($G146="公衆街路灯A",$G146="定額電灯"),"-",ROUND((AM146/1000*$K146*$L146/12)*_xlfn.XLOOKUP($A146,削除禁止_電灯料金!K:K,削除禁止_電灯料金!M:M,"-"),2)),"-")</f>
        <v>0</v>
      </c>
      <c r="AV146" s="178">
        <f>IFERROR(IF(OR($G146="公衆街路灯A",$G146="定額電灯"),ROUND((((AR146+AS146)*AN146))*12*_xlfn.XLOOKUP($A146,削除禁止_電灯料金!K:K,削除禁止_電灯料金!N:N),0),ROUND((AT146+AU146)*AN146*12*_xlfn.XLOOKUP($A146,削除禁止_電灯料金!K:K,削除禁止_電灯料金!N:N),0)),0)</f>
        <v>0</v>
      </c>
      <c r="AW146" s="145"/>
    </row>
    <row r="147" spans="1:49" ht="30" customHeight="1">
      <c r="A147" s="1">
        <v>2</v>
      </c>
      <c r="B147" s="41" t="s">
        <v>221</v>
      </c>
      <c r="C147" s="42"/>
      <c r="D147" s="256" t="s">
        <v>269</v>
      </c>
      <c r="E147" s="257" t="s">
        <v>283</v>
      </c>
      <c r="F147" s="258" t="s">
        <v>284</v>
      </c>
      <c r="G147" s="148" t="s">
        <v>73</v>
      </c>
      <c r="H147" s="149"/>
      <c r="I147" s="150"/>
      <c r="J147" s="151"/>
      <c r="K147" s="152">
        <v>1</v>
      </c>
      <c r="L147" s="153">
        <v>241</v>
      </c>
      <c r="M147" s="154" t="s">
        <v>282</v>
      </c>
      <c r="N147" s="119" t="s">
        <v>210</v>
      </c>
      <c r="O147" s="120">
        <v>1</v>
      </c>
      <c r="P147" s="155" t="s">
        <v>246</v>
      </c>
      <c r="Q147" s="155">
        <v>0</v>
      </c>
      <c r="R147" s="155">
        <v>0</v>
      </c>
      <c r="S147" s="156">
        <v>0</v>
      </c>
      <c r="T147" s="156">
        <v>0</v>
      </c>
      <c r="U147" s="156">
        <v>0</v>
      </c>
      <c r="V147" s="157">
        <v>0</v>
      </c>
      <c r="W147" s="158">
        <v>30</v>
      </c>
      <c r="X147" s="159">
        <v>1</v>
      </c>
      <c r="Y147" s="160">
        <v>1</v>
      </c>
      <c r="Z147" s="161">
        <f t="shared" si="30"/>
        <v>0.60250000000000004</v>
      </c>
      <c r="AA147" s="155">
        <v>0</v>
      </c>
      <c r="AB147" s="162" t="s">
        <v>80</v>
      </c>
      <c r="AC147" s="163" t="s">
        <v>56</v>
      </c>
      <c r="AD147" s="164" t="s">
        <v>56</v>
      </c>
      <c r="AE147" s="163" t="s">
        <v>56</v>
      </c>
      <c r="AF147" s="164">
        <f t="shared" si="31"/>
        <v>18.075000000000003</v>
      </c>
      <c r="AG147" s="165">
        <f t="shared" si="32"/>
        <v>2169.0000000000005</v>
      </c>
      <c r="AH147" s="166" t="s">
        <v>113</v>
      </c>
      <c r="AI147" s="167"/>
      <c r="AJ147" s="168"/>
      <c r="AK147" s="169"/>
      <c r="AL147" s="170"/>
      <c r="AM147" s="171"/>
      <c r="AN147" s="172"/>
      <c r="AO147" s="173">
        <f t="shared" si="29"/>
        <v>0</v>
      </c>
      <c r="AP147" s="174" t="s">
        <v>82</v>
      </c>
      <c r="AQ147" s="175" t="str" cm="1">
        <f t="array" ref="AQ147">_xlfn.IFS(OR($G147="公衆街路灯A",$G147="定額電灯"),$G147&amp;AP147,COUNTIF(G147,"*従量電灯*"),G147,1,"-")</f>
        <v>従量電灯</v>
      </c>
      <c r="AR147" s="176" t="str" cm="1">
        <f t="array" ref="AR147">_xlfn.IFS($AN147=0,"-",OR($AH147="対象外",$AH147="-"),"-",OR($G147="公衆街路灯A",$G147="定額電灯"),_xlfn.XLOOKUP($AQ147,削除禁止_電灯料金!$B:$B,削除禁止_電灯料金!$E:$E,0),1,"-")</f>
        <v>-</v>
      </c>
      <c r="AS147" s="177" t="str" cm="1">
        <f t="array" ref="AS147">_xlfn.IFS($AR147="-","-",OR($G147="公衆街路灯A",$G147="定額電灯"),_xlfn.XLOOKUP(AQ147,削除禁止_電灯料金!$B:$B,削除禁止_電灯料金!$D:$D,0),1,"-")</f>
        <v>-</v>
      </c>
      <c r="AT147" s="176">
        <f>IFERROR(IF(OR($G147="公衆街路灯A",$G147="定額電灯"),"-",ROUND((_xlfn.XLOOKUP($AQ147,削除禁止_電灯料金!$B:$B,削除禁止_電灯料金!$E:$E)*AM147/1000*$K147*$L147/12),2)),"-")</f>
        <v>0</v>
      </c>
      <c r="AU147" s="177">
        <f>IFERROR(IF(OR($G147="公衆街路灯A",$G147="定額電灯"),"-",ROUND((AM147/1000*$K147*$L147/12)*_xlfn.XLOOKUP($A147,削除禁止_電灯料金!K:K,削除禁止_電灯料金!M:M,"-"),2)),"-")</f>
        <v>0</v>
      </c>
      <c r="AV147" s="178">
        <f>IFERROR(IF(OR($G147="公衆街路灯A",$G147="定額電灯"),ROUND((((AR147+AS147)*AN147))*12*_xlfn.XLOOKUP($A147,削除禁止_電灯料金!K:K,削除禁止_電灯料金!N:N),0),ROUND((AT147+AU147)*AN147*12*_xlfn.XLOOKUP($A147,削除禁止_電灯料金!K:K,削除禁止_電灯料金!N:N),0)),0)</f>
        <v>0</v>
      </c>
      <c r="AW147" s="145"/>
    </row>
    <row r="148" spans="1:49" ht="30" customHeight="1">
      <c r="A148" s="1">
        <v>2</v>
      </c>
      <c r="B148" s="41" t="s">
        <v>221</v>
      </c>
      <c r="C148" s="42"/>
      <c r="D148" s="256" t="s">
        <v>269</v>
      </c>
      <c r="E148" s="257" t="s">
        <v>283</v>
      </c>
      <c r="F148" s="258" t="s">
        <v>285</v>
      </c>
      <c r="G148" s="148" t="s">
        <v>73</v>
      </c>
      <c r="H148" s="149"/>
      <c r="I148" s="150"/>
      <c r="J148" s="151"/>
      <c r="K148" s="152">
        <v>1</v>
      </c>
      <c r="L148" s="153">
        <v>241</v>
      </c>
      <c r="M148" s="154" t="s">
        <v>286</v>
      </c>
      <c r="N148" s="119" t="s">
        <v>134</v>
      </c>
      <c r="O148" s="120">
        <v>2</v>
      </c>
      <c r="P148" s="155" t="s">
        <v>227</v>
      </c>
      <c r="Q148" s="155">
        <v>0</v>
      </c>
      <c r="R148" s="155">
        <v>0</v>
      </c>
      <c r="S148" s="156">
        <v>0</v>
      </c>
      <c r="T148" s="156">
        <v>0</v>
      </c>
      <c r="U148" s="156">
        <v>0</v>
      </c>
      <c r="V148" s="157">
        <v>0</v>
      </c>
      <c r="W148" s="158">
        <v>47</v>
      </c>
      <c r="X148" s="159">
        <v>1</v>
      </c>
      <c r="Y148" s="160">
        <v>2</v>
      </c>
      <c r="Z148" s="161">
        <f t="shared" si="30"/>
        <v>1.8878333333333333</v>
      </c>
      <c r="AA148" s="155">
        <v>0</v>
      </c>
      <c r="AB148" s="162" t="s">
        <v>80</v>
      </c>
      <c r="AC148" s="163" t="s">
        <v>56</v>
      </c>
      <c r="AD148" s="164" t="s">
        <v>56</v>
      </c>
      <c r="AE148" s="163" t="s">
        <v>56</v>
      </c>
      <c r="AF148" s="164">
        <f t="shared" si="31"/>
        <v>28.317499999999999</v>
      </c>
      <c r="AG148" s="165">
        <f t="shared" si="32"/>
        <v>6796.2</v>
      </c>
      <c r="AH148" s="166" t="s">
        <v>113</v>
      </c>
      <c r="AI148" s="167"/>
      <c r="AJ148" s="168"/>
      <c r="AK148" s="169"/>
      <c r="AL148" s="170"/>
      <c r="AM148" s="171"/>
      <c r="AN148" s="172"/>
      <c r="AO148" s="173">
        <f t="shared" si="29"/>
        <v>0</v>
      </c>
      <c r="AP148" s="174" t="s">
        <v>82</v>
      </c>
      <c r="AQ148" s="175" t="str" cm="1">
        <f t="array" ref="AQ148">_xlfn.IFS(OR($G148="公衆街路灯A",$G148="定額電灯"),$G148&amp;AP148,COUNTIF(G148,"*従量電灯*"),G148,1,"-")</f>
        <v>従量電灯</v>
      </c>
      <c r="AR148" s="176" t="str" cm="1">
        <f t="array" ref="AR148">_xlfn.IFS($AN148=0,"-",OR($AH148="対象外",$AH148="-"),"-",OR($G148="公衆街路灯A",$G148="定額電灯"),_xlfn.XLOOKUP($AQ148,削除禁止_電灯料金!$B:$B,削除禁止_電灯料金!$E:$E,0),1,"-")</f>
        <v>-</v>
      </c>
      <c r="AS148" s="177" t="str" cm="1">
        <f t="array" ref="AS148">_xlfn.IFS($AR148="-","-",OR($G148="公衆街路灯A",$G148="定額電灯"),_xlfn.XLOOKUP(AQ148,削除禁止_電灯料金!$B:$B,削除禁止_電灯料金!$D:$D,0),1,"-")</f>
        <v>-</v>
      </c>
      <c r="AT148" s="176">
        <f>IFERROR(IF(OR($G148="公衆街路灯A",$G148="定額電灯"),"-",ROUND((_xlfn.XLOOKUP($AQ148,削除禁止_電灯料金!$B:$B,削除禁止_電灯料金!$E:$E)*AM148/1000*$K148*$L148/12),2)),"-")</f>
        <v>0</v>
      </c>
      <c r="AU148" s="177">
        <f>IFERROR(IF(OR($G148="公衆街路灯A",$G148="定額電灯"),"-",ROUND((AM148/1000*$K148*$L148/12)*_xlfn.XLOOKUP($A148,削除禁止_電灯料金!K:K,削除禁止_電灯料金!M:M,"-"),2)),"-")</f>
        <v>0</v>
      </c>
      <c r="AV148" s="178">
        <f>IFERROR(IF(OR($G148="公衆街路灯A",$G148="定額電灯"),ROUND((((AR148+AS148)*AN148))*12*_xlfn.XLOOKUP($A148,削除禁止_電灯料金!K:K,削除禁止_電灯料金!N:N),0),ROUND((AT148+AU148)*AN148*12*_xlfn.XLOOKUP($A148,削除禁止_電灯料金!K:K,削除禁止_電灯料金!N:N),0)),0)</f>
        <v>0</v>
      </c>
      <c r="AW148" s="145"/>
    </row>
    <row r="149" spans="1:49" ht="30" customHeight="1">
      <c r="A149" s="1">
        <v>2</v>
      </c>
      <c r="B149" s="41" t="s">
        <v>221</v>
      </c>
      <c r="C149" s="42"/>
      <c r="D149" s="256" t="s">
        <v>269</v>
      </c>
      <c r="E149" s="257" t="s">
        <v>283</v>
      </c>
      <c r="F149" s="258" t="s">
        <v>285</v>
      </c>
      <c r="G149" s="148" t="s">
        <v>73</v>
      </c>
      <c r="H149" s="149"/>
      <c r="I149" s="150"/>
      <c r="J149" s="151"/>
      <c r="K149" s="152">
        <v>1</v>
      </c>
      <c r="L149" s="153">
        <v>241</v>
      </c>
      <c r="M149" s="154" t="s">
        <v>287</v>
      </c>
      <c r="N149" s="119" t="s">
        <v>134</v>
      </c>
      <c r="O149" s="120">
        <v>2</v>
      </c>
      <c r="P149" s="155" t="s">
        <v>227</v>
      </c>
      <c r="Q149" s="155">
        <v>0</v>
      </c>
      <c r="R149" s="155">
        <v>0</v>
      </c>
      <c r="S149" s="156">
        <v>0</v>
      </c>
      <c r="T149" s="156">
        <v>0</v>
      </c>
      <c r="U149" s="156">
        <v>0</v>
      </c>
      <c r="V149" s="157" t="s">
        <v>288</v>
      </c>
      <c r="W149" s="158">
        <v>47</v>
      </c>
      <c r="X149" s="159">
        <v>1</v>
      </c>
      <c r="Y149" s="160">
        <v>2</v>
      </c>
      <c r="Z149" s="161">
        <f t="shared" si="30"/>
        <v>1.8878333333333333</v>
      </c>
      <c r="AA149" s="155">
        <v>0</v>
      </c>
      <c r="AB149" s="162" t="s">
        <v>80</v>
      </c>
      <c r="AC149" s="163" t="s">
        <v>56</v>
      </c>
      <c r="AD149" s="164" t="s">
        <v>56</v>
      </c>
      <c r="AE149" s="163" t="s">
        <v>56</v>
      </c>
      <c r="AF149" s="164">
        <f t="shared" si="31"/>
        <v>28.317499999999999</v>
      </c>
      <c r="AG149" s="165">
        <f t="shared" si="32"/>
        <v>6796.2</v>
      </c>
      <c r="AH149" s="166" t="s">
        <v>81</v>
      </c>
      <c r="AI149" s="167"/>
      <c r="AJ149" s="168"/>
      <c r="AK149" s="169"/>
      <c r="AL149" s="170"/>
      <c r="AM149" s="171"/>
      <c r="AN149" s="172"/>
      <c r="AO149" s="173">
        <f t="shared" si="29"/>
        <v>0</v>
      </c>
      <c r="AP149" s="174" t="s">
        <v>82</v>
      </c>
      <c r="AQ149" s="175" t="str" cm="1">
        <f t="array" ref="AQ149">_xlfn.IFS(OR($G149="公衆街路灯A",$G149="定額電灯"),$G149&amp;AP149,COUNTIF(G149,"*従量電灯*"),G149,1,"-")</f>
        <v>従量電灯</v>
      </c>
      <c r="AR149" s="176" t="str" cm="1">
        <f t="array" ref="AR149">_xlfn.IFS($AN149=0,"-",OR($AH149="対象外",$AH149="-"),"-",OR($G149="公衆街路灯A",$G149="定額電灯"),_xlfn.XLOOKUP($AQ149,削除禁止_電灯料金!$B:$B,削除禁止_電灯料金!$E:$E,0),1,"-")</f>
        <v>-</v>
      </c>
      <c r="AS149" s="177" t="str" cm="1">
        <f t="array" ref="AS149">_xlfn.IFS($AR149="-","-",OR($G149="公衆街路灯A",$G149="定額電灯"),_xlfn.XLOOKUP(AQ149,削除禁止_電灯料金!$B:$B,削除禁止_電灯料金!$D:$D,0),1,"-")</f>
        <v>-</v>
      </c>
      <c r="AT149" s="176">
        <f>IFERROR(IF(OR($G149="公衆街路灯A",$G149="定額電灯"),"-",ROUND((_xlfn.XLOOKUP($AQ149,削除禁止_電灯料金!$B:$B,削除禁止_電灯料金!$E:$E)*AM149/1000*$K149*$L149/12),2)),"-")</f>
        <v>0</v>
      </c>
      <c r="AU149" s="177">
        <f>IFERROR(IF(OR($G149="公衆街路灯A",$G149="定額電灯"),"-",ROUND((AM149/1000*$K149*$L149/12)*_xlfn.XLOOKUP($A149,削除禁止_電灯料金!K:K,削除禁止_電灯料金!M:M,"-"),2)),"-")</f>
        <v>0</v>
      </c>
      <c r="AV149" s="178">
        <f>IFERROR(IF(OR($G149="公衆街路灯A",$G149="定額電灯"),ROUND((((AR149+AS149)*AN149))*12*_xlfn.XLOOKUP($A149,削除禁止_電灯料金!K:K,削除禁止_電灯料金!N:N),0),ROUND((AT149+AU149)*AN149*12*_xlfn.XLOOKUP($A149,削除禁止_電灯料金!K:K,削除禁止_電灯料金!N:N),0)),0)</f>
        <v>0</v>
      </c>
      <c r="AW149" s="145"/>
    </row>
    <row r="150" spans="1:49" ht="30" customHeight="1">
      <c r="A150" s="1">
        <v>2</v>
      </c>
      <c r="B150" s="41" t="s">
        <v>221</v>
      </c>
      <c r="C150" s="42"/>
      <c r="D150" s="146"/>
      <c r="E150" s="147" t="s">
        <v>219</v>
      </c>
      <c r="F150" s="148" t="s">
        <v>219</v>
      </c>
      <c r="G150" s="148"/>
      <c r="H150" s="149"/>
      <c r="I150" s="150"/>
      <c r="J150" s="151"/>
      <c r="K150" s="213"/>
      <c r="L150" s="214"/>
      <c r="M150" s="179" t="s">
        <v>82</v>
      </c>
      <c r="N150" s="119">
        <v>0</v>
      </c>
      <c r="O150" s="120">
        <v>0</v>
      </c>
      <c r="P150" s="155">
        <v>0</v>
      </c>
      <c r="Q150" s="155">
        <v>0</v>
      </c>
      <c r="R150" s="155">
        <v>0</v>
      </c>
      <c r="S150" s="156">
        <v>0</v>
      </c>
      <c r="T150" s="156">
        <v>0</v>
      </c>
      <c r="U150" s="156">
        <v>0</v>
      </c>
      <c r="V150" s="157">
        <v>0</v>
      </c>
      <c r="W150" s="158">
        <v>0</v>
      </c>
      <c r="X150" s="159"/>
      <c r="Y150" s="160">
        <v>0</v>
      </c>
      <c r="Z150" s="161">
        <v>0</v>
      </c>
      <c r="AA150" s="155">
        <v>0</v>
      </c>
      <c r="AB150" s="162" t="s">
        <v>56</v>
      </c>
      <c r="AC150" s="163" t="s">
        <v>56</v>
      </c>
      <c r="AD150" s="164" t="s">
        <v>56</v>
      </c>
      <c r="AE150" s="163" t="s">
        <v>56</v>
      </c>
      <c r="AF150" s="164" t="s">
        <v>56</v>
      </c>
      <c r="AG150" s="165">
        <v>0</v>
      </c>
      <c r="AH150" s="166" t="s">
        <v>56</v>
      </c>
      <c r="AI150" s="167"/>
      <c r="AJ150" s="168"/>
      <c r="AK150" s="169"/>
      <c r="AL150" s="170"/>
      <c r="AM150" s="171"/>
      <c r="AN150" s="172"/>
      <c r="AO150" s="173">
        <f t="shared" si="29"/>
        <v>0</v>
      </c>
      <c r="AP150" s="174" t="s">
        <v>82</v>
      </c>
      <c r="AQ150" s="175" t="str" cm="1">
        <f t="array" ref="AQ150">_xlfn.IFS(OR($G150="公衆街路灯A",$G150="定額電灯"),$G150&amp;AP150,COUNTIF(G150,"*従量電灯*"),G150,1,"-")</f>
        <v>-</v>
      </c>
      <c r="AR150" s="176" t="str" cm="1">
        <f t="array" ref="AR150">_xlfn.IFS($AN150=0,"-",OR($AH150="対象外",$AH150="-"),"-",OR($G150="公衆街路灯A",$G150="定額電灯"),_xlfn.XLOOKUP($AQ150,削除禁止_電灯料金!$B:$B,削除禁止_電灯料金!$E:$E,0),1,"-")</f>
        <v>-</v>
      </c>
      <c r="AS150" s="177" t="str" cm="1">
        <f t="array" ref="AS150">_xlfn.IFS($AR150="-","-",OR($G150="公衆街路灯A",$G150="定額電灯"),_xlfn.XLOOKUP(AQ150,削除禁止_電灯料金!$B:$B,削除禁止_電灯料金!$D:$D,0),1,"-")</f>
        <v>-</v>
      </c>
      <c r="AT150" s="176" t="str">
        <f>IFERROR(IF(OR($G150="公衆街路灯A",$G150="定額電灯"),"-",ROUND((_xlfn.XLOOKUP($AQ150,削除禁止_電灯料金!$B:$B,削除禁止_電灯料金!$E:$E)*AM150/1000*$K150*$L150/12),2)),"-")</f>
        <v>-</v>
      </c>
      <c r="AU150" s="177">
        <f>IFERROR(IF(OR($G150="公衆街路灯A",$G150="定額電灯"),"-",ROUND((AM150/1000*$K150*$L150/12)*_xlfn.XLOOKUP($A150,削除禁止_電灯料金!K:K,削除禁止_電灯料金!M:M,"-"),2)),"-")</f>
        <v>0</v>
      </c>
      <c r="AV150" s="178">
        <f>IFERROR(IF(OR($G150="公衆街路灯A",$G150="定額電灯"),ROUND((((AR150+AS150)*AN150))*12*_xlfn.XLOOKUP($A150,削除禁止_電灯料金!K:K,削除禁止_電灯料金!N:N),0),ROUND((AT150+AU150)*AN150*12*_xlfn.XLOOKUP($A150,削除禁止_電灯料金!K:K,削除禁止_電灯料金!N:N),0)),0)</f>
        <v>0</v>
      </c>
      <c r="AW150" s="145"/>
    </row>
    <row r="151" spans="1:49" ht="30" customHeight="1">
      <c r="A151" s="1">
        <v>2</v>
      </c>
      <c r="B151" s="41" t="s">
        <v>221</v>
      </c>
      <c r="C151" s="42"/>
      <c r="D151" s="146"/>
      <c r="E151" s="147" t="s">
        <v>219</v>
      </c>
      <c r="F151" s="148" t="s">
        <v>219</v>
      </c>
      <c r="G151" s="148"/>
      <c r="H151" s="149"/>
      <c r="I151" s="150"/>
      <c r="J151" s="151"/>
      <c r="K151" s="213"/>
      <c r="L151" s="214"/>
      <c r="M151" s="179" t="s">
        <v>82</v>
      </c>
      <c r="N151" s="119">
        <v>0</v>
      </c>
      <c r="O151" s="120">
        <v>0</v>
      </c>
      <c r="P151" s="155">
        <v>0</v>
      </c>
      <c r="Q151" s="155">
        <v>0</v>
      </c>
      <c r="R151" s="155">
        <v>0</v>
      </c>
      <c r="S151" s="156">
        <v>0</v>
      </c>
      <c r="T151" s="156">
        <v>0</v>
      </c>
      <c r="U151" s="156">
        <v>0</v>
      </c>
      <c r="V151" s="157">
        <v>0</v>
      </c>
      <c r="W151" s="158">
        <v>0</v>
      </c>
      <c r="X151" s="159"/>
      <c r="Y151" s="160">
        <v>0</v>
      </c>
      <c r="Z151" s="161">
        <v>0</v>
      </c>
      <c r="AA151" s="155">
        <v>0</v>
      </c>
      <c r="AB151" s="162" t="s">
        <v>56</v>
      </c>
      <c r="AC151" s="163" t="s">
        <v>56</v>
      </c>
      <c r="AD151" s="164" t="s">
        <v>56</v>
      </c>
      <c r="AE151" s="163" t="s">
        <v>56</v>
      </c>
      <c r="AF151" s="164" t="s">
        <v>56</v>
      </c>
      <c r="AG151" s="165">
        <v>0</v>
      </c>
      <c r="AH151" s="166" t="s">
        <v>56</v>
      </c>
      <c r="AI151" s="167"/>
      <c r="AJ151" s="168"/>
      <c r="AK151" s="169"/>
      <c r="AL151" s="170"/>
      <c r="AM151" s="171"/>
      <c r="AN151" s="172"/>
      <c r="AO151" s="173">
        <f t="shared" si="29"/>
        <v>0</v>
      </c>
      <c r="AP151" s="174" t="s">
        <v>82</v>
      </c>
      <c r="AQ151" s="175" t="str" cm="1">
        <f t="array" ref="AQ151">_xlfn.IFS(OR($G151="公衆街路灯A",$G151="定額電灯"),$G151&amp;AP151,COUNTIF(G151,"*従量電灯*"),G151,1,"-")</f>
        <v>-</v>
      </c>
      <c r="AR151" s="176" t="str" cm="1">
        <f t="array" ref="AR151">_xlfn.IFS($AN151=0,"-",OR($AH151="対象外",$AH151="-"),"-",OR($G151="公衆街路灯A",$G151="定額電灯"),_xlfn.XLOOKUP($AQ151,削除禁止_電灯料金!$B:$B,削除禁止_電灯料金!$E:$E,0),1,"-")</f>
        <v>-</v>
      </c>
      <c r="AS151" s="177" t="str" cm="1">
        <f t="array" ref="AS151">_xlfn.IFS($AR151="-","-",OR($G151="公衆街路灯A",$G151="定額電灯"),_xlfn.XLOOKUP(AQ151,削除禁止_電灯料金!$B:$B,削除禁止_電灯料金!$D:$D,0),1,"-")</f>
        <v>-</v>
      </c>
      <c r="AT151" s="176" t="str">
        <f>IFERROR(IF(OR($G151="公衆街路灯A",$G151="定額電灯"),"-",ROUND((_xlfn.XLOOKUP($AQ151,削除禁止_電灯料金!$B:$B,削除禁止_電灯料金!$E:$E)*AM151/1000*$K151*$L151/12),2)),"-")</f>
        <v>-</v>
      </c>
      <c r="AU151" s="177">
        <f>IFERROR(IF(OR($G151="公衆街路灯A",$G151="定額電灯"),"-",ROUND((AM151/1000*$K151*$L151/12)*_xlfn.XLOOKUP($A151,削除禁止_電灯料金!K:K,削除禁止_電灯料金!M:M,"-"),2)),"-")</f>
        <v>0</v>
      </c>
      <c r="AV151" s="178">
        <f>IFERROR(IF(OR($G151="公衆街路灯A",$G151="定額電灯"),ROUND((((AR151+AS151)*AN151))*12*_xlfn.XLOOKUP($A151,削除禁止_電灯料金!K:K,削除禁止_電灯料金!N:N),0),ROUND((AT151+AU151)*AN151*12*_xlfn.XLOOKUP($A151,削除禁止_電灯料金!K:K,削除禁止_電灯料金!N:N),0)),0)</f>
        <v>0</v>
      </c>
      <c r="AW151" s="145"/>
    </row>
    <row r="152" spans="1:49" ht="30" customHeight="1" thickBot="1">
      <c r="A152" s="1">
        <v>2</v>
      </c>
      <c r="B152" s="41" t="s">
        <v>221</v>
      </c>
      <c r="C152" s="42"/>
      <c r="D152" s="215"/>
      <c r="E152" s="216" t="s">
        <v>219</v>
      </c>
      <c r="F152" s="217" t="s">
        <v>219</v>
      </c>
      <c r="G152" s="216"/>
      <c r="H152" s="216"/>
      <c r="I152" s="218"/>
      <c r="J152" s="219"/>
      <c r="K152" s="220"/>
      <c r="L152" s="221"/>
      <c r="M152" s="222" t="s">
        <v>82</v>
      </c>
      <c r="N152" s="223">
        <v>0</v>
      </c>
      <c r="O152" s="224">
        <v>0</v>
      </c>
      <c r="P152" s="225">
        <v>0</v>
      </c>
      <c r="Q152" s="225">
        <v>0</v>
      </c>
      <c r="R152" s="225">
        <v>0</v>
      </c>
      <c r="S152" s="226">
        <v>0</v>
      </c>
      <c r="T152" s="226">
        <v>0</v>
      </c>
      <c r="U152" s="226">
        <v>0</v>
      </c>
      <c r="V152" s="227">
        <v>0</v>
      </c>
      <c r="W152" s="228">
        <v>0</v>
      </c>
      <c r="X152" s="229"/>
      <c r="Y152" s="410">
        <v>0</v>
      </c>
      <c r="Z152" s="230">
        <v>0</v>
      </c>
      <c r="AA152" s="225">
        <v>0</v>
      </c>
      <c r="AB152" s="231" t="s">
        <v>56</v>
      </c>
      <c r="AC152" s="232" t="s">
        <v>56</v>
      </c>
      <c r="AD152" s="411" t="s">
        <v>56</v>
      </c>
      <c r="AE152" s="232" t="s">
        <v>56</v>
      </c>
      <c r="AF152" s="411" t="s">
        <v>56</v>
      </c>
      <c r="AG152" s="412">
        <v>0</v>
      </c>
      <c r="AH152" s="413" t="s">
        <v>56</v>
      </c>
      <c r="AI152" s="236"/>
      <c r="AJ152" s="237"/>
      <c r="AK152" s="238"/>
      <c r="AL152" s="239"/>
      <c r="AM152" s="240"/>
      <c r="AN152" s="241"/>
      <c r="AO152" s="242">
        <f t="shared" si="29"/>
        <v>0</v>
      </c>
      <c r="AP152" s="243" t="s">
        <v>82</v>
      </c>
      <c r="AQ152" s="414" t="str" cm="1">
        <f t="array" ref="AQ152">_xlfn.IFS(OR($G152="公衆街路灯A",$G152="定額電灯"),$G152&amp;AP152,COUNTIF(G152,"*従量電灯*"),G152,1,"-")</f>
        <v>-</v>
      </c>
      <c r="AR152" s="415" t="str" cm="1">
        <f t="array" ref="AR152">_xlfn.IFS($AN152=0,"-",OR($AH152="対象外",$AH152="-"),"-",OR($G152="公衆街路灯A",$G152="定額電灯"),_xlfn.XLOOKUP($AQ152,削除禁止_電灯料金!$B:$B,削除禁止_電灯料金!$E:$E,0),1,"-")</f>
        <v>-</v>
      </c>
      <c r="AS152" s="416" t="str" cm="1">
        <f t="array" ref="AS152">_xlfn.IFS($AR152="-","-",OR($G152="公衆街路灯A",$G152="定額電灯"),_xlfn.XLOOKUP(AQ152,削除禁止_電灯料金!$B:$B,削除禁止_電灯料金!$D:$D,0),1,"-")</f>
        <v>-</v>
      </c>
      <c r="AT152" s="415" t="str">
        <f>IFERROR(IF(OR($G152="公衆街路灯A",$G152="定額電灯"),"-",ROUND((_xlfn.XLOOKUP($AQ152,削除禁止_電灯料金!$B:$B,削除禁止_電灯料金!$E:$E)*AM152/1000*$K152*$L152/12),2)),"-")</f>
        <v>-</v>
      </c>
      <c r="AU152" s="416">
        <f>IFERROR(IF(OR($G152="公衆街路灯A",$G152="定額電灯"),"-",ROUND((AM152/1000*$K152*$L152/12)*_xlfn.XLOOKUP($A152,削除禁止_電灯料金!K:K,削除禁止_電灯料金!M:M,"-"),2)),"-")</f>
        <v>0</v>
      </c>
      <c r="AV152" s="417">
        <f>IFERROR(IF(OR($G152="公衆街路灯A",$G152="定額電灯"),ROUND((((AR152+AS152)*AN152))*12*_xlfn.XLOOKUP($A152,削除禁止_電灯料金!K:K,削除禁止_電灯料金!N:N),0),ROUND((AT152+AU152)*AN152*12*_xlfn.XLOOKUP($A152,削除禁止_電灯料金!K:K,削除禁止_電灯料金!N:N),0)),0)</f>
        <v>0</v>
      </c>
      <c r="AW152" s="145"/>
    </row>
    <row r="153" spans="1:49" ht="30" customHeight="1">
      <c r="A153" s="1"/>
      <c r="B153" s="41"/>
      <c r="C153" s="248"/>
    </row>
    <row r="154" spans="1:49" ht="30" customHeight="1">
      <c r="A154" s="1">
        <v>3</v>
      </c>
      <c r="B154" s="41" t="s">
        <v>289</v>
      </c>
      <c r="C154" s="42"/>
      <c r="D154" s="4" t="s">
        <v>290</v>
      </c>
      <c r="E154" s="43"/>
      <c r="F154" s="44"/>
      <c r="G154" s="44"/>
      <c r="H154" s="45"/>
      <c r="I154" s="43"/>
      <c r="J154" s="43"/>
      <c r="K154" s="43"/>
      <c r="L154" s="43"/>
      <c r="M154" s="43"/>
      <c r="N154" s="46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7"/>
      <c r="AI154" s="48"/>
      <c r="AJ154" s="48"/>
      <c r="AK154" s="47"/>
      <c r="AL154" s="49"/>
      <c r="AM154" s="47"/>
      <c r="AN154" s="47"/>
      <c r="AO154" s="47"/>
      <c r="AP154" s="47"/>
      <c r="AQ154" s="49"/>
      <c r="AR154" s="47"/>
      <c r="AS154" s="47"/>
      <c r="AT154" s="47"/>
      <c r="AU154" s="47"/>
      <c r="AV154" s="47"/>
      <c r="AW154" s="47"/>
    </row>
    <row r="155" spans="1:49" ht="30" customHeight="1">
      <c r="A155" s="1">
        <v>3</v>
      </c>
      <c r="B155" s="41" t="s">
        <v>289</v>
      </c>
      <c r="C155" s="42"/>
      <c r="D155" s="43"/>
      <c r="E155" s="43"/>
      <c r="F155" s="44"/>
      <c r="G155" s="44"/>
      <c r="H155" s="45"/>
      <c r="I155" s="43"/>
      <c r="J155" s="43"/>
      <c r="K155" s="43"/>
      <c r="L155" s="43"/>
      <c r="M155" s="43"/>
      <c r="N155" s="46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7"/>
      <c r="AI155" s="50"/>
      <c r="AJ155" s="48"/>
      <c r="AK155" s="47"/>
      <c r="AL155" s="49"/>
      <c r="AM155" s="47"/>
      <c r="AN155" s="47"/>
      <c r="AO155" s="51"/>
      <c r="AP155" s="47"/>
      <c r="AQ155" s="49"/>
      <c r="AR155" s="51"/>
      <c r="AS155" s="51"/>
      <c r="AT155" s="51"/>
      <c r="AU155" s="51"/>
      <c r="AV155" s="47"/>
      <c r="AW155" s="47"/>
    </row>
    <row r="156" spans="1:49" ht="30" customHeight="1">
      <c r="A156" s="1">
        <v>3</v>
      </c>
      <c r="B156" s="41" t="s">
        <v>289</v>
      </c>
      <c r="C156" s="42"/>
      <c r="D156" s="52" t="s">
        <v>47</v>
      </c>
      <c r="E156" s="52"/>
      <c r="F156" s="53">
        <v>10</v>
      </c>
      <c r="G156" s="44"/>
      <c r="H156" s="45"/>
      <c r="I156" s="54"/>
      <c r="J156" s="54"/>
      <c r="K156" s="55"/>
      <c r="L156" s="46"/>
      <c r="M156" s="4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47"/>
      <c r="AI156" s="50"/>
      <c r="AJ156" s="48"/>
      <c r="AK156" s="47"/>
      <c r="AL156" s="49"/>
      <c r="AM156" s="47"/>
      <c r="AN156" s="47"/>
      <c r="AO156" s="47"/>
      <c r="AP156" s="47"/>
      <c r="AQ156" s="49"/>
      <c r="AR156" s="47"/>
      <c r="AS156" s="47"/>
      <c r="AT156" s="47"/>
      <c r="AU156" s="47"/>
      <c r="AV156" s="47"/>
      <c r="AW156" s="47"/>
    </row>
    <row r="157" spans="1:49" ht="30" customHeight="1" thickBot="1">
      <c r="A157" s="1">
        <v>3</v>
      </c>
      <c r="B157" s="41" t="s">
        <v>289</v>
      </c>
      <c r="C157" s="42"/>
      <c r="D157" s="57" t="s">
        <v>48</v>
      </c>
      <c r="E157" s="57"/>
      <c r="F157" s="58">
        <v>10</v>
      </c>
      <c r="G157" s="44"/>
      <c r="H157" s="45"/>
      <c r="I157" s="54"/>
      <c r="J157" s="54"/>
      <c r="K157" s="55"/>
      <c r="L157" s="46"/>
      <c r="M157" s="4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47"/>
      <c r="AI157" s="50"/>
      <c r="AJ157" s="48"/>
      <c r="AK157" s="47"/>
      <c r="AL157" s="49"/>
      <c r="AM157" s="47"/>
      <c r="AN157" s="47"/>
      <c r="AO157" s="47"/>
      <c r="AP157" s="47"/>
      <c r="AQ157" s="49"/>
      <c r="AR157" s="47"/>
      <c r="AS157" s="47"/>
      <c r="AT157" s="47"/>
      <c r="AU157" s="47"/>
      <c r="AV157" s="47"/>
      <c r="AW157" s="47"/>
    </row>
    <row r="158" spans="1:49" ht="30" customHeight="1" thickBot="1">
      <c r="A158" s="1">
        <v>3</v>
      </c>
      <c r="B158" s="41" t="s">
        <v>289</v>
      </c>
      <c r="C158" s="42"/>
      <c r="D158" s="59" t="s">
        <v>49</v>
      </c>
      <c r="E158" s="59"/>
      <c r="F158" s="60">
        <v>30</v>
      </c>
      <c r="G158" s="44"/>
      <c r="H158" s="45"/>
      <c r="I158" s="61"/>
      <c r="J158" s="61"/>
      <c r="K158" s="42"/>
      <c r="L158" s="42"/>
      <c r="M158" s="42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62"/>
      <c r="AD158" s="62"/>
      <c r="AE158" s="63"/>
      <c r="AF158" s="42"/>
      <c r="AG158" s="56"/>
      <c r="AH158" s="47"/>
      <c r="AI158" s="64" t="s">
        <v>50</v>
      </c>
      <c r="AJ158" s="48"/>
      <c r="AK158" s="47"/>
      <c r="AL158" s="49"/>
      <c r="AM158" s="47"/>
      <c r="AN158" s="47"/>
      <c r="AO158" s="47"/>
      <c r="AP158" s="47"/>
      <c r="AQ158" s="49"/>
      <c r="AR158" s="47"/>
      <c r="AS158" s="47"/>
      <c r="AT158" s="47"/>
      <c r="AU158" s="47"/>
      <c r="AV158" s="47"/>
      <c r="AW158" s="65"/>
    </row>
    <row r="159" spans="1:49" ht="30" customHeight="1" thickBot="1">
      <c r="A159" s="1">
        <v>3</v>
      </c>
      <c r="B159" s="41" t="s">
        <v>289</v>
      </c>
      <c r="C159" s="42"/>
      <c r="D159" s="66" t="s">
        <v>51</v>
      </c>
      <c r="E159" s="66"/>
      <c r="F159" s="67">
        <v>0.41499999999999998</v>
      </c>
      <c r="G159" s="44"/>
      <c r="H159" s="45"/>
      <c r="I159" s="68"/>
      <c r="J159" s="68"/>
      <c r="K159" s="42"/>
      <c r="L159" s="42"/>
      <c r="M159" s="42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62" t="s">
        <v>52</v>
      </c>
      <c r="AD159" s="69"/>
      <c r="AE159" s="70" t="s">
        <v>53</v>
      </c>
      <c r="AF159" s="69"/>
      <c r="AG159" s="56"/>
      <c r="AH159" s="47"/>
      <c r="AI159" s="48"/>
      <c r="AJ159" s="48"/>
      <c r="AK159" s="47"/>
      <c r="AL159" s="49"/>
      <c r="AM159" s="47"/>
      <c r="AN159" s="47"/>
      <c r="AO159" s="47"/>
      <c r="AP159" s="47"/>
      <c r="AQ159" s="49"/>
      <c r="AR159" s="47" t="s">
        <v>52</v>
      </c>
      <c r="AS159" s="47"/>
      <c r="AT159" s="47" t="s">
        <v>53</v>
      </c>
      <c r="AU159" s="47"/>
      <c r="AV159" s="47"/>
      <c r="AW159" s="65"/>
    </row>
    <row r="160" spans="1:49" ht="30" customHeight="1" thickBot="1">
      <c r="A160" s="1">
        <v>3</v>
      </c>
      <c r="B160" s="41" t="s">
        <v>289</v>
      </c>
      <c r="C160" s="42"/>
      <c r="D160" s="71" t="s">
        <v>54</v>
      </c>
      <c r="E160" s="45"/>
      <c r="F160" s="45"/>
      <c r="G160" s="45"/>
      <c r="H160" s="45"/>
      <c r="I160" s="45"/>
      <c r="J160" s="45"/>
      <c r="K160" s="72"/>
      <c r="L160" s="72"/>
      <c r="M160" s="73" t="s">
        <v>55</v>
      </c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5" t="s">
        <v>1</v>
      </c>
      <c r="AD160" s="76"/>
      <c r="AE160" s="76" t="s">
        <v>2</v>
      </c>
      <c r="AF160" s="76"/>
      <c r="AG160" s="77" t="s">
        <v>56</v>
      </c>
      <c r="AH160" s="78" t="s">
        <v>57</v>
      </c>
      <c r="AI160" s="79"/>
      <c r="AJ160" s="79"/>
      <c r="AK160" s="80"/>
      <c r="AL160" s="15"/>
      <c r="AM160" s="80"/>
      <c r="AN160" s="80"/>
      <c r="AO160" s="80"/>
      <c r="AP160" s="80"/>
      <c r="AQ160" s="15"/>
      <c r="AR160" s="78" t="s">
        <v>1</v>
      </c>
      <c r="AS160" s="81"/>
      <c r="AT160" s="78" t="s">
        <v>2</v>
      </c>
      <c r="AU160" s="81"/>
      <c r="AV160" s="82" t="s">
        <v>56</v>
      </c>
      <c r="AW160" s="83"/>
    </row>
    <row r="161" spans="1:49" ht="42" customHeight="1">
      <c r="A161" s="1">
        <v>3</v>
      </c>
      <c r="B161" s="41" t="s">
        <v>289</v>
      </c>
      <c r="C161" s="42"/>
      <c r="D161" s="474" t="s">
        <v>4</v>
      </c>
      <c r="E161" s="476" t="s">
        <v>5</v>
      </c>
      <c r="F161" s="476" t="s">
        <v>6</v>
      </c>
      <c r="G161" s="476" t="s">
        <v>58</v>
      </c>
      <c r="H161" s="476" t="s">
        <v>7</v>
      </c>
      <c r="I161" s="20" t="s">
        <v>8</v>
      </c>
      <c r="J161" s="20"/>
      <c r="K161" s="84" t="s">
        <v>9</v>
      </c>
      <c r="L161" s="85" t="s">
        <v>59</v>
      </c>
      <c r="M161" s="478" t="s">
        <v>60</v>
      </c>
      <c r="N161" s="480" t="s">
        <v>61</v>
      </c>
      <c r="O161" s="482" t="s">
        <v>62</v>
      </c>
      <c r="P161" s="482" t="s">
        <v>10</v>
      </c>
      <c r="Q161" s="484" t="s">
        <v>63</v>
      </c>
      <c r="R161" s="482" t="s">
        <v>64</v>
      </c>
      <c r="S161" s="482" t="s">
        <v>65</v>
      </c>
      <c r="T161" s="482" t="s">
        <v>66</v>
      </c>
      <c r="U161" s="482" t="s">
        <v>67</v>
      </c>
      <c r="V161" s="484" t="s">
        <v>11</v>
      </c>
      <c r="W161" s="251" t="s">
        <v>12</v>
      </c>
      <c r="X161" s="86" t="s">
        <v>13</v>
      </c>
      <c r="Y161" s="86" t="s">
        <v>14</v>
      </c>
      <c r="Z161" s="252" t="s">
        <v>15</v>
      </c>
      <c r="AA161" s="484" t="s">
        <v>16</v>
      </c>
      <c r="AB161" s="482" t="s">
        <v>17</v>
      </c>
      <c r="AC161" s="87" t="s">
        <v>18</v>
      </c>
      <c r="AD161" s="88" t="s">
        <v>19</v>
      </c>
      <c r="AE161" s="87" t="s">
        <v>30</v>
      </c>
      <c r="AF161" s="88" t="s">
        <v>21</v>
      </c>
      <c r="AG161" s="89" t="s">
        <v>22</v>
      </c>
      <c r="AH161" s="468" t="s">
        <v>23</v>
      </c>
      <c r="AI161" s="470" t="s">
        <v>24</v>
      </c>
      <c r="AJ161" s="470" t="s">
        <v>25</v>
      </c>
      <c r="AK161" s="470" t="s">
        <v>26</v>
      </c>
      <c r="AL161" s="91" t="s">
        <v>68</v>
      </c>
      <c r="AM161" s="90" t="s">
        <v>27</v>
      </c>
      <c r="AN161" s="92" t="s">
        <v>28</v>
      </c>
      <c r="AO161" s="93" t="s">
        <v>29</v>
      </c>
      <c r="AP161" s="28" t="s">
        <v>16</v>
      </c>
      <c r="AQ161" s="472" t="s">
        <v>17</v>
      </c>
      <c r="AR161" s="94" t="s">
        <v>18</v>
      </c>
      <c r="AS161" s="95" t="s">
        <v>19</v>
      </c>
      <c r="AT161" s="94" t="s">
        <v>30</v>
      </c>
      <c r="AU161" s="95" t="s">
        <v>21</v>
      </c>
      <c r="AV161" s="96" t="s">
        <v>31</v>
      </c>
      <c r="AW161" s="83"/>
    </row>
    <row r="162" spans="1:49" ht="30" customHeight="1" thickBot="1">
      <c r="A162" s="1">
        <v>3</v>
      </c>
      <c r="B162" s="41" t="s">
        <v>289</v>
      </c>
      <c r="C162" s="42"/>
      <c r="D162" s="475"/>
      <c r="E162" s="477"/>
      <c r="F162" s="477"/>
      <c r="G162" s="477"/>
      <c r="H162" s="477"/>
      <c r="I162" s="97" t="s">
        <v>69</v>
      </c>
      <c r="J162" s="97" t="s">
        <v>70</v>
      </c>
      <c r="K162" s="98" t="s">
        <v>34</v>
      </c>
      <c r="L162" s="99" t="s">
        <v>35</v>
      </c>
      <c r="M162" s="479"/>
      <c r="N162" s="481"/>
      <c r="O162" s="483"/>
      <c r="P162" s="483"/>
      <c r="Q162" s="485"/>
      <c r="R162" s="483"/>
      <c r="S162" s="483"/>
      <c r="T162" s="483"/>
      <c r="U162" s="483"/>
      <c r="V162" s="485"/>
      <c r="W162" s="100" t="s">
        <v>36</v>
      </c>
      <c r="X162" s="100" t="s">
        <v>37</v>
      </c>
      <c r="Y162" s="100" t="s">
        <v>38</v>
      </c>
      <c r="Z162" s="101" t="s">
        <v>39</v>
      </c>
      <c r="AA162" s="485"/>
      <c r="AB162" s="483"/>
      <c r="AC162" s="102" t="s">
        <v>40</v>
      </c>
      <c r="AD162" s="103" t="s">
        <v>40</v>
      </c>
      <c r="AE162" s="102" t="s">
        <v>40</v>
      </c>
      <c r="AF162" s="103" t="s">
        <v>40</v>
      </c>
      <c r="AG162" s="104">
        <v>10</v>
      </c>
      <c r="AH162" s="469"/>
      <c r="AI162" s="471"/>
      <c r="AJ162" s="471"/>
      <c r="AK162" s="471"/>
      <c r="AL162" s="36" t="s">
        <v>41</v>
      </c>
      <c r="AM162" s="105" t="s">
        <v>42</v>
      </c>
      <c r="AN162" s="106" t="s">
        <v>43</v>
      </c>
      <c r="AO162" s="107" t="s">
        <v>39</v>
      </c>
      <c r="AP162" s="37" t="s">
        <v>44</v>
      </c>
      <c r="AQ162" s="473"/>
      <c r="AR162" s="108" t="s">
        <v>40</v>
      </c>
      <c r="AS162" s="109" t="s">
        <v>40</v>
      </c>
      <c r="AT162" s="108" t="s">
        <v>40</v>
      </c>
      <c r="AU162" s="109" t="s">
        <v>40</v>
      </c>
      <c r="AV162" s="40">
        <v>10</v>
      </c>
      <c r="AW162" s="83"/>
    </row>
    <row r="163" spans="1:49" ht="30" customHeight="1">
      <c r="A163" s="1">
        <v>3</v>
      </c>
      <c r="B163" s="41" t="s">
        <v>289</v>
      </c>
      <c r="C163" s="42"/>
      <c r="D163" s="262" t="s">
        <v>291</v>
      </c>
      <c r="E163" s="263" t="s">
        <v>71</v>
      </c>
      <c r="F163" s="264" t="s">
        <v>292</v>
      </c>
      <c r="G163" s="112" t="s">
        <v>73</v>
      </c>
      <c r="H163" s="113"/>
      <c r="I163" s="114"/>
      <c r="J163" s="265"/>
      <c r="K163" s="152">
        <v>4</v>
      </c>
      <c r="L163" s="266">
        <v>304</v>
      </c>
      <c r="M163" s="118" t="s">
        <v>293</v>
      </c>
      <c r="N163" s="119" t="s">
        <v>110</v>
      </c>
      <c r="O163" s="120">
        <v>2</v>
      </c>
      <c r="P163" s="121" t="s">
        <v>294</v>
      </c>
      <c r="Q163" s="121">
        <v>0</v>
      </c>
      <c r="R163" s="121" t="s">
        <v>295</v>
      </c>
      <c r="S163" s="122">
        <v>0</v>
      </c>
      <c r="T163" s="122">
        <v>0</v>
      </c>
      <c r="U163" s="122">
        <v>0</v>
      </c>
      <c r="V163" s="123">
        <v>0</v>
      </c>
      <c r="W163" s="124">
        <v>47</v>
      </c>
      <c r="X163" s="125">
        <v>3</v>
      </c>
      <c r="Y163" s="126">
        <v>6</v>
      </c>
      <c r="Z163" s="127">
        <f t="shared" ref="Z163:Z202" si="33">K163*L163*W163*Y163/12/1000</f>
        <v>28.576000000000001</v>
      </c>
      <c r="AA163" s="121">
        <v>0</v>
      </c>
      <c r="AB163" s="128" t="s">
        <v>80</v>
      </c>
      <c r="AC163" s="129" t="s">
        <v>56</v>
      </c>
      <c r="AD163" s="130" t="s">
        <v>56</v>
      </c>
      <c r="AE163" s="129" t="s">
        <v>56</v>
      </c>
      <c r="AF163" s="130">
        <f t="shared" ref="AF163:AF202" si="34">$B$2*Z163/Y163</f>
        <v>142.88</v>
      </c>
      <c r="AG163" s="131">
        <f t="shared" ref="AG163:AG202" si="35">Y163*AF163*120</f>
        <v>102873.59999999999</v>
      </c>
      <c r="AH163" s="132" t="s">
        <v>113</v>
      </c>
      <c r="AI163" s="133"/>
      <c r="AJ163" s="134"/>
      <c r="AK163" s="135"/>
      <c r="AL163" s="136"/>
      <c r="AM163" s="137"/>
      <c r="AN163" s="138"/>
      <c r="AO163" s="139">
        <f t="shared" ref="AO163:AO206" si="36">IFERROR((AM163/1000)*K163*L163*AN163/12,0)</f>
        <v>0</v>
      </c>
      <c r="AP163" s="140" t="s">
        <v>82</v>
      </c>
      <c r="AQ163" s="141" t="str" cm="1">
        <f t="array" ref="AQ163">_xlfn.IFS(OR($G163="公衆街路灯A",$G163="定額電灯"),$G163&amp;AP163,COUNTIF(G163,"*従量電灯*"),G163,1,"-")</f>
        <v>従量電灯</v>
      </c>
      <c r="AR163" s="142" t="str" cm="1">
        <f t="array" ref="AR163">_xlfn.IFS($AN163=0,"-",OR($AH163="対象外",$AH163="-"),"-",OR($G163="公衆街路灯A",$G163="定額電灯"),_xlfn.XLOOKUP($AQ163,削除禁止_電灯料金!$B:$B,削除禁止_電灯料金!$E:$E,0),1,"-")</f>
        <v>-</v>
      </c>
      <c r="AS163" s="143" t="str" cm="1">
        <f t="array" ref="AS163">_xlfn.IFS($AR163="-","-",OR($G163="公衆街路灯A",$G163="定額電灯"),_xlfn.XLOOKUP(AQ163,削除禁止_電灯料金!$B:$B,削除禁止_電灯料金!$D:$D,0),1,"-")</f>
        <v>-</v>
      </c>
      <c r="AT163" s="142">
        <f>IFERROR(IF(OR($G163="公衆街路灯A",$G163="定額電灯"),"-",ROUND((_xlfn.XLOOKUP($AQ163,削除禁止_電灯料金!$B:$B,削除禁止_電灯料金!$E:$E)*AM163/1000*$K163*$L163/12),2)),"-")</f>
        <v>0</v>
      </c>
      <c r="AU163" s="143">
        <f>IFERROR(IF(OR($G163="公衆街路灯A",$G163="定額電灯"),"-",ROUND((AM163/1000*$K163*$L163/12)*_xlfn.XLOOKUP($A163,削除禁止_電灯料金!K:K,削除禁止_電灯料金!M:M,"-"),2)),"-")</f>
        <v>0</v>
      </c>
      <c r="AV163" s="144">
        <f>IFERROR(IF(OR($G163="公衆街路灯A",$G163="定額電灯"),ROUND((((AR163+AS163)*AN163))*12*_xlfn.XLOOKUP($A163,削除禁止_電灯料金!K:K,削除禁止_電灯料金!N:N),0),ROUND((AT163+AU163)*AN163*12*_xlfn.XLOOKUP($A163,削除禁止_電灯料金!K:K,削除禁止_電灯料金!N:N),0)),0)</f>
        <v>0</v>
      </c>
      <c r="AW163" s="145"/>
    </row>
    <row r="164" spans="1:49" ht="30" customHeight="1">
      <c r="A164" s="1">
        <v>3</v>
      </c>
      <c r="B164" s="41" t="s">
        <v>289</v>
      </c>
      <c r="C164" s="42"/>
      <c r="D164" s="262" t="s">
        <v>291</v>
      </c>
      <c r="E164" s="263" t="s">
        <v>71</v>
      </c>
      <c r="F164" s="264" t="s">
        <v>296</v>
      </c>
      <c r="G164" s="148" t="s">
        <v>73</v>
      </c>
      <c r="H164" s="149"/>
      <c r="I164" s="150"/>
      <c r="J164" s="267"/>
      <c r="K164" s="152">
        <v>1</v>
      </c>
      <c r="L164" s="266">
        <v>30</v>
      </c>
      <c r="M164" s="154" t="s">
        <v>293</v>
      </c>
      <c r="N164" s="119" t="s">
        <v>110</v>
      </c>
      <c r="O164" s="120">
        <v>2</v>
      </c>
      <c r="P164" s="155" t="s">
        <v>294</v>
      </c>
      <c r="Q164" s="155">
        <v>0</v>
      </c>
      <c r="R164" s="155" t="s">
        <v>295</v>
      </c>
      <c r="S164" s="156">
        <v>0</v>
      </c>
      <c r="T164" s="156">
        <v>0</v>
      </c>
      <c r="U164" s="156">
        <v>0</v>
      </c>
      <c r="V164" s="157">
        <v>0</v>
      </c>
      <c r="W164" s="158">
        <v>47</v>
      </c>
      <c r="X164" s="159">
        <v>12</v>
      </c>
      <c r="Y164" s="160">
        <v>24</v>
      </c>
      <c r="Z164" s="161">
        <f t="shared" si="33"/>
        <v>2.82</v>
      </c>
      <c r="AA164" s="155">
        <v>0</v>
      </c>
      <c r="AB164" s="162" t="s">
        <v>80</v>
      </c>
      <c r="AC164" s="163" t="s">
        <v>56</v>
      </c>
      <c r="AD164" s="164" t="s">
        <v>56</v>
      </c>
      <c r="AE164" s="163" t="s">
        <v>56</v>
      </c>
      <c r="AF164" s="164">
        <f t="shared" si="34"/>
        <v>3.5249999999999999</v>
      </c>
      <c r="AG164" s="165">
        <f t="shared" si="35"/>
        <v>10152</v>
      </c>
      <c r="AH164" s="166" t="s">
        <v>113</v>
      </c>
      <c r="AI164" s="167"/>
      <c r="AJ164" s="168"/>
      <c r="AK164" s="169"/>
      <c r="AL164" s="170"/>
      <c r="AM164" s="171"/>
      <c r="AN164" s="172"/>
      <c r="AO164" s="173">
        <f t="shared" si="36"/>
        <v>0</v>
      </c>
      <c r="AP164" s="174" t="s">
        <v>82</v>
      </c>
      <c r="AQ164" s="175" t="str" cm="1">
        <f t="array" ref="AQ164">_xlfn.IFS(OR($G164="公衆街路灯A",$G164="定額電灯"),$G164&amp;AP164,COUNTIF(G164,"*従量電灯*"),G164,1,"-")</f>
        <v>従量電灯</v>
      </c>
      <c r="AR164" s="176" t="str" cm="1">
        <f t="array" ref="AR164">_xlfn.IFS($AN164=0,"-",OR($AH164="対象外",$AH164="-"),"-",OR($G164="公衆街路灯A",$G164="定額電灯"),_xlfn.XLOOKUP($AQ164,削除禁止_電灯料金!$B:$B,削除禁止_電灯料金!$E:$E,0),1,"-")</f>
        <v>-</v>
      </c>
      <c r="AS164" s="177" t="str" cm="1">
        <f t="array" ref="AS164">_xlfn.IFS($AR164="-","-",OR($G164="公衆街路灯A",$G164="定額電灯"),_xlfn.XLOOKUP(AQ164,削除禁止_電灯料金!$B:$B,削除禁止_電灯料金!$D:$D,0),1,"-")</f>
        <v>-</v>
      </c>
      <c r="AT164" s="176">
        <f>IFERROR(IF(OR($G164="公衆街路灯A",$G164="定額電灯"),"-",ROUND((_xlfn.XLOOKUP($AQ164,削除禁止_電灯料金!$B:$B,削除禁止_電灯料金!$E:$E)*AM164/1000*$K164*$L164/12),2)),"-")</f>
        <v>0</v>
      </c>
      <c r="AU164" s="177">
        <f>IFERROR(IF(OR($G164="公衆街路灯A",$G164="定額電灯"),"-",ROUND((AM164/1000*$K164*$L164/12)*_xlfn.XLOOKUP($A164,削除禁止_電灯料金!K:K,削除禁止_電灯料金!M:M,"-"),2)),"-")</f>
        <v>0</v>
      </c>
      <c r="AV164" s="178">
        <f>IFERROR(IF(OR($G164="公衆街路灯A",$G164="定額電灯"),ROUND((((AR164+AS164)*AN164))*12*_xlfn.XLOOKUP($A164,削除禁止_電灯料金!K:K,削除禁止_電灯料金!N:N),0),ROUND((AT164+AU164)*AN164*12*_xlfn.XLOOKUP($A164,削除禁止_電灯料金!K:K,削除禁止_電灯料金!N:N),0)),0)</f>
        <v>0</v>
      </c>
      <c r="AW164" s="145"/>
    </row>
    <row r="165" spans="1:49" ht="30" customHeight="1">
      <c r="A165" s="1">
        <v>3</v>
      </c>
      <c r="B165" s="41" t="s">
        <v>289</v>
      </c>
      <c r="C165" s="42"/>
      <c r="D165" s="262" t="s">
        <v>291</v>
      </c>
      <c r="E165" s="263" t="s">
        <v>71</v>
      </c>
      <c r="F165" s="264" t="s">
        <v>297</v>
      </c>
      <c r="G165" s="148" t="s">
        <v>73</v>
      </c>
      <c r="H165" s="149"/>
      <c r="I165" s="150"/>
      <c r="J165" s="267"/>
      <c r="K165" s="211">
        <v>8.75</v>
      </c>
      <c r="L165" s="266">
        <v>241</v>
      </c>
      <c r="M165" s="154" t="s">
        <v>293</v>
      </c>
      <c r="N165" s="119" t="s">
        <v>110</v>
      </c>
      <c r="O165" s="120">
        <v>2</v>
      </c>
      <c r="P165" s="155" t="s">
        <v>294</v>
      </c>
      <c r="Q165" s="155">
        <v>0</v>
      </c>
      <c r="R165" s="155" t="s">
        <v>295</v>
      </c>
      <c r="S165" s="156">
        <v>0</v>
      </c>
      <c r="T165" s="156">
        <v>0</v>
      </c>
      <c r="U165" s="156">
        <v>0</v>
      </c>
      <c r="V165" s="157">
        <v>0</v>
      </c>
      <c r="W165" s="158">
        <v>47</v>
      </c>
      <c r="X165" s="159">
        <v>20</v>
      </c>
      <c r="Y165" s="160">
        <v>40</v>
      </c>
      <c r="Z165" s="161">
        <f t="shared" si="33"/>
        <v>330.37083333333334</v>
      </c>
      <c r="AA165" s="155">
        <v>0</v>
      </c>
      <c r="AB165" s="162" t="s">
        <v>80</v>
      </c>
      <c r="AC165" s="163" t="s">
        <v>56</v>
      </c>
      <c r="AD165" s="164" t="s">
        <v>56</v>
      </c>
      <c r="AE165" s="163" t="s">
        <v>56</v>
      </c>
      <c r="AF165" s="164">
        <f t="shared" si="34"/>
        <v>247.77812499999999</v>
      </c>
      <c r="AG165" s="165">
        <f t="shared" si="35"/>
        <v>1189335</v>
      </c>
      <c r="AH165" s="166" t="s">
        <v>113</v>
      </c>
      <c r="AI165" s="167"/>
      <c r="AJ165" s="168"/>
      <c r="AK165" s="169"/>
      <c r="AL165" s="170"/>
      <c r="AM165" s="171"/>
      <c r="AN165" s="172"/>
      <c r="AO165" s="173">
        <f t="shared" si="36"/>
        <v>0</v>
      </c>
      <c r="AP165" s="174" t="s">
        <v>82</v>
      </c>
      <c r="AQ165" s="175" t="str" cm="1">
        <f t="array" ref="AQ165">_xlfn.IFS(OR($G165="公衆街路灯A",$G165="定額電灯"),$G165&amp;AP165,COUNTIF(G165,"*従量電灯*"),G165,1,"-")</f>
        <v>従量電灯</v>
      </c>
      <c r="AR165" s="176" t="str" cm="1">
        <f t="array" ref="AR165">_xlfn.IFS($AN165=0,"-",OR($AH165="対象外",$AH165="-"),"-",OR($G165="公衆街路灯A",$G165="定額電灯"),_xlfn.XLOOKUP($AQ165,削除禁止_電灯料金!$B:$B,削除禁止_電灯料金!$E:$E,0),1,"-")</f>
        <v>-</v>
      </c>
      <c r="AS165" s="177" t="str" cm="1">
        <f t="array" ref="AS165">_xlfn.IFS($AR165="-","-",OR($G165="公衆街路灯A",$G165="定額電灯"),_xlfn.XLOOKUP(AQ165,削除禁止_電灯料金!$B:$B,削除禁止_電灯料金!$D:$D,0),1,"-")</f>
        <v>-</v>
      </c>
      <c r="AT165" s="176">
        <f>IFERROR(IF(OR($G165="公衆街路灯A",$G165="定額電灯"),"-",ROUND((_xlfn.XLOOKUP($AQ165,削除禁止_電灯料金!$B:$B,削除禁止_電灯料金!$E:$E)*AM165/1000*$K165*$L165/12),2)),"-")</f>
        <v>0</v>
      </c>
      <c r="AU165" s="177">
        <f>IFERROR(IF(OR($G165="公衆街路灯A",$G165="定額電灯"),"-",ROUND((AM165/1000*$K165*$L165/12)*_xlfn.XLOOKUP($A165,削除禁止_電灯料金!K:K,削除禁止_電灯料金!M:M,"-"),2)),"-")</f>
        <v>0</v>
      </c>
      <c r="AV165" s="178">
        <f>IFERROR(IF(OR($G165="公衆街路灯A",$G165="定額電灯"),ROUND((((AR165+AS165)*AN165))*12*_xlfn.XLOOKUP($A165,削除禁止_電灯料金!K:K,削除禁止_電灯料金!N:N),0),ROUND((AT165+AU165)*AN165*12*_xlfn.XLOOKUP($A165,削除禁止_電灯料金!K:K,削除禁止_電灯料金!N:N),0)),0)</f>
        <v>0</v>
      </c>
      <c r="AW165" s="145"/>
    </row>
    <row r="166" spans="1:49" ht="30" customHeight="1">
      <c r="A166" s="1">
        <v>3</v>
      </c>
      <c r="B166" s="41" t="s">
        <v>289</v>
      </c>
      <c r="C166" s="42"/>
      <c r="D166" s="262" t="s">
        <v>291</v>
      </c>
      <c r="E166" s="263" t="s">
        <v>71</v>
      </c>
      <c r="F166" s="264" t="s">
        <v>298</v>
      </c>
      <c r="G166" s="148" t="s">
        <v>73</v>
      </c>
      <c r="H166" s="149"/>
      <c r="I166" s="150"/>
      <c r="J166" s="267"/>
      <c r="K166" s="152">
        <v>1</v>
      </c>
      <c r="L166" s="266">
        <v>30</v>
      </c>
      <c r="M166" s="154" t="s">
        <v>299</v>
      </c>
      <c r="N166" s="119" t="s">
        <v>110</v>
      </c>
      <c r="O166" s="120">
        <v>1</v>
      </c>
      <c r="P166" s="155" t="s">
        <v>294</v>
      </c>
      <c r="Q166" s="155">
        <v>0</v>
      </c>
      <c r="R166" s="155" t="s">
        <v>295</v>
      </c>
      <c r="S166" s="156">
        <v>0</v>
      </c>
      <c r="T166" s="156">
        <v>0</v>
      </c>
      <c r="U166" s="156">
        <v>0</v>
      </c>
      <c r="V166" s="157">
        <v>0</v>
      </c>
      <c r="W166" s="158">
        <v>47</v>
      </c>
      <c r="X166" s="159">
        <v>2</v>
      </c>
      <c r="Y166" s="160">
        <v>2</v>
      </c>
      <c r="Z166" s="161">
        <f t="shared" si="33"/>
        <v>0.23499999999999999</v>
      </c>
      <c r="AA166" s="155">
        <v>0</v>
      </c>
      <c r="AB166" s="162" t="s">
        <v>80</v>
      </c>
      <c r="AC166" s="163" t="s">
        <v>56</v>
      </c>
      <c r="AD166" s="164" t="s">
        <v>56</v>
      </c>
      <c r="AE166" s="163" t="s">
        <v>56</v>
      </c>
      <c r="AF166" s="164">
        <f t="shared" si="34"/>
        <v>3.5249999999999999</v>
      </c>
      <c r="AG166" s="165">
        <f t="shared" si="35"/>
        <v>846</v>
      </c>
      <c r="AH166" s="166" t="s">
        <v>113</v>
      </c>
      <c r="AI166" s="167"/>
      <c r="AJ166" s="168"/>
      <c r="AK166" s="169"/>
      <c r="AL166" s="170"/>
      <c r="AM166" s="171"/>
      <c r="AN166" s="172"/>
      <c r="AO166" s="173">
        <f t="shared" si="36"/>
        <v>0</v>
      </c>
      <c r="AP166" s="174" t="s">
        <v>82</v>
      </c>
      <c r="AQ166" s="175" t="str" cm="1">
        <f t="array" ref="AQ166">_xlfn.IFS(OR($G166="公衆街路灯A",$G166="定額電灯"),$G166&amp;AP166,COUNTIF(G166,"*従量電灯*"),G166,1,"-")</f>
        <v>従量電灯</v>
      </c>
      <c r="AR166" s="176" t="str" cm="1">
        <f t="array" ref="AR166">_xlfn.IFS($AN166=0,"-",OR($AH166="対象外",$AH166="-"),"-",OR($G166="公衆街路灯A",$G166="定額電灯"),_xlfn.XLOOKUP($AQ166,削除禁止_電灯料金!$B:$B,削除禁止_電灯料金!$E:$E,0),1,"-")</f>
        <v>-</v>
      </c>
      <c r="AS166" s="177" t="str" cm="1">
        <f t="array" ref="AS166">_xlfn.IFS($AR166="-","-",OR($G166="公衆街路灯A",$G166="定額電灯"),_xlfn.XLOOKUP(AQ166,削除禁止_電灯料金!$B:$B,削除禁止_電灯料金!$D:$D,0),1,"-")</f>
        <v>-</v>
      </c>
      <c r="AT166" s="176">
        <f>IFERROR(IF(OR($G166="公衆街路灯A",$G166="定額電灯"),"-",ROUND((_xlfn.XLOOKUP($AQ166,削除禁止_電灯料金!$B:$B,削除禁止_電灯料金!$E:$E)*AM166/1000*$K166*$L166/12),2)),"-")</f>
        <v>0</v>
      </c>
      <c r="AU166" s="177">
        <f>IFERROR(IF(OR($G166="公衆街路灯A",$G166="定額電灯"),"-",ROUND((AM166/1000*$K166*$L166/12)*_xlfn.XLOOKUP($A166,削除禁止_電灯料金!K:K,削除禁止_電灯料金!M:M,"-"),2)),"-")</f>
        <v>0</v>
      </c>
      <c r="AV166" s="178">
        <f>IFERROR(IF(OR($G166="公衆街路灯A",$G166="定額電灯"),ROUND((((AR166+AS166)*AN166))*12*_xlfn.XLOOKUP($A166,削除禁止_電灯料金!K:K,削除禁止_電灯料金!N:N),0),ROUND((AT166+AU166)*AN166*12*_xlfn.XLOOKUP($A166,削除禁止_電灯料金!K:K,削除禁止_電灯料金!N:N),0)),0)</f>
        <v>0</v>
      </c>
      <c r="AW166" s="145"/>
    </row>
    <row r="167" spans="1:49" ht="30" customHeight="1">
      <c r="A167" s="1">
        <v>3</v>
      </c>
      <c r="B167" s="41" t="s">
        <v>289</v>
      </c>
      <c r="C167" s="42"/>
      <c r="D167" s="262" t="s">
        <v>291</v>
      </c>
      <c r="E167" s="263" t="s">
        <v>71</v>
      </c>
      <c r="F167" s="264" t="s">
        <v>300</v>
      </c>
      <c r="G167" s="148" t="s">
        <v>73</v>
      </c>
      <c r="H167" s="149"/>
      <c r="I167" s="150"/>
      <c r="J167" s="267"/>
      <c r="K167" s="152">
        <v>1</v>
      </c>
      <c r="L167" s="266">
        <v>304</v>
      </c>
      <c r="M167" s="154" t="s">
        <v>299</v>
      </c>
      <c r="N167" s="119" t="s">
        <v>110</v>
      </c>
      <c r="O167" s="120">
        <v>1</v>
      </c>
      <c r="P167" s="155" t="s">
        <v>294</v>
      </c>
      <c r="Q167" s="155">
        <v>0</v>
      </c>
      <c r="R167" s="155" t="s">
        <v>295</v>
      </c>
      <c r="S167" s="156">
        <v>0</v>
      </c>
      <c r="T167" s="156">
        <v>0</v>
      </c>
      <c r="U167" s="156">
        <v>0</v>
      </c>
      <c r="V167" s="157">
        <v>0</v>
      </c>
      <c r="W167" s="158">
        <v>47</v>
      </c>
      <c r="X167" s="159">
        <v>1</v>
      </c>
      <c r="Y167" s="160">
        <v>1</v>
      </c>
      <c r="Z167" s="161">
        <f t="shared" si="33"/>
        <v>1.1906666666666668</v>
      </c>
      <c r="AA167" s="155">
        <v>0</v>
      </c>
      <c r="AB167" s="162" t="s">
        <v>80</v>
      </c>
      <c r="AC167" s="163" t="s">
        <v>56</v>
      </c>
      <c r="AD167" s="164" t="s">
        <v>56</v>
      </c>
      <c r="AE167" s="163" t="s">
        <v>56</v>
      </c>
      <c r="AF167" s="164">
        <f t="shared" si="34"/>
        <v>35.720000000000006</v>
      </c>
      <c r="AG167" s="165">
        <f t="shared" si="35"/>
        <v>4286.4000000000005</v>
      </c>
      <c r="AH167" s="166" t="s">
        <v>113</v>
      </c>
      <c r="AI167" s="167"/>
      <c r="AJ167" s="168"/>
      <c r="AK167" s="169"/>
      <c r="AL167" s="170"/>
      <c r="AM167" s="171"/>
      <c r="AN167" s="172"/>
      <c r="AO167" s="173">
        <f t="shared" si="36"/>
        <v>0</v>
      </c>
      <c r="AP167" s="174" t="s">
        <v>82</v>
      </c>
      <c r="AQ167" s="175" t="str" cm="1">
        <f t="array" ref="AQ167">_xlfn.IFS(OR($G167="公衆街路灯A",$G167="定額電灯"),$G167&amp;AP167,COUNTIF(G167,"*従量電灯*"),G167,1,"-")</f>
        <v>従量電灯</v>
      </c>
      <c r="AR167" s="176" t="str" cm="1">
        <f t="array" ref="AR167">_xlfn.IFS($AN167=0,"-",OR($AH167="対象外",$AH167="-"),"-",OR($G167="公衆街路灯A",$G167="定額電灯"),_xlfn.XLOOKUP($AQ167,削除禁止_電灯料金!$B:$B,削除禁止_電灯料金!$E:$E,0),1,"-")</f>
        <v>-</v>
      </c>
      <c r="AS167" s="177" t="str" cm="1">
        <f t="array" ref="AS167">_xlfn.IFS($AR167="-","-",OR($G167="公衆街路灯A",$G167="定額電灯"),_xlfn.XLOOKUP(AQ167,削除禁止_電灯料金!$B:$B,削除禁止_電灯料金!$D:$D,0),1,"-")</f>
        <v>-</v>
      </c>
      <c r="AT167" s="176">
        <f>IFERROR(IF(OR($G167="公衆街路灯A",$G167="定額電灯"),"-",ROUND((_xlfn.XLOOKUP($AQ167,削除禁止_電灯料金!$B:$B,削除禁止_電灯料金!$E:$E)*AM167/1000*$K167*$L167/12),2)),"-")</f>
        <v>0</v>
      </c>
      <c r="AU167" s="177">
        <f>IFERROR(IF(OR($G167="公衆街路灯A",$G167="定額電灯"),"-",ROUND((AM167/1000*$K167*$L167/12)*_xlfn.XLOOKUP($A167,削除禁止_電灯料金!K:K,削除禁止_電灯料金!M:M,"-"),2)),"-")</f>
        <v>0</v>
      </c>
      <c r="AV167" s="178">
        <f>IFERROR(IF(OR($G167="公衆街路灯A",$G167="定額電灯"),ROUND((((AR167+AS167)*AN167))*12*_xlfn.XLOOKUP($A167,削除禁止_電灯料金!K:K,削除禁止_電灯料金!N:N),0),ROUND((AT167+AU167)*AN167*12*_xlfn.XLOOKUP($A167,削除禁止_電灯料金!K:K,削除禁止_電灯料金!N:N),0)),0)</f>
        <v>0</v>
      </c>
      <c r="AW167" s="145"/>
    </row>
    <row r="168" spans="1:49" ht="30" customHeight="1">
      <c r="A168" s="1">
        <v>3</v>
      </c>
      <c r="B168" s="41" t="s">
        <v>289</v>
      </c>
      <c r="C168" s="42"/>
      <c r="D168" s="262" t="s">
        <v>291</v>
      </c>
      <c r="E168" s="263" t="s">
        <v>71</v>
      </c>
      <c r="F168" s="264" t="s">
        <v>301</v>
      </c>
      <c r="G168" s="148" t="s">
        <v>73</v>
      </c>
      <c r="H168" s="149"/>
      <c r="I168" s="150"/>
      <c r="J168" s="267"/>
      <c r="K168" s="152">
        <v>1</v>
      </c>
      <c r="L168" s="266">
        <v>304</v>
      </c>
      <c r="M168" s="154" t="s">
        <v>299</v>
      </c>
      <c r="N168" s="119" t="s">
        <v>110</v>
      </c>
      <c r="O168" s="120">
        <v>1</v>
      </c>
      <c r="P168" s="155" t="s">
        <v>294</v>
      </c>
      <c r="Q168" s="155">
        <v>0</v>
      </c>
      <c r="R168" s="155" t="s">
        <v>295</v>
      </c>
      <c r="S168" s="156">
        <v>0</v>
      </c>
      <c r="T168" s="156">
        <v>0</v>
      </c>
      <c r="U168" s="156">
        <v>0</v>
      </c>
      <c r="V168" s="157">
        <v>0</v>
      </c>
      <c r="W168" s="158">
        <v>47</v>
      </c>
      <c r="X168" s="159">
        <v>2</v>
      </c>
      <c r="Y168" s="160">
        <v>2</v>
      </c>
      <c r="Z168" s="161">
        <f t="shared" si="33"/>
        <v>2.3813333333333335</v>
      </c>
      <c r="AA168" s="155">
        <v>0</v>
      </c>
      <c r="AB168" s="162" t="s">
        <v>80</v>
      </c>
      <c r="AC168" s="163" t="s">
        <v>56</v>
      </c>
      <c r="AD168" s="164" t="s">
        <v>56</v>
      </c>
      <c r="AE168" s="163" t="s">
        <v>56</v>
      </c>
      <c r="AF168" s="164">
        <f t="shared" si="34"/>
        <v>35.720000000000006</v>
      </c>
      <c r="AG168" s="165">
        <f t="shared" si="35"/>
        <v>8572.8000000000011</v>
      </c>
      <c r="AH168" s="166" t="s">
        <v>113</v>
      </c>
      <c r="AI168" s="167"/>
      <c r="AJ168" s="168"/>
      <c r="AK168" s="169"/>
      <c r="AL168" s="170"/>
      <c r="AM168" s="171"/>
      <c r="AN168" s="172"/>
      <c r="AO168" s="173">
        <f t="shared" si="36"/>
        <v>0</v>
      </c>
      <c r="AP168" s="174" t="s">
        <v>82</v>
      </c>
      <c r="AQ168" s="175" t="str" cm="1">
        <f t="array" ref="AQ168">_xlfn.IFS(OR($G168="公衆街路灯A",$G168="定額電灯"),$G168&amp;AP168,COUNTIF(G168,"*従量電灯*"),G168,1,"-")</f>
        <v>従量電灯</v>
      </c>
      <c r="AR168" s="176" t="str" cm="1">
        <f t="array" ref="AR168">_xlfn.IFS($AN168=0,"-",OR($AH168="対象外",$AH168="-"),"-",OR($G168="公衆街路灯A",$G168="定額電灯"),_xlfn.XLOOKUP($AQ168,削除禁止_電灯料金!$B:$B,削除禁止_電灯料金!$E:$E,0),1,"-")</f>
        <v>-</v>
      </c>
      <c r="AS168" s="177" t="str" cm="1">
        <f t="array" ref="AS168">_xlfn.IFS($AR168="-","-",OR($G168="公衆街路灯A",$G168="定額電灯"),_xlfn.XLOOKUP(AQ168,削除禁止_電灯料金!$B:$B,削除禁止_電灯料金!$D:$D,0),1,"-")</f>
        <v>-</v>
      </c>
      <c r="AT168" s="176">
        <f>IFERROR(IF(OR($G168="公衆街路灯A",$G168="定額電灯"),"-",ROUND((_xlfn.XLOOKUP($AQ168,削除禁止_電灯料金!$B:$B,削除禁止_電灯料金!$E:$E)*AM168/1000*$K168*$L168/12),2)),"-")</f>
        <v>0</v>
      </c>
      <c r="AU168" s="177">
        <f>IFERROR(IF(OR($G168="公衆街路灯A",$G168="定額電灯"),"-",ROUND((AM168/1000*$K168*$L168/12)*_xlfn.XLOOKUP($A168,削除禁止_電灯料金!K:K,削除禁止_電灯料金!M:M,"-"),2)),"-")</f>
        <v>0</v>
      </c>
      <c r="AV168" s="178">
        <f>IFERROR(IF(OR($G168="公衆街路灯A",$G168="定額電灯"),ROUND((((AR168+AS168)*AN168))*12*_xlfn.XLOOKUP($A168,削除禁止_電灯料金!K:K,削除禁止_電灯料金!N:N),0),ROUND((AT168+AU168)*AN168*12*_xlfn.XLOOKUP($A168,削除禁止_電灯料金!K:K,削除禁止_電灯料金!N:N),0)),0)</f>
        <v>0</v>
      </c>
      <c r="AW168" s="145"/>
    </row>
    <row r="169" spans="1:49" ht="30" customHeight="1">
      <c r="A169" s="1">
        <v>3</v>
      </c>
      <c r="B169" s="41" t="s">
        <v>289</v>
      </c>
      <c r="C169" s="42"/>
      <c r="D169" s="262" t="s">
        <v>291</v>
      </c>
      <c r="E169" s="263" t="s">
        <v>71</v>
      </c>
      <c r="F169" s="264" t="s">
        <v>301</v>
      </c>
      <c r="G169" s="148" t="s">
        <v>73</v>
      </c>
      <c r="H169" s="149"/>
      <c r="I169" s="150"/>
      <c r="J169" s="267"/>
      <c r="K169" s="152">
        <v>1</v>
      </c>
      <c r="L169" s="266">
        <v>304</v>
      </c>
      <c r="M169" s="154" t="s">
        <v>302</v>
      </c>
      <c r="N169" s="119" t="s">
        <v>210</v>
      </c>
      <c r="O169" s="120">
        <v>1</v>
      </c>
      <c r="P169" s="155" t="s">
        <v>294</v>
      </c>
      <c r="Q169" s="155">
        <v>0</v>
      </c>
      <c r="R169" s="155">
        <v>0</v>
      </c>
      <c r="S169" s="156">
        <v>0</v>
      </c>
      <c r="T169" s="156">
        <v>0</v>
      </c>
      <c r="U169" s="156">
        <v>0</v>
      </c>
      <c r="V169" s="157">
        <v>0</v>
      </c>
      <c r="W169" s="158">
        <v>47</v>
      </c>
      <c r="X169" s="159">
        <v>2</v>
      </c>
      <c r="Y169" s="160">
        <v>2</v>
      </c>
      <c r="Z169" s="161">
        <f t="shared" si="33"/>
        <v>2.3813333333333335</v>
      </c>
      <c r="AA169" s="155">
        <v>0</v>
      </c>
      <c r="AB169" s="162" t="s">
        <v>80</v>
      </c>
      <c r="AC169" s="163" t="s">
        <v>56</v>
      </c>
      <c r="AD169" s="164" t="s">
        <v>56</v>
      </c>
      <c r="AE169" s="163" t="s">
        <v>56</v>
      </c>
      <c r="AF169" s="164">
        <f t="shared" si="34"/>
        <v>35.720000000000006</v>
      </c>
      <c r="AG169" s="165">
        <f t="shared" si="35"/>
        <v>8572.8000000000011</v>
      </c>
      <c r="AH169" s="166" t="s">
        <v>113</v>
      </c>
      <c r="AI169" s="167"/>
      <c r="AJ169" s="168"/>
      <c r="AK169" s="169"/>
      <c r="AL169" s="170"/>
      <c r="AM169" s="171"/>
      <c r="AN169" s="172"/>
      <c r="AO169" s="173">
        <f t="shared" si="36"/>
        <v>0</v>
      </c>
      <c r="AP169" s="174" t="s">
        <v>82</v>
      </c>
      <c r="AQ169" s="175" t="str" cm="1">
        <f t="array" ref="AQ169">_xlfn.IFS(OR($G169="公衆街路灯A",$G169="定額電灯"),$G169&amp;AP169,COUNTIF(G169,"*従量電灯*"),G169,1,"-")</f>
        <v>従量電灯</v>
      </c>
      <c r="AR169" s="176" t="str" cm="1">
        <f t="array" ref="AR169">_xlfn.IFS($AN169=0,"-",OR($AH169="対象外",$AH169="-"),"-",OR($G169="公衆街路灯A",$G169="定額電灯"),_xlfn.XLOOKUP($AQ169,削除禁止_電灯料金!$B:$B,削除禁止_電灯料金!$E:$E,0),1,"-")</f>
        <v>-</v>
      </c>
      <c r="AS169" s="177" t="str" cm="1">
        <f t="array" ref="AS169">_xlfn.IFS($AR169="-","-",OR($G169="公衆街路灯A",$G169="定額電灯"),_xlfn.XLOOKUP(AQ169,削除禁止_電灯料金!$B:$B,削除禁止_電灯料金!$D:$D,0),1,"-")</f>
        <v>-</v>
      </c>
      <c r="AT169" s="176">
        <f>IFERROR(IF(OR($G169="公衆街路灯A",$G169="定額電灯"),"-",ROUND((_xlfn.XLOOKUP($AQ169,削除禁止_電灯料金!$B:$B,削除禁止_電灯料金!$E:$E)*AM169/1000*$K169*$L169/12),2)),"-")</f>
        <v>0</v>
      </c>
      <c r="AU169" s="177">
        <f>IFERROR(IF(OR($G169="公衆街路灯A",$G169="定額電灯"),"-",ROUND((AM169/1000*$K169*$L169/12)*_xlfn.XLOOKUP($A169,削除禁止_電灯料金!K:K,削除禁止_電灯料金!M:M,"-"),2)),"-")</f>
        <v>0</v>
      </c>
      <c r="AV169" s="178">
        <f>IFERROR(IF(OR($G169="公衆街路灯A",$G169="定額電灯"),ROUND((((AR169+AS169)*AN169))*12*_xlfn.XLOOKUP($A169,削除禁止_電灯料金!K:K,削除禁止_電灯料金!N:N),0),ROUND((AT169+AU169)*AN169*12*_xlfn.XLOOKUP($A169,削除禁止_電灯料金!K:K,削除禁止_電灯料金!N:N),0)),0)</f>
        <v>0</v>
      </c>
      <c r="AW169" s="145"/>
    </row>
    <row r="170" spans="1:49" ht="30" customHeight="1">
      <c r="A170" s="1">
        <v>3</v>
      </c>
      <c r="B170" s="41" t="s">
        <v>289</v>
      </c>
      <c r="C170" s="42"/>
      <c r="D170" s="262" t="s">
        <v>291</v>
      </c>
      <c r="E170" s="263" t="s">
        <v>71</v>
      </c>
      <c r="F170" s="264" t="s">
        <v>303</v>
      </c>
      <c r="G170" s="148" t="s">
        <v>73</v>
      </c>
      <c r="H170" s="149"/>
      <c r="I170" s="150"/>
      <c r="J170" s="267"/>
      <c r="K170" s="152">
        <v>1</v>
      </c>
      <c r="L170" s="266">
        <v>30</v>
      </c>
      <c r="M170" s="154" t="s">
        <v>304</v>
      </c>
      <c r="N170" s="119" t="s">
        <v>234</v>
      </c>
      <c r="O170" s="120">
        <v>1</v>
      </c>
      <c r="P170" s="155" t="s">
        <v>294</v>
      </c>
      <c r="Q170" s="155">
        <v>0</v>
      </c>
      <c r="R170" s="155">
        <v>0</v>
      </c>
      <c r="S170" s="156">
        <v>0</v>
      </c>
      <c r="T170" s="156" t="s">
        <v>235</v>
      </c>
      <c r="U170" s="156">
        <v>0</v>
      </c>
      <c r="V170" s="157">
        <v>0</v>
      </c>
      <c r="W170" s="158">
        <v>47</v>
      </c>
      <c r="X170" s="159">
        <v>2</v>
      </c>
      <c r="Y170" s="160">
        <v>2</v>
      </c>
      <c r="Z170" s="161">
        <f t="shared" si="33"/>
        <v>0.23499999999999999</v>
      </c>
      <c r="AA170" s="155">
        <v>0</v>
      </c>
      <c r="AB170" s="162" t="s">
        <v>80</v>
      </c>
      <c r="AC170" s="163" t="s">
        <v>56</v>
      </c>
      <c r="AD170" s="164" t="s">
        <v>56</v>
      </c>
      <c r="AE170" s="163" t="s">
        <v>56</v>
      </c>
      <c r="AF170" s="164">
        <f t="shared" si="34"/>
        <v>3.5249999999999999</v>
      </c>
      <c r="AG170" s="165">
        <f t="shared" si="35"/>
        <v>846</v>
      </c>
      <c r="AH170" s="166" t="s">
        <v>113</v>
      </c>
      <c r="AI170" s="167"/>
      <c r="AJ170" s="168"/>
      <c r="AK170" s="169"/>
      <c r="AL170" s="170"/>
      <c r="AM170" s="171"/>
      <c r="AN170" s="172"/>
      <c r="AO170" s="173">
        <f t="shared" si="36"/>
        <v>0</v>
      </c>
      <c r="AP170" s="174" t="s">
        <v>82</v>
      </c>
      <c r="AQ170" s="175" t="str" cm="1">
        <f t="array" ref="AQ170">_xlfn.IFS(OR($G170="公衆街路灯A",$G170="定額電灯"),$G170&amp;AP170,COUNTIF(G170,"*従量電灯*"),G170,1,"-")</f>
        <v>従量電灯</v>
      </c>
      <c r="AR170" s="176" t="str" cm="1">
        <f t="array" ref="AR170">_xlfn.IFS($AN170=0,"-",OR($AH170="対象外",$AH170="-"),"-",OR($G170="公衆街路灯A",$G170="定額電灯"),_xlfn.XLOOKUP($AQ170,削除禁止_電灯料金!$B:$B,削除禁止_電灯料金!$E:$E,0),1,"-")</f>
        <v>-</v>
      </c>
      <c r="AS170" s="177" t="str" cm="1">
        <f t="array" ref="AS170">_xlfn.IFS($AR170="-","-",OR($G170="公衆街路灯A",$G170="定額電灯"),_xlfn.XLOOKUP(AQ170,削除禁止_電灯料金!$B:$B,削除禁止_電灯料金!$D:$D,0),1,"-")</f>
        <v>-</v>
      </c>
      <c r="AT170" s="176">
        <f>IFERROR(IF(OR($G170="公衆街路灯A",$G170="定額電灯"),"-",ROUND((_xlfn.XLOOKUP($AQ170,削除禁止_電灯料金!$B:$B,削除禁止_電灯料金!$E:$E)*AM170/1000*$K170*$L170/12),2)),"-")</f>
        <v>0</v>
      </c>
      <c r="AU170" s="177">
        <f>IFERROR(IF(OR($G170="公衆街路灯A",$G170="定額電灯"),"-",ROUND((AM170/1000*$K170*$L170/12)*_xlfn.XLOOKUP($A170,削除禁止_電灯料金!K:K,削除禁止_電灯料金!M:M,"-"),2)),"-")</f>
        <v>0</v>
      </c>
      <c r="AV170" s="178">
        <f>IFERROR(IF(OR($G170="公衆街路灯A",$G170="定額電灯"),ROUND((((AR170+AS170)*AN170))*12*_xlfn.XLOOKUP($A170,削除禁止_電灯料金!K:K,削除禁止_電灯料金!N:N),0),ROUND((AT170+AU170)*AN170*12*_xlfn.XLOOKUP($A170,削除禁止_電灯料金!K:K,削除禁止_電灯料金!N:N),0)),0)</f>
        <v>0</v>
      </c>
      <c r="AW170" s="145"/>
    </row>
    <row r="171" spans="1:49" ht="30" customHeight="1">
      <c r="A171" s="1">
        <v>3</v>
      </c>
      <c r="B171" s="41" t="s">
        <v>289</v>
      </c>
      <c r="C171" s="42"/>
      <c r="D171" s="262" t="s">
        <v>291</v>
      </c>
      <c r="E171" s="263" t="s">
        <v>71</v>
      </c>
      <c r="F171" s="264" t="s">
        <v>305</v>
      </c>
      <c r="G171" s="148" t="s">
        <v>73</v>
      </c>
      <c r="H171" s="149"/>
      <c r="I171" s="150"/>
      <c r="J171" s="267"/>
      <c r="K171" s="152">
        <v>1</v>
      </c>
      <c r="L171" s="266">
        <v>30</v>
      </c>
      <c r="M171" s="154" t="s">
        <v>306</v>
      </c>
      <c r="N171" s="119" t="s">
        <v>134</v>
      </c>
      <c r="O171" s="120">
        <v>2</v>
      </c>
      <c r="P171" s="155" t="s">
        <v>294</v>
      </c>
      <c r="Q171" s="155">
        <v>0</v>
      </c>
      <c r="R171" s="155">
        <v>0</v>
      </c>
      <c r="S171" s="156">
        <v>0</v>
      </c>
      <c r="T171" s="156">
        <v>0</v>
      </c>
      <c r="U171" s="156">
        <v>0</v>
      </c>
      <c r="V171" s="157" t="s">
        <v>90</v>
      </c>
      <c r="W171" s="158">
        <v>47</v>
      </c>
      <c r="X171" s="159">
        <v>1</v>
      </c>
      <c r="Y171" s="160">
        <v>2</v>
      </c>
      <c r="Z171" s="161">
        <f t="shared" si="33"/>
        <v>0.23499999999999999</v>
      </c>
      <c r="AA171" s="155">
        <v>0</v>
      </c>
      <c r="AB171" s="162" t="s">
        <v>80</v>
      </c>
      <c r="AC171" s="163" t="s">
        <v>56</v>
      </c>
      <c r="AD171" s="164" t="s">
        <v>56</v>
      </c>
      <c r="AE171" s="163" t="s">
        <v>56</v>
      </c>
      <c r="AF171" s="164">
        <f t="shared" si="34"/>
        <v>3.5249999999999999</v>
      </c>
      <c r="AG171" s="165">
        <f t="shared" si="35"/>
        <v>846</v>
      </c>
      <c r="AH171" s="166" t="s">
        <v>81</v>
      </c>
      <c r="AI171" s="167"/>
      <c r="AJ171" s="168"/>
      <c r="AK171" s="169"/>
      <c r="AL171" s="170"/>
      <c r="AM171" s="171"/>
      <c r="AN171" s="172"/>
      <c r="AO171" s="173">
        <f t="shared" si="36"/>
        <v>0</v>
      </c>
      <c r="AP171" s="174" t="s">
        <v>82</v>
      </c>
      <c r="AQ171" s="175" t="str" cm="1">
        <f t="array" ref="AQ171">_xlfn.IFS(OR($G171="公衆街路灯A",$G171="定額電灯"),$G171&amp;AP171,COUNTIF(G171,"*従量電灯*"),G171,1,"-")</f>
        <v>従量電灯</v>
      </c>
      <c r="AR171" s="176" t="str" cm="1">
        <f t="array" ref="AR171">_xlfn.IFS($AN171=0,"-",OR($AH171="対象外",$AH171="-"),"-",OR($G171="公衆街路灯A",$G171="定額電灯"),_xlfn.XLOOKUP($AQ171,削除禁止_電灯料金!$B:$B,削除禁止_電灯料金!$E:$E,0),1,"-")</f>
        <v>-</v>
      </c>
      <c r="AS171" s="177" t="str" cm="1">
        <f t="array" ref="AS171">_xlfn.IFS($AR171="-","-",OR($G171="公衆街路灯A",$G171="定額電灯"),_xlfn.XLOOKUP(AQ171,削除禁止_電灯料金!$B:$B,削除禁止_電灯料金!$D:$D,0),1,"-")</f>
        <v>-</v>
      </c>
      <c r="AT171" s="176">
        <f>IFERROR(IF(OR($G171="公衆街路灯A",$G171="定額電灯"),"-",ROUND((_xlfn.XLOOKUP($AQ171,削除禁止_電灯料金!$B:$B,削除禁止_電灯料金!$E:$E)*AM171/1000*$K171*$L171/12),2)),"-")</f>
        <v>0</v>
      </c>
      <c r="AU171" s="177">
        <f>IFERROR(IF(OR($G171="公衆街路灯A",$G171="定額電灯"),"-",ROUND((AM171/1000*$K171*$L171/12)*_xlfn.XLOOKUP($A171,削除禁止_電灯料金!K:K,削除禁止_電灯料金!M:M,"-"),2)),"-")</f>
        <v>0</v>
      </c>
      <c r="AV171" s="178">
        <f>IFERROR(IF(OR($G171="公衆街路灯A",$G171="定額電灯"),ROUND((((AR171+AS171)*AN171))*12*_xlfn.XLOOKUP($A171,削除禁止_電灯料金!K:K,削除禁止_電灯料金!N:N),0),ROUND((AT171+AU171)*AN171*12*_xlfn.XLOOKUP($A171,削除禁止_電灯料金!K:K,削除禁止_電灯料金!N:N),0)),0)</f>
        <v>0</v>
      </c>
      <c r="AW171" s="145"/>
    </row>
    <row r="172" spans="1:49" ht="30" customHeight="1">
      <c r="A172" s="1">
        <v>3</v>
      </c>
      <c r="B172" s="41" t="s">
        <v>289</v>
      </c>
      <c r="C172" s="42"/>
      <c r="D172" s="262" t="s">
        <v>291</v>
      </c>
      <c r="E172" s="263" t="s">
        <v>71</v>
      </c>
      <c r="F172" s="264" t="s">
        <v>305</v>
      </c>
      <c r="G172" s="148" t="s">
        <v>73</v>
      </c>
      <c r="H172" s="149"/>
      <c r="I172" s="150"/>
      <c r="J172" s="267"/>
      <c r="K172" s="152">
        <v>1</v>
      </c>
      <c r="L172" s="266">
        <v>30</v>
      </c>
      <c r="M172" s="154" t="s">
        <v>307</v>
      </c>
      <c r="N172" s="119" t="s">
        <v>234</v>
      </c>
      <c r="O172" s="120">
        <v>1</v>
      </c>
      <c r="P172" s="155" t="s">
        <v>135</v>
      </c>
      <c r="Q172" s="155">
        <v>0</v>
      </c>
      <c r="R172" s="155">
        <v>0</v>
      </c>
      <c r="S172" s="156">
        <v>0</v>
      </c>
      <c r="T172" s="156">
        <v>0</v>
      </c>
      <c r="U172" s="156">
        <v>0</v>
      </c>
      <c r="V172" s="157">
        <v>0</v>
      </c>
      <c r="W172" s="158">
        <v>28</v>
      </c>
      <c r="X172" s="159">
        <v>1</v>
      </c>
      <c r="Y172" s="160">
        <v>1</v>
      </c>
      <c r="Z172" s="161">
        <f t="shared" si="33"/>
        <v>7.0000000000000007E-2</v>
      </c>
      <c r="AA172" s="155">
        <v>0</v>
      </c>
      <c r="AB172" s="162" t="s">
        <v>80</v>
      </c>
      <c r="AC172" s="163" t="s">
        <v>56</v>
      </c>
      <c r="AD172" s="164" t="s">
        <v>56</v>
      </c>
      <c r="AE172" s="163" t="s">
        <v>56</v>
      </c>
      <c r="AF172" s="164">
        <f t="shared" si="34"/>
        <v>2.1</v>
      </c>
      <c r="AG172" s="165">
        <f t="shared" si="35"/>
        <v>252</v>
      </c>
      <c r="AH172" s="166" t="s">
        <v>113</v>
      </c>
      <c r="AI172" s="167"/>
      <c r="AJ172" s="168"/>
      <c r="AK172" s="169"/>
      <c r="AL172" s="170"/>
      <c r="AM172" s="171"/>
      <c r="AN172" s="172"/>
      <c r="AO172" s="173">
        <f t="shared" si="36"/>
        <v>0</v>
      </c>
      <c r="AP172" s="174" t="s">
        <v>82</v>
      </c>
      <c r="AQ172" s="175" t="str" cm="1">
        <f t="array" ref="AQ172">_xlfn.IFS(OR($G172="公衆街路灯A",$G172="定額電灯"),$G172&amp;AP172,COUNTIF(G172,"*従量電灯*"),G172,1,"-")</f>
        <v>従量電灯</v>
      </c>
      <c r="AR172" s="176" t="str" cm="1">
        <f t="array" ref="AR172">_xlfn.IFS($AN172=0,"-",OR($AH172="対象外",$AH172="-"),"-",OR($G172="公衆街路灯A",$G172="定額電灯"),_xlfn.XLOOKUP($AQ172,削除禁止_電灯料金!$B:$B,削除禁止_電灯料金!$E:$E,0),1,"-")</f>
        <v>-</v>
      </c>
      <c r="AS172" s="177" t="str" cm="1">
        <f t="array" ref="AS172">_xlfn.IFS($AR172="-","-",OR($G172="公衆街路灯A",$G172="定額電灯"),_xlfn.XLOOKUP(AQ172,削除禁止_電灯料金!$B:$B,削除禁止_電灯料金!$D:$D,0),1,"-")</f>
        <v>-</v>
      </c>
      <c r="AT172" s="176">
        <f>IFERROR(IF(OR($G172="公衆街路灯A",$G172="定額電灯"),"-",ROUND((_xlfn.XLOOKUP($AQ172,削除禁止_電灯料金!$B:$B,削除禁止_電灯料金!$E:$E)*AM172/1000*$K172*$L172/12),2)),"-")</f>
        <v>0</v>
      </c>
      <c r="AU172" s="177">
        <f>IFERROR(IF(OR($G172="公衆街路灯A",$G172="定額電灯"),"-",ROUND((AM172/1000*$K172*$L172/12)*_xlfn.XLOOKUP($A172,削除禁止_電灯料金!K:K,削除禁止_電灯料金!M:M,"-"),2)),"-")</f>
        <v>0</v>
      </c>
      <c r="AV172" s="178">
        <f>IFERROR(IF(OR($G172="公衆街路灯A",$G172="定額電灯"),ROUND((((AR172+AS172)*AN172))*12*_xlfn.XLOOKUP($A172,削除禁止_電灯料金!K:K,削除禁止_電灯料金!N:N),0),ROUND((AT172+AU172)*AN172*12*_xlfn.XLOOKUP($A172,削除禁止_電灯料金!K:K,削除禁止_電灯料金!N:N),0)),0)</f>
        <v>0</v>
      </c>
      <c r="AW172" s="145"/>
    </row>
    <row r="173" spans="1:49" ht="30" customHeight="1">
      <c r="A173" s="1">
        <v>3</v>
      </c>
      <c r="B173" s="41" t="s">
        <v>289</v>
      </c>
      <c r="C173" s="42"/>
      <c r="D173" s="262" t="s">
        <v>291</v>
      </c>
      <c r="E173" s="263" t="s">
        <v>186</v>
      </c>
      <c r="F173" s="264" t="s">
        <v>308</v>
      </c>
      <c r="G173" s="148" t="s">
        <v>73</v>
      </c>
      <c r="H173" s="149"/>
      <c r="I173" s="150"/>
      <c r="J173" s="267"/>
      <c r="K173" s="152">
        <v>1</v>
      </c>
      <c r="L173" s="266">
        <v>30</v>
      </c>
      <c r="M173" s="154" t="s">
        <v>309</v>
      </c>
      <c r="N173" s="119" t="s">
        <v>234</v>
      </c>
      <c r="O173" s="120">
        <v>1</v>
      </c>
      <c r="P173" s="155" t="s">
        <v>294</v>
      </c>
      <c r="Q173" s="155">
        <v>0</v>
      </c>
      <c r="R173" s="155">
        <v>0</v>
      </c>
      <c r="S173" s="156">
        <v>0</v>
      </c>
      <c r="T173" s="156">
        <v>0</v>
      </c>
      <c r="U173" s="156">
        <v>0</v>
      </c>
      <c r="V173" s="157">
        <v>0</v>
      </c>
      <c r="W173" s="158">
        <v>47</v>
      </c>
      <c r="X173" s="159">
        <v>2</v>
      </c>
      <c r="Y173" s="160">
        <v>2</v>
      </c>
      <c r="Z173" s="161">
        <f t="shared" si="33"/>
        <v>0.23499999999999999</v>
      </c>
      <c r="AA173" s="155">
        <v>0</v>
      </c>
      <c r="AB173" s="162" t="s">
        <v>80</v>
      </c>
      <c r="AC173" s="163" t="s">
        <v>56</v>
      </c>
      <c r="AD173" s="164" t="s">
        <v>56</v>
      </c>
      <c r="AE173" s="163" t="s">
        <v>56</v>
      </c>
      <c r="AF173" s="164">
        <f t="shared" si="34"/>
        <v>3.5249999999999999</v>
      </c>
      <c r="AG173" s="165">
        <f t="shared" si="35"/>
        <v>846</v>
      </c>
      <c r="AH173" s="166" t="s">
        <v>113</v>
      </c>
      <c r="AI173" s="167"/>
      <c r="AJ173" s="168"/>
      <c r="AK173" s="169"/>
      <c r="AL173" s="170"/>
      <c r="AM173" s="171"/>
      <c r="AN173" s="172"/>
      <c r="AO173" s="173">
        <f t="shared" si="36"/>
        <v>0</v>
      </c>
      <c r="AP173" s="174" t="s">
        <v>82</v>
      </c>
      <c r="AQ173" s="175" t="str" cm="1">
        <f t="array" ref="AQ173">_xlfn.IFS(OR($G173="公衆街路灯A",$G173="定額電灯"),$G173&amp;AP173,COUNTIF(G173,"*従量電灯*"),G173,1,"-")</f>
        <v>従量電灯</v>
      </c>
      <c r="AR173" s="176" t="str" cm="1">
        <f t="array" ref="AR173">_xlfn.IFS($AN173=0,"-",OR($AH173="対象外",$AH173="-"),"-",OR($G173="公衆街路灯A",$G173="定額電灯"),_xlfn.XLOOKUP($AQ173,削除禁止_電灯料金!$B:$B,削除禁止_電灯料金!$E:$E,0),1,"-")</f>
        <v>-</v>
      </c>
      <c r="AS173" s="177" t="str" cm="1">
        <f t="array" ref="AS173">_xlfn.IFS($AR173="-","-",OR($G173="公衆街路灯A",$G173="定額電灯"),_xlfn.XLOOKUP(AQ173,削除禁止_電灯料金!$B:$B,削除禁止_電灯料金!$D:$D,0),1,"-")</f>
        <v>-</v>
      </c>
      <c r="AT173" s="176">
        <f>IFERROR(IF(OR($G173="公衆街路灯A",$G173="定額電灯"),"-",ROUND((_xlfn.XLOOKUP($AQ173,削除禁止_電灯料金!$B:$B,削除禁止_電灯料金!$E:$E)*AM173/1000*$K173*$L173/12),2)),"-")</f>
        <v>0</v>
      </c>
      <c r="AU173" s="177">
        <f>IFERROR(IF(OR($G173="公衆街路灯A",$G173="定額電灯"),"-",ROUND((AM173/1000*$K173*$L173/12)*_xlfn.XLOOKUP($A173,削除禁止_電灯料金!K:K,削除禁止_電灯料金!M:M,"-"),2)),"-")</f>
        <v>0</v>
      </c>
      <c r="AV173" s="178">
        <f>IFERROR(IF(OR($G173="公衆街路灯A",$G173="定額電灯"),ROUND((((AR173+AS173)*AN173))*12*_xlfn.XLOOKUP($A173,削除禁止_電灯料金!K:K,削除禁止_電灯料金!N:N),0),ROUND((AT173+AU173)*AN173*12*_xlfn.XLOOKUP($A173,削除禁止_電灯料金!K:K,削除禁止_電灯料金!N:N),0)),0)</f>
        <v>0</v>
      </c>
      <c r="AW173" s="145"/>
    </row>
    <row r="174" spans="1:49" ht="30" customHeight="1">
      <c r="A174" s="1">
        <v>3</v>
      </c>
      <c r="B174" s="41" t="s">
        <v>289</v>
      </c>
      <c r="C174" s="42"/>
      <c r="D174" s="262" t="s">
        <v>291</v>
      </c>
      <c r="E174" s="263" t="s">
        <v>186</v>
      </c>
      <c r="F174" s="264" t="s">
        <v>308</v>
      </c>
      <c r="G174" s="148" t="s">
        <v>73</v>
      </c>
      <c r="H174" s="149"/>
      <c r="I174" s="150"/>
      <c r="J174" s="267"/>
      <c r="K174" s="152">
        <v>1</v>
      </c>
      <c r="L174" s="266">
        <v>30</v>
      </c>
      <c r="M174" s="154" t="s">
        <v>304</v>
      </c>
      <c r="N174" s="119" t="s">
        <v>234</v>
      </c>
      <c r="O174" s="120">
        <v>1</v>
      </c>
      <c r="P174" s="155" t="s">
        <v>294</v>
      </c>
      <c r="Q174" s="155">
        <v>0</v>
      </c>
      <c r="R174" s="155">
        <v>0</v>
      </c>
      <c r="S174" s="156">
        <v>0</v>
      </c>
      <c r="T174" s="156" t="s">
        <v>235</v>
      </c>
      <c r="U174" s="156">
        <v>0</v>
      </c>
      <c r="V174" s="157">
        <v>0</v>
      </c>
      <c r="W174" s="158">
        <v>47</v>
      </c>
      <c r="X174" s="159">
        <v>1</v>
      </c>
      <c r="Y174" s="160">
        <v>1</v>
      </c>
      <c r="Z174" s="161">
        <f t="shared" si="33"/>
        <v>0.11749999999999999</v>
      </c>
      <c r="AA174" s="155">
        <v>0</v>
      </c>
      <c r="AB174" s="162" t="s">
        <v>80</v>
      </c>
      <c r="AC174" s="163" t="s">
        <v>56</v>
      </c>
      <c r="AD174" s="164" t="s">
        <v>56</v>
      </c>
      <c r="AE174" s="163" t="s">
        <v>56</v>
      </c>
      <c r="AF174" s="164">
        <f t="shared" si="34"/>
        <v>3.5249999999999999</v>
      </c>
      <c r="AG174" s="165">
        <f t="shared" si="35"/>
        <v>423</v>
      </c>
      <c r="AH174" s="166" t="s">
        <v>113</v>
      </c>
      <c r="AI174" s="167"/>
      <c r="AJ174" s="168"/>
      <c r="AK174" s="169"/>
      <c r="AL174" s="170"/>
      <c r="AM174" s="171"/>
      <c r="AN174" s="172"/>
      <c r="AO174" s="173">
        <f t="shared" si="36"/>
        <v>0</v>
      </c>
      <c r="AP174" s="174" t="s">
        <v>82</v>
      </c>
      <c r="AQ174" s="175" t="str" cm="1">
        <f t="array" ref="AQ174">_xlfn.IFS(OR($G174="公衆街路灯A",$G174="定額電灯"),$G174&amp;AP174,COUNTIF(G174,"*従量電灯*"),G174,1,"-")</f>
        <v>従量電灯</v>
      </c>
      <c r="AR174" s="176" t="str" cm="1">
        <f t="array" ref="AR174">_xlfn.IFS($AN174=0,"-",OR($AH174="対象外",$AH174="-"),"-",OR($G174="公衆街路灯A",$G174="定額電灯"),_xlfn.XLOOKUP($AQ174,削除禁止_電灯料金!$B:$B,削除禁止_電灯料金!$E:$E,0),1,"-")</f>
        <v>-</v>
      </c>
      <c r="AS174" s="177" t="str" cm="1">
        <f t="array" ref="AS174">_xlfn.IFS($AR174="-","-",OR($G174="公衆街路灯A",$G174="定額電灯"),_xlfn.XLOOKUP(AQ174,削除禁止_電灯料金!$B:$B,削除禁止_電灯料金!$D:$D,0),1,"-")</f>
        <v>-</v>
      </c>
      <c r="AT174" s="176">
        <f>IFERROR(IF(OR($G174="公衆街路灯A",$G174="定額電灯"),"-",ROUND((_xlfn.XLOOKUP($AQ174,削除禁止_電灯料金!$B:$B,削除禁止_電灯料金!$E:$E)*AM174/1000*$K174*$L174/12),2)),"-")</f>
        <v>0</v>
      </c>
      <c r="AU174" s="177">
        <f>IFERROR(IF(OR($G174="公衆街路灯A",$G174="定額電灯"),"-",ROUND((AM174/1000*$K174*$L174/12)*_xlfn.XLOOKUP($A174,削除禁止_電灯料金!K:K,削除禁止_電灯料金!M:M,"-"),2)),"-")</f>
        <v>0</v>
      </c>
      <c r="AV174" s="178">
        <f>IFERROR(IF(OR($G174="公衆街路灯A",$G174="定額電灯"),ROUND((((AR174+AS174)*AN174))*12*_xlfn.XLOOKUP($A174,削除禁止_電灯料金!K:K,削除禁止_電灯料金!N:N),0),ROUND((AT174+AU174)*AN174*12*_xlfn.XLOOKUP($A174,削除禁止_電灯料金!K:K,削除禁止_電灯料金!N:N),0)),0)</f>
        <v>0</v>
      </c>
      <c r="AW174" s="145"/>
    </row>
    <row r="175" spans="1:49" ht="30" customHeight="1">
      <c r="A175" s="1">
        <v>3</v>
      </c>
      <c r="B175" s="41" t="s">
        <v>289</v>
      </c>
      <c r="C175" s="42"/>
      <c r="D175" s="262" t="s">
        <v>291</v>
      </c>
      <c r="E175" s="263" t="s">
        <v>186</v>
      </c>
      <c r="F175" s="264" t="s">
        <v>310</v>
      </c>
      <c r="G175" s="148" t="s">
        <v>73</v>
      </c>
      <c r="H175" s="149"/>
      <c r="I175" s="150"/>
      <c r="J175" s="267"/>
      <c r="K175" s="152">
        <v>3</v>
      </c>
      <c r="L175" s="266">
        <v>100</v>
      </c>
      <c r="M175" s="154" t="s">
        <v>299</v>
      </c>
      <c r="N175" s="119" t="s">
        <v>110</v>
      </c>
      <c r="O175" s="120">
        <v>1</v>
      </c>
      <c r="P175" s="155" t="s">
        <v>294</v>
      </c>
      <c r="Q175" s="155">
        <v>0</v>
      </c>
      <c r="R175" s="155" t="s">
        <v>295</v>
      </c>
      <c r="S175" s="156">
        <v>0</v>
      </c>
      <c r="T175" s="156">
        <v>0</v>
      </c>
      <c r="U175" s="156">
        <v>0</v>
      </c>
      <c r="V175" s="157">
        <v>0</v>
      </c>
      <c r="W175" s="158">
        <v>47</v>
      </c>
      <c r="X175" s="159">
        <v>4</v>
      </c>
      <c r="Y175" s="160">
        <v>4</v>
      </c>
      <c r="Z175" s="161">
        <f t="shared" si="33"/>
        <v>4.7</v>
      </c>
      <c r="AA175" s="155">
        <v>0</v>
      </c>
      <c r="AB175" s="162" t="s">
        <v>80</v>
      </c>
      <c r="AC175" s="163" t="s">
        <v>56</v>
      </c>
      <c r="AD175" s="164" t="s">
        <v>56</v>
      </c>
      <c r="AE175" s="163" t="s">
        <v>56</v>
      </c>
      <c r="AF175" s="164">
        <f t="shared" si="34"/>
        <v>35.25</v>
      </c>
      <c r="AG175" s="165">
        <f t="shared" si="35"/>
        <v>16920</v>
      </c>
      <c r="AH175" s="166" t="s">
        <v>113</v>
      </c>
      <c r="AI175" s="167"/>
      <c r="AJ175" s="168"/>
      <c r="AK175" s="169"/>
      <c r="AL175" s="170"/>
      <c r="AM175" s="171"/>
      <c r="AN175" s="172"/>
      <c r="AO175" s="173">
        <f t="shared" si="36"/>
        <v>0</v>
      </c>
      <c r="AP175" s="174" t="s">
        <v>82</v>
      </c>
      <c r="AQ175" s="175" t="str" cm="1">
        <f t="array" ref="AQ175">_xlfn.IFS(OR($G175="公衆街路灯A",$G175="定額電灯"),$G175&amp;AP175,COUNTIF(G175,"*従量電灯*"),G175,1,"-")</f>
        <v>従量電灯</v>
      </c>
      <c r="AR175" s="176" t="str" cm="1">
        <f t="array" ref="AR175">_xlfn.IFS($AN175=0,"-",OR($AH175="対象外",$AH175="-"),"-",OR($G175="公衆街路灯A",$G175="定額電灯"),_xlfn.XLOOKUP($AQ175,削除禁止_電灯料金!$B:$B,削除禁止_電灯料金!$E:$E,0),1,"-")</f>
        <v>-</v>
      </c>
      <c r="AS175" s="177" t="str" cm="1">
        <f t="array" ref="AS175">_xlfn.IFS($AR175="-","-",OR($G175="公衆街路灯A",$G175="定額電灯"),_xlfn.XLOOKUP(AQ175,削除禁止_電灯料金!$B:$B,削除禁止_電灯料金!$D:$D,0),1,"-")</f>
        <v>-</v>
      </c>
      <c r="AT175" s="176">
        <f>IFERROR(IF(OR($G175="公衆街路灯A",$G175="定額電灯"),"-",ROUND((_xlfn.XLOOKUP($AQ175,削除禁止_電灯料金!$B:$B,削除禁止_電灯料金!$E:$E)*AM175/1000*$K175*$L175/12),2)),"-")</f>
        <v>0</v>
      </c>
      <c r="AU175" s="177">
        <f>IFERROR(IF(OR($G175="公衆街路灯A",$G175="定額電灯"),"-",ROUND((AM175/1000*$K175*$L175/12)*_xlfn.XLOOKUP($A175,削除禁止_電灯料金!K:K,削除禁止_電灯料金!M:M,"-"),2)),"-")</f>
        <v>0</v>
      </c>
      <c r="AV175" s="178">
        <f>IFERROR(IF(OR($G175="公衆街路灯A",$G175="定額電灯"),ROUND((((AR175+AS175)*AN175))*12*_xlfn.XLOOKUP($A175,削除禁止_電灯料金!K:K,削除禁止_電灯料金!N:N),0),ROUND((AT175+AU175)*AN175*12*_xlfn.XLOOKUP($A175,削除禁止_電灯料金!K:K,削除禁止_電灯料金!N:N),0)),0)</f>
        <v>0</v>
      </c>
      <c r="AW175" s="145"/>
    </row>
    <row r="176" spans="1:49" ht="30" customHeight="1">
      <c r="A176" s="1">
        <v>3</v>
      </c>
      <c r="B176" s="41" t="s">
        <v>289</v>
      </c>
      <c r="C176" s="42"/>
      <c r="D176" s="262" t="s">
        <v>291</v>
      </c>
      <c r="E176" s="263" t="s">
        <v>186</v>
      </c>
      <c r="F176" s="264" t="s">
        <v>311</v>
      </c>
      <c r="G176" s="148" t="s">
        <v>73</v>
      </c>
      <c r="H176" s="149"/>
      <c r="I176" s="150"/>
      <c r="J176" s="267"/>
      <c r="K176" s="152">
        <v>3</v>
      </c>
      <c r="L176" s="266">
        <v>100</v>
      </c>
      <c r="M176" s="154" t="s">
        <v>299</v>
      </c>
      <c r="N176" s="119" t="s">
        <v>110</v>
      </c>
      <c r="O176" s="120">
        <v>1</v>
      </c>
      <c r="P176" s="155" t="s">
        <v>294</v>
      </c>
      <c r="Q176" s="155">
        <v>0</v>
      </c>
      <c r="R176" s="155" t="s">
        <v>295</v>
      </c>
      <c r="S176" s="156">
        <v>0</v>
      </c>
      <c r="T176" s="156">
        <v>0</v>
      </c>
      <c r="U176" s="156">
        <v>0</v>
      </c>
      <c r="V176" s="157">
        <v>0</v>
      </c>
      <c r="W176" s="158">
        <v>47</v>
      </c>
      <c r="X176" s="159">
        <v>1</v>
      </c>
      <c r="Y176" s="160">
        <v>1</v>
      </c>
      <c r="Z176" s="161">
        <f t="shared" si="33"/>
        <v>1.175</v>
      </c>
      <c r="AA176" s="155">
        <v>0</v>
      </c>
      <c r="AB176" s="162" t="s">
        <v>80</v>
      </c>
      <c r="AC176" s="163" t="s">
        <v>56</v>
      </c>
      <c r="AD176" s="164" t="s">
        <v>56</v>
      </c>
      <c r="AE176" s="163" t="s">
        <v>56</v>
      </c>
      <c r="AF176" s="164">
        <f t="shared" si="34"/>
        <v>35.25</v>
      </c>
      <c r="AG176" s="165">
        <f t="shared" si="35"/>
        <v>4230</v>
      </c>
      <c r="AH176" s="166" t="s">
        <v>113</v>
      </c>
      <c r="AI176" s="167"/>
      <c r="AJ176" s="168"/>
      <c r="AK176" s="169"/>
      <c r="AL176" s="170"/>
      <c r="AM176" s="171"/>
      <c r="AN176" s="172"/>
      <c r="AO176" s="173">
        <f t="shared" si="36"/>
        <v>0</v>
      </c>
      <c r="AP176" s="174" t="s">
        <v>82</v>
      </c>
      <c r="AQ176" s="175" t="str" cm="1">
        <f t="array" ref="AQ176">_xlfn.IFS(OR($G176="公衆街路灯A",$G176="定額電灯"),$G176&amp;AP176,COUNTIF(G176,"*従量電灯*"),G176,1,"-")</f>
        <v>従量電灯</v>
      </c>
      <c r="AR176" s="176" t="str" cm="1">
        <f t="array" ref="AR176">_xlfn.IFS($AN176=0,"-",OR($AH176="対象外",$AH176="-"),"-",OR($G176="公衆街路灯A",$G176="定額電灯"),_xlfn.XLOOKUP($AQ176,削除禁止_電灯料金!$B:$B,削除禁止_電灯料金!$E:$E,0),1,"-")</f>
        <v>-</v>
      </c>
      <c r="AS176" s="177" t="str" cm="1">
        <f t="array" ref="AS176">_xlfn.IFS($AR176="-","-",OR($G176="公衆街路灯A",$G176="定額電灯"),_xlfn.XLOOKUP(AQ176,削除禁止_電灯料金!$B:$B,削除禁止_電灯料金!$D:$D,0),1,"-")</f>
        <v>-</v>
      </c>
      <c r="AT176" s="176">
        <f>IFERROR(IF(OR($G176="公衆街路灯A",$G176="定額電灯"),"-",ROUND((_xlfn.XLOOKUP($AQ176,削除禁止_電灯料金!$B:$B,削除禁止_電灯料金!$E:$E)*AM176/1000*$K176*$L176/12),2)),"-")</f>
        <v>0</v>
      </c>
      <c r="AU176" s="177">
        <f>IFERROR(IF(OR($G176="公衆街路灯A",$G176="定額電灯"),"-",ROUND((AM176/1000*$K176*$L176/12)*_xlfn.XLOOKUP($A176,削除禁止_電灯料金!K:K,削除禁止_電灯料金!M:M,"-"),2)),"-")</f>
        <v>0</v>
      </c>
      <c r="AV176" s="178">
        <f>IFERROR(IF(OR($G176="公衆街路灯A",$G176="定額電灯"),ROUND((((AR176+AS176)*AN176))*12*_xlfn.XLOOKUP($A176,削除禁止_電灯料金!K:K,削除禁止_電灯料金!N:N),0),ROUND((AT176+AU176)*AN176*12*_xlfn.XLOOKUP($A176,削除禁止_電灯料金!K:K,削除禁止_電灯料金!N:N),0)),0)</f>
        <v>0</v>
      </c>
      <c r="AW176" s="145"/>
    </row>
    <row r="177" spans="1:49" ht="30" customHeight="1">
      <c r="A177" s="1">
        <v>3</v>
      </c>
      <c r="B177" s="41" t="s">
        <v>289</v>
      </c>
      <c r="C177" s="42"/>
      <c r="D177" s="262" t="s">
        <v>291</v>
      </c>
      <c r="E177" s="263" t="s">
        <v>186</v>
      </c>
      <c r="F177" s="264" t="s">
        <v>312</v>
      </c>
      <c r="G177" s="148" t="s">
        <v>73</v>
      </c>
      <c r="H177" s="149"/>
      <c r="I177" s="150"/>
      <c r="J177" s="267"/>
      <c r="K177" s="152">
        <v>1</v>
      </c>
      <c r="L177" s="266">
        <v>30</v>
      </c>
      <c r="M177" s="154" t="s">
        <v>304</v>
      </c>
      <c r="N177" s="119" t="s">
        <v>234</v>
      </c>
      <c r="O177" s="120">
        <v>1</v>
      </c>
      <c r="P177" s="155" t="s">
        <v>294</v>
      </c>
      <c r="Q177" s="155">
        <v>0</v>
      </c>
      <c r="R177" s="155">
        <v>0</v>
      </c>
      <c r="S177" s="156">
        <v>0</v>
      </c>
      <c r="T177" s="156" t="s">
        <v>235</v>
      </c>
      <c r="U177" s="156">
        <v>0</v>
      </c>
      <c r="V177" s="157">
        <v>0</v>
      </c>
      <c r="W177" s="158">
        <v>47</v>
      </c>
      <c r="X177" s="159">
        <v>2</v>
      </c>
      <c r="Y177" s="160">
        <v>2</v>
      </c>
      <c r="Z177" s="161">
        <f t="shared" si="33"/>
        <v>0.23499999999999999</v>
      </c>
      <c r="AA177" s="155">
        <v>0</v>
      </c>
      <c r="AB177" s="162" t="s">
        <v>80</v>
      </c>
      <c r="AC177" s="163" t="s">
        <v>56</v>
      </c>
      <c r="AD177" s="164" t="s">
        <v>56</v>
      </c>
      <c r="AE177" s="163" t="s">
        <v>56</v>
      </c>
      <c r="AF177" s="164">
        <f t="shared" si="34"/>
        <v>3.5249999999999999</v>
      </c>
      <c r="AG177" s="165">
        <f t="shared" si="35"/>
        <v>846</v>
      </c>
      <c r="AH177" s="166" t="s">
        <v>113</v>
      </c>
      <c r="AI177" s="167"/>
      <c r="AJ177" s="168"/>
      <c r="AK177" s="169"/>
      <c r="AL177" s="170"/>
      <c r="AM177" s="171"/>
      <c r="AN177" s="172"/>
      <c r="AO177" s="173">
        <f t="shared" si="36"/>
        <v>0</v>
      </c>
      <c r="AP177" s="174" t="s">
        <v>82</v>
      </c>
      <c r="AQ177" s="175" t="str" cm="1">
        <f t="array" ref="AQ177">_xlfn.IFS(OR($G177="公衆街路灯A",$G177="定額電灯"),$G177&amp;AP177,COUNTIF(G177,"*従量電灯*"),G177,1,"-")</f>
        <v>従量電灯</v>
      </c>
      <c r="AR177" s="176" t="str" cm="1">
        <f t="array" ref="AR177">_xlfn.IFS($AN177=0,"-",OR($AH177="対象外",$AH177="-"),"-",OR($G177="公衆街路灯A",$G177="定額電灯"),_xlfn.XLOOKUP($AQ177,削除禁止_電灯料金!$B:$B,削除禁止_電灯料金!$E:$E,0),1,"-")</f>
        <v>-</v>
      </c>
      <c r="AS177" s="177" t="str" cm="1">
        <f t="array" ref="AS177">_xlfn.IFS($AR177="-","-",OR($G177="公衆街路灯A",$G177="定額電灯"),_xlfn.XLOOKUP(AQ177,削除禁止_電灯料金!$B:$B,削除禁止_電灯料金!$D:$D,0),1,"-")</f>
        <v>-</v>
      </c>
      <c r="AT177" s="176">
        <f>IFERROR(IF(OR($G177="公衆街路灯A",$G177="定額電灯"),"-",ROUND((_xlfn.XLOOKUP($AQ177,削除禁止_電灯料金!$B:$B,削除禁止_電灯料金!$E:$E)*AM177/1000*$K177*$L177/12),2)),"-")</f>
        <v>0</v>
      </c>
      <c r="AU177" s="177">
        <f>IFERROR(IF(OR($G177="公衆街路灯A",$G177="定額電灯"),"-",ROUND((AM177/1000*$K177*$L177/12)*_xlfn.XLOOKUP($A177,削除禁止_電灯料金!K:K,削除禁止_電灯料金!M:M,"-"),2)),"-")</f>
        <v>0</v>
      </c>
      <c r="AV177" s="178">
        <f>IFERROR(IF(OR($G177="公衆街路灯A",$G177="定額電灯"),ROUND((((AR177+AS177)*AN177))*12*_xlfn.XLOOKUP($A177,削除禁止_電灯料金!K:K,削除禁止_電灯料金!N:N),0),ROUND((AT177+AU177)*AN177*12*_xlfn.XLOOKUP($A177,削除禁止_電灯料金!K:K,削除禁止_電灯料金!N:N),0)),0)</f>
        <v>0</v>
      </c>
      <c r="AW177" s="145"/>
    </row>
    <row r="178" spans="1:49" ht="30" customHeight="1">
      <c r="A178" s="1">
        <v>3</v>
      </c>
      <c r="B178" s="41" t="s">
        <v>289</v>
      </c>
      <c r="C178" s="42"/>
      <c r="D178" s="262" t="s">
        <v>291</v>
      </c>
      <c r="E178" s="263" t="s">
        <v>186</v>
      </c>
      <c r="F178" s="264" t="s">
        <v>313</v>
      </c>
      <c r="G178" s="148" t="s">
        <v>73</v>
      </c>
      <c r="H178" s="149"/>
      <c r="I178" s="150"/>
      <c r="J178" s="267"/>
      <c r="K178" s="152">
        <v>3</v>
      </c>
      <c r="L178" s="266">
        <v>100</v>
      </c>
      <c r="M178" s="154" t="s">
        <v>293</v>
      </c>
      <c r="N178" s="119" t="s">
        <v>110</v>
      </c>
      <c r="O178" s="120">
        <v>2</v>
      </c>
      <c r="P178" s="155" t="s">
        <v>294</v>
      </c>
      <c r="Q178" s="155">
        <v>0</v>
      </c>
      <c r="R178" s="155" t="s">
        <v>295</v>
      </c>
      <c r="S178" s="156">
        <v>0</v>
      </c>
      <c r="T178" s="156">
        <v>0</v>
      </c>
      <c r="U178" s="156">
        <v>0</v>
      </c>
      <c r="V178" s="157">
        <v>0</v>
      </c>
      <c r="W178" s="158">
        <v>47</v>
      </c>
      <c r="X178" s="159">
        <v>30</v>
      </c>
      <c r="Y178" s="160">
        <v>60</v>
      </c>
      <c r="Z178" s="161">
        <f t="shared" si="33"/>
        <v>70.5</v>
      </c>
      <c r="AA178" s="155">
        <v>0</v>
      </c>
      <c r="AB178" s="162" t="s">
        <v>80</v>
      </c>
      <c r="AC178" s="163" t="s">
        <v>56</v>
      </c>
      <c r="AD178" s="164" t="s">
        <v>56</v>
      </c>
      <c r="AE178" s="163" t="s">
        <v>56</v>
      </c>
      <c r="AF178" s="164">
        <f t="shared" si="34"/>
        <v>35.25</v>
      </c>
      <c r="AG178" s="165">
        <f t="shared" si="35"/>
        <v>253800</v>
      </c>
      <c r="AH178" s="166" t="s">
        <v>113</v>
      </c>
      <c r="AI178" s="167"/>
      <c r="AJ178" s="168"/>
      <c r="AK178" s="169"/>
      <c r="AL178" s="170"/>
      <c r="AM178" s="171"/>
      <c r="AN178" s="172"/>
      <c r="AO178" s="173">
        <f t="shared" si="36"/>
        <v>0</v>
      </c>
      <c r="AP178" s="174" t="s">
        <v>82</v>
      </c>
      <c r="AQ178" s="175" t="str" cm="1">
        <f t="array" ref="AQ178">_xlfn.IFS(OR($G178="公衆街路灯A",$G178="定額電灯"),$G178&amp;AP178,COUNTIF(G178,"*従量電灯*"),G178,1,"-")</f>
        <v>従量電灯</v>
      </c>
      <c r="AR178" s="176" t="str" cm="1">
        <f t="array" ref="AR178">_xlfn.IFS($AN178=0,"-",OR($AH178="対象外",$AH178="-"),"-",OR($G178="公衆街路灯A",$G178="定額電灯"),_xlfn.XLOOKUP($AQ178,削除禁止_電灯料金!$B:$B,削除禁止_電灯料金!$E:$E,0),1,"-")</f>
        <v>-</v>
      </c>
      <c r="AS178" s="177" t="str" cm="1">
        <f t="array" ref="AS178">_xlfn.IFS($AR178="-","-",OR($G178="公衆街路灯A",$G178="定額電灯"),_xlfn.XLOOKUP(AQ178,削除禁止_電灯料金!$B:$B,削除禁止_電灯料金!$D:$D,0),1,"-")</f>
        <v>-</v>
      </c>
      <c r="AT178" s="176">
        <f>IFERROR(IF(OR($G178="公衆街路灯A",$G178="定額電灯"),"-",ROUND((_xlfn.XLOOKUP($AQ178,削除禁止_電灯料金!$B:$B,削除禁止_電灯料金!$E:$E)*AM178/1000*$K178*$L178/12),2)),"-")</f>
        <v>0</v>
      </c>
      <c r="AU178" s="177">
        <f>IFERROR(IF(OR($G178="公衆街路灯A",$G178="定額電灯"),"-",ROUND((AM178/1000*$K178*$L178/12)*_xlfn.XLOOKUP($A178,削除禁止_電灯料金!K:K,削除禁止_電灯料金!M:M,"-"),2)),"-")</f>
        <v>0</v>
      </c>
      <c r="AV178" s="178">
        <f>IFERROR(IF(OR($G178="公衆街路灯A",$G178="定額電灯"),ROUND((((AR178+AS178)*AN178))*12*_xlfn.XLOOKUP($A178,削除禁止_電灯料金!K:K,削除禁止_電灯料金!N:N),0),ROUND((AT178+AU178)*AN178*12*_xlfn.XLOOKUP($A178,削除禁止_電灯料金!K:K,削除禁止_電灯料金!N:N),0)),0)</f>
        <v>0</v>
      </c>
      <c r="AW178" s="145"/>
    </row>
    <row r="179" spans="1:49" ht="30" customHeight="1">
      <c r="A179" s="1">
        <v>3</v>
      </c>
      <c r="B179" s="41" t="s">
        <v>289</v>
      </c>
      <c r="C179" s="42"/>
      <c r="D179" s="262" t="s">
        <v>291</v>
      </c>
      <c r="E179" s="263" t="s">
        <v>186</v>
      </c>
      <c r="F179" s="264" t="s">
        <v>314</v>
      </c>
      <c r="G179" s="148" t="s">
        <v>73</v>
      </c>
      <c r="H179" s="149"/>
      <c r="I179" s="150"/>
      <c r="J179" s="267"/>
      <c r="K179" s="152">
        <v>3</v>
      </c>
      <c r="L179" s="266">
        <v>100</v>
      </c>
      <c r="M179" s="154" t="s">
        <v>293</v>
      </c>
      <c r="N179" s="119" t="s">
        <v>110</v>
      </c>
      <c r="O179" s="120">
        <v>2</v>
      </c>
      <c r="P179" s="155" t="s">
        <v>294</v>
      </c>
      <c r="Q179" s="155">
        <v>0</v>
      </c>
      <c r="R179" s="155" t="s">
        <v>295</v>
      </c>
      <c r="S179" s="156">
        <v>0</v>
      </c>
      <c r="T179" s="156">
        <v>0</v>
      </c>
      <c r="U179" s="156">
        <v>0</v>
      </c>
      <c r="V179" s="157">
        <v>0</v>
      </c>
      <c r="W179" s="158">
        <v>47</v>
      </c>
      <c r="X179" s="159">
        <v>3</v>
      </c>
      <c r="Y179" s="160">
        <v>6</v>
      </c>
      <c r="Z179" s="161">
        <f t="shared" si="33"/>
        <v>7.05</v>
      </c>
      <c r="AA179" s="155">
        <v>0</v>
      </c>
      <c r="AB179" s="162" t="s">
        <v>80</v>
      </c>
      <c r="AC179" s="163" t="s">
        <v>56</v>
      </c>
      <c r="AD179" s="164" t="s">
        <v>56</v>
      </c>
      <c r="AE179" s="163" t="s">
        <v>56</v>
      </c>
      <c r="AF179" s="164">
        <f t="shared" si="34"/>
        <v>35.25</v>
      </c>
      <c r="AG179" s="165">
        <f t="shared" si="35"/>
        <v>25380</v>
      </c>
      <c r="AH179" s="166" t="s">
        <v>113</v>
      </c>
      <c r="AI179" s="167"/>
      <c r="AJ179" s="168"/>
      <c r="AK179" s="169"/>
      <c r="AL179" s="170"/>
      <c r="AM179" s="171"/>
      <c r="AN179" s="172"/>
      <c r="AO179" s="173">
        <f t="shared" si="36"/>
        <v>0</v>
      </c>
      <c r="AP179" s="174" t="s">
        <v>82</v>
      </c>
      <c r="AQ179" s="175" t="str" cm="1">
        <f t="array" ref="AQ179">_xlfn.IFS(OR($G179="公衆街路灯A",$G179="定額電灯"),$G179&amp;AP179,COUNTIF(G179,"*従量電灯*"),G179,1,"-")</f>
        <v>従量電灯</v>
      </c>
      <c r="AR179" s="176" t="str" cm="1">
        <f t="array" ref="AR179">_xlfn.IFS($AN179=0,"-",OR($AH179="対象外",$AH179="-"),"-",OR($G179="公衆街路灯A",$G179="定額電灯"),_xlfn.XLOOKUP($AQ179,削除禁止_電灯料金!$B:$B,削除禁止_電灯料金!$E:$E,0),1,"-")</f>
        <v>-</v>
      </c>
      <c r="AS179" s="177" t="str" cm="1">
        <f t="array" ref="AS179">_xlfn.IFS($AR179="-","-",OR($G179="公衆街路灯A",$G179="定額電灯"),_xlfn.XLOOKUP(AQ179,削除禁止_電灯料金!$B:$B,削除禁止_電灯料金!$D:$D,0),1,"-")</f>
        <v>-</v>
      </c>
      <c r="AT179" s="176">
        <f>IFERROR(IF(OR($G179="公衆街路灯A",$G179="定額電灯"),"-",ROUND((_xlfn.XLOOKUP($AQ179,削除禁止_電灯料金!$B:$B,削除禁止_電灯料金!$E:$E)*AM179/1000*$K179*$L179/12),2)),"-")</f>
        <v>0</v>
      </c>
      <c r="AU179" s="177">
        <f>IFERROR(IF(OR($G179="公衆街路灯A",$G179="定額電灯"),"-",ROUND((AM179/1000*$K179*$L179/12)*_xlfn.XLOOKUP($A179,削除禁止_電灯料金!K:K,削除禁止_電灯料金!M:M,"-"),2)),"-")</f>
        <v>0</v>
      </c>
      <c r="AV179" s="178">
        <f>IFERROR(IF(OR($G179="公衆街路灯A",$G179="定額電灯"),ROUND((((AR179+AS179)*AN179))*12*_xlfn.XLOOKUP($A179,削除禁止_電灯料金!K:K,削除禁止_電灯料金!N:N),0),ROUND((AT179+AU179)*AN179*12*_xlfn.XLOOKUP($A179,削除禁止_電灯料金!K:K,削除禁止_電灯料金!N:N),0)),0)</f>
        <v>0</v>
      </c>
      <c r="AW179" s="145"/>
    </row>
    <row r="180" spans="1:49" ht="30" customHeight="1">
      <c r="A180" s="1">
        <v>3</v>
      </c>
      <c r="B180" s="41" t="s">
        <v>289</v>
      </c>
      <c r="C180" s="42"/>
      <c r="D180" s="262" t="s">
        <v>291</v>
      </c>
      <c r="E180" s="263" t="s">
        <v>186</v>
      </c>
      <c r="F180" s="264" t="s">
        <v>315</v>
      </c>
      <c r="G180" s="148" t="s">
        <v>73</v>
      </c>
      <c r="H180" s="149"/>
      <c r="I180" s="150"/>
      <c r="J180" s="267"/>
      <c r="K180" s="152">
        <v>5</v>
      </c>
      <c r="L180" s="266">
        <v>304</v>
      </c>
      <c r="M180" s="154" t="s">
        <v>293</v>
      </c>
      <c r="N180" s="119" t="s">
        <v>110</v>
      </c>
      <c r="O180" s="120">
        <v>2</v>
      </c>
      <c r="P180" s="155" t="s">
        <v>294</v>
      </c>
      <c r="Q180" s="155">
        <v>0</v>
      </c>
      <c r="R180" s="155" t="s">
        <v>295</v>
      </c>
      <c r="S180" s="156">
        <v>0</v>
      </c>
      <c r="T180" s="156">
        <v>0</v>
      </c>
      <c r="U180" s="156">
        <v>0</v>
      </c>
      <c r="V180" s="157">
        <v>0</v>
      </c>
      <c r="W180" s="158">
        <v>47</v>
      </c>
      <c r="X180" s="159">
        <v>6</v>
      </c>
      <c r="Y180" s="160">
        <v>12</v>
      </c>
      <c r="Z180" s="161">
        <f t="shared" si="33"/>
        <v>71.44</v>
      </c>
      <c r="AA180" s="155">
        <v>0</v>
      </c>
      <c r="AB180" s="162" t="s">
        <v>80</v>
      </c>
      <c r="AC180" s="163" t="s">
        <v>56</v>
      </c>
      <c r="AD180" s="164" t="s">
        <v>56</v>
      </c>
      <c r="AE180" s="163" t="s">
        <v>56</v>
      </c>
      <c r="AF180" s="164">
        <f t="shared" si="34"/>
        <v>178.6</v>
      </c>
      <c r="AG180" s="165">
        <f t="shared" si="35"/>
        <v>257183.99999999997</v>
      </c>
      <c r="AH180" s="166" t="s">
        <v>113</v>
      </c>
      <c r="AI180" s="167"/>
      <c r="AJ180" s="168"/>
      <c r="AK180" s="169"/>
      <c r="AL180" s="170"/>
      <c r="AM180" s="171"/>
      <c r="AN180" s="172"/>
      <c r="AO180" s="173">
        <f t="shared" si="36"/>
        <v>0</v>
      </c>
      <c r="AP180" s="174" t="s">
        <v>82</v>
      </c>
      <c r="AQ180" s="175" t="str" cm="1">
        <f t="array" ref="AQ180">_xlfn.IFS(OR($G180="公衆街路灯A",$G180="定額電灯"),$G180&amp;AP180,COUNTIF(G180,"*従量電灯*"),G180,1,"-")</f>
        <v>従量電灯</v>
      </c>
      <c r="AR180" s="176" t="str" cm="1">
        <f t="array" ref="AR180">_xlfn.IFS($AN180=0,"-",OR($AH180="対象外",$AH180="-"),"-",OR($G180="公衆街路灯A",$G180="定額電灯"),_xlfn.XLOOKUP($AQ180,削除禁止_電灯料金!$B:$B,削除禁止_電灯料金!$E:$E,0),1,"-")</f>
        <v>-</v>
      </c>
      <c r="AS180" s="177" t="str" cm="1">
        <f t="array" ref="AS180">_xlfn.IFS($AR180="-","-",OR($G180="公衆街路灯A",$G180="定額電灯"),_xlfn.XLOOKUP(AQ180,削除禁止_電灯料金!$B:$B,削除禁止_電灯料金!$D:$D,0),1,"-")</f>
        <v>-</v>
      </c>
      <c r="AT180" s="176">
        <f>IFERROR(IF(OR($G180="公衆街路灯A",$G180="定額電灯"),"-",ROUND((_xlfn.XLOOKUP($AQ180,削除禁止_電灯料金!$B:$B,削除禁止_電灯料金!$E:$E)*AM180/1000*$K180*$L180/12),2)),"-")</f>
        <v>0</v>
      </c>
      <c r="AU180" s="177">
        <f>IFERROR(IF(OR($G180="公衆街路灯A",$G180="定額電灯"),"-",ROUND((AM180/1000*$K180*$L180/12)*_xlfn.XLOOKUP($A180,削除禁止_電灯料金!K:K,削除禁止_電灯料金!M:M,"-"),2)),"-")</f>
        <v>0</v>
      </c>
      <c r="AV180" s="178">
        <f>IFERROR(IF(OR($G180="公衆街路灯A",$G180="定額電灯"),ROUND((((AR180+AS180)*AN180))*12*_xlfn.XLOOKUP($A180,削除禁止_電灯料金!K:K,削除禁止_電灯料金!N:N),0),ROUND((AT180+AU180)*AN180*12*_xlfn.XLOOKUP($A180,削除禁止_電灯料金!K:K,削除禁止_電灯料金!N:N),0)),0)</f>
        <v>0</v>
      </c>
      <c r="AW180" s="145"/>
    </row>
    <row r="181" spans="1:49" ht="30" customHeight="1">
      <c r="A181" s="1">
        <v>3</v>
      </c>
      <c r="B181" s="41" t="s">
        <v>289</v>
      </c>
      <c r="C181" s="42"/>
      <c r="D181" s="262" t="s">
        <v>291</v>
      </c>
      <c r="E181" s="263" t="s">
        <v>186</v>
      </c>
      <c r="F181" s="264" t="s">
        <v>301</v>
      </c>
      <c r="G181" s="148" t="s">
        <v>73</v>
      </c>
      <c r="H181" s="149"/>
      <c r="I181" s="150"/>
      <c r="J181" s="267"/>
      <c r="K181" s="152">
        <v>1</v>
      </c>
      <c r="L181" s="266">
        <v>304</v>
      </c>
      <c r="M181" s="154" t="s">
        <v>299</v>
      </c>
      <c r="N181" s="119" t="s">
        <v>110</v>
      </c>
      <c r="O181" s="120">
        <v>1</v>
      </c>
      <c r="P181" s="155" t="s">
        <v>294</v>
      </c>
      <c r="Q181" s="155">
        <v>0</v>
      </c>
      <c r="R181" s="155" t="s">
        <v>295</v>
      </c>
      <c r="S181" s="156">
        <v>0</v>
      </c>
      <c r="T181" s="156">
        <v>0</v>
      </c>
      <c r="U181" s="156">
        <v>0</v>
      </c>
      <c r="V181" s="157">
        <v>0</v>
      </c>
      <c r="W181" s="158">
        <v>47</v>
      </c>
      <c r="X181" s="159">
        <v>2</v>
      </c>
      <c r="Y181" s="160">
        <v>2</v>
      </c>
      <c r="Z181" s="161">
        <f t="shared" si="33"/>
        <v>2.3813333333333335</v>
      </c>
      <c r="AA181" s="155">
        <v>0</v>
      </c>
      <c r="AB181" s="162" t="s">
        <v>80</v>
      </c>
      <c r="AC181" s="163" t="s">
        <v>56</v>
      </c>
      <c r="AD181" s="164" t="s">
        <v>56</v>
      </c>
      <c r="AE181" s="163" t="s">
        <v>56</v>
      </c>
      <c r="AF181" s="164">
        <f t="shared" si="34"/>
        <v>35.720000000000006</v>
      </c>
      <c r="AG181" s="165">
        <f t="shared" si="35"/>
        <v>8572.8000000000011</v>
      </c>
      <c r="AH181" s="166" t="s">
        <v>113</v>
      </c>
      <c r="AI181" s="167"/>
      <c r="AJ181" s="168"/>
      <c r="AK181" s="169"/>
      <c r="AL181" s="170"/>
      <c r="AM181" s="171"/>
      <c r="AN181" s="172"/>
      <c r="AO181" s="173">
        <f t="shared" si="36"/>
        <v>0</v>
      </c>
      <c r="AP181" s="174" t="s">
        <v>82</v>
      </c>
      <c r="AQ181" s="175" t="str" cm="1">
        <f t="array" ref="AQ181">_xlfn.IFS(OR($G181="公衆街路灯A",$G181="定額電灯"),$G181&amp;AP181,COUNTIF(G181,"*従量電灯*"),G181,1,"-")</f>
        <v>従量電灯</v>
      </c>
      <c r="AR181" s="176" t="str" cm="1">
        <f t="array" ref="AR181">_xlfn.IFS($AN181=0,"-",OR($AH181="対象外",$AH181="-"),"-",OR($G181="公衆街路灯A",$G181="定額電灯"),_xlfn.XLOOKUP($AQ181,削除禁止_電灯料金!$B:$B,削除禁止_電灯料金!$E:$E,0),1,"-")</f>
        <v>-</v>
      </c>
      <c r="AS181" s="177" t="str" cm="1">
        <f t="array" ref="AS181">_xlfn.IFS($AR181="-","-",OR($G181="公衆街路灯A",$G181="定額電灯"),_xlfn.XLOOKUP(AQ181,削除禁止_電灯料金!$B:$B,削除禁止_電灯料金!$D:$D,0),1,"-")</f>
        <v>-</v>
      </c>
      <c r="AT181" s="176">
        <f>IFERROR(IF(OR($G181="公衆街路灯A",$G181="定額電灯"),"-",ROUND((_xlfn.XLOOKUP($AQ181,削除禁止_電灯料金!$B:$B,削除禁止_電灯料金!$E:$E)*AM181/1000*$K181*$L181/12),2)),"-")</f>
        <v>0</v>
      </c>
      <c r="AU181" s="177">
        <f>IFERROR(IF(OR($G181="公衆街路灯A",$G181="定額電灯"),"-",ROUND((AM181/1000*$K181*$L181/12)*_xlfn.XLOOKUP($A181,削除禁止_電灯料金!K:K,削除禁止_電灯料金!M:M,"-"),2)),"-")</f>
        <v>0</v>
      </c>
      <c r="AV181" s="178">
        <f>IFERROR(IF(OR($G181="公衆街路灯A",$G181="定額電灯"),ROUND((((AR181+AS181)*AN181))*12*_xlfn.XLOOKUP($A181,削除禁止_電灯料金!K:K,削除禁止_電灯料金!N:N),0),ROUND((AT181+AU181)*AN181*12*_xlfn.XLOOKUP($A181,削除禁止_電灯料金!K:K,削除禁止_電灯料金!N:N),0)),0)</f>
        <v>0</v>
      </c>
      <c r="AW181" s="145"/>
    </row>
    <row r="182" spans="1:49" ht="30" customHeight="1">
      <c r="A182" s="1">
        <v>3</v>
      </c>
      <c r="B182" s="41" t="s">
        <v>289</v>
      </c>
      <c r="C182" s="42"/>
      <c r="D182" s="262" t="s">
        <v>291</v>
      </c>
      <c r="E182" s="263" t="s">
        <v>186</v>
      </c>
      <c r="F182" s="264" t="s">
        <v>301</v>
      </c>
      <c r="G182" s="148" t="s">
        <v>73</v>
      </c>
      <c r="H182" s="149"/>
      <c r="I182" s="150"/>
      <c r="J182" s="267"/>
      <c r="K182" s="152">
        <v>1</v>
      </c>
      <c r="L182" s="266">
        <v>304</v>
      </c>
      <c r="M182" s="154" t="s">
        <v>302</v>
      </c>
      <c r="N182" s="119" t="s">
        <v>210</v>
      </c>
      <c r="O182" s="120">
        <v>1</v>
      </c>
      <c r="P182" s="155" t="s">
        <v>294</v>
      </c>
      <c r="Q182" s="155">
        <v>0</v>
      </c>
      <c r="R182" s="155">
        <v>0</v>
      </c>
      <c r="S182" s="156">
        <v>0</v>
      </c>
      <c r="T182" s="156">
        <v>0</v>
      </c>
      <c r="U182" s="156">
        <v>0</v>
      </c>
      <c r="V182" s="157">
        <v>0</v>
      </c>
      <c r="W182" s="158">
        <v>47</v>
      </c>
      <c r="X182" s="159">
        <v>2</v>
      </c>
      <c r="Y182" s="160">
        <v>2</v>
      </c>
      <c r="Z182" s="161">
        <f t="shared" si="33"/>
        <v>2.3813333333333335</v>
      </c>
      <c r="AA182" s="155">
        <v>0</v>
      </c>
      <c r="AB182" s="162" t="s">
        <v>80</v>
      </c>
      <c r="AC182" s="163" t="s">
        <v>56</v>
      </c>
      <c r="AD182" s="164" t="s">
        <v>56</v>
      </c>
      <c r="AE182" s="163" t="s">
        <v>56</v>
      </c>
      <c r="AF182" s="164">
        <f t="shared" si="34"/>
        <v>35.720000000000006</v>
      </c>
      <c r="AG182" s="165">
        <f t="shared" si="35"/>
        <v>8572.8000000000011</v>
      </c>
      <c r="AH182" s="166" t="s">
        <v>113</v>
      </c>
      <c r="AI182" s="167"/>
      <c r="AJ182" s="168"/>
      <c r="AK182" s="169"/>
      <c r="AL182" s="170"/>
      <c r="AM182" s="171"/>
      <c r="AN182" s="172"/>
      <c r="AO182" s="173">
        <f t="shared" si="36"/>
        <v>0</v>
      </c>
      <c r="AP182" s="174" t="s">
        <v>82</v>
      </c>
      <c r="AQ182" s="175" t="str" cm="1">
        <f t="array" ref="AQ182">_xlfn.IFS(OR($G182="公衆街路灯A",$G182="定額電灯"),$G182&amp;AP182,COUNTIF(G182,"*従量電灯*"),G182,1,"-")</f>
        <v>従量電灯</v>
      </c>
      <c r="AR182" s="176" t="str" cm="1">
        <f t="array" ref="AR182">_xlfn.IFS($AN182=0,"-",OR($AH182="対象外",$AH182="-"),"-",OR($G182="公衆街路灯A",$G182="定額電灯"),_xlfn.XLOOKUP($AQ182,削除禁止_電灯料金!$B:$B,削除禁止_電灯料金!$E:$E,0),1,"-")</f>
        <v>-</v>
      </c>
      <c r="AS182" s="177" t="str" cm="1">
        <f t="array" ref="AS182">_xlfn.IFS($AR182="-","-",OR($G182="公衆街路灯A",$G182="定額電灯"),_xlfn.XLOOKUP(AQ182,削除禁止_電灯料金!$B:$B,削除禁止_電灯料金!$D:$D,0),1,"-")</f>
        <v>-</v>
      </c>
      <c r="AT182" s="176">
        <f>IFERROR(IF(OR($G182="公衆街路灯A",$G182="定額電灯"),"-",ROUND((_xlfn.XLOOKUP($AQ182,削除禁止_電灯料金!$B:$B,削除禁止_電灯料金!$E:$E)*AM182/1000*$K182*$L182/12),2)),"-")</f>
        <v>0</v>
      </c>
      <c r="AU182" s="177">
        <f>IFERROR(IF(OR($G182="公衆街路灯A",$G182="定額電灯"),"-",ROUND((AM182/1000*$K182*$L182/12)*_xlfn.XLOOKUP($A182,削除禁止_電灯料金!K:K,削除禁止_電灯料金!M:M,"-"),2)),"-")</f>
        <v>0</v>
      </c>
      <c r="AV182" s="178">
        <f>IFERROR(IF(OR($G182="公衆街路灯A",$G182="定額電灯"),ROUND((((AR182+AS182)*AN182))*12*_xlfn.XLOOKUP($A182,削除禁止_電灯料金!K:K,削除禁止_電灯料金!N:N),0),ROUND((AT182+AU182)*AN182*12*_xlfn.XLOOKUP($A182,削除禁止_電灯料金!K:K,削除禁止_電灯料金!N:N),0)),0)</f>
        <v>0</v>
      </c>
      <c r="AW182" s="145"/>
    </row>
    <row r="183" spans="1:49" ht="30" customHeight="1">
      <c r="A183" s="1">
        <v>3</v>
      </c>
      <c r="B183" s="41" t="s">
        <v>289</v>
      </c>
      <c r="C183" s="42"/>
      <c r="D183" s="262" t="s">
        <v>291</v>
      </c>
      <c r="E183" s="263" t="s">
        <v>186</v>
      </c>
      <c r="F183" s="264" t="s">
        <v>300</v>
      </c>
      <c r="G183" s="148" t="s">
        <v>73</v>
      </c>
      <c r="H183" s="149"/>
      <c r="I183" s="150"/>
      <c r="J183" s="267"/>
      <c r="K183" s="152">
        <v>1</v>
      </c>
      <c r="L183" s="266">
        <v>304</v>
      </c>
      <c r="M183" s="154" t="s">
        <v>299</v>
      </c>
      <c r="N183" s="119" t="s">
        <v>110</v>
      </c>
      <c r="O183" s="120">
        <v>1</v>
      </c>
      <c r="P183" s="155" t="s">
        <v>294</v>
      </c>
      <c r="Q183" s="155">
        <v>0</v>
      </c>
      <c r="R183" s="155" t="s">
        <v>295</v>
      </c>
      <c r="S183" s="156">
        <v>0</v>
      </c>
      <c r="T183" s="156">
        <v>0</v>
      </c>
      <c r="U183" s="156">
        <v>0</v>
      </c>
      <c r="V183" s="157">
        <v>0</v>
      </c>
      <c r="W183" s="158">
        <v>47</v>
      </c>
      <c r="X183" s="159">
        <v>1</v>
      </c>
      <c r="Y183" s="160">
        <v>1</v>
      </c>
      <c r="Z183" s="161">
        <f t="shared" si="33"/>
        <v>1.1906666666666668</v>
      </c>
      <c r="AA183" s="155">
        <v>0</v>
      </c>
      <c r="AB183" s="162" t="s">
        <v>80</v>
      </c>
      <c r="AC183" s="163" t="s">
        <v>56</v>
      </c>
      <c r="AD183" s="164" t="s">
        <v>56</v>
      </c>
      <c r="AE183" s="163" t="s">
        <v>56</v>
      </c>
      <c r="AF183" s="164">
        <f t="shared" si="34"/>
        <v>35.720000000000006</v>
      </c>
      <c r="AG183" s="165">
        <f t="shared" si="35"/>
        <v>4286.4000000000005</v>
      </c>
      <c r="AH183" s="166" t="s">
        <v>113</v>
      </c>
      <c r="AI183" s="167"/>
      <c r="AJ183" s="168"/>
      <c r="AK183" s="169"/>
      <c r="AL183" s="170"/>
      <c r="AM183" s="171"/>
      <c r="AN183" s="172"/>
      <c r="AO183" s="173">
        <f t="shared" si="36"/>
        <v>0</v>
      </c>
      <c r="AP183" s="174" t="s">
        <v>82</v>
      </c>
      <c r="AQ183" s="175" t="str" cm="1">
        <f t="array" ref="AQ183">_xlfn.IFS(OR($G183="公衆街路灯A",$G183="定額電灯"),$G183&amp;AP183,COUNTIF(G183,"*従量電灯*"),G183,1,"-")</f>
        <v>従量電灯</v>
      </c>
      <c r="AR183" s="176" t="str" cm="1">
        <f t="array" ref="AR183">_xlfn.IFS($AN183=0,"-",OR($AH183="対象外",$AH183="-"),"-",OR($G183="公衆街路灯A",$G183="定額電灯"),_xlfn.XLOOKUP($AQ183,削除禁止_電灯料金!$B:$B,削除禁止_電灯料金!$E:$E,0),1,"-")</f>
        <v>-</v>
      </c>
      <c r="AS183" s="177" t="str" cm="1">
        <f t="array" ref="AS183">_xlfn.IFS($AR183="-","-",OR($G183="公衆街路灯A",$G183="定額電灯"),_xlfn.XLOOKUP(AQ183,削除禁止_電灯料金!$B:$B,削除禁止_電灯料金!$D:$D,0),1,"-")</f>
        <v>-</v>
      </c>
      <c r="AT183" s="176">
        <f>IFERROR(IF(OR($G183="公衆街路灯A",$G183="定額電灯"),"-",ROUND((_xlfn.XLOOKUP($AQ183,削除禁止_電灯料金!$B:$B,削除禁止_電灯料金!$E:$E)*AM183/1000*$K183*$L183/12),2)),"-")</f>
        <v>0</v>
      </c>
      <c r="AU183" s="177">
        <f>IFERROR(IF(OR($G183="公衆街路灯A",$G183="定額電灯"),"-",ROUND((AM183/1000*$K183*$L183/12)*_xlfn.XLOOKUP($A183,削除禁止_電灯料金!K:K,削除禁止_電灯料金!M:M,"-"),2)),"-")</f>
        <v>0</v>
      </c>
      <c r="AV183" s="178">
        <f>IFERROR(IF(OR($G183="公衆街路灯A",$G183="定額電灯"),ROUND((((AR183+AS183)*AN183))*12*_xlfn.XLOOKUP($A183,削除禁止_電灯料金!K:K,削除禁止_電灯料金!N:N),0),ROUND((AT183+AU183)*AN183*12*_xlfn.XLOOKUP($A183,削除禁止_電灯料金!K:K,削除禁止_電灯料金!N:N),0)),0)</f>
        <v>0</v>
      </c>
      <c r="AW183" s="145"/>
    </row>
    <row r="184" spans="1:49" ht="30" customHeight="1">
      <c r="A184" s="1">
        <v>3</v>
      </c>
      <c r="B184" s="41" t="s">
        <v>289</v>
      </c>
      <c r="C184" s="42"/>
      <c r="D184" s="262" t="s">
        <v>291</v>
      </c>
      <c r="E184" s="263" t="s">
        <v>316</v>
      </c>
      <c r="F184" s="264" t="s">
        <v>317</v>
      </c>
      <c r="G184" s="148" t="s">
        <v>73</v>
      </c>
      <c r="H184" s="149"/>
      <c r="I184" s="150"/>
      <c r="J184" s="267"/>
      <c r="K184" s="152">
        <v>1</v>
      </c>
      <c r="L184" s="266">
        <v>30</v>
      </c>
      <c r="M184" s="154" t="s">
        <v>299</v>
      </c>
      <c r="N184" s="119" t="s">
        <v>110</v>
      </c>
      <c r="O184" s="120">
        <v>1</v>
      </c>
      <c r="P184" s="155" t="s">
        <v>294</v>
      </c>
      <c r="Q184" s="155">
        <v>0</v>
      </c>
      <c r="R184" s="155" t="s">
        <v>295</v>
      </c>
      <c r="S184" s="156">
        <v>0</v>
      </c>
      <c r="T184" s="156">
        <v>0</v>
      </c>
      <c r="U184" s="156">
        <v>0</v>
      </c>
      <c r="V184" s="157">
        <v>0</v>
      </c>
      <c r="W184" s="158">
        <v>47</v>
      </c>
      <c r="X184" s="159">
        <v>7</v>
      </c>
      <c r="Y184" s="160">
        <v>7</v>
      </c>
      <c r="Z184" s="161">
        <f t="shared" si="33"/>
        <v>0.82250000000000001</v>
      </c>
      <c r="AA184" s="155">
        <v>0</v>
      </c>
      <c r="AB184" s="162" t="s">
        <v>80</v>
      </c>
      <c r="AC184" s="163" t="s">
        <v>56</v>
      </c>
      <c r="AD184" s="164" t="s">
        <v>56</v>
      </c>
      <c r="AE184" s="163" t="s">
        <v>56</v>
      </c>
      <c r="AF184" s="164">
        <f t="shared" si="34"/>
        <v>3.5249999999999999</v>
      </c>
      <c r="AG184" s="165">
        <f t="shared" si="35"/>
        <v>2961</v>
      </c>
      <c r="AH184" s="166" t="s">
        <v>113</v>
      </c>
      <c r="AI184" s="167"/>
      <c r="AJ184" s="168"/>
      <c r="AK184" s="169"/>
      <c r="AL184" s="170"/>
      <c r="AM184" s="171"/>
      <c r="AN184" s="172"/>
      <c r="AO184" s="173">
        <f t="shared" si="36"/>
        <v>0</v>
      </c>
      <c r="AP184" s="174" t="s">
        <v>82</v>
      </c>
      <c r="AQ184" s="175" t="str" cm="1">
        <f t="array" ref="AQ184">_xlfn.IFS(OR($G184="公衆街路灯A",$G184="定額電灯"),$G184&amp;AP184,COUNTIF(G184,"*従量電灯*"),G184,1,"-")</f>
        <v>従量電灯</v>
      </c>
      <c r="AR184" s="176" t="str" cm="1">
        <f t="array" ref="AR184">_xlfn.IFS($AN184=0,"-",OR($AH184="対象外",$AH184="-"),"-",OR($G184="公衆街路灯A",$G184="定額電灯"),_xlfn.XLOOKUP($AQ184,削除禁止_電灯料金!$B:$B,削除禁止_電灯料金!$E:$E,0),1,"-")</f>
        <v>-</v>
      </c>
      <c r="AS184" s="177" t="str" cm="1">
        <f t="array" ref="AS184">_xlfn.IFS($AR184="-","-",OR($G184="公衆街路灯A",$G184="定額電灯"),_xlfn.XLOOKUP(AQ184,削除禁止_電灯料金!$B:$B,削除禁止_電灯料金!$D:$D,0),1,"-")</f>
        <v>-</v>
      </c>
      <c r="AT184" s="176">
        <f>IFERROR(IF(OR($G184="公衆街路灯A",$G184="定額電灯"),"-",ROUND((_xlfn.XLOOKUP($AQ184,削除禁止_電灯料金!$B:$B,削除禁止_電灯料金!$E:$E)*AM184/1000*$K184*$L184/12),2)),"-")</f>
        <v>0</v>
      </c>
      <c r="AU184" s="177">
        <f>IFERROR(IF(OR($G184="公衆街路灯A",$G184="定額電灯"),"-",ROUND((AM184/1000*$K184*$L184/12)*_xlfn.XLOOKUP($A184,削除禁止_電灯料金!K:K,削除禁止_電灯料金!M:M,"-"),2)),"-")</f>
        <v>0</v>
      </c>
      <c r="AV184" s="178">
        <f>IFERROR(IF(OR($G184="公衆街路灯A",$G184="定額電灯"),ROUND((((AR184+AS184)*AN184))*12*_xlfn.XLOOKUP($A184,削除禁止_電灯料金!K:K,削除禁止_電灯料金!N:N),0),ROUND((AT184+AU184)*AN184*12*_xlfn.XLOOKUP($A184,削除禁止_電灯料金!K:K,削除禁止_電灯料金!N:N),0)),0)</f>
        <v>0</v>
      </c>
      <c r="AW184" s="145"/>
    </row>
    <row r="185" spans="1:49" ht="30" customHeight="1">
      <c r="A185" s="1">
        <v>3</v>
      </c>
      <c r="B185" s="41" t="s">
        <v>289</v>
      </c>
      <c r="C185" s="42"/>
      <c r="D185" s="262" t="s">
        <v>291</v>
      </c>
      <c r="E185" s="263" t="s">
        <v>316</v>
      </c>
      <c r="F185" s="264" t="s">
        <v>318</v>
      </c>
      <c r="G185" s="148" t="s">
        <v>73</v>
      </c>
      <c r="H185" s="149"/>
      <c r="I185" s="150"/>
      <c r="J185" s="267"/>
      <c r="K185" s="152">
        <v>1</v>
      </c>
      <c r="L185" s="266">
        <v>30</v>
      </c>
      <c r="M185" s="154" t="s">
        <v>304</v>
      </c>
      <c r="N185" s="119" t="s">
        <v>234</v>
      </c>
      <c r="O185" s="120">
        <v>1</v>
      </c>
      <c r="P185" s="155" t="s">
        <v>294</v>
      </c>
      <c r="Q185" s="155">
        <v>0</v>
      </c>
      <c r="R185" s="155">
        <v>0</v>
      </c>
      <c r="S185" s="156">
        <v>0</v>
      </c>
      <c r="T185" s="156" t="s">
        <v>235</v>
      </c>
      <c r="U185" s="156">
        <v>0</v>
      </c>
      <c r="V185" s="157">
        <v>0</v>
      </c>
      <c r="W185" s="158">
        <v>47</v>
      </c>
      <c r="X185" s="159">
        <v>2</v>
      </c>
      <c r="Y185" s="160">
        <v>2</v>
      </c>
      <c r="Z185" s="161">
        <f t="shared" si="33"/>
        <v>0.23499999999999999</v>
      </c>
      <c r="AA185" s="155">
        <v>0</v>
      </c>
      <c r="AB185" s="162" t="s">
        <v>80</v>
      </c>
      <c r="AC185" s="163" t="s">
        <v>56</v>
      </c>
      <c r="AD185" s="164" t="s">
        <v>56</v>
      </c>
      <c r="AE185" s="163" t="s">
        <v>56</v>
      </c>
      <c r="AF185" s="164">
        <f t="shared" si="34"/>
        <v>3.5249999999999999</v>
      </c>
      <c r="AG185" s="165">
        <f t="shared" si="35"/>
        <v>846</v>
      </c>
      <c r="AH185" s="166" t="s">
        <v>113</v>
      </c>
      <c r="AI185" s="167"/>
      <c r="AJ185" s="168"/>
      <c r="AK185" s="169"/>
      <c r="AL185" s="170"/>
      <c r="AM185" s="171"/>
      <c r="AN185" s="172"/>
      <c r="AO185" s="173">
        <f t="shared" si="36"/>
        <v>0</v>
      </c>
      <c r="AP185" s="174" t="s">
        <v>82</v>
      </c>
      <c r="AQ185" s="175" t="str" cm="1">
        <f t="array" ref="AQ185">_xlfn.IFS(OR($G185="公衆街路灯A",$G185="定額電灯"),$G185&amp;AP185,COUNTIF(G185,"*従量電灯*"),G185,1,"-")</f>
        <v>従量電灯</v>
      </c>
      <c r="AR185" s="176" t="str" cm="1">
        <f t="array" ref="AR185">_xlfn.IFS($AN185=0,"-",OR($AH185="対象外",$AH185="-"),"-",OR($G185="公衆街路灯A",$G185="定額電灯"),_xlfn.XLOOKUP($AQ185,削除禁止_電灯料金!$B:$B,削除禁止_電灯料金!$E:$E,0),1,"-")</f>
        <v>-</v>
      </c>
      <c r="AS185" s="177" t="str" cm="1">
        <f t="array" ref="AS185">_xlfn.IFS($AR185="-","-",OR($G185="公衆街路灯A",$G185="定額電灯"),_xlfn.XLOOKUP(AQ185,削除禁止_電灯料金!$B:$B,削除禁止_電灯料金!$D:$D,0),1,"-")</f>
        <v>-</v>
      </c>
      <c r="AT185" s="176">
        <f>IFERROR(IF(OR($G185="公衆街路灯A",$G185="定額電灯"),"-",ROUND((_xlfn.XLOOKUP($AQ185,削除禁止_電灯料金!$B:$B,削除禁止_電灯料金!$E:$E)*AM185/1000*$K185*$L185/12),2)),"-")</f>
        <v>0</v>
      </c>
      <c r="AU185" s="177">
        <f>IFERROR(IF(OR($G185="公衆街路灯A",$G185="定額電灯"),"-",ROUND((AM185/1000*$K185*$L185/12)*_xlfn.XLOOKUP($A185,削除禁止_電灯料金!K:K,削除禁止_電灯料金!M:M,"-"),2)),"-")</f>
        <v>0</v>
      </c>
      <c r="AV185" s="178">
        <f>IFERROR(IF(OR($G185="公衆街路灯A",$G185="定額電灯"),ROUND((((AR185+AS185)*AN185))*12*_xlfn.XLOOKUP($A185,削除禁止_電灯料金!K:K,削除禁止_電灯料金!N:N),0),ROUND((AT185+AU185)*AN185*12*_xlfn.XLOOKUP($A185,削除禁止_電灯料金!K:K,削除禁止_電灯料金!N:N),0)),0)</f>
        <v>0</v>
      </c>
      <c r="AW185" s="145"/>
    </row>
    <row r="186" spans="1:49" ht="30" customHeight="1">
      <c r="A186" s="1">
        <v>3</v>
      </c>
      <c r="B186" s="41" t="s">
        <v>289</v>
      </c>
      <c r="C186" s="42"/>
      <c r="D186" s="262" t="s">
        <v>291</v>
      </c>
      <c r="E186" s="263" t="s">
        <v>316</v>
      </c>
      <c r="F186" s="264" t="s">
        <v>319</v>
      </c>
      <c r="G186" s="148" t="s">
        <v>73</v>
      </c>
      <c r="H186" s="149"/>
      <c r="I186" s="150"/>
      <c r="J186" s="267"/>
      <c r="K186" s="211">
        <v>8.75</v>
      </c>
      <c r="L186" s="266">
        <v>241</v>
      </c>
      <c r="M186" s="154" t="s">
        <v>293</v>
      </c>
      <c r="N186" s="119" t="s">
        <v>110</v>
      </c>
      <c r="O186" s="120">
        <v>2</v>
      </c>
      <c r="P186" s="155" t="s">
        <v>294</v>
      </c>
      <c r="Q186" s="155">
        <v>0</v>
      </c>
      <c r="R186" s="155" t="s">
        <v>295</v>
      </c>
      <c r="S186" s="156">
        <v>0</v>
      </c>
      <c r="T186" s="156">
        <v>0</v>
      </c>
      <c r="U186" s="156">
        <v>0</v>
      </c>
      <c r="V186" s="157">
        <v>0</v>
      </c>
      <c r="W186" s="158">
        <v>47</v>
      </c>
      <c r="X186" s="159">
        <v>15</v>
      </c>
      <c r="Y186" s="160">
        <v>30</v>
      </c>
      <c r="Z186" s="161">
        <f t="shared" si="33"/>
        <v>247.77812499999999</v>
      </c>
      <c r="AA186" s="155">
        <v>0</v>
      </c>
      <c r="AB186" s="162" t="s">
        <v>80</v>
      </c>
      <c r="AC186" s="163" t="s">
        <v>56</v>
      </c>
      <c r="AD186" s="164" t="s">
        <v>56</v>
      </c>
      <c r="AE186" s="163" t="s">
        <v>56</v>
      </c>
      <c r="AF186" s="164">
        <f t="shared" si="34"/>
        <v>247.77812499999999</v>
      </c>
      <c r="AG186" s="165">
        <f t="shared" si="35"/>
        <v>892001.25</v>
      </c>
      <c r="AH186" s="166" t="s">
        <v>113</v>
      </c>
      <c r="AI186" s="167"/>
      <c r="AJ186" s="168"/>
      <c r="AK186" s="169"/>
      <c r="AL186" s="170"/>
      <c r="AM186" s="171"/>
      <c r="AN186" s="172"/>
      <c r="AO186" s="173">
        <f t="shared" si="36"/>
        <v>0</v>
      </c>
      <c r="AP186" s="174" t="s">
        <v>82</v>
      </c>
      <c r="AQ186" s="175" t="str" cm="1">
        <f t="array" ref="AQ186">_xlfn.IFS(OR($G186="公衆街路灯A",$G186="定額電灯"),$G186&amp;AP186,COUNTIF(G186,"*従量電灯*"),G186,1,"-")</f>
        <v>従量電灯</v>
      </c>
      <c r="AR186" s="176" t="str" cm="1">
        <f t="array" ref="AR186">_xlfn.IFS($AN186=0,"-",OR($AH186="対象外",$AH186="-"),"-",OR($G186="公衆街路灯A",$G186="定額電灯"),_xlfn.XLOOKUP($AQ186,削除禁止_電灯料金!$B:$B,削除禁止_電灯料金!$E:$E,0),1,"-")</f>
        <v>-</v>
      </c>
      <c r="AS186" s="177" t="str" cm="1">
        <f t="array" ref="AS186">_xlfn.IFS($AR186="-","-",OR($G186="公衆街路灯A",$G186="定額電灯"),_xlfn.XLOOKUP(AQ186,削除禁止_電灯料金!$B:$B,削除禁止_電灯料金!$D:$D,0),1,"-")</f>
        <v>-</v>
      </c>
      <c r="AT186" s="176">
        <f>IFERROR(IF(OR($G186="公衆街路灯A",$G186="定額電灯"),"-",ROUND((_xlfn.XLOOKUP($AQ186,削除禁止_電灯料金!$B:$B,削除禁止_電灯料金!$E:$E)*AM186/1000*$K186*$L186/12),2)),"-")</f>
        <v>0</v>
      </c>
      <c r="AU186" s="177">
        <f>IFERROR(IF(OR($G186="公衆街路灯A",$G186="定額電灯"),"-",ROUND((AM186/1000*$K186*$L186/12)*_xlfn.XLOOKUP($A186,削除禁止_電灯料金!K:K,削除禁止_電灯料金!M:M,"-"),2)),"-")</f>
        <v>0</v>
      </c>
      <c r="AV186" s="178">
        <f>IFERROR(IF(OR($G186="公衆街路灯A",$G186="定額電灯"),ROUND((((AR186+AS186)*AN186))*12*_xlfn.XLOOKUP($A186,削除禁止_電灯料金!K:K,削除禁止_電灯料金!N:N),0),ROUND((AT186+AU186)*AN186*12*_xlfn.XLOOKUP($A186,削除禁止_電灯料金!K:K,削除禁止_電灯料金!N:N),0)),0)</f>
        <v>0</v>
      </c>
      <c r="AW186" s="145"/>
    </row>
    <row r="187" spans="1:49" ht="30" customHeight="1">
      <c r="A187" s="1">
        <v>3</v>
      </c>
      <c r="B187" s="41" t="s">
        <v>289</v>
      </c>
      <c r="C187" s="42"/>
      <c r="D187" s="262" t="s">
        <v>291</v>
      </c>
      <c r="E187" s="263" t="s">
        <v>316</v>
      </c>
      <c r="F187" s="264" t="s">
        <v>320</v>
      </c>
      <c r="G187" s="148" t="s">
        <v>73</v>
      </c>
      <c r="H187" s="149"/>
      <c r="I187" s="150"/>
      <c r="J187" s="267"/>
      <c r="K187" s="211">
        <v>8.75</v>
      </c>
      <c r="L187" s="266">
        <v>241</v>
      </c>
      <c r="M187" s="154" t="s">
        <v>321</v>
      </c>
      <c r="N187" s="119" t="s">
        <v>110</v>
      </c>
      <c r="O187" s="120">
        <v>2</v>
      </c>
      <c r="P187" s="155" t="s">
        <v>294</v>
      </c>
      <c r="Q187" s="155">
        <v>0</v>
      </c>
      <c r="R187" s="155" t="s">
        <v>295</v>
      </c>
      <c r="S187" s="156">
        <v>0</v>
      </c>
      <c r="T187" s="156">
        <v>0</v>
      </c>
      <c r="U187" s="156">
        <v>0</v>
      </c>
      <c r="V187" s="157" t="s">
        <v>90</v>
      </c>
      <c r="W187" s="158">
        <v>47</v>
      </c>
      <c r="X187" s="159">
        <v>6</v>
      </c>
      <c r="Y187" s="160">
        <v>12</v>
      </c>
      <c r="Z187" s="161">
        <f t="shared" si="33"/>
        <v>99.111249999999998</v>
      </c>
      <c r="AA187" s="155">
        <v>0</v>
      </c>
      <c r="AB187" s="162" t="s">
        <v>80</v>
      </c>
      <c r="AC187" s="163" t="s">
        <v>56</v>
      </c>
      <c r="AD187" s="164" t="s">
        <v>56</v>
      </c>
      <c r="AE187" s="163" t="s">
        <v>56</v>
      </c>
      <c r="AF187" s="164">
        <f t="shared" si="34"/>
        <v>247.77812500000002</v>
      </c>
      <c r="AG187" s="165">
        <f t="shared" si="35"/>
        <v>356800.5</v>
      </c>
      <c r="AH187" s="166" t="s">
        <v>81</v>
      </c>
      <c r="AI187" s="167"/>
      <c r="AJ187" s="168"/>
      <c r="AK187" s="169"/>
      <c r="AL187" s="170"/>
      <c r="AM187" s="171"/>
      <c r="AN187" s="172"/>
      <c r="AO187" s="173">
        <f t="shared" si="36"/>
        <v>0</v>
      </c>
      <c r="AP187" s="174" t="s">
        <v>82</v>
      </c>
      <c r="AQ187" s="175" t="str" cm="1">
        <f t="array" ref="AQ187">_xlfn.IFS(OR($G187="公衆街路灯A",$G187="定額電灯"),$G187&amp;AP187,COUNTIF(G187,"*従量電灯*"),G187,1,"-")</f>
        <v>従量電灯</v>
      </c>
      <c r="AR187" s="176" t="str" cm="1">
        <f t="array" ref="AR187">_xlfn.IFS($AN187=0,"-",OR($AH187="対象外",$AH187="-"),"-",OR($G187="公衆街路灯A",$G187="定額電灯"),_xlfn.XLOOKUP($AQ187,削除禁止_電灯料金!$B:$B,削除禁止_電灯料金!$E:$E,0),1,"-")</f>
        <v>-</v>
      </c>
      <c r="AS187" s="177" t="str" cm="1">
        <f t="array" ref="AS187">_xlfn.IFS($AR187="-","-",OR($G187="公衆街路灯A",$G187="定額電灯"),_xlfn.XLOOKUP(AQ187,削除禁止_電灯料金!$B:$B,削除禁止_電灯料金!$D:$D,0),1,"-")</f>
        <v>-</v>
      </c>
      <c r="AT187" s="176">
        <f>IFERROR(IF(OR($G187="公衆街路灯A",$G187="定額電灯"),"-",ROUND((_xlfn.XLOOKUP($AQ187,削除禁止_電灯料金!$B:$B,削除禁止_電灯料金!$E:$E)*AM187/1000*$K187*$L187/12),2)),"-")</f>
        <v>0</v>
      </c>
      <c r="AU187" s="177">
        <f>IFERROR(IF(OR($G187="公衆街路灯A",$G187="定額電灯"),"-",ROUND((AM187/1000*$K187*$L187/12)*_xlfn.XLOOKUP($A187,削除禁止_電灯料金!K:K,削除禁止_電灯料金!M:M,"-"),2)),"-")</f>
        <v>0</v>
      </c>
      <c r="AV187" s="178">
        <f>IFERROR(IF(OR($G187="公衆街路灯A",$G187="定額電灯"),ROUND((((AR187+AS187)*AN187))*12*_xlfn.XLOOKUP($A187,削除禁止_電灯料金!K:K,削除禁止_電灯料金!N:N),0),ROUND((AT187+AU187)*AN187*12*_xlfn.XLOOKUP($A187,削除禁止_電灯料金!K:K,削除禁止_電灯料金!N:N),0)),0)</f>
        <v>0</v>
      </c>
      <c r="AW187" s="145"/>
    </row>
    <row r="188" spans="1:49" ht="30" customHeight="1">
      <c r="A188" s="1">
        <v>3</v>
      </c>
      <c r="B188" s="41" t="s">
        <v>289</v>
      </c>
      <c r="C188" s="42"/>
      <c r="D188" s="262" t="s">
        <v>291</v>
      </c>
      <c r="E188" s="263" t="s">
        <v>316</v>
      </c>
      <c r="F188" s="264" t="s">
        <v>322</v>
      </c>
      <c r="G188" s="148" t="s">
        <v>73</v>
      </c>
      <c r="H188" s="149"/>
      <c r="I188" s="150"/>
      <c r="J188" s="267"/>
      <c r="K188" s="211">
        <v>8.75</v>
      </c>
      <c r="L188" s="266">
        <v>241</v>
      </c>
      <c r="M188" s="154" t="s">
        <v>293</v>
      </c>
      <c r="N188" s="119" t="s">
        <v>110</v>
      </c>
      <c r="O188" s="120">
        <v>2</v>
      </c>
      <c r="P188" s="155" t="s">
        <v>294</v>
      </c>
      <c r="Q188" s="155">
        <v>0</v>
      </c>
      <c r="R188" s="155" t="s">
        <v>295</v>
      </c>
      <c r="S188" s="156">
        <v>0</v>
      </c>
      <c r="T188" s="156">
        <v>0</v>
      </c>
      <c r="U188" s="156">
        <v>0</v>
      </c>
      <c r="V188" s="157">
        <v>0</v>
      </c>
      <c r="W188" s="158">
        <v>47</v>
      </c>
      <c r="X188" s="159">
        <v>6</v>
      </c>
      <c r="Y188" s="160">
        <v>12</v>
      </c>
      <c r="Z188" s="161">
        <f t="shared" si="33"/>
        <v>99.111249999999998</v>
      </c>
      <c r="AA188" s="155">
        <v>0</v>
      </c>
      <c r="AB188" s="162" t="s">
        <v>80</v>
      </c>
      <c r="AC188" s="163" t="s">
        <v>56</v>
      </c>
      <c r="AD188" s="164" t="s">
        <v>56</v>
      </c>
      <c r="AE188" s="163" t="s">
        <v>56</v>
      </c>
      <c r="AF188" s="164">
        <f t="shared" si="34"/>
        <v>247.77812500000002</v>
      </c>
      <c r="AG188" s="165">
        <f t="shared" si="35"/>
        <v>356800.5</v>
      </c>
      <c r="AH188" s="166" t="s">
        <v>113</v>
      </c>
      <c r="AI188" s="167"/>
      <c r="AJ188" s="168"/>
      <c r="AK188" s="169"/>
      <c r="AL188" s="170"/>
      <c r="AM188" s="171"/>
      <c r="AN188" s="172"/>
      <c r="AO188" s="173">
        <f t="shared" si="36"/>
        <v>0</v>
      </c>
      <c r="AP188" s="174" t="s">
        <v>82</v>
      </c>
      <c r="AQ188" s="175" t="str" cm="1">
        <f t="array" ref="AQ188">_xlfn.IFS(OR($G188="公衆街路灯A",$G188="定額電灯"),$G188&amp;AP188,COUNTIF(G188,"*従量電灯*"),G188,1,"-")</f>
        <v>従量電灯</v>
      </c>
      <c r="AR188" s="176" t="str" cm="1">
        <f t="array" ref="AR188">_xlfn.IFS($AN188=0,"-",OR($AH188="対象外",$AH188="-"),"-",OR($G188="公衆街路灯A",$G188="定額電灯"),_xlfn.XLOOKUP($AQ188,削除禁止_電灯料金!$B:$B,削除禁止_電灯料金!$E:$E,0),1,"-")</f>
        <v>-</v>
      </c>
      <c r="AS188" s="177" t="str" cm="1">
        <f t="array" ref="AS188">_xlfn.IFS($AR188="-","-",OR($G188="公衆街路灯A",$G188="定額電灯"),_xlfn.XLOOKUP(AQ188,削除禁止_電灯料金!$B:$B,削除禁止_電灯料金!$D:$D,0),1,"-")</f>
        <v>-</v>
      </c>
      <c r="AT188" s="176">
        <f>IFERROR(IF(OR($G188="公衆街路灯A",$G188="定額電灯"),"-",ROUND((_xlfn.XLOOKUP($AQ188,削除禁止_電灯料金!$B:$B,削除禁止_電灯料金!$E:$E)*AM188/1000*$K188*$L188/12),2)),"-")</f>
        <v>0</v>
      </c>
      <c r="AU188" s="177">
        <f>IFERROR(IF(OR($G188="公衆街路灯A",$G188="定額電灯"),"-",ROUND((AM188/1000*$K188*$L188/12)*_xlfn.XLOOKUP($A188,削除禁止_電灯料金!K:K,削除禁止_電灯料金!M:M,"-"),2)),"-")</f>
        <v>0</v>
      </c>
      <c r="AV188" s="178">
        <f>IFERROR(IF(OR($G188="公衆街路灯A",$G188="定額電灯"),ROUND((((AR188+AS188)*AN188))*12*_xlfn.XLOOKUP($A188,削除禁止_電灯料金!K:K,削除禁止_電灯料金!N:N),0),ROUND((AT188+AU188)*AN188*12*_xlfn.XLOOKUP($A188,削除禁止_電灯料金!K:K,削除禁止_電灯料金!N:N),0)),0)</f>
        <v>0</v>
      </c>
      <c r="AW188" s="145"/>
    </row>
    <row r="189" spans="1:49" ht="30" customHeight="1">
      <c r="A189" s="1">
        <v>3</v>
      </c>
      <c r="B189" s="41" t="s">
        <v>289</v>
      </c>
      <c r="C189" s="42"/>
      <c r="D189" s="262" t="s">
        <v>291</v>
      </c>
      <c r="E189" s="263" t="s">
        <v>316</v>
      </c>
      <c r="F189" s="264" t="s">
        <v>314</v>
      </c>
      <c r="G189" s="148" t="s">
        <v>73</v>
      </c>
      <c r="H189" s="149"/>
      <c r="I189" s="150"/>
      <c r="J189" s="267"/>
      <c r="K189" s="211">
        <v>8.75</v>
      </c>
      <c r="L189" s="266">
        <v>241</v>
      </c>
      <c r="M189" s="154" t="s">
        <v>293</v>
      </c>
      <c r="N189" s="119" t="s">
        <v>110</v>
      </c>
      <c r="O189" s="120">
        <v>2</v>
      </c>
      <c r="P189" s="155" t="s">
        <v>294</v>
      </c>
      <c r="Q189" s="155">
        <v>0</v>
      </c>
      <c r="R189" s="155" t="s">
        <v>295</v>
      </c>
      <c r="S189" s="156">
        <v>0</v>
      </c>
      <c r="T189" s="156">
        <v>0</v>
      </c>
      <c r="U189" s="156">
        <v>0</v>
      </c>
      <c r="V189" s="157">
        <v>0</v>
      </c>
      <c r="W189" s="158">
        <v>47</v>
      </c>
      <c r="X189" s="159">
        <v>6</v>
      </c>
      <c r="Y189" s="160">
        <v>12</v>
      </c>
      <c r="Z189" s="161">
        <f t="shared" si="33"/>
        <v>99.111249999999998</v>
      </c>
      <c r="AA189" s="155">
        <v>0</v>
      </c>
      <c r="AB189" s="162" t="s">
        <v>80</v>
      </c>
      <c r="AC189" s="163" t="s">
        <v>56</v>
      </c>
      <c r="AD189" s="164" t="s">
        <v>56</v>
      </c>
      <c r="AE189" s="163" t="s">
        <v>56</v>
      </c>
      <c r="AF189" s="164">
        <f t="shared" si="34"/>
        <v>247.77812500000002</v>
      </c>
      <c r="AG189" s="165">
        <f t="shared" si="35"/>
        <v>356800.5</v>
      </c>
      <c r="AH189" s="166" t="s">
        <v>113</v>
      </c>
      <c r="AI189" s="167"/>
      <c r="AJ189" s="168"/>
      <c r="AK189" s="169"/>
      <c r="AL189" s="170"/>
      <c r="AM189" s="171"/>
      <c r="AN189" s="172"/>
      <c r="AO189" s="173">
        <f t="shared" si="36"/>
        <v>0</v>
      </c>
      <c r="AP189" s="174" t="s">
        <v>82</v>
      </c>
      <c r="AQ189" s="175" t="str" cm="1">
        <f t="array" ref="AQ189">_xlfn.IFS(OR($G189="公衆街路灯A",$G189="定額電灯"),$G189&amp;AP189,COUNTIF(G189,"*従量電灯*"),G189,1,"-")</f>
        <v>従量電灯</v>
      </c>
      <c r="AR189" s="176" t="str" cm="1">
        <f t="array" ref="AR189">_xlfn.IFS($AN189=0,"-",OR($AH189="対象外",$AH189="-"),"-",OR($G189="公衆街路灯A",$G189="定額電灯"),_xlfn.XLOOKUP($AQ189,削除禁止_電灯料金!$B:$B,削除禁止_電灯料金!$E:$E,0),1,"-")</f>
        <v>-</v>
      </c>
      <c r="AS189" s="177" t="str" cm="1">
        <f t="array" ref="AS189">_xlfn.IFS($AR189="-","-",OR($G189="公衆街路灯A",$G189="定額電灯"),_xlfn.XLOOKUP(AQ189,削除禁止_電灯料金!$B:$B,削除禁止_電灯料金!$D:$D,0),1,"-")</f>
        <v>-</v>
      </c>
      <c r="AT189" s="176">
        <f>IFERROR(IF(OR($G189="公衆街路灯A",$G189="定額電灯"),"-",ROUND((_xlfn.XLOOKUP($AQ189,削除禁止_電灯料金!$B:$B,削除禁止_電灯料金!$E:$E)*AM189/1000*$K189*$L189/12),2)),"-")</f>
        <v>0</v>
      </c>
      <c r="AU189" s="177">
        <f>IFERROR(IF(OR($G189="公衆街路灯A",$G189="定額電灯"),"-",ROUND((AM189/1000*$K189*$L189/12)*_xlfn.XLOOKUP($A189,削除禁止_電灯料金!K:K,削除禁止_電灯料金!M:M,"-"),2)),"-")</f>
        <v>0</v>
      </c>
      <c r="AV189" s="178">
        <f>IFERROR(IF(OR($G189="公衆街路灯A",$G189="定額電灯"),ROUND((((AR189+AS189)*AN189))*12*_xlfn.XLOOKUP($A189,削除禁止_電灯料金!K:K,削除禁止_電灯料金!N:N),0),ROUND((AT189+AU189)*AN189*12*_xlfn.XLOOKUP($A189,削除禁止_電灯料金!K:K,削除禁止_電灯料金!N:N),0)),0)</f>
        <v>0</v>
      </c>
      <c r="AW189" s="145"/>
    </row>
    <row r="190" spans="1:49" ht="30" customHeight="1">
      <c r="A190" s="1">
        <v>3</v>
      </c>
      <c r="B190" s="41" t="s">
        <v>289</v>
      </c>
      <c r="C190" s="42"/>
      <c r="D190" s="262" t="s">
        <v>291</v>
      </c>
      <c r="E190" s="263" t="s">
        <v>316</v>
      </c>
      <c r="F190" s="264" t="s">
        <v>323</v>
      </c>
      <c r="G190" s="148" t="s">
        <v>73</v>
      </c>
      <c r="H190" s="149"/>
      <c r="I190" s="150"/>
      <c r="J190" s="267"/>
      <c r="K190" s="211">
        <v>8.75</v>
      </c>
      <c r="L190" s="266">
        <v>241</v>
      </c>
      <c r="M190" s="154" t="s">
        <v>293</v>
      </c>
      <c r="N190" s="119" t="s">
        <v>110</v>
      </c>
      <c r="O190" s="120">
        <v>2</v>
      </c>
      <c r="P190" s="155" t="s">
        <v>294</v>
      </c>
      <c r="Q190" s="155">
        <v>0</v>
      </c>
      <c r="R190" s="155" t="s">
        <v>295</v>
      </c>
      <c r="S190" s="156">
        <v>0</v>
      </c>
      <c r="T190" s="156">
        <v>0</v>
      </c>
      <c r="U190" s="156">
        <v>0</v>
      </c>
      <c r="V190" s="157">
        <v>0</v>
      </c>
      <c r="W190" s="158">
        <v>47</v>
      </c>
      <c r="X190" s="159">
        <v>4</v>
      </c>
      <c r="Y190" s="160">
        <v>8</v>
      </c>
      <c r="Z190" s="161">
        <f t="shared" si="33"/>
        <v>66.07416666666667</v>
      </c>
      <c r="AA190" s="155">
        <v>0</v>
      </c>
      <c r="AB190" s="162" t="s">
        <v>80</v>
      </c>
      <c r="AC190" s="163" t="s">
        <v>56</v>
      </c>
      <c r="AD190" s="164" t="s">
        <v>56</v>
      </c>
      <c r="AE190" s="163" t="s">
        <v>56</v>
      </c>
      <c r="AF190" s="164">
        <f t="shared" si="34"/>
        <v>247.77812500000002</v>
      </c>
      <c r="AG190" s="165">
        <f t="shared" si="35"/>
        <v>237867.00000000003</v>
      </c>
      <c r="AH190" s="166" t="s">
        <v>113</v>
      </c>
      <c r="AI190" s="167"/>
      <c r="AJ190" s="168"/>
      <c r="AK190" s="169"/>
      <c r="AL190" s="170"/>
      <c r="AM190" s="171"/>
      <c r="AN190" s="172"/>
      <c r="AO190" s="173">
        <f t="shared" si="36"/>
        <v>0</v>
      </c>
      <c r="AP190" s="174" t="s">
        <v>82</v>
      </c>
      <c r="AQ190" s="175" t="str" cm="1">
        <f t="array" ref="AQ190">_xlfn.IFS(OR($G190="公衆街路灯A",$G190="定額電灯"),$G190&amp;AP190,COUNTIF(G190,"*従量電灯*"),G190,1,"-")</f>
        <v>従量電灯</v>
      </c>
      <c r="AR190" s="176" t="str" cm="1">
        <f t="array" ref="AR190">_xlfn.IFS($AN190=0,"-",OR($AH190="対象外",$AH190="-"),"-",OR($G190="公衆街路灯A",$G190="定額電灯"),_xlfn.XLOOKUP($AQ190,削除禁止_電灯料金!$B:$B,削除禁止_電灯料金!$E:$E,0),1,"-")</f>
        <v>-</v>
      </c>
      <c r="AS190" s="177" t="str" cm="1">
        <f t="array" ref="AS190">_xlfn.IFS($AR190="-","-",OR($G190="公衆街路灯A",$G190="定額電灯"),_xlfn.XLOOKUP(AQ190,削除禁止_電灯料金!$B:$B,削除禁止_電灯料金!$D:$D,0),1,"-")</f>
        <v>-</v>
      </c>
      <c r="AT190" s="176">
        <f>IFERROR(IF(OR($G190="公衆街路灯A",$G190="定額電灯"),"-",ROUND((_xlfn.XLOOKUP($AQ190,削除禁止_電灯料金!$B:$B,削除禁止_電灯料金!$E:$E)*AM190/1000*$K190*$L190/12),2)),"-")</f>
        <v>0</v>
      </c>
      <c r="AU190" s="177">
        <f>IFERROR(IF(OR($G190="公衆街路灯A",$G190="定額電灯"),"-",ROUND((AM190/1000*$K190*$L190/12)*_xlfn.XLOOKUP($A190,削除禁止_電灯料金!K:K,削除禁止_電灯料金!M:M,"-"),2)),"-")</f>
        <v>0</v>
      </c>
      <c r="AV190" s="178">
        <f>IFERROR(IF(OR($G190="公衆街路灯A",$G190="定額電灯"),ROUND((((AR190+AS190)*AN190))*12*_xlfn.XLOOKUP($A190,削除禁止_電灯料金!K:K,削除禁止_電灯料金!N:N),0),ROUND((AT190+AU190)*AN190*12*_xlfn.XLOOKUP($A190,削除禁止_電灯料金!K:K,削除禁止_電灯料金!N:N),0)),0)</f>
        <v>0</v>
      </c>
      <c r="AW190" s="145"/>
    </row>
    <row r="191" spans="1:49" ht="30" customHeight="1">
      <c r="A191" s="1">
        <v>3</v>
      </c>
      <c r="B191" s="41" t="s">
        <v>289</v>
      </c>
      <c r="C191" s="42"/>
      <c r="D191" s="262" t="s">
        <v>291</v>
      </c>
      <c r="E191" s="263" t="s">
        <v>316</v>
      </c>
      <c r="F191" s="264" t="s">
        <v>324</v>
      </c>
      <c r="G191" s="148" t="s">
        <v>73</v>
      </c>
      <c r="H191" s="149"/>
      <c r="I191" s="150"/>
      <c r="J191" s="267"/>
      <c r="K191" s="211">
        <v>8.75</v>
      </c>
      <c r="L191" s="266">
        <v>241</v>
      </c>
      <c r="M191" s="154" t="s">
        <v>293</v>
      </c>
      <c r="N191" s="119" t="s">
        <v>110</v>
      </c>
      <c r="O191" s="120">
        <v>2</v>
      </c>
      <c r="P191" s="155" t="s">
        <v>294</v>
      </c>
      <c r="Q191" s="155">
        <v>0</v>
      </c>
      <c r="R191" s="155" t="s">
        <v>295</v>
      </c>
      <c r="S191" s="156">
        <v>0</v>
      </c>
      <c r="T191" s="156">
        <v>0</v>
      </c>
      <c r="U191" s="156">
        <v>0</v>
      </c>
      <c r="V191" s="157">
        <v>0</v>
      </c>
      <c r="W191" s="158">
        <v>47</v>
      </c>
      <c r="X191" s="159">
        <v>8</v>
      </c>
      <c r="Y191" s="160">
        <v>16</v>
      </c>
      <c r="Z191" s="161">
        <f t="shared" si="33"/>
        <v>132.14833333333334</v>
      </c>
      <c r="AA191" s="155">
        <v>0</v>
      </c>
      <c r="AB191" s="162" t="s">
        <v>80</v>
      </c>
      <c r="AC191" s="163" t="s">
        <v>56</v>
      </c>
      <c r="AD191" s="164" t="s">
        <v>56</v>
      </c>
      <c r="AE191" s="163" t="s">
        <v>56</v>
      </c>
      <c r="AF191" s="164">
        <f t="shared" si="34"/>
        <v>247.77812500000002</v>
      </c>
      <c r="AG191" s="165">
        <f t="shared" si="35"/>
        <v>475734.00000000006</v>
      </c>
      <c r="AH191" s="166" t="s">
        <v>113</v>
      </c>
      <c r="AI191" s="167"/>
      <c r="AJ191" s="168"/>
      <c r="AK191" s="169"/>
      <c r="AL191" s="170"/>
      <c r="AM191" s="171"/>
      <c r="AN191" s="172"/>
      <c r="AO191" s="173">
        <f t="shared" si="36"/>
        <v>0</v>
      </c>
      <c r="AP191" s="174" t="s">
        <v>82</v>
      </c>
      <c r="AQ191" s="175" t="str" cm="1">
        <f t="array" ref="AQ191">_xlfn.IFS(OR($G191="公衆街路灯A",$G191="定額電灯"),$G191&amp;AP191,COUNTIF(G191,"*従量電灯*"),G191,1,"-")</f>
        <v>従量電灯</v>
      </c>
      <c r="AR191" s="176" t="str" cm="1">
        <f t="array" ref="AR191">_xlfn.IFS($AN191=0,"-",OR($AH191="対象外",$AH191="-"),"-",OR($G191="公衆街路灯A",$G191="定額電灯"),_xlfn.XLOOKUP($AQ191,削除禁止_電灯料金!$B:$B,削除禁止_電灯料金!$E:$E,0),1,"-")</f>
        <v>-</v>
      </c>
      <c r="AS191" s="177" t="str" cm="1">
        <f t="array" ref="AS191">_xlfn.IFS($AR191="-","-",OR($G191="公衆街路灯A",$G191="定額電灯"),_xlfn.XLOOKUP(AQ191,削除禁止_電灯料金!$B:$B,削除禁止_電灯料金!$D:$D,0),1,"-")</f>
        <v>-</v>
      </c>
      <c r="AT191" s="176">
        <f>IFERROR(IF(OR($G191="公衆街路灯A",$G191="定額電灯"),"-",ROUND((_xlfn.XLOOKUP($AQ191,削除禁止_電灯料金!$B:$B,削除禁止_電灯料金!$E:$E)*AM191/1000*$K191*$L191/12),2)),"-")</f>
        <v>0</v>
      </c>
      <c r="AU191" s="177">
        <f>IFERROR(IF(OR($G191="公衆街路灯A",$G191="定額電灯"),"-",ROUND((AM191/1000*$K191*$L191/12)*_xlfn.XLOOKUP($A191,削除禁止_電灯料金!K:K,削除禁止_電灯料金!M:M,"-"),2)),"-")</f>
        <v>0</v>
      </c>
      <c r="AV191" s="178">
        <f>IFERROR(IF(OR($G191="公衆街路灯A",$G191="定額電灯"),ROUND((((AR191+AS191)*AN191))*12*_xlfn.XLOOKUP($A191,削除禁止_電灯料金!K:K,削除禁止_電灯料金!N:N),0),ROUND((AT191+AU191)*AN191*12*_xlfn.XLOOKUP($A191,削除禁止_電灯料金!K:K,削除禁止_電灯料金!N:N),0)),0)</f>
        <v>0</v>
      </c>
      <c r="AW191" s="145"/>
    </row>
    <row r="192" spans="1:49" ht="30" customHeight="1">
      <c r="A192" s="1">
        <v>3</v>
      </c>
      <c r="B192" s="41" t="s">
        <v>289</v>
      </c>
      <c r="C192" s="42"/>
      <c r="D192" s="262" t="s">
        <v>291</v>
      </c>
      <c r="E192" s="263" t="s">
        <v>316</v>
      </c>
      <c r="F192" s="264" t="s">
        <v>301</v>
      </c>
      <c r="G192" s="148" t="s">
        <v>73</v>
      </c>
      <c r="H192" s="149"/>
      <c r="I192" s="150"/>
      <c r="J192" s="267"/>
      <c r="K192" s="152">
        <v>1</v>
      </c>
      <c r="L192" s="266">
        <v>241</v>
      </c>
      <c r="M192" s="154" t="s">
        <v>299</v>
      </c>
      <c r="N192" s="119" t="s">
        <v>110</v>
      </c>
      <c r="O192" s="120">
        <v>1</v>
      </c>
      <c r="P192" s="155" t="s">
        <v>294</v>
      </c>
      <c r="Q192" s="155">
        <v>0</v>
      </c>
      <c r="R192" s="155" t="s">
        <v>295</v>
      </c>
      <c r="S192" s="156">
        <v>0</v>
      </c>
      <c r="T192" s="156">
        <v>0</v>
      </c>
      <c r="U192" s="156">
        <v>0</v>
      </c>
      <c r="V192" s="157">
        <v>0</v>
      </c>
      <c r="W192" s="158">
        <v>47</v>
      </c>
      <c r="X192" s="159">
        <v>2</v>
      </c>
      <c r="Y192" s="160">
        <v>2</v>
      </c>
      <c r="Z192" s="161">
        <f t="shared" si="33"/>
        <v>1.8878333333333333</v>
      </c>
      <c r="AA192" s="155">
        <v>0</v>
      </c>
      <c r="AB192" s="162" t="s">
        <v>80</v>
      </c>
      <c r="AC192" s="163" t="s">
        <v>56</v>
      </c>
      <c r="AD192" s="164" t="s">
        <v>56</v>
      </c>
      <c r="AE192" s="163" t="s">
        <v>56</v>
      </c>
      <c r="AF192" s="164">
        <f t="shared" si="34"/>
        <v>28.317499999999999</v>
      </c>
      <c r="AG192" s="165">
        <f t="shared" si="35"/>
        <v>6796.2</v>
      </c>
      <c r="AH192" s="166" t="s">
        <v>113</v>
      </c>
      <c r="AI192" s="167"/>
      <c r="AJ192" s="168"/>
      <c r="AK192" s="169"/>
      <c r="AL192" s="170"/>
      <c r="AM192" s="171"/>
      <c r="AN192" s="172"/>
      <c r="AO192" s="173">
        <f t="shared" si="36"/>
        <v>0</v>
      </c>
      <c r="AP192" s="174" t="s">
        <v>82</v>
      </c>
      <c r="AQ192" s="175" t="str" cm="1">
        <f t="array" ref="AQ192">_xlfn.IFS(OR($G192="公衆街路灯A",$G192="定額電灯"),$G192&amp;AP192,COUNTIF(G192,"*従量電灯*"),G192,1,"-")</f>
        <v>従量電灯</v>
      </c>
      <c r="AR192" s="176" t="str" cm="1">
        <f t="array" ref="AR192">_xlfn.IFS($AN192=0,"-",OR($AH192="対象外",$AH192="-"),"-",OR($G192="公衆街路灯A",$G192="定額電灯"),_xlfn.XLOOKUP($AQ192,削除禁止_電灯料金!$B:$B,削除禁止_電灯料金!$E:$E,0),1,"-")</f>
        <v>-</v>
      </c>
      <c r="AS192" s="177" t="str" cm="1">
        <f t="array" ref="AS192">_xlfn.IFS($AR192="-","-",OR($G192="公衆街路灯A",$G192="定額電灯"),_xlfn.XLOOKUP(AQ192,削除禁止_電灯料金!$B:$B,削除禁止_電灯料金!$D:$D,0),1,"-")</f>
        <v>-</v>
      </c>
      <c r="AT192" s="176">
        <f>IFERROR(IF(OR($G192="公衆街路灯A",$G192="定額電灯"),"-",ROUND((_xlfn.XLOOKUP($AQ192,削除禁止_電灯料金!$B:$B,削除禁止_電灯料金!$E:$E)*AM192/1000*$K192*$L192/12),2)),"-")</f>
        <v>0</v>
      </c>
      <c r="AU192" s="177">
        <f>IFERROR(IF(OR($G192="公衆街路灯A",$G192="定額電灯"),"-",ROUND((AM192/1000*$K192*$L192/12)*_xlfn.XLOOKUP($A192,削除禁止_電灯料金!K:K,削除禁止_電灯料金!M:M,"-"),2)),"-")</f>
        <v>0</v>
      </c>
      <c r="AV192" s="178">
        <f>IFERROR(IF(OR($G192="公衆街路灯A",$G192="定額電灯"),ROUND((((AR192+AS192)*AN192))*12*_xlfn.XLOOKUP($A192,削除禁止_電灯料金!K:K,削除禁止_電灯料金!N:N),0),ROUND((AT192+AU192)*AN192*12*_xlfn.XLOOKUP($A192,削除禁止_電灯料金!K:K,削除禁止_電灯料金!N:N),0)),0)</f>
        <v>0</v>
      </c>
      <c r="AW192" s="145"/>
    </row>
    <row r="193" spans="1:49" ht="30" customHeight="1">
      <c r="A193" s="1">
        <v>3</v>
      </c>
      <c r="B193" s="41" t="s">
        <v>289</v>
      </c>
      <c r="C193" s="42"/>
      <c r="D193" s="262" t="s">
        <v>291</v>
      </c>
      <c r="E193" s="263" t="s">
        <v>316</v>
      </c>
      <c r="F193" s="264" t="s">
        <v>301</v>
      </c>
      <c r="G193" s="148" t="s">
        <v>73</v>
      </c>
      <c r="H193" s="149"/>
      <c r="I193" s="150"/>
      <c r="J193" s="267"/>
      <c r="K193" s="152">
        <v>1</v>
      </c>
      <c r="L193" s="266">
        <v>241</v>
      </c>
      <c r="M193" s="154" t="s">
        <v>302</v>
      </c>
      <c r="N193" s="119" t="s">
        <v>210</v>
      </c>
      <c r="O193" s="120">
        <v>1</v>
      </c>
      <c r="P193" s="155" t="s">
        <v>294</v>
      </c>
      <c r="Q193" s="155">
        <v>0</v>
      </c>
      <c r="R193" s="155">
        <v>0</v>
      </c>
      <c r="S193" s="156">
        <v>0</v>
      </c>
      <c r="T193" s="156">
        <v>0</v>
      </c>
      <c r="U193" s="156">
        <v>0</v>
      </c>
      <c r="V193" s="157">
        <v>0</v>
      </c>
      <c r="W193" s="158">
        <v>47</v>
      </c>
      <c r="X193" s="159">
        <v>2</v>
      </c>
      <c r="Y193" s="160">
        <v>2</v>
      </c>
      <c r="Z193" s="161">
        <f t="shared" si="33"/>
        <v>1.8878333333333333</v>
      </c>
      <c r="AA193" s="155">
        <v>0</v>
      </c>
      <c r="AB193" s="162" t="s">
        <v>80</v>
      </c>
      <c r="AC193" s="163" t="s">
        <v>56</v>
      </c>
      <c r="AD193" s="164" t="s">
        <v>56</v>
      </c>
      <c r="AE193" s="163" t="s">
        <v>56</v>
      </c>
      <c r="AF193" s="164">
        <f t="shared" si="34"/>
        <v>28.317499999999999</v>
      </c>
      <c r="AG193" s="165">
        <f t="shared" si="35"/>
        <v>6796.2</v>
      </c>
      <c r="AH193" s="166" t="s">
        <v>113</v>
      </c>
      <c r="AI193" s="167"/>
      <c r="AJ193" s="168"/>
      <c r="AK193" s="169"/>
      <c r="AL193" s="170"/>
      <c r="AM193" s="171"/>
      <c r="AN193" s="172"/>
      <c r="AO193" s="173">
        <f t="shared" si="36"/>
        <v>0</v>
      </c>
      <c r="AP193" s="174" t="s">
        <v>82</v>
      </c>
      <c r="AQ193" s="175" t="str" cm="1">
        <f t="array" ref="AQ193">_xlfn.IFS(OR($G193="公衆街路灯A",$G193="定額電灯"),$G193&amp;AP193,COUNTIF(G193,"*従量電灯*"),G193,1,"-")</f>
        <v>従量電灯</v>
      </c>
      <c r="AR193" s="176" t="str" cm="1">
        <f t="array" ref="AR193">_xlfn.IFS($AN193=0,"-",OR($AH193="対象外",$AH193="-"),"-",OR($G193="公衆街路灯A",$G193="定額電灯"),_xlfn.XLOOKUP($AQ193,削除禁止_電灯料金!$B:$B,削除禁止_電灯料金!$E:$E,0),1,"-")</f>
        <v>-</v>
      </c>
      <c r="AS193" s="177" t="str" cm="1">
        <f t="array" ref="AS193">_xlfn.IFS($AR193="-","-",OR($G193="公衆街路灯A",$G193="定額電灯"),_xlfn.XLOOKUP(AQ193,削除禁止_電灯料金!$B:$B,削除禁止_電灯料金!$D:$D,0),1,"-")</f>
        <v>-</v>
      </c>
      <c r="AT193" s="176">
        <f>IFERROR(IF(OR($G193="公衆街路灯A",$G193="定額電灯"),"-",ROUND((_xlfn.XLOOKUP($AQ193,削除禁止_電灯料金!$B:$B,削除禁止_電灯料金!$E:$E)*AM193/1000*$K193*$L193/12),2)),"-")</f>
        <v>0</v>
      </c>
      <c r="AU193" s="177">
        <f>IFERROR(IF(OR($G193="公衆街路灯A",$G193="定額電灯"),"-",ROUND((AM193/1000*$K193*$L193/12)*_xlfn.XLOOKUP($A193,削除禁止_電灯料金!K:K,削除禁止_電灯料金!M:M,"-"),2)),"-")</f>
        <v>0</v>
      </c>
      <c r="AV193" s="178">
        <f>IFERROR(IF(OR($G193="公衆街路灯A",$G193="定額電灯"),ROUND((((AR193+AS193)*AN193))*12*_xlfn.XLOOKUP($A193,削除禁止_電灯料金!K:K,削除禁止_電灯料金!N:N),0),ROUND((AT193+AU193)*AN193*12*_xlfn.XLOOKUP($A193,削除禁止_電灯料金!K:K,削除禁止_電灯料金!N:N),0)),0)</f>
        <v>0</v>
      </c>
      <c r="AW193" s="145"/>
    </row>
    <row r="194" spans="1:49" ht="30" customHeight="1">
      <c r="A194" s="1">
        <v>3</v>
      </c>
      <c r="B194" s="41" t="s">
        <v>289</v>
      </c>
      <c r="C194" s="42"/>
      <c r="D194" s="262" t="s">
        <v>291</v>
      </c>
      <c r="E194" s="263" t="s">
        <v>316</v>
      </c>
      <c r="F194" s="264" t="s">
        <v>300</v>
      </c>
      <c r="G194" s="148" t="s">
        <v>73</v>
      </c>
      <c r="H194" s="149"/>
      <c r="I194" s="150"/>
      <c r="J194" s="267"/>
      <c r="K194" s="152">
        <v>1</v>
      </c>
      <c r="L194" s="266">
        <v>241</v>
      </c>
      <c r="M194" s="154" t="s">
        <v>299</v>
      </c>
      <c r="N194" s="119" t="s">
        <v>110</v>
      </c>
      <c r="O194" s="120">
        <v>1</v>
      </c>
      <c r="P194" s="155" t="s">
        <v>294</v>
      </c>
      <c r="Q194" s="155">
        <v>0</v>
      </c>
      <c r="R194" s="155" t="s">
        <v>295</v>
      </c>
      <c r="S194" s="156">
        <v>0</v>
      </c>
      <c r="T194" s="156">
        <v>0</v>
      </c>
      <c r="U194" s="156">
        <v>0</v>
      </c>
      <c r="V194" s="157">
        <v>0</v>
      </c>
      <c r="W194" s="158">
        <v>47</v>
      </c>
      <c r="X194" s="159">
        <v>1</v>
      </c>
      <c r="Y194" s="160">
        <v>1</v>
      </c>
      <c r="Z194" s="161">
        <f t="shared" si="33"/>
        <v>0.94391666666666663</v>
      </c>
      <c r="AA194" s="155">
        <v>0</v>
      </c>
      <c r="AB194" s="162" t="s">
        <v>80</v>
      </c>
      <c r="AC194" s="163" t="s">
        <v>56</v>
      </c>
      <c r="AD194" s="164" t="s">
        <v>56</v>
      </c>
      <c r="AE194" s="163" t="s">
        <v>56</v>
      </c>
      <c r="AF194" s="164">
        <f t="shared" si="34"/>
        <v>28.317499999999999</v>
      </c>
      <c r="AG194" s="165">
        <f t="shared" si="35"/>
        <v>3398.1</v>
      </c>
      <c r="AH194" s="166" t="s">
        <v>113</v>
      </c>
      <c r="AI194" s="167"/>
      <c r="AJ194" s="168"/>
      <c r="AK194" s="169"/>
      <c r="AL194" s="170"/>
      <c r="AM194" s="171"/>
      <c r="AN194" s="172"/>
      <c r="AO194" s="173">
        <f t="shared" si="36"/>
        <v>0</v>
      </c>
      <c r="AP194" s="174" t="s">
        <v>82</v>
      </c>
      <c r="AQ194" s="175" t="str" cm="1">
        <f t="array" ref="AQ194">_xlfn.IFS(OR($G194="公衆街路灯A",$G194="定額電灯"),$G194&amp;AP194,COUNTIF(G194,"*従量電灯*"),G194,1,"-")</f>
        <v>従量電灯</v>
      </c>
      <c r="AR194" s="176" t="str" cm="1">
        <f t="array" ref="AR194">_xlfn.IFS($AN194=0,"-",OR($AH194="対象外",$AH194="-"),"-",OR($G194="公衆街路灯A",$G194="定額電灯"),_xlfn.XLOOKUP($AQ194,削除禁止_電灯料金!$B:$B,削除禁止_電灯料金!$E:$E,0),1,"-")</f>
        <v>-</v>
      </c>
      <c r="AS194" s="177" t="str" cm="1">
        <f t="array" ref="AS194">_xlfn.IFS($AR194="-","-",OR($G194="公衆街路灯A",$G194="定額電灯"),_xlfn.XLOOKUP(AQ194,削除禁止_電灯料金!$B:$B,削除禁止_電灯料金!$D:$D,0),1,"-")</f>
        <v>-</v>
      </c>
      <c r="AT194" s="176">
        <f>IFERROR(IF(OR($G194="公衆街路灯A",$G194="定額電灯"),"-",ROUND((_xlfn.XLOOKUP($AQ194,削除禁止_電灯料金!$B:$B,削除禁止_電灯料金!$E:$E)*AM194/1000*$K194*$L194/12),2)),"-")</f>
        <v>0</v>
      </c>
      <c r="AU194" s="177">
        <f>IFERROR(IF(OR($G194="公衆街路灯A",$G194="定額電灯"),"-",ROUND((AM194/1000*$K194*$L194/12)*_xlfn.XLOOKUP($A194,削除禁止_電灯料金!K:K,削除禁止_電灯料金!M:M,"-"),2)),"-")</f>
        <v>0</v>
      </c>
      <c r="AV194" s="178">
        <f>IFERROR(IF(OR($G194="公衆街路灯A",$G194="定額電灯"),ROUND((((AR194+AS194)*AN194))*12*_xlfn.XLOOKUP($A194,削除禁止_電灯料金!K:K,削除禁止_電灯料金!N:N),0),ROUND((AT194+AU194)*AN194*12*_xlfn.XLOOKUP($A194,削除禁止_電灯料金!K:K,削除禁止_電灯料金!N:N),0)),0)</f>
        <v>0</v>
      </c>
      <c r="AW194" s="145"/>
    </row>
    <row r="195" spans="1:49" ht="30" customHeight="1">
      <c r="A195" s="1">
        <v>3</v>
      </c>
      <c r="B195" s="41" t="s">
        <v>289</v>
      </c>
      <c r="C195" s="42"/>
      <c r="D195" s="262" t="s">
        <v>291</v>
      </c>
      <c r="E195" s="263" t="s">
        <v>325</v>
      </c>
      <c r="F195" s="264" t="s">
        <v>326</v>
      </c>
      <c r="G195" s="148" t="s">
        <v>73</v>
      </c>
      <c r="H195" s="149"/>
      <c r="I195" s="150"/>
      <c r="J195" s="267"/>
      <c r="K195" s="152">
        <v>1</v>
      </c>
      <c r="L195" s="266">
        <v>30</v>
      </c>
      <c r="M195" s="154" t="s">
        <v>327</v>
      </c>
      <c r="N195" s="119" t="s">
        <v>234</v>
      </c>
      <c r="O195" s="120">
        <v>1</v>
      </c>
      <c r="P195" s="155" t="s">
        <v>135</v>
      </c>
      <c r="Q195" s="155">
        <v>0</v>
      </c>
      <c r="R195" s="155">
        <v>0</v>
      </c>
      <c r="S195" s="156">
        <v>0</v>
      </c>
      <c r="T195" s="156" t="s">
        <v>235</v>
      </c>
      <c r="U195" s="156">
        <v>0</v>
      </c>
      <c r="V195" s="157">
        <v>0</v>
      </c>
      <c r="W195" s="158">
        <v>28</v>
      </c>
      <c r="X195" s="159">
        <v>1</v>
      </c>
      <c r="Y195" s="160">
        <v>1</v>
      </c>
      <c r="Z195" s="161">
        <f t="shared" si="33"/>
        <v>7.0000000000000007E-2</v>
      </c>
      <c r="AA195" s="155">
        <v>0</v>
      </c>
      <c r="AB195" s="162" t="s">
        <v>80</v>
      </c>
      <c r="AC195" s="163" t="s">
        <v>56</v>
      </c>
      <c r="AD195" s="164" t="s">
        <v>56</v>
      </c>
      <c r="AE195" s="163" t="s">
        <v>56</v>
      </c>
      <c r="AF195" s="164">
        <f t="shared" si="34"/>
        <v>2.1</v>
      </c>
      <c r="AG195" s="165">
        <f t="shared" si="35"/>
        <v>252</v>
      </c>
      <c r="AH195" s="166" t="s">
        <v>113</v>
      </c>
      <c r="AI195" s="167"/>
      <c r="AJ195" s="168"/>
      <c r="AK195" s="169"/>
      <c r="AL195" s="170"/>
      <c r="AM195" s="171"/>
      <c r="AN195" s="172"/>
      <c r="AO195" s="173">
        <f t="shared" si="36"/>
        <v>0</v>
      </c>
      <c r="AP195" s="174" t="s">
        <v>82</v>
      </c>
      <c r="AQ195" s="175" t="str" cm="1">
        <f t="array" ref="AQ195">_xlfn.IFS(OR($G195="公衆街路灯A",$G195="定額電灯"),$G195&amp;AP195,COUNTIF(G195,"*従量電灯*"),G195,1,"-")</f>
        <v>従量電灯</v>
      </c>
      <c r="AR195" s="176" t="str" cm="1">
        <f t="array" ref="AR195">_xlfn.IFS($AN195=0,"-",OR($AH195="対象外",$AH195="-"),"-",OR($G195="公衆街路灯A",$G195="定額電灯"),_xlfn.XLOOKUP($AQ195,削除禁止_電灯料金!$B:$B,削除禁止_電灯料金!$E:$E,0),1,"-")</f>
        <v>-</v>
      </c>
      <c r="AS195" s="177" t="str" cm="1">
        <f t="array" ref="AS195">_xlfn.IFS($AR195="-","-",OR($G195="公衆街路灯A",$G195="定額電灯"),_xlfn.XLOOKUP(AQ195,削除禁止_電灯料金!$B:$B,削除禁止_電灯料金!$D:$D,0),1,"-")</f>
        <v>-</v>
      </c>
      <c r="AT195" s="176">
        <f>IFERROR(IF(OR($G195="公衆街路灯A",$G195="定額電灯"),"-",ROUND((_xlfn.XLOOKUP($AQ195,削除禁止_電灯料金!$B:$B,削除禁止_電灯料金!$E:$E)*AM195/1000*$K195*$L195/12),2)),"-")</f>
        <v>0</v>
      </c>
      <c r="AU195" s="177">
        <f>IFERROR(IF(OR($G195="公衆街路灯A",$G195="定額電灯"),"-",ROUND((AM195/1000*$K195*$L195/12)*_xlfn.XLOOKUP($A195,削除禁止_電灯料金!K:K,削除禁止_電灯料金!M:M,"-"),2)),"-")</f>
        <v>0</v>
      </c>
      <c r="AV195" s="178">
        <f>IFERROR(IF(OR($G195="公衆街路灯A",$G195="定額電灯"),ROUND((((AR195+AS195)*AN195))*12*_xlfn.XLOOKUP($A195,削除禁止_電灯料金!K:K,削除禁止_電灯料金!N:N),0),ROUND((AT195+AU195)*AN195*12*_xlfn.XLOOKUP($A195,削除禁止_電灯料金!K:K,削除禁止_電灯料金!N:N),0)),0)</f>
        <v>0</v>
      </c>
      <c r="AW195" s="145"/>
    </row>
    <row r="196" spans="1:49" ht="30" customHeight="1">
      <c r="A196" s="1">
        <v>3</v>
      </c>
      <c r="B196" s="41" t="s">
        <v>289</v>
      </c>
      <c r="C196" s="42"/>
      <c r="D196" s="262" t="s">
        <v>291</v>
      </c>
      <c r="E196" s="263" t="s">
        <v>325</v>
      </c>
      <c r="F196" s="264" t="s">
        <v>318</v>
      </c>
      <c r="G196" s="148" t="s">
        <v>73</v>
      </c>
      <c r="H196" s="149"/>
      <c r="I196" s="150"/>
      <c r="J196" s="267"/>
      <c r="K196" s="152">
        <v>1</v>
      </c>
      <c r="L196" s="266">
        <v>30</v>
      </c>
      <c r="M196" s="179" t="s">
        <v>304</v>
      </c>
      <c r="N196" s="119" t="s">
        <v>234</v>
      </c>
      <c r="O196" s="120">
        <v>1</v>
      </c>
      <c r="P196" s="155" t="s">
        <v>294</v>
      </c>
      <c r="Q196" s="155">
        <v>0</v>
      </c>
      <c r="R196" s="155">
        <v>0</v>
      </c>
      <c r="S196" s="156">
        <v>0</v>
      </c>
      <c r="T196" s="156" t="s">
        <v>235</v>
      </c>
      <c r="U196" s="156">
        <v>0</v>
      </c>
      <c r="V196" s="157">
        <v>0</v>
      </c>
      <c r="W196" s="158">
        <v>47</v>
      </c>
      <c r="X196" s="159">
        <v>4</v>
      </c>
      <c r="Y196" s="160">
        <v>4</v>
      </c>
      <c r="Z196" s="161">
        <f t="shared" si="33"/>
        <v>0.47</v>
      </c>
      <c r="AA196" s="155">
        <v>0</v>
      </c>
      <c r="AB196" s="162" t="s">
        <v>80</v>
      </c>
      <c r="AC196" s="163" t="s">
        <v>56</v>
      </c>
      <c r="AD196" s="164" t="s">
        <v>56</v>
      </c>
      <c r="AE196" s="163" t="s">
        <v>56</v>
      </c>
      <c r="AF196" s="164">
        <f t="shared" si="34"/>
        <v>3.5249999999999999</v>
      </c>
      <c r="AG196" s="165">
        <f t="shared" si="35"/>
        <v>1692</v>
      </c>
      <c r="AH196" s="166" t="s">
        <v>113</v>
      </c>
      <c r="AI196" s="167"/>
      <c r="AJ196" s="168"/>
      <c r="AK196" s="169"/>
      <c r="AL196" s="170"/>
      <c r="AM196" s="171"/>
      <c r="AN196" s="172"/>
      <c r="AO196" s="173">
        <f t="shared" si="36"/>
        <v>0</v>
      </c>
      <c r="AP196" s="174" t="s">
        <v>82</v>
      </c>
      <c r="AQ196" s="175" t="str" cm="1">
        <f t="array" ref="AQ196">_xlfn.IFS(OR($G196="公衆街路灯A",$G196="定額電灯"),$G196&amp;AP196,COUNTIF(G196,"*従量電灯*"),G196,1,"-")</f>
        <v>従量電灯</v>
      </c>
      <c r="AR196" s="176" t="str" cm="1">
        <f t="array" ref="AR196">_xlfn.IFS($AN196=0,"-",OR($AH196="対象外",$AH196="-"),"-",OR($G196="公衆街路灯A",$G196="定額電灯"),_xlfn.XLOOKUP($AQ196,削除禁止_電灯料金!$B:$B,削除禁止_電灯料金!$E:$E,0),1,"-")</f>
        <v>-</v>
      </c>
      <c r="AS196" s="177" t="str" cm="1">
        <f t="array" ref="AS196">_xlfn.IFS($AR196="-","-",OR($G196="公衆街路灯A",$G196="定額電灯"),_xlfn.XLOOKUP(AQ196,削除禁止_電灯料金!$B:$B,削除禁止_電灯料金!$D:$D,0),1,"-")</f>
        <v>-</v>
      </c>
      <c r="AT196" s="176">
        <f>IFERROR(IF(OR($G196="公衆街路灯A",$G196="定額電灯"),"-",ROUND((_xlfn.XLOOKUP($AQ196,削除禁止_電灯料金!$B:$B,削除禁止_電灯料金!$E:$E)*AM196/1000*$K196*$L196/12),2)),"-")</f>
        <v>0</v>
      </c>
      <c r="AU196" s="177">
        <f>IFERROR(IF(OR($G196="公衆街路灯A",$G196="定額電灯"),"-",ROUND((AM196/1000*$K196*$L196/12)*_xlfn.XLOOKUP($A196,削除禁止_電灯料金!K:K,削除禁止_電灯料金!M:M,"-"),2)),"-")</f>
        <v>0</v>
      </c>
      <c r="AV196" s="178">
        <f>IFERROR(IF(OR($G196="公衆街路灯A",$G196="定額電灯"),ROUND((((AR196+AS196)*AN196))*12*_xlfn.XLOOKUP($A196,削除禁止_電灯料金!K:K,削除禁止_電灯料金!N:N),0),ROUND((AT196+AU196)*AN196*12*_xlfn.XLOOKUP($A196,削除禁止_電灯料金!K:K,削除禁止_電灯料金!N:N),0)),0)</f>
        <v>0</v>
      </c>
      <c r="AW196" s="145"/>
    </row>
    <row r="197" spans="1:49" ht="30" customHeight="1">
      <c r="A197" s="1">
        <v>3</v>
      </c>
      <c r="B197" s="41" t="s">
        <v>289</v>
      </c>
      <c r="C197" s="42"/>
      <c r="D197" s="262" t="s">
        <v>291</v>
      </c>
      <c r="E197" s="263" t="s">
        <v>328</v>
      </c>
      <c r="F197" s="264" t="s">
        <v>329</v>
      </c>
      <c r="G197" s="148" t="s">
        <v>73</v>
      </c>
      <c r="H197" s="149"/>
      <c r="I197" s="150"/>
      <c r="J197" s="267"/>
      <c r="K197" s="152">
        <v>1</v>
      </c>
      <c r="L197" s="266">
        <v>30</v>
      </c>
      <c r="M197" s="179" t="s">
        <v>330</v>
      </c>
      <c r="N197" s="119" t="s">
        <v>331</v>
      </c>
      <c r="O197" s="120">
        <v>1</v>
      </c>
      <c r="P197" s="155" t="s">
        <v>135</v>
      </c>
      <c r="Q197" s="155">
        <v>0</v>
      </c>
      <c r="R197" s="155">
        <v>0</v>
      </c>
      <c r="S197" s="156" t="s">
        <v>332</v>
      </c>
      <c r="T197" s="156">
        <v>0</v>
      </c>
      <c r="U197" s="156" t="s">
        <v>333</v>
      </c>
      <c r="V197" s="157">
        <v>0</v>
      </c>
      <c r="W197" s="158">
        <v>28</v>
      </c>
      <c r="X197" s="159">
        <v>1</v>
      </c>
      <c r="Y197" s="160">
        <v>1</v>
      </c>
      <c r="Z197" s="161">
        <f t="shared" si="33"/>
        <v>7.0000000000000007E-2</v>
      </c>
      <c r="AA197" s="155">
        <v>0</v>
      </c>
      <c r="AB197" s="162" t="s">
        <v>80</v>
      </c>
      <c r="AC197" s="163" t="s">
        <v>56</v>
      </c>
      <c r="AD197" s="164" t="s">
        <v>56</v>
      </c>
      <c r="AE197" s="163" t="s">
        <v>56</v>
      </c>
      <c r="AF197" s="164">
        <f t="shared" si="34"/>
        <v>2.1</v>
      </c>
      <c r="AG197" s="165">
        <f t="shared" si="35"/>
        <v>252</v>
      </c>
      <c r="AH197" s="166" t="s">
        <v>81</v>
      </c>
      <c r="AI197" s="167"/>
      <c r="AJ197" s="168"/>
      <c r="AK197" s="169"/>
      <c r="AL197" s="170"/>
      <c r="AM197" s="171"/>
      <c r="AN197" s="172"/>
      <c r="AO197" s="173">
        <f t="shared" si="36"/>
        <v>0</v>
      </c>
      <c r="AP197" s="174" t="s">
        <v>82</v>
      </c>
      <c r="AQ197" s="175" t="str" cm="1">
        <f t="array" ref="AQ197">_xlfn.IFS(OR($G197="公衆街路灯A",$G197="定額電灯"),$G197&amp;AP197,COUNTIF(G197,"*従量電灯*"),G197,1,"-")</f>
        <v>従量電灯</v>
      </c>
      <c r="AR197" s="176" t="str" cm="1">
        <f t="array" ref="AR197">_xlfn.IFS($AN197=0,"-",OR($AH197="対象外",$AH197="-"),"-",OR($G197="公衆街路灯A",$G197="定額電灯"),_xlfn.XLOOKUP($AQ197,削除禁止_電灯料金!$B:$B,削除禁止_電灯料金!$E:$E,0),1,"-")</f>
        <v>-</v>
      </c>
      <c r="AS197" s="177" t="str" cm="1">
        <f t="array" ref="AS197">_xlfn.IFS($AR197="-","-",OR($G197="公衆街路灯A",$G197="定額電灯"),_xlfn.XLOOKUP(AQ197,削除禁止_電灯料金!$B:$B,削除禁止_電灯料金!$D:$D,0),1,"-")</f>
        <v>-</v>
      </c>
      <c r="AT197" s="176">
        <f>IFERROR(IF(OR($G197="公衆街路灯A",$G197="定額電灯"),"-",ROUND((_xlfn.XLOOKUP($AQ197,削除禁止_電灯料金!$B:$B,削除禁止_電灯料金!$E:$E)*AM197/1000*$K197*$L197/12),2)),"-")</f>
        <v>0</v>
      </c>
      <c r="AU197" s="177">
        <f>IFERROR(IF(OR($G197="公衆街路灯A",$G197="定額電灯"),"-",ROUND((AM197/1000*$K197*$L197/12)*_xlfn.XLOOKUP($A197,削除禁止_電灯料金!K:K,削除禁止_電灯料金!M:M,"-"),2)),"-")</f>
        <v>0</v>
      </c>
      <c r="AV197" s="178">
        <f>IFERROR(IF(OR($G197="公衆街路灯A",$G197="定額電灯"),ROUND((((AR197+AS197)*AN197))*12*_xlfn.XLOOKUP($A197,削除禁止_電灯料金!K:K,削除禁止_電灯料金!N:N),0),ROUND((AT197+AU197)*AN197*12*_xlfn.XLOOKUP($A197,削除禁止_電灯料金!K:K,削除禁止_電灯料金!N:N),0)),0)</f>
        <v>0</v>
      </c>
      <c r="AW197" s="145"/>
    </row>
    <row r="198" spans="1:49" ht="30" customHeight="1">
      <c r="A198" s="1">
        <v>3</v>
      </c>
      <c r="B198" s="41" t="s">
        <v>289</v>
      </c>
      <c r="C198" s="42"/>
      <c r="D198" s="262" t="s">
        <v>291</v>
      </c>
      <c r="E198" s="263" t="s">
        <v>328</v>
      </c>
      <c r="F198" s="264" t="s">
        <v>334</v>
      </c>
      <c r="G198" s="148" t="s">
        <v>73</v>
      </c>
      <c r="H198" s="149"/>
      <c r="I198" s="150"/>
      <c r="J198" s="267"/>
      <c r="K198" s="152">
        <v>1</v>
      </c>
      <c r="L198" s="266">
        <v>30</v>
      </c>
      <c r="M198" s="154" t="s">
        <v>335</v>
      </c>
      <c r="N198" s="119" t="s">
        <v>234</v>
      </c>
      <c r="O198" s="120">
        <v>2</v>
      </c>
      <c r="P198" s="155" t="s">
        <v>294</v>
      </c>
      <c r="Q198" s="155">
        <v>0</v>
      </c>
      <c r="R198" s="155">
        <v>0</v>
      </c>
      <c r="S198" s="156">
        <v>0</v>
      </c>
      <c r="T198" s="156" t="s">
        <v>235</v>
      </c>
      <c r="U198" s="156">
        <v>0</v>
      </c>
      <c r="V198" s="157">
        <v>0</v>
      </c>
      <c r="W198" s="158">
        <v>47</v>
      </c>
      <c r="X198" s="159">
        <v>3</v>
      </c>
      <c r="Y198" s="160">
        <v>6</v>
      </c>
      <c r="Z198" s="161">
        <f t="shared" si="33"/>
        <v>0.70499999999999996</v>
      </c>
      <c r="AA198" s="155">
        <v>0</v>
      </c>
      <c r="AB198" s="162" t="s">
        <v>80</v>
      </c>
      <c r="AC198" s="163" t="s">
        <v>56</v>
      </c>
      <c r="AD198" s="164" t="s">
        <v>56</v>
      </c>
      <c r="AE198" s="163" t="s">
        <v>56</v>
      </c>
      <c r="AF198" s="164">
        <f t="shared" si="34"/>
        <v>3.5249999999999999</v>
      </c>
      <c r="AG198" s="165">
        <f t="shared" si="35"/>
        <v>2538</v>
      </c>
      <c r="AH198" s="166" t="s">
        <v>113</v>
      </c>
      <c r="AI198" s="167"/>
      <c r="AJ198" s="168"/>
      <c r="AK198" s="169"/>
      <c r="AL198" s="170"/>
      <c r="AM198" s="171"/>
      <c r="AN198" s="172"/>
      <c r="AO198" s="173">
        <f t="shared" si="36"/>
        <v>0</v>
      </c>
      <c r="AP198" s="174" t="s">
        <v>82</v>
      </c>
      <c r="AQ198" s="175" t="str" cm="1">
        <f t="array" ref="AQ198">_xlfn.IFS(OR($G198="公衆街路灯A",$G198="定額電灯"),$G198&amp;AP198,COUNTIF(G198,"*従量電灯*"),G198,1,"-")</f>
        <v>従量電灯</v>
      </c>
      <c r="AR198" s="176" t="str" cm="1">
        <f t="array" ref="AR198">_xlfn.IFS($AN198=0,"-",OR($AH198="対象外",$AH198="-"),"-",OR($G198="公衆街路灯A",$G198="定額電灯"),_xlfn.XLOOKUP($AQ198,削除禁止_電灯料金!$B:$B,削除禁止_電灯料金!$E:$E,0),1,"-")</f>
        <v>-</v>
      </c>
      <c r="AS198" s="177" t="str" cm="1">
        <f t="array" ref="AS198">_xlfn.IFS($AR198="-","-",OR($G198="公衆街路灯A",$G198="定額電灯"),_xlfn.XLOOKUP(AQ198,削除禁止_電灯料金!$B:$B,削除禁止_電灯料金!$D:$D,0),1,"-")</f>
        <v>-</v>
      </c>
      <c r="AT198" s="176">
        <f>IFERROR(IF(OR($G198="公衆街路灯A",$G198="定額電灯"),"-",ROUND((_xlfn.XLOOKUP($AQ198,削除禁止_電灯料金!$B:$B,削除禁止_電灯料金!$E:$E)*AM198/1000*$K198*$L198/12),2)),"-")</f>
        <v>0</v>
      </c>
      <c r="AU198" s="177">
        <f>IFERROR(IF(OR($G198="公衆街路灯A",$G198="定額電灯"),"-",ROUND((AM198/1000*$K198*$L198/12)*_xlfn.XLOOKUP($A198,削除禁止_電灯料金!K:K,削除禁止_電灯料金!M:M,"-"),2)),"-")</f>
        <v>0</v>
      </c>
      <c r="AV198" s="178">
        <f>IFERROR(IF(OR($G198="公衆街路灯A",$G198="定額電灯"),ROUND((((AR198+AS198)*AN198))*12*_xlfn.XLOOKUP($A198,削除禁止_電灯料金!K:K,削除禁止_電灯料金!N:N),0),ROUND((AT198+AU198)*AN198*12*_xlfn.XLOOKUP($A198,削除禁止_電灯料金!K:K,削除禁止_電灯料金!N:N),0)),0)</f>
        <v>0</v>
      </c>
      <c r="AW198" s="145"/>
    </row>
    <row r="199" spans="1:49" ht="30" customHeight="1">
      <c r="A199" s="1">
        <v>3</v>
      </c>
      <c r="B199" s="41" t="s">
        <v>289</v>
      </c>
      <c r="C199" s="42"/>
      <c r="D199" s="262" t="s">
        <v>291</v>
      </c>
      <c r="E199" s="263" t="s">
        <v>200</v>
      </c>
      <c r="F199" s="264" t="s">
        <v>336</v>
      </c>
      <c r="G199" s="148" t="s">
        <v>73</v>
      </c>
      <c r="H199" s="149"/>
      <c r="I199" s="150"/>
      <c r="J199" s="267"/>
      <c r="K199" s="152">
        <v>1</v>
      </c>
      <c r="L199" s="266">
        <v>365</v>
      </c>
      <c r="M199" s="154" t="s">
        <v>321</v>
      </c>
      <c r="N199" s="119" t="s">
        <v>110</v>
      </c>
      <c r="O199" s="120">
        <v>2</v>
      </c>
      <c r="P199" s="155" t="s">
        <v>294</v>
      </c>
      <c r="Q199" s="155">
        <v>0</v>
      </c>
      <c r="R199" s="155" t="s">
        <v>295</v>
      </c>
      <c r="S199" s="156">
        <v>0</v>
      </c>
      <c r="T199" s="156">
        <v>0</v>
      </c>
      <c r="U199" s="156">
        <v>0</v>
      </c>
      <c r="V199" s="157" t="s">
        <v>90</v>
      </c>
      <c r="W199" s="158">
        <v>47</v>
      </c>
      <c r="X199" s="159">
        <v>4</v>
      </c>
      <c r="Y199" s="160">
        <v>8</v>
      </c>
      <c r="Z199" s="161">
        <f t="shared" si="33"/>
        <v>11.436666666666666</v>
      </c>
      <c r="AA199" s="155">
        <v>0</v>
      </c>
      <c r="AB199" s="162" t="s">
        <v>80</v>
      </c>
      <c r="AC199" s="163" t="s">
        <v>56</v>
      </c>
      <c r="AD199" s="164" t="s">
        <v>56</v>
      </c>
      <c r="AE199" s="163" t="s">
        <v>56</v>
      </c>
      <c r="AF199" s="164">
        <f t="shared" si="34"/>
        <v>42.887499999999996</v>
      </c>
      <c r="AG199" s="165">
        <f t="shared" si="35"/>
        <v>41171.999999999993</v>
      </c>
      <c r="AH199" s="166" t="s">
        <v>81</v>
      </c>
      <c r="AI199" s="167"/>
      <c r="AJ199" s="168"/>
      <c r="AK199" s="169"/>
      <c r="AL199" s="170"/>
      <c r="AM199" s="171"/>
      <c r="AN199" s="172"/>
      <c r="AO199" s="173">
        <f t="shared" si="36"/>
        <v>0</v>
      </c>
      <c r="AP199" s="174" t="s">
        <v>82</v>
      </c>
      <c r="AQ199" s="175" t="str" cm="1">
        <f t="array" ref="AQ199">_xlfn.IFS(OR($G199="公衆街路灯A",$G199="定額電灯"),$G199&amp;AP199,COUNTIF(G199,"*従量電灯*"),G199,1,"-")</f>
        <v>従量電灯</v>
      </c>
      <c r="AR199" s="176" t="str" cm="1">
        <f t="array" ref="AR199">_xlfn.IFS($AN199=0,"-",OR($AH199="対象外",$AH199="-"),"-",OR($G199="公衆街路灯A",$G199="定額電灯"),_xlfn.XLOOKUP($AQ199,削除禁止_電灯料金!$B:$B,削除禁止_電灯料金!$E:$E,0),1,"-")</f>
        <v>-</v>
      </c>
      <c r="AS199" s="177" t="str" cm="1">
        <f t="array" ref="AS199">_xlfn.IFS($AR199="-","-",OR($G199="公衆街路灯A",$G199="定額電灯"),_xlfn.XLOOKUP(AQ199,削除禁止_電灯料金!$B:$B,削除禁止_電灯料金!$D:$D,0),1,"-")</f>
        <v>-</v>
      </c>
      <c r="AT199" s="176">
        <f>IFERROR(IF(OR($G199="公衆街路灯A",$G199="定額電灯"),"-",ROUND((_xlfn.XLOOKUP($AQ199,削除禁止_電灯料金!$B:$B,削除禁止_電灯料金!$E:$E)*AM199/1000*$K199*$L199/12),2)),"-")</f>
        <v>0</v>
      </c>
      <c r="AU199" s="177">
        <f>IFERROR(IF(OR($G199="公衆街路灯A",$G199="定額電灯"),"-",ROUND((AM199/1000*$K199*$L199/12)*_xlfn.XLOOKUP($A199,削除禁止_電灯料金!K:K,削除禁止_電灯料金!M:M,"-"),2)),"-")</f>
        <v>0</v>
      </c>
      <c r="AV199" s="178">
        <f>IFERROR(IF(OR($G199="公衆街路灯A",$G199="定額電灯"),ROUND((((AR199+AS199)*AN199))*12*_xlfn.XLOOKUP($A199,削除禁止_電灯料金!K:K,削除禁止_電灯料金!N:N),0),ROUND((AT199+AU199)*AN199*12*_xlfn.XLOOKUP($A199,削除禁止_電灯料金!K:K,削除禁止_電灯料金!N:N),0)),0)</f>
        <v>0</v>
      </c>
      <c r="AW199" s="145"/>
    </row>
    <row r="200" spans="1:49" ht="30" customHeight="1">
      <c r="A200" s="1">
        <v>3</v>
      </c>
      <c r="B200" s="41" t="s">
        <v>289</v>
      </c>
      <c r="C200" s="42"/>
      <c r="D200" s="262" t="s">
        <v>291</v>
      </c>
      <c r="E200" s="263" t="s">
        <v>200</v>
      </c>
      <c r="F200" s="264" t="s">
        <v>336</v>
      </c>
      <c r="G200" s="148" t="s">
        <v>73</v>
      </c>
      <c r="H200" s="149"/>
      <c r="I200" s="150"/>
      <c r="J200" s="267"/>
      <c r="K200" s="152">
        <v>1</v>
      </c>
      <c r="L200" s="266">
        <v>365</v>
      </c>
      <c r="M200" s="154" t="s">
        <v>306</v>
      </c>
      <c r="N200" s="119" t="s">
        <v>134</v>
      </c>
      <c r="O200" s="120">
        <v>2</v>
      </c>
      <c r="P200" s="155" t="s">
        <v>294</v>
      </c>
      <c r="Q200" s="155">
        <v>0</v>
      </c>
      <c r="R200" s="155">
        <v>0</v>
      </c>
      <c r="S200" s="156">
        <v>0</v>
      </c>
      <c r="T200" s="156">
        <v>0</v>
      </c>
      <c r="U200" s="156">
        <v>0</v>
      </c>
      <c r="V200" s="157" t="s">
        <v>90</v>
      </c>
      <c r="W200" s="158">
        <v>47</v>
      </c>
      <c r="X200" s="159">
        <v>4</v>
      </c>
      <c r="Y200" s="160">
        <v>8</v>
      </c>
      <c r="Z200" s="161">
        <f t="shared" si="33"/>
        <v>11.436666666666666</v>
      </c>
      <c r="AA200" s="155">
        <v>0</v>
      </c>
      <c r="AB200" s="162" t="s">
        <v>80</v>
      </c>
      <c r="AC200" s="163" t="s">
        <v>56</v>
      </c>
      <c r="AD200" s="164" t="s">
        <v>56</v>
      </c>
      <c r="AE200" s="163" t="s">
        <v>56</v>
      </c>
      <c r="AF200" s="164">
        <f t="shared" si="34"/>
        <v>42.887499999999996</v>
      </c>
      <c r="AG200" s="165">
        <f t="shared" si="35"/>
        <v>41171.999999999993</v>
      </c>
      <c r="AH200" s="166" t="s">
        <v>81</v>
      </c>
      <c r="AI200" s="167"/>
      <c r="AJ200" s="168"/>
      <c r="AK200" s="169"/>
      <c r="AL200" s="170"/>
      <c r="AM200" s="171"/>
      <c r="AN200" s="172"/>
      <c r="AO200" s="173">
        <f t="shared" si="36"/>
        <v>0</v>
      </c>
      <c r="AP200" s="174" t="s">
        <v>82</v>
      </c>
      <c r="AQ200" s="175" t="str" cm="1">
        <f t="array" ref="AQ200">_xlfn.IFS(OR($G200="公衆街路灯A",$G200="定額電灯"),$G200&amp;AP200,COUNTIF(G200,"*従量電灯*"),G200,1,"-")</f>
        <v>従量電灯</v>
      </c>
      <c r="AR200" s="176" t="str" cm="1">
        <f t="array" ref="AR200">_xlfn.IFS($AN200=0,"-",OR($AH200="対象外",$AH200="-"),"-",OR($G200="公衆街路灯A",$G200="定額電灯"),_xlfn.XLOOKUP($AQ200,削除禁止_電灯料金!$B:$B,削除禁止_電灯料金!$E:$E,0),1,"-")</f>
        <v>-</v>
      </c>
      <c r="AS200" s="177" t="str" cm="1">
        <f t="array" ref="AS200">_xlfn.IFS($AR200="-","-",OR($G200="公衆街路灯A",$G200="定額電灯"),_xlfn.XLOOKUP(AQ200,削除禁止_電灯料金!$B:$B,削除禁止_電灯料金!$D:$D,0),1,"-")</f>
        <v>-</v>
      </c>
      <c r="AT200" s="176">
        <f>IFERROR(IF(OR($G200="公衆街路灯A",$G200="定額電灯"),"-",ROUND((_xlfn.XLOOKUP($AQ200,削除禁止_電灯料金!$B:$B,削除禁止_電灯料金!$E:$E)*AM200/1000*$K200*$L200/12),2)),"-")</f>
        <v>0</v>
      </c>
      <c r="AU200" s="177">
        <f>IFERROR(IF(OR($G200="公衆街路灯A",$G200="定額電灯"),"-",ROUND((AM200/1000*$K200*$L200/12)*_xlfn.XLOOKUP($A200,削除禁止_電灯料金!K:K,削除禁止_電灯料金!M:M,"-"),2)),"-")</f>
        <v>0</v>
      </c>
      <c r="AV200" s="178">
        <f>IFERROR(IF(OR($G200="公衆街路灯A",$G200="定額電灯"),ROUND((((AR200+AS200)*AN200))*12*_xlfn.XLOOKUP($A200,削除禁止_電灯料金!K:K,削除禁止_電灯料金!N:N),0),ROUND((AT200+AU200)*AN200*12*_xlfn.XLOOKUP($A200,削除禁止_電灯料金!K:K,削除禁止_電灯料金!N:N),0)),0)</f>
        <v>0</v>
      </c>
      <c r="AW200" s="145"/>
    </row>
    <row r="201" spans="1:49" ht="30" customHeight="1">
      <c r="A201" s="1">
        <v>3</v>
      </c>
      <c r="B201" s="41" t="s">
        <v>289</v>
      </c>
      <c r="C201" s="42"/>
      <c r="D201" s="262" t="s">
        <v>291</v>
      </c>
      <c r="E201" s="263" t="s">
        <v>200</v>
      </c>
      <c r="F201" s="264" t="s">
        <v>336</v>
      </c>
      <c r="G201" s="148" t="s">
        <v>73</v>
      </c>
      <c r="H201" s="149"/>
      <c r="I201" s="150"/>
      <c r="J201" s="267"/>
      <c r="K201" s="152">
        <v>1</v>
      </c>
      <c r="L201" s="266">
        <v>365</v>
      </c>
      <c r="M201" s="154" t="s">
        <v>337</v>
      </c>
      <c r="N201" s="119" t="s">
        <v>110</v>
      </c>
      <c r="O201" s="120">
        <v>2</v>
      </c>
      <c r="P201" s="155" t="s">
        <v>135</v>
      </c>
      <c r="Q201" s="155">
        <v>0</v>
      </c>
      <c r="R201" s="155" t="s">
        <v>295</v>
      </c>
      <c r="S201" s="156">
        <v>0</v>
      </c>
      <c r="T201" s="156">
        <v>0</v>
      </c>
      <c r="U201" s="156">
        <v>0</v>
      </c>
      <c r="V201" s="157" t="s">
        <v>90</v>
      </c>
      <c r="W201" s="158">
        <v>28</v>
      </c>
      <c r="X201" s="159">
        <v>1</v>
      </c>
      <c r="Y201" s="160">
        <v>2</v>
      </c>
      <c r="Z201" s="161">
        <f t="shared" si="33"/>
        <v>1.7033333333333334</v>
      </c>
      <c r="AA201" s="155">
        <v>0</v>
      </c>
      <c r="AB201" s="162" t="s">
        <v>80</v>
      </c>
      <c r="AC201" s="163" t="s">
        <v>56</v>
      </c>
      <c r="AD201" s="164" t="s">
        <v>56</v>
      </c>
      <c r="AE201" s="163" t="s">
        <v>56</v>
      </c>
      <c r="AF201" s="164">
        <f t="shared" si="34"/>
        <v>25.55</v>
      </c>
      <c r="AG201" s="165">
        <f t="shared" si="35"/>
        <v>6132</v>
      </c>
      <c r="AH201" s="166" t="s">
        <v>81</v>
      </c>
      <c r="AI201" s="167"/>
      <c r="AJ201" s="168"/>
      <c r="AK201" s="169"/>
      <c r="AL201" s="170"/>
      <c r="AM201" s="171"/>
      <c r="AN201" s="172"/>
      <c r="AO201" s="173">
        <f t="shared" si="36"/>
        <v>0</v>
      </c>
      <c r="AP201" s="174" t="s">
        <v>82</v>
      </c>
      <c r="AQ201" s="175" t="str" cm="1">
        <f t="array" ref="AQ201">_xlfn.IFS(OR($G201="公衆街路灯A",$G201="定額電灯"),$G201&amp;AP201,COUNTIF(G201,"*従量電灯*"),G201,1,"-")</f>
        <v>従量電灯</v>
      </c>
      <c r="AR201" s="176" t="str" cm="1">
        <f t="array" ref="AR201">_xlfn.IFS($AN201=0,"-",OR($AH201="対象外",$AH201="-"),"-",OR($G201="公衆街路灯A",$G201="定額電灯"),_xlfn.XLOOKUP($AQ201,削除禁止_電灯料金!$B:$B,削除禁止_電灯料金!$E:$E,0),1,"-")</f>
        <v>-</v>
      </c>
      <c r="AS201" s="177" t="str" cm="1">
        <f t="array" ref="AS201">_xlfn.IFS($AR201="-","-",OR($G201="公衆街路灯A",$G201="定額電灯"),_xlfn.XLOOKUP(AQ201,削除禁止_電灯料金!$B:$B,削除禁止_電灯料金!$D:$D,0),1,"-")</f>
        <v>-</v>
      </c>
      <c r="AT201" s="176">
        <f>IFERROR(IF(OR($G201="公衆街路灯A",$G201="定額電灯"),"-",ROUND((_xlfn.XLOOKUP($AQ201,削除禁止_電灯料金!$B:$B,削除禁止_電灯料金!$E:$E)*AM201/1000*$K201*$L201/12),2)),"-")</f>
        <v>0</v>
      </c>
      <c r="AU201" s="177">
        <f>IFERROR(IF(OR($G201="公衆街路灯A",$G201="定額電灯"),"-",ROUND((AM201/1000*$K201*$L201/12)*_xlfn.XLOOKUP($A201,削除禁止_電灯料金!K:K,削除禁止_電灯料金!M:M,"-"),2)),"-")</f>
        <v>0</v>
      </c>
      <c r="AV201" s="178">
        <f>IFERROR(IF(OR($G201="公衆街路灯A",$G201="定額電灯"),ROUND((((AR201+AS201)*AN201))*12*_xlfn.XLOOKUP($A201,削除禁止_電灯料金!K:K,削除禁止_電灯料金!N:N),0),ROUND((AT201+AU201)*AN201*12*_xlfn.XLOOKUP($A201,削除禁止_電灯料金!K:K,削除禁止_電灯料金!N:N),0)),0)</f>
        <v>0</v>
      </c>
      <c r="AW201" s="145"/>
    </row>
    <row r="202" spans="1:49" ht="30" customHeight="1">
      <c r="A202" s="1">
        <v>3</v>
      </c>
      <c r="B202" s="41" t="s">
        <v>289</v>
      </c>
      <c r="C202" s="42"/>
      <c r="D202" s="262" t="s">
        <v>338</v>
      </c>
      <c r="E202" s="263" t="s">
        <v>71</v>
      </c>
      <c r="F202" s="264" t="s">
        <v>338</v>
      </c>
      <c r="G202" s="148" t="s">
        <v>73</v>
      </c>
      <c r="H202" s="149" t="s">
        <v>339</v>
      </c>
      <c r="I202" s="150"/>
      <c r="J202" s="151" t="s">
        <v>213</v>
      </c>
      <c r="K202" s="152">
        <v>1</v>
      </c>
      <c r="L202" s="266">
        <v>365</v>
      </c>
      <c r="M202" s="154" t="s">
        <v>340</v>
      </c>
      <c r="N202" s="119" t="s">
        <v>234</v>
      </c>
      <c r="O202" s="120">
        <v>1</v>
      </c>
      <c r="P202" s="155" t="s">
        <v>294</v>
      </c>
      <c r="Q202" s="155">
        <v>0</v>
      </c>
      <c r="R202" s="155">
        <v>0</v>
      </c>
      <c r="S202" s="156" t="s">
        <v>332</v>
      </c>
      <c r="T202" s="156">
        <v>0</v>
      </c>
      <c r="U202" s="156">
        <v>0</v>
      </c>
      <c r="V202" s="157">
        <v>0</v>
      </c>
      <c r="W202" s="158">
        <v>47</v>
      </c>
      <c r="X202" s="159">
        <v>3</v>
      </c>
      <c r="Y202" s="160">
        <v>3</v>
      </c>
      <c r="Z202" s="161">
        <f t="shared" si="33"/>
        <v>4.2887500000000003</v>
      </c>
      <c r="AA202" s="155">
        <v>0</v>
      </c>
      <c r="AB202" s="162" t="s">
        <v>80</v>
      </c>
      <c r="AC202" s="163" t="s">
        <v>56</v>
      </c>
      <c r="AD202" s="164" t="s">
        <v>56</v>
      </c>
      <c r="AE202" s="163" t="s">
        <v>56</v>
      </c>
      <c r="AF202" s="164">
        <f t="shared" si="34"/>
        <v>42.88750000000001</v>
      </c>
      <c r="AG202" s="165">
        <f t="shared" si="35"/>
        <v>15439.500000000004</v>
      </c>
      <c r="AH202" s="166" t="s">
        <v>113</v>
      </c>
      <c r="AI202" s="167"/>
      <c r="AJ202" s="168"/>
      <c r="AK202" s="169"/>
      <c r="AL202" s="170"/>
      <c r="AM202" s="171"/>
      <c r="AN202" s="172"/>
      <c r="AO202" s="173">
        <f t="shared" si="36"/>
        <v>0</v>
      </c>
      <c r="AP202" s="174" t="s">
        <v>82</v>
      </c>
      <c r="AQ202" s="175" t="str" cm="1">
        <f t="array" ref="AQ202">_xlfn.IFS(OR($G202="公衆街路灯A",$G202="定額電灯"),$G202&amp;AP202,COUNTIF(G202,"*従量電灯*"),G202,1,"-")</f>
        <v>従量電灯</v>
      </c>
      <c r="AR202" s="176" t="str" cm="1">
        <f t="array" ref="AR202">_xlfn.IFS($AN202=0,"-",OR($AH202="対象外",$AH202="-"),"-",OR($G202="公衆街路灯A",$G202="定額電灯"),_xlfn.XLOOKUP($AQ202,削除禁止_電灯料金!$B:$B,削除禁止_電灯料金!$E:$E,0),1,"-")</f>
        <v>-</v>
      </c>
      <c r="AS202" s="177" t="str" cm="1">
        <f t="array" ref="AS202">_xlfn.IFS($AR202="-","-",OR($G202="公衆街路灯A",$G202="定額電灯"),_xlfn.XLOOKUP(AQ202,削除禁止_電灯料金!$B:$B,削除禁止_電灯料金!$D:$D,0),1,"-")</f>
        <v>-</v>
      </c>
      <c r="AT202" s="176">
        <f>IFERROR(IF(OR($G202="公衆街路灯A",$G202="定額電灯"),"-",ROUND((_xlfn.XLOOKUP($AQ202,削除禁止_電灯料金!$B:$B,削除禁止_電灯料金!$E:$E)*AM202/1000*$K202*$L202/12),2)),"-")</f>
        <v>0</v>
      </c>
      <c r="AU202" s="177">
        <f>IFERROR(IF(OR($G202="公衆街路灯A",$G202="定額電灯"),"-",ROUND((AM202/1000*$K202*$L202/12)*_xlfn.XLOOKUP($A202,削除禁止_電灯料金!K:K,削除禁止_電灯料金!M:M,"-"),2)),"-")</f>
        <v>0</v>
      </c>
      <c r="AV202" s="178">
        <f>IFERROR(IF(OR($G202="公衆街路灯A",$G202="定額電灯"),ROUND((((AR202+AS202)*AN202))*12*_xlfn.XLOOKUP($A202,削除禁止_電灯料金!K:K,削除禁止_電灯料金!N:N),0),ROUND((AT202+AU202)*AN202*12*_xlfn.XLOOKUP($A202,削除禁止_電灯料金!K:K,削除禁止_電灯料金!N:N),0)),0)</f>
        <v>0</v>
      </c>
      <c r="AW202" s="145"/>
    </row>
    <row r="203" spans="1:49" ht="30" customHeight="1">
      <c r="A203" s="1">
        <v>3</v>
      </c>
      <c r="B203" s="41" t="s">
        <v>289</v>
      </c>
      <c r="C203" s="42"/>
      <c r="D203" s="268"/>
      <c r="E203" s="269"/>
      <c r="F203" s="270" t="s">
        <v>341</v>
      </c>
      <c r="G203" s="182"/>
      <c r="H203" s="183"/>
      <c r="I203" s="184"/>
      <c r="J203" s="185"/>
      <c r="K203" s="271"/>
      <c r="L203" s="272"/>
      <c r="M203" s="212" t="s">
        <v>82</v>
      </c>
      <c r="N203" s="189">
        <v>0</v>
      </c>
      <c r="O203" s="190">
        <v>0</v>
      </c>
      <c r="P203" s="191">
        <v>0</v>
      </c>
      <c r="Q203" s="191">
        <v>0</v>
      </c>
      <c r="R203" s="191">
        <v>0</v>
      </c>
      <c r="S203" s="192">
        <v>0</v>
      </c>
      <c r="T203" s="192">
        <v>0</v>
      </c>
      <c r="U203" s="192">
        <v>0</v>
      </c>
      <c r="V203" s="193">
        <v>0</v>
      </c>
      <c r="W203" s="194">
        <v>0</v>
      </c>
      <c r="X203" s="195"/>
      <c r="Y203" s="196">
        <v>0</v>
      </c>
      <c r="Z203" s="197">
        <v>0</v>
      </c>
      <c r="AA203" s="191">
        <v>0</v>
      </c>
      <c r="AB203" s="198" t="s">
        <v>56</v>
      </c>
      <c r="AC203" s="199" t="s">
        <v>56</v>
      </c>
      <c r="AD203" s="200" t="s">
        <v>56</v>
      </c>
      <c r="AE203" s="199" t="s">
        <v>56</v>
      </c>
      <c r="AF203" s="200" t="s">
        <v>56</v>
      </c>
      <c r="AG203" s="201">
        <v>0</v>
      </c>
      <c r="AH203" s="201" t="s">
        <v>56</v>
      </c>
      <c r="AI203" s="202"/>
      <c r="AJ203" s="203"/>
      <c r="AK203" s="204"/>
      <c r="AL203" s="194"/>
      <c r="AM203" s="205"/>
      <c r="AN203" s="206"/>
      <c r="AO203" s="200">
        <f t="shared" si="36"/>
        <v>0</v>
      </c>
      <c r="AP203" s="207" t="s">
        <v>82</v>
      </c>
      <c r="AQ203" s="198" t="str" cm="1">
        <f t="array" ref="AQ203">_xlfn.IFS(OR($G203="公衆街路灯A",$G203="定額電灯"),$G203&amp;AP203,COUNTIF(G203,"*従量電灯*"),G203,1,"-")</f>
        <v>-</v>
      </c>
      <c r="AR203" s="208" t="str" cm="1">
        <f t="array" ref="AR203">_xlfn.IFS($AN203=0,"-",OR($AH203="対象外",$AH203="-"),"-",OR($G203="公衆街路灯A",$G203="定額電灯"),_xlfn.XLOOKUP($AQ203,削除禁止_電灯料金!$B:$B,削除禁止_電灯料金!$E:$E,0),1,"-")</f>
        <v>-</v>
      </c>
      <c r="AS203" s="209" t="str" cm="1">
        <f t="array" ref="AS203">_xlfn.IFS($AR203="-","-",OR($G203="公衆街路灯A",$G203="定額電灯"),_xlfn.XLOOKUP(AQ203,削除禁止_電灯料金!$B:$B,削除禁止_電灯料金!$D:$D,0),1,"-")</f>
        <v>-</v>
      </c>
      <c r="AT203" s="208" t="str">
        <f>IFERROR(IF(OR($G203="公衆街路灯A",$G203="定額電灯"),"-",ROUND((_xlfn.XLOOKUP($AQ203,削除禁止_電灯料金!$B:$B,削除禁止_電灯料金!$E:$E)*AM203/1000*$K203*$L203/12),2)),"-")</f>
        <v>-</v>
      </c>
      <c r="AU203" s="209">
        <f>IFERROR(IF(OR($G203="公衆街路灯A",$G203="定額電灯"),"-",ROUND((AM203/1000*$K203*$L203/12)*_xlfn.XLOOKUP($A203,削除禁止_電灯料金!K:K,削除禁止_電灯料金!M:M,"-"),2)),"-")</f>
        <v>0</v>
      </c>
      <c r="AV203" s="210">
        <f>IFERROR(IF(OR($G203="公衆街路灯A",$G203="定額電灯"),ROUND((((AR203+AS203)*AN203))*12*_xlfn.XLOOKUP($A203,削除禁止_電灯料金!K:K,削除禁止_電灯料金!N:N),0),ROUND((AT203+AU203)*AN203*12*_xlfn.XLOOKUP($A203,削除禁止_電灯料金!K:K,削除禁止_電灯料金!N:N),0)),0)</f>
        <v>0</v>
      </c>
      <c r="AW203" s="145"/>
    </row>
    <row r="204" spans="1:49" ht="30" customHeight="1">
      <c r="A204" s="1">
        <v>3</v>
      </c>
      <c r="B204" s="41" t="s">
        <v>289</v>
      </c>
      <c r="C204" s="42"/>
      <c r="D204" s="146"/>
      <c r="E204" s="147" t="s">
        <v>219</v>
      </c>
      <c r="F204" s="148" t="s">
        <v>219</v>
      </c>
      <c r="G204" s="148"/>
      <c r="H204" s="149"/>
      <c r="I204" s="150"/>
      <c r="J204" s="151"/>
      <c r="K204" s="213"/>
      <c r="L204" s="214"/>
      <c r="M204" s="179" t="s">
        <v>82</v>
      </c>
      <c r="N204" s="119">
        <v>0</v>
      </c>
      <c r="O204" s="120">
        <v>0</v>
      </c>
      <c r="P204" s="155">
        <v>0</v>
      </c>
      <c r="Q204" s="155">
        <v>0</v>
      </c>
      <c r="R204" s="155">
        <v>0</v>
      </c>
      <c r="S204" s="156">
        <v>0</v>
      </c>
      <c r="T204" s="156">
        <v>0</v>
      </c>
      <c r="U204" s="156">
        <v>0</v>
      </c>
      <c r="V204" s="157">
        <v>0</v>
      </c>
      <c r="W204" s="158">
        <v>0</v>
      </c>
      <c r="X204" s="159"/>
      <c r="Y204" s="160">
        <v>0</v>
      </c>
      <c r="Z204" s="161">
        <v>0</v>
      </c>
      <c r="AA204" s="155">
        <v>0</v>
      </c>
      <c r="AB204" s="162" t="s">
        <v>56</v>
      </c>
      <c r="AC204" s="163" t="s">
        <v>56</v>
      </c>
      <c r="AD204" s="164" t="s">
        <v>56</v>
      </c>
      <c r="AE204" s="163" t="s">
        <v>56</v>
      </c>
      <c r="AF204" s="164" t="s">
        <v>56</v>
      </c>
      <c r="AG204" s="165">
        <v>0</v>
      </c>
      <c r="AH204" s="166" t="s">
        <v>56</v>
      </c>
      <c r="AI204" s="167"/>
      <c r="AJ204" s="168"/>
      <c r="AK204" s="169"/>
      <c r="AL204" s="170"/>
      <c r="AM204" s="171"/>
      <c r="AN204" s="172"/>
      <c r="AO204" s="173">
        <f t="shared" si="36"/>
        <v>0</v>
      </c>
      <c r="AP204" s="174" t="s">
        <v>82</v>
      </c>
      <c r="AQ204" s="175" t="str" cm="1">
        <f t="array" ref="AQ204">_xlfn.IFS(OR($G204="公衆街路灯A",$G204="定額電灯"),$G204&amp;AP204,COUNTIF(G204,"*従量電灯*"),G204,1,"-")</f>
        <v>-</v>
      </c>
      <c r="AR204" s="176" t="str" cm="1">
        <f t="array" ref="AR204">_xlfn.IFS($AN204=0,"-",OR($AH204="対象外",$AH204="-"),"-",OR($G204="公衆街路灯A",$G204="定額電灯"),_xlfn.XLOOKUP($AQ204,削除禁止_電灯料金!$B:$B,削除禁止_電灯料金!$E:$E,0),1,"-")</f>
        <v>-</v>
      </c>
      <c r="AS204" s="177" t="str" cm="1">
        <f t="array" ref="AS204">_xlfn.IFS($AR204="-","-",OR($G204="公衆街路灯A",$G204="定額電灯"),_xlfn.XLOOKUP(AQ204,削除禁止_電灯料金!$B:$B,削除禁止_電灯料金!$D:$D,0),1,"-")</f>
        <v>-</v>
      </c>
      <c r="AT204" s="176" t="str">
        <f>IFERROR(IF(OR($G204="公衆街路灯A",$G204="定額電灯"),"-",ROUND((_xlfn.XLOOKUP($AQ204,削除禁止_電灯料金!$B:$B,削除禁止_電灯料金!$E:$E)*AM204/1000*$K204*$L204/12),2)),"-")</f>
        <v>-</v>
      </c>
      <c r="AU204" s="177">
        <f>IFERROR(IF(OR($G204="公衆街路灯A",$G204="定額電灯"),"-",ROUND((AM204/1000*$K204*$L204/12)*_xlfn.XLOOKUP($A204,削除禁止_電灯料金!K:K,削除禁止_電灯料金!M:M,"-"),2)),"-")</f>
        <v>0</v>
      </c>
      <c r="AV204" s="178">
        <f>IFERROR(IF(OR($G204="公衆街路灯A",$G204="定額電灯"),ROUND((((AR204+AS204)*AN204))*12*_xlfn.XLOOKUP($A204,削除禁止_電灯料金!K:K,削除禁止_電灯料金!N:N),0),ROUND((AT204+AU204)*AN204*12*_xlfn.XLOOKUP($A204,削除禁止_電灯料金!K:K,削除禁止_電灯料金!N:N),0)),0)</f>
        <v>0</v>
      </c>
      <c r="AW204" s="145"/>
    </row>
    <row r="205" spans="1:49" ht="30" customHeight="1">
      <c r="A205" s="1">
        <v>3</v>
      </c>
      <c r="B205" s="41" t="s">
        <v>289</v>
      </c>
      <c r="C205" s="42"/>
      <c r="D205" s="146"/>
      <c r="E205" s="147" t="s">
        <v>219</v>
      </c>
      <c r="F205" s="148" t="s">
        <v>219</v>
      </c>
      <c r="G205" s="148"/>
      <c r="H205" s="149"/>
      <c r="I205" s="150"/>
      <c r="J205" s="151"/>
      <c r="K205" s="213"/>
      <c r="L205" s="214"/>
      <c r="M205" s="179" t="s">
        <v>82</v>
      </c>
      <c r="N205" s="119">
        <v>0</v>
      </c>
      <c r="O205" s="120">
        <v>0</v>
      </c>
      <c r="P205" s="155">
        <v>0</v>
      </c>
      <c r="Q205" s="155">
        <v>0</v>
      </c>
      <c r="R205" s="155">
        <v>0</v>
      </c>
      <c r="S205" s="156">
        <v>0</v>
      </c>
      <c r="T205" s="156">
        <v>0</v>
      </c>
      <c r="U205" s="156">
        <v>0</v>
      </c>
      <c r="V205" s="157">
        <v>0</v>
      </c>
      <c r="W205" s="158">
        <v>0</v>
      </c>
      <c r="X205" s="159"/>
      <c r="Y205" s="160">
        <v>0</v>
      </c>
      <c r="Z205" s="161">
        <v>0</v>
      </c>
      <c r="AA205" s="155">
        <v>0</v>
      </c>
      <c r="AB205" s="162" t="s">
        <v>56</v>
      </c>
      <c r="AC205" s="163" t="s">
        <v>56</v>
      </c>
      <c r="AD205" s="164" t="s">
        <v>56</v>
      </c>
      <c r="AE205" s="163" t="s">
        <v>56</v>
      </c>
      <c r="AF205" s="164" t="s">
        <v>56</v>
      </c>
      <c r="AG205" s="165">
        <v>0</v>
      </c>
      <c r="AH205" s="166" t="s">
        <v>56</v>
      </c>
      <c r="AI205" s="167"/>
      <c r="AJ205" s="168"/>
      <c r="AK205" s="169"/>
      <c r="AL205" s="170"/>
      <c r="AM205" s="171"/>
      <c r="AN205" s="172"/>
      <c r="AO205" s="173">
        <f t="shared" si="36"/>
        <v>0</v>
      </c>
      <c r="AP205" s="174" t="s">
        <v>82</v>
      </c>
      <c r="AQ205" s="175" t="str" cm="1">
        <f t="array" ref="AQ205">_xlfn.IFS(OR($G205="公衆街路灯A",$G205="定額電灯"),$G205&amp;AP205,COUNTIF(G205,"*従量電灯*"),G205,1,"-")</f>
        <v>-</v>
      </c>
      <c r="AR205" s="176" t="str" cm="1">
        <f t="array" ref="AR205">_xlfn.IFS($AN205=0,"-",OR($AH205="対象外",$AH205="-"),"-",OR($G205="公衆街路灯A",$G205="定額電灯"),_xlfn.XLOOKUP($AQ205,削除禁止_電灯料金!$B:$B,削除禁止_電灯料金!$E:$E,0),1,"-")</f>
        <v>-</v>
      </c>
      <c r="AS205" s="177" t="str" cm="1">
        <f t="array" ref="AS205">_xlfn.IFS($AR205="-","-",OR($G205="公衆街路灯A",$G205="定額電灯"),_xlfn.XLOOKUP(AQ205,削除禁止_電灯料金!$B:$B,削除禁止_電灯料金!$D:$D,0),1,"-")</f>
        <v>-</v>
      </c>
      <c r="AT205" s="176" t="str">
        <f>IFERROR(IF(OR($G205="公衆街路灯A",$G205="定額電灯"),"-",ROUND((_xlfn.XLOOKUP($AQ205,削除禁止_電灯料金!$B:$B,削除禁止_電灯料金!$E:$E)*AM205/1000*$K205*$L205/12),2)),"-")</f>
        <v>-</v>
      </c>
      <c r="AU205" s="177">
        <f>IFERROR(IF(OR($G205="公衆街路灯A",$G205="定額電灯"),"-",ROUND((AM205/1000*$K205*$L205/12)*_xlfn.XLOOKUP($A205,削除禁止_電灯料金!K:K,削除禁止_電灯料金!M:M,"-"),2)),"-")</f>
        <v>0</v>
      </c>
      <c r="AV205" s="178">
        <f>IFERROR(IF(OR($G205="公衆街路灯A",$G205="定額電灯"),ROUND((((AR205+AS205)*AN205))*12*_xlfn.XLOOKUP($A205,削除禁止_電灯料金!K:K,削除禁止_電灯料金!N:N),0),ROUND((AT205+AU205)*AN205*12*_xlfn.XLOOKUP($A205,削除禁止_電灯料金!K:K,削除禁止_電灯料金!N:N),0)),0)</f>
        <v>0</v>
      </c>
      <c r="AW205" s="145"/>
    </row>
    <row r="206" spans="1:49" ht="30" customHeight="1" thickBot="1">
      <c r="A206" s="1">
        <v>3</v>
      </c>
      <c r="B206" s="41" t="s">
        <v>289</v>
      </c>
      <c r="C206" s="42"/>
      <c r="D206" s="215"/>
      <c r="E206" s="216" t="s">
        <v>219</v>
      </c>
      <c r="F206" s="217" t="s">
        <v>219</v>
      </c>
      <c r="G206" s="216"/>
      <c r="H206" s="216"/>
      <c r="I206" s="218"/>
      <c r="J206" s="219"/>
      <c r="K206" s="220"/>
      <c r="L206" s="221"/>
      <c r="M206" s="222" t="s">
        <v>82</v>
      </c>
      <c r="N206" s="223">
        <v>0</v>
      </c>
      <c r="O206" s="224">
        <v>0</v>
      </c>
      <c r="P206" s="225">
        <v>0</v>
      </c>
      <c r="Q206" s="225">
        <v>0</v>
      </c>
      <c r="R206" s="225">
        <v>0</v>
      </c>
      <c r="S206" s="226">
        <v>0</v>
      </c>
      <c r="T206" s="226">
        <v>0</v>
      </c>
      <c r="U206" s="226">
        <v>0</v>
      </c>
      <c r="V206" s="227">
        <v>0</v>
      </c>
      <c r="W206" s="228">
        <v>0</v>
      </c>
      <c r="X206" s="229"/>
      <c r="Y206" s="410">
        <v>0</v>
      </c>
      <c r="Z206" s="230">
        <v>0</v>
      </c>
      <c r="AA206" s="225">
        <v>0</v>
      </c>
      <c r="AB206" s="231" t="s">
        <v>56</v>
      </c>
      <c r="AC206" s="232" t="s">
        <v>56</v>
      </c>
      <c r="AD206" s="411" t="s">
        <v>56</v>
      </c>
      <c r="AE206" s="232" t="s">
        <v>56</v>
      </c>
      <c r="AF206" s="411" t="s">
        <v>56</v>
      </c>
      <c r="AG206" s="412">
        <v>0</v>
      </c>
      <c r="AH206" s="413" t="s">
        <v>56</v>
      </c>
      <c r="AI206" s="236"/>
      <c r="AJ206" s="237"/>
      <c r="AK206" s="238"/>
      <c r="AL206" s="239"/>
      <c r="AM206" s="240"/>
      <c r="AN206" s="241"/>
      <c r="AO206" s="242">
        <f t="shared" si="36"/>
        <v>0</v>
      </c>
      <c r="AP206" s="243" t="s">
        <v>82</v>
      </c>
      <c r="AQ206" s="414" t="str" cm="1">
        <f t="array" ref="AQ206">_xlfn.IFS(OR($G206="公衆街路灯A",$G206="定額電灯"),$G206&amp;AP206,COUNTIF(G206,"*従量電灯*"),G206,1,"-")</f>
        <v>-</v>
      </c>
      <c r="AR206" s="415" t="str" cm="1">
        <f t="array" ref="AR206">_xlfn.IFS($AN206=0,"-",OR($AH206="対象外",$AH206="-"),"-",OR($G206="公衆街路灯A",$G206="定額電灯"),_xlfn.XLOOKUP($AQ206,削除禁止_電灯料金!$B:$B,削除禁止_電灯料金!$E:$E,0),1,"-")</f>
        <v>-</v>
      </c>
      <c r="AS206" s="416" t="str" cm="1">
        <f t="array" ref="AS206">_xlfn.IFS($AR206="-","-",OR($G206="公衆街路灯A",$G206="定額電灯"),_xlfn.XLOOKUP(AQ206,削除禁止_電灯料金!$B:$B,削除禁止_電灯料金!$D:$D,0),1,"-")</f>
        <v>-</v>
      </c>
      <c r="AT206" s="415" t="str">
        <f>IFERROR(IF(OR($G206="公衆街路灯A",$G206="定額電灯"),"-",ROUND((_xlfn.XLOOKUP($AQ206,削除禁止_電灯料金!$B:$B,削除禁止_電灯料金!$E:$E)*AM206/1000*$K206*$L206/12),2)),"-")</f>
        <v>-</v>
      </c>
      <c r="AU206" s="416">
        <f>IFERROR(IF(OR($G206="公衆街路灯A",$G206="定額電灯"),"-",ROUND((AM206/1000*$K206*$L206/12)*_xlfn.XLOOKUP($A206,削除禁止_電灯料金!K:K,削除禁止_電灯料金!M:M,"-"),2)),"-")</f>
        <v>0</v>
      </c>
      <c r="AV206" s="417">
        <f>IFERROR(IF(OR($G206="公衆街路灯A",$G206="定額電灯"),ROUND((((AR206+AS206)*AN206))*12*_xlfn.XLOOKUP($A206,削除禁止_電灯料金!K:K,削除禁止_電灯料金!N:N),0),ROUND((AT206+AU206)*AN206*12*_xlfn.XLOOKUP($A206,削除禁止_電灯料金!K:K,削除禁止_電灯料金!N:N),0)),0)</f>
        <v>0</v>
      </c>
      <c r="AW206" s="145"/>
    </row>
    <row r="207" spans="1:49" ht="30" customHeight="1">
      <c r="A207" s="1"/>
      <c r="B207" s="41"/>
      <c r="C207" s="248"/>
    </row>
    <row r="208" spans="1:49" ht="30" customHeight="1">
      <c r="A208" s="1">
        <v>4</v>
      </c>
      <c r="B208" s="41" t="s">
        <v>342</v>
      </c>
      <c r="C208" s="42"/>
      <c r="D208" s="4" t="s">
        <v>343</v>
      </c>
      <c r="E208" s="43"/>
      <c r="F208" s="44"/>
      <c r="G208" s="44"/>
      <c r="H208" s="45"/>
      <c r="I208" s="43"/>
      <c r="J208" s="43"/>
      <c r="K208" s="43"/>
      <c r="L208" s="43"/>
      <c r="M208" s="43"/>
      <c r="N208" s="46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7"/>
      <c r="AI208" s="48"/>
      <c r="AJ208" s="48"/>
      <c r="AK208" s="47"/>
      <c r="AL208" s="49"/>
      <c r="AM208" s="47"/>
      <c r="AN208" s="47"/>
      <c r="AO208" s="47"/>
      <c r="AP208" s="47"/>
      <c r="AQ208" s="49"/>
      <c r="AR208" s="47"/>
      <c r="AS208" s="47"/>
      <c r="AT208" s="47"/>
      <c r="AU208" s="47"/>
      <c r="AV208" s="47"/>
      <c r="AW208" s="47"/>
    </row>
    <row r="209" spans="1:49" ht="30" customHeight="1">
      <c r="A209" s="1">
        <v>4</v>
      </c>
      <c r="B209" s="41" t="s">
        <v>342</v>
      </c>
      <c r="C209" s="42"/>
      <c r="D209" s="43"/>
      <c r="E209" s="43"/>
      <c r="F209" s="44"/>
      <c r="G209" s="44"/>
      <c r="H209" s="45"/>
      <c r="I209" s="43"/>
      <c r="J209" s="43"/>
      <c r="K209" s="43"/>
      <c r="L209" s="43"/>
      <c r="M209" s="43"/>
      <c r="N209" s="46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7"/>
      <c r="AI209" s="50"/>
      <c r="AJ209" s="48"/>
      <c r="AK209" s="47"/>
      <c r="AL209" s="49"/>
      <c r="AM209" s="47"/>
      <c r="AN209" s="47"/>
      <c r="AO209" s="51"/>
      <c r="AP209" s="47"/>
      <c r="AQ209" s="49"/>
      <c r="AR209" s="51"/>
      <c r="AS209" s="51"/>
      <c r="AT209" s="51"/>
      <c r="AU209" s="51"/>
      <c r="AV209" s="47"/>
      <c r="AW209" s="47"/>
    </row>
    <row r="210" spans="1:49" ht="30" customHeight="1">
      <c r="A210" s="1">
        <v>4</v>
      </c>
      <c r="B210" s="41" t="s">
        <v>342</v>
      </c>
      <c r="C210" s="42"/>
      <c r="D210" s="52" t="s">
        <v>47</v>
      </c>
      <c r="E210" s="52"/>
      <c r="F210" s="53">
        <v>10</v>
      </c>
      <c r="G210" s="44"/>
      <c r="H210" s="45"/>
      <c r="I210" s="54"/>
      <c r="J210" s="54"/>
      <c r="K210" s="55"/>
      <c r="L210" s="46"/>
      <c r="M210" s="4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47"/>
      <c r="AI210" s="50"/>
      <c r="AJ210" s="48"/>
      <c r="AK210" s="47"/>
      <c r="AL210" s="49"/>
      <c r="AM210" s="47"/>
      <c r="AN210" s="47"/>
      <c r="AO210" s="47"/>
      <c r="AP210" s="47"/>
      <c r="AQ210" s="49"/>
      <c r="AR210" s="47"/>
      <c r="AS210" s="47"/>
      <c r="AT210" s="47"/>
      <c r="AU210" s="47"/>
      <c r="AV210" s="47"/>
      <c r="AW210" s="47"/>
    </row>
    <row r="211" spans="1:49" ht="30" customHeight="1" thickBot="1">
      <c r="A211" s="1">
        <v>4</v>
      </c>
      <c r="B211" s="41" t="s">
        <v>342</v>
      </c>
      <c r="C211" s="42"/>
      <c r="D211" s="57" t="s">
        <v>48</v>
      </c>
      <c r="E211" s="57"/>
      <c r="F211" s="58">
        <v>10</v>
      </c>
      <c r="G211" s="44"/>
      <c r="H211" s="45"/>
      <c r="I211" s="54"/>
      <c r="J211" s="54"/>
      <c r="K211" s="55"/>
      <c r="L211" s="46"/>
      <c r="M211" s="4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47"/>
      <c r="AI211" s="50"/>
      <c r="AJ211" s="48"/>
      <c r="AK211" s="47"/>
      <c r="AL211" s="49"/>
      <c r="AM211" s="47"/>
      <c r="AN211" s="47"/>
      <c r="AO211" s="47"/>
      <c r="AP211" s="47"/>
      <c r="AQ211" s="49"/>
      <c r="AR211" s="47"/>
      <c r="AS211" s="47"/>
      <c r="AT211" s="47"/>
      <c r="AU211" s="47"/>
      <c r="AV211" s="47"/>
      <c r="AW211" s="47"/>
    </row>
    <row r="212" spans="1:49" ht="30" customHeight="1" thickBot="1">
      <c r="A212" s="1">
        <v>4</v>
      </c>
      <c r="B212" s="41" t="s">
        <v>342</v>
      </c>
      <c r="C212" s="42"/>
      <c r="D212" s="59" t="s">
        <v>49</v>
      </c>
      <c r="E212" s="59"/>
      <c r="F212" s="60">
        <v>30</v>
      </c>
      <c r="G212" s="44"/>
      <c r="H212" s="45"/>
      <c r="I212" s="61"/>
      <c r="J212" s="61"/>
      <c r="K212" s="42"/>
      <c r="L212" s="42"/>
      <c r="M212" s="42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62"/>
      <c r="AD212" s="62"/>
      <c r="AE212" s="63"/>
      <c r="AF212" s="42"/>
      <c r="AG212" s="56"/>
      <c r="AH212" s="47"/>
      <c r="AI212" s="64" t="s">
        <v>50</v>
      </c>
      <c r="AJ212" s="48"/>
      <c r="AK212" s="47"/>
      <c r="AL212" s="49"/>
      <c r="AM212" s="47"/>
      <c r="AN212" s="47"/>
      <c r="AO212" s="47"/>
      <c r="AP212" s="47"/>
      <c r="AQ212" s="49"/>
      <c r="AR212" s="47"/>
      <c r="AS212" s="47"/>
      <c r="AT212" s="47"/>
      <c r="AU212" s="47"/>
      <c r="AV212" s="47"/>
      <c r="AW212" s="65"/>
    </row>
    <row r="213" spans="1:49" ht="30" customHeight="1" thickBot="1">
      <c r="A213" s="1">
        <v>4</v>
      </c>
      <c r="B213" s="41" t="s">
        <v>342</v>
      </c>
      <c r="C213" s="42"/>
      <c r="D213" s="66" t="s">
        <v>51</v>
      </c>
      <c r="E213" s="66"/>
      <c r="F213" s="67">
        <v>0.41499999999999998</v>
      </c>
      <c r="G213" s="44"/>
      <c r="H213" s="45"/>
      <c r="I213" s="68"/>
      <c r="J213" s="68"/>
      <c r="K213" s="42"/>
      <c r="L213" s="42"/>
      <c r="M213" s="42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62" t="s">
        <v>52</v>
      </c>
      <c r="AD213" s="69"/>
      <c r="AE213" s="70" t="s">
        <v>53</v>
      </c>
      <c r="AF213" s="69"/>
      <c r="AG213" s="56"/>
      <c r="AH213" s="47"/>
      <c r="AI213" s="48"/>
      <c r="AJ213" s="48"/>
      <c r="AK213" s="47"/>
      <c r="AL213" s="49"/>
      <c r="AM213" s="47"/>
      <c r="AN213" s="47"/>
      <c r="AO213" s="47"/>
      <c r="AP213" s="47"/>
      <c r="AQ213" s="49"/>
      <c r="AR213" s="47" t="s">
        <v>52</v>
      </c>
      <c r="AS213" s="47"/>
      <c r="AT213" s="47" t="s">
        <v>53</v>
      </c>
      <c r="AU213" s="47"/>
      <c r="AV213" s="47"/>
      <c r="AW213" s="65"/>
    </row>
    <row r="214" spans="1:49" ht="30" customHeight="1" thickBot="1">
      <c r="A214" s="1">
        <v>4</v>
      </c>
      <c r="B214" s="41" t="s">
        <v>342</v>
      </c>
      <c r="C214" s="42"/>
      <c r="D214" s="71" t="s">
        <v>54</v>
      </c>
      <c r="E214" s="45"/>
      <c r="F214" s="45"/>
      <c r="G214" s="45"/>
      <c r="H214" s="45"/>
      <c r="I214" s="45"/>
      <c r="J214" s="45"/>
      <c r="K214" s="72"/>
      <c r="L214" s="72"/>
      <c r="M214" s="73" t="s">
        <v>55</v>
      </c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5" t="s">
        <v>1</v>
      </c>
      <c r="AD214" s="76"/>
      <c r="AE214" s="76" t="s">
        <v>2</v>
      </c>
      <c r="AF214" s="76"/>
      <c r="AG214" s="77" t="s">
        <v>56</v>
      </c>
      <c r="AH214" s="78" t="s">
        <v>57</v>
      </c>
      <c r="AI214" s="79"/>
      <c r="AJ214" s="79"/>
      <c r="AK214" s="80"/>
      <c r="AL214" s="15"/>
      <c r="AM214" s="80"/>
      <c r="AN214" s="80"/>
      <c r="AO214" s="80"/>
      <c r="AP214" s="80"/>
      <c r="AQ214" s="15"/>
      <c r="AR214" s="78" t="s">
        <v>1</v>
      </c>
      <c r="AS214" s="81"/>
      <c r="AT214" s="78" t="s">
        <v>2</v>
      </c>
      <c r="AU214" s="81"/>
      <c r="AV214" s="82" t="s">
        <v>56</v>
      </c>
      <c r="AW214" s="83"/>
    </row>
    <row r="215" spans="1:49" ht="42" customHeight="1">
      <c r="A215" s="1">
        <v>4</v>
      </c>
      <c r="B215" s="41" t="s">
        <v>342</v>
      </c>
      <c r="C215" s="42"/>
      <c r="D215" s="474" t="s">
        <v>4</v>
      </c>
      <c r="E215" s="476" t="s">
        <v>5</v>
      </c>
      <c r="F215" s="476" t="s">
        <v>6</v>
      </c>
      <c r="G215" s="476" t="s">
        <v>58</v>
      </c>
      <c r="H215" s="476" t="s">
        <v>7</v>
      </c>
      <c r="I215" s="20" t="s">
        <v>8</v>
      </c>
      <c r="J215" s="20"/>
      <c r="K215" s="84" t="s">
        <v>9</v>
      </c>
      <c r="L215" s="85" t="s">
        <v>59</v>
      </c>
      <c r="M215" s="478" t="s">
        <v>60</v>
      </c>
      <c r="N215" s="480" t="s">
        <v>61</v>
      </c>
      <c r="O215" s="482" t="s">
        <v>62</v>
      </c>
      <c r="P215" s="482" t="s">
        <v>10</v>
      </c>
      <c r="Q215" s="484" t="s">
        <v>63</v>
      </c>
      <c r="R215" s="482" t="s">
        <v>64</v>
      </c>
      <c r="S215" s="482" t="s">
        <v>65</v>
      </c>
      <c r="T215" s="482" t="s">
        <v>66</v>
      </c>
      <c r="U215" s="482" t="s">
        <v>67</v>
      </c>
      <c r="V215" s="484" t="s">
        <v>11</v>
      </c>
      <c r="W215" s="251" t="s">
        <v>12</v>
      </c>
      <c r="X215" s="86" t="s">
        <v>13</v>
      </c>
      <c r="Y215" s="86" t="s">
        <v>14</v>
      </c>
      <c r="Z215" s="252" t="s">
        <v>15</v>
      </c>
      <c r="AA215" s="484" t="s">
        <v>16</v>
      </c>
      <c r="AB215" s="482" t="s">
        <v>17</v>
      </c>
      <c r="AC215" s="87" t="s">
        <v>18</v>
      </c>
      <c r="AD215" s="88" t="s">
        <v>19</v>
      </c>
      <c r="AE215" s="87" t="s">
        <v>30</v>
      </c>
      <c r="AF215" s="88" t="s">
        <v>21</v>
      </c>
      <c r="AG215" s="89" t="s">
        <v>22</v>
      </c>
      <c r="AH215" s="468" t="s">
        <v>23</v>
      </c>
      <c r="AI215" s="470" t="s">
        <v>24</v>
      </c>
      <c r="AJ215" s="470" t="s">
        <v>25</v>
      </c>
      <c r="AK215" s="470" t="s">
        <v>26</v>
      </c>
      <c r="AL215" s="91" t="s">
        <v>68</v>
      </c>
      <c r="AM215" s="90" t="s">
        <v>27</v>
      </c>
      <c r="AN215" s="92" t="s">
        <v>28</v>
      </c>
      <c r="AO215" s="93" t="s">
        <v>29</v>
      </c>
      <c r="AP215" s="28" t="s">
        <v>16</v>
      </c>
      <c r="AQ215" s="472" t="s">
        <v>17</v>
      </c>
      <c r="AR215" s="94" t="s">
        <v>18</v>
      </c>
      <c r="AS215" s="95" t="s">
        <v>19</v>
      </c>
      <c r="AT215" s="94" t="s">
        <v>30</v>
      </c>
      <c r="AU215" s="95" t="s">
        <v>21</v>
      </c>
      <c r="AV215" s="96" t="s">
        <v>31</v>
      </c>
      <c r="AW215" s="83"/>
    </row>
    <row r="216" spans="1:49" ht="30" customHeight="1" thickBot="1">
      <c r="A216" s="1">
        <v>4</v>
      </c>
      <c r="B216" s="41" t="s">
        <v>342</v>
      </c>
      <c r="C216" s="42"/>
      <c r="D216" s="475"/>
      <c r="E216" s="477"/>
      <c r="F216" s="477"/>
      <c r="G216" s="477"/>
      <c r="H216" s="477"/>
      <c r="I216" s="97" t="s">
        <v>69</v>
      </c>
      <c r="J216" s="97" t="s">
        <v>70</v>
      </c>
      <c r="K216" s="98" t="s">
        <v>34</v>
      </c>
      <c r="L216" s="99" t="s">
        <v>35</v>
      </c>
      <c r="M216" s="479"/>
      <c r="N216" s="481"/>
      <c r="O216" s="483"/>
      <c r="P216" s="483"/>
      <c r="Q216" s="485"/>
      <c r="R216" s="483"/>
      <c r="S216" s="483"/>
      <c r="T216" s="483"/>
      <c r="U216" s="483"/>
      <c r="V216" s="485"/>
      <c r="W216" s="100" t="s">
        <v>36</v>
      </c>
      <c r="X216" s="100" t="s">
        <v>37</v>
      </c>
      <c r="Y216" s="100" t="s">
        <v>38</v>
      </c>
      <c r="Z216" s="101" t="s">
        <v>39</v>
      </c>
      <c r="AA216" s="485"/>
      <c r="AB216" s="483"/>
      <c r="AC216" s="102" t="s">
        <v>40</v>
      </c>
      <c r="AD216" s="103" t="s">
        <v>40</v>
      </c>
      <c r="AE216" s="102" t="s">
        <v>40</v>
      </c>
      <c r="AF216" s="103" t="s">
        <v>40</v>
      </c>
      <c r="AG216" s="104">
        <v>10</v>
      </c>
      <c r="AH216" s="469"/>
      <c r="AI216" s="471"/>
      <c r="AJ216" s="471"/>
      <c r="AK216" s="471"/>
      <c r="AL216" s="36" t="s">
        <v>41</v>
      </c>
      <c r="AM216" s="105" t="s">
        <v>42</v>
      </c>
      <c r="AN216" s="106" t="s">
        <v>43</v>
      </c>
      <c r="AO216" s="107" t="s">
        <v>39</v>
      </c>
      <c r="AP216" s="37" t="s">
        <v>44</v>
      </c>
      <c r="AQ216" s="473"/>
      <c r="AR216" s="108" t="s">
        <v>40</v>
      </c>
      <c r="AS216" s="109" t="s">
        <v>40</v>
      </c>
      <c r="AT216" s="108" t="s">
        <v>40</v>
      </c>
      <c r="AU216" s="109" t="s">
        <v>40</v>
      </c>
      <c r="AV216" s="40">
        <v>10</v>
      </c>
      <c r="AW216" s="83"/>
    </row>
    <row r="217" spans="1:49" ht="30" customHeight="1">
      <c r="A217" s="1">
        <v>4</v>
      </c>
      <c r="B217" s="41" t="s">
        <v>342</v>
      </c>
      <c r="C217" s="42"/>
      <c r="D217" s="273" t="s">
        <v>344</v>
      </c>
      <c r="E217" s="274" t="s">
        <v>224</v>
      </c>
      <c r="F217" s="275" t="s">
        <v>345</v>
      </c>
      <c r="G217" s="112" t="s">
        <v>73</v>
      </c>
      <c r="H217" s="276"/>
      <c r="I217" s="277"/>
      <c r="J217" s="265"/>
      <c r="K217" s="152">
        <v>8</v>
      </c>
      <c r="L217" s="266">
        <v>240</v>
      </c>
      <c r="M217" s="278" t="s">
        <v>346</v>
      </c>
      <c r="N217" s="119" t="s">
        <v>75</v>
      </c>
      <c r="O217" s="120">
        <v>1</v>
      </c>
      <c r="P217" s="121" t="s">
        <v>347</v>
      </c>
      <c r="Q217" s="121">
        <v>0</v>
      </c>
      <c r="R217" s="121" t="s">
        <v>77</v>
      </c>
      <c r="S217" s="122" t="s">
        <v>78</v>
      </c>
      <c r="T217" s="122">
        <v>0</v>
      </c>
      <c r="U217" s="122" t="s">
        <v>348</v>
      </c>
      <c r="V217" s="123">
        <v>0</v>
      </c>
      <c r="W217" s="124">
        <v>18</v>
      </c>
      <c r="X217" s="125">
        <v>2</v>
      </c>
      <c r="Y217" s="126">
        <v>2</v>
      </c>
      <c r="Z217" s="127">
        <f t="shared" ref="Z217:Z263" si="37">K217*L217*W217*Y217/12/1000</f>
        <v>5.76</v>
      </c>
      <c r="AA217" s="121">
        <v>0</v>
      </c>
      <c r="AB217" s="128" t="s">
        <v>80</v>
      </c>
      <c r="AC217" s="129" t="s">
        <v>56</v>
      </c>
      <c r="AD217" s="130" t="s">
        <v>56</v>
      </c>
      <c r="AE217" s="129" t="s">
        <v>56</v>
      </c>
      <c r="AF217" s="130">
        <f t="shared" ref="AF217:AF263" si="38">$B$2*Z217/Y217</f>
        <v>86.399999999999991</v>
      </c>
      <c r="AG217" s="131">
        <f t="shared" ref="AG217:AG263" si="39">Y217*AF217*120</f>
        <v>20735.999999999996</v>
      </c>
      <c r="AH217" s="132" t="s">
        <v>81</v>
      </c>
      <c r="AI217" s="133"/>
      <c r="AJ217" s="134"/>
      <c r="AK217" s="135"/>
      <c r="AL217" s="136"/>
      <c r="AM217" s="137"/>
      <c r="AN217" s="138"/>
      <c r="AO217" s="139">
        <f t="shared" ref="AO217:AO266" si="40">IFERROR((AM217/1000)*K217*L217*AN217/12,0)</f>
        <v>0</v>
      </c>
      <c r="AP217" s="140" t="s">
        <v>82</v>
      </c>
      <c r="AQ217" s="141" t="str" cm="1">
        <f t="array" ref="AQ217">_xlfn.IFS(OR($G217="公衆街路灯A",$G217="定額電灯"),$G217&amp;AP217,COUNTIF(G217,"*従量電灯*"),G217,1,"-")</f>
        <v>従量電灯</v>
      </c>
      <c r="AR217" s="142" t="str" cm="1">
        <f t="array" ref="AR217">_xlfn.IFS($AN217=0,"-",OR($AH217="対象外",$AH217="-"),"-",OR($G217="公衆街路灯A",$G217="定額電灯"),_xlfn.XLOOKUP($AQ217,削除禁止_電灯料金!$B:$B,削除禁止_電灯料金!$E:$E,0),1,"-")</f>
        <v>-</v>
      </c>
      <c r="AS217" s="143" t="str" cm="1">
        <f t="array" ref="AS217">_xlfn.IFS($AR217="-","-",OR($G217="公衆街路灯A",$G217="定額電灯"),_xlfn.XLOOKUP(AQ217,削除禁止_電灯料金!$B:$B,削除禁止_電灯料金!$D:$D,0),1,"-")</f>
        <v>-</v>
      </c>
      <c r="AT217" s="142">
        <f>IFERROR(IF(OR($G217="公衆街路灯A",$G217="定額電灯"),"-",ROUND((_xlfn.XLOOKUP($AQ217,削除禁止_電灯料金!$B:$B,削除禁止_電灯料金!$E:$E)*AM217/1000*$K217*$L217/12),2)),"-")</f>
        <v>0</v>
      </c>
      <c r="AU217" s="143">
        <f>IFERROR(IF(OR($G217="公衆街路灯A",$G217="定額電灯"),"-",ROUND((AM217/1000*$K217*$L217/12)*_xlfn.XLOOKUP($A217,削除禁止_電灯料金!K:K,削除禁止_電灯料金!M:M,"-"),2)),"-")</f>
        <v>0</v>
      </c>
      <c r="AV217" s="144">
        <f>IFERROR(IF(OR($G217="公衆街路灯A",$G217="定額電灯"),ROUND((((AR217+AS217)*AN217))*12*_xlfn.XLOOKUP($A217,削除禁止_電灯料金!K:K,削除禁止_電灯料金!N:N),0),ROUND((AT217+AU217)*AN217*12*_xlfn.XLOOKUP($A217,削除禁止_電灯料金!K:K,削除禁止_電灯料金!N:N),0)),0)</f>
        <v>0</v>
      </c>
      <c r="AW217" s="145"/>
    </row>
    <row r="218" spans="1:49" ht="30" customHeight="1">
      <c r="A218" s="1">
        <v>4</v>
      </c>
      <c r="B218" s="41" t="s">
        <v>342</v>
      </c>
      <c r="C218" s="42"/>
      <c r="D218" s="262" t="s">
        <v>344</v>
      </c>
      <c r="E218" s="263" t="s">
        <v>71</v>
      </c>
      <c r="F218" s="264" t="s">
        <v>349</v>
      </c>
      <c r="G218" s="148" t="s">
        <v>73</v>
      </c>
      <c r="H218" s="279"/>
      <c r="I218" s="280"/>
      <c r="J218" s="267"/>
      <c r="K218" s="152">
        <v>8</v>
      </c>
      <c r="L218" s="266">
        <v>240</v>
      </c>
      <c r="M218" s="281" t="s">
        <v>350</v>
      </c>
      <c r="N218" s="119" t="s">
        <v>75</v>
      </c>
      <c r="O218" s="120">
        <v>1</v>
      </c>
      <c r="P218" s="155" t="s">
        <v>351</v>
      </c>
      <c r="Q218" s="155">
        <v>0</v>
      </c>
      <c r="R218" s="155" t="s">
        <v>77</v>
      </c>
      <c r="S218" s="156">
        <v>0</v>
      </c>
      <c r="T218" s="156">
        <v>0</v>
      </c>
      <c r="U218" s="156">
        <v>0</v>
      </c>
      <c r="V218" s="157">
        <v>0</v>
      </c>
      <c r="W218" s="158">
        <v>34</v>
      </c>
      <c r="X218" s="159">
        <v>2</v>
      </c>
      <c r="Y218" s="160">
        <v>2</v>
      </c>
      <c r="Z218" s="161">
        <f t="shared" si="37"/>
        <v>10.88</v>
      </c>
      <c r="AA218" s="155">
        <v>0</v>
      </c>
      <c r="AB218" s="162" t="s">
        <v>80</v>
      </c>
      <c r="AC218" s="163" t="s">
        <v>56</v>
      </c>
      <c r="AD218" s="164" t="s">
        <v>56</v>
      </c>
      <c r="AE218" s="163" t="s">
        <v>56</v>
      </c>
      <c r="AF218" s="164">
        <f t="shared" si="38"/>
        <v>163.20000000000002</v>
      </c>
      <c r="AG218" s="165">
        <f t="shared" si="39"/>
        <v>39168.000000000007</v>
      </c>
      <c r="AH218" s="166" t="s">
        <v>81</v>
      </c>
      <c r="AI218" s="167"/>
      <c r="AJ218" s="168"/>
      <c r="AK218" s="169"/>
      <c r="AL218" s="170"/>
      <c r="AM218" s="171"/>
      <c r="AN218" s="172"/>
      <c r="AO218" s="173">
        <f t="shared" si="40"/>
        <v>0</v>
      </c>
      <c r="AP218" s="174" t="s">
        <v>82</v>
      </c>
      <c r="AQ218" s="175" t="str" cm="1">
        <f t="array" ref="AQ218">_xlfn.IFS(OR($G218="公衆街路灯A",$G218="定額電灯"),$G218&amp;AP218,COUNTIF(G218,"*従量電灯*"),G218,1,"-")</f>
        <v>従量電灯</v>
      </c>
      <c r="AR218" s="176" t="str" cm="1">
        <f t="array" ref="AR218">_xlfn.IFS($AN218=0,"-",OR($AH218="対象外",$AH218="-"),"-",OR($G218="公衆街路灯A",$G218="定額電灯"),_xlfn.XLOOKUP($AQ218,削除禁止_電灯料金!$B:$B,削除禁止_電灯料金!$E:$E,0),1,"-")</f>
        <v>-</v>
      </c>
      <c r="AS218" s="177" t="str" cm="1">
        <f t="array" ref="AS218">_xlfn.IFS($AR218="-","-",OR($G218="公衆街路灯A",$G218="定額電灯"),_xlfn.XLOOKUP(AQ218,削除禁止_電灯料金!$B:$B,削除禁止_電灯料金!$D:$D,0),1,"-")</f>
        <v>-</v>
      </c>
      <c r="AT218" s="176">
        <f>IFERROR(IF(OR($G218="公衆街路灯A",$G218="定額電灯"),"-",ROUND((_xlfn.XLOOKUP($AQ218,削除禁止_電灯料金!$B:$B,削除禁止_電灯料金!$E:$E)*AM218/1000*$K218*$L218/12),2)),"-")</f>
        <v>0</v>
      </c>
      <c r="AU218" s="177">
        <f>IFERROR(IF(OR($G218="公衆街路灯A",$G218="定額電灯"),"-",ROUND((AM218/1000*$K218*$L218/12)*_xlfn.XLOOKUP($A218,削除禁止_電灯料金!K:K,削除禁止_電灯料金!M:M,"-"),2)),"-")</f>
        <v>0</v>
      </c>
      <c r="AV218" s="178">
        <f>IFERROR(IF(OR($G218="公衆街路灯A",$G218="定額電灯"),ROUND((((AR218+AS218)*AN218))*12*_xlfn.XLOOKUP($A218,削除禁止_電灯料金!K:K,削除禁止_電灯料金!N:N),0),ROUND((AT218+AU218)*AN218*12*_xlfn.XLOOKUP($A218,削除禁止_電灯料金!K:K,削除禁止_電灯料金!N:N),0)),0)</f>
        <v>0</v>
      </c>
      <c r="AW218" s="145"/>
    </row>
    <row r="219" spans="1:49" ht="30" customHeight="1">
      <c r="A219" s="1">
        <v>4</v>
      </c>
      <c r="B219" s="41" t="s">
        <v>342</v>
      </c>
      <c r="C219" s="42"/>
      <c r="D219" s="262" t="s">
        <v>344</v>
      </c>
      <c r="E219" s="263" t="s">
        <v>71</v>
      </c>
      <c r="F219" s="264" t="s">
        <v>349</v>
      </c>
      <c r="G219" s="148" t="s">
        <v>73</v>
      </c>
      <c r="H219" s="279"/>
      <c r="I219" s="280"/>
      <c r="J219" s="267"/>
      <c r="K219" s="152">
        <v>24</v>
      </c>
      <c r="L219" s="266">
        <v>365</v>
      </c>
      <c r="M219" s="281" t="s">
        <v>11</v>
      </c>
      <c r="N219" s="119" t="s">
        <v>86</v>
      </c>
      <c r="O219" s="120">
        <v>1</v>
      </c>
      <c r="P219" s="155" t="s">
        <v>87</v>
      </c>
      <c r="Q219" s="155">
        <v>0</v>
      </c>
      <c r="R219" s="155" t="s">
        <v>88</v>
      </c>
      <c r="S219" s="156">
        <v>0</v>
      </c>
      <c r="T219" s="156">
        <v>0</v>
      </c>
      <c r="U219" s="156">
        <v>0</v>
      </c>
      <c r="V219" s="157">
        <v>0</v>
      </c>
      <c r="W219" s="158">
        <v>2.7</v>
      </c>
      <c r="X219" s="159">
        <v>1</v>
      </c>
      <c r="Y219" s="160">
        <v>1</v>
      </c>
      <c r="Z219" s="161">
        <f t="shared" si="37"/>
        <v>1.9710000000000001</v>
      </c>
      <c r="AA219" s="155">
        <v>0</v>
      </c>
      <c r="AB219" s="162" t="s">
        <v>80</v>
      </c>
      <c r="AC219" s="163" t="s">
        <v>56</v>
      </c>
      <c r="AD219" s="164" t="s">
        <v>56</v>
      </c>
      <c r="AE219" s="163" t="s">
        <v>56</v>
      </c>
      <c r="AF219" s="164">
        <f t="shared" si="38"/>
        <v>59.13</v>
      </c>
      <c r="AG219" s="165">
        <f t="shared" si="39"/>
        <v>7095.6</v>
      </c>
      <c r="AH219" s="166" t="s">
        <v>81</v>
      </c>
      <c r="AI219" s="167"/>
      <c r="AJ219" s="168"/>
      <c r="AK219" s="169"/>
      <c r="AL219" s="170"/>
      <c r="AM219" s="171"/>
      <c r="AN219" s="172"/>
      <c r="AO219" s="173">
        <f t="shared" si="40"/>
        <v>0</v>
      </c>
      <c r="AP219" s="174" t="s">
        <v>82</v>
      </c>
      <c r="AQ219" s="175" t="str" cm="1">
        <f t="array" ref="AQ219">_xlfn.IFS(OR($G219="公衆街路灯A",$G219="定額電灯"),$G219&amp;AP219,COUNTIF(G219,"*従量電灯*"),G219,1,"-")</f>
        <v>従量電灯</v>
      </c>
      <c r="AR219" s="176" t="str" cm="1">
        <f t="array" ref="AR219">_xlfn.IFS($AN219=0,"-",OR($AH219="対象外",$AH219="-"),"-",OR($G219="公衆街路灯A",$G219="定額電灯"),_xlfn.XLOOKUP($AQ219,削除禁止_電灯料金!$B:$B,削除禁止_電灯料金!$E:$E,0),1,"-")</f>
        <v>-</v>
      </c>
      <c r="AS219" s="177" t="str" cm="1">
        <f t="array" ref="AS219">_xlfn.IFS($AR219="-","-",OR($G219="公衆街路灯A",$G219="定額電灯"),_xlfn.XLOOKUP(AQ219,削除禁止_電灯料金!$B:$B,削除禁止_電灯料金!$D:$D,0),1,"-")</f>
        <v>-</v>
      </c>
      <c r="AT219" s="176">
        <f>IFERROR(IF(OR($G219="公衆街路灯A",$G219="定額電灯"),"-",ROUND((_xlfn.XLOOKUP($AQ219,削除禁止_電灯料金!$B:$B,削除禁止_電灯料金!$E:$E)*AM219/1000*$K219*$L219/12),2)),"-")</f>
        <v>0</v>
      </c>
      <c r="AU219" s="177">
        <f>IFERROR(IF(OR($G219="公衆街路灯A",$G219="定額電灯"),"-",ROUND((AM219/1000*$K219*$L219/12)*_xlfn.XLOOKUP($A219,削除禁止_電灯料金!K:K,削除禁止_電灯料金!M:M,"-"),2)),"-")</f>
        <v>0</v>
      </c>
      <c r="AV219" s="178">
        <f>IFERROR(IF(OR($G219="公衆街路灯A",$G219="定額電灯"),ROUND((((AR219+AS219)*AN219))*12*_xlfn.XLOOKUP($A219,削除禁止_電灯料金!K:K,削除禁止_電灯料金!N:N),0),ROUND((AT219+AU219)*AN219*12*_xlfn.XLOOKUP($A219,削除禁止_電灯料金!K:K,削除禁止_電灯料金!N:N),0)),0)</f>
        <v>0</v>
      </c>
      <c r="AW219" s="145"/>
    </row>
    <row r="220" spans="1:49" ht="30" customHeight="1">
      <c r="A220" s="1">
        <v>4</v>
      </c>
      <c r="B220" s="41" t="s">
        <v>342</v>
      </c>
      <c r="C220" s="42"/>
      <c r="D220" s="262" t="s">
        <v>344</v>
      </c>
      <c r="E220" s="263" t="s">
        <v>71</v>
      </c>
      <c r="F220" s="264" t="s">
        <v>352</v>
      </c>
      <c r="G220" s="148" t="s">
        <v>73</v>
      </c>
      <c r="H220" s="279"/>
      <c r="I220" s="280"/>
      <c r="J220" s="267"/>
      <c r="K220" s="152">
        <v>8</v>
      </c>
      <c r="L220" s="266">
        <v>240</v>
      </c>
      <c r="M220" s="281" t="s">
        <v>350</v>
      </c>
      <c r="N220" s="119" t="s">
        <v>75</v>
      </c>
      <c r="O220" s="120">
        <v>1</v>
      </c>
      <c r="P220" s="155" t="s">
        <v>351</v>
      </c>
      <c r="Q220" s="155">
        <v>0</v>
      </c>
      <c r="R220" s="155" t="s">
        <v>77</v>
      </c>
      <c r="S220" s="156">
        <v>0</v>
      </c>
      <c r="T220" s="156">
        <v>0</v>
      </c>
      <c r="U220" s="156">
        <v>0</v>
      </c>
      <c r="V220" s="157">
        <v>0</v>
      </c>
      <c r="W220" s="158">
        <v>34</v>
      </c>
      <c r="X220" s="159">
        <v>7</v>
      </c>
      <c r="Y220" s="160">
        <v>7</v>
      </c>
      <c r="Z220" s="161">
        <f t="shared" si="37"/>
        <v>38.08</v>
      </c>
      <c r="AA220" s="155">
        <v>0</v>
      </c>
      <c r="AB220" s="162" t="s">
        <v>80</v>
      </c>
      <c r="AC220" s="163" t="s">
        <v>56</v>
      </c>
      <c r="AD220" s="164" t="s">
        <v>56</v>
      </c>
      <c r="AE220" s="163" t="s">
        <v>56</v>
      </c>
      <c r="AF220" s="164">
        <f t="shared" si="38"/>
        <v>163.19999999999999</v>
      </c>
      <c r="AG220" s="165">
        <f t="shared" si="39"/>
        <v>137087.99999999997</v>
      </c>
      <c r="AH220" s="166" t="s">
        <v>81</v>
      </c>
      <c r="AI220" s="167"/>
      <c r="AJ220" s="168"/>
      <c r="AK220" s="169"/>
      <c r="AL220" s="170"/>
      <c r="AM220" s="171"/>
      <c r="AN220" s="172"/>
      <c r="AO220" s="173">
        <f t="shared" si="40"/>
        <v>0</v>
      </c>
      <c r="AP220" s="174" t="s">
        <v>82</v>
      </c>
      <c r="AQ220" s="175" t="str" cm="1">
        <f t="array" ref="AQ220">_xlfn.IFS(OR($G220="公衆街路灯A",$G220="定額電灯"),$G220&amp;AP220,COUNTIF(G220,"*従量電灯*"),G220,1,"-")</f>
        <v>従量電灯</v>
      </c>
      <c r="AR220" s="176" t="str" cm="1">
        <f t="array" ref="AR220">_xlfn.IFS($AN220=0,"-",OR($AH220="対象外",$AH220="-"),"-",OR($G220="公衆街路灯A",$G220="定額電灯"),_xlfn.XLOOKUP($AQ220,削除禁止_電灯料金!$B:$B,削除禁止_電灯料金!$E:$E,0),1,"-")</f>
        <v>-</v>
      </c>
      <c r="AS220" s="177" t="str" cm="1">
        <f t="array" ref="AS220">_xlfn.IFS($AR220="-","-",OR($G220="公衆街路灯A",$G220="定額電灯"),_xlfn.XLOOKUP(AQ220,削除禁止_電灯料金!$B:$B,削除禁止_電灯料金!$D:$D,0),1,"-")</f>
        <v>-</v>
      </c>
      <c r="AT220" s="176">
        <f>IFERROR(IF(OR($G220="公衆街路灯A",$G220="定額電灯"),"-",ROUND((_xlfn.XLOOKUP($AQ220,削除禁止_電灯料金!$B:$B,削除禁止_電灯料金!$E:$E)*AM220/1000*$K220*$L220/12),2)),"-")</f>
        <v>0</v>
      </c>
      <c r="AU220" s="177">
        <f>IFERROR(IF(OR($G220="公衆街路灯A",$G220="定額電灯"),"-",ROUND((AM220/1000*$K220*$L220/12)*_xlfn.XLOOKUP($A220,削除禁止_電灯料金!K:K,削除禁止_電灯料金!M:M,"-"),2)),"-")</f>
        <v>0</v>
      </c>
      <c r="AV220" s="178">
        <f>IFERROR(IF(OR($G220="公衆街路灯A",$G220="定額電灯"),ROUND((((AR220+AS220)*AN220))*12*_xlfn.XLOOKUP($A220,削除禁止_電灯料金!K:K,削除禁止_電灯料金!N:N),0),ROUND((AT220+AU220)*AN220*12*_xlfn.XLOOKUP($A220,削除禁止_電灯料金!K:K,削除禁止_電灯料金!N:N),0)),0)</f>
        <v>0</v>
      </c>
      <c r="AW220" s="145"/>
    </row>
    <row r="221" spans="1:49" ht="30" customHeight="1">
      <c r="A221" s="1">
        <v>4</v>
      </c>
      <c r="B221" s="41" t="s">
        <v>342</v>
      </c>
      <c r="C221" s="42"/>
      <c r="D221" s="262" t="s">
        <v>344</v>
      </c>
      <c r="E221" s="263" t="s">
        <v>71</v>
      </c>
      <c r="F221" s="264" t="s">
        <v>352</v>
      </c>
      <c r="G221" s="148" t="s">
        <v>73</v>
      </c>
      <c r="H221" s="279"/>
      <c r="I221" s="280"/>
      <c r="J221" s="267"/>
      <c r="K221" s="152">
        <v>8</v>
      </c>
      <c r="L221" s="266">
        <v>240</v>
      </c>
      <c r="M221" s="281" t="s">
        <v>353</v>
      </c>
      <c r="N221" s="119" t="s">
        <v>354</v>
      </c>
      <c r="O221" s="120">
        <v>1</v>
      </c>
      <c r="P221" s="155" t="s">
        <v>227</v>
      </c>
      <c r="Q221" s="155">
        <v>0</v>
      </c>
      <c r="R221" s="155">
        <v>0</v>
      </c>
      <c r="S221" s="156">
        <v>0</v>
      </c>
      <c r="T221" s="156">
        <v>0</v>
      </c>
      <c r="U221" s="156">
        <v>0</v>
      </c>
      <c r="V221" s="157">
        <v>0</v>
      </c>
      <c r="W221" s="158">
        <v>47</v>
      </c>
      <c r="X221" s="159">
        <v>20</v>
      </c>
      <c r="Y221" s="160">
        <v>20</v>
      </c>
      <c r="Z221" s="161">
        <f t="shared" si="37"/>
        <v>150.4</v>
      </c>
      <c r="AA221" s="155">
        <v>0</v>
      </c>
      <c r="AB221" s="162" t="s">
        <v>80</v>
      </c>
      <c r="AC221" s="163" t="s">
        <v>56</v>
      </c>
      <c r="AD221" s="164" t="s">
        <v>56</v>
      </c>
      <c r="AE221" s="163" t="s">
        <v>56</v>
      </c>
      <c r="AF221" s="164">
        <f t="shared" si="38"/>
        <v>225.6</v>
      </c>
      <c r="AG221" s="165">
        <f t="shared" si="39"/>
        <v>541440</v>
      </c>
      <c r="AH221" s="166" t="s">
        <v>113</v>
      </c>
      <c r="AI221" s="167"/>
      <c r="AJ221" s="168"/>
      <c r="AK221" s="169"/>
      <c r="AL221" s="170"/>
      <c r="AM221" s="171"/>
      <c r="AN221" s="172"/>
      <c r="AO221" s="173">
        <f t="shared" si="40"/>
        <v>0</v>
      </c>
      <c r="AP221" s="174" t="s">
        <v>82</v>
      </c>
      <c r="AQ221" s="175" t="str" cm="1">
        <f t="array" ref="AQ221">_xlfn.IFS(OR($G221="公衆街路灯A",$G221="定額電灯"),$G221&amp;AP221,COUNTIF(G221,"*従量電灯*"),G221,1,"-")</f>
        <v>従量電灯</v>
      </c>
      <c r="AR221" s="176" t="str" cm="1">
        <f t="array" ref="AR221">_xlfn.IFS($AN221=0,"-",OR($AH221="対象外",$AH221="-"),"-",OR($G221="公衆街路灯A",$G221="定額電灯"),_xlfn.XLOOKUP($AQ221,削除禁止_電灯料金!$B:$B,削除禁止_電灯料金!$E:$E,0),1,"-")</f>
        <v>-</v>
      </c>
      <c r="AS221" s="177" t="str" cm="1">
        <f t="array" ref="AS221">_xlfn.IFS($AR221="-","-",OR($G221="公衆街路灯A",$G221="定額電灯"),_xlfn.XLOOKUP(AQ221,削除禁止_電灯料金!$B:$B,削除禁止_電灯料金!$D:$D,0),1,"-")</f>
        <v>-</v>
      </c>
      <c r="AT221" s="176">
        <f>IFERROR(IF(OR($G221="公衆街路灯A",$G221="定額電灯"),"-",ROUND((_xlfn.XLOOKUP($AQ221,削除禁止_電灯料金!$B:$B,削除禁止_電灯料金!$E:$E)*AM221/1000*$K221*$L221/12),2)),"-")</f>
        <v>0</v>
      </c>
      <c r="AU221" s="177">
        <f>IFERROR(IF(OR($G221="公衆街路灯A",$G221="定額電灯"),"-",ROUND((AM221/1000*$K221*$L221/12)*_xlfn.XLOOKUP($A221,削除禁止_電灯料金!K:K,削除禁止_電灯料金!M:M,"-"),2)),"-")</f>
        <v>0</v>
      </c>
      <c r="AV221" s="178">
        <f>IFERROR(IF(OR($G221="公衆街路灯A",$G221="定額電灯"),ROUND((((AR221+AS221)*AN221))*12*_xlfn.XLOOKUP($A221,削除禁止_電灯料金!K:K,削除禁止_電灯料金!N:N),0),ROUND((AT221+AU221)*AN221*12*_xlfn.XLOOKUP($A221,削除禁止_電灯料金!K:K,削除禁止_電灯料金!N:N),0)),0)</f>
        <v>0</v>
      </c>
      <c r="AW221" s="145"/>
    </row>
    <row r="222" spans="1:49" ht="30" customHeight="1">
      <c r="A222" s="1">
        <v>4</v>
      </c>
      <c r="B222" s="41" t="s">
        <v>342</v>
      </c>
      <c r="C222" s="42"/>
      <c r="D222" s="262" t="s">
        <v>344</v>
      </c>
      <c r="E222" s="263" t="s">
        <v>71</v>
      </c>
      <c r="F222" s="264" t="s">
        <v>352</v>
      </c>
      <c r="G222" s="148" t="s">
        <v>73</v>
      </c>
      <c r="H222" s="279"/>
      <c r="I222" s="280"/>
      <c r="J222" s="267"/>
      <c r="K222" s="152">
        <v>24</v>
      </c>
      <c r="L222" s="266">
        <v>365</v>
      </c>
      <c r="M222" s="281" t="s">
        <v>11</v>
      </c>
      <c r="N222" s="119" t="s">
        <v>86</v>
      </c>
      <c r="O222" s="120">
        <v>1</v>
      </c>
      <c r="P222" s="155" t="s">
        <v>87</v>
      </c>
      <c r="Q222" s="155">
        <v>0</v>
      </c>
      <c r="R222" s="155" t="s">
        <v>88</v>
      </c>
      <c r="S222" s="156">
        <v>0</v>
      </c>
      <c r="T222" s="156">
        <v>0</v>
      </c>
      <c r="U222" s="156">
        <v>0</v>
      </c>
      <c r="V222" s="157">
        <v>0</v>
      </c>
      <c r="W222" s="158">
        <v>2.7</v>
      </c>
      <c r="X222" s="159">
        <v>2</v>
      </c>
      <c r="Y222" s="160">
        <v>2</v>
      </c>
      <c r="Z222" s="161">
        <f t="shared" si="37"/>
        <v>3.9420000000000002</v>
      </c>
      <c r="AA222" s="155">
        <v>0</v>
      </c>
      <c r="AB222" s="162" t="s">
        <v>80</v>
      </c>
      <c r="AC222" s="163" t="s">
        <v>56</v>
      </c>
      <c r="AD222" s="164" t="s">
        <v>56</v>
      </c>
      <c r="AE222" s="163" t="s">
        <v>56</v>
      </c>
      <c r="AF222" s="164">
        <f t="shared" si="38"/>
        <v>59.13</v>
      </c>
      <c r="AG222" s="165">
        <f t="shared" si="39"/>
        <v>14191.2</v>
      </c>
      <c r="AH222" s="166" t="s">
        <v>81</v>
      </c>
      <c r="AI222" s="167"/>
      <c r="AJ222" s="168"/>
      <c r="AK222" s="169"/>
      <c r="AL222" s="170"/>
      <c r="AM222" s="171"/>
      <c r="AN222" s="172"/>
      <c r="AO222" s="173">
        <f t="shared" si="40"/>
        <v>0</v>
      </c>
      <c r="AP222" s="174" t="s">
        <v>82</v>
      </c>
      <c r="AQ222" s="175" t="str" cm="1">
        <f t="array" ref="AQ222">_xlfn.IFS(OR($G222="公衆街路灯A",$G222="定額電灯"),$G222&amp;AP222,COUNTIF(G222,"*従量電灯*"),G222,1,"-")</f>
        <v>従量電灯</v>
      </c>
      <c r="AR222" s="176" t="str" cm="1">
        <f t="array" ref="AR222">_xlfn.IFS($AN222=0,"-",OR($AH222="対象外",$AH222="-"),"-",OR($G222="公衆街路灯A",$G222="定額電灯"),_xlfn.XLOOKUP($AQ222,削除禁止_電灯料金!$B:$B,削除禁止_電灯料金!$E:$E,0),1,"-")</f>
        <v>-</v>
      </c>
      <c r="AS222" s="177" t="str" cm="1">
        <f t="array" ref="AS222">_xlfn.IFS($AR222="-","-",OR($G222="公衆街路灯A",$G222="定額電灯"),_xlfn.XLOOKUP(AQ222,削除禁止_電灯料金!$B:$B,削除禁止_電灯料金!$D:$D,0),1,"-")</f>
        <v>-</v>
      </c>
      <c r="AT222" s="176">
        <f>IFERROR(IF(OR($G222="公衆街路灯A",$G222="定額電灯"),"-",ROUND((_xlfn.XLOOKUP($AQ222,削除禁止_電灯料金!$B:$B,削除禁止_電灯料金!$E:$E)*AM222/1000*$K222*$L222/12),2)),"-")</f>
        <v>0</v>
      </c>
      <c r="AU222" s="177">
        <f>IFERROR(IF(OR($G222="公衆街路灯A",$G222="定額電灯"),"-",ROUND((AM222/1000*$K222*$L222/12)*_xlfn.XLOOKUP($A222,削除禁止_電灯料金!K:K,削除禁止_電灯料金!M:M,"-"),2)),"-")</f>
        <v>0</v>
      </c>
      <c r="AV222" s="178">
        <f>IFERROR(IF(OR($G222="公衆街路灯A",$G222="定額電灯"),ROUND((((AR222+AS222)*AN222))*12*_xlfn.XLOOKUP($A222,削除禁止_電灯料金!K:K,削除禁止_電灯料金!N:N),0),ROUND((AT222+AU222)*AN222*12*_xlfn.XLOOKUP($A222,削除禁止_電灯料金!K:K,削除禁止_電灯料金!N:N),0)),0)</f>
        <v>0</v>
      </c>
      <c r="AW222" s="145"/>
    </row>
    <row r="223" spans="1:49" ht="30" customHeight="1">
      <c r="A223" s="1">
        <v>4</v>
      </c>
      <c r="B223" s="41" t="s">
        <v>342</v>
      </c>
      <c r="C223" s="42"/>
      <c r="D223" s="262" t="s">
        <v>344</v>
      </c>
      <c r="E223" s="263" t="s">
        <v>71</v>
      </c>
      <c r="F223" s="264" t="s">
        <v>355</v>
      </c>
      <c r="G223" s="148" t="s">
        <v>73</v>
      </c>
      <c r="H223" s="279"/>
      <c r="I223" s="280"/>
      <c r="J223" s="267"/>
      <c r="K223" s="152">
        <v>8</v>
      </c>
      <c r="L223" s="266">
        <v>240</v>
      </c>
      <c r="M223" s="281" t="s">
        <v>356</v>
      </c>
      <c r="N223" s="119" t="s">
        <v>110</v>
      </c>
      <c r="O223" s="120">
        <v>2</v>
      </c>
      <c r="P223" s="155" t="s">
        <v>227</v>
      </c>
      <c r="Q223" s="155">
        <v>0</v>
      </c>
      <c r="R223" s="155" t="s">
        <v>295</v>
      </c>
      <c r="S223" s="156">
        <v>0</v>
      </c>
      <c r="T223" s="156">
        <v>0</v>
      </c>
      <c r="U223" s="156">
        <v>0</v>
      </c>
      <c r="V223" s="157">
        <v>0</v>
      </c>
      <c r="W223" s="158">
        <v>47</v>
      </c>
      <c r="X223" s="159">
        <v>16</v>
      </c>
      <c r="Y223" s="160">
        <v>32</v>
      </c>
      <c r="Z223" s="161">
        <f t="shared" si="37"/>
        <v>240.64</v>
      </c>
      <c r="AA223" s="155">
        <v>0</v>
      </c>
      <c r="AB223" s="162" t="s">
        <v>80</v>
      </c>
      <c r="AC223" s="163" t="s">
        <v>56</v>
      </c>
      <c r="AD223" s="164" t="s">
        <v>56</v>
      </c>
      <c r="AE223" s="163" t="s">
        <v>56</v>
      </c>
      <c r="AF223" s="164">
        <f t="shared" si="38"/>
        <v>225.6</v>
      </c>
      <c r="AG223" s="165">
        <f t="shared" si="39"/>
        <v>866304</v>
      </c>
      <c r="AH223" s="166" t="s">
        <v>113</v>
      </c>
      <c r="AI223" s="167"/>
      <c r="AJ223" s="168"/>
      <c r="AK223" s="169"/>
      <c r="AL223" s="170"/>
      <c r="AM223" s="171"/>
      <c r="AN223" s="172"/>
      <c r="AO223" s="173">
        <f t="shared" si="40"/>
        <v>0</v>
      </c>
      <c r="AP223" s="174" t="s">
        <v>82</v>
      </c>
      <c r="AQ223" s="175" t="str" cm="1">
        <f t="array" ref="AQ223">_xlfn.IFS(OR($G223="公衆街路灯A",$G223="定額電灯"),$G223&amp;AP223,COUNTIF(G223,"*従量電灯*"),G223,1,"-")</f>
        <v>従量電灯</v>
      </c>
      <c r="AR223" s="176" t="str" cm="1">
        <f t="array" ref="AR223">_xlfn.IFS($AN223=0,"-",OR($AH223="対象外",$AH223="-"),"-",OR($G223="公衆街路灯A",$G223="定額電灯"),_xlfn.XLOOKUP($AQ223,削除禁止_電灯料金!$B:$B,削除禁止_電灯料金!$E:$E,0),1,"-")</f>
        <v>-</v>
      </c>
      <c r="AS223" s="177" t="str" cm="1">
        <f t="array" ref="AS223">_xlfn.IFS($AR223="-","-",OR($G223="公衆街路灯A",$G223="定額電灯"),_xlfn.XLOOKUP(AQ223,削除禁止_電灯料金!$B:$B,削除禁止_電灯料金!$D:$D,0),1,"-")</f>
        <v>-</v>
      </c>
      <c r="AT223" s="176">
        <f>IFERROR(IF(OR($G223="公衆街路灯A",$G223="定額電灯"),"-",ROUND((_xlfn.XLOOKUP($AQ223,削除禁止_電灯料金!$B:$B,削除禁止_電灯料金!$E:$E)*AM223/1000*$K223*$L223/12),2)),"-")</f>
        <v>0</v>
      </c>
      <c r="AU223" s="177">
        <f>IFERROR(IF(OR($G223="公衆街路灯A",$G223="定額電灯"),"-",ROUND((AM223/1000*$K223*$L223/12)*_xlfn.XLOOKUP($A223,削除禁止_電灯料金!K:K,削除禁止_電灯料金!M:M,"-"),2)),"-")</f>
        <v>0</v>
      </c>
      <c r="AV223" s="178">
        <f>IFERROR(IF(OR($G223="公衆街路灯A",$G223="定額電灯"),ROUND((((AR223+AS223)*AN223))*12*_xlfn.XLOOKUP($A223,削除禁止_電灯料金!K:K,削除禁止_電灯料金!N:N),0),ROUND((AT223+AU223)*AN223*12*_xlfn.XLOOKUP($A223,削除禁止_電灯料金!K:K,削除禁止_電灯料金!N:N),0)),0)</f>
        <v>0</v>
      </c>
      <c r="AW223" s="145"/>
    </row>
    <row r="224" spans="1:49" ht="30" customHeight="1">
      <c r="A224" s="1">
        <v>4</v>
      </c>
      <c r="B224" s="41" t="s">
        <v>342</v>
      </c>
      <c r="C224" s="42"/>
      <c r="D224" s="262" t="s">
        <v>344</v>
      </c>
      <c r="E224" s="263" t="s">
        <v>71</v>
      </c>
      <c r="F224" s="264" t="s">
        <v>355</v>
      </c>
      <c r="G224" s="148" t="s">
        <v>73</v>
      </c>
      <c r="H224" s="279"/>
      <c r="I224" s="280"/>
      <c r="J224" s="267"/>
      <c r="K224" s="152">
        <v>24</v>
      </c>
      <c r="L224" s="266">
        <v>365</v>
      </c>
      <c r="M224" s="281" t="s">
        <v>11</v>
      </c>
      <c r="N224" s="119" t="s">
        <v>86</v>
      </c>
      <c r="O224" s="120">
        <v>1</v>
      </c>
      <c r="P224" s="155" t="s">
        <v>87</v>
      </c>
      <c r="Q224" s="155">
        <v>0</v>
      </c>
      <c r="R224" s="155" t="s">
        <v>88</v>
      </c>
      <c r="S224" s="156">
        <v>0</v>
      </c>
      <c r="T224" s="156">
        <v>0</v>
      </c>
      <c r="U224" s="156">
        <v>0</v>
      </c>
      <c r="V224" s="157">
        <v>0</v>
      </c>
      <c r="W224" s="158">
        <v>2.7</v>
      </c>
      <c r="X224" s="159">
        <v>6</v>
      </c>
      <c r="Y224" s="160">
        <v>6</v>
      </c>
      <c r="Z224" s="161">
        <f t="shared" si="37"/>
        <v>11.826000000000001</v>
      </c>
      <c r="AA224" s="155">
        <v>0</v>
      </c>
      <c r="AB224" s="162" t="s">
        <v>80</v>
      </c>
      <c r="AC224" s="163" t="s">
        <v>56</v>
      </c>
      <c r="AD224" s="164" t="s">
        <v>56</v>
      </c>
      <c r="AE224" s="163" t="s">
        <v>56</v>
      </c>
      <c r="AF224" s="164">
        <f t="shared" si="38"/>
        <v>59.13</v>
      </c>
      <c r="AG224" s="165">
        <f t="shared" si="39"/>
        <v>42573.600000000006</v>
      </c>
      <c r="AH224" s="166" t="s">
        <v>81</v>
      </c>
      <c r="AI224" s="167"/>
      <c r="AJ224" s="168"/>
      <c r="AK224" s="169"/>
      <c r="AL224" s="170"/>
      <c r="AM224" s="171"/>
      <c r="AN224" s="172"/>
      <c r="AO224" s="173">
        <f t="shared" si="40"/>
        <v>0</v>
      </c>
      <c r="AP224" s="174" t="s">
        <v>82</v>
      </c>
      <c r="AQ224" s="175" t="str" cm="1">
        <f t="array" ref="AQ224">_xlfn.IFS(OR($G224="公衆街路灯A",$G224="定額電灯"),$G224&amp;AP224,COUNTIF(G224,"*従量電灯*"),G224,1,"-")</f>
        <v>従量電灯</v>
      </c>
      <c r="AR224" s="176" t="str" cm="1">
        <f t="array" ref="AR224">_xlfn.IFS($AN224=0,"-",OR($AH224="対象外",$AH224="-"),"-",OR($G224="公衆街路灯A",$G224="定額電灯"),_xlfn.XLOOKUP($AQ224,削除禁止_電灯料金!$B:$B,削除禁止_電灯料金!$E:$E,0),1,"-")</f>
        <v>-</v>
      </c>
      <c r="AS224" s="177" t="str" cm="1">
        <f t="array" ref="AS224">_xlfn.IFS($AR224="-","-",OR($G224="公衆街路灯A",$G224="定額電灯"),_xlfn.XLOOKUP(AQ224,削除禁止_電灯料金!$B:$B,削除禁止_電灯料金!$D:$D,0),1,"-")</f>
        <v>-</v>
      </c>
      <c r="AT224" s="176">
        <f>IFERROR(IF(OR($G224="公衆街路灯A",$G224="定額電灯"),"-",ROUND((_xlfn.XLOOKUP($AQ224,削除禁止_電灯料金!$B:$B,削除禁止_電灯料金!$E:$E)*AM224/1000*$K224*$L224/12),2)),"-")</f>
        <v>0</v>
      </c>
      <c r="AU224" s="177">
        <f>IFERROR(IF(OR($G224="公衆街路灯A",$G224="定額電灯"),"-",ROUND((AM224/1000*$K224*$L224/12)*_xlfn.XLOOKUP($A224,削除禁止_電灯料金!K:K,削除禁止_電灯料金!M:M,"-"),2)),"-")</f>
        <v>0</v>
      </c>
      <c r="AV224" s="178">
        <f>IFERROR(IF(OR($G224="公衆街路灯A",$G224="定額電灯"),ROUND((((AR224+AS224)*AN224))*12*_xlfn.XLOOKUP($A224,削除禁止_電灯料金!K:K,削除禁止_電灯料金!N:N),0),ROUND((AT224+AU224)*AN224*12*_xlfn.XLOOKUP($A224,削除禁止_電灯料金!K:K,削除禁止_電灯料金!N:N),0)),0)</f>
        <v>0</v>
      </c>
      <c r="AW224" s="145"/>
    </row>
    <row r="225" spans="1:49" ht="30" customHeight="1">
      <c r="A225" s="1">
        <v>4</v>
      </c>
      <c r="B225" s="41" t="s">
        <v>342</v>
      </c>
      <c r="C225" s="42"/>
      <c r="D225" s="262" t="s">
        <v>344</v>
      </c>
      <c r="E225" s="263" t="s">
        <v>71</v>
      </c>
      <c r="F225" s="264" t="s">
        <v>357</v>
      </c>
      <c r="G225" s="148" t="s">
        <v>73</v>
      </c>
      <c r="H225" s="279"/>
      <c r="I225" s="280"/>
      <c r="J225" s="267"/>
      <c r="K225" s="152">
        <v>1</v>
      </c>
      <c r="L225" s="266">
        <v>240</v>
      </c>
      <c r="M225" s="281" t="s">
        <v>358</v>
      </c>
      <c r="N225" s="119" t="s">
        <v>110</v>
      </c>
      <c r="O225" s="120">
        <v>1</v>
      </c>
      <c r="P225" s="155" t="s">
        <v>227</v>
      </c>
      <c r="Q225" s="155">
        <v>0</v>
      </c>
      <c r="R225" s="155" t="s">
        <v>359</v>
      </c>
      <c r="S225" s="156">
        <v>0</v>
      </c>
      <c r="T225" s="156">
        <v>0</v>
      </c>
      <c r="U225" s="156">
        <v>0</v>
      </c>
      <c r="V225" s="157">
        <v>0</v>
      </c>
      <c r="W225" s="158">
        <v>47</v>
      </c>
      <c r="X225" s="159">
        <v>1</v>
      </c>
      <c r="Y225" s="160">
        <v>1</v>
      </c>
      <c r="Z225" s="161">
        <f t="shared" si="37"/>
        <v>0.94</v>
      </c>
      <c r="AA225" s="155">
        <v>0</v>
      </c>
      <c r="AB225" s="162" t="s">
        <v>80</v>
      </c>
      <c r="AC225" s="163" t="s">
        <v>56</v>
      </c>
      <c r="AD225" s="164" t="s">
        <v>56</v>
      </c>
      <c r="AE225" s="163" t="s">
        <v>56</v>
      </c>
      <c r="AF225" s="164">
        <f t="shared" si="38"/>
        <v>28.2</v>
      </c>
      <c r="AG225" s="165">
        <f t="shared" si="39"/>
        <v>3384</v>
      </c>
      <c r="AH225" s="166" t="s">
        <v>113</v>
      </c>
      <c r="AI225" s="167"/>
      <c r="AJ225" s="168"/>
      <c r="AK225" s="169"/>
      <c r="AL225" s="170"/>
      <c r="AM225" s="171"/>
      <c r="AN225" s="172"/>
      <c r="AO225" s="173">
        <f t="shared" si="40"/>
        <v>0</v>
      </c>
      <c r="AP225" s="174" t="s">
        <v>82</v>
      </c>
      <c r="AQ225" s="175" t="str" cm="1">
        <f t="array" ref="AQ225">_xlfn.IFS(OR($G225="公衆街路灯A",$G225="定額電灯"),$G225&amp;AP225,COUNTIF(G225,"*従量電灯*"),G225,1,"-")</f>
        <v>従量電灯</v>
      </c>
      <c r="AR225" s="176" t="str" cm="1">
        <f t="array" ref="AR225">_xlfn.IFS($AN225=0,"-",OR($AH225="対象外",$AH225="-"),"-",OR($G225="公衆街路灯A",$G225="定額電灯"),_xlfn.XLOOKUP($AQ225,削除禁止_電灯料金!$B:$B,削除禁止_電灯料金!$E:$E,0),1,"-")</f>
        <v>-</v>
      </c>
      <c r="AS225" s="177" t="str" cm="1">
        <f t="array" ref="AS225">_xlfn.IFS($AR225="-","-",OR($G225="公衆街路灯A",$G225="定額電灯"),_xlfn.XLOOKUP(AQ225,削除禁止_電灯料金!$B:$B,削除禁止_電灯料金!$D:$D,0),1,"-")</f>
        <v>-</v>
      </c>
      <c r="AT225" s="176">
        <f>IFERROR(IF(OR($G225="公衆街路灯A",$G225="定額電灯"),"-",ROUND((_xlfn.XLOOKUP($AQ225,削除禁止_電灯料金!$B:$B,削除禁止_電灯料金!$E:$E)*AM225/1000*$K225*$L225/12),2)),"-")</f>
        <v>0</v>
      </c>
      <c r="AU225" s="177">
        <f>IFERROR(IF(OR($G225="公衆街路灯A",$G225="定額電灯"),"-",ROUND((AM225/1000*$K225*$L225/12)*_xlfn.XLOOKUP($A225,削除禁止_電灯料金!K:K,削除禁止_電灯料金!M:M,"-"),2)),"-")</f>
        <v>0</v>
      </c>
      <c r="AV225" s="178">
        <f>IFERROR(IF(OR($G225="公衆街路灯A",$G225="定額電灯"),ROUND((((AR225+AS225)*AN225))*12*_xlfn.XLOOKUP($A225,削除禁止_電灯料金!K:K,削除禁止_電灯料金!N:N),0),ROUND((AT225+AU225)*AN225*12*_xlfn.XLOOKUP($A225,削除禁止_電灯料金!K:K,削除禁止_電灯料金!N:N),0)),0)</f>
        <v>0</v>
      </c>
      <c r="AW225" s="145"/>
    </row>
    <row r="226" spans="1:49" ht="30" customHeight="1">
      <c r="A226" s="1">
        <v>4</v>
      </c>
      <c r="B226" s="41" t="s">
        <v>342</v>
      </c>
      <c r="C226" s="42"/>
      <c r="D226" s="262" t="s">
        <v>344</v>
      </c>
      <c r="E226" s="263" t="s">
        <v>71</v>
      </c>
      <c r="F226" s="264" t="s">
        <v>357</v>
      </c>
      <c r="G226" s="148" t="s">
        <v>73</v>
      </c>
      <c r="H226" s="279"/>
      <c r="I226" s="280"/>
      <c r="J226" s="267"/>
      <c r="K226" s="152">
        <v>1</v>
      </c>
      <c r="L226" s="266">
        <v>240</v>
      </c>
      <c r="M226" s="281" t="s">
        <v>360</v>
      </c>
      <c r="N226" s="119" t="s">
        <v>142</v>
      </c>
      <c r="O226" s="120">
        <v>1</v>
      </c>
      <c r="P226" s="155" t="s">
        <v>135</v>
      </c>
      <c r="Q226" s="155">
        <v>0</v>
      </c>
      <c r="R226" s="155">
        <v>0</v>
      </c>
      <c r="S226" s="156" t="s">
        <v>143</v>
      </c>
      <c r="T226" s="156">
        <v>0</v>
      </c>
      <c r="U226" s="156">
        <v>0</v>
      </c>
      <c r="V226" s="157">
        <v>0</v>
      </c>
      <c r="W226" s="158">
        <v>28</v>
      </c>
      <c r="X226" s="159">
        <v>1</v>
      </c>
      <c r="Y226" s="160">
        <v>1</v>
      </c>
      <c r="Z226" s="161">
        <f t="shared" si="37"/>
        <v>0.56000000000000005</v>
      </c>
      <c r="AA226" s="155">
        <v>0</v>
      </c>
      <c r="AB226" s="162" t="s">
        <v>80</v>
      </c>
      <c r="AC226" s="163" t="s">
        <v>56</v>
      </c>
      <c r="AD226" s="164" t="s">
        <v>56</v>
      </c>
      <c r="AE226" s="163" t="s">
        <v>56</v>
      </c>
      <c r="AF226" s="164">
        <f t="shared" si="38"/>
        <v>16.8</v>
      </c>
      <c r="AG226" s="165">
        <f t="shared" si="39"/>
        <v>2016</v>
      </c>
      <c r="AH226" s="166" t="s">
        <v>113</v>
      </c>
      <c r="AI226" s="167"/>
      <c r="AJ226" s="168"/>
      <c r="AK226" s="169"/>
      <c r="AL226" s="170"/>
      <c r="AM226" s="171"/>
      <c r="AN226" s="172"/>
      <c r="AO226" s="173">
        <f t="shared" si="40"/>
        <v>0</v>
      </c>
      <c r="AP226" s="174" t="s">
        <v>82</v>
      </c>
      <c r="AQ226" s="175" t="str" cm="1">
        <f t="array" ref="AQ226">_xlfn.IFS(OR($G226="公衆街路灯A",$G226="定額電灯"),$G226&amp;AP226,COUNTIF(G226,"*従量電灯*"),G226,1,"-")</f>
        <v>従量電灯</v>
      </c>
      <c r="AR226" s="176" t="str" cm="1">
        <f t="array" ref="AR226">_xlfn.IFS($AN226=0,"-",OR($AH226="対象外",$AH226="-"),"-",OR($G226="公衆街路灯A",$G226="定額電灯"),_xlfn.XLOOKUP($AQ226,削除禁止_電灯料金!$B:$B,削除禁止_電灯料金!$E:$E,0),1,"-")</f>
        <v>-</v>
      </c>
      <c r="AS226" s="177" t="str" cm="1">
        <f t="array" ref="AS226">_xlfn.IFS($AR226="-","-",OR($G226="公衆街路灯A",$G226="定額電灯"),_xlfn.XLOOKUP(AQ226,削除禁止_電灯料金!$B:$B,削除禁止_電灯料金!$D:$D,0),1,"-")</f>
        <v>-</v>
      </c>
      <c r="AT226" s="176">
        <f>IFERROR(IF(OR($G226="公衆街路灯A",$G226="定額電灯"),"-",ROUND((_xlfn.XLOOKUP($AQ226,削除禁止_電灯料金!$B:$B,削除禁止_電灯料金!$E:$E)*AM226/1000*$K226*$L226/12),2)),"-")</f>
        <v>0</v>
      </c>
      <c r="AU226" s="177">
        <f>IFERROR(IF(OR($G226="公衆街路灯A",$G226="定額電灯"),"-",ROUND((AM226/1000*$K226*$L226/12)*_xlfn.XLOOKUP($A226,削除禁止_電灯料金!K:K,削除禁止_電灯料金!M:M,"-"),2)),"-")</f>
        <v>0</v>
      </c>
      <c r="AV226" s="178">
        <f>IFERROR(IF(OR($G226="公衆街路灯A",$G226="定額電灯"),ROUND((((AR226+AS226)*AN226))*12*_xlfn.XLOOKUP($A226,削除禁止_電灯料金!K:K,削除禁止_電灯料金!N:N),0),ROUND((AT226+AU226)*AN226*12*_xlfn.XLOOKUP($A226,削除禁止_電灯料金!K:K,削除禁止_電灯料金!N:N),0)),0)</f>
        <v>0</v>
      </c>
      <c r="AW226" s="145"/>
    </row>
    <row r="227" spans="1:49" ht="30" customHeight="1">
      <c r="A227" s="1">
        <v>4</v>
      </c>
      <c r="B227" s="41" t="s">
        <v>342</v>
      </c>
      <c r="C227" s="42"/>
      <c r="D227" s="262" t="s">
        <v>344</v>
      </c>
      <c r="E227" s="263" t="s">
        <v>71</v>
      </c>
      <c r="F227" s="264" t="s">
        <v>361</v>
      </c>
      <c r="G227" s="148" t="s">
        <v>73</v>
      </c>
      <c r="H227" s="279"/>
      <c r="I227" s="280"/>
      <c r="J227" s="267"/>
      <c r="K227" s="152">
        <v>1</v>
      </c>
      <c r="L227" s="266">
        <v>240</v>
      </c>
      <c r="M227" s="281" t="s">
        <v>362</v>
      </c>
      <c r="N227" s="119" t="s">
        <v>172</v>
      </c>
      <c r="O227" s="120">
        <v>3</v>
      </c>
      <c r="P227" s="155" t="s">
        <v>135</v>
      </c>
      <c r="Q227" s="155">
        <v>0</v>
      </c>
      <c r="R227" s="155" t="s">
        <v>363</v>
      </c>
      <c r="S227" s="156" t="s">
        <v>143</v>
      </c>
      <c r="T227" s="156">
        <v>0</v>
      </c>
      <c r="U227" s="156" t="s">
        <v>364</v>
      </c>
      <c r="V227" s="157">
        <v>0</v>
      </c>
      <c r="W227" s="158">
        <v>28</v>
      </c>
      <c r="X227" s="159">
        <v>1</v>
      </c>
      <c r="Y227" s="160">
        <v>3</v>
      </c>
      <c r="Z227" s="161">
        <f t="shared" si="37"/>
        <v>1.68</v>
      </c>
      <c r="AA227" s="155">
        <v>0</v>
      </c>
      <c r="AB227" s="162" t="s">
        <v>80</v>
      </c>
      <c r="AC227" s="163" t="s">
        <v>56</v>
      </c>
      <c r="AD227" s="164" t="s">
        <v>56</v>
      </c>
      <c r="AE227" s="163" t="s">
        <v>56</v>
      </c>
      <c r="AF227" s="164">
        <f t="shared" si="38"/>
        <v>16.8</v>
      </c>
      <c r="AG227" s="165">
        <f t="shared" si="39"/>
        <v>6048.0000000000009</v>
      </c>
      <c r="AH227" s="166" t="s">
        <v>113</v>
      </c>
      <c r="AI227" s="167"/>
      <c r="AJ227" s="168"/>
      <c r="AK227" s="169"/>
      <c r="AL227" s="170"/>
      <c r="AM227" s="171"/>
      <c r="AN227" s="172"/>
      <c r="AO227" s="173">
        <f t="shared" si="40"/>
        <v>0</v>
      </c>
      <c r="AP227" s="174" t="s">
        <v>82</v>
      </c>
      <c r="AQ227" s="175" t="str" cm="1">
        <f t="array" ref="AQ227">_xlfn.IFS(OR($G227="公衆街路灯A",$G227="定額電灯"),$G227&amp;AP227,COUNTIF(G227,"*従量電灯*"),G227,1,"-")</f>
        <v>従量電灯</v>
      </c>
      <c r="AR227" s="176" t="str" cm="1">
        <f t="array" ref="AR227">_xlfn.IFS($AN227=0,"-",OR($AH227="対象外",$AH227="-"),"-",OR($G227="公衆街路灯A",$G227="定額電灯"),_xlfn.XLOOKUP($AQ227,削除禁止_電灯料金!$B:$B,削除禁止_電灯料金!$E:$E,0),1,"-")</f>
        <v>-</v>
      </c>
      <c r="AS227" s="177" t="str" cm="1">
        <f t="array" ref="AS227">_xlfn.IFS($AR227="-","-",OR($G227="公衆街路灯A",$G227="定額電灯"),_xlfn.XLOOKUP(AQ227,削除禁止_電灯料金!$B:$B,削除禁止_電灯料金!$D:$D,0),1,"-")</f>
        <v>-</v>
      </c>
      <c r="AT227" s="176">
        <f>IFERROR(IF(OR($G227="公衆街路灯A",$G227="定額電灯"),"-",ROUND((_xlfn.XLOOKUP($AQ227,削除禁止_電灯料金!$B:$B,削除禁止_電灯料金!$E:$E)*AM227/1000*$K227*$L227/12),2)),"-")</f>
        <v>0</v>
      </c>
      <c r="AU227" s="177">
        <f>IFERROR(IF(OR($G227="公衆街路灯A",$G227="定額電灯"),"-",ROUND((AM227/1000*$K227*$L227/12)*_xlfn.XLOOKUP($A227,削除禁止_電灯料金!K:K,削除禁止_電灯料金!M:M,"-"),2)),"-")</f>
        <v>0</v>
      </c>
      <c r="AV227" s="178">
        <f>IFERROR(IF(OR($G227="公衆街路灯A",$G227="定額電灯"),ROUND((((AR227+AS227)*AN227))*12*_xlfn.XLOOKUP($A227,削除禁止_電灯料金!K:K,削除禁止_電灯料金!N:N),0),ROUND((AT227+AU227)*AN227*12*_xlfn.XLOOKUP($A227,削除禁止_電灯料金!K:K,削除禁止_電灯料金!N:N),0)),0)</f>
        <v>0</v>
      </c>
      <c r="AW227" s="145"/>
    </row>
    <row r="228" spans="1:49" ht="30" customHeight="1">
      <c r="A228" s="1">
        <v>4</v>
      </c>
      <c r="B228" s="41" t="s">
        <v>342</v>
      </c>
      <c r="C228" s="42"/>
      <c r="D228" s="262" t="s">
        <v>344</v>
      </c>
      <c r="E228" s="263" t="s">
        <v>71</v>
      </c>
      <c r="F228" s="264" t="s">
        <v>365</v>
      </c>
      <c r="G228" s="148" t="s">
        <v>73</v>
      </c>
      <c r="H228" s="279"/>
      <c r="I228" s="280"/>
      <c r="J228" s="267"/>
      <c r="K228" s="152">
        <v>1</v>
      </c>
      <c r="L228" s="266">
        <v>240</v>
      </c>
      <c r="M228" s="281" t="s">
        <v>362</v>
      </c>
      <c r="N228" s="119" t="s">
        <v>172</v>
      </c>
      <c r="O228" s="120">
        <v>3</v>
      </c>
      <c r="P228" s="155" t="s">
        <v>135</v>
      </c>
      <c r="Q228" s="155">
        <v>0</v>
      </c>
      <c r="R228" s="155" t="s">
        <v>363</v>
      </c>
      <c r="S228" s="156" t="s">
        <v>143</v>
      </c>
      <c r="T228" s="156">
        <v>0</v>
      </c>
      <c r="U228" s="156" t="s">
        <v>364</v>
      </c>
      <c r="V228" s="157">
        <v>0</v>
      </c>
      <c r="W228" s="158">
        <v>28</v>
      </c>
      <c r="X228" s="159">
        <v>1</v>
      </c>
      <c r="Y228" s="160">
        <v>3</v>
      </c>
      <c r="Z228" s="161">
        <f t="shared" si="37"/>
        <v>1.68</v>
      </c>
      <c r="AA228" s="155">
        <v>0</v>
      </c>
      <c r="AB228" s="162" t="s">
        <v>80</v>
      </c>
      <c r="AC228" s="163" t="s">
        <v>56</v>
      </c>
      <c r="AD228" s="164" t="s">
        <v>56</v>
      </c>
      <c r="AE228" s="163" t="s">
        <v>56</v>
      </c>
      <c r="AF228" s="164">
        <f t="shared" si="38"/>
        <v>16.8</v>
      </c>
      <c r="AG228" s="165">
        <f t="shared" si="39"/>
        <v>6048.0000000000009</v>
      </c>
      <c r="AH228" s="166" t="s">
        <v>113</v>
      </c>
      <c r="AI228" s="167"/>
      <c r="AJ228" s="168"/>
      <c r="AK228" s="169"/>
      <c r="AL228" s="170"/>
      <c r="AM228" s="171"/>
      <c r="AN228" s="172"/>
      <c r="AO228" s="173">
        <f t="shared" si="40"/>
        <v>0</v>
      </c>
      <c r="AP228" s="174" t="s">
        <v>82</v>
      </c>
      <c r="AQ228" s="175" t="str" cm="1">
        <f t="array" ref="AQ228">_xlfn.IFS(OR($G228="公衆街路灯A",$G228="定額電灯"),$G228&amp;AP228,COUNTIF(G228,"*従量電灯*"),G228,1,"-")</f>
        <v>従量電灯</v>
      </c>
      <c r="AR228" s="176" t="str" cm="1">
        <f t="array" ref="AR228">_xlfn.IFS($AN228=0,"-",OR($AH228="対象外",$AH228="-"),"-",OR($G228="公衆街路灯A",$G228="定額電灯"),_xlfn.XLOOKUP($AQ228,削除禁止_電灯料金!$B:$B,削除禁止_電灯料金!$E:$E,0),1,"-")</f>
        <v>-</v>
      </c>
      <c r="AS228" s="177" t="str" cm="1">
        <f t="array" ref="AS228">_xlfn.IFS($AR228="-","-",OR($G228="公衆街路灯A",$G228="定額電灯"),_xlfn.XLOOKUP(AQ228,削除禁止_電灯料金!$B:$B,削除禁止_電灯料金!$D:$D,0),1,"-")</f>
        <v>-</v>
      </c>
      <c r="AT228" s="176">
        <f>IFERROR(IF(OR($G228="公衆街路灯A",$G228="定額電灯"),"-",ROUND((_xlfn.XLOOKUP($AQ228,削除禁止_電灯料金!$B:$B,削除禁止_電灯料金!$E:$E)*AM228/1000*$K228*$L228/12),2)),"-")</f>
        <v>0</v>
      </c>
      <c r="AU228" s="177">
        <f>IFERROR(IF(OR($G228="公衆街路灯A",$G228="定額電灯"),"-",ROUND((AM228/1000*$K228*$L228/12)*_xlfn.XLOOKUP($A228,削除禁止_電灯料金!K:K,削除禁止_電灯料金!M:M,"-"),2)),"-")</f>
        <v>0</v>
      </c>
      <c r="AV228" s="178">
        <f>IFERROR(IF(OR($G228="公衆街路灯A",$G228="定額電灯"),ROUND((((AR228+AS228)*AN228))*12*_xlfn.XLOOKUP($A228,削除禁止_電灯料金!K:K,削除禁止_電灯料金!N:N),0),ROUND((AT228+AU228)*AN228*12*_xlfn.XLOOKUP($A228,削除禁止_電灯料金!K:K,削除禁止_電灯料金!N:N),0)),0)</f>
        <v>0</v>
      </c>
      <c r="AW228" s="145"/>
    </row>
    <row r="229" spans="1:49" ht="30" customHeight="1">
      <c r="A229" s="1">
        <v>4</v>
      </c>
      <c r="B229" s="41" t="s">
        <v>342</v>
      </c>
      <c r="C229" s="42"/>
      <c r="D229" s="262" t="s">
        <v>344</v>
      </c>
      <c r="E229" s="263" t="s">
        <v>71</v>
      </c>
      <c r="F229" s="264" t="s">
        <v>366</v>
      </c>
      <c r="G229" s="148" t="s">
        <v>73</v>
      </c>
      <c r="H229" s="279"/>
      <c r="I229" s="280"/>
      <c r="J229" s="267"/>
      <c r="K229" s="152">
        <v>8</v>
      </c>
      <c r="L229" s="266">
        <v>240</v>
      </c>
      <c r="M229" s="281" t="s">
        <v>367</v>
      </c>
      <c r="N229" s="119" t="s">
        <v>134</v>
      </c>
      <c r="O229" s="120">
        <v>1</v>
      </c>
      <c r="P229" s="155" t="s">
        <v>135</v>
      </c>
      <c r="Q229" s="155">
        <v>0</v>
      </c>
      <c r="R229" s="155">
        <v>0</v>
      </c>
      <c r="S229" s="156">
        <v>0</v>
      </c>
      <c r="T229" s="156">
        <v>0</v>
      </c>
      <c r="U229" s="156">
        <v>0</v>
      </c>
      <c r="V229" s="157">
        <v>0</v>
      </c>
      <c r="W229" s="158">
        <v>28</v>
      </c>
      <c r="X229" s="159">
        <v>2</v>
      </c>
      <c r="Y229" s="160">
        <v>2</v>
      </c>
      <c r="Z229" s="161">
        <f t="shared" si="37"/>
        <v>8.9600000000000009</v>
      </c>
      <c r="AA229" s="155">
        <v>0</v>
      </c>
      <c r="AB229" s="162" t="s">
        <v>80</v>
      </c>
      <c r="AC229" s="163" t="s">
        <v>56</v>
      </c>
      <c r="AD229" s="164" t="s">
        <v>56</v>
      </c>
      <c r="AE229" s="163" t="s">
        <v>56</v>
      </c>
      <c r="AF229" s="164">
        <f t="shared" si="38"/>
        <v>134.4</v>
      </c>
      <c r="AG229" s="165">
        <f t="shared" si="39"/>
        <v>32256</v>
      </c>
      <c r="AH229" s="166" t="s">
        <v>113</v>
      </c>
      <c r="AI229" s="167"/>
      <c r="AJ229" s="168"/>
      <c r="AK229" s="169"/>
      <c r="AL229" s="170"/>
      <c r="AM229" s="171"/>
      <c r="AN229" s="172"/>
      <c r="AO229" s="173">
        <f t="shared" si="40"/>
        <v>0</v>
      </c>
      <c r="AP229" s="174" t="s">
        <v>82</v>
      </c>
      <c r="AQ229" s="175" t="str" cm="1">
        <f t="array" ref="AQ229">_xlfn.IFS(OR($G229="公衆街路灯A",$G229="定額電灯"),$G229&amp;AP229,COUNTIF(G229,"*従量電灯*"),G229,1,"-")</f>
        <v>従量電灯</v>
      </c>
      <c r="AR229" s="176" t="str" cm="1">
        <f t="array" ref="AR229">_xlfn.IFS($AN229=0,"-",OR($AH229="対象外",$AH229="-"),"-",OR($G229="公衆街路灯A",$G229="定額電灯"),_xlfn.XLOOKUP($AQ229,削除禁止_電灯料金!$B:$B,削除禁止_電灯料金!$E:$E,0),1,"-")</f>
        <v>-</v>
      </c>
      <c r="AS229" s="177" t="str" cm="1">
        <f t="array" ref="AS229">_xlfn.IFS($AR229="-","-",OR($G229="公衆街路灯A",$G229="定額電灯"),_xlfn.XLOOKUP(AQ229,削除禁止_電灯料金!$B:$B,削除禁止_電灯料金!$D:$D,0),1,"-")</f>
        <v>-</v>
      </c>
      <c r="AT229" s="176">
        <f>IFERROR(IF(OR($G229="公衆街路灯A",$G229="定額電灯"),"-",ROUND((_xlfn.XLOOKUP($AQ229,削除禁止_電灯料金!$B:$B,削除禁止_電灯料金!$E:$E)*AM229/1000*$K229*$L229/12),2)),"-")</f>
        <v>0</v>
      </c>
      <c r="AU229" s="177">
        <f>IFERROR(IF(OR($G229="公衆街路灯A",$G229="定額電灯"),"-",ROUND((AM229/1000*$K229*$L229/12)*_xlfn.XLOOKUP($A229,削除禁止_電灯料金!K:K,削除禁止_電灯料金!M:M,"-"),2)),"-")</f>
        <v>0</v>
      </c>
      <c r="AV229" s="178">
        <f>IFERROR(IF(OR($G229="公衆街路灯A",$G229="定額電灯"),ROUND((((AR229+AS229)*AN229))*12*_xlfn.XLOOKUP($A229,削除禁止_電灯料金!K:K,削除禁止_電灯料金!N:N),0),ROUND((AT229+AU229)*AN229*12*_xlfn.XLOOKUP($A229,削除禁止_電灯料金!K:K,削除禁止_電灯料金!N:N),0)),0)</f>
        <v>0</v>
      </c>
      <c r="AW229" s="145"/>
    </row>
    <row r="230" spans="1:49" ht="30" customHeight="1">
      <c r="A230" s="1">
        <v>4</v>
      </c>
      <c r="B230" s="41" t="s">
        <v>342</v>
      </c>
      <c r="C230" s="42"/>
      <c r="D230" s="262" t="s">
        <v>344</v>
      </c>
      <c r="E230" s="263" t="s">
        <v>71</v>
      </c>
      <c r="F230" s="264" t="s">
        <v>368</v>
      </c>
      <c r="G230" s="148" t="s">
        <v>73</v>
      </c>
      <c r="H230" s="279"/>
      <c r="I230" s="280"/>
      <c r="J230" s="267"/>
      <c r="K230" s="152">
        <v>2</v>
      </c>
      <c r="L230" s="266">
        <v>30</v>
      </c>
      <c r="M230" s="281" t="s">
        <v>369</v>
      </c>
      <c r="N230" s="119" t="s">
        <v>204</v>
      </c>
      <c r="O230" s="120">
        <v>2</v>
      </c>
      <c r="P230" s="155" t="s">
        <v>227</v>
      </c>
      <c r="Q230" s="155">
        <v>0</v>
      </c>
      <c r="R230" s="155">
        <v>0</v>
      </c>
      <c r="S230" s="156">
        <v>0</v>
      </c>
      <c r="T230" s="156">
        <v>0</v>
      </c>
      <c r="U230" s="156">
        <v>0</v>
      </c>
      <c r="V230" s="157">
        <v>0</v>
      </c>
      <c r="W230" s="158">
        <v>47</v>
      </c>
      <c r="X230" s="159">
        <v>2</v>
      </c>
      <c r="Y230" s="160">
        <v>4</v>
      </c>
      <c r="Z230" s="161">
        <f t="shared" si="37"/>
        <v>0.94</v>
      </c>
      <c r="AA230" s="155">
        <v>0</v>
      </c>
      <c r="AB230" s="162" t="s">
        <v>80</v>
      </c>
      <c r="AC230" s="163" t="s">
        <v>56</v>
      </c>
      <c r="AD230" s="164" t="s">
        <v>56</v>
      </c>
      <c r="AE230" s="163" t="s">
        <v>56</v>
      </c>
      <c r="AF230" s="164">
        <f t="shared" si="38"/>
        <v>7.05</v>
      </c>
      <c r="AG230" s="165">
        <f t="shared" si="39"/>
        <v>3384</v>
      </c>
      <c r="AH230" s="166" t="s">
        <v>113</v>
      </c>
      <c r="AI230" s="167"/>
      <c r="AJ230" s="168"/>
      <c r="AK230" s="169"/>
      <c r="AL230" s="170"/>
      <c r="AM230" s="171"/>
      <c r="AN230" s="172"/>
      <c r="AO230" s="173">
        <f t="shared" si="40"/>
        <v>0</v>
      </c>
      <c r="AP230" s="174" t="s">
        <v>82</v>
      </c>
      <c r="AQ230" s="175" t="str" cm="1">
        <f t="array" ref="AQ230">_xlfn.IFS(OR($G230="公衆街路灯A",$G230="定額電灯"),$G230&amp;AP230,COUNTIF(G230,"*従量電灯*"),G230,1,"-")</f>
        <v>従量電灯</v>
      </c>
      <c r="AR230" s="176" t="str" cm="1">
        <f t="array" ref="AR230">_xlfn.IFS($AN230=0,"-",OR($AH230="対象外",$AH230="-"),"-",OR($G230="公衆街路灯A",$G230="定額電灯"),_xlfn.XLOOKUP($AQ230,削除禁止_電灯料金!$B:$B,削除禁止_電灯料金!$E:$E,0),1,"-")</f>
        <v>-</v>
      </c>
      <c r="AS230" s="177" t="str" cm="1">
        <f t="array" ref="AS230">_xlfn.IFS($AR230="-","-",OR($G230="公衆街路灯A",$G230="定額電灯"),_xlfn.XLOOKUP(AQ230,削除禁止_電灯料金!$B:$B,削除禁止_電灯料金!$D:$D,0),1,"-")</f>
        <v>-</v>
      </c>
      <c r="AT230" s="176">
        <f>IFERROR(IF(OR($G230="公衆街路灯A",$G230="定額電灯"),"-",ROUND((_xlfn.XLOOKUP($AQ230,削除禁止_電灯料金!$B:$B,削除禁止_電灯料金!$E:$E)*AM230/1000*$K230*$L230/12),2)),"-")</f>
        <v>0</v>
      </c>
      <c r="AU230" s="177">
        <f>IFERROR(IF(OR($G230="公衆街路灯A",$G230="定額電灯"),"-",ROUND((AM230/1000*$K230*$L230/12)*_xlfn.XLOOKUP($A230,削除禁止_電灯料金!K:K,削除禁止_電灯料金!M:M,"-"),2)),"-")</f>
        <v>0</v>
      </c>
      <c r="AV230" s="178">
        <f>IFERROR(IF(OR($G230="公衆街路灯A",$G230="定額電灯"),ROUND((((AR230+AS230)*AN230))*12*_xlfn.XLOOKUP($A230,削除禁止_電灯料金!K:K,削除禁止_電灯料金!N:N),0),ROUND((AT230+AU230)*AN230*12*_xlfn.XLOOKUP($A230,削除禁止_電灯料金!K:K,削除禁止_電灯料金!N:N),0)),0)</f>
        <v>0</v>
      </c>
      <c r="AW230" s="145"/>
    </row>
    <row r="231" spans="1:49" ht="30" customHeight="1">
      <c r="A231" s="1">
        <v>4</v>
      </c>
      <c r="B231" s="41" t="s">
        <v>342</v>
      </c>
      <c r="C231" s="42"/>
      <c r="D231" s="262" t="s">
        <v>344</v>
      </c>
      <c r="E231" s="263" t="s">
        <v>71</v>
      </c>
      <c r="F231" s="264" t="s">
        <v>368</v>
      </c>
      <c r="G231" s="148" t="s">
        <v>73</v>
      </c>
      <c r="H231" s="279" t="s">
        <v>370</v>
      </c>
      <c r="I231" s="280"/>
      <c r="J231" s="267"/>
      <c r="K231" s="152">
        <v>2</v>
      </c>
      <c r="L231" s="266">
        <v>30</v>
      </c>
      <c r="M231" s="281" t="s">
        <v>371</v>
      </c>
      <c r="N231" s="119" t="s">
        <v>275</v>
      </c>
      <c r="O231" s="120">
        <v>1</v>
      </c>
      <c r="P231" s="155" t="s">
        <v>227</v>
      </c>
      <c r="Q231" s="155">
        <v>0</v>
      </c>
      <c r="R231" s="155">
        <v>0</v>
      </c>
      <c r="S231" s="156">
        <v>0</v>
      </c>
      <c r="T231" s="156">
        <v>0</v>
      </c>
      <c r="U231" s="156">
        <v>0</v>
      </c>
      <c r="V231" s="157">
        <v>0</v>
      </c>
      <c r="W231" s="158">
        <v>47</v>
      </c>
      <c r="X231" s="159">
        <v>2</v>
      </c>
      <c r="Y231" s="160">
        <v>2</v>
      </c>
      <c r="Z231" s="161">
        <f t="shared" si="37"/>
        <v>0.47</v>
      </c>
      <c r="AA231" s="155">
        <v>0</v>
      </c>
      <c r="AB231" s="162" t="s">
        <v>80</v>
      </c>
      <c r="AC231" s="163" t="s">
        <v>56</v>
      </c>
      <c r="AD231" s="164" t="s">
        <v>56</v>
      </c>
      <c r="AE231" s="163" t="s">
        <v>56</v>
      </c>
      <c r="AF231" s="164">
        <f t="shared" si="38"/>
        <v>7.05</v>
      </c>
      <c r="AG231" s="165">
        <f t="shared" si="39"/>
        <v>1692</v>
      </c>
      <c r="AH231" s="166" t="s">
        <v>113</v>
      </c>
      <c r="AI231" s="167"/>
      <c r="AJ231" s="168"/>
      <c r="AK231" s="169"/>
      <c r="AL231" s="170"/>
      <c r="AM231" s="171"/>
      <c r="AN231" s="172"/>
      <c r="AO231" s="173">
        <f t="shared" si="40"/>
        <v>0</v>
      </c>
      <c r="AP231" s="174" t="s">
        <v>82</v>
      </c>
      <c r="AQ231" s="175" t="str" cm="1">
        <f t="array" ref="AQ231">_xlfn.IFS(OR($G231="公衆街路灯A",$G231="定額電灯"),$G231&amp;AP231,COUNTIF(G231,"*従量電灯*"),G231,1,"-")</f>
        <v>従量電灯</v>
      </c>
      <c r="AR231" s="176" t="str" cm="1">
        <f t="array" ref="AR231">_xlfn.IFS($AN231=0,"-",OR($AH231="対象外",$AH231="-"),"-",OR($G231="公衆街路灯A",$G231="定額電灯"),_xlfn.XLOOKUP($AQ231,削除禁止_電灯料金!$B:$B,削除禁止_電灯料金!$E:$E,0),1,"-")</f>
        <v>-</v>
      </c>
      <c r="AS231" s="177" t="str" cm="1">
        <f t="array" ref="AS231">_xlfn.IFS($AR231="-","-",OR($G231="公衆街路灯A",$G231="定額電灯"),_xlfn.XLOOKUP(AQ231,削除禁止_電灯料金!$B:$B,削除禁止_電灯料金!$D:$D,0),1,"-")</f>
        <v>-</v>
      </c>
      <c r="AT231" s="176">
        <f>IFERROR(IF(OR($G231="公衆街路灯A",$G231="定額電灯"),"-",ROUND((_xlfn.XLOOKUP($AQ231,削除禁止_電灯料金!$B:$B,削除禁止_電灯料金!$E:$E)*AM231/1000*$K231*$L231/12),2)),"-")</f>
        <v>0</v>
      </c>
      <c r="AU231" s="177">
        <f>IFERROR(IF(OR($G231="公衆街路灯A",$G231="定額電灯"),"-",ROUND((AM231/1000*$K231*$L231/12)*_xlfn.XLOOKUP($A231,削除禁止_電灯料金!K:K,削除禁止_電灯料金!M:M,"-"),2)),"-")</f>
        <v>0</v>
      </c>
      <c r="AV231" s="178">
        <f>IFERROR(IF(OR($G231="公衆街路灯A",$G231="定額電灯"),ROUND((((AR231+AS231)*AN231))*12*_xlfn.XLOOKUP($A231,削除禁止_電灯料金!K:K,削除禁止_電灯料金!N:N),0),ROUND((AT231+AU231)*AN231*12*_xlfn.XLOOKUP($A231,削除禁止_電灯料金!K:K,削除禁止_電灯料金!N:N),0)),0)</f>
        <v>0</v>
      </c>
      <c r="AW231" s="145"/>
    </row>
    <row r="232" spans="1:49" ht="30" customHeight="1">
      <c r="A232" s="1">
        <v>4</v>
      </c>
      <c r="B232" s="41" t="s">
        <v>342</v>
      </c>
      <c r="C232" s="42"/>
      <c r="D232" s="262" t="s">
        <v>344</v>
      </c>
      <c r="E232" s="263" t="s">
        <v>71</v>
      </c>
      <c r="F232" s="264" t="s">
        <v>372</v>
      </c>
      <c r="G232" s="148" t="s">
        <v>73</v>
      </c>
      <c r="H232" s="279"/>
      <c r="I232" s="280"/>
      <c r="J232" s="267"/>
      <c r="K232" s="152">
        <v>2</v>
      </c>
      <c r="L232" s="266">
        <v>30</v>
      </c>
      <c r="M232" s="281" t="s">
        <v>367</v>
      </c>
      <c r="N232" s="119" t="s">
        <v>134</v>
      </c>
      <c r="O232" s="120">
        <v>1</v>
      </c>
      <c r="P232" s="155" t="s">
        <v>135</v>
      </c>
      <c r="Q232" s="155">
        <v>0</v>
      </c>
      <c r="R232" s="155">
        <v>0</v>
      </c>
      <c r="S232" s="156">
        <v>0</v>
      </c>
      <c r="T232" s="156">
        <v>0</v>
      </c>
      <c r="U232" s="156">
        <v>0</v>
      </c>
      <c r="V232" s="157">
        <v>0</v>
      </c>
      <c r="W232" s="158">
        <v>28</v>
      </c>
      <c r="X232" s="159">
        <v>1</v>
      </c>
      <c r="Y232" s="160">
        <v>1</v>
      </c>
      <c r="Z232" s="161">
        <f t="shared" si="37"/>
        <v>0.14000000000000001</v>
      </c>
      <c r="AA232" s="155">
        <v>0</v>
      </c>
      <c r="AB232" s="162" t="s">
        <v>80</v>
      </c>
      <c r="AC232" s="163" t="s">
        <v>56</v>
      </c>
      <c r="AD232" s="164" t="s">
        <v>56</v>
      </c>
      <c r="AE232" s="163" t="s">
        <v>56</v>
      </c>
      <c r="AF232" s="164">
        <f t="shared" si="38"/>
        <v>4.2</v>
      </c>
      <c r="AG232" s="165">
        <f t="shared" si="39"/>
        <v>504</v>
      </c>
      <c r="AH232" s="166" t="s">
        <v>113</v>
      </c>
      <c r="AI232" s="167"/>
      <c r="AJ232" s="168"/>
      <c r="AK232" s="169"/>
      <c r="AL232" s="170"/>
      <c r="AM232" s="171"/>
      <c r="AN232" s="172"/>
      <c r="AO232" s="173">
        <f t="shared" si="40"/>
        <v>0</v>
      </c>
      <c r="AP232" s="174" t="s">
        <v>82</v>
      </c>
      <c r="AQ232" s="175" t="str" cm="1">
        <f t="array" ref="AQ232">_xlfn.IFS(OR($G232="公衆街路灯A",$G232="定額電灯"),$G232&amp;AP232,COUNTIF(G232,"*従量電灯*"),G232,1,"-")</f>
        <v>従量電灯</v>
      </c>
      <c r="AR232" s="176" t="str" cm="1">
        <f t="array" ref="AR232">_xlfn.IFS($AN232=0,"-",OR($AH232="対象外",$AH232="-"),"-",OR($G232="公衆街路灯A",$G232="定額電灯"),_xlfn.XLOOKUP($AQ232,削除禁止_電灯料金!$B:$B,削除禁止_電灯料金!$E:$E,0),1,"-")</f>
        <v>-</v>
      </c>
      <c r="AS232" s="177" t="str" cm="1">
        <f t="array" ref="AS232">_xlfn.IFS($AR232="-","-",OR($G232="公衆街路灯A",$G232="定額電灯"),_xlfn.XLOOKUP(AQ232,削除禁止_電灯料金!$B:$B,削除禁止_電灯料金!$D:$D,0),1,"-")</f>
        <v>-</v>
      </c>
      <c r="AT232" s="176">
        <f>IFERROR(IF(OR($G232="公衆街路灯A",$G232="定額電灯"),"-",ROUND((_xlfn.XLOOKUP($AQ232,削除禁止_電灯料金!$B:$B,削除禁止_電灯料金!$E:$E)*AM232/1000*$K232*$L232/12),2)),"-")</f>
        <v>0</v>
      </c>
      <c r="AU232" s="177">
        <f>IFERROR(IF(OR($G232="公衆街路灯A",$G232="定額電灯"),"-",ROUND((AM232/1000*$K232*$L232/12)*_xlfn.XLOOKUP($A232,削除禁止_電灯料金!K:K,削除禁止_電灯料金!M:M,"-"),2)),"-")</f>
        <v>0</v>
      </c>
      <c r="AV232" s="178">
        <f>IFERROR(IF(OR($G232="公衆街路灯A",$G232="定額電灯"),ROUND((((AR232+AS232)*AN232))*12*_xlfn.XLOOKUP($A232,削除禁止_電灯料金!K:K,削除禁止_電灯料金!N:N),0),ROUND((AT232+AU232)*AN232*12*_xlfn.XLOOKUP($A232,削除禁止_電灯料金!K:K,削除禁止_電灯料金!N:N),0)),0)</f>
        <v>0</v>
      </c>
      <c r="AW232" s="145"/>
    </row>
    <row r="233" spans="1:49" ht="30" customHeight="1">
      <c r="A233" s="1">
        <v>4</v>
      </c>
      <c r="B233" s="41" t="s">
        <v>342</v>
      </c>
      <c r="C233" s="42"/>
      <c r="D233" s="262" t="s">
        <v>344</v>
      </c>
      <c r="E233" s="263" t="s">
        <v>71</v>
      </c>
      <c r="F233" s="264" t="s">
        <v>373</v>
      </c>
      <c r="G233" s="148" t="s">
        <v>73</v>
      </c>
      <c r="H233" s="279"/>
      <c r="I233" s="280"/>
      <c r="J233" s="267"/>
      <c r="K233" s="152">
        <v>2</v>
      </c>
      <c r="L233" s="266">
        <v>30</v>
      </c>
      <c r="M233" s="281" t="s">
        <v>374</v>
      </c>
      <c r="N233" s="119" t="s">
        <v>110</v>
      </c>
      <c r="O233" s="120">
        <v>1</v>
      </c>
      <c r="P233" s="155" t="s">
        <v>227</v>
      </c>
      <c r="Q233" s="155">
        <v>0</v>
      </c>
      <c r="R233" s="155" t="s">
        <v>375</v>
      </c>
      <c r="S233" s="156">
        <v>0</v>
      </c>
      <c r="T233" s="156">
        <v>0</v>
      </c>
      <c r="U233" s="156" t="s">
        <v>376</v>
      </c>
      <c r="V233" s="157">
        <v>0</v>
      </c>
      <c r="W233" s="158">
        <v>47</v>
      </c>
      <c r="X233" s="159">
        <v>1</v>
      </c>
      <c r="Y233" s="160">
        <v>1</v>
      </c>
      <c r="Z233" s="161">
        <f t="shared" si="37"/>
        <v>0.23499999999999999</v>
      </c>
      <c r="AA233" s="155">
        <v>0</v>
      </c>
      <c r="AB233" s="162" t="s">
        <v>80</v>
      </c>
      <c r="AC233" s="163" t="s">
        <v>56</v>
      </c>
      <c r="AD233" s="164" t="s">
        <v>56</v>
      </c>
      <c r="AE233" s="163" t="s">
        <v>56</v>
      </c>
      <c r="AF233" s="164">
        <f t="shared" si="38"/>
        <v>7.05</v>
      </c>
      <c r="AG233" s="165">
        <f t="shared" si="39"/>
        <v>846</v>
      </c>
      <c r="AH233" s="166" t="s">
        <v>113</v>
      </c>
      <c r="AI233" s="167"/>
      <c r="AJ233" s="168"/>
      <c r="AK233" s="169"/>
      <c r="AL233" s="170"/>
      <c r="AM233" s="171"/>
      <c r="AN233" s="172"/>
      <c r="AO233" s="173">
        <f t="shared" si="40"/>
        <v>0</v>
      </c>
      <c r="AP233" s="174" t="s">
        <v>82</v>
      </c>
      <c r="AQ233" s="175" t="str" cm="1">
        <f t="array" ref="AQ233">_xlfn.IFS(OR($G233="公衆街路灯A",$G233="定額電灯"),$G233&amp;AP233,COUNTIF(G233,"*従量電灯*"),G233,1,"-")</f>
        <v>従量電灯</v>
      </c>
      <c r="AR233" s="176" t="str" cm="1">
        <f t="array" ref="AR233">_xlfn.IFS($AN233=0,"-",OR($AH233="対象外",$AH233="-"),"-",OR($G233="公衆街路灯A",$G233="定額電灯"),_xlfn.XLOOKUP($AQ233,削除禁止_電灯料金!$B:$B,削除禁止_電灯料金!$E:$E,0),1,"-")</f>
        <v>-</v>
      </c>
      <c r="AS233" s="177" t="str" cm="1">
        <f t="array" ref="AS233">_xlfn.IFS($AR233="-","-",OR($G233="公衆街路灯A",$G233="定額電灯"),_xlfn.XLOOKUP(AQ233,削除禁止_電灯料金!$B:$B,削除禁止_電灯料金!$D:$D,0),1,"-")</f>
        <v>-</v>
      </c>
      <c r="AT233" s="176">
        <f>IFERROR(IF(OR($G233="公衆街路灯A",$G233="定額電灯"),"-",ROUND((_xlfn.XLOOKUP($AQ233,削除禁止_電灯料金!$B:$B,削除禁止_電灯料金!$E:$E)*AM233/1000*$K233*$L233/12),2)),"-")</f>
        <v>0</v>
      </c>
      <c r="AU233" s="177">
        <f>IFERROR(IF(OR($G233="公衆街路灯A",$G233="定額電灯"),"-",ROUND((AM233/1000*$K233*$L233/12)*_xlfn.XLOOKUP($A233,削除禁止_電灯料金!K:K,削除禁止_電灯料金!M:M,"-"),2)),"-")</f>
        <v>0</v>
      </c>
      <c r="AV233" s="178">
        <f>IFERROR(IF(OR($G233="公衆街路灯A",$G233="定額電灯"),ROUND((((AR233+AS233)*AN233))*12*_xlfn.XLOOKUP($A233,削除禁止_電灯料金!K:K,削除禁止_電灯料金!N:N),0),ROUND((AT233+AU233)*AN233*12*_xlfn.XLOOKUP($A233,削除禁止_電灯料金!K:K,削除禁止_電灯料金!N:N),0)),0)</f>
        <v>0</v>
      </c>
      <c r="AW233" s="145"/>
    </row>
    <row r="234" spans="1:49" ht="30" customHeight="1">
      <c r="A234" s="1">
        <v>4</v>
      </c>
      <c r="B234" s="41" t="s">
        <v>342</v>
      </c>
      <c r="C234" s="42"/>
      <c r="D234" s="262" t="s">
        <v>344</v>
      </c>
      <c r="E234" s="263" t="s">
        <v>71</v>
      </c>
      <c r="F234" s="264" t="s">
        <v>373</v>
      </c>
      <c r="G234" s="148" t="s">
        <v>73</v>
      </c>
      <c r="H234" s="279"/>
      <c r="I234" s="280"/>
      <c r="J234" s="267"/>
      <c r="K234" s="152">
        <v>2</v>
      </c>
      <c r="L234" s="266">
        <v>30</v>
      </c>
      <c r="M234" s="281" t="s">
        <v>377</v>
      </c>
      <c r="N234" s="119" t="s">
        <v>110</v>
      </c>
      <c r="O234" s="120">
        <v>2</v>
      </c>
      <c r="P234" s="155" t="s">
        <v>227</v>
      </c>
      <c r="Q234" s="155">
        <v>0</v>
      </c>
      <c r="R234" s="155" t="s">
        <v>295</v>
      </c>
      <c r="S234" s="156">
        <v>0</v>
      </c>
      <c r="T234" s="156">
        <v>0</v>
      </c>
      <c r="U234" s="156" t="s">
        <v>376</v>
      </c>
      <c r="V234" s="157">
        <v>0</v>
      </c>
      <c r="W234" s="158">
        <v>47</v>
      </c>
      <c r="X234" s="159">
        <v>3</v>
      </c>
      <c r="Y234" s="160">
        <v>6</v>
      </c>
      <c r="Z234" s="161">
        <f t="shared" si="37"/>
        <v>1.41</v>
      </c>
      <c r="AA234" s="155">
        <v>0</v>
      </c>
      <c r="AB234" s="162" t="s">
        <v>80</v>
      </c>
      <c r="AC234" s="163" t="s">
        <v>56</v>
      </c>
      <c r="AD234" s="164" t="s">
        <v>56</v>
      </c>
      <c r="AE234" s="163" t="s">
        <v>56</v>
      </c>
      <c r="AF234" s="164">
        <f t="shared" si="38"/>
        <v>7.05</v>
      </c>
      <c r="AG234" s="165">
        <f t="shared" si="39"/>
        <v>5076</v>
      </c>
      <c r="AH234" s="166" t="s">
        <v>113</v>
      </c>
      <c r="AI234" s="167"/>
      <c r="AJ234" s="168"/>
      <c r="AK234" s="169"/>
      <c r="AL234" s="170"/>
      <c r="AM234" s="171"/>
      <c r="AN234" s="172"/>
      <c r="AO234" s="173">
        <f t="shared" si="40"/>
        <v>0</v>
      </c>
      <c r="AP234" s="174" t="s">
        <v>82</v>
      </c>
      <c r="AQ234" s="175" t="str" cm="1">
        <f t="array" ref="AQ234">_xlfn.IFS(OR($G234="公衆街路灯A",$G234="定額電灯"),$G234&amp;AP234,COUNTIF(G234,"*従量電灯*"),G234,1,"-")</f>
        <v>従量電灯</v>
      </c>
      <c r="AR234" s="176" t="str" cm="1">
        <f t="array" ref="AR234">_xlfn.IFS($AN234=0,"-",OR($AH234="対象外",$AH234="-"),"-",OR($G234="公衆街路灯A",$G234="定額電灯"),_xlfn.XLOOKUP($AQ234,削除禁止_電灯料金!$B:$B,削除禁止_電灯料金!$E:$E,0),1,"-")</f>
        <v>-</v>
      </c>
      <c r="AS234" s="177" t="str" cm="1">
        <f t="array" ref="AS234">_xlfn.IFS($AR234="-","-",OR($G234="公衆街路灯A",$G234="定額電灯"),_xlfn.XLOOKUP(AQ234,削除禁止_電灯料金!$B:$B,削除禁止_電灯料金!$D:$D,0),1,"-")</f>
        <v>-</v>
      </c>
      <c r="AT234" s="176">
        <f>IFERROR(IF(OR($G234="公衆街路灯A",$G234="定額電灯"),"-",ROUND((_xlfn.XLOOKUP($AQ234,削除禁止_電灯料金!$B:$B,削除禁止_電灯料金!$E:$E)*AM234/1000*$K234*$L234/12),2)),"-")</f>
        <v>0</v>
      </c>
      <c r="AU234" s="177">
        <f>IFERROR(IF(OR($G234="公衆街路灯A",$G234="定額電灯"),"-",ROUND((AM234/1000*$K234*$L234/12)*_xlfn.XLOOKUP($A234,削除禁止_電灯料金!K:K,削除禁止_電灯料金!M:M,"-"),2)),"-")</f>
        <v>0</v>
      </c>
      <c r="AV234" s="178">
        <f>IFERROR(IF(OR($G234="公衆街路灯A",$G234="定額電灯"),ROUND((((AR234+AS234)*AN234))*12*_xlfn.XLOOKUP($A234,削除禁止_電灯料金!K:K,削除禁止_電灯料金!N:N),0),ROUND((AT234+AU234)*AN234*12*_xlfn.XLOOKUP($A234,削除禁止_電灯料金!K:K,削除禁止_電灯料金!N:N),0)),0)</f>
        <v>0</v>
      </c>
      <c r="AW234" s="145"/>
    </row>
    <row r="235" spans="1:49" ht="30" customHeight="1">
      <c r="A235" s="1">
        <v>4</v>
      </c>
      <c r="B235" s="41" t="s">
        <v>342</v>
      </c>
      <c r="C235" s="42"/>
      <c r="D235" s="262" t="s">
        <v>344</v>
      </c>
      <c r="E235" s="263" t="s">
        <v>71</v>
      </c>
      <c r="F235" s="264" t="s">
        <v>373</v>
      </c>
      <c r="G235" s="148" t="s">
        <v>73</v>
      </c>
      <c r="H235" s="279"/>
      <c r="I235" s="280"/>
      <c r="J235" s="267"/>
      <c r="K235" s="152">
        <v>2</v>
      </c>
      <c r="L235" s="266">
        <v>30</v>
      </c>
      <c r="M235" s="281" t="s">
        <v>378</v>
      </c>
      <c r="N235" s="119" t="s">
        <v>110</v>
      </c>
      <c r="O235" s="120">
        <v>2</v>
      </c>
      <c r="P235" s="155" t="s">
        <v>227</v>
      </c>
      <c r="Q235" s="155">
        <v>0</v>
      </c>
      <c r="R235" s="155" t="s">
        <v>295</v>
      </c>
      <c r="S235" s="156">
        <v>0</v>
      </c>
      <c r="T235" s="156">
        <v>0</v>
      </c>
      <c r="U235" s="156" t="s">
        <v>376</v>
      </c>
      <c r="V235" s="157" t="s">
        <v>90</v>
      </c>
      <c r="W235" s="158">
        <v>47</v>
      </c>
      <c r="X235" s="159">
        <v>1</v>
      </c>
      <c r="Y235" s="160">
        <v>2</v>
      </c>
      <c r="Z235" s="161">
        <f t="shared" si="37"/>
        <v>0.47</v>
      </c>
      <c r="AA235" s="155">
        <v>0</v>
      </c>
      <c r="AB235" s="162" t="s">
        <v>80</v>
      </c>
      <c r="AC235" s="163" t="s">
        <v>56</v>
      </c>
      <c r="AD235" s="164" t="s">
        <v>56</v>
      </c>
      <c r="AE235" s="163" t="s">
        <v>56</v>
      </c>
      <c r="AF235" s="164">
        <f t="shared" si="38"/>
        <v>7.05</v>
      </c>
      <c r="AG235" s="165">
        <f t="shared" si="39"/>
        <v>1692</v>
      </c>
      <c r="AH235" s="166" t="s">
        <v>81</v>
      </c>
      <c r="AI235" s="167"/>
      <c r="AJ235" s="168"/>
      <c r="AK235" s="169"/>
      <c r="AL235" s="170"/>
      <c r="AM235" s="171"/>
      <c r="AN235" s="172"/>
      <c r="AO235" s="173">
        <f t="shared" si="40"/>
        <v>0</v>
      </c>
      <c r="AP235" s="174" t="s">
        <v>82</v>
      </c>
      <c r="AQ235" s="175" t="str" cm="1">
        <f t="array" ref="AQ235">_xlfn.IFS(OR($G235="公衆街路灯A",$G235="定額電灯"),$G235&amp;AP235,COUNTIF(G235,"*従量電灯*"),G235,1,"-")</f>
        <v>従量電灯</v>
      </c>
      <c r="AR235" s="176" t="str" cm="1">
        <f t="array" ref="AR235">_xlfn.IFS($AN235=0,"-",OR($AH235="対象外",$AH235="-"),"-",OR($G235="公衆街路灯A",$G235="定額電灯"),_xlfn.XLOOKUP($AQ235,削除禁止_電灯料金!$B:$B,削除禁止_電灯料金!$E:$E,0),1,"-")</f>
        <v>-</v>
      </c>
      <c r="AS235" s="177" t="str" cm="1">
        <f t="array" ref="AS235">_xlfn.IFS($AR235="-","-",OR($G235="公衆街路灯A",$G235="定額電灯"),_xlfn.XLOOKUP(AQ235,削除禁止_電灯料金!$B:$B,削除禁止_電灯料金!$D:$D,0),1,"-")</f>
        <v>-</v>
      </c>
      <c r="AT235" s="176">
        <f>IFERROR(IF(OR($G235="公衆街路灯A",$G235="定額電灯"),"-",ROUND((_xlfn.XLOOKUP($AQ235,削除禁止_電灯料金!$B:$B,削除禁止_電灯料金!$E:$E)*AM235/1000*$K235*$L235/12),2)),"-")</f>
        <v>0</v>
      </c>
      <c r="AU235" s="177">
        <f>IFERROR(IF(OR($G235="公衆街路灯A",$G235="定額電灯"),"-",ROUND((AM235/1000*$K235*$L235/12)*_xlfn.XLOOKUP($A235,削除禁止_電灯料金!K:K,削除禁止_電灯料金!M:M,"-"),2)),"-")</f>
        <v>0</v>
      </c>
      <c r="AV235" s="178">
        <f>IFERROR(IF(OR($G235="公衆街路灯A",$G235="定額電灯"),ROUND((((AR235+AS235)*AN235))*12*_xlfn.XLOOKUP($A235,削除禁止_電灯料金!K:K,削除禁止_電灯料金!N:N),0),ROUND((AT235+AU235)*AN235*12*_xlfn.XLOOKUP($A235,削除禁止_電灯料金!K:K,削除禁止_電灯料金!N:N),0)),0)</f>
        <v>0</v>
      </c>
      <c r="AW235" s="145"/>
    </row>
    <row r="236" spans="1:49" ht="30" customHeight="1">
      <c r="A236" s="1">
        <v>4</v>
      </c>
      <c r="B236" s="41" t="s">
        <v>342</v>
      </c>
      <c r="C236" s="42"/>
      <c r="D236" s="262" t="s">
        <v>344</v>
      </c>
      <c r="E236" s="263" t="s">
        <v>71</v>
      </c>
      <c r="F236" s="264" t="s">
        <v>379</v>
      </c>
      <c r="G236" s="148" t="s">
        <v>73</v>
      </c>
      <c r="H236" s="279"/>
      <c r="I236" s="280"/>
      <c r="J236" s="267"/>
      <c r="K236" s="152">
        <v>2</v>
      </c>
      <c r="L236" s="266">
        <v>30</v>
      </c>
      <c r="M236" s="281" t="s">
        <v>356</v>
      </c>
      <c r="N236" s="119" t="s">
        <v>110</v>
      </c>
      <c r="O236" s="120">
        <v>2</v>
      </c>
      <c r="P236" s="155" t="s">
        <v>227</v>
      </c>
      <c r="Q236" s="155">
        <v>0</v>
      </c>
      <c r="R236" s="155" t="s">
        <v>295</v>
      </c>
      <c r="S236" s="156">
        <v>0</v>
      </c>
      <c r="T236" s="156">
        <v>0</v>
      </c>
      <c r="U236" s="156">
        <v>0</v>
      </c>
      <c r="V236" s="157">
        <v>0</v>
      </c>
      <c r="W236" s="158">
        <v>47</v>
      </c>
      <c r="X236" s="159">
        <v>1</v>
      </c>
      <c r="Y236" s="160">
        <v>2</v>
      </c>
      <c r="Z236" s="161">
        <f t="shared" si="37"/>
        <v>0.47</v>
      </c>
      <c r="AA236" s="155">
        <v>0</v>
      </c>
      <c r="AB236" s="162" t="s">
        <v>80</v>
      </c>
      <c r="AC236" s="163" t="s">
        <v>56</v>
      </c>
      <c r="AD236" s="164" t="s">
        <v>56</v>
      </c>
      <c r="AE236" s="163" t="s">
        <v>56</v>
      </c>
      <c r="AF236" s="164">
        <f t="shared" si="38"/>
        <v>7.05</v>
      </c>
      <c r="AG236" s="165">
        <f t="shared" si="39"/>
        <v>1692</v>
      </c>
      <c r="AH236" s="166" t="s">
        <v>113</v>
      </c>
      <c r="AI236" s="167"/>
      <c r="AJ236" s="168"/>
      <c r="AK236" s="169"/>
      <c r="AL236" s="170"/>
      <c r="AM236" s="171"/>
      <c r="AN236" s="172"/>
      <c r="AO236" s="173">
        <f t="shared" si="40"/>
        <v>0</v>
      </c>
      <c r="AP236" s="174" t="s">
        <v>82</v>
      </c>
      <c r="AQ236" s="175" t="str" cm="1">
        <f t="array" ref="AQ236">_xlfn.IFS(OR($G236="公衆街路灯A",$G236="定額電灯"),$G236&amp;AP236,COUNTIF(G236,"*従量電灯*"),G236,1,"-")</f>
        <v>従量電灯</v>
      </c>
      <c r="AR236" s="176" t="str" cm="1">
        <f t="array" ref="AR236">_xlfn.IFS($AN236=0,"-",OR($AH236="対象外",$AH236="-"),"-",OR($G236="公衆街路灯A",$G236="定額電灯"),_xlfn.XLOOKUP($AQ236,削除禁止_電灯料金!$B:$B,削除禁止_電灯料金!$E:$E,0),1,"-")</f>
        <v>-</v>
      </c>
      <c r="AS236" s="177" t="str" cm="1">
        <f t="array" ref="AS236">_xlfn.IFS($AR236="-","-",OR($G236="公衆街路灯A",$G236="定額電灯"),_xlfn.XLOOKUP(AQ236,削除禁止_電灯料金!$B:$B,削除禁止_電灯料金!$D:$D,0),1,"-")</f>
        <v>-</v>
      </c>
      <c r="AT236" s="176">
        <f>IFERROR(IF(OR($G236="公衆街路灯A",$G236="定額電灯"),"-",ROUND((_xlfn.XLOOKUP($AQ236,削除禁止_電灯料金!$B:$B,削除禁止_電灯料金!$E:$E)*AM236/1000*$K236*$L236/12),2)),"-")</f>
        <v>0</v>
      </c>
      <c r="AU236" s="177">
        <f>IFERROR(IF(OR($G236="公衆街路灯A",$G236="定額電灯"),"-",ROUND((AM236/1000*$K236*$L236/12)*_xlfn.XLOOKUP($A236,削除禁止_電灯料金!K:K,削除禁止_電灯料金!M:M,"-"),2)),"-")</f>
        <v>0</v>
      </c>
      <c r="AV236" s="178">
        <f>IFERROR(IF(OR($G236="公衆街路灯A",$G236="定額電灯"),ROUND((((AR236+AS236)*AN236))*12*_xlfn.XLOOKUP($A236,削除禁止_電灯料金!K:K,削除禁止_電灯料金!N:N),0),ROUND((AT236+AU236)*AN236*12*_xlfn.XLOOKUP($A236,削除禁止_電灯料金!K:K,削除禁止_電灯料金!N:N),0)),0)</f>
        <v>0</v>
      </c>
      <c r="AW236" s="145"/>
    </row>
    <row r="237" spans="1:49" ht="30" customHeight="1">
      <c r="A237" s="1">
        <v>4</v>
      </c>
      <c r="B237" s="41" t="s">
        <v>342</v>
      </c>
      <c r="C237" s="42"/>
      <c r="D237" s="262" t="s">
        <v>344</v>
      </c>
      <c r="E237" s="263" t="s">
        <v>71</v>
      </c>
      <c r="F237" s="264" t="s">
        <v>379</v>
      </c>
      <c r="G237" s="148" t="s">
        <v>73</v>
      </c>
      <c r="H237" s="279"/>
      <c r="I237" s="280"/>
      <c r="J237" s="267"/>
      <c r="K237" s="152">
        <v>2</v>
      </c>
      <c r="L237" s="266">
        <v>30</v>
      </c>
      <c r="M237" s="281" t="s">
        <v>380</v>
      </c>
      <c r="N237" s="119" t="s">
        <v>110</v>
      </c>
      <c r="O237" s="120">
        <v>2</v>
      </c>
      <c r="P237" s="155" t="s">
        <v>227</v>
      </c>
      <c r="Q237" s="155">
        <v>0</v>
      </c>
      <c r="R237" s="155" t="s">
        <v>295</v>
      </c>
      <c r="S237" s="156">
        <v>0</v>
      </c>
      <c r="T237" s="156">
        <v>0</v>
      </c>
      <c r="U237" s="156">
        <v>0</v>
      </c>
      <c r="V237" s="157" t="s">
        <v>90</v>
      </c>
      <c r="W237" s="158">
        <v>47</v>
      </c>
      <c r="X237" s="159">
        <v>1</v>
      </c>
      <c r="Y237" s="160">
        <v>2</v>
      </c>
      <c r="Z237" s="161">
        <f t="shared" si="37"/>
        <v>0.47</v>
      </c>
      <c r="AA237" s="155">
        <v>0</v>
      </c>
      <c r="AB237" s="162" t="s">
        <v>80</v>
      </c>
      <c r="AC237" s="163" t="s">
        <v>56</v>
      </c>
      <c r="AD237" s="164" t="s">
        <v>56</v>
      </c>
      <c r="AE237" s="163" t="s">
        <v>56</v>
      </c>
      <c r="AF237" s="164">
        <f t="shared" si="38"/>
        <v>7.05</v>
      </c>
      <c r="AG237" s="165">
        <f t="shared" si="39"/>
        <v>1692</v>
      </c>
      <c r="AH237" s="166" t="s">
        <v>81</v>
      </c>
      <c r="AI237" s="167"/>
      <c r="AJ237" s="168"/>
      <c r="AK237" s="169"/>
      <c r="AL237" s="170"/>
      <c r="AM237" s="171"/>
      <c r="AN237" s="172"/>
      <c r="AO237" s="173">
        <f t="shared" si="40"/>
        <v>0</v>
      </c>
      <c r="AP237" s="174" t="s">
        <v>82</v>
      </c>
      <c r="AQ237" s="175" t="str" cm="1">
        <f t="array" ref="AQ237">_xlfn.IFS(OR($G237="公衆街路灯A",$G237="定額電灯"),$G237&amp;AP237,COUNTIF(G237,"*従量電灯*"),G237,1,"-")</f>
        <v>従量電灯</v>
      </c>
      <c r="AR237" s="176" t="str" cm="1">
        <f t="array" ref="AR237">_xlfn.IFS($AN237=0,"-",OR($AH237="対象外",$AH237="-"),"-",OR($G237="公衆街路灯A",$G237="定額電灯"),_xlfn.XLOOKUP($AQ237,削除禁止_電灯料金!$B:$B,削除禁止_電灯料金!$E:$E,0),1,"-")</f>
        <v>-</v>
      </c>
      <c r="AS237" s="177" t="str" cm="1">
        <f t="array" ref="AS237">_xlfn.IFS($AR237="-","-",OR($G237="公衆街路灯A",$G237="定額電灯"),_xlfn.XLOOKUP(AQ237,削除禁止_電灯料金!$B:$B,削除禁止_電灯料金!$D:$D,0),1,"-")</f>
        <v>-</v>
      </c>
      <c r="AT237" s="176">
        <f>IFERROR(IF(OR($G237="公衆街路灯A",$G237="定額電灯"),"-",ROUND((_xlfn.XLOOKUP($AQ237,削除禁止_電灯料金!$B:$B,削除禁止_電灯料金!$E:$E)*AM237/1000*$K237*$L237/12),2)),"-")</f>
        <v>0</v>
      </c>
      <c r="AU237" s="177">
        <f>IFERROR(IF(OR($G237="公衆街路灯A",$G237="定額電灯"),"-",ROUND((AM237/1000*$K237*$L237/12)*_xlfn.XLOOKUP($A237,削除禁止_電灯料金!K:K,削除禁止_電灯料金!M:M,"-"),2)),"-")</f>
        <v>0</v>
      </c>
      <c r="AV237" s="178">
        <f>IFERROR(IF(OR($G237="公衆街路灯A",$G237="定額電灯"),ROUND((((AR237+AS237)*AN237))*12*_xlfn.XLOOKUP($A237,削除禁止_電灯料金!K:K,削除禁止_電灯料金!N:N),0),ROUND((AT237+AU237)*AN237*12*_xlfn.XLOOKUP($A237,削除禁止_電灯料金!K:K,削除禁止_電灯料金!N:N),0)),0)</f>
        <v>0</v>
      </c>
      <c r="AW237" s="145"/>
    </row>
    <row r="238" spans="1:49" ht="30" customHeight="1">
      <c r="A238" s="1">
        <v>4</v>
      </c>
      <c r="B238" s="41" t="s">
        <v>342</v>
      </c>
      <c r="C238" s="42"/>
      <c r="D238" s="262" t="s">
        <v>344</v>
      </c>
      <c r="E238" s="263" t="s">
        <v>71</v>
      </c>
      <c r="F238" s="264" t="s">
        <v>379</v>
      </c>
      <c r="G238" s="148" t="s">
        <v>73</v>
      </c>
      <c r="H238" s="279"/>
      <c r="I238" s="280"/>
      <c r="J238" s="267"/>
      <c r="K238" s="152">
        <v>2</v>
      </c>
      <c r="L238" s="266">
        <v>30</v>
      </c>
      <c r="M238" s="281" t="s">
        <v>381</v>
      </c>
      <c r="N238" s="119" t="s">
        <v>382</v>
      </c>
      <c r="O238" s="120">
        <v>1</v>
      </c>
      <c r="P238" s="155" t="s">
        <v>383</v>
      </c>
      <c r="Q238" s="155">
        <v>0</v>
      </c>
      <c r="R238" s="155">
        <v>0</v>
      </c>
      <c r="S238" s="156" t="s">
        <v>384</v>
      </c>
      <c r="T238" s="156">
        <v>0</v>
      </c>
      <c r="U238" s="156" t="s">
        <v>385</v>
      </c>
      <c r="V238" s="157">
        <v>0</v>
      </c>
      <c r="W238" s="158">
        <v>13</v>
      </c>
      <c r="X238" s="159">
        <v>1</v>
      </c>
      <c r="Y238" s="160">
        <v>1</v>
      </c>
      <c r="Z238" s="161">
        <f t="shared" si="37"/>
        <v>6.5000000000000002E-2</v>
      </c>
      <c r="AA238" s="155">
        <v>0</v>
      </c>
      <c r="AB238" s="162" t="s">
        <v>80</v>
      </c>
      <c r="AC238" s="163" t="s">
        <v>56</v>
      </c>
      <c r="AD238" s="164" t="s">
        <v>56</v>
      </c>
      <c r="AE238" s="163" t="s">
        <v>56</v>
      </c>
      <c r="AF238" s="164">
        <f t="shared" si="38"/>
        <v>1.9500000000000002</v>
      </c>
      <c r="AG238" s="165">
        <f t="shared" si="39"/>
        <v>234.00000000000003</v>
      </c>
      <c r="AH238" s="166" t="s">
        <v>81</v>
      </c>
      <c r="AI238" s="167"/>
      <c r="AJ238" s="168"/>
      <c r="AK238" s="169"/>
      <c r="AL238" s="170"/>
      <c r="AM238" s="171"/>
      <c r="AN238" s="172"/>
      <c r="AO238" s="173">
        <f t="shared" si="40"/>
        <v>0</v>
      </c>
      <c r="AP238" s="174" t="s">
        <v>82</v>
      </c>
      <c r="AQ238" s="175" t="str" cm="1">
        <f t="array" ref="AQ238">_xlfn.IFS(OR($G238="公衆街路灯A",$G238="定額電灯"),$G238&amp;AP238,COUNTIF(G238,"*従量電灯*"),G238,1,"-")</f>
        <v>従量電灯</v>
      </c>
      <c r="AR238" s="176" t="str" cm="1">
        <f t="array" ref="AR238">_xlfn.IFS($AN238=0,"-",OR($AH238="対象外",$AH238="-"),"-",OR($G238="公衆街路灯A",$G238="定額電灯"),_xlfn.XLOOKUP($AQ238,削除禁止_電灯料金!$B:$B,削除禁止_電灯料金!$E:$E,0),1,"-")</f>
        <v>-</v>
      </c>
      <c r="AS238" s="177" t="str" cm="1">
        <f t="array" ref="AS238">_xlfn.IFS($AR238="-","-",OR($G238="公衆街路灯A",$G238="定額電灯"),_xlfn.XLOOKUP(AQ238,削除禁止_電灯料金!$B:$B,削除禁止_電灯料金!$D:$D,0),1,"-")</f>
        <v>-</v>
      </c>
      <c r="AT238" s="176">
        <f>IFERROR(IF(OR($G238="公衆街路灯A",$G238="定額電灯"),"-",ROUND((_xlfn.XLOOKUP($AQ238,削除禁止_電灯料金!$B:$B,削除禁止_電灯料金!$E:$E)*AM238/1000*$K238*$L238/12),2)),"-")</f>
        <v>0</v>
      </c>
      <c r="AU238" s="177">
        <f>IFERROR(IF(OR($G238="公衆街路灯A",$G238="定額電灯"),"-",ROUND((AM238/1000*$K238*$L238/12)*_xlfn.XLOOKUP($A238,削除禁止_電灯料金!K:K,削除禁止_電灯料金!M:M,"-"),2)),"-")</f>
        <v>0</v>
      </c>
      <c r="AV238" s="178">
        <f>IFERROR(IF(OR($G238="公衆街路灯A",$G238="定額電灯"),ROUND((((AR238+AS238)*AN238))*12*_xlfn.XLOOKUP($A238,削除禁止_電灯料金!K:K,削除禁止_電灯料金!N:N),0),ROUND((AT238+AU238)*AN238*12*_xlfn.XLOOKUP($A238,削除禁止_電灯料金!K:K,削除禁止_電灯料金!N:N),0)),0)</f>
        <v>0</v>
      </c>
      <c r="AW238" s="145"/>
    </row>
    <row r="239" spans="1:49" ht="30" customHeight="1">
      <c r="A239" s="1">
        <v>4</v>
      </c>
      <c r="B239" s="41" t="s">
        <v>342</v>
      </c>
      <c r="C239" s="42"/>
      <c r="D239" s="262" t="s">
        <v>344</v>
      </c>
      <c r="E239" s="263" t="s">
        <v>71</v>
      </c>
      <c r="F239" s="264" t="s">
        <v>386</v>
      </c>
      <c r="G239" s="148" t="s">
        <v>73</v>
      </c>
      <c r="H239" s="279"/>
      <c r="I239" s="280"/>
      <c r="J239" s="267"/>
      <c r="K239" s="152">
        <v>2</v>
      </c>
      <c r="L239" s="266">
        <v>30</v>
      </c>
      <c r="M239" s="281" t="s">
        <v>377</v>
      </c>
      <c r="N239" s="119" t="s">
        <v>110</v>
      </c>
      <c r="O239" s="120">
        <v>2</v>
      </c>
      <c r="P239" s="155" t="s">
        <v>227</v>
      </c>
      <c r="Q239" s="155">
        <v>0</v>
      </c>
      <c r="R239" s="155" t="s">
        <v>295</v>
      </c>
      <c r="S239" s="156">
        <v>0</v>
      </c>
      <c r="T239" s="156">
        <v>0</v>
      </c>
      <c r="U239" s="156" t="s">
        <v>376</v>
      </c>
      <c r="V239" s="157">
        <v>0</v>
      </c>
      <c r="W239" s="158">
        <v>47</v>
      </c>
      <c r="X239" s="159">
        <v>2</v>
      </c>
      <c r="Y239" s="160">
        <v>4</v>
      </c>
      <c r="Z239" s="161">
        <f t="shared" si="37"/>
        <v>0.94</v>
      </c>
      <c r="AA239" s="155">
        <v>0</v>
      </c>
      <c r="AB239" s="162" t="s">
        <v>80</v>
      </c>
      <c r="AC239" s="163" t="s">
        <v>56</v>
      </c>
      <c r="AD239" s="164" t="s">
        <v>56</v>
      </c>
      <c r="AE239" s="163" t="s">
        <v>56</v>
      </c>
      <c r="AF239" s="164">
        <f t="shared" si="38"/>
        <v>7.05</v>
      </c>
      <c r="AG239" s="165">
        <f t="shared" si="39"/>
        <v>3384</v>
      </c>
      <c r="AH239" s="166" t="s">
        <v>113</v>
      </c>
      <c r="AI239" s="167"/>
      <c r="AJ239" s="168"/>
      <c r="AK239" s="169"/>
      <c r="AL239" s="170"/>
      <c r="AM239" s="171"/>
      <c r="AN239" s="172"/>
      <c r="AO239" s="173">
        <f t="shared" si="40"/>
        <v>0</v>
      </c>
      <c r="AP239" s="174" t="s">
        <v>82</v>
      </c>
      <c r="AQ239" s="175" t="str" cm="1">
        <f t="array" ref="AQ239">_xlfn.IFS(OR($G239="公衆街路灯A",$G239="定額電灯"),$G239&amp;AP239,COUNTIF(G239,"*従量電灯*"),G239,1,"-")</f>
        <v>従量電灯</v>
      </c>
      <c r="AR239" s="176" t="str" cm="1">
        <f t="array" ref="AR239">_xlfn.IFS($AN239=0,"-",OR($AH239="対象外",$AH239="-"),"-",OR($G239="公衆街路灯A",$G239="定額電灯"),_xlfn.XLOOKUP($AQ239,削除禁止_電灯料金!$B:$B,削除禁止_電灯料金!$E:$E,0),1,"-")</f>
        <v>-</v>
      </c>
      <c r="AS239" s="177" t="str" cm="1">
        <f t="array" ref="AS239">_xlfn.IFS($AR239="-","-",OR($G239="公衆街路灯A",$G239="定額電灯"),_xlfn.XLOOKUP(AQ239,削除禁止_電灯料金!$B:$B,削除禁止_電灯料金!$D:$D,0),1,"-")</f>
        <v>-</v>
      </c>
      <c r="AT239" s="176">
        <f>IFERROR(IF(OR($G239="公衆街路灯A",$G239="定額電灯"),"-",ROUND((_xlfn.XLOOKUP($AQ239,削除禁止_電灯料金!$B:$B,削除禁止_電灯料金!$E:$E)*AM239/1000*$K239*$L239/12),2)),"-")</f>
        <v>0</v>
      </c>
      <c r="AU239" s="177">
        <f>IFERROR(IF(OR($G239="公衆街路灯A",$G239="定額電灯"),"-",ROUND((AM239/1000*$K239*$L239/12)*_xlfn.XLOOKUP($A239,削除禁止_電灯料金!K:K,削除禁止_電灯料金!M:M,"-"),2)),"-")</f>
        <v>0</v>
      </c>
      <c r="AV239" s="178">
        <f>IFERROR(IF(OR($G239="公衆街路灯A",$G239="定額電灯"),ROUND((((AR239+AS239)*AN239))*12*_xlfn.XLOOKUP($A239,削除禁止_電灯料金!K:K,削除禁止_電灯料金!N:N),0),ROUND((AT239+AU239)*AN239*12*_xlfn.XLOOKUP($A239,削除禁止_電灯料金!K:K,削除禁止_電灯料金!N:N),0)),0)</f>
        <v>0</v>
      </c>
      <c r="AW239" s="145"/>
    </row>
    <row r="240" spans="1:49" ht="30" customHeight="1">
      <c r="A240" s="1">
        <v>4</v>
      </c>
      <c r="B240" s="41" t="s">
        <v>342</v>
      </c>
      <c r="C240" s="42"/>
      <c r="D240" s="262" t="s">
        <v>344</v>
      </c>
      <c r="E240" s="263" t="s">
        <v>71</v>
      </c>
      <c r="F240" s="264" t="s">
        <v>386</v>
      </c>
      <c r="G240" s="148" t="s">
        <v>73</v>
      </c>
      <c r="H240" s="279"/>
      <c r="I240" s="280"/>
      <c r="J240" s="267"/>
      <c r="K240" s="152">
        <v>2</v>
      </c>
      <c r="L240" s="266">
        <v>30</v>
      </c>
      <c r="M240" s="281" t="s">
        <v>378</v>
      </c>
      <c r="N240" s="119" t="s">
        <v>110</v>
      </c>
      <c r="O240" s="120">
        <v>2</v>
      </c>
      <c r="P240" s="155" t="s">
        <v>227</v>
      </c>
      <c r="Q240" s="155">
        <v>0</v>
      </c>
      <c r="R240" s="155" t="s">
        <v>295</v>
      </c>
      <c r="S240" s="156">
        <v>0</v>
      </c>
      <c r="T240" s="156">
        <v>0</v>
      </c>
      <c r="U240" s="156" t="s">
        <v>376</v>
      </c>
      <c r="V240" s="157" t="s">
        <v>90</v>
      </c>
      <c r="W240" s="158">
        <v>47</v>
      </c>
      <c r="X240" s="159">
        <v>1</v>
      </c>
      <c r="Y240" s="160">
        <v>2</v>
      </c>
      <c r="Z240" s="161">
        <f t="shared" si="37"/>
        <v>0.47</v>
      </c>
      <c r="AA240" s="155">
        <v>0</v>
      </c>
      <c r="AB240" s="162" t="s">
        <v>80</v>
      </c>
      <c r="AC240" s="163" t="s">
        <v>56</v>
      </c>
      <c r="AD240" s="164" t="s">
        <v>56</v>
      </c>
      <c r="AE240" s="163" t="s">
        <v>56</v>
      </c>
      <c r="AF240" s="164">
        <f t="shared" si="38"/>
        <v>7.05</v>
      </c>
      <c r="AG240" s="165">
        <f t="shared" si="39"/>
        <v>1692</v>
      </c>
      <c r="AH240" s="166" t="s">
        <v>81</v>
      </c>
      <c r="AI240" s="167"/>
      <c r="AJ240" s="168"/>
      <c r="AK240" s="169"/>
      <c r="AL240" s="170"/>
      <c r="AM240" s="171"/>
      <c r="AN240" s="172"/>
      <c r="AO240" s="173">
        <f t="shared" si="40"/>
        <v>0</v>
      </c>
      <c r="AP240" s="174" t="s">
        <v>82</v>
      </c>
      <c r="AQ240" s="175" t="str" cm="1">
        <f t="array" ref="AQ240">_xlfn.IFS(OR($G240="公衆街路灯A",$G240="定額電灯"),$G240&amp;AP240,COUNTIF(G240,"*従量電灯*"),G240,1,"-")</f>
        <v>従量電灯</v>
      </c>
      <c r="AR240" s="176" t="str" cm="1">
        <f t="array" ref="AR240">_xlfn.IFS($AN240=0,"-",OR($AH240="対象外",$AH240="-"),"-",OR($G240="公衆街路灯A",$G240="定額電灯"),_xlfn.XLOOKUP($AQ240,削除禁止_電灯料金!$B:$B,削除禁止_電灯料金!$E:$E,0),1,"-")</f>
        <v>-</v>
      </c>
      <c r="AS240" s="177" t="str" cm="1">
        <f t="array" ref="AS240">_xlfn.IFS($AR240="-","-",OR($G240="公衆街路灯A",$G240="定額電灯"),_xlfn.XLOOKUP(AQ240,削除禁止_電灯料金!$B:$B,削除禁止_電灯料金!$D:$D,0),1,"-")</f>
        <v>-</v>
      </c>
      <c r="AT240" s="176">
        <f>IFERROR(IF(OR($G240="公衆街路灯A",$G240="定額電灯"),"-",ROUND((_xlfn.XLOOKUP($AQ240,削除禁止_電灯料金!$B:$B,削除禁止_電灯料金!$E:$E)*AM240/1000*$K240*$L240/12),2)),"-")</f>
        <v>0</v>
      </c>
      <c r="AU240" s="177">
        <f>IFERROR(IF(OR($G240="公衆街路灯A",$G240="定額電灯"),"-",ROUND((AM240/1000*$K240*$L240/12)*_xlfn.XLOOKUP($A240,削除禁止_電灯料金!K:K,削除禁止_電灯料金!M:M,"-"),2)),"-")</f>
        <v>0</v>
      </c>
      <c r="AV240" s="178">
        <f>IFERROR(IF(OR($G240="公衆街路灯A",$G240="定額電灯"),ROUND((((AR240+AS240)*AN240))*12*_xlfn.XLOOKUP($A240,削除禁止_電灯料金!K:K,削除禁止_電灯料金!N:N),0),ROUND((AT240+AU240)*AN240*12*_xlfn.XLOOKUP($A240,削除禁止_電灯料金!K:K,削除禁止_電灯料金!N:N),0)),0)</f>
        <v>0</v>
      </c>
      <c r="AW240" s="145"/>
    </row>
    <row r="241" spans="1:49" ht="30" customHeight="1">
      <c r="A241" s="1">
        <v>4</v>
      </c>
      <c r="B241" s="41" t="s">
        <v>342</v>
      </c>
      <c r="C241" s="42"/>
      <c r="D241" s="262" t="s">
        <v>344</v>
      </c>
      <c r="E241" s="263" t="s">
        <v>71</v>
      </c>
      <c r="F241" s="264" t="s">
        <v>387</v>
      </c>
      <c r="G241" s="148" t="s">
        <v>73</v>
      </c>
      <c r="H241" s="279"/>
      <c r="I241" s="280"/>
      <c r="J241" s="267"/>
      <c r="K241" s="152">
        <v>1</v>
      </c>
      <c r="L241" s="266">
        <v>200</v>
      </c>
      <c r="M241" s="281" t="s">
        <v>358</v>
      </c>
      <c r="N241" s="119" t="s">
        <v>110</v>
      </c>
      <c r="O241" s="120">
        <v>1</v>
      </c>
      <c r="P241" s="155" t="s">
        <v>227</v>
      </c>
      <c r="Q241" s="155">
        <v>0</v>
      </c>
      <c r="R241" s="155" t="s">
        <v>359</v>
      </c>
      <c r="S241" s="156">
        <v>0</v>
      </c>
      <c r="T241" s="156">
        <v>0</v>
      </c>
      <c r="U241" s="156">
        <v>0</v>
      </c>
      <c r="V241" s="157">
        <v>0</v>
      </c>
      <c r="W241" s="158">
        <v>47</v>
      </c>
      <c r="X241" s="159">
        <v>1</v>
      </c>
      <c r="Y241" s="160">
        <v>1</v>
      </c>
      <c r="Z241" s="161">
        <f t="shared" si="37"/>
        <v>0.78333333333333333</v>
      </c>
      <c r="AA241" s="155">
        <v>0</v>
      </c>
      <c r="AB241" s="162" t="s">
        <v>80</v>
      </c>
      <c r="AC241" s="163" t="s">
        <v>56</v>
      </c>
      <c r="AD241" s="164" t="s">
        <v>56</v>
      </c>
      <c r="AE241" s="163" t="s">
        <v>56</v>
      </c>
      <c r="AF241" s="164">
        <f t="shared" si="38"/>
        <v>23.5</v>
      </c>
      <c r="AG241" s="165">
        <f t="shared" si="39"/>
        <v>2820</v>
      </c>
      <c r="AH241" s="166" t="s">
        <v>113</v>
      </c>
      <c r="AI241" s="167"/>
      <c r="AJ241" s="168"/>
      <c r="AK241" s="169"/>
      <c r="AL241" s="170"/>
      <c r="AM241" s="171"/>
      <c r="AN241" s="172"/>
      <c r="AO241" s="173">
        <f t="shared" si="40"/>
        <v>0</v>
      </c>
      <c r="AP241" s="174" t="s">
        <v>82</v>
      </c>
      <c r="AQ241" s="175" t="str" cm="1">
        <f t="array" ref="AQ241">_xlfn.IFS(OR($G241="公衆街路灯A",$G241="定額電灯"),$G241&amp;AP241,COUNTIF(G241,"*従量電灯*"),G241,1,"-")</f>
        <v>従量電灯</v>
      </c>
      <c r="AR241" s="176" t="str" cm="1">
        <f t="array" ref="AR241">_xlfn.IFS($AN241=0,"-",OR($AH241="対象外",$AH241="-"),"-",OR($G241="公衆街路灯A",$G241="定額電灯"),_xlfn.XLOOKUP($AQ241,削除禁止_電灯料金!$B:$B,削除禁止_電灯料金!$E:$E,0),1,"-")</f>
        <v>-</v>
      </c>
      <c r="AS241" s="177" t="str" cm="1">
        <f t="array" ref="AS241">_xlfn.IFS($AR241="-","-",OR($G241="公衆街路灯A",$G241="定額電灯"),_xlfn.XLOOKUP(AQ241,削除禁止_電灯料金!$B:$B,削除禁止_電灯料金!$D:$D,0),1,"-")</f>
        <v>-</v>
      </c>
      <c r="AT241" s="176">
        <f>IFERROR(IF(OR($G241="公衆街路灯A",$G241="定額電灯"),"-",ROUND((_xlfn.XLOOKUP($AQ241,削除禁止_電灯料金!$B:$B,削除禁止_電灯料金!$E:$E)*AM241/1000*$K241*$L241/12),2)),"-")</f>
        <v>0</v>
      </c>
      <c r="AU241" s="177">
        <f>IFERROR(IF(OR($G241="公衆街路灯A",$G241="定額電灯"),"-",ROUND((AM241/1000*$K241*$L241/12)*_xlfn.XLOOKUP($A241,削除禁止_電灯料金!K:K,削除禁止_電灯料金!M:M,"-"),2)),"-")</f>
        <v>0</v>
      </c>
      <c r="AV241" s="178">
        <f>IFERROR(IF(OR($G241="公衆街路灯A",$G241="定額電灯"),ROUND((((AR241+AS241)*AN241))*12*_xlfn.XLOOKUP($A241,削除禁止_電灯料金!K:K,削除禁止_電灯料金!N:N),0),ROUND((AT241+AU241)*AN241*12*_xlfn.XLOOKUP($A241,削除禁止_電灯料金!K:K,削除禁止_電灯料金!N:N),0)),0)</f>
        <v>0</v>
      </c>
      <c r="AW241" s="145"/>
    </row>
    <row r="242" spans="1:49" ht="30" customHeight="1">
      <c r="A242" s="1">
        <v>4</v>
      </c>
      <c r="B242" s="41" t="s">
        <v>342</v>
      </c>
      <c r="C242" s="42"/>
      <c r="D242" s="262" t="s">
        <v>344</v>
      </c>
      <c r="E242" s="263" t="s">
        <v>71</v>
      </c>
      <c r="F242" s="264" t="s">
        <v>387</v>
      </c>
      <c r="G242" s="148" t="s">
        <v>73</v>
      </c>
      <c r="H242" s="279"/>
      <c r="I242" s="280"/>
      <c r="J242" s="267"/>
      <c r="K242" s="152">
        <v>1</v>
      </c>
      <c r="L242" s="266">
        <v>200</v>
      </c>
      <c r="M242" s="281" t="s">
        <v>388</v>
      </c>
      <c r="N242" s="119" t="s">
        <v>389</v>
      </c>
      <c r="O242" s="120">
        <v>1</v>
      </c>
      <c r="P242" s="155" t="s">
        <v>135</v>
      </c>
      <c r="Q242" s="155">
        <v>0</v>
      </c>
      <c r="R242" s="155">
        <v>0</v>
      </c>
      <c r="S242" s="156" t="s">
        <v>143</v>
      </c>
      <c r="T242" s="156">
        <v>0</v>
      </c>
      <c r="U242" s="156">
        <v>0</v>
      </c>
      <c r="V242" s="157">
        <v>0</v>
      </c>
      <c r="W242" s="158">
        <v>28</v>
      </c>
      <c r="X242" s="159">
        <v>1</v>
      </c>
      <c r="Y242" s="160">
        <v>1</v>
      </c>
      <c r="Z242" s="161">
        <f t="shared" si="37"/>
        <v>0.46666666666666667</v>
      </c>
      <c r="AA242" s="155">
        <v>0</v>
      </c>
      <c r="AB242" s="162" t="s">
        <v>80</v>
      </c>
      <c r="AC242" s="163" t="s">
        <v>56</v>
      </c>
      <c r="AD242" s="164" t="s">
        <v>56</v>
      </c>
      <c r="AE242" s="163" t="s">
        <v>56</v>
      </c>
      <c r="AF242" s="164">
        <f t="shared" si="38"/>
        <v>14</v>
      </c>
      <c r="AG242" s="165">
        <f t="shared" si="39"/>
        <v>1680</v>
      </c>
      <c r="AH242" s="166" t="s">
        <v>81</v>
      </c>
      <c r="AI242" s="167"/>
      <c r="AJ242" s="168"/>
      <c r="AK242" s="169"/>
      <c r="AL242" s="170"/>
      <c r="AM242" s="171"/>
      <c r="AN242" s="172"/>
      <c r="AO242" s="173">
        <f t="shared" si="40"/>
        <v>0</v>
      </c>
      <c r="AP242" s="174" t="s">
        <v>82</v>
      </c>
      <c r="AQ242" s="175" t="str" cm="1">
        <f t="array" ref="AQ242">_xlfn.IFS(OR($G242="公衆街路灯A",$G242="定額電灯"),$G242&amp;AP242,COUNTIF(G242,"*従量電灯*"),G242,1,"-")</f>
        <v>従量電灯</v>
      </c>
      <c r="AR242" s="176" t="str" cm="1">
        <f t="array" ref="AR242">_xlfn.IFS($AN242=0,"-",OR($AH242="対象外",$AH242="-"),"-",OR($G242="公衆街路灯A",$G242="定額電灯"),_xlfn.XLOOKUP($AQ242,削除禁止_電灯料金!$B:$B,削除禁止_電灯料金!$E:$E,0),1,"-")</f>
        <v>-</v>
      </c>
      <c r="AS242" s="177" t="str" cm="1">
        <f t="array" ref="AS242">_xlfn.IFS($AR242="-","-",OR($G242="公衆街路灯A",$G242="定額電灯"),_xlfn.XLOOKUP(AQ242,削除禁止_電灯料金!$B:$B,削除禁止_電灯料金!$D:$D,0),1,"-")</f>
        <v>-</v>
      </c>
      <c r="AT242" s="176">
        <f>IFERROR(IF(OR($G242="公衆街路灯A",$G242="定額電灯"),"-",ROUND((_xlfn.XLOOKUP($AQ242,削除禁止_電灯料金!$B:$B,削除禁止_電灯料金!$E:$E)*AM242/1000*$K242*$L242/12),2)),"-")</f>
        <v>0</v>
      </c>
      <c r="AU242" s="177">
        <f>IFERROR(IF(OR($G242="公衆街路灯A",$G242="定額電灯"),"-",ROUND((AM242/1000*$K242*$L242/12)*_xlfn.XLOOKUP($A242,削除禁止_電灯料金!K:K,削除禁止_電灯料金!M:M,"-"),2)),"-")</f>
        <v>0</v>
      </c>
      <c r="AV242" s="178">
        <f>IFERROR(IF(OR($G242="公衆街路灯A",$G242="定額電灯"),ROUND((((AR242+AS242)*AN242))*12*_xlfn.XLOOKUP($A242,削除禁止_電灯料金!K:K,削除禁止_電灯料金!N:N),0),ROUND((AT242+AU242)*AN242*12*_xlfn.XLOOKUP($A242,削除禁止_電灯料金!K:K,削除禁止_電灯料金!N:N),0)),0)</f>
        <v>0</v>
      </c>
      <c r="AW242" s="145"/>
    </row>
    <row r="243" spans="1:49" ht="30" customHeight="1">
      <c r="A243" s="1">
        <v>4</v>
      </c>
      <c r="B243" s="41" t="s">
        <v>342</v>
      </c>
      <c r="C243" s="42"/>
      <c r="D243" s="262" t="s">
        <v>344</v>
      </c>
      <c r="E243" s="263" t="s">
        <v>71</v>
      </c>
      <c r="F243" s="264" t="s">
        <v>390</v>
      </c>
      <c r="G243" s="148" t="s">
        <v>73</v>
      </c>
      <c r="H243" s="279"/>
      <c r="I243" s="280"/>
      <c r="J243" s="267"/>
      <c r="K243" s="152">
        <v>1</v>
      </c>
      <c r="L243" s="266">
        <v>200</v>
      </c>
      <c r="M243" s="281" t="s">
        <v>358</v>
      </c>
      <c r="N243" s="119" t="s">
        <v>110</v>
      </c>
      <c r="O243" s="120">
        <v>1</v>
      </c>
      <c r="P243" s="155" t="s">
        <v>227</v>
      </c>
      <c r="Q243" s="155">
        <v>0</v>
      </c>
      <c r="R243" s="155" t="s">
        <v>359</v>
      </c>
      <c r="S243" s="156">
        <v>0</v>
      </c>
      <c r="T243" s="156">
        <v>0</v>
      </c>
      <c r="U243" s="156">
        <v>0</v>
      </c>
      <c r="V243" s="157">
        <v>0</v>
      </c>
      <c r="W243" s="158">
        <v>47</v>
      </c>
      <c r="X243" s="159">
        <v>1</v>
      </c>
      <c r="Y243" s="160">
        <v>1</v>
      </c>
      <c r="Z243" s="161">
        <f t="shared" si="37"/>
        <v>0.78333333333333333</v>
      </c>
      <c r="AA243" s="155">
        <v>0</v>
      </c>
      <c r="AB243" s="162" t="s">
        <v>80</v>
      </c>
      <c r="AC243" s="163" t="s">
        <v>56</v>
      </c>
      <c r="AD243" s="164" t="s">
        <v>56</v>
      </c>
      <c r="AE243" s="163" t="s">
        <v>56</v>
      </c>
      <c r="AF243" s="164">
        <f t="shared" si="38"/>
        <v>23.5</v>
      </c>
      <c r="AG243" s="165">
        <f t="shared" si="39"/>
        <v>2820</v>
      </c>
      <c r="AH243" s="166" t="s">
        <v>113</v>
      </c>
      <c r="AI243" s="167"/>
      <c r="AJ243" s="168"/>
      <c r="AK243" s="169"/>
      <c r="AL243" s="170"/>
      <c r="AM243" s="171"/>
      <c r="AN243" s="172"/>
      <c r="AO243" s="173">
        <f t="shared" si="40"/>
        <v>0</v>
      </c>
      <c r="AP243" s="174" t="s">
        <v>82</v>
      </c>
      <c r="AQ243" s="175" t="str" cm="1">
        <f t="array" ref="AQ243">_xlfn.IFS(OR($G243="公衆街路灯A",$G243="定額電灯"),$G243&amp;AP243,COUNTIF(G243,"*従量電灯*"),G243,1,"-")</f>
        <v>従量電灯</v>
      </c>
      <c r="AR243" s="176" t="str" cm="1">
        <f t="array" ref="AR243">_xlfn.IFS($AN243=0,"-",OR($AH243="対象外",$AH243="-"),"-",OR($G243="公衆街路灯A",$G243="定額電灯"),_xlfn.XLOOKUP($AQ243,削除禁止_電灯料金!$B:$B,削除禁止_電灯料金!$E:$E,0),1,"-")</f>
        <v>-</v>
      </c>
      <c r="AS243" s="177" t="str" cm="1">
        <f t="array" ref="AS243">_xlfn.IFS($AR243="-","-",OR($G243="公衆街路灯A",$G243="定額電灯"),_xlfn.XLOOKUP(AQ243,削除禁止_電灯料金!$B:$B,削除禁止_電灯料金!$D:$D,0),1,"-")</f>
        <v>-</v>
      </c>
      <c r="AT243" s="176">
        <f>IFERROR(IF(OR($G243="公衆街路灯A",$G243="定額電灯"),"-",ROUND((_xlfn.XLOOKUP($AQ243,削除禁止_電灯料金!$B:$B,削除禁止_電灯料金!$E:$E)*AM243/1000*$K243*$L243/12),2)),"-")</f>
        <v>0</v>
      </c>
      <c r="AU243" s="177">
        <f>IFERROR(IF(OR($G243="公衆街路灯A",$G243="定額電灯"),"-",ROUND((AM243/1000*$K243*$L243/12)*_xlfn.XLOOKUP($A243,削除禁止_電灯料金!K:K,削除禁止_電灯料金!M:M,"-"),2)),"-")</f>
        <v>0</v>
      </c>
      <c r="AV243" s="178">
        <f>IFERROR(IF(OR($G243="公衆街路灯A",$G243="定額電灯"),ROUND((((AR243+AS243)*AN243))*12*_xlfn.XLOOKUP($A243,削除禁止_電灯料金!K:K,削除禁止_電灯料金!N:N),0),ROUND((AT243+AU243)*AN243*12*_xlfn.XLOOKUP($A243,削除禁止_電灯料金!K:K,削除禁止_電灯料金!N:N),0)),0)</f>
        <v>0</v>
      </c>
      <c r="AW243" s="145"/>
    </row>
    <row r="244" spans="1:49" ht="30" customHeight="1">
      <c r="A244" s="1">
        <v>4</v>
      </c>
      <c r="B244" s="41" t="s">
        <v>342</v>
      </c>
      <c r="C244" s="42"/>
      <c r="D244" s="262" t="s">
        <v>344</v>
      </c>
      <c r="E244" s="263" t="s">
        <v>71</v>
      </c>
      <c r="F244" s="264" t="s">
        <v>390</v>
      </c>
      <c r="G244" s="148" t="s">
        <v>73</v>
      </c>
      <c r="H244" s="279"/>
      <c r="I244" s="280"/>
      <c r="J244" s="267"/>
      <c r="K244" s="152">
        <v>1</v>
      </c>
      <c r="L244" s="266">
        <v>200</v>
      </c>
      <c r="M244" s="281" t="s">
        <v>388</v>
      </c>
      <c r="N244" s="119" t="s">
        <v>389</v>
      </c>
      <c r="O244" s="120">
        <v>1</v>
      </c>
      <c r="P244" s="155" t="s">
        <v>135</v>
      </c>
      <c r="Q244" s="155">
        <v>0</v>
      </c>
      <c r="R244" s="155">
        <v>0</v>
      </c>
      <c r="S244" s="156" t="s">
        <v>143</v>
      </c>
      <c r="T244" s="156">
        <v>0</v>
      </c>
      <c r="U244" s="156">
        <v>0</v>
      </c>
      <c r="V244" s="157">
        <v>0</v>
      </c>
      <c r="W244" s="158">
        <v>28</v>
      </c>
      <c r="X244" s="159">
        <v>1</v>
      </c>
      <c r="Y244" s="160">
        <v>1</v>
      </c>
      <c r="Z244" s="161">
        <f t="shared" si="37"/>
        <v>0.46666666666666667</v>
      </c>
      <c r="AA244" s="155">
        <v>0</v>
      </c>
      <c r="AB244" s="162" t="s">
        <v>80</v>
      </c>
      <c r="AC244" s="163" t="s">
        <v>56</v>
      </c>
      <c r="AD244" s="164" t="s">
        <v>56</v>
      </c>
      <c r="AE244" s="163" t="s">
        <v>56</v>
      </c>
      <c r="AF244" s="164">
        <f t="shared" si="38"/>
        <v>14</v>
      </c>
      <c r="AG244" s="165">
        <f t="shared" si="39"/>
        <v>1680</v>
      </c>
      <c r="AH244" s="166" t="s">
        <v>81</v>
      </c>
      <c r="AI244" s="167"/>
      <c r="AJ244" s="168"/>
      <c r="AK244" s="169"/>
      <c r="AL244" s="170"/>
      <c r="AM244" s="171"/>
      <c r="AN244" s="172"/>
      <c r="AO244" s="173">
        <f t="shared" si="40"/>
        <v>0</v>
      </c>
      <c r="AP244" s="174" t="s">
        <v>82</v>
      </c>
      <c r="AQ244" s="175" t="str" cm="1">
        <f t="array" ref="AQ244">_xlfn.IFS(OR($G244="公衆街路灯A",$G244="定額電灯"),$G244&amp;AP244,COUNTIF(G244,"*従量電灯*"),G244,1,"-")</f>
        <v>従量電灯</v>
      </c>
      <c r="AR244" s="176" t="str" cm="1">
        <f t="array" ref="AR244">_xlfn.IFS($AN244=0,"-",OR($AH244="対象外",$AH244="-"),"-",OR($G244="公衆街路灯A",$G244="定額電灯"),_xlfn.XLOOKUP($AQ244,削除禁止_電灯料金!$B:$B,削除禁止_電灯料金!$E:$E,0),1,"-")</f>
        <v>-</v>
      </c>
      <c r="AS244" s="177" t="str" cm="1">
        <f t="array" ref="AS244">_xlfn.IFS($AR244="-","-",OR($G244="公衆街路灯A",$G244="定額電灯"),_xlfn.XLOOKUP(AQ244,削除禁止_電灯料金!$B:$B,削除禁止_電灯料金!$D:$D,0),1,"-")</f>
        <v>-</v>
      </c>
      <c r="AT244" s="176">
        <f>IFERROR(IF(OR($G244="公衆街路灯A",$G244="定額電灯"),"-",ROUND((_xlfn.XLOOKUP($AQ244,削除禁止_電灯料金!$B:$B,削除禁止_電灯料金!$E:$E)*AM244/1000*$K244*$L244/12),2)),"-")</f>
        <v>0</v>
      </c>
      <c r="AU244" s="177">
        <f>IFERROR(IF(OR($G244="公衆街路灯A",$G244="定額電灯"),"-",ROUND((AM244/1000*$K244*$L244/12)*_xlfn.XLOOKUP($A244,削除禁止_電灯料金!K:K,削除禁止_電灯料金!M:M,"-"),2)),"-")</f>
        <v>0</v>
      </c>
      <c r="AV244" s="178">
        <f>IFERROR(IF(OR($G244="公衆街路灯A",$G244="定額電灯"),ROUND((((AR244+AS244)*AN244))*12*_xlfn.XLOOKUP($A244,削除禁止_電灯料金!K:K,削除禁止_電灯料金!N:N),0),ROUND((AT244+AU244)*AN244*12*_xlfn.XLOOKUP($A244,削除禁止_電灯料金!K:K,削除禁止_電灯料金!N:N),0)),0)</f>
        <v>0</v>
      </c>
      <c r="AW244" s="145"/>
    </row>
    <row r="245" spans="1:49" ht="30" customHeight="1">
      <c r="A245" s="1">
        <v>4</v>
      </c>
      <c r="B245" s="41" t="s">
        <v>342</v>
      </c>
      <c r="C245" s="42"/>
      <c r="D245" s="262" t="s">
        <v>344</v>
      </c>
      <c r="E245" s="263" t="s">
        <v>71</v>
      </c>
      <c r="F245" s="264" t="s">
        <v>391</v>
      </c>
      <c r="G245" s="148" t="s">
        <v>73</v>
      </c>
      <c r="H245" s="279"/>
      <c r="I245" s="280"/>
      <c r="J245" s="267"/>
      <c r="K245" s="152">
        <v>1</v>
      </c>
      <c r="L245" s="266">
        <v>200</v>
      </c>
      <c r="M245" s="281" t="s">
        <v>350</v>
      </c>
      <c r="N245" s="119" t="s">
        <v>75</v>
      </c>
      <c r="O245" s="120">
        <v>1</v>
      </c>
      <c r="P245" s="155" t="s">
        <v>351</v>
      </c>
      <c r="Q245" s="155">
        <v>0</v>
      </c>
      <c r="R245" s="155" t="s">
        <v>77</v>
      </c>
      <c r="S245" s="156">
        <v>0</v>
      </c>
      <c r="T245" s="156">
        <v>0</v>
      </c>
      <c r="U245" s="156">
        <v>0</v>
      </c>
      <c r="V245" s="157">
        <v>0</v>
      </c>
      <c r="W245" s="158">
        <v>34</v>
      </c>
      <c r="X245" s="159">
        <v>1</v>
      </c>
      <c r="Y245" s="160">
        <v>1</v>
      </c>
      <c r="Z245" s="161">
        <f t="shared" si="37"/>
        <v>0.56666666666666665</v>
      </c>
      <c r="AA245" s="155">
        <v>0</v>
      </c>
      <c r="AB245" s="162" t="s">
        <v>80</v>
      </c>
      <c r="AC245" s="163" t="s">
        <v>56</v>
      </c>
      <c r="AD245" s="164" t="s">
        <v>56</v>
      </c>
      <c r="AE245" s="163" t="s">
        <v>56</v>
      </c>
      <c r="AF245" s="164">
        <f t="shared" si="38"/>
        <v>17</v>
      </c>
      <c r="AG245" s="165">
        <f t="shared" si="39"/>
        <v>2040</v>
      </c>
      <c r="AH245" s="166" t="s">
        <v>81</v>
      </c>
      <c r="AI245" s="167"/>
      <c r="AJ245" s="168"/>
      <c r="AK245" s="169"/>
      <c r="AL245" s="170"/>
      <c r="AM245" s="171"/>
      <c r="AN245" s="172"/>
      <c r="AO245" s="173">
        <f t="shared" si="40"/>
        <v>0</v>
      </c>
      <c r="AP245" s="174" t="s">
        <v>82</v>
      </c>
      <c r="AQ245" s="175" t="str" cm="1">
        <f t="array" ref="AQ245">_xlfn.IFS(OR($G245="公衆街路灯A",$G245="定額電灯"),$G245&amp;AP245,COUNTIF(G245,"*従量電灯*"),G245,1,"-")</f>
        <v>従量電灯</v>
      </c>
      <c r="AR245" s="176" t="str" cm="1">
        <f t="array" ref="AR245">_xlfn.IFS($AN245=0,"-",OR($AH245="対象外",$AH245="-"),"-",OR($G245="公衆街路灯A",$G245="定額電灯"),_xlfn.XLOOKUP($AQ245,削除禁止_電灯料金!$B:$B,削除禁止_電灯料金!$E:$E,0),1,"-")</f>
        <v>-</v>
      </c>
      <c r="AS245" s="177" t="str" cm="1">
        <f t="array" ref="AS245">_xlfn.IFS($AR245="-","-",OR($G245="公衆街路灯A",$G245="定額電灯"),_xlfn.XLOOKUP(AQ245,削除禁止_電灯料金!$B:$B,削除禁止_電灯料金!$D:$D,0),1,"-")</f>
        <v>-</v>
      </c>
      <c r="AT245" s="176">
        <f>IFERROR(IF(OR($G245="公衆街路灯A",$G245="定額電灯"),"-",ROUND((_xlfn.XLOOKUP($AQ245,削除禁止_電灯料金!$B:$B,削除禁止_電灯料金!$E:$E)*AM245/1000*$K245*$L245/12),2)),"-")</f>
        <v>0</v>
      </c>
      <c r="AU245" s="177">
        <f>IFERROR(IF(OR($G245="公衆街路灯A",$G245="定額電灯"),"-",ROUND((AM245/1000*$K245*$L245/12)*_xlfn.XLOOKUP($A245,削除禁止_電灯料金!K:K,削除禁止_電灯料金!M:M,"-"),2)),"-")</f>
        <v>0</v>
      </c>
      <c r="AV245" s="178">
        <f>IFERROR(IF(OR($G245="公衆街路灯A",$G245="定額電灯"),ROUND((((AR245+AS245)*AN245))*12*_xlfn.XLOOKUP($A245,削除禁止_電灯料金!K:K,削除禁止_電灯料金!N:N),0),ROUND((AT245+AU245)*AN245*12*_xlfn.XLOOKUP($A245,削除禁止_電灯料金!K:K,削除禁止_電灯料金!N:N),0)),0)</f>
        <v>0</v>
      </c>
      <c r="AW245" s="145"/>
    </row>
    <row r="246" spans="1:49" ht="30" customHeight="1">
      <c r="A246" s="1">
        <v>4</v>
      </c>
      <c r="B246" s="41" t="s">
        <v>342</v>
      </c>
      <c r="C246" s="42"/>
      <c r="D246" s="262" t="s">
        <v>344</v>
      </c>
      <c r="E246" s="263" t="s">
        <v>71</v>
      </c>
      <c r="F246" s="264" t="s">
        <v>392</v>
      </c>
      <c r="G246" s="148" t="s">
        <v>73</v>
      </c>
      <c r="H246" s="279"/>
      <c r="I246" s="280"/>
      <c r="J246" s="267"/>
      <c r="K246" s="152">
        <v>2</v>
      </c>
      <c r="L246" s="266">
        <v>30</v>
      </c>
      <c r="M246" s="281" t="s">
        <v>393</v>
      </c>
      <c r="N246" s="119" t="s">
        <v>134</v>
      </c>
      <c r="O246" s="120">
        <v>1</v>
      </c>
      <c r="P246" s="155" t="s">
        <v>227</v>
      </c>
      <c r="Q246" s="155">
        <v>0</v>
      </c>
      <c r="R246" s="155">
        <v>0</v>
      </c>
      <c r="S246" s="156">
        <v>0</v>
      </c>
      <c r="T246" s="156">
        <v>0</v>
      </c>
      <c r="U246" s="156">
        <v>0</v>
      </c>
      <c r="V246" s="157">
        <v>0</v>
      </c>
      <c r="W246" s="158">
        <v>47</v>
      </c>
      <c r="X246" s="159">
        <v>6</v>
      </c>
      <c r="Y246" s="160">
        <v>6</v>
      </c>
      <c r="Z246" s="161">
        <f t="shared" si="37"/>
        <v>1.41</v>
      </c>
      <c r="AA246" s="155">
        <v>0</v>
      </c>
      <c r="AB246" s="162" t="s">
        <v>80</v>
      </c>
      <c r="AC246" s="163" t="s">
        <v>56</v>
      </c>
      <c r="AD246" s="164" t="s">
        <v>56</v>
      </c>
      <c r="AE246" s="163" t="s">
        <v>56</v>
      </c>
      <c r="AF246" s="164">
        <f t="shared" si="38"/>
        <v>7.05</v>
      </c>
      <c r="AG246" s="165">
        <f t="shared" si="39"/>
        <v>5076</v>
      </c>
      <c r="AH246" s="166" t="s">
        <v>113</v>
      </c>
      <c r="AI246" s="167"/>
      <c r="AJ246" s="168"/>
      <c r="AK246" s="169"/>
      <c r="AL246" s="170"/>
      <c r="AM246" s="171"/>
      <c r="AN246" s="172"/>
      <c r="AO246" s="173">
        <f t="shared" si="40"/>
        <v>0</v>
      </c>
      <c r="AP246" s="174" t="s">
        <v>82</v>
      </c>
      <c r="AQ246" s="175" t="str" cm="1">
        <f t="array" ref="AQ246">_xlfn.IFS(OR($G246="公衆街路灯A",$G246="定額電灯"),$G246&amp;AP246,COUNTIF(G246,"*従量電灯*"),G246,1,"-")</f>
        <v>従量電灯</v>
      </c>
      <c r="AR246" s="176" t="str" cm="1">
        <f t="array" ref="AR246">_xlfn.IFS($AN246=0,"-",OR($AH246="対象外",$AH246="-"),"-",OR($G246="公衆街路灯A",$G246="定額電灯"),_xlfn.XLOOKUP($AQ246,削除禁止_電灯料金!$B:$B,削除禁止_電灯料金!$E:$E,0),1,"-")</f>
        <v>-</v>
      </c>
      <c r="AS246" s="177" t="str" cm="1">
        <f t="array" ref="AS246">_xlfn.IFS($AR246="-","-",OR($G246="公衆街路灯A",$G246="定額電灯"),_xlfn.XLOOKUP(AQ246,削除禁止_電灯料金!$B:$B,削除禁止_電灯料金!$D:$D,0),1,"-")</f>
        <v>-</v>
      </c>
      <c r="AT246" s="176">
        <f>IFERROR(IF(OR($G246="公衆街路灯A",$G246="定額電灯"),"-",ROUND((_xlfn.XLOOKUP($AQ246,削除禁止_電灯料金!$B:$B,削除禁止_電灯料金!$E:$E)*AM246/1000*$K246*$L246/12),2)),"-")</f>
        <v>0</v>
      </c>
      <c r="AU246" s="177">
        <f>IFERROR(IF(OR($G246="公衆街路灯A",$G246="定額電灯"),"-",ROUND((AM246/1000*$K246*$L246/12)*_xlfn.XLOOKUP($A246,削除禁止_電灯料金!K:K,削除禁止_電灯料金!M:M,"-"),2)),"-")</f>
        <v>0</v>
      </c>
      <c r="AV246" s="178">
        <f>IFERROR(IF(OR($G246="公衆街路灯A",$G246="定額電灯"),ROUND((((AR246+AS246)*AN246))*12*_xlfn.XLOOKUP($A246,削除禁止_電灯料金!K:K,削除禁止_電灯料金!N:N),0),ROUND((AT246+AU246)*AN246*12*_xlfn.XLOOKUP($A246,削除禁止_電灯料金!K:K,削除禁止_電灯料金!N:N),0)),0)</f>
        <v>0</v>
      </c>
      <c r="AW246" s="145"/>
    </row>
    <row r="247" spans="1:49" ht="30" customHeight="1">
      <c r="A247" s="1">
        <v>4</v>
      </c>
      <c r="B247" s="41" t="s">
        <v>342</v>
      </c>
      <c r="C247" s="42"/>
      <c r="D247" s="262" t="s">
        <v>344</v>
      </c>
      <c r="E247" s="263" t="s">
        <v>71</v>
      </c>
      <c r="F247" s="264" t="s">
        <v>394</v>
      </c>
      <c r="G247" s="148" t="s">
        <v>73</v>
      </c>
      <c r="H247" s="279"/>
      <c r="I247" s="280"/>
      <c r="J247" s="267"/>
      <c r="K247" s="152">
        <v>8</v>
      </c>
      <c r="L247" s="266">
        <v>240</v>
      </c>
      <c r="M247" s="281" t="s">
        <v>350</v>
      </c>
      <c r="N247" s="119" t="s">
        <v>75</v>
      </c>
      <c r="O247" s="120">
        <v>1</v>
      </c>
      <c r="P247" s="155" t="s">
        <v>351</v>
      </c>
      <c r="Q247" s="155">
        <v>0</v>
      </c>
      <c r="R247" s="155" t="s">
        <v>77</v>
      </c>
      <c r="S247" s="156">
        <v>0</v>
      </c>
      <c r="T247" s="156">
        <v>0</v>
      </c>
      <c r="U247" s="156">
        <v>0</v>
      </c>
      <c r="V247" s="157">
        <v>0</v>
      </c>
      <c r="W247" s="158">
        <v>34</v>
      </c>
      <c r="X247" s="159">
        <v>12</v>
      </c>
      <c r="Y247" s="160">
        <v>12</v>
      </c>
      <c r="Z247" s="161">
        <f t="shared" si="37"/>
        <v>65.28</v>
      </c>
      <c r="AA247" s="155">
        <v>0</v>
      </c>
      <c r="AB247" s="162" t="s">
        <v>80</v>
      </c>
      <c r="AC247" s="163" t="s">
        <v>56</v>
      </c>
      <c r="AD247" s="164" t="s">
        <v>56</v>
      </c>
      <c r="AE247" s="163" t="s">
        <v>56</v>
      </c>
      <c r="AF247" s="164">
        <f t="shared" si="38"/>
        <v>163.20000000000002</v>
      </c>
      <c r="AG247" s="165">
        <f t="shared" si="39"/>
        <v>235008</v>
      </c>
      <c r="AH247" s="166" t="s">
        <v>81</v>
      </c>
      <c r="AI247" s="167"/>
      <c r="AJ247" s="168"/>
      <c r="AK247" s="169"/>
      <c r="AL247" s="170"/>
      <c r="AM247" s="171"/>
      <c r="AN247" s="172"/>
      <c r="AO247" s="173">
        <f t="shared" si="40"/>
        <v>0</v>
      </c>
      <c r="AP247" s="174" t="s">
        <v>82</v>
      </c>
      <c r="AQ247" s="175" t="str" cm="1">
        <f t="array" ref="AQ247">_xlfn.IFS(OR($G247="公衆街路灯A",$G247="定額電灯"),$G247&amp;AP247,COUNTIF(G247,"*従量電灯*"),G247,1,"-")</f>
        <v>従量電灯</v>
      </c>
      <c r="AR247" s="176" t="str" cm="1">
        <f t="array" ref="AR247">_xlfn.IFS($AN247=0,"-",OR($AH247="対象外",$AH247="-"),"-",OR($G247="公衆街路灯A",$G247="定額電灯"),_xlfn.XLOOKUP($AQ247,削除禁止_電灯料金!$B:$B,削除禁止_電灯料金!$E:$E,0),1,"-")</f>
        <v>-</v>
      </c>
      <c r="AS247" s="177" t="str" cm="1">
        <f t="array" ref="AS247">_xlfn.IFS($AR247="-","-",OR($G247="公衆街路灯A",$G247="定額電灯"),_xlfn.XLOOKUP(AQ247,削除禁止_電灯料金!$B:$B,削除禁止_電灯料金!$D:$D,0),1,"-")</f>
        <v>-</v>
      </c>
      <c r="AT247" s="176">
        <f>IFERROR(IF(OR($G247="公衆街路灯A",$G247="定額電灯"),"-",ROUND((_xlfn.XLOOKUP($AQ247,削除禁止_電灯料金!$B:$B,削除禁止_電灯料金!$E:$E)*AM247/1000*$K247*$L247/12),2)),"-")</f>
        <v>0</v>
      </c>
      <c r="AU247" s="177">
        <f>IFERROR(IF(OR($G247="公衆街路灯A",$G247="定額電灯"),"-",ROUND((AM247/1000*$K247*$L247/12)*_xlfn.XLOOKUP($A247,削除禁止_電灯料金!K:K,削除禁止_電灯料金!M:M,"-"),2)),"-")</f>
        <v>0</v>
      </c>
      <c r="AV247" s="178">
        <f>IFERROR(IF(OR($G247="公衆街路灯A",$G247="定額電灯"),ROUND((((AR247+AS247)*AN247))*12*_xlfn.XLOOKUP($A247,削除禁止_電灯料金!K:K,削除禁止_電灯料金!N:N),0),ROUND((AT247+AU247)*AN247*12*_xlfn.XLOOKUP($A247,削除禁止_電灯料金!K:K,削除禁止_電灯料金!N:N),0)),0)</f>
        <v>0</v>
      </c>
      <c r="AW247" s="145"/>
    </row>
    <row r="248" spans="1:49" ht="30" customHeight="1">
      <c r="A248" s="1">
        <v>4</v>
      </c>
      <c r="B248" s="41" t="s">
        <v>342</v>
      </c>
      <c r="C248" s="42"/>
      <c r="D248" s="262" t="s">
        <v>344</v>
      </c>
      <c r="E248" s="263" t="s">
        <v>71</v>
      </c>
      <c r="F248" s="264" t="s">
        <v>394</v>
      </c>
      <c r="G248" s="148" t="s">
        <v>73</v>
      </c>
      <c r="H248" s="279"/>
      <c r="I248" s="280"/>
      <c r="J248" s="267"/>
      <c r="K248" s="152">
        <v>24</v>
      </c>
      <c r="L248" s="266">
        <v>365</v>
      </c>
      <c r="M248" s="281" t="s">
        <v>11</v>
      </c>
      <c r="N248" s="119" t="s">
        <v>86</v>
      </c>
      <c r="O248" s="120">
        <v>1</v>
      </c>
      <c r="P248" s="155" t="s">
        <v>87</v>
      </c>
      <c r="Q248" s="155">
        <v>0</v>
      </c>
      <c r="R248" s="155" t="s">
        <v>88</v>
      </c>
      <c r="S248" s="156">
        <v>0</v>
      </c>
      <c r="T248" s="156">
        <v>0</v>
      </c>
      <c r="U248" s="156">
        <v>0</v>
      </c>
      <c r="V248" s="157">
        <v>0</v>
      </c>
      <c r="W248" s="158">
        <v>2.7</v>
      </c>
      <c r="X248" s="159">
        <v>4</v>
      </c>
      <c r="Y248" s="160">
        <v>4</v>
      </c>
      <c r="Z248" s="161">
        <f t="shared" si="37"/>
        <v>7.8840000000000003</v>
      </c>
      <c r="AA248" s="155">
        <v>0</v>
      </c>
      <c r="AB248" s="162" t="s">
        <v>80</v>
      </c>
      <c r="AC248" s="163" t="s">
        <v>56</v>
      </c>
      <c r="AD248" s="164" t="s">
        <v>56</v>
      </c>
      <c r="AE248" s="163" t="s">
        <v>56</v>
      </c>
      <c r="AF248" s="164">
        <f t="shared" si="38"/>
        <v>59.13</v>
      </c>
      <c r="AG248" s="165">
        <f t="shared" si="39"/>
        <v>28382.400000000001</v>
      </c>
      <c r="AH248" s="166" t="s">
        <v>81</v>
      </c>
      <c r="AI248" s="167"/>
      <c r="AJ248" s="168"/>
      <c r="AK248" s="169"/>
      <c r="AL248" s="170"/>
      <c r="AM248" s="171"/>
      <c r="AN248" s="172"/>
      <c r="AO248" s="173">
        <f t="shared" si="40"/>
        <v>0</v>
      </c>
      <c r="AP248" s="174" t="s">
        <v>82</v>
      </c>
      <c r="AQ248" s="175" t="str" cm="1">
        <f t="array" ref="AQ248">_xlfn.IFS(OR($G248="公衆街路灯A",$G248="定額電灯"),$G248&amp;AP248,COUNTIF(G248,"*従量電灯*"),G248,1,"-")</f>
        <v>従量電灯</v>
      </c>
      <c r="AR248" s="176" t="str" cm="1">
        <f t="array" ref="AR248">_xlfn.IFS($AN248=0,"-",OR($AH248="対象外",$AH248="-"),"-",OR($G248="公衆街路灯A",$G248="定額電灯"),_xlfn.XLOOKUP($AQ248,削除禁止_電灯料金!$B:$B,削除禁止_電灯料金!$E:$E,0),1,"-")</f>
        <v>-</v>
      </c>
      <c r="AS248" s="177" t="str" cm="1">
        <f t="array" ref="AS248">_xlfn.IFS($AR248="-","-",OR($G248="公衆街路灯A",$G248="定額電灯"),_xlfn.XLOOKUP(AQ248,削除禁止_電灯料金!$B:$B,削除禁止_電灯料金!$D:$D,0),1,"-")</f>
        <v>-</v>
      </c>
      <c r="AT248" s="176">
        <f>IFERROR(IF(OR($G248="公衆街路灯A",$G248="定額電灯"),"-",ROUND((_xlfn.XLOOKUP($AQ248,削除禁止_電灯料金!$B:$B,削除禁止_電灯料金!$E:$E)*AM248/1000*$K248*$L248/12),2)),"-")</f>
        <v>0</v>
      </c>
      <c r="AU248" s="177">
        <f>IFERROR(IF(OR($G248="公衆街路灯A",$G248="定額電灯"),"-",ROUND((AM248/1000*$K248*$L248/12)*_xlfn.XLOOKUP($A248,削除禁止_電灯料金!K:K,削除禁止_電灯料金!M:M,"-"),2)),"-")</f>
        <v>0</v>
      </c>
      <c r="AV248" s="178">
        <f>IFERROR(IF(OR($G248="公衆街路灯A",$G248="定額電灯"),ROUND((((AR248+AS248)*AN248))*12*_xlfn.XLOOKUP($A248,削除禁止_電灯料金!K:K,削除禁止_電灯料金!N:N),0),ROUND((AT248+AU248)*AN248*12*_xlfn.XLOOKUP($A248,削除禁止_電灯料金!K:K,削除禁止_電灯料金!N:N),0)),0)</f>
        <v>0</v>
      </c>
      <c r="AW248" s="145"/>
    </row>
    <row r="249" spans="1:49" ht="30" customHeight="1">
      <c r="A249" s="1">
        <v>4</v>
      </c>
      <c r="B249" s="41" t="s">
        <v>342</v>
      </c>
      <c r="C249" s="42"/>
      <c r="D249" s="262" t="s">
        <v>344</v>
      </c>
      <c r="E249" s="263" t="s">
        <v>71</v>
      </c>
      <c r="F249" s="264" t="s">
        <v>395</v>
      </c>
      <c r="G249" s="148" t="s">
        <v>73</v>
      </c>
      <c r="H249" s="279"/>
      <c r="I249" s="280"/>
      <c r="J249" s="267"/>
      <c r="K249" s="152">
        <v>8</v>
      </c>
      <c r="L249" s="266">
        <v>240</v>
      </c>
      <c r="M249" s="281" t="s">
        <v>350</v>
      </c>
      <c r="N249" s="119" t="s">
        <v>75</v>
      </c>
      <c r="O249" s="120">
        <v>1</v>
      </c>
      <c r="P249" s="155" t="s">
        <v>351</v>
      </c>
      <c r="Q249" s="155">
        <v>0</v>
      </c>
      <c r="R249" s="155" t="s">
        <v>77</v>
      </c>
      <c r="S249" s="156">
        <v>0</v>
      </c>
      <c r="T249" s="156">
        <v>0</v>
      </c>
      <c r="U249" s="156">
        <v>0</v>
      </c>
      <c r="V249" s="157">
        <v>0</v>
      </c>
      <c r="W249" s="158">
        <v>34</v>
      </c>
      <c r="X249" s="159">
        <v>6</v>
      </c>
      <c r="Y249" s="160">
        <v>6</v>
      </c>
      <c r="Z249" s="161">
        <f t="shared" si="37"/>
        <v>32.64</v>
      </c>
      <c r="AA249" s="155">
        <v>0</v>
      </c>
      <c r="AB249" s="162" t="s">
        <v>80</v>
      </c>
      <c r="AC249" s="163" t="s">
        <v>56</v>
      </c>
      <c r="AD249" s="164" t="s">
        <v>56</v>
      </c>
      <c r="AE249" s="163" t="s">
        <v>56</v>
      </c>
      <c r="AF249" s="164">
        <f t="shared" si="38"/>
        <v>163.20000000000002</v>
      </c>
      <c r="AG249" s="165">
        <f t="shared" si="39"/>
        <v>117504</v>
      </c>
      <c r="AH249" s="166" t="s">
        <v>81</v>
      </c>
      <c r="AI249" s="167"/>
      <c r="AJ249" s="168"/>
      <c r="AK249" s="169"/>
      <c r="AL249" s="170"/>
      <c r="AM249" s="171"/>
      <c r="AN249" s="172"/>
      <c r="AO249" s="173">
        <f t="shared" si="40"/>
        <v>0</v>
      </c>
      <c r="AP249" s="174" t="s">
        <v>82</v>
      </c>
      <c r="AQ249" s="175" t="str" cm="1">
        <f t="array" ref="AQ249">_xlfn.IFS(OR($G249="公衆街路灯A",$G249="定額電灯"),$G249&amp;AP249,COUNTIF(G249,"*従量電灯*"),G249,1,"-")</f>
        <v>従量電灯</v>
      </c>
      <c r="AR249" s="176" t="str" cm="1">
        <f t="array" ref="AR249">_xlfn.IFS($AN249=0,"-",OR($AH249="対象外",$AH249="-"),"-",OR($G249="公衆街路灯A",$G249="定額電灯"),_xlfn.XLOOKUP($AQ249,削除禁止_電灯料金!$B:$B,削除禁止_電灯料金!$E:$E,0),1,"-")</f>
        <v>-</v>
      </c>
      <c r="AS249" s="177" t="str" cm="1">
        <f t="array" ref="AS249">_xlfn.IFS($AR249="-","-",OR($G249="公衆街路灯A",$G249="定額電灯"),_xlfn.XLOOKUP(AQ249,削除禁止_電灯料金!$B:$B,削除禁止_電灯料金!$D:$D,0),1,"-")</f>
        <v>-</v>
      </c>
      <c r="AT249" s="176">
        <f>IFERROR(IF(OR($G249="公衆街路灯A",$G249="定額電灯"),"-",ROUND((_xlfn.XLOOKUP($AQ249,削除禁止_電灯料金!$B:$B,削除禁止_電灯料金!$E:$E)*AM249/1000*$K249*$L249/12),2)),"-")</f>
        <v>0</v>
      </c>
      <c r="AU249" s="177">
        <f>IFERROR(IF(OR($G249="公衆街路灯A",$G249="定額電灯"),"-",ROUND((AM249/1000*$K249*$L249/12)*_xlfn.XLOOKUP($A249,削除禁止_電灯料金!K:K,削除禁止_電灯料金!M:M,"-"),2)),"-")</f>
        <v>0</v>
      </c>
      <c r="AV249" s="178">
        <f>IFERROR(IF(OR($G249="公衆街路灯A",$G249="定額電灯"),ROUND((((AR249+AS249)*AN249))*12*_xlfn.XLOOKUP($A249,削除禁止_電灯料金!K:K,削除禁止_電灯料金!N:N),0),ROUND((AT249+AU249)*AN249*12*_xlfn.XLOOKUP($A249,削除禁止_電灯料金!K:K,削除禁止_電灯料金!N:N),0)),0)</f>
        <v>0</v>
      </c>
      <c r="AW249" s="145"/>
    </row>
    <row r="250" spans="1:49" ht="30" customHeight="1">
      <c r="A250" s="1">
        <v>4</v>
      </c>
      <c r="B250" s="41" t="s">
        <v>342</v>
      </c>
      <c r="C250" s="42"/>
      <c r="D250" s="262" t="s">
        <v>344</v>
      </c>
      <c r="E250" s="263" t="s">
        <v>71</v>
      </c>
      <c r="F250" s="264" t="s">
        <v>395</v>
      </c>
      <c r="G250" s="148" t="s">
        <v>73</v>
      </c>
      <c r="H250" s="279"/>
      <c r="I250" s="280"/>
      <c r="J250" s="267"/>
      <c r="K250" s="152">
        <v>24</v>
      </c>
      <c r="L250" s="266">
        <v>365</v>
      </c>
      <c r="M250" s="281" t="s">
        <v>11</v>
      </c>
      <c r="N250" s="119" t="s">
        <v>86</v>
      </c>
      <c r="O250" s="120">
        <v>1</v>
      </c>
      <c r="P250" s="155" t="s">
        <v>87</v>
      </c>
      <c r="Q250" s="155">
        <v>0</v>
      </c>
      <c r="R250" s="155" t="s">
        <v>88</v>
      </c>
      <c r="S250" s="156">
        <v>0</v>
      </c>
      <c r="T250" s="156">
        <v>0</v>
      </c>
      <c r="U250" s="156">
        <v>0</v>
      </c>
      <c r="V250" s="157">
        <v>0</v>
      </c>
      <c r="W250" s="158">
        <v>2.7</v>
      </c>
      <c r="X250" s="159">
        <v>3</v>
      </c>
      <c r="Y250" s="160">
        <v>3</v>
      </c>
      <c r="Z250" s="161">
        <f t="shared" si="37"/>
        <v>5.9130000000000003</v>
      </c>
      <c r="AA250" s="155">
        <v>0</v>
      </c>
      <c r="AB250" s="162" t="s">
        <v>80</v>
      </c>
      <c r="AC250" s="163" t="s">
        <v>56</v>
      </c>
      <c r="AD250" s="164" t="s">
        <v>56</v>
      </c>
      <c r="AE250" s="163" t="s">
        <v>56</v>
      </c>
      <c r="AF250" s="164">
        <f t="shared" si="38"/>
        <v>59.13</v>
      </c>
      <c r="AG250" s="165">
        <f t="shared" si="39"/>
        <v>21286.800000000003</v>
      </c>
      <c r="AH250" s="166" t="s">
        <v>81</v>
      </c>
      <c r="AI250" s="167"/>
      <c r="AJ250" s="168"/>
      <c r="AK250" s="169"/>
      <c r="AL250" s="170"/>
      <c r="AM250" s="171"/>
      <c r="AN250" s="172"/>
      <c r="AO250" s="173">
        <f t="shared" si="40"/>
        <v>0</v>
      </c>
      <c r="AP250" s="174" t="s">
        <v>82</v>
      </c>
      <c r="AQ250" s="175" t="str" cm="1">
        <f t="array" ref="AQ250">_xlfn.IFS(OR($G250="公衆街路灯A",$G250="定額電灯"),$G250&amp;AP250,COUNTIF(G250,"*従量電灯*"),G250,1,"-")</f>
        <v>従量電灯</v>
      </c>
      <c r="AR250" s="176" t="str" cm="1">
        <f t="array" ref="AR250">_xlfn.IFS($AN250=0,"-",OR($AH250="対象外",$AH250="-"),"-",OR($G250="公衆街路灯A",$G250="定額電灯"),_xlfn.XLOOKUP($AQ250,削除禁止_電灯料金!$B:$B,削除禁止_電灯料金!$E:$E,0),1,"-")</f>
        <v>-</v>
      </c>
      <c r="AS250" s="177" t="str" cm="1">
        <f t="array" ref="AS250">_xlfn.IFS($AR250="-","-",OR($G250="公衆街路灯A",$G250="定額電灯"),_xlfn.XLOOKUP(AQ250,削除禁止_電灯料金!$B:$B,削除禁止_電灯料金!$D:$D,0),1,"-")</f>
        <v>-</v>
      </c>
      <c r="AT250" s="176">
        <f>IFERROR(IF(OR($G250="公衆街路灯A",$G250="定額電灯"),"-",ROUND((_xlfn.XLOOKUP($AQ250,削除禁止_電灯料金!$B:$B,削除禁止_電灯料金!$E:$E)*AM250/1000*$K250*$L250/12),2)),"-")</f>
        <v>0</v>
      </c>
      <c r="AU250" s="177">
        <f>IFERROR(IF(OR($G250="公衆街路灯A",$G250="定額電灯"),"-",ROUND((AM250/1000*$K250*$L250/12)*_xlfn.XLOOKUP($A250,削除禁止_電灯料金!K:K,削除禁止_電灯料金!M:M,"-"),2)),"-")</f>
        <v>0</v>
      </c>
      <c r="AV250" s="178">
        <f>IFERROR(IF(OR($G250="公衆街路灯A",$G250="定額電灯"),ROUND((((AR250+AS250)*AN250))*12*_xlfn.XLOOKUP($A250,削除禁止_電灯料金!K:K,削除禁止_電灯料金!N:N),0),ROUND((AT250+AU250)*AN250*12*_xlfn.XLOOKUP($A250,削除禁止_電灯料金!K:K,削除禁止_電灯料金!N:N),0)),0)</f>
        <v>0</v>
      </c>
      <c r="AW250" s="145"/>
    </row>
    <row r="251" spans="1:49" ht="30" customHeight="1">
      <c r="A251" s="1">
        <v>4</v>
      </c>
      <c r="B251" s="41" t="s">
        <v>342</v>
      </c>
      <c r="C251" s="42"/>
      <c r="D251" s="262" t="s">
        <v>344</v>
      </c>
      <c r="E251" s="263" t="s">
        <v>71</v>
      </c>
      <c r="F251" s="264" t="s">
        <v>396</v>
      </c>
      <c r="G251" s="148" t="s">
        <v>73</v>
      </c>
      <c r="H251" s="279"/>
      <c r="I251" s="280"/>
      <c r="J251" s="267"/>
      <c r="K251" s="152">
        <v>4</v>
      </c>
      <c r="L251" s="266">
        <v>240</v>
      </c>
      <c r="M251" s="281" t="s">
        <v>346</v>
      </c>
      <c r="N251" s="119" t="s">
        <v>75</v>
      </c>
      <c r="O251" s="120">
        <v>1</v>
      </c>
      <c r="P251" s="155" t="s">
        <v>347</v>
      </c>
      <c r="Q251" s="155">
        <v>0</v>
      </c>
      <c r="R251" s="155" t="s">
        <v>77</v>
      </c>
      <c r="S251" s="156" t="s">
        <v>78</v>
      </c>
      <c r="T251" s="156">
        <v>0</v>
      </c>
      <c r="U251" s="156" t="s">
        <v>348</v>
      </c>
      <c r="V251" s="157">
        <v>0</v>
      </c>
      <c r="W251" s="158">
        <v>18</v>
      </c>
      <c r="X251" s="159">
        <v>1</v>
      </c>
      <c r="Y251" s="160">
        <v>1</v>
      </c>
      <c r="Z251" s="161">
        <f t="shared" si="37"/>
        <v>1.44</v>
      </c>
      <c r="AA251" s="155">
        <v>0</v>
      </c>
      <c r="AB251" s="162" t="s">
        <v>80</v>
      </c>
      <c r="AC251" s="163" t="s">
        <v>56</v>
      </c>
      <c r="AD251" s="164" t="s">
        <v>56</v>
      </c>
      <c r="AE251" s="163" t="s">
        <v>56</v>
      </c>
      <c r="AF251" s="164">
        <f t="shared" si="38"/>
        <v>43.199999999999996</v>
      </c>
      <c r="AG251" s="165">
        <f t="shared" si="39"/>
        <v>5183.9999999999991</v>
      </c>
      <c r="AH251" s="166" t="s">
        <v>81</v>
      </c>
      <c r="AI251" s="167"/>
      <c r="AJ251" s="168"/>
      <c r="AK251" s="169"/>
      <c r="AL251" s="170"/>
      <c r="AM251" s="171"/>
      <c r="AN251" s="172"/>
      <c r="AO251" s="173">
        <f t="shared" si="40"/>
        <v>0</v>
      </c>
      <c r="AP251" s="174" t="s">
        <v>82</v>
      </c>
      <c r="AQ251" s="175" t="str" cm="1">
        <f t="array" ref="AQ251">_xlfn.IFS(OR($G251="公衆街路灯A",$G251="定額電灯"),$G251&amp;AP251,COUNTIF(G251,"*従量電灯*"),G251,1,"-")</f>
        <v>従量電灯</v>
      </c>
      <c r="AR251" s="176" t="str" cm="1">
        <f t="array" ref="AR251">_xlfn.IFS($AN251=0,"-",OR($AH251="対象外",$AH251="-"),"-",OR($G251="公衆街路灯A",$G251="定額電灯"),_xlfn.XLOOKUP($AQ251,削除禁止_電灯料金!$B:$B,削除禁止_電灯料金!$E:$E,0),1,"-")</f>
        <v>-</v>
      </c>
      <c r="AS251" s="177" t="str" cm="1">
        <f t="array" ref="AS251">_xlfn.IFS($AR251="-","-",OR($G251="公衆街路灯A",$G251="定額電灯"),_xlfn.XLOOKUP(AQ251,削除禁止_電灯料金!$B:$B,削除禁止_電灯料金!$D:$D,0),1,"-")</f>
        <v>-</v>
      </c>
      <c r="AT251" s="176">
        <f>IFERROR(IF(OR($G251="公衆街路灯A",$G251="定額電灯"),"-",ROUND((_xlfn.XLOOKUP($AQ251,削除禁止_電灯料金!$B:$B,削除禁止_電灯料金!$E:$E)*AM251/1000*$K251*$L251/12),2)),"-")</f>
        <v>0</v>
      </c>
      <c r="AU251" s="177">
        <f>IFERROR(IF(OR($G251="公衆街路灯A",$G251="定額電灯"),"-",ROUND((AM251/1000*$K251*$L251/12)*_xlfn.XLOOKUP($A251,削除禁止_電灯料金!K:K,削除禁止_電灯料金!M:M,"-"),2)),"-")</f>
        <v>0</v>
      </c>
      <c r="AV251" s="178">
        <f>IFERROR(IF(OR($G251="公衆街路灯A",$G251="定額電灯"),ROUND((((AR251+AS251)*AN251))*12*_xlfn.XLOOKUP($A251,削除禁止_電灯料金!K:K,削除禁止_電灯料金!N:N),0),ROUND((AT251+AU251)*AN251*12*_xlfn.XLOOKUP($A251,削除禁止_電灯料金!K:K,削除禁止_電灯料金!N:N),0)),0)</f>
        <v>0</v>
      </c>
      <c r="AW251" s="145"/>
    </row>
    <row r="252" spans="1:49" ht="30" customHeight="1">
      <c r="A252" s="1">
        <v>4</v>
      </c>
      <c r="B252" s="41" t="s">
        <v>342</v>
      </c>
      <c r="C252" s="42"/>
      <c r="D252" s="262" t="s">
        <v>344</v>
      </c>
      <c r="E252" s="263" t="s">
        <v>71</v>
      </c>
      <c r="F252" s="264" t="s">
        <v>397</v>
      </c>
      <c r="G252" s="148" t="s">
        <v>73</v>
      </c>
      <c r="H252" s="279"/>
      <c r="I252" s="280"/>
      <c r="J252" s="267"/>
      <c r="K252" s="152">
        <v>2</v>
      </c>
      <c r="L252" s="266">
        <v>30</v>
      </c>
      <c r="M252" s="281" t="s">
        <v>356</v>
      </c>
      <c r="N252" s="119" t="s">
        <v>110</v>
      </c>
      <c r="O252" s="120">
        <v>2</v>
      </c>
      <c r="P252" s="155" t="s">
        <v>227</v>
      </c>
      <c r="Q252" s="155">
        <v>0</v>
      </c>
      <c r="R252" s="155" t="s">
        <v>295</v>
      </c>
      <c r="S252" s="156">
        <v>0</v>
      </c>
      <c r="T252" s="156">
        <v>0</v>
      </c>
      <c r="U252" s="156">
        <v>0</v>
      </c>
      <c r="V252" s="157">
        <v>0</v>
      </c>
      <c r="W252" s="158">
        <v>47</v>
      </c>
      <c r="X252" s="159">
        <v>16</v>
      </c>
      <c r="Y252" s="160">
        <v>32</v>
      </c>
      <c r="Z252" s="161">
        <f t="shared" si="37"/>
        <v>7.52</v>
      </c>
      <c r="AA252" s="155">
        <v>0</v>
      </c>
      <c r="AB252" s="162" t="s">
        <v>80</v>
      </c>
      <c r="AC252" s="163" t="s">
        <v>56</v>
      </c>
      <c r="AD252" s="164" t="s">
        <v>56</v>
      </c>
      <c r="AE252" s="163" t="s">
        <v>56</v>
      </c>
      <c r="AF252" s="164">
        <f t="shared" si="38"/>
        <v>7.05</v>
      </c>
      <c r="AG252" s="165">
        <f t="shared" si="39"/>
        <v>27072</v>
      </c>
      <c r="AH252" s="166" t="s">
        <v>113</v>
      </c>
      <c r="AI252" s="167"/>
      <c r="AJ252" s="168"/>
      <c r="AK252" s="169"/>
      <c r="AL252" s="170"/>
      <c r="AM252" s="171"/>
      <c r="AN252" s="172"/>
      <c r="AO252" s="173">
        <f t="shared" si="40"/>
        <v>0</v>
      </c>
      <c r="AP252" s="174" t="s">
        <v>82</v>
      </c>
      <c r="AQ252" s="175" t="str" cm="1">
        <f t="array" ref="AQ252">_xlfn.IFS(OR($G252="公衆街路灯A",$G252="定額電灯"),$G252&amp;AP252,COUNTIF(G252,"*従量電灯*"),G252,1,"-")</f>
        <v>従量電灯</v>
      </c>
      <c r="AR252" s="176" t="str" cm="1">
        <f t="array" ref="AR252">_xlfn.IFS($AN252=0,"-",OR($AH252="対象外",$AH252="-"),"-",OR($G252="公衆街路灯A",$G252="定額電灯"),_xlfn.XLOOKUP($AQ252,削除禁止_電灯料金!$B:$B,削除禁止_電灯料金!$E:$E,0),1,"-")</f>
        <v>-</v>
      </c>
      <c r="AS252" s="177" t="str" cm="1">
        <f t="array" ref="AS252">_xlfn.IFS($AR252="-","-",OR($G252="公衆街路灯A",$G252="定額電灯"),_xlfn.XLOOKUP(AQ252,削除禁止_電灯料金!$B:$B,削除禁止_電灯料金!$D:$D,0),1,"-")</f>
        <v>-</v>
      </c>
      <c r="AT252" s="176">
        <f>IFERROR(IF(OR($G252="公衆街路灯A",$G252="定額電灯"),"-",ROUND((_xlfn.XLOOKUP($AQ252,削除禁止_電灯料金!$B:$B,削除禁止_電灯料金!$E:$E)*AM252/1000*$K252*$L252/12),2)),"-")</f>
        <v>0</v>
      </c>
      <c r="AU252" s="177">
        <f>IFERROR(IF(OR($G252="公衆街路灯A",$G252="定額電灯"),"-",ROUND((AM252/1000*$K252*$L252/12)*_xlfn.XLOOKUP($A252,削除禁止_電灯料金!K:K,削除禁止_電灯料金!M:M,"-"),2)),"-")</f>
        <v>0</v>
      </c>
      <c r="AV252" s="178">
        <f>IFERROR(IF(OR($G252="公衆街路灯A",$G252="定額電灯"),ROUND((((AR252+AS252)*AN252))*12*_xlfn.XLOOKUP($A252,削除禁止_電灯料金!K:K,削除禁止_電灯料金!N:N),0),ROUND((AT252+AU252)*AN252*12*_xlfn.XLOOKUP($A252,削除禁止_電灯料金!K:K,削除禁止_電灯料金!N:N),0)),0)</f>
        <v>0</v>
      </c>
      <c r="AW252" s="145"/>
    </row>
    <row r="253" spans="1:49" ht="30" customHeight="1">
      <c r="A253" s="1">
        <v>4</v>
      </c>
      <c r="B253" s="41" t="s">
        <v>342</v>
      </c>
      <c r="C253" s="42"/>
      <c r="D253" s="262" t="s">
        <v>344</v>
      </c>
      <c r="E253" s="263" t="s">
        <v>71</v>
      </c>
      <c r="F253" s="264" t="s">
        <v>398</v>
      </c>
      <c r="G253" s="148" t="s">
        <v>73</v>
      </c>
      <c r="H253" s="279"/>
      <c r="I253" s="280"/>
      <c r="J253" s="267"/>
      <c r="K253" s="152">
        <v>1</v>
      </c>
      <c r="L253" s="266">
        <v>12</v>
      </c>
      <c r="M253" s="281" t="s">
        <v>393</v>
      </c>
      <c r="N253" s="119" t="s">
        <v>134</v>
      </c>
      <c r="O253" s="120">
        <v>1</v>
      </c>
      <c r="P253" s="155" t="s">
        <v>227</v>
      </c>
      <c r="Q253" s="155">
        <v>0</v>
      </c>
      <c r="R253" s="155">
        <v>0</v>
      </c>
      <c r="S253" s="156">
        <v>0</v>
      </c>
      <c r="T253" s="156">
        <v>0</v>
      </c>
      <c r="U253" s="156">
        <v>0</v>
      </c>
      <c r="V253" s="157">
        <v>0</v>
      </c>
      <c r="W253" s="158">
        <v>47</v>
      </c>
      <c r="X253" s="159">
        <v>2</v>
      </c>
      <c r="Y253" s="160">
        <v>2</v>
      </c>
      <c r="Z253" s="161">
        <f t="shared" si="37"/>
        <v>9.4E-2</v>
      </c>
      <c r="AA253" s="155">
        <v>0</v>
      </c>
      <c r="AB253" s="162" t="s">
        <v>80</v>
      </c>
      <c r="AC253" s="163" t="s">
        <v>56</v>
      </c>
      <c r="AD253" s="164" t="s">
        <v>56</v>
      </c>
      <c r="AE253" s="163" t="s">
        <v>56</v>
      </c>
      <c r="AF253" s="164">
        <f t="shared" si="38"/>
        <v>1.41</v>
      </c>
      <c r="AG253" s="165">
        <f t="shared" si="39"/>
        <v>338.4</v>
      </c>
      <c r="AH253" s="166" t="s">
        <v>113</v>
      </c>
      <c r="AI253" s="167"/>
      <c r="AJ253" s="168"/>
      <c r="AK253" s="169"/>
      <c r="AL253" s="170"/>
      <c r="AM253" s="171"/>
      <c r="AN253" s="172"/>
      <c r="AO253" s="173">
        <f t="shared" si="40"/>
        <v>0</v>
      </c>
      <c r="AP253" s="174" t="s">
        <v>82</v>
      </c>
      <c r="AQ253" s="175" t="str" cm="1">
        <f t="array" ref="AQ253">_xlfn.IFS(OR($G253="公衆街路灯A",$G253="定額電灯"),$G253&amp;AP253,COUNTIF(G253,"*従量電灯*"),G253,1,"-")</f>
        <v>従量電灯</v>
      </c>
      <c r="AR253" s="176" t="str" cm="1">
        <f t="array" ref="AR253">_xlfn.IFS($AN253=0,"-",OR($AH253="対象外",$AH253="-"),"-",OR($G253="公衆街路灯A",$G253="定額電灯"),_xlfn.XLOOKUP($AQ253,削除禁止_電灯料金!$B:$B,削除禁止_電灯料金!$E:$E,0),1,"-")</f>
        <v>-</v>
      </c>
      <c r="AS253" s="177" t="str" cm="1">
        <f t="array" ref="AS253">_xlfn.IFS($AR253="-","-",OR($G253="公衆街路灯A",$G253="定額電灯"),_xlfn.XLOOKUP(AQ253,削除禁止_電灯料金!$B:$B,削除禁止_電灯料金!$D:$D,0),1,"-")</f>
        <v>-</v>
      </c>
      <c r="AT253" s="176">
        <f>IFERROR(IF(OR($G253="公衆街路灯A",$G253="定額電灯"),"-",ROUND((_xlfn.XLOOKUP($AQ253,削除禁止_電灯料金!$B:$B,削除禁止_電灯料金!$E:$E)*AM253/1000*$K253*$L253/12),2)),"-")</f>
        <v>0</v>
      </c>
      <c r="AU253" s="177">
        <f>IFERROR(IF(OR($G253="公衆街路灯A",$G253="定額電灯"),"-",ROUND((AM253/1000*$K253*$L253/12)*_xlfn.XLOOKUP($A253,削除禁止_電灯料金!K:K,削除禁止_電灯料金!M:M,"-"),2)),"-")</f>
        <v>0</v>
      </c>
      <c r="AV253" s="178">
        <f>IFERROR(IF(OR($G253="公衆街路灯A",$G253="定額電灯"),ROUND((((AR253+AS253)*AN253))*12*_xlfn.XLOOKUP($A253,削除禁止_電灯料金!K:K,削除禁止_電灯料金!N:N),0),ROUND((AT253+AU253)*AN253*12*_xlfn.XLOOKUP($A253,削除禁止_電灯料金!K:K,削除禁止_電灯料金!N:N),0)),0)</f>
        <v>0</v>
      </c>
      <c r="AW253" s="145"/>
    </row>
    <row r="254" spans="1:49" ht="30" customHeight="1">
      <c r="A254" s="1">
        <v>4</v>
      </c>
      <c r="B254" s="41" t="s">
        <v>342</v>
      </c>
      <c r="C254" s="42"/>
      <c r="D254" s="262" t="s">
        <v>344</v>
      </c>
      <c r="E254" s="263" t="s">
        <v>71</v>
      </c>
      <c r="F254" s="264" t="s">
        <v>399</v>
      </c>
      <c r="G254" s="148" t="s">
        <v>73</v>
      </c>
      <c r="H254" s="279"/>
      <c r="I254" s="280"/>
      <c r="J254" s="267"/>
      <c r="K254" s="152">
        <v>1</v>
      </c>
      <c r="L254" s="266">
        <v>12</v>
      </c>
      <c r="M254" s="281" t="s">
        <v>393</v>
      </c>
      <c r="N254" s="119" t="s">
        <v>134</v>
      </c>
      <c r="O254" s="120">
        <v>1</v>
      </c>
      <c r="P254" s="155" t="s">
        <v>227</v>
      </c>
      <c r="Q254" s="155">
        <v>0</v>
      </c>
      <c r="R254" s="155">
        <v>0</v>
      </c>
      <c r="S254" s="156">
        <v>0</v>
      </c>
      <c r="T254" s="156">
        <v>0</v>
      </c>
      <c r="U254" s="156">
        <v>0</v>
      </c>
      <c r="V254" s="157">
        <v>0</v>
      </c>
      <c r="W254" s="158">
        <v>47</v>
      </c>
      <c r="X254" s="159">
        <v>5</v>
      </c>
      <c r="Y254" s="160">
        <v>5</v>
      </c>
      <c r="Z254" s="161">
        <f t="shared" si="37"/>
        <v>0.23499999999999999</v>
      </c>
      <c r="AA254" s="155">
        <v>0</v>
      </c>
      <c r="AB254" s="162" t="s">
        <v>80</v>
      </c>
      <c r="AC254" s="163" t="s">
        <v>56</v>
      </c>
      <c r="AD254" s="164" t="s">
        <v>56</v>
      </c>
      <c r="AE254" s="163" t="s">
        <v>56</v>
      </c>
      <c r="AF254" s="164">
        <f t="shared" si="38"/>
        <v>1.41</v>
      </c>
      <c r="AG254" s="165">
        <f t="shared" si="39"/>
        <v>846</v>
      </c>
      <c r="AH254" s="166" t="s">
        <v>113</v>
      </c>
      <c r="AI254" s="167"/>
      <c r="AJ254" s="168"/>
      <c r="AK254" s="169"/>
      <c r="AL254" s="170"/>
      <c r="AM254" s="171"/>
      <c r="AN254" s="172"/>
      <c r="AO254" s="173">
        <f t="shared" si="40"/>
        <v>0</v>
      </c>
      <c r="AP254" s="174" t="s">
        <v>82</v>
      </c>
      <c r="AQ254" s="175" t="str" cm="1">
        <f t="array" ref="AQ254">_xlfn.IFS(OR($G254="公衆街路灯A",$G254="定額電灯"),$G254&amp;AP254,COUNTIF(G254,"*従量電灯*"),G254,1,"-")</f>
        <v>従量電灯</v>
      </c>
      <c r="AR254" s="176" t="str" cm="1">
        <f t="array" ref="AR254">_xlfn.IFS($AN254=0,"-",OR($AH254="対象外",$AH254="-"),"-",OR($G254="公衆街路灯A",$G254="定額電灯"),_xlfn.XLOOKUP($AQ254,削除禁止_電灯料金!$B:$B,削除禁止_電灯料金!$E:$E,0),1,"-")</f>
        <v>-</v>
      </c>
      <c r="AS254" s="177" t="str" cm="1">
        <f t="array" ref="AS254">_xlfn.IFS($AR254="-","-",OR($G254="公衆街路灯A",$G254="定額電灯"),_xlfn.XLOOKUP(AQ254,削除禁止_電灯料金!$B:$B,削除禁止_電灯料金!$D:$D,0),1,"-")</f>
        <v>-</v>
      </c>
      <c r="AT254" s="176">
        <f>IFERROR(IF(OR($G254="公衆街路灯A",$G254="定額電灯"),"-",ROUND((_xlfn.XLOOKUP($AQ254,削除禁止_電灯料金!$B:$B,削除禁止_電灯料金!$E:$E)*AM254/1000*$K254*$L254/12),2)),"-")</f>
        <v>0</v>
      </c>
      <c r="AU254" s="177">
        <f>IFERROR(IF(OR($G254="公衆街路灯A",$G254="定額電灯"),"-",ROUND((AM254/1000*$K254*$L254/12)*_xlfn.XLOOKUP($A254,削除禁止_電灯料金!K:K,削除禁止_電灯料金!M:M,"-"),2)),"-")</f>
        <v>0</v>
      </c>
      <c r="AV254" s="178">
        <f>IFERROR(IF(OR($G254="公衆街路灯A",$G254="定額電灯"),ROUND((((AR254+AS254)*AN254))*12*_xlfn.XLOOKUP($A254,削除禁止_電灯料金!K:K,削除禁止_電灯料金!N:N),0),ROUND((AT254+AU254)*AN254*12*_xlfn.XLOOKUP($A254,削除禁止_電灯料金!K:K,削除禁止_電灯料金!N:N),0)),0)</f>
        <v>0</v>
      </c>
      <c r="AW254" s="145"/>
    </row>
    <row r="255" spans="1:49" ht="30" customHeight="1">
      <c r="A255" s="1">
        <v>4</v>
      </c>
      <c r="B255" s="41" t="s">
        <v>342</v>
      </c>
      <c r="C255" s="42"/>
      <c r="D255" s="262" t="s">
        <v>344</v>
      </c>
      <c r="E255" s="263" t="s">
        <v>71</v>
      </c>
      <c r="F255" s="264" t="s">
        <v>400</v>
      </c>
      <c r="G255" s="148" t="s">
        <v>73</v>
      </c>
      <c r="H255" s="279"/>
      <c r="I255" s="280"/>
      <c r="J255" s="267"/>
      <c r="K255" s="152">
        <v>1</v>
      </c>
      <c r="L255" s="266">
        <v>12</v>
      </c>
      <c r="M255" s="281" t="s">
        <v>393</v>
      </c>
      <c r="N255" s="119" t="s">
        <v>134</v>
      </c>
      <c r="O255" s="120">
        <v>1</v>
      </c>
      <c r="P255" s="155" t="s">
        <v>227</v>
      </c>
      <c r="Q255" s="155">
        <v>0</v>
      </c>
      <c r="R255" s="155">
        <v>0</v>
      </c>
      <c r="S255" s="156">
        <v>0</v>
      </c>
      <c r="T255" s="156">
        <v>0</v>
      </c>
      <c r="U255" s="156">
        <v>0</v>
      </c>
      <c r="V255" s="157">
        <v>0</v>
      </c>
      <c r="W255" s="158">
        <v>47</v>
      </c>
      <c r="X255" s="159">
        <v>4</v>
      </c>
      <c r="Y255" s="160">
        <v>4</v>
      </c>
      <c r="Z255" s="161">
        <f t="shared" si="37"/>
        <v>0.188</v>
      </c>
      <c r="AA255" s="155">
        <v>0</v>
      </c>
      <c r="AB255" s="162" t="s">
        <v>80</v>
      </c>
      <c r="AC255" s="163" t="s">
        <v>56</v>
      </c>
      <c r="AD255" s="164" t="s">
        <v>56</v>
      </c>
      <c r="AE255" s="163" t="s">
        <v>56</v>
      </c>
      <c r="AF255" s="164">
        <f t="shared" si="38"/>
        <v>1.41</v>
      </c>
      <c r="AG255" s="165">
        <f t="shared" si="39"/>
        <v>676.8</v>
      </c>
      <c r="AH255" s="166" t="s">
        <v>113</v>
      </c>
      <c r="AI255" s="167"/>
      <c r="AJ255" s="168"/>
      <c r="AK255" s="169"/>
      <c r="AL255" s="170"/>
      <c r="AM255" s="171"/>
      <c r="AN255" s="172"/>
      <c r="AO255" s="173">
        <f t="shared" si="40"/>
        <v>0</v>
      </c>
      <c r="AP255" s="174" t="s">
        <v>82</v>
      </c>
      <c r="AQ255" s="175" t="str" cm="1">
        <f t="array" ref="AQ255">_xlfn.IFS(OR($G255="公衆街路灯A",$G255="定額電灯"),$G255&amp;AP255,COUNTIF(G255,"*従量電灯*"),G255,1,"-")</f>
        <v>従量電灯</v>
      </c>
      <c r="AR255" s="176" t="str" cm="1">
        <f t="array" ref="AR255">_xlfn.IFS($AN255=0,"-",OR($AH255="対象外",$AH255="-"),"-",OR($G255="公衆街路灯A",$G255="定額電灯"),_xlfn.XLOOKUP($AQ255,削除禁止_電灯料金!$B:$B,削除禁止_電灯料金!$E:$E,0),1,"-")</f>
        <v>-</v>
      </c>
      <c r="AS255" s="177" t="str" cm="1">
        <f t="array" ref="AS255">_xlfn.IFS($AR255="-","-",OR($G255="公衆街路灯A",$G255="定額電灯"),_xlfn.XLOOKUP(AQ255,削除禁止_電灯料金!$B:$B,削除禁止_電灯料金!$D:$D,0),1,"-")</f>
        <v>-</v>
      </c>
      <c r="AT255" s="176">
        <f>IFERROR(IF(OR($G255="公衆街路灯A",$G255="定額電灯"),"-",ROUND((_xlfn.XLOOKUP($AQ255,削除禁止_電灯料金!$B:$B,削除禁止_電灯料金!$E:$E)*AM255/1000*$K255*$L255/12),2)),"-")</f>
        <v>0</v>
      </c>
      <c r="AU255" s="177">
        <f>IFERROR(IF(OR($G255="公衆街路灯A",$G255="定額電灯"),"-",ROUND((AM255/1000*$K255*$L255/12)*_xlfn.XLOOKUP($A255,削除禁止_電灯料金!K:K,削除禁止_電灯料金!M:M,"-"),2)),"-")</f>
        <v>0</v>
      </c>
      <c r="AV255" s="178">
        <f>IFERROR(IF(OR($G255="公衆街路灯A",$G255="定額電灯"),ROUND((((AR255+AS255)*AN255))*12*_xlfn.XLOOKUP($A255,削除禁止_電灯料金!K:K,削除禁止_電灯料金!N:N),0),ROUND((AT255+AU255)*AN255*12*_xlfn.XLOOKUP($A255,削除禁止_電灯料金!K:K,削除禁止_電灯料金!N:N),0)),0)</f>
        <v>0</v>
      </c>
      <c r="AW255" s="145"/>
    </row>
    <row r="256" spans="1:49" ht="30" customHeight="1">
      <c r="A256" s="1">
        <v>4</v>
      </c>
      <c r="B256" s="41" t="s">
        <v>342</v>
      </c>
      <c r="C256" s="42"/>
      <c r="D256" s="262" t="s">
        <v>344</v>
      </c>
      <c r="E256" s="263" t="s">
        <v>71</v>
      </c>
      <c r="F256" s="264" t="s">
        <v>400</v>
      </c>
      <c r="G256" s="148" t="s">
        <v>73</v>
      </c>
      <c r="H256" s="279"/>
      <c r="I256" s="280"/>
      <c r="J256" s="267"/>
      <c r="K256" s="152">
        <v>24</v>
      </c>
      <c r="L256" s="266">
        <v>365</v>
      </c>
      <c r="M256" s="281" t="s">
        <v>11</v>
      </c>
      <c r="N256" s="119" t="s">
        <v>86</v>
      </c>
      <c r="O256" s="120">
        <v>1</v>
      </c>
      <c r="P256" s="155" t="s">
        <v>87</v>
      </c>
      <c r="Q256" s="155">
        <v>0</v>
      </c>
      <c r="R256" s="155" t="s">
        <v>88</v>
      </c>
      <c r="S256" s="156">
        <v>0</v>
      </c>
      <c r="T256" s="156">
        <v>0</v>
      </c>
      <c r="U256" s="156">
        <v>0</v>
      </c>
      <c r="V256" s="157">
        <v>0</v>
      </c>
      <c r="W256" s="158">
        <v>2.7</v>
      </c>
      <c r="X256" s="159">
        <v>2</v>
      </c>
      <c r="Y256" s="160">
        <v>2</v>
      </c>
      <c r="Z256" s="161">
        <f t="shared" si="37"/>
        <v>3.9420000000000002</v>
      </c>
      <c r="AA256" s="155">
        <v>0</v>
      </c>
      <c r="AB256" s="162" t="s">
        <v>80</v>
      </c>
      <c r="AC256" s="163" t="s">
        <v>56</v>
      </c>
      <c r="AD256" s="164" t="s">
        <v>56</v>
      </c>
      <c r="AE256" s="163" t="s">
        <v>56</v>
      </c>
      <c r="AF256" s="164">
        <f t="shared" si="38"/>
        <v>59.13</v>
      </c>
      <c r="AG256" s="165">
        <f t="shared" si="39"/>
        <v>14191.2</v>
      </c>
      <c r="AH256" s="166" t="s">
        <v>81</v>
      </c>
      <c r="AI256" s="167"/>
      <c r="AJ256" s="168"/>
      <c r="AK256" s="169"/>
      <c r="AL256" s="170"/>
      <c r="AM256" s="171"/>
      <c r="AN256" s="172"/>
      <c r="AO256" s="173">
        <f t="shared" si="40"/>
        <v>0</v>
      </c>
      <c r="AP256" s="174" t="s">
        <v>82</v>
      </c>
      <c r="AQ256" s="175" t="str" cm="1">
        <f t="array" ref="AQ256">_xlfn.IFS(OR($G256="公衆街路灯A",$G256="定額電灯"),$G256&amp;AP256,COUNTIF(G256,"*従量電灯*"),G256,1,"-")</f>
        <v>従量電灯</v>
      </c>
      <c r="AR256" s="176" t="str" cm="1">
        <f t="array" ref="AR256">_xlfn.IFS($AN256=0,"-",OR($AH256="対象外",$AH256="-"),"-",OR($G256="公衆街路灯A",$G256="定額電灯"),_xlfn.XLOOKUP($AQ256,削除禁止_電灯料金!$B:$B,削除禁止_電灯料金!$E:$E,0),1,"-")</f>
        <v>-</v>
      </c>
      <c r="AS256" s="177" t="str" cm="1">
        <f t="array" ref="AS256">_xlfn.IFS($AR256="-","-",OR($G256="公衆街路灯A",$G256="定額電灯"),_xlfn.XLOOKUP(AQ256,削除禁止_電灯料金!$B:$B,削除禁止_電灯料金!$D:$D,0),1,"-")</f>
        <v>-</v>
      </c>
      <c r="AT256" s="176">
        <f>IFERROR(IF(OR($G256="公衆街路灯A",$G256="定額電灯"),"-",ROUND((_xlfn.XLOOKUP($AQ256,削除禁止_電灯料金!$B:$B,削除禁止_電灯料金!$E:$E)*AM256/1000*$K256*$L256/12),2)),"-")</f>
        <v>0</v>
      </c>
      <c r="AU256" s="177">
        <f>IFERROR(IF(OR($G256="公衆街路灯A",$G256="定額電灯"),"-",ROUND((AM256/1000*$K256*$L256/12)*_xlfn.XLOOKUP($A256,削除禁止_電灯料金!K:K,削除禁止_電灯料金!M:M,"-"),2)),"-")</f>
        <v>0</v>
      </c>
      <c r="AV256" s="178">
        <f>IFERROR(IF(OR($G256="公衆街路灯A",$G256="定額電灯"),ROUND((((AR256+AS256)*AN256))*12*_xlfn.XLOOKUP($A256,削除禁止_電灯料金!K:K,削除禁止_電灯料金!N:N),0),ROUND((AT256+AU256)*AN256*12*_xlfn.XLOOKUP($A256,削除禁止_電灯料金!K:K,削除禁止_電灯料金!N:N),0)),0)</f>
        <v>0</v>
      </c>
      <c r="AW256" s="145"/>
    </row>
    <row r="257" spans="1:49" ht="30" customHeight="1">
      <c r="A257" s="1">
        <v>4</v>
      </c>
      <c r="B257" s="41" t="s">
        <v>342</v>
      </c>
      <c r="C257" s="42"/>
      <c r="D257" s="262" t="s">
        <v>344</v>
      </c>
      <c r="E257" s="263" t="s">
        <v>71</v>
      </c>
      <c r="F257" s="264" t="s">
        <v>401</v>
      </c>
      <c r="G257" s="148" t="s">
        <v>73</v>
      </c>
      <c r="H257" s="279"/>
      <c r="I257" s="280"/>
      <c r="J257" s="267"/>
      <c r="K257" s="152">
        <v>1</v>
      </c>
      <c r="L257" s="266">
        <v>12</v>
      </c>
      <c r="M257" s="281" t="s">
        <v>402</v>
      </c>
      <c r="N257" s="119" t="s">
        <v>134</v>
      </c>
      <c r="O257" s="120">
        <v>1</v>
      </c>
      <c r="P257" s="155" t="s">
        <v>227</v>
      </c>
      <c r="Q257" s="155">
        <v>0</v>
      </c>
      <c r="R257" s="155">
        <v>0</v>
      </c>
      <c r="S257" s="156" t="s">
        <v>403</v>
      </c>
      <c r="T257" s="156">
        <v>0</v>
      </c>
      <c r="U257" s="156">
        <v>0</v>
      </c>
      <c r="V257" s="157">
        <v>0</v>
      </c>
      <c r="W257" s="158">
        <v>47</v>
      </c>
      <c r="X257" s="159">
        <v>2</v>
      </c>
      <c r="Y257" s="160">
        <v>2</v>
      </c>
      <c r="Z257" s="161">
        <f t="shared" si="37"/>
        <v>9.4E-2</v>
      </c>
      <c r="AA257" s="155">
        <v>0</v>
      </c>
      <c r="AB257" s="162" t="s">
        <v>80</v>
      </c>
      <c r="AC257" s="163" t="s">
        <v>56</v>
      </c>
      <c r="AD257" s="164" t="s">
        <v>56</v>
      </c>
      <c r="AE257" s="163" t="s">
        <v>56</v>
      </c>
      <c r="AF257" s="164">
        <f t="shared" si="38"/>
        <v>1.41</v>
      </c>
      <c r="AG257" s="165">
        <f t="shared" si="39"/>
        <v>338.4</v>
      </c>
      <c r="AH257" s="166" t="s">
        <v>113</v>
      </c>
      <c r="AI257" s="167"/>
      <c r="AJ257" s="168"/>
      <c r="AK257" s="169"/>
      <c r="AL257" s="170"/>
      <c r="AM257" s="171"/>
      <c r="AN257" s="172"/>
      <c r="AO257" s="173">
        <f t="shared" si="40"/>
        <v>0</v>
      </c>
      <c r="AP257" s="174" t="s">
        <v>82</v>
      </c>
      <c r="AQ257" s="175" t="str" cm="1">
        <f t="array" ref="AQ257">_xlfn.IFS(OR($G257="公衆街路灯A",$G257="定額電灯"),$G257&amp;AP257,COUNTIF(G257,"*従量電灯*"),G257,1,"-")</f>
        <v>従量電灯</v>
      </c>
      <c r="AR257" s="176" t="str" cm="1">
        <f t="array" ref="AR257">_xlfn.IFS($AN257=0,"-",OR($AH257="対象外",$AH257="-"),"-",OR($G257="公衆街路灯A",$G257="定額電灯"),_xlfn.XLOOKUP($AQ257,削除禁止_電灯料金!$B:$B,削除禁止_電灯料金!$E:$E,0),1,"-")</f>
        <v>-</v>
      </c>
      <c r="AS257" s="177" t="str" cm="1">
        <f t="array" ref="AS257">_xlfn.IFS($AR257="-","-",OR($G257="公衆街路灯A",$G257="定額電灯"),_xlfn.XLOOKUP(AQ257,削除禁止_電灯料金!$B:$B,削除禁止_電灯料金!$D:$D,0),1,"-")</f>
        <v>-</v>
      </c>
      <c r="AT257" s="176">
        <f>IFERROR(IF(OR($G257="公衆街路灯A",$G257="定額電灯"),"-",ROUND((_xlfn.XLOOKUP($AQ257,削除禁止_電灯料金!$B:$B,削除禁止_電灯料金!$E:$E)*AM257/1000*$K257*$L257/12),2)),"-")</f>
        <v>0</v>
      </c>
      <c r="AU257" s="177">
        <f>IFERROR(IF(OR($G257="公衆街路灯A",$G257="定額電灯"),"-",ROUND((AM257/1000*$K257*$L257/12)*_xlfn.XLOOKUP($A257,削除禁止_電灯料金!K:K,削除禁止_電灯料金!M:M,"-"),2)),"-")</f>
        <v>0</v>
      </c>
      <c r="AV257" s="178">
        <f>IFERROR(IF(OR($G257="公衆街路灯A",$G257="定額電灯"),ROUND((((AR257+AS257)*AN257))*12*_xlfn.XLOOKUP($A257,削除禁止_電灯料金!K:K,削除禁止_電灯料金!N:N),0),ROUND((AT257+AU257)*AN257*12*_xlfn.XLOOKUP($A257,削除禁止_電灯料金!K:K,削除禁止_電灯料金!N:N),0)),0)</f>
        <v>0</v>
      </c>
      <c r="AW257" s="145"/>
    </row>
    <row r="258" spans="1:49" ht="30" customHeight="1">
      <c r="A258" s="1">
        <v>4</v>
      </c>
      <c r="B258" s="41" t="s">
        <v>342</v>
      </c>
      <c r="C258" s="42"/>
      <c r="D258" s="262" t="s">
        <v>344</v>
      </c>
      <c r="E258" s="263" t="s">
        <v>71</v>
      </c>
      <c r="F258" s="264" t="s">
        <v>401</v>
      </c>
      <c r="G258" s="148" t="s">
        <v>73</v>
      </c>
      <c r="H258" s="279"/>
      <c r="I258" s="280"/>
      <c r="J258" s="267"/>
      <c r="K258" s="152">
        <v>24</v>
      </c>
      <c r="L258" s="266">
        <v>365</v>
      </c>
      <c r="M258" s="281" t="s">
        <v>11</v>
      </c>
      <c r="N258" s="119" t="s">
        <v>86</v>
      </c>
      <c r="O258" s="120">
        <v>1</v>
      </c>
      <c r="P258" s="155" t="s">
        <v>87</v>
      </c>
      <c r="Q258" s="155">
        <v>0</v>
      </c>
      <c r="R258" s="155" t="s">
        <v>88</v>
      </c>
      <c r="S258" s="156">
        <v>0</v>
      </c>
      <c r="T258" s="156">
        <v>0</v>
      </c>
      <c r="U258" s="156">
        <v>0</v>
      </c>
      <c r="V258" s="157">
        <v>0</v>
      </c>
      <c r="W258" s="158">
        <v>2.7</v>
      </c>
      <c r="X258" s="159">
        <v>1</v>
      </c>
      <c r="Y258" s="160">
        <v>1</v>
      </c>
      <c r="Z258" s="161">
        <f t="shared" si="37"/>
        <v>1.9710000000000001</v>
      </c>
      <c r="AA258" s="155">
        <v>0</v>
      </c>
      <c r="AB258" s="162" t="s">
        <v>80</v>
      </c>
      <c r="AC258" s="163" t="s">
        <v>56</v>
      </c>
      <c r="AD258" s="164" t="s">
        <v>56</v>
      </c>
      <c r="AE258" s="163" t="s">
        <v>56</v>
      </c>
      <c r="AF258" s="164">
        <f t="shared" si="38"/>
        <v>59.13</v>
      </c>
      <c r="AG258" s="165">
        <f t="shared" si="39"/>
        <v>7095.6</v>
      </c>
      <c r="AH258" s="166" t="s">
        <v>81</v>
      </c>
      <c r="AI258" s="167"/>
      <c r="AJ258" s="168"/>
      <c r="AK258" s="169"/>
      <c r="AL258" s="170"/>
      <c r="AM258" s="171"/>
      <c r="AN258" s="172"/>
      <c r="AO258" s="173">
        <f t="shared" si="40"/>
        <v>0</v>
      </c>
      <c r="AP258" s="174" t="s">
        <v>82</v>
      </c>
      <c r="AQ258" s="175" t="str" cm="1">
        <f t="array" ref="AQ258">_xlfn.IFS(OR($G258="公衆街路灯A",$G258="定額電灯"),$G258&amp;AP258,COUNTIF(G258,"*従量電灯*"),G258,1,"-")</f>
        <v>従量電灯</v>
      </c>
      <c r="AR258" s="176" t="str" cm="1">
        <f t="array" ref="AR258">_xlfn.IFS($AN258=0,"-",OR($AH258="対象外",$AH258="-"),"-",OR($G258="公衆街路灯A",$G258="定額電灯"),_xlfn.XLOOKUP($AQ258,削除禁止_電灯料金!$B:$B,削除禁止_電灯料金!$E:$E,0),1,"-")</f>
        <v>-</v>
      </c>
      <c r="AS258" s="177" t="str" cm="1">
        <f t="array" ref="AS258">_xlfn.IFS($AR258="-","-",OR($G258="公衆街路灯A",$G258="定額電灯"),_xlfn.XLOOKUP(AQ258,削除禁止_電灯料金!$B:$B,削除禁止_電灯料金!$D:$D,0),1,"-")</f>
        <v>-</v>
      </c>
      <c r="AT258" s="176">
        <f>IFERROR(IF(OR($G258="公衆街路灯A",$G258="定額電灯"),"-",ROUND((_xlfn.XLOOKUP($AQ258,削除禁止_電灯料金!$B:$B,削除禁止_電灯料金!$E:$E)*AM258/1000*$K258*$L258/12),2)),"-")</f>
        <v>0</v>
      </c>
      <c r="AU258" s="177">
        <f>IFERROR(IF(OR($G258="公衆街路灯A",$G258="定額電灯"),"-",ROUND((AM258/1000*$K258*$L258/12)*_xlfn.XLOOKUP($A258,削除禁止_電灯料金!K:K,削除禁止_電灯料金!M:M,"-"),2)),"-")</f>
        <v>0</v>
      </c>
      <c r="AV258" s="178">
        <f>IFERROR(IF(OR($G258="公衆街路灯A",$G258="定額電灯"),ROUND((((AR258+AS258)*AN258))*12*_xlfn.XLOOKUP($A258,削除禁止_電灯料金!K:K,削除禁止_電灯料金!N:N),0),ROUND((AT258+AU258)*AN258*12*_xlfn.XLOOKUP($A258,削除禁止_電灯料金!K:K,削除禁止_電灯料金!N:N),0)),0)</f>
        <v>0</v>
      </c>
      <c r="AW258" s="145"/>
    </row>
    <row r="259" spans="1:49" ht="30" customHeight="1">
      <c r="A259" s="1">
        <v>4</v>
      </c>
      <c r="B259" s="41" t="s">
        <v>342</v>
      </c>
      <c r="C259" s="42"/>
      <c r="D259" s="262" t="s">
        <v>344</v>
      </c>
      <c r="E259" s="263" t="s">
        <v>71</v>
      </c>
      <c r="F259" s="264" t="s">
        <v>241</v>
      </c>
      <c r="G259" s="148" t="s">
        <v>73</v>
      </c>
      <c r="H259" s="279"/>
      <c r="I259" s="280"/>
      <c r="J259" s="267"/>
      <c r="K259" s="152">
        <v>1</v>
      </c>
      <c r="L259" s="266">
        <v>12</v>
      </c>
      <c r="M259" s="281" t="s">
        <v>402</v>
      </c>
      <c r="N259" s="119" t="s">
        <v>134</v>
      </c>
      <c r="O259" s="120">
        <v>1</v>
      </c>
      <c r="P259" s="155" t="s">
        <v>227</v>
      </c>
      <c r="Q259" s="155">
        <v>0</v>
      </c>
      <c r="R259" s="155">
        <v>0</v>
      </c>
      <c r="S259" s="156" t="s">
        <v>403</v>
      </c>
      <c r="T259" s="156">
        <v>0</v>
      </c>
      <c r="U259" s="156">
        <v>0</v>
      </c>
      <c r="V259" s="157">
        <v>0</v>
      </c>
      <c r="W259" s="158">
        <v>47</v>
      </c>
      <c r="X259" s="159">
        <v>2</v>
      </c>
      <c r="Y259" s="160">
        <v>2</v>
      </c>
      <c r="Z259" s="161">
        <f t="shared" si="37"/>
        <v>9.4E-2</v>
      </c>
      <c r="AA259" s="155">
        <v>0</v>
      </c>
      <c r="AB259" s="162" t="s">
        <v>80</v>
      </c>
      <c r="AC259" s="163" t="s">
        <v>56</v>
      </c>
      <c r="AD259" s="164" t="s">
        <v>56</v>
      </c>
      <c r="AE259" s="163" t="s">
        <v>56</v>
      </c>
      <c r="AF259" s="164">
        <f t="shared" si="38"/>
        <v>1.41</v>
      </c>
      <c r="AG259" s="165">
        <f t="shared" si="39"/>
        <v>338.4</v>
      </c>
      <c r="AH259" s="166" t="s">
        <v>113</v>
      </c>
      <c r="AI259" s="167"/>
      <c r="AJ259" s="168"/>
      <c r="AK259" s="169"/>
      <c r="AL259" s="170"/>
      <c r="AM259" s="171"/>
      <c r="AN259" s="172"/>
      <c r="AO259" s="173">
        <f t="shared" si="40"/>
        <v>0</v>
      </c>
      <c r="AP259" s="174" t="s">
        <v>82</v>
      </c>
      <c r="AQ259" s="175" t="str" cm="1">
        <f t="array" ref="AQ259">_xlfn.IFS(OR($G259="公衆街路灯A",$G259="定額電灯"),$G259&amp;AP259,COUNTIF(G259,"*従量電灯*"),G259,1,"-")</f>
        <v>従量電灯</v>
      </c>
      <c r="AR259" s="176" t="str" cm="1">
        <f t="array" ref="AR259">_xlfn.IFS($AN259=0,"-",OR($AH259="対象外",$AH259="-"),"-",OR($G259="公衆街路灯A",$G259="定額電灯"),_xlfn.XLOOKUP($AQ259,削除禁止_電灯料金!$B:$B,削除禁止_電灯料金!$E:$E,0),1,"-")</f>
        <v>-</v>
      </c>
      <c r="AS259" s="177" t="str" cm="1">
        <f t="array" ref="AS259">_xlfn.IFS($AR259="-","-",OR($G259="公衆街路灯A",$G259="定額電灯"),_xlfn.XLOOKUP(AQ259,削除禁止_電灯料金!$B:$B,削除禁止_電灯料金!$D:$D,0),1,"-")</f>
        <v>-</v>
      </c>
      <c r="AT259" s="176">
        <f>IFERROR(IF(OR($G259="公衆街路灯A",$G259="定額電灯"),"-",ROUND((_xlfn.XLOOKUP($AQ259,削除禁止_電灯料金!$B:$B,削除禁止_電灯料金!$E:$E)*AM259/1000*$K259*$L259/12),2)),"-")</f>
        <v>0</v>
      </c>
      <c r="AU259" s="177">
        <f>IFERROR(IF(OR($G259="公衆街路灯A",$G259="定額電灯"),"-",ROUND((AM259/1000*$K259*$L259/12)*_xlfn.XLOOKUP($A259,削除禁止_電灯料金!K:K,削除禁止_電灯料金!M:M,"-"),2)),"-")</f>
        <v>0</v>
      </c>
      <c r="AV259" s="178">
        <f>IFERROR(IF(OR($G259="公衆街路灯A",$G259="定額電灯"),ROUND((((AR259+AS259)*AN259))*12*_xlfn.XLOOKUP($A259,削除禁止_電灯料金!K:K,削除禁止_電灯料金!N:N),0),ROUND((AT259+AU259)*AN259*12*_xlfn.XLOOKUP($A259,削除禁止_電灯料金!K:K,削除禁止_電灯料金!N:N),0)),0)</f>
        <v>0</v>
      </c>
      <c r="AW259" s="145"/>
    </row>
    <row r="260" spans="1:49" ht="30" customHeight="1">
      <c r="A260" s="1">
        <v>4</v>
      </c>
      <c r="B260" s="41" t="s">
        <v>342</v>
      </c>
      <c r="C260" s="42"/>
      <c r="D260" s="262" t="s">
        <v>344</v>
      </c>
      <c r="E260" s="263" t="s">
        <v>71</v>
      </c>
      <c r="F260" s="264" t="s">
        <v>404</v>
      </c>
      <c r="G260" s="148" t="s">
        <v>73</v>
      </c>
      <c r="H260" s="279"/>
      <c r="I260" s="280"/>
      <c r="J260" s="267"/>
      <c r="K260" s="152">
        <v>4</v>
      </c>
      <c r="L260" s="266">
        <v>240</v>
      </c>
      <c r="M260" s="281" t="s">
        <v>405</v>
      </c>
      <c r="N260" s="119" t="s">
        <v>120</v>
      </c>
      <c r="O260" s="120">
        <v>1</v>
      </c>
      <c r="P260" s="155" t="s">
        <v>406</v>
      </c>
      <c r="Q260" s="155">
        <v>0</v>
      </c>
      <c r="R260" s="155">
        <v>0</v>
      </c>
      <c r="S260" s="156">
        <v>0</v>
      </c>
      <c r="T260" s="156">
        <v>0</v>
      </c>
      <c r="U260" s="156" t="s">
        <v>407</v>
      </c>
      <c r="V260" s="157">
        <v>0</v>
      </c>
      <c r="W260" s="158">
        <v>34</v>
      </c>
      <c r="X260" s="159">
        <v>4</v>
      </c>
      <c r="Y260" s="160">
        <v>4</v>
      </c>
      <c r="Z260" s="161">
        <f t="shared" si="37"/>
        <v>10.88</v>
      </c>
      <c r="AA260" s="155">
        <v>0</v>
      </c>
      <c r="AB260" s="162" t="s">
        <v>80</v>
      </c>
      <c r="AC260" s="163" t="s">
        <v>56</v>
      </c>
      <c r="AD260" s="164" t="s">
        <v>56</v>
      </c>
      <c r="AE260" s="163" t="s">
        <v>56</v>
      </c>
      <c r="AF260" s="164">
        <f t="shared" si="38"/>
        <v>81.600000000000009</v>
      </c>
      <c r="AG260" s="165">
        <f t="shared" si="39"/>
        <v>39168.000000000007</v>
      </c>
      <c r="AH260" s="166" t="s">
        <v>81</v>
      </c>
      <c r="AI260" s="167"/>
      <c r="AJ260" s="168"/>
      <c r="AK260" s="169"/>
      <c r="AL260" s="170"/>
      <c r="AM260" s="171"/>
      <c r="AN260" s="172"/>
      <c r="AO260" s="173">
        <f t="shared" si="40"/>
        <v>0</v>
      </c>
      <c r="AP260" s="174" t="s">
        <v>82</v>
      </c>
      <c r="AQ260" s="175" t="str" cm="1">
        <f t="array" ref="AQ260">_xlfn.IFS(OR($G260="公衆街路灯A",$G260="定額電灯"),$G260&amp;AP260,COUNTIF(G260,"*従量電灯*"),G260,1,"-")</f>
        <v>従量電灯</v>
      </c>
      <c r="AR260" s="176" t="str" cm="1">
        <f t="array" ref="AR260">_xlfn.IFS($AN260=0,"-",OR($AH260="対象外",$AH260="-"),"-",OR($G260="公衆街路灯A",$G260="定額電灯"),_xlfn.XLOOKUP($AQ260,削除禁止_電灯料金!$B:$B,削除禁止_電灯料金!$E:$E,0),1,"-")</f>
        <v>-</v>
      </c>
      <c r="AS260" s="177" t="str" cm="1">
        <f t="array" ref="AS260">_xlfn.IFS($AR260="-","-",OR($G260="公衆街路灯A",$G260="定額電灯"),_xlfn.XLOOKUP(AQ260,削除禁止_電灯料金!$B:$B,削除禁止_電灯料金!$D:$D,0),1,"-")</f>
        <v>-</v>
      </c>
      <c r="AT260" s="176">
        <f>IFERROR(IF(OR($G260="公衆街路灯A",$G260="定額電灯"),"-",ROUND((_xlfn.XLOOKUP($AQ260,削除禁止_電灯料金!$B:$B,削除禁止_電灯料金!$E:$E)*AM260/1000*$K260*$L260/12),2)),"-")</f>
        <v>0</v>
      </c>
      <c r="AU260" s="177">
        <f>IFERROR(IF(OR($G260="公衆街路灯A",$G260="定額電灯"),"-",ROUND((AM260/1000*$K260*$L260/12)*_xlfn.XLOOKUP($A260,削除禁止_電灯料金!K:K,削除禁止_電灯料金!M:M,"-"),2)),"-")</f>
        <v>0</v>
      </c>
      <c r="AV260" s="178">
        <f>IFERROR(IF(OR($G260="公衆街路灯A",$G260="定額電灯"),ROUND((((AR260+AS260)*AN260))*12*_xlfn.XLOOKUP($A260,削除禁止_電灯料金!K:K,削除禁止_電灯料金!N:N),0),ROUND((AT260+AU260)*AN260*12*_xlfn.XLOOKUP($A260,削除禁止_電灯料金!K:K,削除禁止_電灯料金!N:N),0)),0)</f>
        <v>0</v>
      </c>
      <c r="AW260" s="145"/>
    </row>
    <row r="261" spans="1:49" ht="30" customHeight="1">
      <c r="A261" s="1">
        <v>4</v>
      </c>
      <c r="B261" s="41" t="s">
        <v>342</v>
      </c>
      <c r="C261" s="42"/>
      <c r="D261" s="262" t="s">
        <v>408</v>
      </c>
      <c r="E261" s="263" t="s">
        <v>71</v>
      </c>
      <c r="F261" s="264" t="s">
        <v>409</v>
      </c>
      <c r="G261" s="148" t="s">
        <v>73</v>
      </c>
      <c r="H261" s="279"/>
      <c r="I261" s="280"/>
      <c r="J261" s="267"/>
      <c r="K261" s="152">
        <v>4</v>
      </c>
      <c r="L261" s="266">
        <v>240</v>
      </c>
      <c r="M261" s="281" t="s">
        <v>405</v>
      </c>
      <c r="N261" s="119" t="s">
        <v>120</v>
      </c>
      <c r="O261" s="120">
        <v>1</v>
      </c>
      <c r="P261" s="155" t="s">
        <v>406</v>
      </c>
      <c r="Q261" s="155">
        <v>0</v>
      </c>
      <c r="R261" s="155">
        <v>0</v>
      </c>
      <c r="S261" s="156">
        <v>0</v>
      </c>
      <c r="T261" s="156">
        <v>0</v>
      </c>
      <c r="U261" s="156" t="s">
        <v>407</v>
      </c>
      <c r="V261" s="157">
        <v>0</v>
      </c>
      <c r="W261" s="158">
        <v>34</v>
      </c>
      <c r="X261" s="159">
        <v>3</v>
      </c>
      <c r="Y261" s="160">
        <v>3</v>
      </c>
      <c r="Z261" s="161">
        <f t="shared" si="37"/>
        <v>8.16</v>
      </c>
      <c r="AA261" s="155">
        <v>0</v>
      </c>
      <c r="AB261" s="162" t="s">
        <v>80</v>
      </c>
      <c r="AC261" s="163" t="s">
        <v>56</v>
      </c>
      <c r="AD261" s="164" t="s">
        <v>56</v>
      </c>
      <c r="AE261" s="163" t="s">
        <v>56</v>
      </c>
      <c r="AF261" s="164">
        <f t="shared" si="38"/>
        <v>81.600000000000009</v>
      </c>
      <c r="AG261" s="165">
        <f t="shared" si="39"/>
        <v>29376</v>
      </c>
      <c r="AH261" s="166" t="s">
        <v>81</v>
      </c>
      <c r="AI261" s="167"/>
      <c r="AJ261" s="168"/>
      <c r="AK261" s="169"/>
      <c r="AL261" s="170"/>
      <c r="AM261" s="171"/>
      <c r="AN261" s="172"/>
      <c r="AO261" s="173">
        <f t="shared" si="40"/>
        <v>0</v>
      </c>
      <c r="AP261" s="174" t="s">
        <v>82</v>
      </c>
      <c r="AQ261" s="175" t="str" cm="1">
        <f t="array" ref="AQ261">_xlfn.IFS(OR($G261="公衆街路灯A",$G261="定額電灯"),$G261&amp;AP261,COUNTIF(G261,"*従量電灯*"),G261,1,"-")</f>
        <v>従量電灯</v>
      </c>
      <c r="AR261" s="176" t="str" cm="1">
        <f t="array" ref="AR261">_xlfn.IFS($AN261=0,"-",OR($AH261="対象外",$AH261="-"),"-",OR($G261="公衆街路灯A",$G261="定額電灯"),_xlfn.XLOOKUP($AQ261,削除禁止_電灯料金!$B:$B,削除禁止_電灯料金!$E:$E,0),1,"-")</f>
        <v>-</v>
      </c>
      <c r="AS261" s="177" t="str" cm="1">
        <f t="array" ref="AS261">_xlfn.IFS($AR261="-","-",OR($G261="公衆街路灯A",$G261="定額電灯"),_xlfn.XLOOKUP(AQ261,削除禁止_電灯料金!$B:$B,削除禁止_電灯料金!$D:$D,0),1,"-")</f>
        <v>-</v>
      </c>
      <c r="AT261" s="176">
        <f>IFERROR(IF(OR($G261="公衆街路灯A",$G261="定額電灯"),"-",ROUND((_xlfn.XLOOKUP($AQ261,削除禁止_電灯料金!$B:$B,削除禁止_電灯料金!$E:$E)*AM261/1000*$K261*$L261/12),2)),"-")</f>
        <v>0</v>
      </c>
      <c r="AU261" s="177">
        <f>IFERROR(IF(OR($G261="公衆街路灯A",$G261="定額電灯"),"-",ROUND((AM261/1000*$K261*$L261/12)*_xlfn.XLOOKUP($A261,削除禁止_電灯料金!K:K,削除禁止_電灯料金!M:M,"-"),2)),"-")</f>
        <v>0</v>
      </c>
      <c r="AV261" s="178">
        <f>IFERROR(IF(OR($G261="公衆街路灯A",$G261="定額電灯"),ROUND((((AR261+AS261)*AN261))*12*_xlfn.XLOOKUP($A261,削除禁止_電灯料金!K:K,削除禁止_電灯料金!N:N),0),ROUND((AT261+AU261)*AN261*12*_xlfn.XLOOKUP($A261,削除禁止_電灯料金!K:K,削除禁止_電灯料金!N:N),0)),0)</f>
        <v>0</v>
      </c>
      <c r="AW261" s="145"/>
    </row>
    <row r="262" spans="1:49" ht="30" customHeight="1">
      <c r="A262" s="1">
        <v>4</v>
      </c>
      <c r="B262" s="41" t="s">
        <v>342</v>
      </c>
      <c r="C262" s="42"/>
      <c r="D262" s="262" t="s">
        <v>82</v>
      </c>
      <c r="E262" s="263" t="s">
        <v>82</v>
      </c>
      <c r="F262" s="264" t="s">
        <v>410</v>
      </c>
      <c r="G262" s="148" t="s">
        <v>73</v>
      </c>
      <c r="H262" s="279"/>
      <c r="I262" s="280"/>
      <c r="J262" s="151" t="s">
        <v>213</v>
      </c>
      <c r="K262" s="152">
        <v>12</v>
      </c>
      <c r="L262" s="266">
        <v>365</v>
      </c>
      <c r="M262" s="281" t="s">
        <v>411</v>
      </c>
      <c r="N262" s="119" t="s">
        <v>215</v>
      </c>
      <c r="O262" s="120">
        <v>1</v>
      </c>
      <c r="P262" s="155" t="s">
        <v>412</v>
      </c>
      <c r="Q262" s="155">
        <v>0</v>
      </c>
      <c r="R262" s="155">
        <v>0</v>
      </c>
      <c r="S262" s="156">
        <v>0</v>
      </c>
      <c r="T262" s="156">
        <v>0</v>
      </c>
      <c r="U262" s="156" t="s">
        <v>413</v>
      </c>
      <c r="V262" s="157">
        <v>0</v>
      </c>
      <c r="W262" s="158">
        <v>120</v>
      </c>
      <c r="X262" s="159">
        <v>2</v>
      </c>
      <c r="Y262" s="160">
        <v>2</v>
      </c>
      <c r="Z262" s="161">
        <f t="shared" si="37"/>
        <v>87.6</v>
      </c>
      <c r="AA262" s="155">
        <v>0</v>
      </c>
      <c r="AB262" s="162" t="s">
        <v>80</v>
      </c>
      <c r="AC262" s="163" t="s">
        <v>56</v>
      </c>
      <c r="AD262" s="164" t="s">
        <v>56</v>
      </c>
      <c r="AE262" s="163" t="s">
        <v>56</v>
      </c>
      <c r="AF262" s="164">
        <f t="shared" si="38"/>
        <v>1314</v>
      </c>
      <c r="AG262" s="165">
        <f t="shared" si="39"/>
        <v>315360</v>
      </c>
      <c r="AH262" s="166" t="s">
        <v>81</v>
      </c>
      <c r="AI262" s="167"/>
      <c r="AJ262" s="168"/>
      <c r="AK262" s="169"/>
      <c r="AL262" s="170"/>
      <c r="AM262" s="171"/>
      <c r="AN262" s="172"/>
      <c r="AO262" s="173">
        <f t="shared" si="40"/>
        <v>0</v>
      </c>
      <c r="AP262" s="174" t="s">
        <v>82</v>
      </c>
      <c r="AQ262" s="175" t="str" cm="1">
        <f t="array" ref="AQ262">_xlfn.IFS(OR($G262="公衆街路灯A",$G262="定額電灯"),$G262&amp;AP262,COUNTIF(G262,"*従量電灯*"),G262,1,"-")</f>
        <v>従量電灯</v>
      </c>
      <c r="AR262" s="176" t="str" cm="1">
        <f t="array" ref="AR262">_xlfn.IFS($AN262=0,"-",OR($AH262="対象外",$AH262="-"),"-",OR($G262="公衆街路灯A",$G262="定額電灯"),_xlfn.XLOOKUP($AQ262,削除禁止_電灯料金!$B:$B,削除禁止_電灯料金!$E:$E,0),1,"-")</f>
        <v>-</v>
      </c>
      <c r="AS262" s="177" t="str" cm="1">
        <f t="array" ref="AS262">_xlfn.IFS($AR262="-","-",OR($G262="公衆街路灯A",$G262="定額電灯"),_xlfn.XLOOKUP(AQ262,削除禁止_電灯料金!$B:$B,削除禁止_電灯料金!$D:$D,0),1,"-")</f>
        <v>-</v>
      </c>
      <c r="AT262" s="176">
        <f>IFERROR(IF(OR($G262="公衆街路灯A",$G262="定額電灯"),"-",ROUND((_xlfn.XLOOKUP($AQ262,削除禁止_電灯料金!$B:$B,削除禁止_電灯料金!$E:$E)*AM262/1000*$K262*$L262/12),2)),"-")</f>
        <v>0</v>
      </c>
      <c r="AU262" s="177">
        <f>IFERROR(IF(OR($G262="公衆街路灯A",$G262="定額電灯"),"-",ROUND((AM262/1000*$K262*$L262/12)*_xlfn.XLOOKUP($A262,削除禁止_電灯料金!K:K,削除禁止_電灯料金!M:M,"-"),2)),"-")</f>
        <v>0</v>
      </c>
      <c r="AV262" s="178">
        <f>IFERROR(IF(OR($G262="公衆街路灯A",$G262="定額電灯"),ROUND((((AR262+AS262)*AN262))*12*_xlfn.XLOOKUP($A262,削除禁止_電灯料金!K:K,削除禁止_電灯料金!N:N),0),ROUND((AT262+AU262)*AN262*12*_xlfn.XLOOKUP($A262,削除禁止_電灯料金!K:K,削除禁止_電灯料金!N:N),0)),0)</f>
        <v>0</v>
      </c>
      <c r="AW262" s="145"/>
    </row>
    <row r="263" spans="1:49" ht="30" customHeight="1">
      <c r="A263" s="1">
        <v>4</v>
      </c>
      <c r="B263" s="41" t="s">
        <v>342</v>
      </c>
      <c r="C263" s="42"/>
      <c r="D263" s="262" t="s">
        <v>408</v>
      </c>
      <c r="E263" s="263" t="s">
        <v>224</v>
      </c>
      <c r="F263" s="264" t="s">
        <v>414</v>
      </c>
      <c r="G263" s="148" t="s">
        <v>73</v>
      </c>
      <c r="H263" s="279"/>
      <c r="I263" s="280"/>
      <c r="J263" s="267"/>
      <c r="K263" s="152">
        <v>24</v>
      </c>
      <c r="L263" s="266">
        <v>365</v>
      </c>
      <c r="M263" s="281" t="s">
        <v>415</v>
      </c>
      <c r="N263" s="119" t="s">
        <v>416</v>
      </c>
      <c r="O263" s="120">
        <v>1</v>
      </c>
      <c r="P263" s="155" t="s">
        <v>135</v>
      </c>
      <c r="Q263" s="155">
        <v>0</v>
      </c>
      <c r="R263" s="155">
        <v>0</v>
      </c>
      <c r="S263" s="156">
        <v>0</v>
      </c>
      <c r="T263" s="156" t="s">
        <v>276</v>
      </c>
      <c r="U263" s="156" t="s">
        <v>102</v>
      </c>
      <c r="V263" s="157">
        <v>0</v>
      </c>
      <c r="W263" s="158">
        <v>28</v>
      </c>
      <c r="X263" s="159">
        <v>8</v>
      </c>
      <c r="Y263" s="160">
        <v>8</v>
      </c>
      <c r="Z263" s="161">
        <f t="shared" si="37"/>
        <v>163.52000000000001</v>
      </c>
      <c r="AA263" s="155">
        <v>0</v>
      </c>
      <c r="AB263" s="162" t="s">
        <v>80</v>
      </c>
      <c r="AC263" s="163" t="s">
        <v>56</v>
      </c>
      <c r="AD263" s="164" t="s">
        <v>56</v>
      </c>
      <c r="AE263" s="163" t="s">
        <v>56</v>
      </c>
      <c r="AF263" s="164">
        <f t="shared" si="38"/>
        <v>613.20000000000005</v>
      </c>
      <c r="AG263" s="165">
        <f t="shared" si="39"/>
        <v>588672</v>
      </c>
      <c r="AH263" s="166" t="s">
        <v>81</v>
      </c>
      <c r="AI263" s="167"/>
      <c r="AJ263" s="168"/>
      <c r="AK263" s="169"/>
      <c r="AL263" s="170"/>
      <c r="AM263" s="171"/>
      <c r="AN263" s="172"/>
      <c r="AO263" s="173">
        <f t="shared" si="40"/>
        <v>0</v>
      </c>
      <c r="AP263" s="174" t="s">
        <v>82</v>
      </c>
      <c r="AQ263" s="175" t="str" cm="1">
        <f t="array" ref="AQ263">_xlfn.IFS(OR($G263="公衆街路灯A",$G263="定額電灯"),$G263&amp;AP263,COUNTIF(G263,"*従量電灯*"),G263,1,"-")</f>
        <v>従量電灯</v>
      </c>
      <c r="AR263" s="176" t="str" cm="1">
        <f t="array" ref="AR263">_xlfn.IFS($AN263=0,"-",OR($AH263="対象外",$AH263="-"),"-",OR($G263="公衆街路灯A",$G263="定額電灯"),_xlfn.XLOOKUP($AQ263,削除禁止_電灯料金!$B:$B,削除禁止_電灯料金!$E:$E,0),1,"-")</f>
        <v>-</v>
      </c>
      <c r="AS263" s="177" t="str" cm="1">
        <f t="array" ref="AS263">_xlfn.IFS($AR263="-","-",OR($G263="公衆街路灯A",$G263="定額電灯"),_xlfn.XLOOKUP(AQ263,削除禁止_電灯料金!$B:$B,削除禁止_電灯料金!$D:$D,0),1,"-")</f>
        <v>-</v>
      </c>
      <c r="AT263" s="176">
        <f>IFERROR(IF(OR($G263="公衆街路灯A",$G263="定額電灯"),"-",ROUND((_xlfn.XLOOKUP($AQ263,削除禁止_電灯料金!$B:$B,削除禁止_電灯料金!$E:$E)*AM263/1000*$K263*$L263/12),2)),"-")</f>
        <v>0</v>
      </c>
      <c r="AU263" s="177">
        <f>IFERROR(IF(OR($G263="公衆街路灯A",$G263="定額電灯"),"-",ROUND((AM263/1000*$K263*$L263/12)*_xlfn.XLOOKUP($A263,削除禁止_電灯料金!K:K,削除禁止_電灯料金!M:M,"-"),2)),"-")</f>
        <v>0</v>
      </c>
      <c r="AV263" s="178">
        <f>IFERROR(IF(OR($G263="公衆街路灯A",$G263="定額電灯"),ROUND((((AR263+AS263)*AN263))*12*_xlfn.XLOOKUP($A263,削除禁止_電灯料金!K:K,削除禁止_電灯料金!N:N),0),ROUND((AT263+AU263)*AN263*12*_xlfn.XLOOKUP($A263,削除禁止_電灯料金!K:K,削除禁止_電灯料金!N:N),0)),0)</f>
        <v>0</v>
      </c>
      <c r="AW263" s="145"/>
    </row>
    <row r="264" spans="1:49" ht="30" customHeight="1">
      <c r="A264" s="1">
        <v>4</v>
      </c>
      <c r="B264" s="41" t="s">
        <v>342</v>
      </c>
      <c r="C264" s="42"/>
      <c r="D264" s="146"/>
      <c r="E264" s="147" t="s">
        <v>219</v>
      </c>
      <c r="F264" s="148" t="s">
        <v>219</v>
      </c>
      <c r="G264" s="148"/>
      <c r="H264" s="149"/>
      <c r="I264" s="150"/>
      <c r="J264" s="151"/>
      <c r="K264" s="213"/>
      <c r="L264" s="214"/>
      <c r="M264" s="179" t="s">
        <v>82</v>
      </c>
      <c r="N264" s="119">
        <v>0</v>
      </c>
      <c r="O264" s="120">
        <v>0</v>
      </c>
      <c r="P264" s="155" t="s">
        <v>56</v>
      </c>
      <c r="Q264" s="155">
        <v>0</v>
      </c>
      <c r="R264" s="155">
        <v>0</v>
      </c>
      <c r="S264" s="156">
        <v>0</v>
      </c>
      <c r="T264" s="156">
        <v>0</v>
      </c>
      <c r="U264" s="156">
        <v>0</v>
      </c>
      <c r="V264" s="157">
        <v>0</v>
      </c>
      <c r="W264" s="158">
        <v>0</v>
      </c>
      <c r="X264" s="159"/>
      <c r="Y264" s="160">
        <v>0</v>
      </c>
      <c r="Z264" s="161">
        <v>0</v>
      </c>
      <c r="AA264" s="155">
        <v>0</v>
      </c>
      <c r="AB264" s="162" t="s">
        <v>56</v>
      </c>
      <c r="AC264" s="163" t="s">
        <v>56</v>
      </c>
      <c r="AD264" s="164" t="s">
        <v>56</v>
      </c>
      <c r="AE264" s="163" t="s">
        <v>56</v>
      </c>
      <c r="AF264" s="164" t="s">
        <v>56</v>
      </c>
      <c r="AG264" s="165">
        <v>0</v>
      </c>
      <c r="AH264" s="166" t="s">
        <v>56</v>
      </c>
      <c r="AI264" s="167"/>
      <c r="AJ264" s="168"/>
      <c r="AK264" s="169"/>
      <c r="AL264" s="170"/>
      <c r="AM264" s="171"/>
      <c r="AN264" s="172"/>
      <c r="AO264" s="173">
        <f t="shared" si="40"/>
        <v>0</v>
      </c>
      <c r="AP264" s="174" t="s">
        <v>82</v>
      </c>
      <c r="AQ264" s="175" t="str" cm="1">
        <f t="array" ref="AQ264">_xlfn.IFS(OR($G264="公衆街路灯A",$G264="定額電灯"),$G264&amp;AP264,COUNTIF(G264,"*従量電灯*"),G264,1,"-")</f>
        <v>-</v>
      </c>
      <c r="AR264" s="176" t="str" cm="1">
        <f t="array" ref="AR264">_xlfn.IFS($AN264=0,"-",OR($AH264="対象外",$AH264="-"),"-",OR($G264="公衆街路灯A",$G264="定額電灯"),_xlfn.XLOOKUP($AQ264,削除禁止_電灯料金!$B:$B,削除禁止_電灯料金!$E:$E,0),1,"-")</f>
        <v>-</v>
      </c>
      <c r="AS264" s="177" t="str" cm="1">
        <f t="array" ref="AS264">_xlfn.IFS($AR264="-","-",OR($G264="公衆街路灯A",$G264="定額電灯"),_xlfn.XLOOKUP(AQ264,削除禁止_電灯料金!$B:$B,削除禁止_電灯料金!$D:$D,0),1,"-")</f>
        <v>-</v>
      </c>
      <c r="AT264" s="176" t="str">
        <f>IFERROR(IF(OR($G264="公衆街路灯A",$G264="定額電灯"),"-",ROUND((_xlfn.XLOOKUP($AQ264,削除禁止_電灯料金!$B:$B,削除禁止_電灯料金!$E:$E)*AM264/1000*$K264*$L264/12),2)),"-")</f>
        <v>-</v>
      </c>
      <c r="AU264" s="177">
        <f>IFERROR(IF(OR($G264="公衆街路灯A",$G264="定額電灯"),"-",ROUND((AM264/1000*$K264*$L264/12)*_xlfn.XLOOKUP($A264,削除禁止_電灯料金!K:K,削除禁止_電灯料金!M:M,"-"),2)),"-")</f>
        <v>0</v>
      </c>
      <c r="AV264" s="178">
        <f>IFERROR(IF(OR($G264="公衆街路灯A",$G264="定額電灯"),ROUND((((AR264+AS264)*AN264))*12*_xlfn.XLOOKUP($A264,削除禁止_電灯料金!K:K,削除禁止_電灯料金!N:N),0),ROUND((AT264+AU264)*AN264*12*_xlfn.XLOOKUP($A264,削除禁止_電灯料金!K:K,削除禁止_電灯料金!N:N),0)),0)</f>
        <v>0</v>
      </c>
      <c r="AW264" s="145"/>
    </row>
    <row r="265" spans="1:49" ht="30" customHeight="1">
      <c r="A265" s="1">
        <v>4</v>
      </c>
      <c r="B265" s="41" t="s">
        <v>342</v>
      </c>
      <c r="C265" s="42"/>
      <c r="D265" s="146"/>
      <c r="E265" s="147" t="s">
        <v>219</v>
      </c>
      <c r="F265" s="148" t="s">
        <v>219</v>
      </c>
      <c r="G265" s="148"/>
      <c r="H265" s="149"/>
      <c r="I265" s="150"/>
      <c r="J265" s="151"/>
      <c r="K265" s="213"/>
      <c r="L265" s="214"/>
      <c r="M265" s="179" t="s">
        <v>82</v>
      </c>
      <c r="N265" s="119">
        <v>0</v>
      </c>
      <c r="O265" s="120">
        <v>0</v>
      </c>
      <c r="P265" s="155" t="s">
        <v>56</v>
      </c>
      <c r="Q265" s="155">
        <v>0</v>
      </c>
      <c r="R265" s="155">
        <v>0</v>
      </c>
      <c r="S265" s="156">
        <v>0</v>
      </c>
      <c r="T265" s="156">
        <v>0</v>
      </c>
      <c r="U265" s="156">
        <v>0</v>
      </c>
      <c r="V265" s="157">
        <v>0</v>
      </c>
      <c r="W265" s="158">
        <v>0</v>
      </c>
      <c r="X265" s="159"/>
      <c r="Y265" s="160">
        <v>0</v>
      </c>
      <c r="Z265" s="161">
        <v>0</v>
      </c>
      <c r="AA265" s="155">
        <v>0</v>
      </c>
      <c r="AB265" s="162" t="s">
        <v>56</v>
      </c>
      <c r="AC265" s="163" t="s">
        <v>56</v>
      </c>
      <c r="AD265" s="164" t="s">
        <v>56</v>
      </c>
      <c r="AE265" s="163" t="s">
        <v>56</v>
      </c>
      <c r="AF265" s="164" t="s">
        <v>56</v>
      </c>
      <c r="AG265" s="165">
        <v>0</v>
      </c>
      <c r="AH265" s="166" t="s">
        <v>56</v>
      </c>
      <c r="AI265" s="167"/>
      <c r="AJ265" s="168"/>
      <c r="AK265" s="169"/>
      <c r="AL265" s="170"/>
      <c r="AM265" s="171"/>
      <c r="AN265" s="172"/>
      <c r="AO265" s="173">
        <f t="shared" si="40"/>
        <v>0</v>
      </c>
      <c r="AP265" s="174" t="s">
        <v>82</v>
      </c>
      <c r="AQ265" s="175" t="str" cm="1">
        <f t="array" ref="AQ265">_xlfn.IFS(OR($G265="公衆街路灯A",$G265="定額電灯"),$G265&amp;AP265,COUNTIF(G265,"*従量電灯*"),G265,1,"-")</f>
        <v>-</v>
      </c>
      <c r="AR265" s="176" t="str" cm="1">
        <f t="array" ref="AR265">_xlfn.IFS($AN265=0,"-",OR($AH265="対象外",$AH265="-"),"-",OR($G265="公衆街路灯A",$G265="定額電灯"),_xlfn.XLOOKUP($AQ265,削除禁止_電灯料金!$B:$B,削除禁止_電灯料金!$E:$E,0),1,"-")</f>
        <v>-</v>
      </c>
      <c r="AS265" s="177" t="str" cm="1">
        <f t="array" ref="AS265">_xlfn.IFS($AR265="-","-",OR($G265="公衆街路灯A",$G265="定額電灯"),_xlfn.XLOOKUP(AQ265,削除禁止_電灯料金!$B:$B,削除禁止_電灯料金!$D:$D,0),1,"-")</f>
        <v>-</v>
      </c>
      <c r="AT265" s="176" t="str">
        <f>IFERROR(IF(OR($G265="公衆街路灯A",$G265="定額電灯"),"-",ROUND((_xlfn.XLOOKUP($AQ265,削除禁止_電灯料金!$B:$B,削除禁止_電灯料金!$E:$E)*AM265/1000*$K265*$L265/12),2)),"-")</f>
        <v>-</v>
      </c>
      <c r="AU265" s="177">
        <f>IFERROR(IF(OR($G265="公衆街路灯A",$G265="定額電灯"),"-",ROUND((AM265/1000*$K265*$L265/12)*_xlfn.XLOOKUP($A265,削除禁止_電灯料金!K:K,削除禁止_電灯料金!M:M,"-"),2)),"-")</f>
        <v>0</v>
      </c>
      <c r="AV265" s="178">
        <f>IFERROR(IF(OR($G265="公衆街路灯A",$G265="定額電灯"),ROUND((((AR265+AS265)*AN265))*12*_xlfn.XLOOKUP($A265,削除禁止_電灯料金!K:K,削除禁止_電灯料金!N:N),0),ROUND((AT265+AU265)*AN265*12*_xlfn.XLOOKUP($A265,削除禁止_電灯料金!K:K,削除禁止_電灯料金!N:N),0)),0)</f>
        <v>0</v>
      </c>
      <c r="AW265" s="145"/>
    </row>
    <row r="266" spans="1:49" ht="30" customHeight="1" thickBot="1">
      <c r="A266" s="1">
        <v>4</v>
      </c>
      <c r="B266" s="41" t="s">
        <v>342</v>
      </c>
      <c r="C266" s="42"/>
      <c r="D266" s="215"/>
      <c r="E266" s="216" t="s">
        <v>219</v>
      </c>
      <c r="F266" s="217" t="s">
        <v>219</v>
      </c>
      <c r="G266" s="216"/>
      <c r="H266" s="216"/>
      <c r="I266" s="218"/>
      <c r="J266" s="219"/>
      <c r="K266" s="220"/>
      <c r="L266" s="221"/>
      <c r="M266" s="222" t="s">
        <v>82</v>
      </c>
      <c r="N266" s="223">
        <v>0</v>
      </c>
      <c r="O266" s="224">
        <v>0</v>
      </c>
      <c r="P266" s="225" t="s">
        <v>56</v>
      </c>
      <c r="Q266" s="225">
        <v>0</v>
      </c>
      <c r="R266" s="225">
        <v>0</v>
      </c>
      <c r="S266" s="226">
        <v>0</v>
      </c>
      <c r="T266" s="226">
        <v>0</v>
      </c>
      <c r="U266" s="226">
        <v>0</v>
      </c>
      <c r="V266" s="227">
        <v>0</v>
      </c>
      <c r="W266" s="228">
        <v>0</v>
      </c>
      <c r="X266" s="229"/>
      <c r="Y266" s="410">
        <v>0</v>
      </c>
      <c r="Z266" s="230">
        <v>0</v>
      </c>
      <c r="AA266" s="225">
        <v>0</v>
      </c>
      <c r="AB266" s="231" t="s">
        <v>56</v>
      </c>
      <c r="AC266" s="232" t="s">
        <v>56</v>
      </c>
      <c r="AD266" s="411" t="s">
        <v>56</v>
      </c>
      <c r="AE266" s="232" t="s">
        <v>56</v>
      </c>
      <c r="AF266" s="411" t="s">
        <v>56</v>
      </c>
      <c r="AG266" s="412">
        <v>0</v>
      </c>
      <c r="AH266" s="413" t="s">
        <v>56</v>
      </c>
      <c r="AI266" s="236"/>
      <c r="AJ266" s="237"/>
      <c r="AK266" s="238"/>
      <c r="AL266" s="239"/>
      <c r="AM266" s="240"/>
      <c r="AN266" s="241"/>
      <c r="AO266" s="242">
        <f t="shared" si="40"/>
        <v>0</v>
      </c>
      <c r="AP266" s="243" t="s">
        <v>82</v>
      </c>
      <c r="AQ266" s="414" t="str" cm="1">
        <f t="array" ref="AQ266">_xlfn.IFS(OR($G266="公衆街路灯A",$G266="定額電灯"),$G266&amp;AP266,COUNTIF(G266,"*従量電灯*"),G266,1,"-")</f>
        <v>-</v>
      </c>
      <c r="AR266" s="415" t="str" cm="1">
        <f t="array" ref="AR266">_xlfn.IFS($AN266=0,"-",OR($AH266="対象外",$AH266="-"),"-",OR($G266="公衆街路灯A",$G266="定額電灯"),_xlfn.XLOOKUP($AQ266,削除禁止_電灯料金!$B:$B,削除禁止_電灯料金!$E:$E,0),1,"-")</f>
        <v>-</v>
      </c>
      <c r="AS266" s="416" t="str" cm="1">
        <f t="array" ref="AS266">_xlfn.IFS($AR266="-","-",OR($G266="公衆街路灯A",$G266="定額電灯"),_xlfn.XLOOKUP(AQ266,削除禁止_電灯料金!$B:$B,削除禁止_電灯料金!$D:$D,0),1,"-")</f>
        <v>-</v>
      </c>
      <c r="AT266" s="415" t="str">
        <f>IFERROR(IF(OR($G266="公衆街路灯A",$G266="定額電灯"),"-",ROUND((_xlfn.XLOOKUP($AQ266,削除禁止_電灯料金!$B:$B,削除禁止_電灯料金!$E:$E)*AM266/1000*$K266*$L266/12),2)),"-")</f>
        <v>-</v>
      </c>
      <c r="AU266" s="416">
        <f>IFERROR(IF(OR($G266="公衆街路灯A",$G266="定額電灯"),"-",ROUND((AM266/1000*$K266*$L266/12)*_xlfn.XLOOKUP($A266,削除禁止_電灯料金!K:K,削除禁止_電灯料金!M:M,"-"),2)),"-")</f>
        <v>0</v>
      </c>
      <c r="AV266" s="417">
        <f>IFERROR(IF(OR($G266="公衆街路灯A",$G266="定額電灯"),ROUND((((AR266+AS266)*AN266))*12*_xlfn.XLOOKUP($A266,削除禁止_電灯料金!K:K,削除禁止_電灯料金!N:N),0),ROUND((AT266+AU266)*AN266*12*_xlfn.XLOOKUP($A266,削除禁止_電灯料金!K:K,削除禁止_電灯料金!N:N),0)),0)</f>
        <v>0</v>
      </c>
      <c r="AW266" s="145"/>
    </row>
    <row r="267" spans="1:49" ht="30" customHeight="1">
      <c r="A267" s="1"/>
      <c r="B267" s="41"/>
      <c r="C267" s="248"/>
    </row>
    <row r="268" spans="1:49" ht="30" customHeight="1">
      <c r="A268" s="1">
        <v>5</v>
      </c>
      <c r="B268" s="41" t="s">
        <v>417</v>
      </c>
      <c r="C268" s="42"/>
      <c r="D268" s="4" t="s">
        <v>418</v>
      </c>
      <c r="E268" s="43"/>
      <c r="F268" s="44"/>
      <c r="G268" s="44"/>
      <c r="H268" s="45"/>
      <c r="I268" s="43"/>
      <c r="J268" s="43"/>
      <c r="K268" s="43"/>
      <c r="L268" s="43"/>
      <c r="M268" s="43"/>
      <c r="N268" s="46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7"/>
      <c r="AI268" s="48"/>
      <c r="AJ268" s="48"/>
      <c r="AK268" s="47"/>
      <c r="AL268" s="49"/>
      <c r="AM268" s="47"/>
      <c r="AN268" s="47"/>
      <c r="AO268" s="47"/>
      <c r="AP268" s="47"/>
      <c r="AQ268" s="49"/>
      <c r="AR268" s="47"/>
      <c r="AS268" s="47"/>
      <c r="AT268" s="47"/>
      <c r="AU268" s="47"/>
      <c r="AV268" s="47"/>
      <c r="AW268" s="47"/>
    </row>
    <row r="269" spans="1:49" ht="30" customHeight="1">
      <c r="A269" s="1">
        <v>5</v>
      </c>
      <c r="B269" s="41" t="s">
        <v>417</v>
      </c>
      <c r="C269" s="42"/>
      <c r="D269" s="43"/>
      <c r="E269" s="43"/>
      <c r="F269" s="44"/>
      <c r="G269" s="44"/>
      <c r="H269" s="45"/>
      <c r="I269" s="43"/>
      <c r="J269" s="43"/>
      <c r="K269" s="43"/>
      <c r="L269" s="43"/>
      <c r="M269" s="43"/>
      <c r="N269" s="46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7"/>
      <c r="AI269" s="50"/>
      <c r="AJ269" s="48"/>
      <c r="AK269" s="47"/>
      <c r="AL269" s="49"/>
      <c r="AM269" s="47"/>
      <c r="AN269" s="47"/>
      <c r="AO269" s="51"/>
      <c r="AP269" s="47"/>
      <c r="AQ269" s="49"/>
      <c r="AR269" s="51"/>
      <c r="AS269" s="51"/>
      <c r="AT269" s="51"/>
      <c r="AU269" s="51"/>
      <c r="AV269" s="47"/>
      <c r="AW269" s="47"/>
    </row>
    <row r="270" spans="1:49" ht="30" customHeight="1">
      <c r="A270" s="1">
        <v>5</v>
      </c>
      <c r="B270" s="41" t="s">
        <v>417</v>
      </c>
      <c r="C270" s="42"/>
      <c r="D270" s="52" t="s">
        <v>47</v>
      </c>
      <c r="E270" s="52"/>
      <c r="F270" s="53">
        <v>10</v>
      </c>
      <c r="G270" s="44"/>
      <c r="H270" s="45"/>
      <c r="I270" s="54"/>
      <c r="J270" s="54"/>
      <c r="K270" s="55"/>
      <c r="L270" s="46"/>
      <c r="M270" s="4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47"/>
      <c r="AI270" s="50"/>
      <c r="AJ270" s="48"/>
      <c r="AK270" s="47"/>
      <c r="AL270" s="49"/>
      <c r="AM270" s="47"/>
      <c r="AN270" s="47"/>
      <c r="AO270" s="47"/>
      <c r="AP270" s="47"/>
      <c r="AQ270" s="49"/>
      <c r="AR270" s="47"/>
      <c r="AS270" s="47"/>
      <c r="AT270" s="47"/>
      <c r="AU270" s="47"/>
      <c r="AV270" s="47"/>
      <c r="AW270" s="47"/>
    </row>
    <row r="271" spans="1:49" ht="30" customHeight="1" thickBot="1">
      <c r="A271" s="1">
        <v>5</v>
      </c>
      <c r="B271" s="41" t="s">
        <v>417</v>
      </c>
      <c r="C271" s="42"/>
      <c r="D271" s="57" t="s">
        <v>48</v>
      </c>
      <c r="E271" s="57"/>
      <c r="F271" s="58">
        <v>10</v>
      </c>
      <c r="G271" s="44"/>
      <c r="H271" s="45"/>
      <c r="I271" s="54"/>
      <c r="J271" s="54"/>
      <c r="K271" s="55"/>
      <c r="L271" s="46"/>
      <c r="M271" s="4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47"/>
      <c r="AI271" s="50"/>
      <c r="AJ271" s="48"/>
      <c r="AK271" s="47"/>
      <c r="AL271" s="49"/>
      <c r="AM271" s="47"/>
      <c r="AN271" s="47"/>
      <c r="AO271" s="47"/>
      <c r="AP271" s="47"/>
      <c r="AQ271" s="49"/>
      <c r="AR271" s="47"/>
      <c r="AS271" s="47"/>
      <c r="AT271" s="47"/>
      <c r="AU271" s="47"/>
      <c r="AV271" s="47"/>
      <c r="AW271" s="47"/>
    </row>
    <row r="272" spans="1:49" ht="30" customHeight="1" thickBot="1">
      <c r="A272" s="1">
        <v>5</v>
      </c>
      <c r="B272" s="41" t="s">
        <v>417</v>
      </c>
      <c r="C272" s="42"/>
      <c r="D272" s="59" t="s">
        <v>49</v>
      </c>
      <c r="E272" s="59"/>
      <c r="F272" s="60">
        <v>30</v>
      </c>
      <c r="G272" s="44"/>
      <c r="H272" s="45"/>
      <c r="I272" s="61"/>
      <c r="J272" s="61"/>
      <c r="K272" s="42"/>
      <c r="L272" s="42"/>
      <c r="M272" s="42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62"/>
      <c r="AD272" s="62"/>
      <c r="AE272" s="63"/>
      <c r="AF272" s="42"/>
      <c r="AG272" s="56"/>
      <c r="AH272" s="47"/>
      <c r="AI272" s="64" t="s">
        <v>50</v>
      </c>
      <c r="AJ272" s="48"/>
      <c r="AK272" s="47"/>
      <c r="AL272" s="49"/>
      <c r="AM272" s="47"/>
      <c r="AN272" s="47"/>
      <c r="AO272" s="47"/>
      <c r="AP272" s="47"/>
      <c r="AQ272" s="49"/>
      <c r="AR272" s="47"/>
      <c r="AS272" s="47"/>
      <c r="AT272" s="47"/>
      <c r="AU272" s="47"/>
      <c r="AV272" s="47"/>
      <c r="AW272" s="65"/>
    </row>
    <row r="273" spans="1:49" ht="30" customHeight="1" thickBot="1">
      <c r="A273" s="1">
        <v>5</v>
      </c>
      <c r="B273" s="41" t="s">
        <v>417</v>
      </c>
      <c r="C273" s="42"/>
      <c r="D273" s="66" t="s">
        <v>51</v>
      </c>
      <c r="E273" s="66"/>
      <c r="F273" s="67">
        <v>0.41499999999999998</v>
      </c>
      <c r="G273" s="44"/>
      <c r="H273" s="45"/>
      <c r="I273" s="68"/>
      <c r="J273" s="68"/>
      <c r="K273" s="42"/>
      <c r="L273" s="42"/>
      <c r="M273" s="42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62" t="s">
        <v>52</v>
      </c>
      <c r="AD273" s="69"/>
      <c r="AE273" s="70" t="s">
        <v>53</v>
      </c>
      <c r="AF273" s="69"/>
      <c r="AG273" s="56"/>
      <c r="AH273" s="47"/>
      <c r="AI273" s="48"/>
      <c r="AJ273" s="48"/>
      <c r="AK273" s="47"/>
      <c r="AL273" s="49"/>
      <c r="AM273" s="47"/>
      <c r="AN273" s="47"/>
      <c r="AO273" s="47"/>
      <c r="AP273" s="47"/>
      <c r="AQ273" s="49"/>
      <c r="AR273" s="47" t="s">
        <v>52</v>
      </c>
      <c r="AS273" s="47"/>
      <c r="AT273" s="47" t="s">
        <v>53</v>
      </c>
      <c r="AU273" s="47"/>
      <c r="AV273" s="47"/>
      <c r="AW273" s="65"/>
    </row>
    <row r="274" spans="1:49" ht="30" customHeight="1" thickBot="1">
      <c r="A274" s="1">
        <v>5</v>
      </c>
      <c r="B274" s="41" t="s">
        <v>417</v>
      </c>
      <c r="C274" s="42"/>
      <c r="D274" s="71" t="s">
        <v>54</v>
      </c>
      <c r="E274" s="45"/>
      <c r="F274" s="45"/>
      <c r="G274" s="45"/>
      <c r="H274" s="45"/>
      <c r="I274" s="45"/>
      <c r="J274" s="45"/>
      <c r="K274" s="72"/>
      <c r="L274" s="72"/>
      <c r="M274" s="73" t="s">
        <v>55</v>
      </c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5" t="s">
        <v>1</v>
      </c>
      <c r="AD274" s="76"/>
      <c r="AE274" s="76" t="s">
        <v>2</v>
      </c>
      <c r="AF274" s="76"/>
      <c r="AG274" s="77" t="s">
        <v>56</v>
      </c>
      <c r="AH274" s="78" t="s">
        <v>57</v>
      </c>
      <c r="AI274" s="79"/>
      <c r="AJ274" s="79"/>
      <c r="AK274" s="80"/>
      <c r="AL274" s="15"/>
      <c r="AM274" s="80"/>
      <c r="AN274" s="80"/>
      <c r="AO274" s="80"/>
      <c r="AP274" s="80"/>
      <c r="AQ274" s="15"/>
      <c r="AR274" s="78" t="s">
        <v>1</v>
      </c>
      <c r="AS274" s="81"/>
      <c r="AT274" s="78" t="s">
        <v>2</v>
      </c>
      <c r="AU274" s="81"/>
      <c r="AV274" s="82" t="s">
        <v>56</v>
      </c>
      <c r="AW274" s="83"/>
    </row>
    <row r="275" spans="1:49" ht="42" customHeight="1">
      <c r="A275" s="1">
        <v>5</v>
      </c>
      <c r="B275" s="41" t="s">
        <v>417</v>
      </c>
      <c r="C275" s="42"/>
      <c r="D275" s="474" t="s">
        <v>4</v>
      </c>
      <c r="E275" s="476" t="s">
        <v>5</v>
      </c>
      <c r="F275" s="476" t="s">
        <v>6</v>
      </c>
      <c r="G275" s="476" t="s">
        <v>58</v>
      </c>
      <c r="H275" s="476" t="s">
        <v>7</v>
      </c>
      <c r="I275" s="20" t="s">
        <v>8</v>
      </c>
      <c r="J275" s="20"/>
      <c r="K275" s="84" t="s">
        <v>9</v>
      </c>
      <c r="L275" s="85" t="s">
        <v>59</v>
      </c>
      <c r="M275" s="478" t="s">
        <v>60</v>
      </c>
      <c r="N275" s="480" t="s">
        <v>61</v>
      </c>
      <c r="O275" s="482" t="s">
        <v>62</v>
      </c>
      <c r="P275" s="482" t="s">
        <v>10</v>
      </c>
      <c r="Q275" s="484" t="s">
        <v>63</v>
      </c>
      <c r="R275" s="482" t="s">
        <v>64</v>
      </c>
      <c r="S275" s="482" t="s">
        <v>65</v>
      </c>
      <c r="T275" s="482" t="s">
        <v>66</v>
      </c>
      <c r="U275" s="482" t="s">
        <v>67</v>
      </c>
      <c r="V275" s="484" t="s">
        <v>11</v>
      </c>
      <c r="W275" s="251" t="s">
        <v>12</v>
      </c>
      <c r="X275" s="86" t="s">
        <v>13</v>
      </c>
      <c r="Y275" s="86" t="s">
        <v>14</v>
      </c>
      <c r="Z275" s="252" t="s">
        <v>15</v>
      </c>
      <c r="AA275" s="484" t="s">
        <v>16</v>
      </c>
      <c r="AB275" s="482" t="s">
        <v>17</v>
      </c>
      <c r="AC275" s="87" t="s">
        <v>18</v>
      </c>
      <c r="AD275" s="88" t="s">
        <v>19</v>
      </c>
      <c r="AE275" s="87" t="s">
        <v>30</v>
      </c>
      <c r="AF275" s="88" t="s">
        <v>21</v>
      </c>
      <c r="AG275" s="89" t="s">
        <v>22</v>
      </c>
      <c r="AH275" s="468" t="s">
        <v>23</v>
      </c>
      <c r="AI275" s="470" t="s">
        <v>24</v>
      </c>
      <c r="AJ275" s="470" t="s">
        <v>25</v>
      </c>
      <c r="AK275" s="470" t="s">
        <v>26</v>
      </c>
      <c r="AL275" s="91" t="s">
        <v>68</v>
      </c>
      <c r="AM275" s="90" t="s">
        <v>27</v>
      </c>
      <c r="AN275" s="92" t="s">
        <v>28</v>
      </c>
      <c r="AO275" s="93" t="s">
        <v>29</v>
      </c>
      <c r="AP275" s="28" t="s">
        <v>16</v>
      </c>
      <c r="AQ275" s="472" t="s">
        <v>17</v>
      </c>
      <c r="AR275" s="94" t="s">
        <v>18</v>
      </c>
      <c r="AS275" s="95" t="s">
        <v>19</v>
      </c>
      <c r="AT275" s="94" t="s">
        <v>30</v>
      </c>
      <c r="AU275" s="95" t="s">
        <v>21</v>
      </c>
      <c r="AV275" s="96" t="s">
        <v>31</v>
      </c>
      <c r="AW275" s="83"/>
    </row>
    <row r="276" spans="1:49" ht="30" customHeight="1" thickBot="1">
      <c r="A276" s="1">
        <v>5</v>
      </c>
      <c r="B276" s="41" t="s">
        <v>417</v>
      </c>
      <c r="C276" s="42"/>
      <c r="D276" s="475"/>
      <c r="E276" s="477"/>
      <c r="F276" s="477"/>
      <c r="G276" s="477"/>
      <c r="H276" s="477"/>
      <c r="I276" s="97" t="s">
        <v>69</v>
      </c>
      <c r="J276" s="97" t="s">
        <v>70</v>
      </c>
      <c r="K276" s="98" t="s">
        <v>34</v>
      </c>
      <c r="L276" s="99" t="s">
        <v>35</v>
      </c>
      <c r="M276" s="479"/>
      <c r="N276" s="481"/>
      <c r="O276" s="483"/>
      <c r="P276" s="483"/>
      <c r="Q276" s="485"/>
      <c r="R276" s="483"/>
      <c r="S276" s="483"/>
      <c r="T276" s="483"/>
      <c r="U276" s="483"/>
      <c r="V276" s="485"/>
      <c r="W276" s="100" t="s">
        <v>36</v>
      </c>
      <c r="X276" s="100" t="s">
        <v>37</v>
      </c>
      <c r="Y276" s="100" t="s">
        <v>38</v>
      </c>
      <c r="Z276" s="101" t="s">
        <v>39</v>
      </c>
      <c r="AA276" s="485"/>
      <c r="AB276" s="483"/>
      <c r="AC276" s="102" t="s">
        <v>40</v>
      </c>
      <c r="AD276" s="103" t="s">
        <v>40</v>
      </c>
      <c r="AE276" s="102" t="s">
        <v>40</v>
      </c>
      <c r="AF276" s="103" t="s">
        <v>40</v>
      </c>
      <c r="AG276" s="104">
        <v>10</v>
      </c>
      <c r="AH276" s="469"/>
      <c r="AI276" s="471"/>
      <c r="AJ276" s="471"/>
      <c r="AK276" s="471"/>
      <c r="AL276" s="36" t="s">
        <v>41</v>
      </c>
      <c r="AM276" s="105" t="s">
        <v>42</v>
      </c>
      <c r="AN276" s="106" t="s">
        <v>43</v>
      </c>
      <c r="AO276" s="107" t="s">
        <v>39</v>
      </c>
      <c r="AP276" s="37" t="s">
        <v>44</v>
      </c>
      <c r="AQ276" s="473"/>
      <c r="AR276" s="108" t="s">
        <v>40</v>
      </c>
      <c r="AS276" s="109" t="s">
        <v>40</v>
      </c>
      <c r="AT276" s="108" t="s">
        <v>40</v>
      </c>
      <c r="AU276" s="109" t="s">
        <v>40</v>
      </c>
      <c r="AV276" s="40">
        <v>10</v>
      </c>
      <c r="AW276" s="83"/>
    </row>
    <row r="277" spans="1:49" ht="30" customHeight="1">
      <c r="A277" s="1">
        <v>5</v>
      </c>
      <c r="B277" s="41" t="s">
        <v>417</v>
      </c>
      <c r="C277" s="42"/>
      <c r="D277" s="282" t="s">
        <v>56</v>
      </c>
      <c r="E277" s="283" t="s">
        <v>71</v>
      </c>
      <c r="F277" s="284" t="s">
        <v>72</v>
      </c>
      <c r="G277" s="284" t="s">
        <v>73</v>
      </c>
      <c r="H277" s="285" t="s">
        <v>118</v>
      </c>
      <c r="I277" s="286"/>
      <c r="J277" s="287"/>
      <c r="K277" s="288">
        <v>8</v>
      </c>
      <c r="L277" s="289">
        <v>240</v>
      </c>
      <c r="M277" s="290" t="s">
        <v>419</v>
      </c>
      <c r="N277" s="189" t="s">
        <v>120</v>
      </c>
      <c r="O277" s="190">
        <v>1</v>
      </c>
      <c r="P277" s="291" t="s">
        <v>249</v>
      </c>
      <c r="Q277" s="291">
        <v>0</v>
      </c>
      <c r="R277" s="291">
        <v>0</v>
      </c>
      <c r="S277" s="292" t="s">
        <v>211</v>
      </c>
      <c r="T277" s="292">
        <v>0</v>
      </c>
      <c r="U277" s="292" t="s">
        <v>420</v>
      </c>
      <c r="V277" s="293">
        <v>0</v>
      </c>
      <c r="W277" s="294">
        <v>54</v>
      </c>
      <c r="X277" s="295">
        <v>2</v>
      </c>
      <c r="Y277" s="296">
        <v>2</v>
      </c>
      <c r="Z277" s="297">
        <v>0</v>
      </c>
      <c r="AA277" s="291">
        <v>0</v>
      </c>
      <c r="AB277" s="298" t="s">
        <v>80</v>
      </c>
      <c r="AC277" s="299" t="s">
        <v>56</v>
      </c>
      <c r="AD277" s="300" t="s">
        <v>56</v>
      </c>
      <c r="AE277" s="299" t="s">
        <v>56</v>
      </c>
      <c r="AF277" s="300">
        <v>0</v>
      </c>
      <c r="AG277" s="301">
        <v>0</v>
      </c>
      <c r="AH277" s="301" t="s">
        <v>124</v>
      </c>
      <c r="AI277" s="302" t="s">
        <v>124</v>
      </c>
      <c r="AJ277" s="303"/>
      <c r="AK277" s="304"/>
      <c r="AL277" s="294"/>
      <c r="AM277" s="305"/>
      <c r="AN277" s="306"/>
      <c r="AO277" s="300">
        <f t="shared" ref="AO277:AO315" si="41">IFERROR((AM277/1000)*K277*L277*AN277/12,0)</f>
        <v>0</v>
      </c>
      <c r="AP277" s="307" t="s">
        <v>82</v>
      </c>
      <c r="AQ277" s="298" t="str" cm="1">
        <f t="array" ref="AQ277">_xlfn.IFS(OR($G277="公衆街路灯A",$G277="定額電灯"),$G277&amp;AP277,COUNTIF(G277,"*従量電灯*"),G277,1,"-")</f>
        <v>従量電灯</v>
      </c>
      <c r="AR277" s="308" t="str" cm="1">
        <f t="array" ref="AR277">_xlfn.IFS($AN277=0,"-",OR($AH277="対象外",$AH277="-"),"-",OR($G277="公衆街路灯A",$G277="定額電灯"),_xlfn.XLOOKUP($AQ277,削除禁止_電灯料金!$B:$B,削除禁止_電灯料金!$E:$E,0),1,"-")</f>
        <v>-</v>
      </c>
      <c r="AS277" s="309" t="str" cm="1">
        <f t="array" ref="AS277">_xlfn.IFS($AR277="-","-",OR($G277="公衆街路灯A",$G277="定額電灯"),_xlfn.XLOOKUP(AQ277,削除禁止_電灯料金!$B:$B,削除禁止_電灯料金!$D:$D,0),1,"-")</f>
        <v>-</v>
      </c>
      <c r="AT277" s="308">
        <f>IFERROR(IF(OR($G277="公衆街路灯A",$G277="定額電灯"),"-",ROUND((_xlfn.XLOOKUP($AQ277,削除禁止_電灯料金!$B:$B,削除禁止_電灯料金!$E:$E)*AM277/1000*$K277*$L277/12),2)),"-")</f>
        <v>0</v>
      </c>
      <c r="AU277" s="309">
        <f>IFERROR(IF(OR($G277="公衆街路灯A",$G277="定額電灯"),"-",ROUND((AM277/1000*$K277*$L277/12)*_xlfn.XLOOKUP($A277,削除禁止_電灯料金!K:K,削除禁止_電灯料金!M:M,"-"),2)),"-")</f>
        <v>0</v>
      </c>
      <c r="AV277" s="310">
        <f>IFERROR(IF(OR($G277="公衆街路灯A",$G277="定額電灯"),ROUND((((AR277+AS277)*AN277))*12*_xlfn.XLOOKUP($A277,削除禁止_電灯料金!K:K,削除禁止_電灯料金!N:N),0),ROUND((AT277+AU277)*AN277*12*_xlfn.XLOOKUP($A277,削除禁止_電灯料金!K:K,削除禁止_電灯料金!N:N),0)),0)</f>
        <v>0</v>
      </c>
      <c r="AW277" s="145"/>
    </row>
    <row r="278" spans="1:49" ht="30" customHeight="1">
      <c r="A278" s="1">
        <v>5</v>
      </c>
      <c r="B278" s="41" t="s">
        <v>417</v>
      </c>
      <c r="C278" s="42"/>
      <c r="D278" s="180" t="s">
        <v>56</v>
      </c>
      <c r="E278" s="181" t="s">
        <v>71</v>
      </c>
      <c r="F278" s="182" t="s">
        <v>72</v>
      </c>
      <c r="G278" s="182" t="s">
        <v>73</v>
      </c>
      <c r="H278" s="183" t="s">
        <v>118</v>
      </c>
      <c r="I278" s="311"/>
      <c r="J278" s="312"/>
      <c r="K278" s="186">
        <v>8</v>
      </c>
      <c r="L278" s="187">
        <v>240</v>
      </c>
      <c r="M278" s="313" t="s">
        <v>421</v>
      </c>
      <c r="N278" s="189" t="s">
        <v>75</v>
      </c>
      <c r="O278" s="190">
        <v>1</v>
      </c>
      <c r="P278" s="191" t="s">
        <v>422</v>
      </c>
      <c r="Q278" s="191">
        <v>0</v>
      </c>
      <c r="R278" s="191">
        <v>0</v>
      </c>
      <c r="S278" s="192">
        <v>0</v>
      </c>
      <c r="T278" s="192">
        <v>0</v>
      </c>
      <c r="U278" s="192" t="s">
        <v>423</v>
      </c>
      <c r="V278" s="193">
        <v>0</v>
      </c>
      <c r="W278" s="194">
        <v>80</v>
      </c>
      <c r="X278" s="195">
        <v>1</v>
      </c>
      <c r="Y278" s="196">
        <v>1</v>
      </c>
      <c r="Z278" s="197">
        <v>0</v>
      </c>
      <c r="AA278" s="191">
        <v>0</v>
      </c>
      <c r="AB278" s="198" t="s">
        <v>80</v>
      </c>
      <c r="AC278" s="199" t="s">
        <v>56</v>
      </c>
      <c r="AD278" s="200" t="s">
        <v>56</v>
      </c>
      <c r="AE278" s="199" t="s">
        <v>56</v>
      </c>
      <c r="AF278" s="200">
        <v>0</v>
      </c>
      <c r="AG278" s="201">
        <v>0</v>
      </c>
      <c r="AH278" s="201" t="s">
        <v>124</v>
      </c>
      <c r="AI278" s="202" t="s">
        <v>124</v>
      </c>
      <c r="AJ278" s="203"/>
      <c r="AK278" s="204"/>
      <c r="AL278" s="194"/>
      <c r="AM278" s="205"/>
      <c r="AN278" s="206"/>
      <c r="AO278" s="200">
        <f t="shared" si="41"/>
        <v>0</v>
      </c>
      <c r="AP278" s="207" t="s">
        <v>82</v>
      </c>
      <c r="AQ278" s="198" t="str" cm="1">
        <f t="array" ref="AQ278">_xlfn.IFS(OR($G278="公衆街路灯A",$G278="定額電灯"),$G278&amp;AP278,COUNTIF(G278,"*従量電灯*"),G278,1,"-")</f>
        <v>従量電灯</v>
      </c>
      <c r="AR278" s="208" t="str" cm="1">
        <f t="array" ref="AR278">_xlfn.IFS($AN278=0,"-",OR($AH278="対象外",$AH278="-"),"-",OR($G278="公衆街路灯A",$G278="定額電灯"),_xlfn.XLOOKUP($AQ278,削除禁止_電灯料金!$B:$B,削除禁止_電灯料金!$E:$E,0),1,"-")</f>
        <v>-</v>
      </c>
      <c r="AS278" s="209" t="str" cm="1">
        <f t="array" ref="AS278">_xlfn.IFS($AR278="-","-",OR($G278="公衆街路灯A",$G278="定額電灯"),_xlfn.XLOOKUP(AQ278,削除禁止_電灯料金!$B:$B,削除禁止_電灯料金!$D:$D,0),1,"-")</f>
        <v>-</v>
      </c>
      <c r="AT278" s="208">
        <f>IFERROR(IF(OR($G278="公衆街路灯A",$G278="定額電灯"),"-",ROUND((_xlfn.XLOOKUP($AQ278,削除禁止_電灯料金!$B:$B,削除禁止_電灯料金!$E:$E)*AM278/1000*$K278*$L278/12),2)),"-")</f>
        <v>0</v>
      </c>
      <c r="AU278" s="209">
        <f>IFERROR(IF(OR($G278="公衆街路灯A",$G278="定額電灯"),"-",ROUND((AM278/1000*$K278*$L278/12)*_xlfn.XLOOKUP($A278,削除禁止_電灯料金!K:K,削除禁止_電灯料金!M:M,"-"),2)),"-")</f>
        <v>0</v>
      </c>
      <c r="AV278" s="210">
        <f>IFERROR(IF(OR($G278="公衆街路灯A",$G278="定額電灯"),ROUND((((AR278+AS278)*AN278))*12*_xlfn.XLOOKUP($A278,削除禁止_電灯料金!K:K,削除禁止_電灯料金!N:N),0),ROUND((AT278+AU278)*AN278*12*_xlfn.XLOOKUP($A278,削除禁止_電灯料金!K:K,削除禁止_電灯料金!N:N),0)),0)</f>
        <v>0</v>
      </c>
      <c r="AW278" s="145"/>
    </row>
    <row r="279" spans="1:49" ht="30" customHeight="1">
      <c r="A279" s="1">
        <v>5</v>
      </c>
      <c r="B279" s="41" t="s">
        <v>417</v>
      </c>
      <c r="C279" s="42"/>
      <c r="D279" s="180" t="s">
        <v>56</v>
      </c>
      <c r="E279" s="181" t="s">
        <v>71</v>
      </c>
      <c r="F279" s="182" t="s">
        <v>424</v>
      </c>
      <c r="G279" s="182" t="s">
        <v>73</v>
      </c>
      <c r="H279" s="183" t="s">
        <v>118</v>
      </c>
      <c r="I279" s="311"/>
      <c r="J279" s="312"/>
      <c r="K279" s="186">
        <v>8</v>
      </c>
      <c r="L279" s="187">
        <v>240</v>
      </c>
      <c r="M279" s="313" t="s">
        <v>419</v>
      </c>
      <c r="N279" s="189" t="s">
        <v>120</v>
      </c>
      <c r="O279" s="190">
        <v>1</v>
      </c>
      <c r="P279" s="191" t="s">
        <v>249</v>
      </c>
      <c r="Q279" s="191">
        <v>0</v>
      </c>
      <c r="R279" s="191">
        <v>0</v>
      </c>
      <c r="S279" s="192" t="s">
        <v>211</v>
      </c>
      <c r="T279" s="192">
        <v>0</v>
      </c>
      <c r="U279" s="192" t="s">
        <v>420</v>
      </c>
      <c r="V279" s="193">
        <v>0</v>
      </c>
      <c r="W279" s="194">
        <v>54</v>
      </c>
      <c r="X279" s="195">
        <v>2</v>
      </c>
      <c r="Y279" s="196">
        <v>2</v>
      </c>
      <c r="Z279" s="197">
        <v>0</v>
      </c>
      <c r="AA279" s="191">
        <v>0</v>
      </c>
      <c r="AB279" s="198" t="s">
        <v>80</v>
      </c>
      <c r="AC279" s="199" t="s">
        <v>56</v>
      </c>
      <c r="AD279" s="200" t="s">
        <v>56</v>
      </c>
      <c r="AE279" s="199" t="s">
        <v>56</v>
      </c>
      <c r="AF279" s="200">
        <v>0</v>
      </c>
      <c r="AG279" s="201">
        <v>0</v>
      </c>
      <c r="AH279" s="201" t="s">
        <v>124</v>
      </c>
      <c r="AI279" s="202" t="s">
        <v>124</v>
      </c>
      <c r="AJ279" s="203"/>
      <c r="AK279" s="204"/>
      <c r="AL279" s="194"/>
      <c r="AM279" s="205"/>
      <c r="AN279" s="206"/>
      <c r="AO279" s="200">
        <f t="shared" si="41"/>
        <v>0</v>
      </c>
      <c r="AP279" s="207" t="s">
        <v>82</v>
      </c>
      <c r="AQ279" s="198" t="str" cm="1">
        <f t="array" ref="AQ279">_xlfn.IFS(OR($G279="公衆街路灯A",$G279="定額電灯"),$G279&amp;AP279,COUNTIF(G279,"*従量電灯*"),G279,1,"-")</f>
        <v>従量電灯</v>
      </c>
      <c r="AR279" s="208" t="str" cm="1">
        <f t="array" ref="AR279">_xlfn.IFS($AN279=0,"-",OR($AH279="対象外",$AH279="-"),"-",OR($G279="公衆街路灯A",$G279="定額電灯"),_xlfn.XLOOKUP($AQ279,削除禁止_電灯料金!$B:$B,削除禁止_電灯料金!$E:$E,0),1,"-")</f>
        <v>-</v>
      </c>
      <c r="AS279" s="209" t="str" cm="1">
        <f t="array" ref="AS279">_xlfn.IFS($AR279="-","-",OR($G279="公衆街路灯A",$G279="定額電灯"),_xlfn.XLOOKUP(AQ279,削除禁止_電灯料金!$B:$B,削除禁止_電灯料金!$D:$D,0),1,"-")</f>
        <v>-</v>
      </c>
      <c r="AT279" s="208">
        <f>IFERROR(IF(OR($G279="公衆街路灯A",$G279="定額電灯"),"-",ROUND((_xlfn.XLOOKUP($AQ279,削除禁止_電灯料金!$B:$B,削除禁止_電灯料金!$E:$E)*AM279/1000*$K279*$L279/12),2)),"-")</f>
        <v>0</v>
      </c>
      <c r="AU279" s="209">
        <f>IFERROR(IF(OR($G279="公衆街路灯A",$G279="定額電灯"),"-",ROUND((AM279/1000*$K279*$L279/12)*_xlfn.XLOOKUP($A279,削除禁止_電灯料金!K:K,削除禁止_電灯料金!M:M,"-"),2)),"-")</f>
        <v>0</v>
      </c>
      <c r="AV279" s="210">
        <f>IFERROR(IF(OR($G279="公衆街路灯A",$G279="定額電灯"),ROUND((((AR279+AS279)*AN279))*12*_xlfn.XLOOKUP($A279,削除禁止_電灯料金!K:K,削除禁止_電灯料金!N:N),0),ROUND((AT279+AU279)*AN279*12*_xlfn.XLOOKUP($A279,削除禁止_電灯料金!K:K,削除禁止_電灯料金!N:N),0)),0)</f>
        <v>0</v>
      </c>
      <c r="AW279" s="145"/>
    </row>
    <row r="280" spans="1:49" ht="30" customHeight="1">
      <c r="A280" s="1">
        <v>5</v>
      </c>
      <c r="B280" s="41" t="s">
        <v>417</v>
      </c>
      <c r="C280" s="42"/>
      <c r="D280" s="146" t="s">
        <v>56</v>
      </c>
      <c r="E280" s="147" t="s">
        <v>71</v>
      </c>
      <c r="F280" s="148" t="s">
        <v>424</v>
      </c>
      <c r="G280" s="148" t="s">
        <v>73</v>
      </c>
      <c r="H280" s="149"/>
      <c r="I280" s="280"/>
      <c r="J280" s="267"/>
      <c r="K280" s="152">
        <v>24</v>
      </c>
      <c r="L280" s="153">
        <v>365</v>
      </c>
      <c r="M280" s="281" t="s">
        <v>425</v>
      </c>
      <c r="N280" s="119" t="s">
        <v>416</v>
      </c>
      <c r="O280" s="120">
        <v>1</v>
      </c>
      <c r="P280" s="155" t="s">
        <v>135</v>
      </c>
      <c r="Q280" s="155">
        <v>0</v>
      </c>
      <c r="R280" s="155">
        <v>0</v>
      </c>
      <c r="S280" s="156" t="s">
        <v>100</v>
      </c>
      <c r="T280" s="156">
        <v>0</v>
      </c>
      <c r="U280" s="156" t="s">
        <v>102</v>
      </c>
      <c r="V280" s="157" t="s">
        <v>426</v>
      </c>
      <c r="W280" s="158">
        <v>28</v>
      </c>
      <c r="X280" s="159">
        <v>1</v>
      </c>
      <c r="Y280" s="160">
        <v>1</v>
      </c>
      <c r="Z280" s="161">
        <f t="shared" ref="Z280:Z284" si="42">K280*L280*W280*Y280/12/1000</f>
        <v>20.440000000000001</v>
      </c>
      <c r="AA280" s="155">
        <v>0</v>
      </c>
      <c r="AB280" s="162" t="s">
        <v>80</v>
      </c>
      <c r="AC280" s="163" t="s">
        <v>56</v>
      </c>
      <c r="AD280" s="164" t="s">
        <v>56</v>
      </c>
      <c r="AE280" s="163" t="s">
        <v>56</v>
      </c>
      <c r="AF280" s="164">
        <f t="shared" ref="AF280:AF284" si="43">$B$2*Z280/Y280</f>
        <v>613.20000000000005</v>
      </c>
      <c r="AG280" s="165">
        <f t="shared" ref="AG280:AG284" si="44">Y280*AF280*120</f>
        <v>73584</v>
      </c>
      <c r="AH280" s="166" t="s">
        <v>81</v>
      </c>
      <c r="AI280" s="167"/>
      <c r="AJ280" s="168"/>
      <c r="AK280" s="169"/>
      <c r="AL280" s="170"/>
      <c r="AM280" s="171"/>
      <c r="AN280" s="172"/>
      <c r="AO280" s="173">
        <f t="shared" si="41"/>
        <v>0</v>
      </c>
      <c r="AP280" s="174" t="s">
        <v>82</v>
      </c>
      <c r="AQ280" s="175" t="str" cm="1">
        <f t="array" ref="AQ280">_xlfn.IFS(OR($G280="公衆街路灯A",$G280="定額電灯"),$G280&amp;AP280,COUNTIF(G280,"*従量電灯*"),G280,1,"-")</f>
        <v>従量電灯</v>
      </c>
      <c r="AR280" s="176" t="str" cm="1">
        <f t="array" ref="AR280">_xlfn.IFS($AN280=0,"-",OR($AH280="対象外",$AH280="-"),"-",OR($G280="公衆街路灯A",$G280="定額電灯"),_xlfn.XLOOKUP($AQ280,削除禁止_電灯料金!$B:$B,削除禁止_電灯料金!$E:$E,0),1,"-")</f>
        <v>-</v>
      </c>
      <c r="AS280" s="177" t="str" cm="1">
        <f t="array" ref="AS280">_xlfn.IFS($AR280="-","-",OR($G280="公衆街路灯A",$G280="定額電灯"),_xlfn.XLOOKUP(AQ280,削除禁止_電灯料金!$B:$B,削除禁止_電灯料金!$D:$D,0),1,"-")</f>
        <v>-</v>
      </c>
      <c r="AT280" s="176">
        <f>IFERROR(IF(OR($G280="公衆街路灯A",$G280="定額電灯"),"-",ROUND((_xlfn.XLOOKUP($AQ280,削除禁止_電灯料金!$B:$B,削除禁止_電灯料金!$E:$E)*AM280/1000*$K280*$L280/12),2)),"-")</f>
        <v>0</v>
      </c>
      <c r="AU280" s="177">
        <f>IFERROR(IF(OR($G280="公衆街路灯A",$G280="定額電灯"),"-",ROUND((AM280/1000*$K280*$L280/12)*_xlfn.XLOOKUP($A280,削除禁止_電灯料金!K:K,削除禁止_電灯料金!M:M,"-"),2)),"-")</f>
        <v>0</v>
      </c>
      <c r="AV280" s="178">
        <f>IFERROR(IF(OR($G280="公衆街路灯A",$G280="定額電灯"),ROUND((((AR280+AS280)*AN280))*12*_xlfn.XLOOKUP($A280,削除禁止_電灯料金!K:K,削除禁止_電灯料金!N:N),0),ROUND((AT280+AU280)*AN280*12*_xlfn.XLOOKUP($A280,削除禁止_電灯料金!K:K,削除禁止_電灯料金!N:N),0)),0)</f>
        <v>0</v>
      </c>
      <c r="AW280" s="145"/>
    </row>
    <row r="281" spans="1:49" ht="30" customHeight="1">
      <c r="A281" s="1">
        <v>5</v>
      </c>
      <c r="B281" s="41" t="s">
        <v>417</v>
      </c>
      <c r="C281" s="42"/>
      <c r="D281" s="146" t="s">
        <v>56</v>
      </c>
      <c r="E281" s="147" t="s">
        <v>71</v>
      </c>
      <c r="F281" s="148" t="s">
        <v>427</v>
      </c>
      <c r="G281" s="148" t="s">
        <v>73</v>
      </c>
      <c r="H281" s="149"/>
      <c r="I281" s="280"/>
      <c r="J281" s="267"/>
      <c r="K281" s="152">
        <v>9</v>
      </c>
      <c r="L281" s="153">
        <v>240</v>
      </c>
      <c r="M281" s="281" t="s">
        <v>428</v>
      </c>
      <c r="N281" s="119" t="s">
        <v>429</v>
      </c>
      <c r="O281" s="120">
        <v>2</v>
      </c>
      <c r="P281" s="155" t="s">
        <v>294</v>
      </c>
      <c r="Q281" s="155">
        <v>0</v>
      </c>
      <c r="R281" s="155">
        <v>0</v>
      </c>
      <c r="S281" s="156">
        <v>0</v>
      </c>
      <c r="T281" s="156">
        <v>0</v>
      </c>
      <c r="U281" s="156">
        <v>0</v>
      </c>
      <c r="V281" s="157">
        <v>0</v>
      </c>
      <c r="W281" s="158">
        <v>47</v>
      </c>
      <c r="X281" s="159">
        <v>10</v>
      </c>
      <c r="Y281" s="160">
        <v>20</v>
      </c>
      <c r="Z281" s="161">
        <f t="shared" si="42"/>
        <v>169.2</v>
      </c>
      <c r="AA281" s="155">
        <v>0</v>
      </c>
      <c r="AB281" s="162" t="s">
        <v>80</v>
      </c>
      <c r="AC281" s="163" t="s">
        <v>56</v>
      </c>
      <c r="AD281" s="164" t="s">
        <v>56</v>
      </c>
      <c r="AE281" s="163" t="s">
        <v>56</v>
      </c>
      <c r="AF281" s="164">
        <f t="shared" si="43"/>
        <v>253.8</v>
      </c>
      <c r="AG281" s="165">
        <f t="shared" si="44"/>
        <v>609120</v>
      </c>
      <c r="AH281" s="166" t="s">
        <v>113</v>
      </c>
      <c r="AI281" s="167"/>
      <c r="AJ281" s="168"/>
      <c r="AK281" s="169"/>
      <c r="AL281" s="170"/>
      <c r="AM281" s="171"/>
      <c r="AN281" s="172"/>
      <c r="AO281" s="173">
        <f t="shared" si="41"/>
        <v>0</v>
      </c>
      <c r="AP281" s="174" t="s">
        <v>82</v>
      </c>
      <c r="AQ281" s="175" t="str" cm="1">
        <f t="array" ref="AQ281">_xlfn.IFS(OR($G281="公衆街路灯A",$G281="定額電灯"),$G281&amp;AP281,COUNTIF(G281,"*従量電灯*"),G281,1,"-")</f>
        <v>従量電灯</v>
      </c>
      <c r="AR281" s="176" t="str" cm="1">
        <f t="array" ref="AR281">_xlfn.IFS($AN281=0,"-",OR($AH281="対象外",$AH281="-"),"-",OR($G281="公衆街路灯A",$G281="定額電灯"),_xlfn.XLOOKUP($AQ281,削除禁止_電灯料金!$B:$B,削除禁止_電灯料金!$E:$E,0),1,"-")</f>
        <v>-</v>
      </c>
      <c r="AS281" s="177" t="str" cm="1">
        <f t="array" ref="AS281">_xlfn.IFS($AR281="-","-",OR($G281="公衆街路灯A",$G281="定額電灯"),_xlfn.XLOOKUP(AQ281,削除禁止_電灯料金!$B:$B,削除禁止_電灯料金!$D:$D,0),1,"-")</f>
        <v>-</v>
      </c>
      <c r="AT281" s="176">
        <f>IFERROR(IF(OR($G281="公衆街路灯A",$G281="定額電灯"),"-",ROUND((_xlfn.XLOOKUP($AQ281,削除禁止_電灯料金!$B:$B,削除禁止_電灯料金!$E:$E)*AM281/1000*$K281*$L281/12),2)),"-")</f>
        <v>0</v>
      </c>
      <c r="AU281" s="177">
        <f>IFERROR(IF(OR($G281="公衆街路灯A",$G281="定額電灯"),"-",ROUND((AM281/1000*$K281*$L281/12)*_xlfn.XLOOKUP($A281,削除禁止_電灯料金!K:K,削除禁止_電灯料金!M:M,"-"),2)),"-")</f>
        <v>0</v>
      </c>
      <c r="AV281" s="178">
        <f>IFERROR(IF(OR($G281="公衆街路灯A",$G281="定額電灯"),ROUND((((AR281+AS281)*AN281))*12*_xlfn.XLOOKUP($A281,削除禁止_電灯料金!K:K,削除禁止_電灯料金!N:N),0),ROUND((AT281+AU281)*AN281*12*_xlfn.XLOOKUP($A281,削除禁止_電灯料金!K:K,削除禁止_電灯料金!N:N),0)),0)</f>
        <v>0</v>
      </c>
      <c r="AW281" s="145"/>
    </row>
    <row r="282" spans="1:49" ht="30" customHeight="1">
      <c r="A282" s="1">
        <v>5</v>
      </c>
      <c r="B282" s="41" t="s">
        <v>417</v>
      </c>
      <c r="C282" s="42"/>
      <c r="D282" s="146" t="s">
        <v>56</v>
      </c>
      <c r="E282" s="147" t="s">
        <v>71</v>
      </c>
      <c r="F282" s="148" t="s">
        <v>430</v>
      </c>
      <c r="G282" s="148" t="s">
        <v>73</v>
      </c>
      <c r="H282" s="149"/>
      <c r="I282" s="280"/>
      <c r="J282" s="267"/>
      <c r="K282" s="152">
        <v>8</v>
      </c>
      <c r="L282" s="153">
        <v>240</v>
      </c>
      <c r="M282" s="281" t="s">
        <v>428</v>
      </c>
      <c r="N282" s="119" t="s">
        <v>429</v>
      </c>
      <c r="O282" s="120">
        <v>2</v>
      </c>
      <c r="P282" s="155" t="s">
        <v>294</v>
      </c>
      <c r="Q282" s="155">
        <v>0</v>
      </c>
      <c r="R282" s="155">
        <v>0</v>
      </c>
      <c r="S282" s="156">
        <v>0</v>
      </c>
      <c r="T282" s="156">
        <v>0</v>
      </c>
      <c r="U282" s="156">
        <v>0</v>
      </c>
      <c r="V282" s="157">
        <v>0</v>
      </c>
      <c r="W282" s="158">
        <v>47</v>
      </c>
      <c r="X282" s="159">
        <v>3</v>
      </c>
      <c r="Y282" s="160">
        <v>6</v>
      </c>
      <c r="Z282" s="161">
        <f t="shared" si="42"/>
        <v>45.12</v>
      </c>
      <c r="AA282" s="155">
        <v>0</v>
      </c>
      <c r="AB282" s="162" t="s">
        <v>80</v>
      </c>
      <c r="AC282" s="163" t="s">
        <v>56</v>
      </c>
      <c r="AD282" s="164" t="s">
        <v>56</v>
      </c>
      <c r="AE282" s="163" t="s">
        <v>56</v>
      </c>
      <c r="AF282" s="164">
        <f t="shared" si="43"/>
        <v>225.6</v>
      </c>
      <c r="AG282" s="165">
        <f t="shared" si="44"/>
        <v>162432</v>
      </c>
      <c r="AH282" s="166" t="s">
        <v>113</v>
      </c>
      <c r="AI282" s="167"/>
      <c r="AJ282" s="168"/>
      <c r="AK282" s="169"/>
      <c r="AL282" s="170"/>
      <c r="AM282" s="171"/>
      <c r="AN282" s="172"/>
      <c r="AO282" s="173">
        <f t="shared" si="41"/>
        <v>0</v>
      </c>
      <c r="AP282" s="174" t="s">
        <v>82</v>
      </c>
      <c r="AQ282" s="175" t="str" cm="1">
        <f t="array" ref="AQ282">_xlfn.IFS(OR($G282="公衆街路灯A",$G282="定額電灯"),$G282&amp;AP282,COUNTIF(G282,"*従量電灯*"),G282,1,"-")</f>
        <v>従量電灯</v>
      </c>
      <c r="AR282" s="176" t="str" cm="1">
        <f t="array" ref="AR282">_xlfn.IFS($AN282=0,"-",OR($AH282="対象外",$AH282="-"),"-",OR($G282="公衆街路灯A",$G282="定額電灯"),_xlfn.XLOOKUP($AQ282,削除禁止_電灯料金!$B:$B,削除禁止_電灯料金!$E:$E,0),1,"-")</f>
        <v>-</v>
      </c>
      <c r="AS282" s="177" t="str" cm="1">
        <f t="array" ref="AS282">_xlfn.IFS($AR282="-","-",OR($G282="公衆街路灯A",$G282="定額電灯"),_xlfn.XLOOKUP(AQ282,削除禁止_電灯料金!$B:$B,削除禁止_電灯料金!$D:$D,0),1,"-")</f>
        <v>-</v>
      </c>
      <c r="AT282" s="176">
        <f>IFERROR(IF(OR($G282="公衆街路灯A",$G282="定額電灯"),"-",ROUND((_xlfn.XLOOKUP($AQ282,削除禁止_電灯料金!$B:$B,削除禁止_電灯料金!$E:$E)*AM282/1000*$K282*$L282/12),2)),"-")</f>
        <v>0</v>
      </c>
      <c r="AU282" s="177">
        <f>IFERROR(IF(OR($G282="公衆街路灯A",$G282="定額電灯"),"-",ROUND((AM282/1000*$K282*$L282/12)*_xlfn.XLOOKUP($A282,削除禁止_電灯料金!K:K,削除禁止_電灯料金!M:M,"-"),2)),"-")</f>
        <v>0</v>
      </c>
      <c r="AV282" s="178">
        <f>IFERROR(IF(OR($G282="公衆街路灯A",$G282="定額電灯"),ROUND((((AR282+AS282)*AN282))*12*_xlfn.XLOOKUP($A282,削除禁止_電灯料金!K:K,削除禁止_電灯料金!N:N),0),ROUND((AT282+AU282)*AN282*12*_xlfn.XLOOKUP($A282,削除禁止_電灯料金!K:K,削除禁止_電灯料金!N:N),0)),0)</f>
        <v>0</v>
      </c>
      <c r="AW282" s="145"/>
    </row>
    <row r="283" spans="1:49" ht="30" customHeight="1">
      <c r="A283" s="1">
        <v>5</v>
      </c>
      <c r="B283" s="41" t="s">
        <v>417</v>
      </c>
      <c r="C283" s="42"/>
      <c r="D283" s="146" t="s">
        <v>56</v>
      </c>
      <c r="E283" s="147" t="s">
        <v>71</v>
      </c>
      <c r="F283" s="148" t="s">
        <v>430</v>
      </c>
      <c r="G283" s="148" t="s">
        <v>73</v>
      </c>
      <c r="H283" s="149"/>
      <c r="I283" s="280"/>
      <c r="J283" s="267"/>
      <c r="K283" s="152">
        <v>24</v>
      </c>
      <c r="L283" s="153">
        <v>365</v>
      </c>
      <c r="M283" s="281" t="s">
        <v>431</v>
      </c>
      <c r="N283" s="119" t="s">
        <v>86</v>
      </c>
      <c r="O283" s="120">
        <v>1</v>
      </c>
      <c r="P283" s="155" t="s">
        <v>432</v>
      </c>
      <c r="Q283" s="155">
        <v>0</v>
      </c>
      <c r="R283" s="155">
        <v>0</v>
      </c>
      <c r="S283" s="156">
        <v>0</v>
      </c>
      <c r="T283" s="156">
        <v>0</v>
      </c>
      <c r="U283" s="156">
        <v>0</v>
      </c>
      <c r="V283" s="157" t="s">
        <v>426</v>
      </c>
      <c r="W283" s="158">
        <v>3</v>
      </c>
      <c r="X283" s="159">
        <v>1</v>
      </c>
      <c r="Y283" s="160">
        <v>1</v>
      </c>
      <c r="Z283" s="161">
        <f t="shared" si="42"/>
        <v>2.19</v>
      </c>
      <c r="AA283" s="155">
        <v>0</v>
      </c>
      <c r="AB283" s="162" t="s">
        <v>80</v>
      </c>
      <c r="AC283" s="163" t="s">
        <v>56</v>
      </c>
      <c r="AD283" s="164" t="s">
        <v>56</v>
      </c>
      <c r="AE283" s="163" t="s">
        <v>56</v>
      </c>
      <c r="AF283" s="164">
        <f t="shared" si="43"/>
        <v>65.7</v>
      </c>
      <c r="AG283" s="165">
        <f t="shared" si="44"/>
        <v>7884</v>
      </c>
      <c r="AH283" s="166" t="s">
        <v>81</v>
      </c>
      <c r="AI283" s="167"/>
      <c r="AJ283" s="168"/>
      <c r="AK283" s="169"/>
      <c r="AL283" s="170"/>
      <c r="AM283" s="171"/>
      <c r="AN283" s="172"/>
      <c r="AO283" s="173">
        <f t="shared" si="41"/>
        <v>0</v>
      </c>
      <c r="AP283" s="174" t="s">
        <v>82</v>
      </c>
      <c r="AQ283" s="175" t="str" cm="1">
        <f t="array" ref="AQ283">_xlfn.IFS(OR($G283="公衆街路灯A",$G283="定額電灯"),$G283&amp;AP283,COUNTIF(G283,"*従量電灯*"),G283,1,"-")</f>
        <v>従量電灯</v>
      </c>
      <c r="AR283" s="176" t="str" cm="1">
        <f t="array" ref="AR283">_xlfn.IFS($AN283=0,"-",OR($AH283="対象外",$AH283="-"),"-",OR($G283="公衆街路灯A",$G283="定額電灯"),_xlfn.XLOOKUP($AQ283,削除禁止_電灯料金!$B:$B,削除禁止_電灯料金!$E:$E,0),1,"-")</f>
        <v>-</v>
      </c>
      <c r="AS283" s="177" t="str" cm="1">
        <f t="array" ref="AS283">_xlfn.IFS($AR283="-","-",OR($G283="公衆街路灯A",$G283="定額電灯"),_xlfn.XLOOKUP(AQ283,削除禁止_電灯料金!$B:$B,削除禁止_電灯料金!$D:$D,0),1,"-")</f>
        <v>-</v>
      </c>
      <c r="AT283" s="176">
        <f>IFERROR(IF(OR($G283="公衆街路灯A",$G283="定額電灯"),"-",ROUND((_xlfn.XLOOKUP($AQ283,削除禁止_電灯料金!$B:$B,削除禁止_電灯料金!$E:$E)*AM283/1000*$K283*$L283/12),2)),"-")</f>
        <v>0</v>
      </c>
      <c r="AU283" s="177">
        <f>IFERROR(IF(OR($G283="公衆街路灯A",$G283="定額電灯"),"-",ROUND((AM283/1000*$K283*$L283/12)*_xlfn.XLOOKUP($A283,削除禁止_電灯料金!K:K,削除禁止_電灯料金!M:M,"-"),2)),"-")</f>
        <v>0</v>
      </c>
      <c r="AV283" s="178">
        <f>IFERROR(IF(OR($G283="公衆街路灯A",$G283="定額電灯"),ROUND((((AR283+AS283)*AN283))*12*_xlfn.XLOOKUP($A283,削除禁止_電灯料金!K:K,削除禁止_電灯料金!N:N),0),ROUND((AT283+AU283)*AN283*12*_xlfn.XLOOKUP($A283,削除禁止_電灯料金!K:K,削除禁止_電灯料金!N:N),0)),0)</f>
        <v>0</v>
      </c>
      <c r="AW283" s="145"/>
    </row>
    <row r="284" spans="1:49" ht="30" customHeight="1">
      <c r="A284" s="1">
        <v>5</v>
      </c>
      <c r="B284" s="41" t="s">
        <v>417</v>
      </c>
      <c r="C284" s="42"/>
      <c r="D284" s="146" t="s">
        <v>56</v>
      </c>
      <c r="E284" s="147" t="s">
        <v>71</v>
      </c>
      <c r="F284" s="148" t="s">
        <v>430</v>
      </c>
      <c r="G284" s="148" t="s">
        <v>73</v>
      </c>
      <c r="H284" s="149"/>
      <c r="I284" s="280"/>
      <c r="J284" s="267"/>
      <c r="K284" s="152">
        <v>24</v>
      </c>
      <c r="L284" s="153">
        <v>365</v>
      </c>
      <c r="M284" s="281" t="s">
        <v>433</v>
      </c>
      <c r="N284" s="119" t="s">
        <v>86</v>
      </c>
      <c r="O284" s="120">
        <v>1</v>
      </c>
      <c r="P284" s="155" t="s">
        <v>434</v>
      </c>
      <c r="Q284" s="155">
        <v>0</v>
      </c>
      <c r="R284" s="155">
        <v>0</v>
      </c>
      <c r="S284" s="156">
        <v>0</v>
      </c>
      <c r="T284" s="156">
        <v>0</v>
      </c>
      <c r="U284" s="156">
        <v>0</v>
      </c>
      <c r="V284" s="157" t="s">
        <v>426</v>
      </c>
      <c r="W284" s="158">
        <v>3</v>
      </c>
      <c r="X284" s="159">
        <v>1</v>
      </c>
      <c r="Y284" s="160">
        <v>1</v>
      </c>
      <c r="Z284" s="161">
        <f t="shared" si="42"/>
        <v>2.19</v>
      </c>
      <c r="AA284" s="155">
        <v>0</v>
      </c>
      <c r="AB284" s="162" t="s">
        <v>80</v>
      </c>
      <c r="AC284" s="163" t="s">
        <v>56</v>
      </c>
      <c r="AD284" s="164" t="s">
        <v>56</v>
      </c>
      <c r="AE284" s="163" t="s">
        <v>56</v>
      </c>
      <c r="AF284" s="164">
        <f t="shared" si="43"/>
        <v>65.7</v>
      </c>
      <c r="AG284" s="165">
        <f t="shared" si="44"/>
        <v>7884</v>
      </c>
      <c r="AH284" s="166" t="s">
        <v>81</v>
      </c>
      <c r="AI284" s="167"/>
      <c r="AJ284" s="168"/>
      <c r="AK284" s="169"/>
      <c r="AL284" s="170"/>
      <c r="AM284" s="171"/>
      <c r="AN284" s="172"/>
      <c r="AO284" s="173">
        <f t="shared" si="41"/>
        <v>0</v>
      </c>
      <c r="AP284" s="174" t="s">
        <v>82</v>
      </c>
      <c r="AQ284" s="175" t="str" cm="1">
        <f t="array" ref="AQ284">_xlfn.IFS(OR($G284="公衆街路灯A",$G284="定額電灯"),$G284&amp;AP284,COUNTIF(G284,"*従量電灯*"),G284,1,"-")</f>
        <v>従量電灯</v>
      </c>
      <c r="AR284" s="176" t="str" cm="1">
        <f t="array" ref="AR284">_xlfn.IFS($AN284=0,"-",OR($AH284="対象外",$AH284="-"),"-",OR($G284="公衆街路灯A",$G284="定額電灯"),_xlfn.XLOOKUP($AQ284,削除禁止_電灯料金!$B:$B,削除禁止_電灯料金!$E:$E,0),1,"-")</f>
        <v>-</v>
      </c>
      <c r="AS284" s="177" t="str" cm="1">
        <f t="array" ref="AS284">_xlfn.IFS($AR284="-","-",OR($G284="公衆街路灯A",$G284="定額電灯"),_xlfn.XLOOKUP(AQ284,削除禁止_電灯料金!$B:$B,削除禁止_電灯料金!$D:$D,0),1,"-")</f>
        <v>-</v>
      </c>
      <c r="AT284" s="176">
        <f>IFERROR(IF(OR($G284="公衆街路灯A",$G284="定額電灯"),"-",ROUND((_xlfn.XLOOKUP($AQ284,削除禁止_電灯料金!$B:$B,削除禁止_電灯料金!$E:$E)*AM284/1000*$K284*$L284/12),2)),"-")</f>
        <v>0</v>
      </c>
      <c r="AU284" s="177">
        <f>IFERROR(IF(OR($G284="公衆街路灯A",$G284="定額電灯"),"-",ROUND((AM284/1000*$K284*$L284/12)*_xlfn.XLOOKUP($A284,削除禁止_電灯料金!K:K,削除禁止_電灯料金!M:M,"-"),2)),"-")</f>
        <v>0</v>
      </c>
      <c r="AV284" s="178">
        <f>IFERROR(IF(OR($G284="公衆街路灯A",$G284="定額電灯"),ROUND((((AR284+AS284)*AN284))*12*_xlfn.XLOOKUP($A284,削除禁止_電灯料金!K:K,削除禁止_電灯料金!N:N),0),ROUND((AT284+AU284)*AN284*12*_xlfn.XLOOKUP($A284,削除禁止_電灯料金!K:K,削除禁止_電灯料金!N:N),0)),0)</f>
        <v>0</v>
      </c>
      <c r="AW284" s="145"/>
    </row>
    <row r="285" spans="1:49" ht="30" customHeight="1">
      <c r="A285" s="1">
        <v>5</v>
      </c>
      <c r="B285" s="41" t="s">
        <v>417</v>
      </c>
      <c r="C285" s="42"/>
      <c r="D285" s="180" t="s">
        <v>56</v>
      </c>
      <c r="E285" s="181" t="s">
        <v>71</v>
      </c>
      <c r="F285" s="182" t="s">
        <v>430</v>
      </c>
      <c r="G285" s="182" t="s">
        <v>73</v>
      </c>
      <c r="H285" s="183" t="s">
        <v>118</v>
      </c>
      <c r="I285" s="311"/>
      <c r="J285" s="312"/>
      <c r="K285" s="186">
        <v>8</v>
      </c>
      <c r="L285" s="187">
        <v>240</v>
      </c>
      <c r="M285" s="313" t="s">
        <v>419</v>
      </c>
      <c r="N285" s="189" t="s">
        <v>120</v>
      </c>
      <c r="O285" s="190">
        <v>1</v>
      </c>
      <c r="P285" s="191" t="s">
        <v>249</v>
      </c>
      <c r="Q285" s="191">
        <v>0</v>
      </c>
      <c r="R285" s="191">
        <v>0</v>
      </c>
      <c r="S285" s="192" t="s">
        <v>211</v>
      </c>
      <c r="T285" s="192">
        <v>0</v>
      </c>
      <c r="U285" s="192" t="s">
        <v>420</v>
      </c>
      <c r="V285" s="193">
        <v>0</v>
      </c>
      <c r="W285" s="194">
        <v>54</v>
      </c>
      <c r="X285" s="195">
        <v>1</v>
      </c>
      <c r="Y285" s="196">
        <v>1</v>
      </c>
      <c r="Z285" s="197">
        <v>0</v>
      </c>
      <c r="AA285" s="191">
        <v>0</v>
      </c>
      <c r="AB285" s="198" t="s">
        <v>80</v>
      </c>
      <c r="AC285" s="199" t="s">
        <v>56</v>
      </c>
      <c r="AD285" s="200" t="s">
        <v>56</v>
      </c>
      <c r="AE285" s="199" t="s">
        <v>56</v>
      </c>
      <c r="AF285" s="200">
        <v>0</v>
      </c>
      <c r="AG285" s="201">
        <v>0</v>
      </c>
      <c r="AH285" s="201" t="s">
        <v>124</v>
      </c>
      <c r="AI285" s="202" t="s">
        <v>124</v>
      </c>
      <c r="AJ285" s="203"/>
      <c r="AK285" s="204"/>
      <c r="AL285" s="194"/>
      <c r="AM285" s="205"/>
      <c r="AN285" s="206"/>
      <c r="AO285" s="200">
        <f t="shared" si="41"/>
        <v>0</v>
      </c>
      <c r="AP285" s="207" t="s">
        <v>82</v>
      </c>
      <c r="AQ285" s="198" t="str" cm="1">
        <f t="array" ref="AQ285">_xlfn.IFS(OR($G285="公衆街路灯A",$G285="定額電灯"),$G285&amp;AP285,COUNTIF(G285,"*従量電灯*"),G285,1,"-")</f>
        <v>従量電灯</v>
      </c>
      <c r="AR285" s="208" t="str" cm="1">
        <f t="array" ref="AR285">_xlfn.IFS($AN285=0,"-",OR($AH285="対象外",$AH285="-"),"-",OR($G285="公衆街路灯A",$G285="定額電灯"),_xlfn.XLOOKUP($AQ285,削除禁止_電灯料金!$B:$B,削除禁止_電灯料金!$E:$E,0),1,"-")</f>
        <v>-</v>
      </c>
      <c r="AS285" s="209" t="str" cm="1">
        <f t="array" ref="AS285">_xlfn.IFS($AR285="-","-",OR($G285="公衆街路灯A",$G285="定額電灯"),_xlfn.XLOOKUP(AQ285,削除禁止_電灯料金!$B:$B,削除禁止_電灯料金!$D:$D,0),1,"-")</f>
        <v>-</v>
      </c>
      <c r="AT285" s="208">
        <f>IFERROR(IF(OR($G285="公衆街路灯A",$G285="定額電灯"),"-",ROUND((_xlfn.XLOOKUP($AQ285,削除禁止_電灯料金!$B:$B,削除禁止_電灯料金!$E:$E)*AM285/1000*$K285*$L285/12),2)),"-")</f>
        <v>0</v>
      </c>
      <c r="AU285" s="209">
        <f>IFERROR(IF(OR($G285="公衆街路灯A",$G285="定額電灯"),"-",ROUND((AM285/1000*$K285*$L285/12)*_xlfn.XLOOKUP($A285,削除禁止_電灯料金!K:K,削除禁止_電灯料金!M:M,"-"),2)),"-")</f>
        <v>0</v>
      </c>
      <c r="AV285" s="210">
        <f>IFERROR(IF(OR($G285="公衆街路灯A",$G285="定額電灯"),ROUND((((AR285+AS285)*AN285))*12*_xlfn.XLOOKUP($A285,削除禁止_電灯料金!K:K,削除禁止_電灯料金!N:N),0),ROUND((AT285+AU285)*AN285*12*_xlfn.XLOOKUP($A285,削除禁止_電灯料金!K:K,削除禁止_電灯料金!N:N),0)),0)</f>
        <v>0</v>
      </c>
      <c r="AW285" s="145"/>
    </row>
    <row r="286" spans="1:49" ht="30" customHeight="1">
      <c r="A286" s="1">
        <v>5</v>
      </c>
      <c r="B286" s="41" t="s">
        <v>417</v>
      </c>
      <c r="C286" s="42"/>
      <c r="D286" s="180" t="s">
        <v>56</v>
      </c>
      <c r="E286" s="181" t="s">
        <v>71</v>
      </c>
      <c r="F286" s="182" t="s">
        <v>435</v>
      </c>
      <c r="G286" s="182" t="s">
        <v>73</v>
      </c>
      <c r="H286" s="183" t="s">
        <v>118</v>
      </c>
      <c r="I286" s="311"/>
      <c r="J286" s="312"/>
      <c r="K286" s="186">
        <v>4</v>
      </c>
      <c r="L286" s="187">
        <v>240</v>
      </c>
      <c r="M286" s="313" t="s">
        <v>419</v>
      </c>
      <c r="N286" s="189" t="s">
        <v>120</v>
      </c>
      <c r="O286" s="190">
        <v>1</v>
      </c>
      <c r="P286" s="191" t="s">
        <v>249</v>
      </c>
      <c r="Q286" s="191">
        <v>0</v>
      </c>
      <c r="R286" s="191">
        <v>0</v>
      </c>
      <c r="S286" s="192" t="s">
        <v>211</v>
      </c>
      <c r="T286" s="192">
        <v>0</v>
      </c>
      <c r="U286" s="192" t="s">
        <v>420</v>
      </c>
      <c r="V286" s="193">
        <v>0</v>
      </c>
      <c r="W286" s="194">
        <v>54</v>
      </c>
      <c r="X286" s="195">
        <v>1</v>
      </c>
      <c r="Y286" s="196">
        <v>1</v>
      </c>
      <c r="Z286" s="197">
        <v>0</v>
      </c>
      <c r="AA286" s="191">
        <v>0</v>
      </c>
      <c r="AB286" s="198" t="s">
        <v>80</v>
      </c>
      <c r="AC286" s="199" t="s">
        <v>56</v>
      </c>
      <c r="AD286" s="200" t="s">
        <v>56</v>
      </c>
      <c r="AE286" s="199" t="s">
        <v>56</v>
      </c>
      <c r="AF286" s="200">
        <v>0</v>
      </c>
      <c r="AG286" s="201">
        <v>0</v>
      </c>
      <c r="AH286" s="201" t="s">
        <v>124</v>
      </c>
      <c r="AI286" s="202" t="s">
        <v>124</v>
      </c>
      <c r="AJ286" s="203"/>
      <c r="AK286" s="204"/>
      <c r="AL286" s="194"/>
      <c r="AM286" s="205"/>
      <c r="AN286" s="206"/>
      <c r="AO286" s="200">
        <f t="shared" si="41"/>
        <v>0</v>
      </c>
      <c r="AP286" s="207" t="s">
        <v>82</v>
      </c>
      <c r="AQ286" s="198" t="str" cm="1">
        <f t="array" ref="AQ286">_xlfn.IFS(OR($G286="公衆街路灯A",$G286="定額電灯"),$G286&amp;AP286,COUNTIF(G286,"*従量電灯*"),G286,1,"-")</f>
        <v>従量電灯</v>
      </c>
      <c r="AR286" s="208" t="str" cm="1">
        <f t="array" ref="AR286">_xlfn.IFS($AN286=0,"-",OR($AH286="対象外",$AH286="-"),"-",OR($G286="公衆街路灯A",$G286="定額電灯"),_xlfn.XLOOKUP($AQ286,削除禁止_電灯料金!$B:$B,削除禁止_電灯料金!$E:$E,0),1,"-")</f>
        <v>-</v>
      </c>
      <c r="AS286" s="209" t="str" cm="1">
        <f t="array" ref="AS286">_xlfn.IFS($AR286="-","-",OR($G286="公衆街路灯A",$G286="定額電灯"),_xlfn.XLOOKUP(AQ286,削除禁止_電灯料金!$B:$B,削除禁止_電灯料金!$D:$D,0),1,"-")</f>
        <v>-</v>
      </c>
      <c r="AT286" s="208">
        <f>IFERROR(IF(OR($G286="公衆街路灯A",$G286="定額電灯"),"-",ROUND((_xlfn.XLOOKUP($AQ286,削除禁止_電灯料金!$B:$B,削除禁止_電灯料金!$E:$E)*AM286/1000*$K286*$L286/12),2)),"-")</f>
        <v>0</v>
      </c>
      <c r="AU286" s="209">
        <f>IFERROR(IF(OR($G286="公衆街路灯A",$G286="定額電灯"),"-",ROUND((AM286/1000*$K286*$L286/12)*_xlfn.XLOOKUP($A286,削除禁止_電灯料金!K:K,削除禁止_電灯料金!M:M,"-"),2)),"-")</f>
        <v>0</v>
      </c>
      <c r="AV286" s="210">
        <f>IFERROR(IF(OR($G286="公衆街路灯A",$G286="定額電灯"),ROUND((((AR286+AS286)*AN286))*12*_xlfn.XLOOKUP($A286,削除禁止_電灯料金!K:K,削除禁止_電灯料金!N:N),0),ROUND((AT286+AU286)*AN286*12*_xlfn.XLOOKUP($A286,削除禁止_電灯料金!K:K,削除禁止_電灯料金!N:N),0)),0)</f>
        <v>0</v>
      </c>
      <c r="AW286" s="145"/>
    </row>
    <row r="287" spans="1:49" ht="30" customHeight="1">
      <c r="A287" s="1">
        <v>5</v>
      </c>
      <c r="B287" s="41" t="s">
        <v>417</v>
      </c>
      <c r="C287" s="42"/>
      <c r="D287" s="146" t="s">
        <v>56</v>
      </c>
      <c r="E287" s="147" t="s">
        <v>71</v>
      </c>
      <c r="F287" s="148" t="s">
        <v>436</v>
      </c>
      <c r="G287" s="148" t="s">
        <v>73</v>
      </c>
      <c r="H287" s="149"/>
      <c r="I287" s="280"/>
      <c r="J287" s="267"/>
      <c r="K287" s="152">
        <v>0.5</v>
      </c>
      <c r="L287" s="153">
        <v>3</v>
      </c>
      <c r="M287" s="281" t="s">
        <v>437</v>
      </c>
      <c r="N287" s="119" t="s">
        <v>210</v>
      </c>
      <c r="O287" s="120">
        <v>1</v>
      </c>
      <c r="P287" s="155" t="s">
        <v>135</v>
      </c>
      <c r="Q287" s="155">
        <v>0</v>
      </c>
      <c r="R287" s="155">
        <v>0</v>
      </c>
      <c r="S287" s="156">
        <v>0</v>
      </c>
      <c r="T287" s="156">
        <v>0</v>
      </c>
      <c r="U287" s="156">
        <v>0</v>
      </c>
      <c r="V287" s="157">
        <v>0</v>
      </c>
      <c r="W287" s="158">
        <v>28</v>
      </c>
      <c r="X287" s="159">
        <v>1</v>
      </c>
      <c r="Y287" s="160">
        <v>1</v>
      </c>
      <c r="Z287" s="161">
        <f t="shared" ref="Z287:Z293" si="45">K287*L287*W287*Y287/12/1000</f>
        <v>3.5000000000000001E-3</v>
      </c>
      <c r="AA287" s="155">
        <v>0</v>
      </c>
      <c r="AB287" s="162" t="s">
        <v>80</v>
      </c>
      <c r="AC287" s="163" t="s">
        <v>56</v>
      </c>
      <c r="AD287" s="164" t="s">
        <v>56</v>
      </c>
      <c r="AE287" s="163" t="s">
        <v>56</v>
      </c>
      <c r="AF287" s="164">
        <f t="shared" ref="AF287:AF293" si="46">$B$2*Z287/Y287</f>
        <v>0.105</v>
      </c>
      <c r="AG287" s="165">
        <f t="shared" ref="AG287:AG293" si="47">Y287*AF287*120</f>
        <v>12.6</v>
      </c>
      <c r="AH287" s="166" t="s">
        <v>113</v>
      </c>
      <c r="AI287" s="167"/>
      <c r="AJ287" s="168"/>
      <c r="AK287" s="169"/>
      <c r="AL287" s="170"/>
      <c r="AM287" s="171"/>
      <c r="AN287" s="172"/>
      <c r="AO287" s="173">
        <f t="shared" si="41"/>
        <v>0</v>
      </c>
      <c r="AP287" s="174" t="s">
        <v>82</v>
      </c>
      <c r="AQ287" s="175" t="str" cm="1">
        <f t="array" ref="AQ287">_xlfn.IFS(OR($G287="公衆街路灯A",$G287="定額電灯"),$G287&amp;AP287,COUNTIF(G287,"*従量電灯*"),G287,1,"-")</f>
        <v>従量電灯</v>
      </c>
      <c r="AR287" s="176" t="str" cm="1">
        <f t="array" ref="AR287">_xlfn.IFS($AN287=0,"-",OR($AH287="対象外",$AH287="-"),"-",OR($G287="公衆街路灯A",$G287="定額電灯"),_xlfn.XLOOKUP($AQ287,削除禁止_電灯料金!$B:$B,削除禁止_電灯料金!$E:$E,0),1,"-")</f>
        <v>-</v>
      </c>
      <c r="AS287" s="177" t="str" cm="1">
        <f t="array" ref="AS287">_xlfn.IFS($AR287="-","-",OR($G287="公衆街路灯A",$G287="定額電灯"),_xlfn.XLOOKUP(AQ287,削除禁止_電灯料金!$B:$B,削除禁止_電灯料金!$D:$D,0),1,"-")</f>
        <v>-</v>
      </c>
      <c r="AT287" s="176">
        <f>IFERROR(IF(OR($G287="公衆街路灯A",$G287="定額電灯"),"-",ROUND((_xlfn.XLOOKUP($AQ287,削除禁止_電灯料金!$B:$B,削除禁止_電灯料金!$E:$E)*AM287/1000*$K287*$L287/12),2)),"-")</f>
        <v>0</v>
      </c>
      <c r="AU287" s="177">
        <f>IFERROR(IF(OR($G287="公衆街路灯A",$G287="定額電灯"),"-",ROUND((AM287/1000*$K287*$L287/12)*_xlfn.XLOOKUP($A287,削除禁止_電灯料金!K:K,削除禁止_電灯料金!M:M,"-"),2)),"-")</f>
        <v>0</v>
      </c>
      <c r="AV287" s="178">
        <f>IFERROR(IF(OR($G287="公衆街路灯A",$G287="定額電灯"),ROUND((((AR287+AS287)*AN287))*12*_xlfn.XLOOKUP($A287,削除禁止_電灯料金!K:K,削除禁止_電灯料金!N:N),0),ROUND((AT287+AU287)*AN287*12*_xlfn.XLOOKUP($A287,削除禁止_電灯料金!K:K,削除禁止_電灯料金!N:N),0)),0)</f>
        <v>0</v>
      </c>
      <c r="AW287" s="145"/>
    </row>
    <row r="288" spans="1:49" ht="30" customHeight="1">
      <c r="A288" s="1">
        <v>5</v>
      </c>
      <c r="B288" s="41" t="s">
        <v>417</v>
      </c>
      <c r="C288" s="42"/>
      <c r="D288" s="146" t="s">
        <v>56</v>
      </c>
      <c r="E288" s="147" t="s">
        <v>71</v>
      </c>
      <c r="F288" s="148" t="s">
        <v>438</v>
      </c>
      <c r="G288" s="148" t="s">
        <v>73</v>
      </c>
      <c r="H288" s="149"/>
      <c r="I288" s="280"/>
      <c r="J288" s="267"/>
      <c r="K288" s="211">
        <v>0.25</v>
      </c>
      <c r="L288" s="153">
        <v>20</v>
      </c>
      <c r="M288" s="281" t="s">
        <v>439</v>
      </c>
      <c r="N288" s="119" t="s">
        <v>429</v>
      </c>
      <c r="O288" s="120">
        <v>1</v>
      </c>
      <c r="P288" s="155" t="s">
        <v>294</v>
      </c>
      <c r="Q288" s="155">
        <v>0</v>
      </c>
      <c r="R288" s="155">
        <v>0</v>
      </c>
      <c r="S288" s="156">
        <v>0</v>
      </c>
      <c r="T288" s="156" t="s">
        <v>440</v>
      </c>
      <c r="U288" s="156">
        <v>0</v>
      </c>
      <c r="V288" s="157">
        <v>0</v>
      </c>
      <c r="W288" s="158">
        <v>47</v>
      </c>
      <c r="X288" s="159">
        <v>2</v>
      </c>
      <c r="Y288" s="160">
        <v>2</v>
      </c>
      <c r="Z288" s="161">
        <f t="shared" si="45"/>
        <v>3.9166666666666662E-2</v>
      </c>
      <c r="AA288" s="155">
        <v>0</v>
      </c>
      <c r="AB288" s="162" t="s">
        <v>80</v>
      </c>
      <c r="AC288" s="163" t="s">
        <v>56</v>
      </c>
      <c r="AD288" s="164" t="s">
        <v>56</v>
      </c>
      <c r="AE288" s="163" t="s">
        <v>56</v>
      </c>
      <c r="AF288" s="164">
        <f t="shared" si="46"/>
        <v>0.58749999999999991</v>
      </c>
      <c r="AG288" s="165">
        <f t="shared" si="47"/>
        <v>140.99999999999997</v>
      </c>
      <c r="AH288" s="166" t="s">
        <v>113</v>
      </c>
      <c r="AI288" s="167"/>
      <c r="AJ288" s="168"/>
      <c r="AK288" s="169"/>
      <c r="AL288" s="170"/>
      <c r="AM288" s="171"/>
      <c r="AN288" s="172"/>
      <c r="AO288" s="173">
        <f t="shared" si="41"/>
        <v>0</v>
      </c>
      <c r="AP288" s="174" t="s">
        <v>82</v>
      </c>
      <c r="AQ288" s="175" t="str" cm="1">
        <f t="array" ref="AQ288">_xlfn.IFS(OR($G288="公衆街路灯A",$G288="定額電灯"),$G288&amp;AP288,COUNTIF(G288,"*従量電灯*"),G288,1,"-")</f>
        <v>従量電灯</v>
      </c>
      <c r="AR288" s="176" t="str" cm="1">
        <f t="array" ref="AR288">_xlfn.IFS($AN288=0,"-",OR($AH288="対象外",$AH288="-"),"-",OR($G288="公衆街路灯A",$G288="定額電灯"),_xlfn.XLOOKUP($AQ288,削除禁止_電灯料金!$B:$B,削除禁止_電灯料金!$E:$E,0),1,"-")</f>
        <v>-</v>
      </c>
      <c r="AS288" s="177" t="str" cm="1">
        <f t="array" ref="AS288">_xlfn.IFS($AR288="-","-",OR($G288="公衆街路灯A",$G288="定額電灯"),_xlfn.XLOOKUP(AQ288,削除禁止_電灯料金!$B:$B,削除禁止_電灯料金!$D:$D,0),1,"-")</f>
        <v>-</v>
      </c>
      <c r="AT288" s="176">
        <f>IFERROR(IF(OR($G288="公衆街路灯A",$G288="定額電灯"),"-",ROUND((_xlfn.XLOOKUP($AQ288,削除禁止_電灯料金!$B:$B,削除禁止_電灯料金!$E:$E)*AM288/1000*$K288*$L288/12),2)),"-")</f>
        <v>0</v>
      </c>
      <c r="AU288" s="177">
        <f>IFERROR(IF(OR($G288="公衆街路灯A",$G288="定額電灯"),"-",ROUND((AM288/1000*$K288*$L288/12)*_xlfn.XLOOKUP($A288,削除禁止_電灯料金!K:K,削除禁止_電灯料金!M:M,"-"),2)),"-")</f>
        <v>0</v>
      </c>
      <c r="AV288" s="178">
        <f>IFERROR(IF(OR($G288="公衆街路灯A",$G288="定額電灯"),ROUND((((AR288+AS288)*AN288))*12*_xlfn.XLOOKUP($A288,削除禁止_電灯料金!K:K,削除禁止_電灯料金!N:N),0),ROUND((AT288+AU288)*AN288*12*_xlfn.XLOOKUP($A288,削除禁止_電灯料金!K:K,削除禁止_電灯料金!N:N),0)),0)</f>
        <v>0</v>
      </c>
      <c r="AW288" s="145"/>
    </row>
    <row r="289" spans="1:49" ht="30" customHeight="1">
      <c r="A289" s="1">
        <v>5</v>
      </c>
      <c r="B289" s="41" t="s">
        <v>417</v>
      </c>
      <c r="C289" s="42"/>
      <c r="D289" s="146" t="s">
        <v>56</v>
      </c>
      <c r="E289" s="147" t="s">
        <v>71</v>
      </c>
      <c r="F289" s="148" t="s">
        <v>438</v>
      </c>
      <c r="G289" s="148" t="s">
        <v>73</v>
      </c>
      <c r="H289" s="149"/>
      <c r="I289" s="280"/>
      <c r="J289" s="267"/>
      <c r="K289" s="211">
        <v>0.25</v>
      </c>
      <c r="L289" s="153">
        <v>20</v>
      </c>
      <c r="M289" s="281" t="s">
        <v>441</v>
      </c>
      <c r="N289" s="119" t="s">
        <v>331</v>
      </c>
      <c r="O289" s="120">
        <v>1</v>
      </c>
      <c r="P289" s="155" t="s">
        <v>135</v>
      </c>
      <c r="Q289" s="155">
        <v>0</v>
      </c>
      <c r="R289" s="155">
        <v>0</v>
      </c>
      <c r="S289" s="156">
        <v>0</v>
      </c>
      <c r="T289" s="156">
        <v>0</v>
      </c>
      <c r="U289" s="156" t="s">
        <v>442</v>
      </c>
      <c r="V289" s="157">
        <v>0</v>
      </c>
      <c r="W289" s="158">
        <v>28</v>
      </c>
      <c r="X289" s="159">
        <v>1</v>
      </c>
      <c r="Y289" s="160">
        <v>1</v>
      </c>
      <c r="Z289" s="161">
        <f t="shared" si="45"/>
        <v>1.1666666666666665E-2</v>
      </c>
      <c r="AA289" s="155">
        <v>0</v>
      </c>
      <c r="AB289" s="162" t="s">
        <v>80</v>
      </c>
      <c r="AC289" s="163" t="s">
        <v>56</v>
      </c>
      <c r="AD289" s="164" t="s">
        <v>56</v>
      </c>
      <c r="AE289" s="163" t="s">
        <v>56</v>
      </c>
      <c r="AF289" s="164">
        <f t="shared" si="46"/>
        <v>0.35</v>
      </c>
      <c r="AG289" s="165">
        <f t="shared" si="47"/>
        <v>42</v>
      </c>
      <c r="AH289" s="166" t="s">
        <v>81</v>
      </c>
      <c r="AI289" s="167"/>
      <c r="AJ289" s="168"/>
      <c r="AK289" s="169"/>
      <c r="AL289" s="170"/>
      <c r="AM289" s="171"/>
      <c r="AN289" s="172"/>
      <c r="AO289" s="173">
        <f t="shared" si="41"/>
        <v>0</v>
      </c>
      <c r="AP289" s="174" t="s">
        <v>82</v>
      </c>
      <c r="AQ289" s="175" t="str" cm="1">
        <f t="array" ref="AQ289">_xlfn.IFS(OR($G289="公衆街路灯A",$G289="定額電灯"),$G289&amp;AP289,COUNTIF(G289,"*従量電灯*"),G289,1,"-")</f>
        <v>従量電灯</v>
      </c>
      <c r="AR289" s="176" t="str" cm="1">
        <f t="array" ref="AR289">_xlfn.IFS($AN289=0,"-",OR($AH289="対象外",$AH289="-"),"-",OR($G289="公衆街路灯A",$G289="定額電灯"),_xlfn.XLOOKUP($AQ289,削除禁止_電灯料金!$B:$B,削除禁止_電灯料金!$E:$E,0),1,"-")</f>
        <v>-</v>
      </c>
      <c r="AS289" s="177" t="str" cm="1">
        <f t="array" ref="AS289">_xlfn.IFS($AR289="-","-",OR($G289="公衆街路灯A",$G289="定額電灯"),_xlfn.XLOOKUP(AQ289,削除禁止_電灯料金!$B:$B,削除禁止_電灯料金!$D:$D,0),1,"-")</f>
        <v>-</v>
      </c>
      <c r="AT289" s="176">
        <f>IFERROR(IF(OR($G289="公衆街路灯A",$G289="定額電灯"),"-",ROUND((_xlfn.XLOOKUP($AQ289,削除禁止_電灯料金!$B:$B,削除禁止_電灯料金!$E:$E)*AM289/1000*$K289*$L289/12),2)),"-")</f>
        <v>0</v>
      </c>
      <c r="AU289" s="177">
        <f>IFERROR(IF(OR($G289="公衆街路灯A",$G289="定額電灯"),"-",ROUND((AM289/1000*$K289*$L289/12)*_xlfn.XLOOKUP($A289,削除禁止_電灯料金!K:K,削除禁止_電灯料金!M:M,"-"),2)),"-")</f>
        <v>0</v>
      </c>
      <c r="AV289" s="178">
        <f>IFERROR(IF(OR($G289="公衆街路灯A",$G289="定額電灯"),ROUND((((AR289+AS289)*AN289))*12*_xlfn.XLOOKUP($A289,削除禁止_電灯料金!K:K,削除禁止_電灯料金!N:N),0),ROUND((AT289+AU289)*AN289*12*_xlfn.XLOOKUP($A289,削除禁止_電灯料金!K:K,削除禁止_電灯料金!N:N),0)),0)</f>
        <v>0</v>
      </c>
      <c r="AW289" s="145"/>
    </row>
    <row r="290" spans="1:49" ht="30" customHeight="1">
      <c r="A290" s="1">
        <v>5</v>
      </c>
      <c r="B290" s="41" t="s">
        <v>417</v>
      </c>
      <c r="C290" s="42"/>
      <c r="D290" s="146" t="s">
        <v>56</v>
      </c>
      <c r="E290" s="147" t="s">
        <v>71</v>
      </c>
      <c r="F290" s="148" t="s">
        <v>443</v>
      </c>
      <c r="G290" s="148" t="s">
        <v>73</v>
      </c>
      <c r="H290" s="149"/>
      <c r="I290" s="280"/>
      <c r="J290" s="267"/>
      <c r="K290" s="211">
        <v>0.25</v>
      </c>
      <c r="L290" s="153">
        <v>40</v>
      </c>
      <c r="M290" s="281" t="s">
        <v>439</v>
      </c>
      <c r="N290" s="119" t="s">
        <v>429</v>
      </c>
      <c r="O290" s="120">
        <v>1</v>
      </c>
      <c r="P290" s="155" t="s">
        <v>294</v>
      </c>
      <c r="Q290" s="155">
        <v>0</v>
      </c>
      <c r="R290" s="155">
        <v>0</v>
      </c>
      <c r="S290" s="156">
        <v>0</v>
      </c>
      <c r="T290" s="156" t="s">
        <v>440</v>
      </c>
      <c r="U290" s="156">
        <v>0</v>
      </c>
      <c r="V290" s="157">
        <v>0</v>
      </c>
      <c r="W290" s="158">
        <v>47</v>
      </c>
      <c r="X290" s="159">
        <v>2</v>
      </c>
      <c r="Y290" s="160">
        <v>2</v>
      </c>
      <c r="Z290" s="161">
        <f t="shared" si="45"/>
        <v>7.8333333333333324E-2</v>
      </c>
      <c r="AA290" s="155">
        <v>0</v>
      </c>
      <c r="AB290" s="162" t="s">
        <v>80</v>
      </c>
      <c r="AC290" s="163" t="s">
        <v>56</v>
      </c>
      <c r="AD290" s="164" t="s">
        <v>56</v>
      </c>
      <c r="AE290" s="163" t="s">
        <v>56</v>
      </c>
      <c r="AF290" s="164">
        <f t="shared" si="46"/>
        <v>1.1749999999999998</v>
      </c>
      <c r="AG290" s="165">
        <f t="shared" si="47"/>
        <v>281.99999999999994</v>
      </c>
      <c r="AH290" s="166" t="s">
        <v>113</v>
      </c>
      <c r="AI290" s="167"/>
      <c r="AJ290" s="168"/>
      <c r="AK290" s="169"/>
      <c r="AL290" s="170"/>
      <c r="AM290" s="171"/>
      <c r="AN290" s="172"/>
      <c r="AO290" s="173">
        <f t="shared" si="41"/>
        <v>0</v>
      </c>
      <c r="AP290" s="174" t="s">
        <v>82</v>
      </c>
      <c r="AQ290" s="175" t="str" cm="1">
        <f t="array" ref="AQ290">_xlfn.IFS(OR($G290="公衆街路灯A",$G290="定額電灯"),$G290&amp;AP290,COUNTIF(G290,"*従量電灯*"),G290,1,"-")</f>
        <v>従量電灯</v>
      </c>
      <c r="AR290" s="176" t="str" cm="1">
        <f t="array" ref="AR290">_xlfn.IFS($AN290=0,"-",OR($AH290="対象外",$AH290="-"),"-",OR($G290="公衆街路灯A",$G290="定額電灯"),_xlfn.XLOOKUP($AQ290,削除禁止_電灯料金!$B:$B,削除禁止_電灯料金!$E:$E,0),1,"-")</f>
        <v>-</v>
      </c>
      <c r="AS290" s="177" t="str" cm="1">
        <f t="array" ref="AS290">_xlfn.IFS($AR290="-","-",OR($G290="公衆街路灯A",$G290="定額電灯"),_xlfn.XLOOKUP(AQ290,削除禁止_電灯料金!$B:$B,削除禁止_電灯料金!$D:$D,0),1,"-")</f>
        <v>-</v>
      </c>
      <c r="AT290" s="176">
        <f>IFERROR(IF(OR($G290="公衆街路灯A",$G290="定額電灯"),"-",ROUND((_xlfn.XLOOKUP($AQ290,削除禁止_電灯料金!$B:$B,削除禁止_電灯料金!$E:$E)*AM290/1000*$K290*$L290/12),2)),"-")</f>
        <v>0</v>
      </c>
      <c r="AU290" s="177">
        <f>IFERROR(IF(OR($G290="公衆街路灯A",$G290="定額電灯"),"-",ROUND((AM290/1000*$K290*$L290/12)*_xlfn.XLOOKUP($A290,削除禁止_電灯料金!K:K,削除禁止_電灯料金!M:M,"-"),2)),"-")</f>
        <v>0</v>
      </c>
      <c r="AV290" s="178">
        <f>IFERROR(IF(OR($G290="公衆街路灯A",$G290="定額電灯"),ROUND((((AR290+AS290)*AN290))*12*_xlfn.XLOOKUP($A290,削除禁止_電灯料金!K:K,削除禁止_電灯料金!N:N),0),ROUND((AT290+AU290)*AN290*12*_xlfn.XLOOKUP($A290,削除禁止_電灯料金!K:K,削除禁止_電灯料金!N:N),0)),0)</f>
        <v>0</v>
      </c>
      <c r="AW290" s="145"/>
    </row>
    <row r="291" spans="1:49" ht="30" customHeight="1">
      <c r="A291" s="1">
        <v>5</v>
      </c>
      <c r="B291" s="41" t="s">
        <v>417</v>
      </c>
      <c r="C291" s="42"/>
      <c r="D291" s="146" t="s">
        <v>56</v>
      </c>
      <c r="E291" s="147" t="s">
        <v>71</v>
      </c>
      <c r="F291" s="148" t="s">
        <v>443</v>
      </c>
      <c r="G291" s="148" t="s">
        <v>73</v>
      </c>
      <c r="H291" s="149"/>
      <c r="I291" s="280"/>
      <c r="J291" s="267"/>
      <c r="K291" s="211">
        <v>0.25</v>
      </c>
      <c r="L291" s="153">
        <v>40</v>
      </c>
      <c r="M291" s="281" t="s">
        <v>441</v>
      </c>
      <c r="N291" s="119" t="s">
        <v>331</v>
      </c>
      <c r="O291" s="120">
        <v>1</v>
      </c>
      <c r="P291" s="155" t="s">
        <v>135</v>
      </c>
      <c r="Q291" s="155">
        <v>0</v>
      </c>
      <c r="R291" s="155">
        <v>0</v>
      </c>
      <c r="S291" s="156">
        <v>0</v>
      </c>
      <c r="T291" s="156">
        <v>0</v>
      </c>
      <c r="U291" s="156" t="s">
        <v>442</v>
      </c>
      <c r="V291" s="157">
        <v>0</v>
      </c>
      <c r="W291" s="158">
        <v>28</v>
      </c>
      <c r="X291" s="159">
        <v>1</v>
      </c>
      <c r="Y291" s="160">
        <v>1</v>
      </c>
      <c r="Z291" s="161">
        <f t="shared" si="45"/>
        <v>2.3333333333333331E-2</v>
      </c>
      <c r="AA291" s="155">
        <v>0</v>
      </c>
      <c r="AB291" s="162" t="s">
        <v>80</v>
      </c>
      <c r="AC291" s="163" t="s">
        <v>56</v>
      </c>
      <c r="AD291" s="164" t="s">
        <v>56</v>
      </c>
      <c r="AE291" s="163" t="s">
        <v>56</v>
      </c>
      <c r="AF291" s="164">
        <f t="shared" si="46"/>
        <v>0.7</v>
      </c>
      <c r="AG291" s="165">
        <f t="shared" si="47"/>
        <v>84</v>
      </c>
      <c r="AH291" s="166" t="s">
        <v>81</v>
      </c>
      <c r="AI291" s="167"/>
      <c r="AJ291" s="168"/>
      <c r="AK291" s="169"/>
      <c r="AL291" s="170"/>
      <c r="AM291" s="171"/>
      <c r="AN291" s="172"/>
      <c r="AO291" s="173">
        <f t="shared" si="41"/>
        <v>0</v>
      </c>
      <c r="AP291" s="174" t="s">
        <v>82</v>
      </c>
      <c r="AQ291" s="175" t="str" cm="1">
        <f t="array" ref="AQ291">_xlfn.IFS(OR($G291="公衆街路灯A",$G291="定額電灯"),$G291&amp;AP291,COUNTIF(G291,"*従量電灯*"),G291,1,"-")</f>
        <v>従量電灯</v>
      </c>
      <c r="AR291" s="176" t="str" cm="1">
        <f t="array" ref="AR291">_xlfn.IFS($AN291=0,"-",OR($AH291="対象外",$AH291="-"),"-",OR($G291="公衆街路灯A",$G291="定額電灯"),_xlfn.XLOOKUP($AQ291,削除禁止_電灯料金!$B:$B,削除禁止_電灯料金!$E:$E,0),1,"-")</f>
        <v>-</v>
      </c>
      <c r="AS291" s="177" t="str" cm="1">
        <f t="array" ref="AS291">_xlfn.IFS($AR291="-","-",OR($G291="公衆街路灯A",$G291="定額電灯"),_xlfn.XLOOKUP(AQ291,削除禁止_電灯料金!$B:$B,削除禁止_電灯料金!$D:$D,0),1,"-")</f>
        <v>-</v>
      </c>
      <c r="AT291" s="176">
        <f>IFERROR(IF(OR($G291="公衆街路灯A",$G291="定額電灯"),"-",ROUND((_xlfn.XLOOKUP($AQ291,削除禁止_電灯料金!$B:$B,削除禁止_電灯料金!$E:$E)*AM291/1000*$K291*$L291/12),2)),"-")</f>
        <v>0</v>
      </c>
      <c r="AU291" s="177">
        <f>IFERROR(IF(OR($G291="公衆街路灯A",$G291="定額電灯"),"-",ROUND((AM291/1000*$K291*$L291/12)*_xlfn.XLOOKUP($A291,削除禁止_電灯料金!K:K,削除禁止_電灯料金!M:M,"-"),2)),"-")</f>
        <v>0</v>
      </c>
      <c r="AV291" s="178">
        <f>IFERROR(IF(OR($G291="公衆街路灯A",$G291="定額電灯"),ROUND((((AR291+AS291)*AN291))*12*_xlfn.XLOOKUP($A291,削除禁止_電灯料金!K:K,削除禁止_電灯料金!N:N),0),ROUND((AT291+AU291)*AN291*12*_xlfn.XLOOKUP($A291,削除禁止_電灯料金!K:K,削除禁止_電灯料金!N:N),0)),0)</f>
        <v>0</v>
      </c>
      <c r="AW291" s="145"/>
    </row>
    <row r="292" spans="1:49" ht="30" customHeight="1">
      <c r="A292" s="1">
        <v>5</v>
      </c>
      <c r="B292" s="41" t="s">
        <v>417</v>
      </c>
      <c r="C292" s="42"/>
      <c r="D292" s="146" t="s">
        <v>56</v>
      </c>
      <c r="E292" s="147" t="s">
        <v>71</v>
      </c>
      <c r="F292" s="148" t="s">
        <v>444</v>
      </c>
      <c r="G292" s="148" t="s">
        <v>73</v>
      </c>
      <c r="H292" s="149"/>
      <c r="I292" s="280"/>
      <c r="J292" s="267"/>
      <c r="K292" s="211">
        <v>0.25</v>
      </c>
      <c r="L292" s="153">
        <v>10</v>
      </c>
      <c r="M292" s="281" t="s">
        <v>439</v>
      </c>
      <c r="N292" s="119" t="s">
        <v>429</v>
      </c>
      <c r="O292" s="120">
        <v>1</v>
      </c>
      <c r="P292" s="155" t="s">
        <v>294</v>
      </c>
      <c r="Q292" s="155">
        <v>0</v>
      </c>
      <c r="R292" s="155">
        <v>0</v>
      </c>
      <c r="S292" s="156">
        <v>0</v>
      </c>
      <c r="T292" s="156" t="s">
        <v>440</v>
      </c>
      <c r="U292" s="156">
        <v>0</v>
      </c>
      <c r="V292" s="157">
        <v>0</v>
      </c>
      <c r="W292" s="158">
        <v>47</v>
      </c>
      <c r="X292" s="159">
        <v>1</v>
      </c>
      <c r="Y292" s="160">
        <v>1</v>
      </c>
      <c r="Z292" s="161">
        <f t="shared" si="45"/>
        <v>9.7916666666666655E-3</v>
      </c>
      <c r="AA292" s="155">
        <v>0</v>
      </c>
      <c r="AB292" s="162" t="s">
        <v>80</v>
      </c>
      <c r="AC292" s="163" t="s">
        <v>56</v>
      </c>
      <c r="AD292" s="164" t="s">
        <v>56</v>
      </c>
      <c r="AE292" s="163" t="s">
        <v>56</v>
      </c>
      <c r="AF292" s="164">
        <f t="shared" si="46"/>
        <v>0.29374999999999996</v>
      </c>
      <c r="AG292" s="165">
        <f t="shared" si="47"/>
        <v>35.249999999999993</v>
      </c>
      <c r="AH292" s="166" t="s">
        <v>113</v>
      </c>
      <c r="AI292" s="167"/>
      <c r="AJ292" s="168"/>
      <c r="AK292" s="169"/>
      <c r="AL292" s="170"/>
      <c r="AM292" s="171"/>
      <c r="AN292" s="172"/>
      <c r="AO292" s="173">
        <f t="shared" si="41"/>
        <v>0</v>
      </c>
      <c r="AP292" s="174" t="s">
        <v>82</v>
      </c>
      <c r="AQ292" s="175" t="str" cm="1">
        <f t="array" ref="AQ292">_xlfn.IFS(OR($G292="公衆街路灯A",$G292="定額電灯"),$G292&amp;AP292,COUNTIF(G292,"*従量電灯*"),G292,1,"-")</f>
        <v>従量電灯</v>
      </c>
      <c r="AR292" s="176" t="str" cm="1">
        <f t="array" ref="AR292">_xlfn.IFS($AN292=0,"-",OR($AH292="対象外",$AH292="-"),"-",OR($G292="公衆街路灯A",$G292="定額電灯"),_xlfn.XLOOKUP($AQ292,削除禁止_電灯料金!$B:$B,削除禁止_電灯料金!$E:$E,0),1,"-")</f>
        <v>-</v>
      </c>
      <c r="AS292" s="177" t="str" cm="1">
        <f t="array" ref="AS292">_xlfn.IFS($AR292="-","-",OR($G292="公衆街路灯A",$G292="定額電灯"),_xlfn.XLOOKUP(AQ292,削除禁止_電灯料金!$B:$B,削除禁止_電灯料金!$D:$D,0),1,"-")</f>
        <v>-</v>
      </c>
      <c r="AT292" s="176">
        <f>IFERROR(IF(OR($G292="公衆街路灯A",$G292="定額電灯"),"-",ROUND((_xlfn.XLOOKUP($AQ292,削除禁止_電灯料金!$B:$B,削除禁止_電灯料金!$E:$E)*AM292/1000*$K292*$L292/12),2)),"-")</f>
        <v>0</v>
      </c>
      <c r="AU292" s="177">
        <f>IFERROR(IF(OR($G292="公衆街路灯A",$G292="定額電灯"),"-",ROUND((AM292/1000*$K292*$L292/12)*_xlfn.XLOOKUP($A292,削除禁止_電灯料金!K:K,削除禁止_電灯料金!M:M,"-"),2)),"-")</f>
        <v>0</v>
      </c>
      <c r="AV292" s="178">
        <f>IFERROR(IF(OR($G292="公衆街路灯A",$G292="定額電灯"),ROUND((((AR292+AS292)*AN292))*12*_xlfn.XLOOKUP($A292,削除禁止_電灯料金!K:K,削除禁止_電灯料金!N:N),0),ROUND((AT292+AU292)*AN292*12*_xlfn.XLOOKUP($A292,削除禁止_電灯料金!K:K,削除禁止_電灯料金!N:N),0)),0)</f>
        <v>0</v>
      </c>
      <c r="AW292" s="145"/>
    </row>
    <row r="293" spans="1:49" ht="30" customHeight="1">
      <c r="A293" s="1">
        <v>5</v>
      </c>
      <c r="B293" s="41" t="s">
        <v>417</v>
      </c>
      <c r="C293" s="42"/>
      <c r="D293" s="146" t="s">
        <v>56</v>
      </c>
      <c r="E293" s="147" t="s">
        <v>71</v>
      </c>
      <c r="F293" s="148" t="s">
        <v>445</v>
      </c>
      <c r="G293" s="148" t="s">
        <v>73</v>
      </c>
      <c r="H293" s="149"/>
      <c r="I293" s="280"/>
      <c r="J293" s="267"/>
      <c r="K293" s="152">
        <v>0.5</v>
      </c>
      <c r="L293" s="153">
        <v>5</v>
      </c>
      <c r="M293" s="281" t="s">
        <v>446</v>
      </c>
      <c r="N293" s="119" t="s">
        <v>134</v>
      </c>
      <c r="O293" s="120">
        <v>2</v>
      </c>
      <c r="P293" s="155" t="s">
        <v>135</v>
      </c>
      <c r="Q293" s="155">
        <v>0</v>
      </c>
      <c r="R293" s="155">
        <v>0</v>
      </c>
      <c r="S293" s="156">
        <v>0</v>
      </c>
      <c r="T293" s="156">
        <v>0</v>
      </c>
      <c r="U293" s="156">
        <v>0</v>
      </c>
      <c r="V293" s="157">
        <v>0</v>
      </c>
      <c r="W293" s="158">
        <v>28</v>
      </c>
      <c r="X293" s="159">
        <v>1</v>
      </c>
      <c r="Y293" s="160">
        <v>2</v>
      </c>
      <c r="Z293" s="161">
        <f t="shared" si="45"/>
        <v>1.1666666666666665E-2</v>
      </c>
      <c r="AA293" s="155">
        <v>0</v>
      </c>
      <c r="AB293" s="162" t="s">
        <v>80</v>
      </c>
      <c r="AC293" s="163" t="s">
        <v>56</v>
      </c>
      <c r="AD293" s="164" t="s">
        <v>56</v>
      </c>
      <c r="AE293" s="163" t="s">
        <v>56</v>
      </c>
      <c r="AF293" s="164">
        <f t="shared" si="46"/>
        <v>0.17499999999999999</v>
      </c>
      <c r="AG293" s="165">
        <f t="shared" si="47"/>
        <v>42</v>
      </c>
      <c r="AH293" s="166" t="s">
        <v>113</v>
      </c>
      <c r="AI293" s="167"/>
      <c r="AJ293" s="168"/>
      <c r="AK293" s="169"/>
      <c r="AL293" s="170"/>
      <c r="AM293" s="171"/>
      <c r="AN293" s="172"/>
      <c r="AO293" s="173">
        <f t="shared" si="41"/>
        <v>0</v>
      </c>
      <c r="AP293" s="174" t="s">
        <v>82</v>
      </c>
      <c r="AQ293" s="175" t="str" cm="1">
        <f t="array" ref="AQ293">_xlfn.IFS(OR($G293="公衆街路灯A",$G293="定額電灯"),$G293&amp;AP293,COUNTIF(G293,"*従量電灯*"),G293,1,"-")</f>
        <v>従量電灯</v>
      </c>
      <c r="AR293" s="176" t="str" cm="1">
        <f t="array" ref="AR293">_xlfn.IFS($AN293=0,"-",OR($AH293="対象外",$AH293="-"),"-",OR($G293="公衆街路灯A",$G293="定額電灯"),_xlfn.XLOOKUP($AQ293,削除禁止_電灯料金!$B:$B,削除禁止_電灯料金!$E:$E,0),1,"-")</f>
        <v>-</v>
      </c>
      <c r="AS293" s="177" t="str" cm="1">
        <f t="array" ref="AS293">_xlfn.IFS($AR293="-","-",OR($G293="公衆街路灯A",$G293="定額電灯"),_xlfn.XLOOKUP(AQ293,削除禁止_電灯料金!$B:$B,削除禁止_電灯料金!$D:$D,0),1,"-")</f>
        <v>-</v>
      </c>
      <c r="AT293" s="176">
        <f>IFERROR(IF(OR($G293="公衆街路灯A",$G293="定額電灯"),"-",ROUND((_xlfn.XLOOKUP($AQ293,削除禁止_電灯料金!$B:$B,削除禁止_電灯料金!$E:$E)*AM293/1000*$K293*$L293/12),2)),"-")</f>
        <v>0</v>
      </c>
      <c r="AU293" s="177">
        <f>IFERROR(IF(OR($G293="公衆街路灯A",$G293="定額電灯"),"-",ROUND((AM293/1000*$K293*$L293/12)*_xlfn.XLOOKUP($A293,削除禁止_電灯料金!K:K,削除禁止_電灯料金!M:M,"-"),2)),"-")</f>
        <v>0</v>
      </c>
      <c r="AV293" s="178">
        <f>IFERROR(IF(OR($G293="公衆街路灯A",$G293="定額電灯"),ROUND((((AR293+AS293)*AN293))*12*_xlfn.XLOOKUP($A293,削除禁止_電灯料金!K:K,削除禁止_電灯料金!N:N),0),ROUND((AT293+AU293)*AN293*12*_xlfn.XLOOKUP($A293,削除禁止_電灯料金!K:K,削除禁止_電灯料金!N:N),0)),0)</f>
        <v>0</v>
      </c>
      <c r="AW293" s="145"/>
    </row>
    <row r="294" spans="1:49" ht="30" customHeight="1">
      <c r="A294" s="1">
        <v>5</v>
      </c>
      <c r="B294" s="41" t="s">
        <v>417</v>
      </c>
      <c r="C294" s="42"/>
      <c r="D294" s="180" t="s">
        <v>56</v>
      </c>
      <c r="E294" s="181" t="s">
        <v>71</v>
      </c>
      <c r="F294" s="182" t="s">
        <v>447</v>
      </c>
      <c r="G294" s="182" t="s">
        <v>73</v>
      </c>
      <c r="H294" s="183" t="s">
        <v>118</v>
      </c>
      <c r="I294" s="311"/>
      <c r="J294" s="312"/>
      <c r="K294" s="186">
        <v>2</v>
      </c>
      <c r="L294" s="187">
        <v>10</v>
      </c>
      <c r="M294" s="313" t="s">
        <v>448</v>
      </c>
      <c r="N294" s="189" t="s">
        <v>449</v>
      </c>
      <c r="O294" s="190">
        <v>1</v>
      </c>
      <c r="P294" s="191" t="s">
        <v>450</v>
      </c>
      <c r="Q294" s="191">
        <v>0</v>
      </c>
      <c r="R294" s="191">
        <v>0</v>
      </c>
      <c r="S294" s="192">
        <v>0</v>
      </c>
      <c r="T294" s="192">
        <v>0</v>
      </c>
      <c r="U294" s="192">
        <v>0</v>
      </c>
      <c r="V294" s="193">
        <v>0</v>
      </c>
      <c r="W294" s="194">
        <v>36</v>
      </c>
      <c r="X294" s="195">
        <v>1</v>
      </c>
      <c r="Y294" s="196">
        <v>1</v>
      </c>
      <c r="Z294" s="197">
        <v>0</v>
      </c>
      <c r="AA294" s="191">
        <v>0</v>
      </c>
      <c r="AB294" s="198" t="s">
        <v>80</v>
      </c>
      <c r="AC294" s="199" t="s">
        <v>56</v>
      </c>
      <c r="AD294" s="200" t="s">
        <v>56</v>
      </c>
      <c r="AE294" s="199" t="s">
        <v>56</v>
      </c>
      <c r="AF294" s="200">
        <v>0</v>
      </c>
      <c r="AG294" s="201">
        <v>0</v>
      </c>
      <c r="AH294" s="201" t="s">
        <v>124</v>
      </c>
      <c r="AI294" s="202" t="s">
        <v>124</v>
      </c>
      <c r="AJ294" s="203"/>
      <c r="AK294" s="204"/>
      <c r="AL294" s="194"/>
      <c r="AM294" s="205"/>
      <c r="AN294" s="206"/>
      <c r="AO294" s="200">
        <f t="shared" si="41"/>
        <v>0</v>
      </c>
      <c r="AP294" s="207" t="s">
        <v>82</v>
      </c>
      <c r="AQ294" s="198" t="str" cm="1">
        <f t="array" ref="AQ294">_xlfn.IFS(OR($G294="公衆街路灯A",$G294="定額電灯"),$G294&amp;AP294,COUNTIF(G294,"*従量電灯*"),G294,1,"-")</f>
        <v>従量電灯</v>
      </c>
      <c r="AR294" s="208" t="str" cm="1">
        <f t="array" ref="AR294">_xlfn.IFS($AN294=0,"-",OR($AH294="対象外",$AH294="-"),"-",OR($G294="公衆街路灯A",$G294="定額電灯"),_xlfn.XLOOKUP($AQ294,削除禁止_電灯料金!$B:$B,削除禁止_電灯料金!$E:$E,0),1,"-")</f>
        <v>-</v>
      </c>
      <c r="AS294" s="209" t="str" cm="1">
        <f t="array" ref="AS294">_xlfn.IFS($AR294="-","-",OR($G294="公衆街路灯A",$G294="定額電灯"),_xlfn.XLOOKUP(AQ294,削除禁止_電灯料金!$B:$B,削除禁止_電灯料金!$D:$D,0),1,"-")</f>
        <v>-</v>
      </c>
      <c r="AT294" s="208">
        <f>IFERROR(IF(OR($G294="公衆街路灯A",$G294="定額電灯"),"-",ROUND((_xlfn.XLOOKUP($AQ294,削除禁止_電灯料金!$B:$B,削除禁止_電灯料金!$E:$E)*AM294/1000*$K294*$L294/12),2)),"-")</f>
        <v>0</v>
      </c>
      <c r="AU294" s="209">
        <f>IFERROR(IF(OR($G294="公衆街路灯A",$G294="定額電灯"),"-",ROUND((AM294/1000*$K294*$L294/12)*_xlfn.XLOOKUP($A294,削除禁止_電灯料金!K:K,削除禁止_電灯料金!M:M,"-"),2)),"-")</f>
        <v>0</v>
      </c>
      <c r="AV294" s="210">
        <f>IFERROR(IF(OR($G294="公衆街路灯A",$G294="定額電灯"),ROUND((((AR294+AS294)*AN294))*12*_xlfn.XLOOKUP($A294,削除禁止_電灯料金!K:K,削除禁止_電灯料金!N:N),0),ROUND((AT294+AU294)*AN294*12*_xlfn.XLOOKUP($A294,削除禁止_電灯料金!K:K,削除禁止_電灯料金!N:N),0)),0)</f>
        <v>0</v>
      </c>
      <c r="AW294" s="145"/>
    </row>
    <row r="295" spans="1:49" ht="30" customHeight="1">
      <c r="A295" s="1">
        <v>5</v>
      </c>
      <c r="B295" s="41" t="s">
        <v>417</v>
      </c>
      <c r="C295" s="42"/>
      <c r="D295" s="180" t="s">
        <v>56</v>
      </c>
      <c r="E295" s="181" t="s">
        <v>71</v>
      </c>
      <c r="F295" s="182" t="s">
        <v>447</v>
      </c>
      <c r="G295" s="182" t="s">
        <v>73</v>
      </c>
      <c r="H295" s="183" t="s">
        <v>118</v>
      </c>
      <c r="I295" s="311"/>
      <c r="J295" s="312"/>
      <c r="K295" s="186">
        <v>2</v>
      </c>
      <c r="L295" s="187">
        <v>10</v>
      </c>
      <c r="M295" s="313" t="s">
        <v>451</v>
      </c>
      <c r="N295" s="189" t="s">
        <v>120</v>
      </c>
      <c r="O295" s="190">
        <v>1</v>
      </c>
      <c r="P295" s="191" t="s">
        <v>450</v>
      </c>
      <c r="Q295" s="191">
        <v>0</v>
      </c>
      <c r="R295" s="191">
        <v>0</v>
      </c>
      <c r="S295" s="192">
        <v>0</v>
      </c>
      <c r="T295" s="192">
        <v>0</v>
      </c>
      <c r="U295" s="192" t="s">
        <v>452</v>
      </c>
      <c r="V295" s="193">
        <v>0</v>
      </c>
      <c r="W295" s="194">
        <v>36</v>
      </c>
      <c r="X295" s="195">
        <v>1</v>
      </c>
      <c r="Y295" s="196">
        <v>1</v>
      </c>
      <c r="Z295" s="197">
        <v>0</v>
      </c>
      <c r="AA295" s="191">
        <v>0</v>
      </c>
      <c r="AB295" s="198" t="s">
        <v>80</v>
      </c>
      <c r="AC295" s="199" t="s">
        <v>56</v>
      </c>
      <c r="AD295" s="200" t="s">
        <v>56</v>
      </c>
      <c r="AE295" s="199" t="s">
        <v>56</v>
      </c>
      <c r="AF295" s="200">
        <v>0</v>
      </c>
      <c r="AG295" s="201">
        <v>0</v>
      </c>
      <c r="AH295" s="201" t="s">
        <v>124</v>
      </c>
      <c r="AI295" s="202" t="s">
        <v>124</v>
      </c>
      <c r="AJ295" s="203"/>
      <c r="AK295" s="204"/>
      <c r="AL295" s="194"/>
      <c r="AM295" s="205"/>
      <c r="AN295" s="206"/>
      <c r="AO295" s="200">
        <f t="shared" si="41"/>
        <v>0</v>
      </c>
      <c r="AP295" s="207" t="s">
        <v>82</v>
      </c>
      <c r="AQ295" s="198" t="str" cm="1">
        <f t="array" ref="AQ295">_xlfn.IFS(OR($G295="公衆街路灯A",$G295="定額電灯"),$G295&amp;AP295,COUNTIF(G295,"*従量電灯*"),G295,1,"-")</f>
        <v>従量電灯</v>
      </c>
      <c r="AR295" s="208" t="str" cm="1">
        <f t="array" ref="AR295">_xlfn.IFS($AN295=0,"-",OR($AH295="対象外",$AH295="-"),"-",OR($G295="公衆街路灯A",$G295="定額電灯"),_xlfn.XLOOKUP($AQ295,削除禁止_電灯料金!$B:$B,削除禁止_電灯料金!$E:$E,0),1,"-")</f>
        <v>-</v>
      </c>
      <c r="AS295" s="209" t="str" cm="1">
        <f t="array" ref="AS295">_xlfn.IFS($AR295="-","-",OR($G295="公衆街路灯A",$G295="定額電灯"),_xlfn.XLOOKUP(AQ295,削除禁止_電灯料金!$B:$B,削除禁止_電灯料金!$D:$D,0),1,"-")</f>
        <v>-</v>
      </c>
      <c r="AT295" s="208">
        <f>IFERROR(IF(OR($G295="公衆街路灯A",$G295="定額電灯"),"-",ROUND((_xlfn.XLOOKUP($AQ295,削除禁止_電灯料金!$B:$B,削除禁止_電灯料金!$E:$E)*AM295/1000*$K295*$L295/12),2)),"-")</f>
        <v>0</v>
      </c>
      <c r="AU295" s="209">
        <f>IFERROR(IF(OR($G295="公衆街路灯A",$G295="定額電灯"),"-",ROUND((AM295/1000*$K295*$L295/12)*_xlfn.XLOOKUP($A295,削除禁止_電灯料金!K:K,削除禁止_電灯料金!M:M,"-"),2)),"-")</f>
        <v>0</v>
      </c>
      <c r="AV295" s="210">
        <f>IFERROR(IF(OR($G295="公衆街路灯A",$G295="定額電灯"),ROUND((((AR295+AS295)*AN295))*12*_xlfn.XLOOKUP($A295,削除禁止_電灯料金!K:K,削除禁止_電灯料金!N:N),0),ROUND((AT295+AU295)*AN295*12*_xlfn.XLOOKUP($A295,削除禁止_電灯料金!K:K,削除禁止_電灯料金!N:N),0)),0)</f>
        <v>0</v>
      </c>
      <c r="AW295" s="145"/>
    </row>
    <row r="296" spans="1:49" ht="30" customHeight="1">
      <c r="A296" s="1">
        <v>5</v>
      </c>
      <c r="B296" s="41" t="s">
        <v>417</v>
      </c>
      <c r="C296" s="42"/>
      <c r="D296" s="146" t="s">
        <v>56</v>
      </c>
      <c r="E296" s="147" t="s">
        <v>71</v>
      </c>
      <c r="F296" s="148" t="s">
        <v>453</v>
      </c>
      <c r="G296" s="148" t="s">
        <v>73</v>
      </c>
      <c r="H296" s="149"/>
      <c r="I296" s="280"/>
      <c r="J296" s="267"/>
      <c r="K296" s="152">
        <v>0</v>
      </c>
      <c r="L296" s="153">
        <v>0</v>
      </c>
      <c r="M296" s="281" t="s">
        <v>437</v>
      </c>
      <c r="N296" s="119" t="s">
        <v>210</v>
      </c>
      <c r="O296" s="120">
        <v>1</v>
      </c>
      <c r="P296" s="155" t="s">
        <v>135</v>
      </c>
      <c r="Q296" s="155">
        <v>0</v>
      </c>
      <c r="R296" s="155">
        <v>0</v>
      </c>
      <c r="S296" s="156">
        <v>0</v>
      </c>
      <c r="T296" s="156">
        <v>0</v>
      </c>
      <c r="U296" s="156">
        <v>0</v>
      </c>
      <c r="V296" s="157">
        <v>0</v>
      </c>
      <c r="W296" s="158">
        <v>28</v>
      </c>
      <c r="X296" s="159">
        <v>1</v>
      </c>
      <c r="Y296" s="160">
        <v>1</v>
      </c>
      <c r="Z296" s="161">
        <f t="shared" ref="Z296:Z300" si="48">K296*L296*W296*Y296/12/1000</f>
        <v>0</v>
      </c>
      <c r="AA296" s="155">
        <v>0</v>
      </c>
      <c r="AB296" s="162" t="s">
        <v>80</v>
      </c>
      <c r="AC296" s="163" t="s">
        <v>56</v>
      </c>
      <c r="AD296" s="164" t="s">
        <v>56</v>
      </c>
      <c r="AE296" s="163" t="s">
        <v>56</v>
      </c>
      <c r="AF296" s="164">
        <f t="shared" ref="AF296:AF300" si="49">$B$2*Z296/Y296</f>
        <v>0</v>
      </c>
      <c r="AG296" s="165">
        <f t="shared" ref="AG296:AG300" si="50">Y296*AF296*120</f>
        <v>0</v>
      </c>
      <c r="AH296" s="166" t="s">
        <v>113</v>
      </c>
      <c r="AI296" s="167"/>
      <c r="AJ296" s="168"/>
      <c r="AK296" s="169"/>
      <c r="AL296" s="170"/>
      <c r="AM296" s="171"/>
      <c r="AN296" s="172"/>
      <c r="AO296" s="173">
        <f t="shared" si="41"/>
        <v>0</v>
      </c>
      <c r="AP296" s="174" t="s">
        <v>82</v>
      </c>
      <c r="AQ296" s="175" t="str" cm="1">
        <f t="array" ref="AQ296">_xlfn.IFS(OR($G296="公衆街路灯A",$G296="定額電灯"),$G296&amp;AP296,COUNTIF(G296,"*従量電灯*"),G296,1,"-")</f>
        <v>従量電灯</v>
      </c>
      <c r="AR296" s="176" t="str" cm="1">
        <f t="array" ref="AR296">_xlfn.IFS($AN296=0,"-",OR($AH296="対象外",$AH296="-"),"-",OR($G296="公衆街路灯A",$G296="定額電灯"),_xlfn.XLOOKUP($AQ296,削除禁止_電灯料金!$B:$B,削除禁止_電灯料金!$E:$E,0),1,"-")</f>
        <v>-</v>
      </c>
      <c r="AS296" s="177" t="str" cm="1">
        <f t="array" ref="AS296">_xlfn.IFS($AR296="-","-",OR($G296="公衆街路灯A",$G296="定額電灯"),_xlfn.XLOOKUP(AQ296,削除禁止_電灯料金!$B:$B,削除禁止_電灯料金!$D:$D,0),1,"-")</f>
        <v>-</v>
      </c>
      <c r="AT296" s="176">
        <f>IFERROR(IF(OR($G296="公衆街路灯A",$G296="定額電灯"),"-",ROUND((_xlfn.XLOOKUP($AQ296,削除禁止_電灯料金!$B:$B,削除禁止_電灯料金!$E:$E)*AM296/1000*$K296*$L296/12),2)),"-")</f>
        <v>0</v>
      </c>
      <c r="AU296" s="177">
        <f>IFERROR(IF(OR($G296="公衆街路灯A",$G296="定額電灯"),"-",ROUND((AM296/1000*$K296*$L296/12)*_xlfn.XLOOKUP($A296,削除禁止_電灯料金!K:K,削除禁止_電灯料金!M:M,"-"),2)),"-")</f>
        <v>0</v>
      </c>
      <c r="AV296" s="178">
        <f>IFERROR(IF(OR($G296="公衆街路灯A",$G296="定額電灯"),ROUND((((AR296+AS296)*AN296))*12*_xlfn.XLOOKUP($A296,削除禁止_電灯料金!K:K,削除禁止_電灯料金!N:N),0),ROUND((AT296+AU296)*AN296*12*_xlfn.XLOOKUP($A296,削除禁止_電灯料金!K:K,削除禁止_電灯料金!N:N),0)),0)</f>
        <v>0</v>
      </c>
      <c r="AW296" s="145"/>
    </row>
    <row r="297" spans="1:49" ht="30" customHeight="1">
      <c r="A297" s="1">
        <v>5</v>
      </c>
      <c r="B297" s="41" t="s">
        <v>417</v>
      </c>
      <c r="C297" s="42"/>
      <c r="D297" s="146" t="s">
        <v>56</v>
      </c>
      <c r="E297" s="147" t="s">
        <v>71</v>
      </c>
      <c r="F297" s="148" t="s">
        <v>454</v>
      </c>
      <c r="G297" s="148" t="s">
        <v>73</v>
      </c>
      <c r="H297" s="149"/>
      <c r="I297" s="280"/>
      <c r="J297" s="267"/>
      <c r="K297" s="152">
        <v>2</v>
      </c>
      <c r="L297" s="153">
        <v>40</v>
      </c>
      <c r="M297" s="281" t="s">
        <v>455</v>
      </c>
      <c r="N297" s="119" t="s">
        <v>172</v>
      </c>
      <c r="O297" s="120">
        <v>5</v>
      </c>
      <c r="P297" s="155" t="s">
        <v>135</v>
      </c>
      <c r="Q297" s="155">
        <v>0</v>
      </c>
      <c r="R297" s="155">
        <v>0</v>
      </c>
      <c r="S297" s="156" t="s">
        <v>143</v>
      </c>
      <c r="T297" s="156">
        <v>0</v>
      </c>
      <c r="U297" s="156" t="s">
        <v>456</v>
      </c>
      <c r="V297" s="157">
        <v>0</v>
      </c>
      <c r="W297" s="158">
        <v>28</v>
      </c>
      <c r="X297" s="159">
        <v>1</v>
      </c>
      <c r="Y297" s="160">
        <v>5</v>
      </c>
      <c r="Z297" s="161">
        <f t="shared" si="48"/>
        <v>0.93333333333333335</v>
      </c>
      <c r="AA297" s="155">
        <v>0</v>
      </c>
      <c r="AB297" s="162" t="s">
        <v>80</v>
      </c>
      <c r="AC297" s="163" t="s">
        <v>56</v>
      </c>
      <c r="AD297" s="164" t="s">
        <v>56</v>
      </c>
      <c r="AE297" s="163" t="s">
        <v>56</v>
      </c>
      <c r="AF297" s="164">
        <f t="shared" si="49"/>
        <v>5.6</v>
      </c>
      <c r="AG297" s="165">
        <f t="shared" si="50"/>
        <v>3360</v>
      </c>
      <c r="AH297" s="166" t="s">
        <v>113</v>
      </c>
      <c r="AI297" s="167"/>
      <c r="AJ297" s="168"/>
      <c r="AK297" s="169"/>
      <c r="AL297" s="170"/>
      <c r="AM297" s="171"/>
      <c r="AN297" s="172"/>
      <c r="AO297" s="173">
        <f t="shared" si="41"/>
        <v>0</v>
      </c>
      <c r="AP297" s="174" t="s">
        <v>82</v>
      </c>
      <c r="AQ297" s="175" t="str" cm="1">
        <f t="array" ref="AQ297">_xlfn.IFS(OR($G297="公衆街路灯A",$G297="定額電灯"),$G297&amp;AP297,COUNTIF(G297,"*従量電灯*"),G297,1,"-")</f>
        <v>従量電灯</v>
      </c>
      <c r="AR297" s="176" t="str" cm="1">
        <f t="array" ref="AR297">_xlfn.IFS($AN297=0,"-",OR($AH297="対象外",$AH297="-"),"-",OR($G297="公衆街路灯A",$G297="定額電灯"),_xlfn.XLOOKUP($AQ297,削除禁止_電灯料金!$B:$B,削除禁止_電灯料金!$E:$E,0),1,"-")</f>
        <v>-</v>
      </c>
      <c r="AS297" s="177" t="str" cm="1">
        <f t="array" ref="AS297">_xlfn.IFS($AR297="-","-",OR($G297="公衆街路灯A",$G297="定額電灯"),_xlfn.XLOOKUP(AQ297,削除禁止_電灯料金!$B:$B,削除禁止_電灯料金!$D:$D,0),1,"-")</f>
        <v>-</v>
      </c>
      <c r="AT297" s="176">
        <f>IFERROR(IF(OR($G297="公衆街路灯A",$G297="定額電灯"),"-",ROUND((_xlfn.XLOOKUP($AQ297,削除禁止_電灯料金!$B:$B,削除禁止_電灯料金!$E:$E)*AM297/1000*$K297*$L297/12),2)),"-")</f>
        <v>0</v>
      </c>
      <c r="AU297" s="177">
        <f>IFERROR(IF(OR($G297="公衆街路灯A",$G297="定額電灯"),"-",ROUND((AM297/1000*$K297*$L297/12)*_xlfn.XLOOKUP($A297,削除禁止_電灯料金!K:K,削除禁止_電灯料金!M:M,"-"),2)),"-")</f>
        <v>0</v>
      </c>
      <c r="AV297" s="178">
        <f>IFERROR(IF(OR($G297="公衆街路灯A",$G297="定額電灯"),ROUND((((AR297+AS297)*AN297))*12*_xlfn.XLOOKUP($A297,削除禁止_電灯料金!K:K,削除禁止_電灯料金!N:N),0),ROUND((AT297+AU297)*AN297*12*_xlfn.XLOOKUP($A297,削除禁止_電灯料金!K:K,削除禁止_電灯料金!N:N),0)),0)</f>
        <v>0</v>
      </c>
      <c r="AW297" s="145"/>
    </row>
    <row r="298" spans="1:49" ht="30" customHeight="1">
      <c r="A298" s="1">
        <v>5</v>
      </c>
      <c r="B298" s="41" t="s">
        <v>417</v>
      </c>
      <c r="C298" s="42"/>
      <c r="D298" s="146" t="s">
        <v>56</v>
      </c>
      <c r="E298" s="147" t="s">
        <v>71</v>
      </c>
      <c r="F298" s="148" t="s">
        <v>457</v>
      </c>
      <c r="G298" s="148" t="s">
        <v>73</v>
      </c>
      <c r="H298" s="149"/>
      <c r="I298" s="280"/>
      <c r="J298" s="267"/>
      <c r="K298" s="152">
        <v>2</v>
      </c>
      <c r="L298" s="153">
        <v>40</v>
      </c>
      <c r="M298" s="281" t="s">
        <v>455</v>
      </c>
      <c r="N298" s="119" t="s">
        <v>172</v>
      </c>
      <c r="O298" s="120">
        <v>5</v>
      </c>
      <c r="P298" s="155" t="s">
        <v>135</v>
      </c>
      <c r="Q298" s="155">
        <v>0</v>
      </c>
      <c r="R298" s="155">
        <v>0</v>
      </c>
      <c r="S298" s="156" t="s">
        <v>143</v>
      </c>
      <c r="T298" s="156">
        <v>0</v>
      </c>
      <c r="U298" s="156" t="s">
        <v>456</v>
      </c>
      <c r="V298" s="157">
        <v>0</v>
      </c>
      <c r="W298" s="158">
        <v>28</v>
      </c>
      <c r="X298" s="159">
        <v>1</v>
      </c>
      <c r="Y298" s="160">
        <v>5</v>
      </c>
      <c r="Z298" s="161">
        <f t="shared" si="48"/>
        <v>0.93333333333333335</v>
      </c>
      <c r="AA298" s="155">
        <v>0</v>
      </c>
      <c r="AB298" s="162" t="s">
        <v>80</v>
      </c>
      <c r="AC298" s="163" t="s">
        <v>56</v>
      </c>
      <c r="AD298" s="164" t="s">
        <v>56</v>
      </c>
      <c r="AE298" s="163" t="s">
        <v>56</v>
      </c>
      <c r="AF298" s="164">
        <f t="shared" si="49"/>
        <v>5.6</v>
      </c>
      <c r="AG298" s="165">
        <f t="shared" si="50"/>
        <v>3360</v>
      </c>
      <c r="AH298" s="166" t="s">
        <v>113</v>
      </c>
      <c r="AI298" s="167"/>
      <c r="AJ298" s="168"/>
      <c r="AK298" s="169"/>
      <c r="AL298" s="170"/>
      <c r="AM298" s="171"/>
      <c r="AN298" s="172"/>
      <c r="AO298" s="173">
        <f t="shared" si="41"/>
        <v>0</v>
      </c>
      <c r="AP298" s="174" t="s">
        <v>82</v>
      </c>
      <c r="AQ298" s="175" t="str" cm="1">
        <f t="array" ref="AQ298">_xlfn.IFS(OR($G298="公衆街路灯A",$G298="定額電灯"),$G298&amp;AP298,COUNTIF(G298,"*従量電灯*"),G298,1,"-")</f>
        <v>従量電灯</v>
      </c>
      <c r="AR298" s="176" t="str" cm="1">
        <f t="array" ref="AR298">_xlfn.IFS($AN298=0,"-",OR($AH298="対象外",$AH298="-"),"-",OR($G298="公衆街路灯A",$G298="定額電灯"),_xlfn.XLOOKUP($AQ298,削除禁止_電灯料金!$B:$B,削除禁止_電灯料金!$E:$E,0),1,"-")</f>
        <v>-</v>
      </c>
      <c r="AS298" s="177" t="str" cm="1">
        <f t="array" ref="AS298">_xlfn.IFS($AR298="-","-",OR($G298="公衆街路灯A",$G298="定額電灯"),_xlfn.XLOOKUP(AQ298,削除禁止_電灯料金!$B:$B,削除禁止_電灯料金!$D:$D,0),1,"-")</f>
        <v>-</v>
      </c>
      <c r="AT298" s="176">
        <f>IFERROR(IF(OR($G298="公衆街路灯A",$G298="定額電灯"),"-",ROUND((_xlfn.XLOOKUP($AQ298,削除禁止_電灯料金!$B:$B,削除禁止_電灯料金!$E:$E)*AM298/1000*$K298*$L298/12),2)),"-")</f>
        <v>0</v>
      </c>
      <c r="AU298" s="177">
        <f>IFERROR(IF(OR($G298="公衆街路灯A",$G298="定額電灯"),"-",ROUND((AM298/1000*$K298*$L298/12)*_xlfn.XLOOKUP($A298,削除禁止_電灯料金!K:K,削除禁止_電灯料金!M:M,"-"),2)),"-")</f>
        <v>0</v>
      </c>
      <c r="AV298" s="178">
        <f>IFERROR(IF(OR($G298="公衆街路灯A",$G298="定額電灯"),ROUND((((AR298+AS298)*AN298))*12*_xlfn.XLOOKUP($A298,削除禁止_電灯料金!K:K,削除禁止_電灯料金!N:N),0),ROUND((AT298+AU298)*AN298*12*_xlfn.XLOOKUP($A298,削除禁止_電灯料金!K:K,削除禁止_電灯料金!N:N),0)),0)</f>
        <v>0</v>
      </c>
      <c r="AW298" s="145"/>
    </row>
    <row r="299" spans="1:49" ht="30" customHeight="1">
      <c r="A299" s="1">
        <v>5</v>
      </c>
      <c r="B299" s="41" t="s">
        <v>417</v>
      </c>
      <c r="C299" s="42"/>
      <c r="D299" s="146" t="s">
        <v>56</v>
      </c>
      <c r="E299" s="147" t="s">
        <v>71</v>
      </c>
      <c r="F299" s="148" t="s">
        <v>458</v>
      </c>
      <c r="G299" s="148" t="s">
        <v>73</v>
      </c>
      <c r="H299" s="149"/>
      <c r="I299" s="280"/>
      <c r="J299" s="267"/>
      <c r="K299" s="152">
        <v>0.5</v>
      </c>
      <c r="L299" s="153">
        <v>5</v>
      </c>
      <c r="M299" s="281" t="s">
        <v>459</v>
      </c>
      <c r="N299" s="119" t="s">
        <v>142</v>
      </c>
      <c r="O299" s="120">
        <v>1</v>
      </c>
      <c r="P299" s="155" t="s">
        <v>135</v>
      </c>
      <c r="Q299" s="155">
        <v>0</v>
      </c>
      <c r="R299" s="155">
        <v>0</v>
      </c>
      <c r="S299" s="156" t="s">
        <v>143</v>
      </c>
      <c r="T299" s="156">
        <v>0</v>
      </c>
      <c r="U299" s="156">
        <v>0</v>
      </c>
      <c r="V299" s="157">
        <v>0</v>
      </c>
      <c r="W299" s="158">
        <v>28</v>
      </c>
      <c r="X299" s="159">
        <v>1</v>
      </c>
      <c r="Y299" s="160">
        <v>1</v>
      </c>
      <c r="Z299" s="161">
        <f t="shared" si="48"/>
        <v>5.8333333333333327E-3</v>
      </c>
      <c r="AA299" s="155">
        <v>0</v>
      </c>
      <c r="AB299" s="162" t="s">
        <v>80</v>
      </c>
      <c r="AC299" s="163" t="s">
        <v>56</v>
      </c>
      <c r="AD299" s="164" t="s">
        <v>56</v>
      </c>
      <c r="AE299" s="163" t="s">
        <v>56</v>
      </c>
      <c r="AF299" s="164">
        <f t="shared" si="49"/>
        <v>0.17499999999999999</v>
      </c>
      <c r="AG299" s="165">
        <f t="shared" si="50"/>
        <v>21</v>
      </c>
      <c r="AH299" s="166" t="s">
        <v>81</v>
      </c>
      <c r="AI299" s="167"/>
      <c r="AJ299" s="168"/>
      <c r="AK299" s="169"/>
      <c r="AL299" s="170"/>
      <c r="AM299" s="171"/>
      <c r="AN299" s="172"/>
      <c r="AO299" s="173">
        <f t="shared" si="41"/>
        <v>0</v>
      </c>
      <c r="AP299" s="174" t="s">
        <v>82</v>
      </c>
      <c r="AQ299" s="175" t="str" cm="1">
        <f t="array" ref="AQ299">_xlfn.IFS(OR($G299="公衆街路灯A",$G299="定額電灯"),$G299&amp;AP299,COUNTIF(G299,"*従量電灯*"),G299,1,"-")</f>
        <v>従量電灯</v>
      </c>
      <c r="AR299" s="176" t="str" cm="1">
        <f t="array" ref="AR299">_xlfn.IFS($AN299=0,"-",OR($AH299="対象外",$AH299="-"),"-",OR($G299="公衆街路灯A",$G299="定額電灯"),_xlfn.XLOOKUP($AQ299,削除禁止_電灯料金!$B:$B,削除禁止_電灯料金!$E:$E,0),1,"-")</f>
        <v>-</v>
      </c>
      <c r="AS299" s="177" t="str" cm="1">
        <f t="array" ref="AS299">_xlfn.IFS($AR299="-","-",OR($G299="公衆街路灯A",$G299="定額電灯"),_xlfn.XLOOKUP(AQ299,削除禁止_電灯料金!$B:$B,削除禁止_電灯料金!$D:$D,0),1,"-")</f>
        <v>-</v>
      </c>
      <c r="AT299" s="176">
        <f>IFERROR(IF(OR($G299="公衆街路灯A",$G299="定額電灯"),"-",ROUND((_xlfn.XLOOKUP($AQ299,削除禁止_電灯料金!$B:$B,削除禁止_電灯料金!$E:$E)*AM299/1000*$K299*$L299/12),2)),"-")</f>
        <v>0</v>
      </c>
      <c r="AU299" s="177">
        <f>IFERROR(IF(OR($G299="公衆街路灯A",$G299="定額電灯"),"-",ROUND((AM299/1000*$K299*$L299/12)*_xlfn.XLOOKUP($A299,削除禁止_電灯料金!K:K,削除禁止_電灯料金!M:M,"-"),2)),"-")</f>
        <v>0</v>
      </c>
      <c r="AV299" s="178">
        <f>IFERROR(IF(OR($G299="公衆街路灯A",$G299="定額電灯"),ROUND((((AR299+AS299)*AN299))*12*_xlfn.XLOOKUP($A299,削除禁止_電灯料金!K:K,削除禁止_電灯料金!N:N),0),ROUND((AT299+AU299)*AN299*12*_xlfn.XLOOKUP($A299,削除禁止_電灯料金!K:K,削除禁止_電灯料金!N:N),0)),0)</f>
        <v>0</v>
      </c>
      <c r="AW299" s="145"/>
    </row>
    <row r="300" spans="1:49" ht="30" customHeight="1">
      <c r="A300" s="1">
        <v>5</v>
      </c>
      <c r="B300" s="41" t="s">
        <v>417</v>
      </c>
      <c r="C300" s="42"/>
      <c r="D300" s="146" t="s">
        <v>56</v>
      </c>
      <c r="E300" s="147" t="s">
        <v>71</v>
      </c>
      <c r="F300" s="148" t="s">
        <v>460</v>
      </c>
      <c r="G300" s="148" t="s">
        <v>73</v>
      </c>
      <c r="H300" s="149"/>
      <c r="I300" s="280"/>
      <c r="J300" s="267"/>
      <c r="K300" s="211">
        <v>0.25</v>
      </c>
      <c r="L300" s="153">
        <v>2</v>
      </c>
      <c r="M300" s="281" t="s">
        <v>446</v>
      </c>
      <c r="N300" s="119" t="s">
        <v>134</v>
      </c>
      <c r="O300" s="120">
        <v>2</v>
      </c>
      <c r="P300" s="155" t="s">
        <v>135</v>
      </c>
      <c r="Q300" s="155">
        <v>0</v>
      </c>
      <c r="R300" s="155">
        <v>0</v>
      </c>
      <c r="S300" s="156">
        <v>0</v>
      </c>
      <c r="T300" s="156">
        <v>0</v>
      </c>
      <c r="U300" s="156">
        <v>0</v>
      </c>
      <c r="V300" s="157">
        <v>0</v>
      </c>
      <c r="W300" s="158">
        <v>28</v>
      </c>
      <c r="X300" s="159">
        <v>1</v>
      </c>
      <c r="Y300" s="160">
        <v>2</v>
      </c>
      <c r="Z300" s="161">
        <f t="shared" si="48"/>
        <v>2.3333333333333335E-3</v>
      </c>
      <c r="AA300" s="155">
        <v>0</v>
      </c>
      <c r="AB300" s="162" t="s">
        <v>80</v>
      </c>
      <c r="AC300" s="163" t="s">
        <v>56</v>
      </c>
      <c r="AD300" s="164" t="s">
        <v>56</v>
      </c>
      <c r="AE300" s="163" t="s">
        <v>56</v>
      </c>
      <c r="AF300" s="164">
        <f t="shared" si="49"/>
        <v>3.5000000000000003E-2</v>
      </c>
      <c r="AG300" s="165">
        <f t="shared" si="50"/>
        <v>8.4</v>
      </c>
      <c r="AH300" s="166" t="s">
        <v>113</v>
      </c>
      <c r="AI300" s="167"/>
      <c r="AJ300" s="168"/>
      <c r="AK300" s="169"/>
      <c r="AL300" s="170"/>
      <c r="AM300" s="171"/>
      <c r="AN300" s="172"/>
      <c r="AO300" s="173">
        <f t="shared" si="41"/>
        <v>0</v>
      </c>
      <c r="AP300" s="174" t="s">
        <v>82</v>
      </c>
      <c r="AQ300" s="175" t="str" cm="1">
        <f t="array" ref="AQ300">_xlfn.IFS(OR($G300="公衆街路灯A",$G300="定額電灯"),$G300&amp;AP300,COUNTIF(G300,"*従量電灯*"),G300,1,"-")</f>
        <v>従量電灯</v>
      </c>
      <c r="AR300" s="176" t="str" cm="1">
        <f t="array" ref="AR300">_xlfn.IFS($AN300=0,"-",OR($AH300="対象外",$AH300="-"),"-",OR($G300="公衆街路灯A",$G300="定額電灯"),_xlfn.XLOOKUP($AQ300,削除禁止_電灯料金!$B:$B,削除禁止_電灯料金!$E:$E,0),1,"-")</f>
        <v>-</v>
      </c>
      <c r="AS300" s="177" t="str" cm="1">
        <f t="array" ref="AS300">_xlfn.IFS($AR300="-","-",OR($G300="公衆街路灯A",$G300="定額電灯"),_xlfn.XLOOKUP(AQ300,削除禁止_電灯料金!$B:$B,削除禁止_電灯料金!$D:$D,0),1,"-")</f>
        <v>-</v>
      </c>
      <c r="AT300" s="176">
        <f>IFERROR(IF(OR($G300="公衆街路灯A",$G300="定額電灯"),"-",ROUND((_xlfn.XLOOKUP($AQ300,削除禁止_電灯料金!$B:$B,削除禁止_電灯料金!$E:$E)*AM300/1000*$K300*$L300/12),2)),"-")</f>
        <v>0</v>
      </c>
      <c r="AU300" s="177">
        <f>IFERROR(IF(OR($G300="公衆街路灯A",$G300="定額電灯"),"-",ROUND((AM300/1000*$K300*$L300/12)*_xlfn.XLOOKUP($A300,削除禁止_電灯料金!K:K,削除禁止_電灯料金!M:M,"-"),2)),"-")</f>
        <v>0</v>
      </c>
      <c r="AV300" s="178">
        <f>IFERROR(IF(OR($G300="公衆街路灯A",$G300="定額電灯"),ROUND((((AR300+AS300)*AN300))*12*_xlfn.XLOOKUP($A300,削除禁止_電灯料金!K:K,削除禁止_電灯料金!N:N),0),ROUND((AT300+AU300)*AN300*12*_xlfn.XLOOKUP($A300,削除禁止_電灯料金!K:K,削除禁止_電灯料金!N:N),0)),0)</f>
        <v>0</v>
      </c>
      <c r="AW300" s="145"/>
    </row>
    <row r="301" spans="1:49" ht="30" customHeight="1">
      <c r="A301" s="1">
        <v>5</v>
      </c>
      <c r="B301" s="41" t="s">
        <v>417</v>
      </c>
      <c r="C301" s="42"/>
      <c r="D301" s="180" t="s">
        <v>56</v>
      </c>
      <c r="E301" s="181" t="s">
        <v>71</v>
      </c>
      <c r="F301" s="182" t="s">
        <v>461</v>
      </c>
      <c r="G301" s="182" t="s">
        <v>73</v>
      </c>
      <c r="H301" s="183" t="s">
        <v>118</v>
      </c>
      <c r="I301" s="311"/>
      <c r="J301" s="312"/>
      <c r="K301" s="186">
        <v>4</v>
      </c>
      <c r="L301" s="187">
        <v>240</v>
      </c>
      <c r="M301" s="313" t="s">
        <v>419</v>
      </c>
      <c r="N301" s="189" t="s">
        <v>120</v>
      </c>
      <c r="O301" s="190">
        <v>1</v>
      </c>
      <c r="P301" s="191" t="s">
        <v>249</v>
      </c>
      <c r="Q301" s="191">
        <v>0</v>
      </c>
      <c r="R301" s="191">
        <v>0</v>
      </c>
      <c r="S301" s="192" t="s">
        <v>211</v>
      </c>
      <c r="T301" s="192">
        <v>0</v>
      </c>
      <c r="U301" s="192" t="s">
        <v>420</v>
      </c>
      <c r="V301" s="193">
        <v>0</v>
      </c>
      <c r="W301" s="194">
        <v>54</v>
      </c>
      <c r="X301" s="195">
        <v>5</v>
      </c>
      <c r="Y301" s="196">
        <v>5</v>
      </c>
      <c r="Z301" s="197">
        <v>0</v>
      </c>
      <c r="AA301" s="191">
        <v>0</v>
      </c>
      <c r="AB301" s="198" t="s">
        <v>80</v>
      </c>
      <c r="AC301" s="199" t="s">
        <v>56</v>
      </c>
      <c r="AD301" s="200" t="s">
        <v>56</v>
      </c>
      <c r="AE301" s="199" t="s">
        <v>56</v>
      </c>
      <c r="AF301" s="200">
        <v>0</v>
      </c>
      <c r="AG301" s="201">
        <v>0</v>
      </c>
      <c r="AH301" s="201" t="s">
        <v>124</v>
      </c>
      <c r="AI301" s="202" t="s">
        <v>124</v>
      </c>
      <c r="AJ301" s="203"/>
      <c r="AK301" s="204"/>
      <c r="AL301" s="194"/>
      <c r="AM301" s="205"/>
      <c r="AN301" s="206"/>
      <c r="AO301" s="200">
        <f t="shared" si="41"/>
        <v>0</v>
      </c>
      <c r="AP301" s="207" t="s">
        <v>82</v>
      </c>
      <c r="AQ301" s="198" t="str" cm="1">
        <f t="array" ref="AQ301">_xlfn.IFS(OR($G301="公衆街路灯A",$G301="定額電灯"),$G301&amp;AP301,COUNTIF(G301,"*従量電灯*"),G301,1,"-")</f>
        <v>従量電灯</v>
      </c>
      <c r="AR301" s="208" t="str" cm="1">
        <f t="array" ref="AR301">_xlfn.IFS($AN301=0,"-",OR($AH301="対象外",$AH301="-"),"-",OR($G301="公衆街路灯A",$G301="定額電灯"),_xlfn.XLOOKUP($AQ301,削除禁止_電灯料金!$B:$B,削除禁止_電灯料金!$E:$E,0),1,"-")</f>
        <v>-</v>
      </c>
      <c r="AS301" s="209" t="str" cm="1">
        <f t="array" ref="AS301">_xlfn.IFS($AR301="-","-",OR($G301="公衆街路灯A",$G301="定額電灯"),_xlfn.XLOOKUP(AQ301,削除禁止_電灯料金!$B:$B,削除禁止_電灯料金!$D:$D,0),1,"-")</f>
        <v>-</v>
      </c>
      <c r="AT301" s="208">
        <f>IFERROR(IF(OR($G301="公衆街路灯A",$G301="定額電灯"),"-",ROUND((_xlfn.XLOOKUP($AQ301,削除禁止_電灯料金!$B:$B,削除禁止_電灯料金!$E:$E)*AM301/1000*$K301*$L301/12),2)),"-")</f>
        <v>0</v>
      </c>
      <c r="AU301" s="209">
        <f>IFERROR(IF(OR($G301="公衆街路灯A",$G301="定額電灯"),"-",ROUND((AM301/1000*$K301*$L301/12)*_xlfn.XLOOKUP($A301,削除禁止_電灯料金!K:K,削除禁止_電灯料金!M:M,"-"),2)),"-")</f>
        <v>0</v>
      </c>
      <c r="AV301" s="210">
        <f>IFERROR(IF(OR($G301="公衆街路灯A",$G301="定額電灯"),ROUND((((AR301+AS301)*AN301))*12*_xlfn.XLOOKUP($A301,削除禁止_電灯料金!K:K,削除禁止_電灯料金!N:N),0),ROUND((AT301+AU301)*AN301*12*_xlfn.XLOOKUP($A301,削除禁止_電灯料金!K:K,削除禁止_電灯料金!N:N),0)),0)</f>
        <v>0</v>
      </c>
      <c r="AW301" s="145"/>
    </row>
    <row r="302" spans="1:49" ht="30" customHeight="1">
      <c r="A302" s="1">
        <v>5</v>
      </c>
      <c r="B302" s="41" t="s">
        <v>417</v>
      </c>
      <c r="C302" s="42"/>
      <c r="D302" s="146" t="s">
        <v>56</v>
      </c>
      <c r="E302" s="147" t="s">
        <v>186</v>
      </c>
      <c r="F302" s="148" t="s">
        <v>462</v>
      </c>
      <c r="G302" s="148" t="s">
        <v>73</v>
      </c>
      <c r="H302" s="149"/>
      <c r="I302" s="280"/>
      <c r="J302" s="267"/>
      <c r="K302" s="152">
        <v>8</v>
      </c>
      <c r="L302" s="153">
        <v>240</v>
      </c>
      <c r="M302" s="281" t="s">
        <v>463</v>
      </c>
      <c r="N302" s="119" t="s">
        <v>93</v>
      </c>
      <c r="O302" s="120">
        <v>5</v>
      </c>
      <c r="P302" s="155" t="s">
        <v>135</v>
      </c>
      <c r="Q302" s="155">
        <v>0</v>
      </c>
      <c r="R302" s="155">
        <v>0</v>
      </c>
      <c r="S302" s="156">
        <v>0</v>
      </c>
      <c r="T302" s="156">
        <v>0</v>
      </c>
      <c r="U302" s="156" t="s">
        <v>464</v>
      </c>
      <c r="V302" s="157">
        <v>0</v>
      </c>
      <c r="W302" s="158">
        <v>28</v>
      </c>
      <c r="X302" s="159">
        <v>1</v>
      </c>
      <c r="Y302" s="160">
        <v>5</v>
      </c>
      <c r="Z302" s="161">
        <f t="shared" ref="Z302:Z303" si="51">K302*L302*W302*Y302/12/1000</f>
        <v>22.4</v>
      </c>
      <c r="AA302" s="155">
        <v>0</v>
      </c>
      <c r="AB302" s="162" t="s">
        <v>80</v>
      </c>
      <c r="AC302" s="163" t="s">
        <v>56</v>
      </c>
      <c r="AD302" s="164" t="s">
        <v>56</v>
      </c>
      <c r="AE302" s="163" t="s">
        <v>56</v>
      </c>
      <c r="AF302" s="164">
        <f t="shared" ref="AF302:AF303" si="52">$B$2*Z302/Y302</f>
        <v>134.4</v>
      </c>
      <c r="AG302" s="165">
        <f t="shared" ref="AG302:AG303" si="53">Y302*AF302*120</f>
        <v>80640</v>
      </c>
      <c r="AH302" s="166" t="s">
        <v>113</v>
      </c>
      <c r="AI302" s="167"/>
      <c r="AJ302" s="168"/>
      <c r="AK302" s="169"/>
      <c r="AL302" s="170"/>
      <c r="AM302" s="171"/>
      <c r="AN302" s="172"/>
      <c r="AO302" s="173">
        <f t="shared" si="41"/>
        <v>0</v>
      </c>
      <c r="AP302" s="174" t="s">
        <v>82</v>
      </c>
      <c r="AQ302" s="175" t="str" cm="1">
        <f t="array" ref="AQ302">_xlfn.IFS(OR($G302="公衆街路灯A",$G302="定額電灯"),$G302&amp;AP302,COUNTIF(G302,"*従量電灯*"),G302,1,"-")</f>
        <v>従量電灯</v>
      </c>
      <c r="AR302" s="176" t="str" cm="1">
        <f t="array" ref="AR302">_xlfn.IFS($AN302=0,"-",OR($AH302="対象外",$AH302="-"),"-",OR($G302="公衆街路灯A",$G302="定額電灯"),_xlfn.XLOOKUP($AQ302,削除禁止_電灯料金!$B:$B,削除禁止_電灯料金!$E:$E,0),1,"-")</f>
        <v>-</v>
      </c>
      <c r="AS302" s="177" t="str" cm="1">
        <f t="array" ref="AS302">_xlfn.IFS($AR302="-","-",OR($G302="公衆街路灯A",$G302="定額電灯"),_xlfn.XLOOKUP(AQ302,削除禁止_電灯料金!$B:$B,削除禁止_電灯料金!$D:$D,0),1,"-")</f>
        <v>-</v>
      </c>
      <c r="AT302" s="176">
        <f>IFERROR(IF(OR($G302="公衆街路灯A",$G302="定額電灯"),"-",ROUND((_xlfn.XLOOKUP($AQ302,削除禁止_電灯料金!$B:$B,削除禁止_電灯料金!$E:$E)*AM302/1000*$K302*$L302/12),2)),"-")</f>
        <v>0</v>
      </c>
      <c r="AU302" s="177">
        <f>IFERROR(IF(OR($G302="公衆街路灯A",$G302="定額電灯"),"-",ROUND((AM302/1000*$K302*$L302/12)*_xlfn.XLOOKUP($A302,削除禁止_電灯料金!K:K,削除禁止_電灯料金!M:M,"-"),2)),"-")</f>
        <v>0</v>
      </c>
      <c r="AV302" s="178">
        <f>IFERROR(IF(OR($G302="公衆街路灯A",$G302="定額電灯"),ROUND((((AR302+AS302)*AN302))*12*_xlfn.XLOOKUP($A302,削除禁止_電灯料金!K:K,削除禁止_電灯料金!N:N),0),ROUND((AT302+AU302)*AN302*12*_xlfn.XLOOKUP($A302,削除禁止_電灯料金!K:K,削除禁止_電灯料金!N:N),0)),0)</f>
        <v>0</v>
      </c>
      <c r="AW302" s="145"/>
    </row>
    <row r="303" spans="1:49" ht="30" customHeight="1">
      <c r="A303" s="1">
        <v>5</v>
      </c>
      <c r="B303" s="41" t="s">
        <v>417</v>
      </c>
      <c r="C303" s="42"/>
      <c r="D303" s="146" t="s">
        <v>56</v>
      </c>
      <c r="E303" s="147" t="s">
        <v>186</v>
      </c>
      <c r="F303" s="148" t="s">
        <v>465</v>
      </c>
      <c r="G303" s="148" t="s">
        <v>73</v>
      </c>
      <c r="H303" s="149"/>
      <c r="I303" s="280"/>
      <c r="J303" s="267"/>
      <c r="K303" s="211">
        <v>0.25</v>
      </c>
      <c r="L303" s="153">
        <v>10</v>
      </c>
      <c r="M303" s="281" t="s">
        <v>466</v>
      </c>
      <c r="N303" s="119" t="s">
        <v>210</v>
      </c>
      <c r="O303" s="120">
        <v>1</v>
      </c>
      <c r="P303" s="155" t="s">
        <v>294</v>
      </c>
      <c r="Q303" s="155">
        <v>0</v>
      </c>
      <c r="R303" s="155">
        <v>0</v>
      </c>
      <c r="S303" s="156">
        <v>0</v>
      </c>
      <c r="T303" s="156">
        <v>0</v>
      </c>
      <c r="U303" s="156">
        <v>0</v>
      </c>
      <c r="V303" s="157">
        <v>0</v>
      </c>
      <c r="W303" s="158">
        <v>47</v>
      </c>
      <c r="X303" s="159">
        <v>1</v>
      </c>
      <c r="Y303" s="160">
        <v>1</v>
      </c>
      <c r="Z303" s="161">
        <f t="shared" si="51"/>
        <v>9.7916666666666655E-3</v>
      </c>
      <c r="AA303" s="155">
        <v>0</v>
      </c>
      <c r="AB303" s="162" t="s">
        <v>80</v>
      </c>
      <c r="AC303" s="163" t="s">
        <v>56</v>
      </c>
      <c r="AD303" s="164" t="s">
        <v>56</v>
      </c>
      <c r="AE303" s="163" t="s">
        <v>56</v>
      </c>
      <c r="AF303" s="164">
        <f t="shared" si="52"/>
        <v>0.29374999999999996</v>
      </c>
      <c r="AG303" s="165">
        <f t="shared" si="53"/>
        <v>35.249999999999993</v>
      </c>
      <c r="AH303" s="166" t="s">
        <v>113</v>
      </c>
      <c r="AI303" s="167"/>
      <c r="AJ303" s="168"/>
      <c r="AK303" s="169"/>
      <c r="AL303" s="170"/>
      <c r="AM303" s="171"/>
      <c r="AN303" s="172"/>
      <c r="AO303" s="173">
        <f t="shared" si="41"/>
        <v>0</v>
      </c>
      <c r="AP303" s="174" t="s">
        <v>82</v>
      </c>
      <c r="AQ303" s="175" t="str" cm="1">
        <f t="array" ref="AQ303">_xlfn.IFS(OR($G303="公衆街路灯A",$G303="定額電灯"),$G303&amp;AP303,COUNTIF(G303,"*従量電灯*"),G303,1,"-")</f>
        <v>従量電灯</v>
      </c>
      <c r="AR303" s="176" t="str" cm="1">
        <f t="array" ref="AR303">_xlfn.IFS($AN303=0,"-",OR($AH303="対象外",$AH303="-"),"-",OR($G303="公衆街路灯A",$G303="定額電灯"),_xlfn.XLOOKUP($AQ303,削除禁止_電灯料金!$B:$B,削除禁止_電灯料金!$E:$E,0),1,"-")</f>
        <v>-</v>
      </c>
      <c r="AS303" s="177" t="str" cm="1">
        <f t="array" ref="AS303">_xlfn.IFS($AR303="-","-",OR($G303="公衆街路灯A",$G303="定額電灯"),_xlfn.XLOOKUP(AQ303,削除禁止_電灯料金!$B:$B,削除禁止_電灯料金!$D:$D,0),1,"-")</f>
        <v>-</v>
      </c>
      <c r="AT303" s="176">
        <f>IFERROR(IF(OR($G303="公衆街路灯A",$G303="定額電灯"),"-",ROUND((_xlfn.XLOOKUP($AQ303,削除禁止_電灯料金!$B:$B,削除禁止_電灯料金!$E:$E)*AM303/1000*$K303*$L303/12),2)),"-")</f>
        <v>0</v>
      </c>
      <c r="AU303" s="177">
        <f>IFERROR(IF(OR($G303="公衆街路灯A",$G303="定額電灯"),"-",ROUND((AM303/1000*$K303*$L303/12)*_xlfn.XLOOKUP($A303,削除禁止_電灯料金!K:K,削除禁止_電灯料金!M:M,"-"),2)),"-")</f>
        <v>0</v>
      </c>
      <c r="AV303" s="178">
        <f>IFERROR(IF(OR($G303="公衆街路灯A",$G303="定額電灯"),ROUND((((AR303+AS303)*AN303))*12*_xlfn.XLOOKUP($A303,削除禁止_電灯料金!K:K,削除禁止_電灯料金!N:N),0),ROUND((AT303+AU303)*AN303*12*_xlfn.XLOOKUP($A303,削除禁止_電灯料金!K:K,削除禁止_電灯料金!N:N),0)),0)</f>
        <v>0</v>
      </c>
      <c r="AW303" s="145"/>
    </row>
    <row r="304" spans="1:49" ht="30" customHeight="1">
      <c r="A304" s="1">
        <v>5</v>
      </c>
      <c r="B304" s="41" t="s">
        <v>417</v>
      </c>
      <c r="C304" s="42"/>
      <c r="D304" s="180" t="s">
        <v>56</v>
      </c>
      <c r="E304" s="181" t="s">
        <v>186</v>
      </c>
      <c r="F304" s="182" t="s">
        <v>467</v>
      </c>
      <c r="G304" s="182" t="s">
        <v>73</v>
      </c>
      <c r="H304" s="183" t="s">
        <v>118</v>
      </c>
      <c r="I304" s="311"/>
      <c r="J304" s="312"/>
      <c r="K304" s="186">
        <v>3</v>
      </c>
      <c r="L304" s="187">
        <v>40</v>
      </c>
      <c r="M304" s="313" t="s">
        <v>468</v>
      </c>
      <c r="N304" s="189" t="s">
        <v>75</v>
      </c>
      <c r="O304" s="190">
        <v>1</v>
      </c>
      <c r="P304" s="191" t="s">
        <v>422</v>
      </c>
      <c r="Q304" s="191">
        <v>0</v>
      </c>
      <c r="R304" s="191">
        <v>0</v>
      </c>
      <c r="S304" s="192">
        <v>0</v>
      </c>
      <c r="T304" s="192">
        <v>0</v>
      </c>
      <c r="U304" s="192" t="s">
        <v>469</v>
      </c>
      <c r="V304" s="193">
        <v>0</v>
      </c>
      <c r="W304" s="194">
        <v>80</v>
      </c>
      <c r="X304" s="195">
        <v>6</v>
      </c>
      <c r="Y304" s="196">
        <v>6</v>
      </c>
      <c r="Z304" s="197">
        <v>0</v>
      </c>
      <c r="AA304" s="191">
        <v>0</v>
      </c>
      <c r="AB304" s="198" t="s">
        <v>80</v>
      </c>
      <c r="AC304" s="199" t="s">
        <v>56</v>
      </c>
      <c r="AD304" s="200" t="s">
        <v>56</v>
      </c>
      <c r="AE304" s="199" t="s">
        <v>56</v>
      </c>
      <c r="AF304" s="200">
        <v>0</v>
      </c>
      <c r="AG304" s="201">
        <v>0</v>
      </c>
      <c r="AH304" s="201" t="s">
        <v>124</v>
      </c>
      <c r="AI304" s="202" t="s">
        <v>124</v>
      </c>
      <c r="AJ304" s="203"/>
      <c r="AK304" s="204"/>
      <c r="AL304" s="194"/>
      <c r="AM304" s="205"/>
      <c r="AN304" s="206"/>
      <c r="AO304" s="200">
        <f t="shared" si="41"/>
        <v>0</v>
      </c>
      <c r="AP304" s="207" t="s">
        <v>82</v>
      </c>
      <c r="AQ304" s="198" t="str" cm="1">
        <f t="array" ref="AQ304">_xlfn.IFS(OR($G304="公衆街路灯A",$G304="定額電灯"),$G304&amp;AP304,COUNTIF(G304,"*従量電灯*"),G304,1,"-")</f>
        <v>従量電灯</v>
      </c>
      <c r="AR304" s="208" t="str" cm="1">
        <f t="array" ref="AR304">_xlfn.IFS($AN304=0,"-",OR($AH304="対象外",$AH304="-"),"-",OR($G304="公衆街路灯A",$G304="定額電灯"),_xlfn.XLOOKUP($AQ304,削除禁止_電灯料金!$B:$B,削除禁止_電灯料金!$E:$E,0),1,"-")</f>
        <v>-</v>
      </c>
      <c r="AS304" s="209" t="str" cm="1">
        <f t="array" ref="AS304">_xlfn.IFS($AR304="-","-",OR($G304="公衆街路灯A",$G304="定額電灯"),_xlfn.XLOOKUP(AQ304,削除禁止_電灯料金!$B:$B,削除禁止_電灯料金!$D:$D,0),1,"-")</f>
        <v>-</v>
      </c>
      <c r="AT304" s="208">
        <f>IFERROR(IF(OR($G304="公衆街路灯A",$G304="定額電灯"),"-",ROUND((_xlfn.XLOOKUP($AQ304,削除禁止_電灯料金!$B:$B,削除禁止_電灯料金!$E:$E)*AM304/1000*$K304*$L304/12),2)),"-")</f>
        <v>0</v>
      </c>
      <c r="AU304" s="209">
        <f>IFERROR(IF(OR($G304="公衆街路灯A",$G304="定額電灯"),"-",ROUND((AM304/1000*$K304*$L304/12)*_xlfn.XLOOKUP($A304,削除禁止_電灯料金!K:K,削除禁止_電灯料金!M:M,"-"),2)),"-")</f>
        <v>0</v>
      </c>
      <c r="AV304" s="210">
        <f>IFERROR(IF(OR($G304="公衆街路灯A",$G304="定額電灯"),ROUND((((AR304+AS304)*AN304))*12*_xlfn.XLOOKUP($A304,削除禁止_電灯料金!K:K,削除禁止_電灯料金!N:N),0),ROUND((AT304+AU304)*AN304*12*_xlfn.XLOOKUP($A304,削除禁止_電灯料金!K:K,削除禁止_電灯料金!N:N),0)),0)</f>
        <v>0</v>
      </c>
      <c r="AW304" s="145"/>
    </row>
    <row r="305" spans="1:49" ht="30" customHeight="1">
      <c r="A305" s="1">
        <v>5</v>
      </c>
      <c r="B305" s="41" t="s">
        <v>417</v>
      </c>
      <c r="C305" s="42"/>
      <c r="D305" s="180" t="s">
        <v>56</v>
      </c>
      <c r="E305" s="181" t="s">
        <v>186</v>
      </c>
      <c r="F305" s="182" t="s">
        <v>467</v>
      </c>
      <c r="G305" s="182" t="s">
        <v>73</v>
      </c>
      <c r="H305" s="183" t="s">
        <v>118</v>
      </c>
      <c r="I305" s="311"/>
      <c r="J305" s="312"/>
      <c r="K305" s="186">
        <v>3</v>
      </c>
      <c r="L305" s="187">
        <v>40</v>
      </c>
      <c r="M305" s="313" t="s">
        <v>470</v>
      </c>
      <c r="N305" s="189" t="s">
        <v>75</v>
      </c>
      <c r="O305" s="190">
        <v>1</v>
      </c>
      <c r="P305" s="191" t="s">
        <v>422</v>
      </c>
      <c r="Q305" s="191">
        <v>0</v>
      </c>
      <c r="R305" s="191">
        <v>0</v>
      </c>
      <c r="S305" s="192">
        <v>0</v>
      </c>
      <c r="T305" s="192">
        <v>0</v>
      </c>
      <c r="U305" s="192" t="s">
        <v>471</v>
      </c>
      <c r="V305" s="193">
        <v>0</v>
      </c>
      <c r="W305" s="194">
        <v>80</v>
      </c>
      <c r="X305" s="195">
        <v>2</v>
      </c>
      <c r="Y305" s="196">
        <v>2</v>
      </c>
      <c r="Z305" s="197">
        <v>0</v>
      </c>
      <c r="AA305" s="191">
        <v>0</v>
      </c>
      <c r="AB305" s="198" t="s">
        <v>80</v>
      </c>
      <c r="AC305" s="199" t="s">
        <v>56</v>
      </c>
      <c r="AD305" s="200" t="s">
        <v>56</v>
      </c>
      <c r="AE305" s="199" t="s">
        <v>56</v>
      </c>
      <c r="AF305" s="200">
        <v>0</v>
      </c>
      <c r="AG305" s="201">
        <v>0</v>
      </c>
      <c r="AH305" s="201" t="s">
        <v>124</v>
      </c>
      <c r="AI305" s="202" t="s">
        <v>124</v>
      </c>
      <c r="AJ305" s="203"/>
      <c r="AK305" s="204"/>
      <c r="AL305" s="194"/>
      <c r="AM305" s="205"/>
      <c r="AN305" s="206"/>
      <c r="AO305" s="200">
        <f t="shared" si="41"/>
        <v>0</v>
      </c>
      <c r="AP305" s="207" t="s">
        <v>82</v>
      </c>
      <c r="AQ305" s="198" t="str" cm="1">
        <f t="array" ref="AQ305">_xlfn.IFS(OR($G305="公衆街路灯A",$G305="定額電灯"),$G305&amp;AP305,COUNTIF(G305,"*従量電灯*"),G305,1,"-")</f>
        <v>従量電灯</v>
      </c>
      <c r="AR305" s="208" t="str" cm="1">
        <f t="array" ref="AR305">_xlfn.IFS($AN305=0,"-",OR($AH305="対象外",$AH305="-"),"-",OR($G305="公衆街路灯A",$G305="定額電灯"),_xlfn.XLOOKUP($AQ305,削除禁止_電灯料金!$B:$B,削除禁止_電灯料金!$E:$E,0),1,"-")</f>
        <v>-</v>
      </c>
      <c r="AS305" s="209" t="str" cm="1">
        <f t="array" ref="AS305">_xlfn.IFS($AR305="-","-",OR($G305="公衆街路灯A",$G305="定額電灯"),_xlfn.XLOOKUP(AQ305,削除禁止_電灯料金!$B:$B,削除禁止_電灯料金!$D:$D,0),1,"-")</f>
        <v>-</v>
      </c>
      <c r="AT305" s="208">
        <f>IFERROR(IF(OR($G305="公衆街路灯A",$G305="定額電灯"),"-",ROUND((_xlfn.XLOOKUP($AQ305,削除禁止_電灯料金!$B:$B,削除禁止_電灯料金!$E:$E)*AM305/1000*$K305*$L305/12),2)),"-")</f>
        <v>0</v>
      </c>
      <c r="AU305" s="209">
        <f>IFERROR(IF(OR($G305="公衆街路灯A",$G305="定額電灯"),"-",ROUND((AM305/1000*$K305*$L305/12)*_xlfn.XLOOKUP($A305,削除禁止_電灯料金!K:K,削除禁止_電灯料金!M:M,"-"),2)),"-")</f>
        <v>0</v>
      </c>
      <c r="AV305" s="210">
        <f>IFERROR(IF(OR($G305="公衆街路灯A",$G305="定額電灯"),ROUND((((AR305+AS305)*AN305))*12*_xlfn.XLOOKUP($A305,削除禁止_電灯料金!K:K,削除禁止_電灯料金!N:N),0),ROUND((AT305+AU305)*AN305*12*_xlfn.XLOOKUP($A305,削除禁止_電灯料金!K:K,削除禁止_電灯料金!N:N),0)),0)</f>
        <v>0</v>
      </c>
      <c r="AW305" s="145"/>
    </row>
    <row r="306" spans="1:49" ht="30" customHeight="1">
      <c r="A306" s="1">
        <v>5</v>
      </c>
      <c r="B306" s="41" t="s">
        <v>417</v>
      </c>
      <c r="C306" s="42"/>
      <c r="D306" s="146" t="s">
        <v>56</v>
      </c>
      <c r="E306" s="147" t="s">
        <v>186</v>
      </c>
      <c r="F306" s="148" t="s">
        <v>467</v>
      </c>
      <c r="G306" s="148" t="s">
        <v>73</v>
      </c>
      <c r="H306" s="149"/>
      <c r="I306" s="280"/>
      <c r="J306" s="267"/>
      <c r="K306" s="152">
        <v>3</v>
      </c>
      <c r="L306" s="153">
        <v>40</v>
      </c>
      <c r="M306" s="281" t="s">
        <v>428</v>
      </c>
      <c r="N306" s="119" t="s">
        <v>429</v>
      </c>
      <c r="O306" s="120">
        <v>2</v>
      </c>
      <c r="P306" s="155" t="s">
        <v>294</v>
      </c>
      <c r="Q306" s="155">
        <v>0</v>
      </c>
      <c r="R306" s="155">
        <v>0</v>
      </c>
      <c r="S306" s="156">
        <v>0</v>
      </c>
      <c r="T306" s="156">
        <v>0</v>
      </c>
      <c r="U306" s="156">
        <v>0</v>
      </c>
      <c r="V306" s="157">
        <v>0</v>
      </c>
      <c r="W306" s="158">
        <v>47</v>
      </c>
      <c r="X306" s="159">
        <v>10</v>
      </c>
      <c r="Y306" s="160">
        <v>20</v>
      </c>
      <c r="Z306" s="161">
        <f t="shared" ref="Z306:Z311" si="54">K306*L306*W306*Y306/12/1000</f>
        <v>9.4</v>
      </c>
      <c r="AA306" s="155">
        <v>0</v>
      </c>
      <c r="AB306" s="162" t="s">
        <v>80</v>
      </c>
      <c r="AC306" s="163" t="s">
        <v>56</v>
      </c>
      <c r="AD306" s="164" t="s">
        <v>56</v>
      </c>
      <c r="AE306" s="163" t="s">
        <v>56</v>
      </c>
      <c r="AF306" s="164">
        <f t="shared" ref="AF306:AF311" si="55">$B$2*Z306/Y306</f>
        <v>14.1</v>
      </c>
      <c r="AG306" s="165">
        <f t="shared" ref="AG306:AG311" si="56">Y306*AF306*120</f>
        <v>33840</v>
      </c>
      <c r="AH306" s="166" t="s">
        <v>113</v>
      </c>
      <c r="AI306" s="167"/>
      <c r="AJ306" s="168"/>
      <c r="AK306" s="169"/>
      <c r="AL306" s="170"/>
      <c r="AM306" s="171"/>
      <c r="AN306" s="172"/>
      <c r="AO306" s="173">
        <f t="shared" si="41"/>
        <v>0</v>
      </c>
      <c r="AP306" s="174" t="s">
        <v>82</v>
      </c>
      <c r="AQ306" s="175" t="str" cm="1">
        <f t="array" ref="AQ306">_xlfn.IFS(OR($G306="公衆街路灯A",$G306="定額電灯"),$G306&amp;AP306,COUNTIF(G306,"*従量電灯*"),G306,1,"-")</f>
        <v>従量電灯</v>
      </c>
      <c r="AR306" s="176" t="str" cm="1">
        <f t="array" ref="AR306">_xlfn.IFS($AN306=0,"-",OR($AH306="対象外",$AH306="-"),"-",OR($G306="公衆街路灯A",$G306="定額電灯"),_xlfn.XLOOKUP($AQ306,削除禁止_電灯料金!$B:$B,削除禁止_電灯料金!$E:$E,0),1,"-")</f>
        <v>-</v>
      </c>
      <c r="AS306" s="177" t="str" cm="1">
        <f t="array" ref="AS306">_xlfn.IFS($AR306="-","-",OR($G306="公衆街路灯A",$G306="定額電灯"),_xlfn.XLOOKUP(AQ306,削除禁止_電灯料金!$B:$B,削除禁止_電灯料金!$D:$D,0),1,"-")</f>
        <v>-</v>
      </c>
      <c r="AT306" s="176">
        <f>IFERROR(IF(OR($G306="公衆街路灯A",$G306="定額電灯"),"-",ROUND((_xlfn.XLOOKUP($AQ306,削除禁止_電灯料金!$B:$B,削除禁止_電灯料金!$E:$E)*AM306/1000*$K306*$L306/12),2)),"-")</f>
        <v>0</v>
      </c>
      <c r="AU306" s="177">
        <f>IFERROR(IF(OR($G306="公衆街路灯A",$G306="定額電灯"),"-",ROUND((AM306/1000*$K306*$L306/12)*_xlfn.XLOOKUP($A306,削除禁止_電灯料金!K:K,削除禁止_電灯料金!M:M,"-"),2)),"-")</f>
        <v>0</v>
      </c>
      <c r="AV306" s="178">
        <f>IFERROR(IF(OR($G306="公衆街路灯A",$G306="定額電灯"),ROUND((((AR306+AS306)*AN306))*12*_xlfn.XLOOKUP($A306,削除禁止_電灯料金!K:K,削除禁止_電灯料金!N:N),0),ROUND((AT306+AU306)*AN306*12*_xlfn.XLOOKUP($A306,削除禁止_電灯料金!K:K,削除禁止_電灯料金!N:N),0)),0)</f>
        <v>0</v>
      </c>
      <c r="AW306" s="145"/>
    </row>
    <row r="307" spans="1:49" ht="30" customHeight="1">
      <c r="A307" s="1">
        <v>5</v>
      </c>
      <c r="B307" s="41" t="s">
        <v>417</v>
      </c>
      <c r="C307" s="42"/>
      <c r="D307" s="146" t="s">
        <v>56</v>
      </c>
      <c r="E307" s="147" t="s">
        <v>186</v>
      </c>
      <c r="F307" s="148" t="s">
        <v>467</v>
      </c>
      <c r="G307" s="148" t="s">
        <v>73</v>
      </c>
      <c r="H307" s="149"/>
      <c r="I307" s="280"/>
      <c r="J307" s="267"/>
      <c r="K307" s="152">
        <v>3</v>
      </c>
      <c r="L307" s="153">
        <v>40</v>
      </c>
      <c r="M307" s="281" t="s">
        <v>472</v>
      </c>
      <c r="N307" s="119" t="s">
        <v>429</v>
      </c>
      <c r="O307" s="120">
        <v>1</v>
      </c>
      <c r="P307" s="155" t="s">
        <v>294</v>
      </c>
      <c r="Q307" s="155">
        <v>0</v>
      </c>
      <c r="R307" s="155">
        <v>0</v>
      </c>
      <c r="S307" s="156">
        <v>0</v>
      </c>
      <c r="T307" s="156">
        <v>0</v>
      </c>
      <c r="U307" s="156">
        <v>0</v>
      </c>
      <c r="V307" s="157">
        <v>0</v>
      </c>
      <c r="W307" s="158">
        <v>47</v>
      </c>
      <c r="X307" s="159">
        <v>8</v>
      </c>
      <c r="Y307" s="160">
        <v>8</v>
      </c>
      <c r="Z307" s="161">
        <f t="shared" si="54"/>
        <v>3.76</v>
      </c>
      <c r="AA307" s="155">
        <v>0</v>
      </c>
      <c r="AB307" s="162" t="s">
        <v>80</v>
      </c>
      <c r="AC307" s="163" t="s">
        <v>56</v>
      </c>
      <c r="AD307" s="164" t="s">
        <v>56</v>
      </c>
      <c r="AE307" s="163" t="s">
        <v>56</v>
      </c>
      <c r="AF307" s="164">
        <f t="shared" si="55"/>
        <v>14.1</v>
      </c>
      <c r="AG307" s="165">
        <f t="shared" si="56"/>
        <v>13536</v>
      </c>
      <c r="AH307" s="166" t="s">
        <v>113</v>
      </c>
      <c r="AI307" s="167"/>
      <c r="AJ307" s="168"/>
      <c r="AK307" s="169"/>
      <c r="AL307" s="170"/>
      <c r="AM307" s="171"/>
      <c r="AN307" s="172"/>
      <c r="AO307" s="173">
        <f t="shared" si="41"/>
        <v>0</v>
      </c>
      <c r="AP307" s="174" t="s">
        <v>82</v>
      </c>
      <c r="AQ307" s="175" t="str" cm="1">
        <f t="array" ref="AQ307">_xlfn.IFS(OR($G307="公衆街路灯A",$G307="定額電灯"),$G307&amp;AP307,COUNTIF(G307,"*従量電灯*"),G307,1,"-")</f>
        <v>従量電灯</v>
      </c>
      <c r="AR307" s="176" t="str" cm="1">
        <f t="array" ref="AR307">_xlfn.IFS($AN307=0,"-",OR($AH307="対象外",$AH307="-"),"-",OR($G307="公衆街路灯A",$G307="定額電灯"),_xlfn.XLOOKUP($AQ307,削除禁止_電灯料金!$B:$B,削除禁止_電灯料金!$E:$E,0),1,"-")</f>
        <v>-</v>
      </c>
      <c r="AS307" s="177" t="str" cm="1">
        <f t="array" ref="AS307">_xlfn.IFS($AR307="-","-",OR($G307="公衆街路灯A",$G307="定額電灯"),_xlfn.XLOOKUP(AQ307,削除禁止_電灯料金!$B:$B,削除禁止_電灯料金!$D:$D,0),1,"-")</f>
        <v>-</v>
      </c>
      <c r="AT307" s="176">
        <f>IFERROR(IF(OR($G307="公衆街路灯A",$G307="定額電灯"),"-",ROUND((_xlfn.XLOOKUP($AQ307,削除禁止_電灯料金!$B:$B,削除禁止_電灯料金!$E:$E)*AM307/1000*$K307*$L307/12),2)),"-")</f>
        <v>0</v>
      </c>
      <c r="AU307" s="177">
        <f>IFERROR(IF(OR($G307="公衆街路灯A",$G307="定額電灯"),"-",ROUND((AM307/1000*$K307*$L307/12)*_xlfn.XLOOKUP($A307,削除禁止_電灯料金!K:K,削除禁止_電灯料金!M:M,"-"),2)),"-")</f>
        <v>0</v>
      </c>
      <c r="AV307" s="178">
        <f>IFERROR(IF(OR($G307="公衆街路灯A",$G307="定額電灯"),ROUND((((AR307+AS307)*AN307))*12*_xlfn.XLOOKUP($A307,削除禁止_電灯料金!K:K,削除禁止_電灯料金!N:N),0),ROUND((AT307+AU307)*AN307*12*_xlfn.XLOOKUP($A307,削除禁止_電灯料金!K:K,削除禁止_電灯料金!N:N),0)),0)</f>
        <v>0</v>
      </c>
      <c r="AW307" s="145"/>
    </row>
    <row r="308" spans="1:49" ht="30" customHeight="1">
      <c r="A308" s="1">
        <v>5</v>
      </c>
      <c r="B308" s="41" t="s">
        <v>417</v>
      </c>
      <c r="C308" s="42"/>
      <c r="D308" s="146" t="s">
        <v>56</v>
      </c>
      <c r="E308" s="147" t="s">
        <v>186</v>
      </c>
      <c r="F308" s="148" t="s">
        <v>467</v>
      </c>
      <c r="G308" s="148" t="s">
        <v>73</v>
      </c>
      <c r="H308" s="149"/>
      <c r="I308" s="280"/>
      <c r="J308" s="267"/>
      <c r="K308" s="152">
        <v>24</v>
      </c>
      <c r="L308" s="153">
        <v>365</v>
      </c>
      <c r="M308" s="281" t="s">
        <v>431</v>
      </c>
      <c r="N308" s="119" t="s">
        <v>86</v>
      </c>
      <c r="O308" s="120">
        <v>1</v>
      </c>
      <c r="P308" s="155" t="s">
        <v>432</v>
      </c>
      <c r="Q308" s="155">
        <v>0</v>
      </c>
      <c r="R308" s="155">
        <v>0</v>
      </c>
      <c r="S308" s="156">
        <v>0</v>
      </c>
      <c r="T308" s="156">
        <v>0</v>
      </c>
      <c r="U308" s="156">
        <v>0</v>
      </c>
      <c r="V308" s="157" t="s">
        <v>426</v>
      </c>
      <c r="W308" s="158">
        <v>3</v>
      </c>
      <c r="X308" s="159">
        <v>2</v>
      </c>
      <c r="Y308" s="160">
        <v>2</v>
      </c>
      <c r="Z308" s="161">
        <f t="shared" si="54"/>
        <v>4.38</v>
      </c>
      <c r="AA308" s="155">
        <v>0</v>
      </c>
      <c r="AB308" s="162" t="s">
        <v>80</v>
      </c>
      <c r="AC308" s="163" t="s">
        <v>56</v>
      </c>
      <c r="AD308" s="164" t="s">
        <v>56</v>
      </c>
      <c r="AE308" s="163" t="s">
        <v>56</v>
      </c>
      <c r="AF308" s="164">
        <f t="shared" si="55"/>
        <v>65.7</v>
      </c>
      <c r="AG308" s="165">
        <f t="shared" si="56"/>
        <v>15768</v>
      </c>
      <c r="AH308" s="166" t="s">
        <v>81</v>
      </c>
      <c r="AI308" s="167"/>
      <c r="AJ308" s="168"/>
      <c r="AK308" s="169"/>
      <c r="AL308" s="170"/>
      <c r="AM308" s="171"/>
      <c r="AN308" s="172"/>
      <c r="AO308" s="173">
        <f t="shared" si="41"/>
        <v>0</v>
      </c>
      <c r="AP308" s="174" t="s">
        <v>82</v>
      </c>
      <c r="AQ308" s="175" t="str" cm="1">
        <f t="array" ref="AQ308">_xlfn.IFS(OR($G308="公衆街路灯A",$G308="定額電灯"),$G308&amp;AP308,COUNTIF(G308,"*従量電灯*"),G308,1,"-")</f>
        <v>従量電灯</v>
      </c>
      <c r="AR308" s="176" t="str" cm="1">
        <f t="array" ref="AR308">_xlfn.IFS($AN308=0,"-",OR($AH308="対象外",$AH308="-"),"-",OR($G308="公衆街路灯A",$G308="定額電灯"),_xlfn.XLOOKUP($AQ308,削除禁止_電灯料金!$B:$B,削除禁止_電灯料金!$E:$E,0),1,"-")</f>
        <v>-</v>
      </c>
      <c r="AS308" s="177" t="str" cm="1">
        <f t="array" ref="AS308">_xlfn.IFS($AR308="-","-",OR($G308="公衆街路灯A",$G308="定額電灯"),_xlfn.XLOOKUP(AQ308,削除禁止_電灯料金!$B:$B,削除禁止_電灯料金!$D:$D,0),1,"-")</f>
        <v>-</v>
      </c>
      <c r="AT308" s="176">
        <f>IFERROR(IF(OR($G308="公衆街路灯A",$G308="定額電灯"),"-",ROUND((_xlfn.XLOOKUP($AQ308,削除禁止_電灯料金!$B:$B,削除禁止_電灯料金!$E:$E)*AM308/1000*$K308*$L308/12),2)),"-")</f>
        <v>0</v>
      </c>
      <c r="AU308" s="177">
        <f>IFERROR(IF(OR($G308="公衆街路灯A",$G308="定額電灯"),"-",ROUND((AM308/1000*$K308*$L308/12)*_xlfn.XLOOKUP($A308,削除禁止_電灯料金!K:K,削除禁止_電灯料金!M:M,"-"),2)),"-")</f>
        <v>0</v>
      </c>
      <c r="AV308" s="178">
        <f>IFERROR(IF(OR($G308="公衆街路灯A",$G308="定額電灯"),ROUND((((AR308+AS308)*AN308))*12*_xlfn.XLOOKUP($A308,削除禁止_電灯料金!K:K,削除禁止_電灯料金!N:N),0),ROUND((AT308+AU308)*AN308*12*_xlfn.XLOOKUP($A308,削除禁止_電灯料金!K:K,削除禁止_電灯料金!N:N),0)),0)</f>
        <v>0</v>
      </c>
      <c r="AW308" s="145"/>
    </row>
    <row r="309" spans="1:49" ht="30" customHeight="1">
      <c r="A309" s="1">
        <v>5</v>
      </c>
      <c r="B309" s="41" t="s">
        <v>417</v>
      </c>
      <c r="C309" s="42"/>
      <c r="D309" s="146" t="s">
        <v>56</v>
      </c>
      <c r="E309" s="147" t="s">
        <v>186</v>
      </c>
      <c r="F309" s="148" t="s">
        <v>467</v>
      </c>
      <c r="G309" s="148" t="s">
        <v>73</v>
      </c>
      <c r="H309" s="149"/>
      <c r="I309" s="280"/>
      <c r="J309" s="267"/>
      <c r="K309" s="152">
        <v>24</v>
      </c>
      <c r="L309" s="153">
        <v>365</v>
      </c>
      <c r="M309" s="281" t="s">
        <v>473</v>
      </c>
      <c r="N309" s="119" t="s">
        <v>164</v>
      </c>
      <c r="O309" s="120">
        <v>1</v>
      </c>
      <c r="P309" s="155" t="s">
        <v>383</v>
      </c>
      <c r="Q309" s="155">
        <v>0</v>
      </c>
      <c r="R309" s="155">
        <v>0</v>
      </c>
      <c r="S309" s="156" t="s">
        <v>100</v>
      </c>
      <c r="T309" s="156">
        <v>0</v>
      </c>
      <c r="U309" s="156" t="s">
        <v>102</v>
      </c>
      <c r="V309" s="157" t="s">
        <v>426</v>
      </c>
      <c r="W309" s="158">
        <v>13</v>
      </c>
      <c r="X309" s="159">
        <v>1</v>
      </c>
      <c r="Y309" s="160">
        <v>1</v>
      </c>
      <c r="Z309" s="161">
        <f t="shared" si="54"/>
        <v>9.49</v>
      </c>
      <c r="AA309" s="155">
        <v>0</v>
      </c>
      <c r="AB309" s="162" t="s">
        <v>80</v>
      </c>
      <c r="AC309" s="163" t="s">
        <v>56</v>
      </c>
      <c r="AD309" s="164" t="s">
        <v>56</v>
      </c>
      <c r="AE309" s="163" t="s">
        <v>56</v>
      </c>
      <c r="AF309" s="164">
        <f t="shared" si="55"/>
        <v>284.7</v>
      </c>
      <c r="AG309" s="165">
        <f t="shared" si="56"/>
        <v>34164</v>
      </c>
      <c r="AH309" s="166" t="s">
        <v>81</v>
      </c>
      <c r="AI309" s="167"/>
      <c r="AJ309" s="168"/>
      <c r="AK309" s="169"/>
      <c r="AL309" s="170"/>
      <c r="AM309" s="171"/>
      <c r="AN309" s="172"/>
      <c r="AO309" s="173">
        <f t="shared" si="41"/>
        <v>0</v>
      </c>
      <c r="AP309" s="174" t="s">
        <v>82</v>
      </c>
      <c r="AQ309" s="175" t="str" cm="1">
        <f t="array" ref="AQ309">_xlfn.IFS(OR($G309="公衆街路灯A",$G309="定額電灯"),$G309&amp;AP309,COUNTIF(G309,"*従量電灯*"),G309,1,"-")</f>
        <v>従量電灯</v>
      </c>
      <c r="AR309" s="176" t="str" cm="1">
        <f t="array" ref="AR309">_xlfn.IFS($AN309=0,"-",OR($AH309="対象外",$AH309="-"),"-",OR($G309="公衆街路灯A",$G309="定額電灯"),_xlfn.XLOOKUP($AQ309,削除禁止_電灯料金!$B:$B,削除禁止_電灯料金!$E:$E,0),1,"-")</f>
        <v>-</v>
      </c>
      <c r="AS309" s="177" t="str" cm="1">
        <f t="array" ref="AS309">_xlfn.IFS($AR309="-","-",OR($G309="公衆街路灯A",$G309="定額電灯"),_xlfn.XLOOKUP(AQ309,削除禁止_電灯料金!$B:$B,削除禁止_電灯料金!$D:$D,0),1,"-")</f>
        <v>-</v>
      </c>
      <c r="AT309" s="176">
        <f>IFERROR(IF(OR($G309="公衆街路灯A",$G309="定額電灯"),"-",ROUND((_xlfn.XLOOKUP($AQ309,削除禁止_電灯料金!$B:$B,削除禁止_電灯料金!$E:$E)*AM309/1000*$K309*$L309/12),2)),"-")</f>
        <v>0</v>
      </c>
      <c r="AU309" s="177">
        <f>IFERROR(IF(OR($G309="公衆街路灯A",$G309="定額電灯"),"-",ROUND((AM309/1000*$K309*$L309/12)*_xlfn.XLOOKUP($A309,削除禁止_電灯料金!K:K,削除禁止_電灯料金!M:M,"-"),2)),"-")</f>
        <v>0</v>
      </c>
      <c r="AV309" s="178">
        <f>IFERROR(IF(OR($G309="公衆街路灯A",$G309="定額電灯"),ROUND((((AR309+AS309)*AN309))*12*_xlfn.XLOOKUP($A309,削除禁止_電灯料金!K:K,削除禁止_電灯料金!N:N),0),ROUND((AT309+AU309)*AN309*12*_xlfn.XLOOKUP($A309,削除禁止_電灯料金!K:K,削除禁止_電灯料金!N:N),0)),0)</f>
        <v>0</v>
      </c>
      <c r="AW309" s="145"/>
    </row>
    <row r="310" spans="1:49" ht="30" customHeight="1">
      <c r="A310" s="1">
        <v>5</v>
      </c>
      <c r="B310" s="41" t="s">
        <v>417</v>
      </c>
      <c r="C310" s="42"/>
      <c r="D310" s="146" t="s">
        <v>56</v>
      </c>
      <c r="E310" s="147" t="s">
        <v>200</v>
      </c>
      <c r="F310" s="148" t="s">
        <v>474</v>
      </c>
      <c r="G310" s="148" t="s">
        <v>73</v>
      </c>
      <c r="H310" s="149"/>
      <c r="I310" s="280"/>
      <c r="J310" s="267"/>
      <c r="K310" s="152">
        <v>3</v>
      </c>
      <c r="L310" s="153">
        <v>20</v>
      </c>
      <c r="M310" s="281" t="s">
        <v>475</v>
      </c>
      <c r="N310" s="119" t="s">
        <v>110</v>
      </c>
      <c r="O310" s="120">
        <v>1</v>
      </c>
      <c r="P310" s="155" t="s">
        <v>135</v>
      </c>
      <c r="Q310" s="155">
        <v>0</v>
      </c>
      <c r="R310" s="155">
        <v>0</v>
      </c>
      <c r="S310" s="156">
        <v>0</v>
      </c>
      <c r="T310" s="156">
        <v>0</v>
      </c>
      <c r="U310" s="156" t="s">
        <v>476</v>
      </c>
      <c r="V310" s="157" t="s">
        <v>426</v>
      </c>
      <c r="W310" s="158">
        <v>28</v>
      </c>
      <c r="X310" s="159">
        <v>2</v>
      </c>
      <c r="Y310" s="160">
        <v>2</v>
      </c>
      <c r="Z310" s="161">
        <f t="shared" si="54"/>
        <v>0.28000000000000003</v>
      </c>
      <c r="AA310" s="155">
        <v>0</v>
      </c>
      <c r="AB310" s="162" t="s">
        <v>80</v>
      </c>
      <c r="AC310" s="163" t="s">
        <v>56</v>
      </c>
      <c r="AD310" s="164" t="s">
        <v>56</v>
      </c>
      <c r="AE310" s="163" t="s">
        <v>56</v>
      </c>
      <c r="AF310" s="164">
        <f t="shared" si="55"/>
        <v>4.2</v>
      </c>
      <c r="AG310" s="165">
        <f t="shared" si="56"/>
        <v>1008</v>
      </c>
      <c r="AH310" s="166" t="s">
        <v>81</v>
      </c>
      <c r="AI310" s="167"/>
      <c r="AJ310" s="168"/>
      <c r="AK310" s="169"/>
      <c r="AL310" s="170"/>
      <c r="AM310" s="171"/>
      <c r="AN310" s="172"/>
      <c r="AO310" s="173">
        <f t="shared" si="41"/>
        <v>0</v>
      </c>
      <c r="AP310" s="174" t="s">
        <v>82</v>
      </c>
      <c r="AQ310" s="175" t="str" cm="1">
        <f t="array" ref="AQ310">_xlfn.IFS(OR($G310="公衆街路灯A",$G310="定額電灯"),$G310&amp;AP310,COUNTIF(G310,"*従量電灯*"),G310,1,"-")</f>
        <v>従量電灯</v>
      </c>
      <c r="AR310" s="176" t="str" cm="1">
        <f t="array" ref="AR310">_xlfn.IFS($AN310=0,"-",OR($AH310="対象外",$AH310="-"),"-",OR($G310="公衆街路灯A",$G310="定額電灯"),_xlfn.XLOOKUP($AQ310,削除禁止_電灯料金!$B:$B,削除禁止_電灯料金!$E:$E,0),1,"-")</f>
        <v>-</v>
      </c>
      <c r="AS310" s="177" t="str" cm="1">
        <f t="array" ref="AS310">_xlfn.IFS($AR310="-","-",OR($G310="公衆街路灯A",$G310="定額電灯"),_xlfn.XLOOKUP(AQ310,削除禁止_電灯料金!$B:$B,削除禁止_電灯料金!$D:$D,0),1,"-")</f>
        <v>-</v>
      </c>
      <c r="AT310" s="176">
        <f>IFERROR(IF(OR($G310="公衆街路灯A",$G310="定額電灯"),"-",ROUND((_xlfn.XLOOKUP($AQ310,削除禁止_電灯料金!$B:$B,削除禁止_電灯料金!$E:$E)*AM310/1000*$K310*$L310/12),2)),"-")</f>
        <v>0</v>
      </c>
      <c r="AU310" s="177">
        <f>IFERROR(IF(OR($G310="公衆街路灯A",$G310="定額電灯"),"-",ROUND((AM310/1000*$K310*$L310/12)*_xlfn.XLOOKUP($A310,削除禁止_電灯料金!K:K,削除禁止_電灯料金!M:M,"-"),2)),"-")</f>
        <v>0</v>
      </c>
      <c r="AV310" s="178">
        <f>IFERROR(IF(OR($G310="公衆街路灯A",$G310="定額電灯"),ROUND((((AR310+AS310)*AN310))*12*_xlfn.XLOOKUP($A310,削除禁止_電灯料金!K:K,削除禁止_電灯料金!N:N),0),ROUND((AT310+AU310)*AN310*12*_xlfn.XLOOKUP($A310,削除禁止_電灯料金!K:K,削除禁止_電灯料金!N:N),0)),0)</f>
        <v>0</v>
      </c>
      <c r="AW310" s="145"/>
    </row>
    <row r="311" spans="1:49" ht="30" customHeight="1">
      <c r="A311" s="1">
        <v>5</v>
      </c>
      <c r="B311" s="41" t="s">
        <v>417</v>
      </c>
      <c r="C311" s="42"/>
      <c r="D311" s="146" t="s">
        <v>56</v>
      </c>
      <c r="E311" s="147" t="s">
        <v>200</v>
      </c>
      <c r="F311" s="148" t="s">
        <v>474</v>
      </c>
      <c r="G311" s="148" t="s">
        <v>73</v>
      </c>
      <c r="H311" s="149"/>
      <c r="I311" s="280"/>
      <c r="J311" s="267"/>
      <c r="K311" s="152">
        <v>3</v>
      </c>
      <c r="L311" s="153">
        <v>20</v>
      </c>
      <c r="M311" s="281" t="s">
        <v>463</v>
      </c>
      <c r="N311" s="119" t="s">
        <v>93</v>
      </c>
      <c r="O311" s="120">
        <v>5</v>
      </c>
      <c r="P311" s="155" t="s">
        <v>135</v>
      </c>
      <c r="Q311" s="155">
        <v>0</v>
      </c>
      <c r="R311" s="155">
        <v>0</v>
      </c>
      <c r="S311" s="156">
        <v>0</v>
      </c>
      <c r="T311" s="156">
        <v>0</v>
      </c>
      <c r="U311" s="156" t="s">
        <v>464</v>
      </c>
      <c r="V311" s="157">
        <v>0</v>
      </c>
      <c r="W311" s="158">
        <v>28</v>
      </c>
      <c r="X311" s="159">
        <v>1</v>
      </c>
      <c r="Y311" s="160">
        <v>5</v>
      </c>
      <c r="Z311" s="161">
        <f t="shared" si="54"/>
        <v>0.7</v>
      </c>
      <c r="AA311" s="155">
        <v>0</v>
      </c>
      <c r="AB311" s="162" t="s">
        <v>80</v>
      </c>
      <c r="AC311" s="163" t="s">
        <v>56</v>
      </c>
      <c r="AD311" s="164" t="s">
        <v>56</v>
      </c>
      <c r="AE311" s="163" t="s">
        <v>56</v>
      </c>
      <c r="AF311" s="164">
        <f t="shared" si="55"/>
        <v>4.2</v>
      </c>
      <c r="AG311" s="165">
        <f t="shared" si="56"/>
        <v>2520</v>
      </c>
      <c r="AH311" s="166" t="s">
        <v>113</v>
      </c>
      <c r="AI311" s="167"/>
      <c r="AJ311" s="168"/>
      <c r="AK311" s="169"/>
      <c r="AL311" s="170"/>
      <c r="AM311" s="171"/>
      <c r="AN311" s="172"/>
      <c r="AO311" s="173">
        <f t="shared" si="41"/>
        <v>0</v>
      </c>
      <c r="AP311" s="174" t="s">
        <v>82</v>
      </c>
      <c r="AQ311" s="175" t="str" cm="1">
        <f t="array" ref="AQ311">_xlfn.IFS(OR($G311="公衆街路灯A",$G311="定額電灯"),$G311&amp;AP311,COUNTIF(G311,"*従量電灯*"),G311,1,"-")</f>
        <v>従量電灯</v>
      </c>
      <c r="AR311" s="176" t="str" cm="1">
        <f t="array" ref="AR311">_xlfn.IFS($AN311=0,"-",OR($AH311="対象外",$AH311="-"),"-",OR($G311="公衆街路灯A",$G311="定額電灯"),_xlfn.XLOOKUP($AQ311,削除禁止_電灯料金!$B:$B,削除禁止_電灯料金!$E:$E,0),1,"-")</f>
        <v>-</v>
      </c>
      <c r="AS311" s="177" t="str" cm="1">
        <f t="array" ref="AS311">_xlfn.IFS($AR311="-","-",OR($G311="公衆街路灯A",$G311="定額電灯"),_xlfn.XLOOKUP(AQ311,削除禁止_電灯料金!$B:$B,削除禁止_電灯料金!$D:$D,0),1,"-")</f>
        <v>-</v>
      </c>
      <c r="AT311" s="176">
        <f>IFERROR(IF(OR($G311="公衆街路灯A",$G311="定額電灯"),"-",ROUND((_xlfn.XLOOKUP($AQ311,削除禁止_電灯料金!$B:$B,削除禁止_電灯料金!$E:$E)*AM311/1000*$K311*$L311/12),2)),"-")</f>
        <v>0</v>
      </c>
      <c r="AU311" s="177">
        <f>IFERROR(IF(OR($G311="公衆街路灯A",$G311="定額電灯"),"-",ROUND((AM311/1000*$K311*$L311/12)*_xlfn.XLOOKUP($A311,削除禁止_電灯料金!K:K,削除禁止_電灯料金!M:M,"-"),2)),"-")</f>
        <v>0</v>
      </c>
      <c r="AV311" s="178">
        <f>IFERROR(IF(OR($G311="公衆街路灯A",$G311="定額電灯"),ROUND((((AR311+AS311)*AN311))*12*_xlfn.XLOOKUP($A311,削除禁止_電灯料金!K:K,削除禁止_電灯料金!N:N),0),ROUND((AT311+AU311)*AN311*12*_xlfn.XLOOKUP($A311,削除禁止_電灯料金!K:K,削除禁止_電灯料金!N:N),0)),0)</f>
        <v>0</v>
      </c>
      <c r="AW311" s="145"/>
    </row>
    <row r="312" spans="1:49" ht="30" customHeight="1">
      <c r="A312" s="1">
        <v>5</v>
      </c>
      <c r="B312" s="41" t="s">
        <v>417</v>
      </c>
      <c r="C312" s="42"/>
      <c r="D312" s="180" t="s">
        <v>477</v>
      </c>
      <c r="E312" s="181" t="s">
        <v>56</v>
      </c>
      <c r="F312" s="182" t="s">
        <v>478</v>
      </c>
      <c r="G312" s="182" t="s">
        <v>73</v>
      </c>
      <c r="H312" s="183" t="s">
        <v>118</v>
      </c>
      <c r="I312" s="311"/>
      <c r="J312" s="312"/>
      <c r="K312" s="186">
        <v>4</v>
      </c>
      <c r="L312" s="187">
        <v>240</v>
      </c>
      <c r="M312" s="313" t="s">
        <v>419</v>
      </c>
      <c r="N312" s="189" t="s">
        <v>120</v>
      </c>
      <c r="O312" s="190">
        <v>1</v>
      </c>
      <c r="P312" s="191" t="s">
        <v>249</v>
      </c>
      <c r="Q312" s="191">
        <v>0</v>
      </c>
      <c r="R312" s="191">
        <v>0</v>
      </c>
      <c r="S312" s="192" t="s">
        <v>211</v>
      </c>
      <c r="T312" s="192">
        <v>0</v>
      </c>
      <c r="U312" s="192" t="s">
        <v>420</v>
      </c>
      <c r="V312" s="193">
        <v>0</v>
      </c>
      <c r="W312" s="194">
        <v>54</v>
      </c>
      <c r="X312" s="195">
        <v>2</v>
      </c>
      <c r="Y312" s="196">
        <v>2</v>
      </c>
      <c r="Z312" s="197">
        <v>0</v>
      </c>
      <c r="AA312" s="191">
        <v>0</v>
      </c>
      <c r="AB312" s="198" t="s">
        <v>80</v>
      </c>
      <c r="AC312" s="199" t="s">
        <v>56</v>
      </c>
      <c r="AD312" s="200" t="s">
        <v>56</v>
      </c>
      <c r="AE312" s="199" t="s">
        <v>56</v>
      </c>
      <c r="AF312" s="200">
        <v>0</v>
      </c>
      <c r="AG312" s="201">
        <v>0</v>
      </c>
      <c r="AH312" s="201" t="s">
        <v>124</v>
      </c>
      <c r="AI312" s="202" t="s">
        <v>124</v>
      </c>
      <c r="AJ312" s="203"/>
      <c r="AK312" s="204"/>
      <c r="AL312" s="194"/>
      <c r="AM312" s="205"/>
      <c r="AN312" s="206"/>
      <c r="AO312" s="200">
        <f t="shared" si="41"/>
        <v>0</v>
      </c>
      <c r="AP312" s="207" t="s">
        <v>82</v>
      </c>
      <c r="AQ312" s="198" t="str" cm="1">
        <f t="array" ref="AQ312">_xlfn.IFS(OR($G312="公衆街路灯A",$G312="定額電灯"),$G312&amp;AP312,COUNTIF(G312,"*従量電灯*"),G312,1,"-")</f>
        <v>従量電灯</v>
      </c>
      <c r="AR312" s="208" t="str" cm="1">
        <f t="array" ref="AR312">_xlfn.IFS($AN312=0,"-",OR($AH312="対象外",$AH312="-"),"-",OR($G312="公衆街路灯A",$G312="定額電灯"),_xlfn.XLOOKUP($AQ312,削除禁止_電灯料金!$B:$B,削除禁止_電灯料金!$E:$E,0),1,"-")</f>
        <v>-</v>
      </c>
      <c r="AS312" s="209" t="str" cm="1">
        <f t="array" ref="AS312">_xlfn.IFS($AR312="-","-",OR($G312="公衆街路灯A",$G312="定額電灯"),_xlfn.XLOOKUP(AQ312,削除禁止_電灯料金!$B:$B,削除禁止_電灯料金!$D:$D,0),1,"-")</f>
        <v>-</v>
      </c>
      <c r="AT312" s="208">
        <f>IFERROR(IF(OR($G312="公衆街路灯A",$G312="定額電灯"),"-",ROUND((_xlfn.XLOOKUP($AQ312,削除禁止_電灯料金!$B:$B,削除禁止_電灯料金!$E:$E)*AM312/1000*$K312*$L312/12),2)),"-")</f>
        <v>0</v>
      </c>
      <c r="AU312" s="209">
        <f>IFERROR(IF(OR($G312="公衆街路灯A",$G312="定額電灯"),"-",ROUND((AM312/1000*$K312*$L312/12)*_xlfn.XLOOKUP($A312,削除禁止_電灯料金!K:K,削除禁止_電灯料金!M:M,"-"),2)),"-")</f>
        <v>0</v>
      </c>
      <c r="AV312" s="210">
        <f>IFERROR(IF(OR($G312="公衆街路灯A",$G312="定額電灯"),ROUND((((AR312+AS312)*AN312))*12*_xlfn.XLOOKUP($A312,削除禁止_電灯料金!K:K,削除禁止_電灯料金!N:N),0),ROUND((AT312+AU312)*AN312*12*_xlfn.XLOOKUP($A312,削除禁止_電灯料金!K:K,削除禁止_電灯料金!N:N),0)),0)</f>
        <v>0</v>
      </c>
      <c r="AW312" s="145"/>
    </row>
    <row r="313" spans="1:49" ht="30" customHeight="1">
      <c r="A313" s="1">
        <v>5</v>
      </c>
      <c r="B313" s="41" t="s">
        <v>417</v>
      </c>
      <c r="C313" s="42"/>
      <c r="D313" s="146"/>
      <c r="E313" s="147" t="s">
        <v>219</v>
      </c>
      <c r="F313" s="148" t="s">
        <v>219</v>
      </c>
      <c r="G313" s="148"/>
      <c r="H313" s="149"/>
      <c r="I313" s="150"/>
      <c r="J313" s="151"/>
      <c r="K313" s="213"/>
      <c r="L313" s="214"/>
      <c r="M313" s="179" t="s">
        <v>82</v>
      </c>
      <c r="N313" s="119">
        <v>0</v>
      </c>
      <c r="O313" s="120">
        <v>0</v>
      </c>
      <c r="P313" s="155">
        <v>0</v>
      </c>
      <c r="Q313" s="155">
        <v>0</v>
      </c>
      <c r="R313" s="155">
        <v>0</v>
      </c>
      <c r="S313" s="156">
        <v>0</v>
      </c>
      <c r="T313" s="156">
        <v>0</v>
      </c>
      <c r="U313" s="156">
        <v>0</v>
      </c>
      <c r="V313" s="157">
        <v>0</v>
      </c>
      <c r="W313" s="158">
        <v>0</v>
      </c>
      <c r="X313" s="159"/>
      <c r="Y313" s="160">
        <v>0</v>
      </c>
      <c r="Z313" s="161">
        <v>0</v>
      </c>
      <c r="AA313" s="155">
        <v>0</v>
      </c>
      <c r="AB313" s="162" t="s">
        <v>56</v>
      </c>
      <c r="AC313" s="163" t="s">
        <v>56</v>
      </c>
      <c r="AD313" s="164" t="s">
        <v>56</v>
      </c>
      <c r="AE313" s="163" t="s">
        <v>56</v>
      </c>
      <c r="AF313" s="164" t="s">
        <v>56</v>
      </c>
      <c r="AG313" s="165">
        <v>0</v>
      </c>
      <c r="AH313" s="166" t="s">
        <v>56</v>
      </c>
      <c r="AI313" s="167"/>
      <c r="AJ313" s="168"/>
      <c r="AK313" s="169"/>
      <c r="AL313" s="170"/>
      <c r="AM313" s="171"/>
      <c r="AN313" s="172"/>
      <c r="AO313" s="173">
        <f t="shared" si="41"/>
        <v>0</v>
      </c>
      <c r="AP313" s="174" t="s">
        <v>82</v>
      </c>
      <c r="AQ313" s="175" t="str" cm="1">
        <f t="array" ref="AQ313">_xlfn.IFS(OR($G313="公衆街路灯A",$G313="定額電灯"),$G313&amp;AP313,COUNTIF(G313,"*従量電灯*"),G313,1,"-")</f>
        <v>-</v>
      </c>
      <c r="AR313" s="176" t="str" cm="1">
        <f t="array" ref="AR313">_xlfn.IFS($AN313=0,"-",OR($AH313="対象外",$AH313="-"),"-",OR($G313="公衆街路灯A",$G313="定額電灯"),_xlfn.XLOOKUP($AQ313,削除禁止_電灯料金!$B:$B,削除禁止_電灯料金!$E:$E,0),1,"-")</f>
        <v>-</v>
      </c>
      <c r="AS313" s="177" t="str" cm="1">
        <f t="array" ref="AS313">_xlfn.IFS($AR313="-","-",OR($G313="公衆街路灯A",$G313="定額電灯"),_xlfn.XLOOKUP(AQ313,削除禁止_電灯料金!$B:$B,削除禁止_電灯料金!$D:$D,0),1,"-")</f>
        <v>-</v>
      </c>
      <c r="AT313" s="176" t="str">
        <f>IFERROR(IF(OR($G313="公衆街路灯A",$G313="定額電灯"),"-",ROUND((_xlfn.XLOOKUP($AQ313,削除禁止_電灯料金!$B:$B,削除禁止_電灯料金!$E:$E)*AM313/1000*$K313*$L313/12),2)),"-")</f>
        <v>-</v>
      </c>
      <c r="AU313" s="177">
        <f>IFERROR(IF(OR($G313="公衆街路灯A",$G313="定額電灯"),"-",ROUND((AM313/1000*$K313*$L313/12)*_xlfn.XLOOKUP($A313,削除禁止_電灯料金!K:K,削除禁止_電灯料金!M:M,"-"),2)),"-")</f>
        <v>0</v>
      </c>
      <c r="AV313" s="178">
        <f>IFERROR(IF(OR($G313="公衆街路灯A",$G313="定額電灯"),ROUND((((AR313+AS313)*AN313))*12*_xlfn.XLOOKUP($A313,削除禁止_電灯料金!K:K,削除禁止_電灯料金!N:N),0),ROUND((AT313+AU313)*AN313*12*_xlfn.XLOOKUP($A313,削除禁止_電灯料金!K:K,削除禁止_電灯料金!N:N),0)),0)</f>
        <v>0</v>
      </c>
      <c r="AW313" s="145"/>
    </row>
    <row r="314" spans="1:49" ht="30" customHeight="1">
      <c r="A314" s="1">
        <v>5</v>
      </c>
      <c r="B314" s="41" t="s">
        <v>417</v>
      </c>
      <c r="C314" s="42"/>
      <c r="D314" s="146"/>
      <c r="E314" s="147" t="s">
        <v>219</v>
      </c>
      <c r="F314" s="148" t="s">
        <v>219</v>
      </c>
      <c r="G314" s="148"/>
      <c r="H314" s="149"/>
      <c r="I314" s="150"/>
      <c r="J314" s="151"/>
      <c r="K314" s="213"/>
      <c r="L314" s="214"/>
      <c r="M314" s="179" t="s">
        <v>82</v>
      </c>
      <c r="N314" s="119">
        <v>0</v>
      </c>
      <c r="O314" s="120">
        <v>0</v>
      </c>
      <c r="P314" s="155">
        <v>0</v>
      </c>
      <c r="Q314" s="155">
        <v>0</v>
      </c>
      <c r="R314" s="155">
        <v>0</v>
      </c>
      <c r="S314" s="156">
        <v>0</v>
      </c>
      <c r="T314" s="156">
        <v>0</v>
      </c>
      <c r="U314" s="156">
        <v>0</v>
      </c>
      <c r="V314" s="157">
        <v>0</v>
      </c>
      <c r="W314" s="158">
        <v>0</v>
      </c>
      <c r="X314" s="159"/>
      <c r="Y314" s="160">
        <v>0</v>
      </c>
      <c r="Z314" s="161">
        <v>0</v>
      </c>
      <c r="AA314" s="155">
        <v>0</v>
      </c>
      <c r="AB314" s="162" t="s">
        <v>56</v>
      </c>
      <c r="AC314" s="163" t="s">
        <v>56</v>
      </c>
      <c r="AD314" s="164" t="s">
        <v>56</v>
      </c>
      <c r="AE314" s="163" t="s">
        <v>56</v>
      </c>
      <c r="AF314" s="164" t="s">
        <v>56</v>
      </c>
      <c r="AG314" s="165">
        <v>0</v>
      </c>
      <c r="AH314" s="166" t="s">
        <v>56</v>
      </c>
      <c r="AI314" s="167"/>
      <c r="AJ314" s="168"/>
      <c r="AK314" s="169"/>
      <c r="AL314" s="170"/>
      <c r="AM314" s="171"/>
      <c r="AN314" s="172"/>
      <c r="AO314" s="173">
        <f t="shared" si="41"/>
        <v>0</v>
      </c>
      <c r="AP314" s="174" t="s">
        <v>82</v>
      </c>
      <c r="AQ314" s="175" t="str" cm="1">
        <f t="array" ref="AQ314">_xlfn.IFS(OR($G314="公衆街路灯A",$G314="定額電灯"),$G314&amp;AP314,COUNTIF(G314,"*従量電灯*"),G314,1,"-")</f>
        <v>-</v>
      </c>
      <c r="AR314" s="176" t="str" cm="1">
        <f t="array" ref="AR314">_xlfn.IFS($AN314=0,"-",OR($AH314="対象外",$AH314="-"),"-",OR($G314="公衆街路灯A",$G314="定額電灯"),_xlfn.XLOOKUP($AQ314,削除禁止_電灯料金!$B:$B,削除禁止_電灯料金!$E:$E,0),1,"-")</f>
        <v>-</v>
      </c>
      <c r="AS314" s="177" t="str" cm="1">
        <f t="array" ref="AS314">_xlfn.IFS($AR314="-","-",OR($G314="公衆街路灯A",$G314="定額電灯"),_xlfn.XLOOKUP(AQ314,削除禁止_電灯料金!$B:$B,削除禁止_電灯料金!$D:$D,0),1,"-")</f>
        <v>-</v>
      </c>
      <c r="AT314" s="176" t="str">
        <f>IFERROR(IF(OR($G314="公衆街路灯A",$G314="定額電灯"),"-",ROUND((_xlfn.XLOOKUP($AQ314,削除禁止_電灯料金!$B:$B,削除禁止_電灯料金!$E:$E)*AM314/1000*$K314*$L314/12),2)),"-")</f>
        <v>-</v>
      </c>
      <c r="AU314" s="177">
        <f>IFERROR(IF(OR($G314="公衆街路灯A",$G314="定額電灯"),"-",ROUND((AM314/1000*$K314*$L314/12)*_xlfn.XLOOKUP($A314,削除禁止_電灯料金!K:K,削除禁止_電灯料金!M:M,"-"),2)),"-")</f>
        <v>0</v>
      </c>
      <c r="AV314" s="178">
        <f>IFERROR(IF(OR($G314="公衆街路灯A",$G314="定額電灯"),ROUND((((AR314+AS314)*AN314))*12*_xlfn.XLOOKUP($A314,削除禁止_電灯料金!K:K,削除禁止_電灯料金!N:N),0),ROUND((AT314+AU314)*AN314*12*_xlfn.XLOOKUP($A314,削除禁止_電灯料金!K:K,削除禁止_電灯料金!N:N),0)),0)</f>
        <v>0</v>
      </c>
      <c r="AW314" s="145"/>
    </row>
    <row r="315" spans="1:49" ht="30" customHeight="1" thickBot="1">
      <c r="A315" s="1">
        <v>5</v>
      </c>
      <c r="B315" s="41" t="s">
        <v>417</v>
      </c>
      <c r="C315" s="42"/>
      <c r="D315" s="215"/>
      <c r="E315" s="216" t="s">
        <v>219</v>
      </c>
      <c r="F315" s="217" t="s">
        <v>219</v>
      </c>
      <c r="G315" s="216"/>
      <c r="H315" s="216"/>
      <c r="I315" s="218"/>
      <c r="J315" s="219"/>
      <c r="K315" s="220"/>
      <c r="L315" s="221"/>
      <c r="M315" s="222" t="s">
        <v>82</v>
      </c>
      <c r="N315" s="223">
        <v>0</v>
      </c>
      <c r="O315" s="224">
        <v>0</v>
      </c>
      <c r="P315" s="225">
        <v>0</v>
      </c>
      <c r="Q315" s="225">
        <v>0</v>
      </c>
      <c r="R315" s="225">
        <v>0</v>
      </c>
      <c r="S315" s="226">
        <v>0</v>
      </c>
      <c r="T315" s="226">
        <v>0</v>
      </c>
      <c r="U315" s="226">
        <v>0</v>
      </c>
      <c r="V315" s="227">
        <v>0</v>
      </c>
      <c r="W315" s="228">
        <v>0</v>
      </c>
      <c r="X315" s="229"/>
      <c r="Y315" s="410">
        <v>0</v>
      </c>
      <c r="Z315" s="230">
        <v>0</v>
      </c>
      <c r="AA315" s="225">
        <v>0</v>
      </c>
      <c r="AB315" s="231" t="s">
        <v>56</v>
      </c>
      <c r="AC315" s="232" t="s">
        <v>56</v>
      </c>
      <c r="AD315" s="411" t="s">
        <v>56</v>
      </c>
      <c r="AE315" s="232" t="s">
        <v>56</v>
      </c>
      <c r="AF315" s="411" t="s">
        <v>56</v>
      </c>
      <c r="AG315" s="412">
        <v>0</v>
      </c>
      <c r="AH315" s="413" t="s">
        <v>56</v>
      </c>
      <c r="AI315" s="236"/>
      <c r="AJ315" s="237"/>
      <c r="AK315" s="238"/>
      <c r="AL315" s="239"/>
      <c r="AM315" s="240"/>
      <c r="AN315" s="241"/>
      <c r="AO315" s="242">
        <f t="shared" si="41"/>
        <v>0</v>
      </c>
      <c r="AP315" s="243" t="s">
        <v>82</v>
      </c>
      <c r="AQ315" s="414" t="str" cm="1">
        <f t="array" ref="AQ315">_xlfn.IFS(OR($G315="公衆街路灯A",$G315="定額電灯"),$G315&amp;AP315,COUNTIF(G315,"*従量電灯*"),G315,1,"-")</f>
        <v>-</v>
      </c>
      <c r="AR315" s="415" t="str" cm="1">
        <f t="array" ref="AR315">_xlfn.IFS($AN315=0,"-",OR($AH315="対象外",$AH315="-"),"-",OR($G315="公衆街路灯A",$G315="定額電灯"),_xlfn.XLOOKUP($AQ315,削除禁止_電灯料金!$B:$B,削除禁止_電灯料金!$E:$E,0),1,"-")</f>
        <v>-</v>
      </c>
      <c r="AS315" s="416" t="str" cm="1">
        <f t="array" ref="AS315">_xlfn.IFS($AR315="-","-",OR($G315="公衆街路灯A",$G315="定額電灯"),_xlfn.XLOOKUP(AQ315,削除禁止_電灯料金!$B:$B,削除禁止_電灯料金!$D:$D,0),1,"-")</f>
        <v>-</v>
      </c>
      <c r="AT315" s="415" t="str">
        <f>IFERROR(IF(OR($G315="公衆街路灯A",$G315="定額電灯"),"-",ROUND((_xlfn.XLOOKUP($AQ315,削除禁止_電灯料金!$B:$B,削除禁止_電灯料金!$E:$E)*AM315/1000*$K315*$L315/12),2)),"-")</f>
        <v>-</v>
      </c>
      <c r="AU315" s="416">
        <f>IFERROR(IF(OR($G315="公衆街路灯A",$G315="定額電灯"),"-",ROUND((AM315/1000*$K315*$L315/12)*_xlfn.XLOOKUP($A315,削除禁止_電灯料金!K:K,削除禁止_電灯料金!M:M,"-"),2)),"-")</f>
        <v>0</v>
      </c>
      <c r="AV315" s="417">
        <f>IFERROR(IF(OR($G315="公衆街路灯A",$G315="定額電灯"),ROUND((((AR315+AS315)*AN315))*12*_xlfn.XLOOKUP($A315,削除禁止_電灯料金!K:K,削除禁止_電灯料金!N:N),0),ROUND((AT315+AU315)*AN315*12*_xlfn.XLOOKUP($A315,削除禁止_電灯料金!K:K,削除禁止_電灯料金!N:N),0)),0)</f>
        <v>0</v>
      </c>
      <c r="AW315" s="145"/>
    </row>
    <row r="316" spans="1:49" ht="30" customHeight="1">
      <c r="A316" s="1"/>
      <c r="B316" s="41"/>
      <c r="C316" s="248"/>
    </row>
    <row r="317" spans="1:49" ht="30" customHeight="1">
      <c r="A317" s="1">
        <v>6</v>
      </c>
      <c r="B317" s="41" t="s">
        <v>479</v>
      </c>
      <c r="C317" s="42"/>
      <c r="D317" s="4" t="s">
        <v>480</v>
      </c>
      <c r="E317" s="43"/>
      <c r="F317" s="44"/>
      <c r="G317" s="44"/>
      <c r="H317" s="45"/>
      <c r="I317" s="43"/>
      <c r="J317" s="43"/>
      <c r="K317" s="43"/>
      <c r="L317" s="43"/>
      <c r="M317" s="43"/>
      <c r="N317" s="46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7"/>
      <c r="AI317" s="48"/>
      <c r="AJ317" s="48"/>
      <c r="AK317" s="47"/>
      <c r="AL317" s="49"/>
      <c r="AM317" s="47"/>
      <c r="AN317" s="47"/>
      <c r="AO317" s="47"/>
      <c r="AP317" s="47"/>
      <c r="AQ317" s="49"/>
      <c r="AR317" s="47"/>
      <c r="AS317" s="47"/>
      <c r="AT317" s="47"/>
      <c r="AU317" s="47"/>
      <c r="AV317" s="47"/>
      <c r="AW317" s="47"/>
    </row>
    <row r="318" spans="1:49" ht="30" customHeight="1">
      <c r="A318" s="1">
        <v>6</v>
      </c>
      <c r="B318" s="41" t="s">
        <v>479</v>
      </c>
      <c r="C318" s="42"/>
      <c r="D318" s="43"/>
      <c r="E318" s="43"/>
      <c r="F318" s="44"/>
      <c r="G318" s="44"/>
      <c r="H318" s="45"/>
      <c r="I318" s="43"/>
      <c r="J318" s="43"/>
      <c r="K318" s="43"/>
      <c r="L318" s="43"/>
      <c r="M318" s="43"/>
      <c r="N318" s="46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7"/>
      <c r="AI318" s="50"/>
      <c r="AJ318" s="48"/>
      <c r="AK318" s="47"/>
      <c r="AL318" s="49"/>
      <c r="AM318" s="47"/>
      <c r="AN318" s="47"/>
      <c r="AO318" s="51"/>
      <c r="AP318" s="47"/>
      <c r="AQ318" s="49"/>
      <c r="AR318" s="51"/>
      <c r="AS318" s="51"/>
      <c r="AT318" s="51"/>
      <c r="AU318" s="51"/>
      <c r="AV318" s="47"/>
      <c r="AW318" s="47"/>
    </row>
    <row r="319" spans="1:49" ht="30" customHeight="1">
      <c r="A319" s="1">
        <v>6</v>
      </c>
      <c r="B319" s="41" t="s">
        <v>479</v>
      </c>
      <c r="C319" s="42"/>
      <c r="D319" s="52" t="s">
        <v>47</v>
      </c>
      <c r="E319" s="52"/>
      <c r="F319" s="53">
        <v>10</v>
      </c>
      <c r="G319" s="44"/>
      <c r="H319" s="45"/>
      <c r="I319" s="54"/>
      <c r="J319" s="54"/>
      <c r="K319" s="55"/>
      <c r="L319" s="46"/>
      <c r="M319" s="4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47"/>
      <c r="AI319" s="50"/>
      <c r="AJ319" s="48"/>
      <c r="AK319" s="47"/>
      <c r="AL319" s="49"/>
      <c r="AM319" s="47"/>
      <c r="AN319" s="47"/>
      <c r="AO319" s="47"/>
      <c r="AP319" s="47"/>
      <c r="AQ319" s="49"/>
      <c r="AR319" s="47"/>
      <c r="AS319" s="47"/>
      <c r="AT319" s="47"/>
      <c r="AU319" s="47"/>
      <c r="AV319" s="47"/>
      <c r="AW319" s="47"/>
    </row>
    <row r="320" spans="1:49" ht="30" customHeight="1" thickBot="1">
      <c r="A320" s="1">
        <v>6</v>
      </c>
      <c r="B320" s="41" t="s">
        <v>479</v>
      </c>
      <c r="C320" s="42"/>
      <c r="D320" s="57" t="s">
        <v>48</v>
      </c>
      <c r="E320" s="57"/>
      <c r="F320" s="58">
        <v>10</v>
      </c>
      <c r="G320" s="44"/>
      <c r="H320" s="45"/>
      <c r="I320" s="54"/>
      <c r="J320" s="54"/>
      <c r="K320" s="55"/>
      <c r="L320" s="46"/>
      <c r="M320" s="4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47"/>
      <c r="AI320" s="50"/>
      <c r="AJ320" s="48"/>
      <c r="AK320" s="47"/>
      <c r="AL320" s="49"/>
      <c r="AM320" s="47"/>
      <c r="AN320" s="47"/>
      <c r="AO320" s="47"/>
      <c r="AP320" s="47"/>
      <c r="AQ320" s="49"/>
      <c r="AR320" s="47"/>
      <c r="AS320" s="47"/>
      <c r="AT320" s="47"/>
      <c r="AU320" s="47"/>
      <c r="AV320" s="47"/>
      <c r="AW320" s="47"/>
    </row>
    <row r="321" spans="1:49" ht="30" customHeight="1" thickBot="1">
      <c r="A321" s="1">
        <v>6</v>
      </c>
      <c r="B321" s="41" t="s">
        <v>479</v>
      </c>
      <c r="C321" s="42"/>
      <c r="D321" s="59" t="s">
        <v>49</v>
      </c>
      <c r="E321" s="59"/>
      <c r="F321" s="60">
        <v>30</v>
      </c>
      <c r="G321" s="44"/>
      <c r="H321" s="45"/>
      <c r="I321" s="61"/>
      <c r="J321" s="61"/>
      <c r="K321" s="42"/>
      <c r="L321" s="42"/>
      <c r="M321" s="42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62"/>
      <c r="AD321" s="62"/>
      <c r="AE321" s="63"/>
      <c r="AF321" s="42"/>
      <c r="AG321" s="56"/>
      <c r="AH321" s="47"/>
      <c r="AI321" s="64" t="s">
        <v>50</v>
      </c>
      <c r="AJ321" s="48"/>
      <c r="AK321" s="47"/>
      <c r="AL321" s="49"/>
      <c r="AM321" s="47"/>
      <c r="AN321" s="47"/>
      <c r="AO321" s="47"/>
      <c r="AP321" s="47"/>
      <c r="AQ321" s="49"/>
      <c r="AR321" s="47"/>
      <c r="AS321" s="47"/>
      <c r="AT321" s="47"/>
      <c r="AU321" s="47"/>
      <c r="AV321" s="47"/>
      <c r="AW321" s="65"/>
    </row>
    <row r="322" spans="1:49" ht="30" customHeight="1" thickBot="1">
      <c r="A322" s="1">
        <v>6</v>
      </c>
      <c r="B322" s="41" t="s">
        <v>479</v>
      </c>
      <c r="C322" s="42"/>
      <c r="D322" s="66" t="s">
        <v>51</v>
      </c>
      <c r="E322" s="66"/>
      <c r="F322" s="67">
        <v>0.41499999999999998</v>
      </c>
      <c r="G322" s="44"/>
      <c r="H322" s="45"/>
      <c r="I322" s="68"/>
      <c r="J322" s="68"/>
      <c r="K322" s="42"/>
      <c r="L322" s="42"/>
      <c r="M322" s="42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62" t="s">
        <v>52</v>
      </c>
      <c r="AD322" s="69"/>
      <c r="AE322" s="70" t="s">
        <v>53</v>
      </c>
      <c r="AF322" s="69"/>
      <c r="AG322" s="56"/>
      <c r="AH322" s="47"/>
      <c r="AI322" s="48"/>
      <c r="AJ322" s="48"/>
      <c r="AK322" s="47"/>
      <c r="AL322" s="49"/>
      <c r="AM322" s="47"/>
      <c r="AN322" s="47"/>
      <c r="AO322" s="47"/>
      <c r="AP322" s="47"/>
      <c r="AQ322" s="49"/>
      <c r="AR322" s="47" t="s">
        <v>52</v>
      </c>
      <c r="AS322" s="47"/>
      <c r="AT322" s="47" t="s">
        <v>53</v>
      </c>
      <c r="AU322" s="47"/>
      <c r="AV322" s="47"/>
      <c r="AW322" s="65"/>
    </row>
    <row r="323" spans="1:49" ht="30" customHeight="1" thickBot="1">
      <c r="A323" s="1">
        <v>6</v>
      </c>
      <c r="B323" s="41" t="s">
        <v>479</v>
      </c>
      <c r="C323" s="42"/>
      <c r="D323" s="71" t="s">
        <v>54</v>
      </c>
      <c r="E323" s="45"/>
      <c r="F323" s="45"/>
      <c r="G323" s="45"/>
      <c r="H323" s="45"/>
      <c r="I323" s="45"/>
      <c r="J323" s="45"/>
      <c r="K323" s="72"/>
      <c r="L323" s="72"/>
      <c r="M323" s="73" t="s">
        <v>55</v>
      </c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5" t="s">
        <v>1</v>
      </c>
      <c r="AD323" s="76"/>
      <c r="AE323" s="76" t="s">
        <v>2</v>
      </c>
      <c r="AF323" s="76"/>
      <c r="AG323" s="77" t="s">
        <v>56</v>
      </c>
      <c r="AH323" s="78" t="s">
        <v>57</v>
      </c>
      <c r="AI323" s="79"/>
      <c r="AJ323" s="79"/>
      <c r="AK323" s="80"/>
      <c r="AL323" s="15"/>
      <c r="AM323" s="80"/>
      <c r="AN323" s="80"/>
      <c r="AO323" s="80"/>
      <c r="AP323" s="80"/>
      <c r="AQ323" s="15"/>
      <c r="AR323" s="78" t="s">
        <v>1</v>
      </c>
      <c r="AS323" s="81"/>
      <c r="AT323" s="78" t="s">
        <v>2</v>
      </c>
      <c r="AU323" s="81"/>
      <c r="AV323" s="82" t="s">
        <v>56</v>
      </c>
      <c r="AW323" s="83"/>
    </row>
    <row r="324" spans="1:49" ht="42" customHeight="1">
      <c r="A324" s="1">
        <v>6</v>
      </c>
      <c r="B324" s="41" t="s">
        <v>479</v>
      </c>
      <c r="C324" s="42"/>
      <c r="D324" s="474" t="s">
        <v>4</v>
      </c>
      <c r="E324" s="476" t="s">
        <v>5</v>
      </c>
      <c r="F324" s="476" t="s">
        <v>6</v>
      </c>
      <c r="G324" s="476" t="s">
        <v>58</v>
      </c>
      <c r="H324" s="476" t="s">
        <v>7</v>
      </c>
      <c r="I324" s="20" t="s">
        <v>8</v>
      </c>
      <c r="J324" s="20"/>
      <c r="K324" s="84" t="s">
        <v>9</v>
      </c>
      <c r="L324" s="85" t="s">
        <v>59</v>
      </c>
      <c r="M324" s="478" t="s">
        <v>60</v>
      </c>
      <c r="N324" s="480" t="s">
        <v>61</v>
      </c>
      <c r="O324" s="482" t="s">
        <v>62</v>
      </c>
      <c r="P324" s="482" t="s">
        <v>10</v>
      </c>
      <c r="Q324" s="484" t="s">
        <v>63</v>
      </c>
      <c r="R324" s="482" t="s">
        <v>64</v>
      </c>
      <c r="S324" s="482" t="s">
        <v>65</v>
      </c>
      <c r="T324" s="482" t="s">
        <v>66</v>
      </c>
      <c r="U324" s="482" t="s">
        <v>67</v>
      </c>
      <c r="V324" s="484" t="s">
        <v>11</v>
      </c>
      <c r="W324" s="251" t="s">
        <v>12</v>
      </c>
      <c r="X324" s="86" t="s">
        <v>13</v>
      </c>
      <c r="Y324" s="86" t="s">
        <v>14</v>
      </c>
      <c r="Z324" s="252" t="s">
        <v>15</v>
      </c>
      <c r="AA324" s="484" t="s">
        <v>16</v>
      </c>
      <c r="AB324" s="482" t="s">
        <v>17</v>
      </c>
      <c r="AC324" s="87" t="s">
        <v>18</v>
      </c>
      <c r="AD324" s="88" t="s">
        <v>19</v>
      </c>
      <c r="AE324" s="87" t="s">
        <v>30</v>
      </c>
      <c r="AF324" s="88" t="s">
        <v>21</v>
      </c>
      <c r="AG324" s="89" t="s">
        <v>22</v>
      </c>
      <c r="AH324" s="468" t="s">
        <v>23</v>
      </c>
      <c r="AI324" s="470" t="s">
        <v>24</v>
      </c>
      <c r="AJ324" s="470" t="s">
        <v>25</v>
      </c>
      <c r="AK324" s="470" t="s">
        <v>26</v>
      </c>
      <c r="AL324" s="91" t="s">
        <v>68</v>
      </c>
      <c r="AM324" s="90" t="s">
        <v>27</v>
      </c>
      <c r="AN324" s="92" t="s">
        <v>28</v>
      </c>
      <c r="AO324" s="93" t="s">
        <v>29</v>
      </c>
      <c r="AP324" s="28" t="s">
        <v>16</v>
      </c>
      <c r="AQ324" s="472" t="s">
        <v>17</v>
      </c>
      <c r="AR324" s="94" t="s">
        <v>18</v>
      </c>
      <c r="AS324" s="95" t="s">
        <v>19</v>
      </c>
      <c r="AT324" s="94" t="s">
        <v>30</v>
      </c>
      <c r="AU324" s="95" t="s">
        <v>21</v>
      </c>
      <c r="AV324" s="96" t="s">
        <v>31</v>
      </c>
      <c r="AW324" s="83"/>
    </row>
    <row r="325" spans="1:49" ht="30" customHeight="1" thickBot="1">
      <c r="A325" s="1">
        <v>6</v>
      </c>
      <c r="B325" s="41" t="s">
        <v>479</v>
      </c>
      <c r="C325" s="42"/>
      <c r="D325" s="475"/>
      <c r="E325" s="477"/>
      <c r="F325" s="477"/>
      <c r="G325" s="477"/>
      <c r="H325" s="477"/>
      <c r="I325" s="97" t="s">
        <v>69</v>
      </c>
      <c r="J325" s="97" t="s">
        <v>70</v>
      </c>
      <c r="K325" s="98" t="s">
        <v>34</v>
      </c>
      <c r="L325" s="99" t="s">
        <v>35</v>
      </c>
      <c r="M325" s="479"/>
      <c r="N325" s="481"/>
      <c r="O325" s="483"/>
      <c r="P325" s="483"/>
      <c r="Q325" s="485"/>
      <c r="R325" s="483"/>
      <c r="S325" s="483"/>
      <c r="T325" s="483"/>
      <c r="U325" s="483"/>
      <c r="V325" s="485"/>
      <c r="W325" s="100" t="s">
        <v>36</v>
      </c>
      <c r="X325" s="100" t="s">
        <v>37</v>
      </c>
      <c r="Y325" s="100" t="s">
        <v>38</v>
      </c>
      <c r="Z325" s="101" t="s">
        <v>39</v>
      </c>
      <c r="AA325" s="485"/>
      <c r="AB325" s="483"/>
      <c r="AC325" s="102" t="s">
        <v>40</v>
      </c>
      <c r="AD325" s="103" t="s">
        <v>40</v>
      </c>
      <c r="AE325" s="102" t="s">
        <v>40</v>
      </c>
      <c r="AF325" s="103" t="s">
        <v>40</v>
      </c>
      <c r="AG325" s="104">
        <v>10</v>
      </c>
      <c r="AH325" s="469"/>
      <c r="AI325" s="471"/>
      <c r="AJ325" s="471"/>
      <c r="AK325" s="471"/>
      <c r="AL325" s="36" t="s">
        <v>41</v>
      </c>
      <c r="AM325" s="105" t="s">
        <v>42</v>
      </c>
      <c r="AN325" s="106" t="s">
        <v>43</v>
      </c>
      <c r="AO325" s="107" t="s">
        <v>39</v>
      </c>
      <c r="AP325" s="37" t="s">
        <v>44</v>
      </c>
      <c r="AQ325" s="473"/>
      <c r="AR325" s="108" t="s">
        <v>40</v>
      </c>
      <c r="AS325" s="109" t="s">
        <v>40</v>
      </c>
      <c r="AT325" s="108" t="s">
        <v>40</v>
      </c>
      <c r="AU325" s="109" t="s">
        <v>40</v>
      </c>
      <c r="AV325" s="40">
        <v>10</v>
      </c>
      <c r="AW325" s="83"/>
    </row>
    <row r="326" spans="1:49" ht="30" customHeight="1">
      <c r="A326" s="1">
        <v>6</v>
      </c>
      <c r="B326" s="41" t="s">
        <v>479</v>
      </c>
      <c r="C326" s="42"/>
      <c r="D326" s="314" t="s">
        <v>481</v>
      </c>
      <c r="E326" s="315" t="s">
        <v>224</v>
      </c>
      <c r="F326" s="316" t="s">
        <v>482</v>
      </c>
      <c r="G326" s="284" t="s">
        <v>73</v>
      </c>
      <c r="H326" s="317" t="s">
        <v>483</v>
      </c>
      <c r="I326" s="286"/>
      <c r="J326" s="287"/>
      <c r="K326" s="288" t="s">
        <v>82</v>
      </c>
      <c r="L326" s="289" t="s">
        <v>82</v>
      </c>
      <c r="M326" s="290" t="s">
        <v>484</v>
      </c>
      <c r="N326" s="189" t="s">
        <v>485</v>
      </c>
      <c r="O326" s="190">
        <v>0</v>
      </c>
      <c r="P326" s="291" t="s">
        <v>486</v>
      </c>
      <c r="Q326" s="291">
        <v>0</v>
      </c>
      <c r="R326" s="291">
        <v>0</v>
      </c>
      <c r="S326" s="292">
        <v>0</v>
      </c>
      <c r="T326" s="292">
        <v>0</v>
      </c>
      <c r="U326" s="292">
        <v>0</v>
      </c>
      <c r="V326" s="293">
        <v>0</v>
      </c>
      <c r="W326" s="294" t="s">
        <v>56</v>
      </c>
      <c r="X326" s="295"/>
      <c r="Y326" s="296">
        <v>0</v>
      </c>
      <c r="Z326" s="297">
        <v>0</v>
      </c>
      <c r="AA326" s="291">
        <v>0</v>
      </c>
      <c r="AB326" s="298" t="s">
        <v>80</v>
      </c>
      <c r="AC326" s="299" t="s">
        <v>56</v>
      </c>
      <c r="AD326" s="300" t="s">
        <v>56</v>
      </c>
      <c r="AE326" s="299" t="s">
        <v>56</v>
      </c>
      <c r="AF326" s="300" t="s">
        <v>56</v>
      </c>
      <c r="AG326" s="301">
        <v>0</v>
      </c>
      <c r="AH326" s="301" t="s">
        <v>124</v>
      </c>
      <c r="AI326" s="302" t="s">
        <v>487</v>
      </c>
      <c r="AJ326" s="303"/>
      <c r="AK326" s="304"/>
      <c r="AL326" s="294"/>
      <c r="AM326" s="305"/>
      <c r="AN326" s="306"/>
      <c r="AO326" s="300">
        <f t="shared" ref="AO326:AO389" si="57">IFERROR((AM326/1000)*K326*L326*AN326/12,0)</f>
        <v>0</v>
      </c>
      <c r="AP326" s="307" t="s">
        <v>82</v>
      </c>
      <c r="AQ326" s="298" t="str" cm="1">
        <f t="array" ref="AQ326">_xlfn.IFS(OR($G326="公衆街路灯A",$G326="定額電灯"),$G326&amp;AP326,COUNTIF(G326,"*従量電灯*"),G326,1,"-")</f>
        <v>従量電灯</v>
      </c>
      <c r="AR326" s="308" t="str" cm="1">
        <f t="array" ref="AR326">_xlfn.IFS($AN326=0,"-",OR($AH326="対象外",$AH326="-"),"-",OR($G326="公衆街路灯A",$G326="定額電灯"),_xlfn.XLOOKUP($AQ326,削除禁止_電灯料金!$B:$B,削除禁止_電灯料金!$E:$E,0),1,"-")</f>
        <v>-</v>
      </c>
      <c r="AS326" s="309" t="str" cm="1">
        <f t="array" ref="AS326">_xlfn.IFS($AR326="-","-",OR($G326="公衆街路灯A",$G326="定額電灯"),_xlfn.XLOOKUP(AQ326,削除禁止_電灯料金!$B:$B,削除禁止_電灯料金!$D:$D,0),1,"-")</f>
        <v>-</v>
      </c>
      <c r="AT326" s="308" t="str">
        <f>IFERROR(IF(OR($G326="公衆街路灯A",$G326="定額電灯"),"-",ROUND((_xlfn.XLOOKUP($AQ326,削除禁止_電灯料金!$B:$B,削除禁止_電灯料金!$E:$E)*AM326/1000*$K326*$L326/12),2)),"-")</f>
        <v>-</v>
      </c>
      <c r="AU326" s="309" t="str">
        <f>IFERROR(IF(OR($G326="公衆街路灯A",$G326="定額電灯"),"-",ROUND((AM326/1000*$K326*$L326/12)*_xlfn.XLOOKUP($A326,削除禁止_電灯料金!K:K,削除禁止_電灯料金!M:M,"-"),2)),"-")</f>
        <v>-</v>
      </c>
      <c r="AV326" s="310">
        <f>IFERROR(IF(OR($G326="公衆街路灯A",$G326="定額電灯"),ROUND((((AR326+AS326)*AN326))*12*_xlfn.XLOOKUP($A326,削除禁止_電灯料金!K:K,削除禁止_電灯料金!N:N),0),ROUND((AT326+AU326)*AN326*12*_xlfn.XLOOKUP($A326,削除禁止_電灯料金!K:K,削除禁止_電灯料金!N:N),0)),0)</f>
        <v>0</v>
      </c>
      <c r="AW326" s="145"/>
    </row>
    <row r="327" spans="1:49" ht="30" customHeight="1">
      <c r="A327" s="1">
        <v>6</v>
      </c>
      <c r="B327" s="41" t="s">
        <v>479</v>
      </c>
      <c r="C327" s="42"/>
      <c r="D327" s="259" t="s">
        <v>481</v>
      </c>
      <c r="E327" s="260" t="s">
        <v>224</v>
      </c>
      <c r="F327" s="261" t="s">
        <v>488</v>
      </c>
      <c r="G327" s="182" t="s">
        <v>73</v>
      </c>
      <c r="H327" s="318" t="s">
        <v>483</v>
      </c>
      <c r="I327" s="311"/>
      <c r="J327" s="312"/>
      <c r="K327" s="186" t="s">
        <v>82</v>
      </c>
      <c r="L327" s="187" t="s">
        <v>82</v>
      </c>
      <c r="M327" s="313" t="s">
        <v>484</v>
      </c>
      <c r="N327" s="189" t="s">
        <v>485</v>
      </c>
      <c r="O327" s="190">
        <v>0</v>
      </c>
      <c r="P327" s="191" t="s">
        <v>486</v>
      </c>
      <c r="Q327" s="191">
        <v>0</v>
      </c>
      <c r="R327" s="191">
        <v>0</v>
      </c>
      <c r="S327" s="192">
        <v>0</v>
      </c>
      <c r="T327" s="192">
        <v>0</v>
      </c>
      <c r="U327" s="192">
        <v>0</v>
      </c>
      <c r="V327" s="193">
        <v>0</v>
      </c>
      <c r="W327" s="194" t="s">
        <v>56</v>
      </c>
      <c r="X327" s="195"/>
      <c r="Y327" s="196">
        <v>0</v>
      </c>
      <c r="Z327" s="197">
        <v>0</v>
      </c>
      <c r="AA327" s="191">
        <v>0</v>
      </c>
      <c r="AB327" s="198" t="s">
        <v>80</v>
      </c>
      <c r="AC327" s="199" t="s">
        <v>56</v>
      </c>
      <c r="AD327" s="200" t="s">
        <v>56</v>
      </c>
      <c r="AE327" s="199" t="s">
        <v>56</v>
      </c>
      <c r="AF327" s="200" t="s">
        <v>56</v>
      </c>
      <c r="AG327" s="201">
        <v>0</v>
      </c>
      <c r="AH327" s="201" t="s">
        <v>124</v>
      </c>
      <c r="AI327" s="202" t="s">
        <v>487</v>
      </c>
      <c r="AJ327" s="203"/>
      <c r="AK327" s="204"/>
      <c r="AL327" s="194"/>
      <c r="AM327" s="205"/>
      <c r="AN327" s="206"/>
      <c r="AO327" s="200">
        <f t="shared" si="57"/>
        <v>0</v>
      </c>
      <c r="AP327" s="207" t="s">
        <v>82</v>
      </c>
      <c r="AQ327" s="198" t="str" cm="1">
        <f t="array" ref="AQ327">_xlfn.IFS(OR($G327="公衆街路灯A",$G327="定額電灯"),$G327&amp;AP327,COUNTIF(G327,"*従量電灯*"),G327,1,"-")</f>
        <v>従量電灯</v>
      </c>
      <c r="AR327" s="208" t="str" cm="1">
        <f t="array" ref="AR327">_xlfn.IFS($AN327=0,"-",OR($AH327="対象外",$AH327="-"),"-",OR($G327="公衆街路灯A",$G327="定額電灯"),_xlfn.XLOOKUP($AQ327,削除禁止_電灯料金!$B:$B,削除禁止_電灯料金!$E:$E,0),1,"-")</f>
        <v>-</v>
      </c>
      <c r="AS327" s="209" t="str" cm="1">
        <f t="array" ref="AS327">_xlfn.IFS($AR327="-","-",OR($G327="公衆街路灯A",$G327="定額電灯"),_xlfn.XLOOKUP(AQ327,削除禁止_電灯料金!$B:$B,削除禁止_電灯料金!$D:$D,0),1,"-")</f>
        <v>-</v>
      </c>
      <c r="AT327" s="208" t="str">
        <f>IFERROR(IF(OR($G327="公衆街路灯A",$G327="定額電灯"),"-",ROUND((_xlfn.XLOOKUP($AQ327,削除禁止_電灯料金!$B:$B,削除禁止_電灯料金!$E:$E)*AM327/1000*$K327*$L327/12),2)),"-")</f>
        <v>-</v>
      </c>
      <c r="AU327" s="209" t="str">
        <f>IFERROR(IF(OR($G327="公衆街路灯A",$G327="定額電灯"),"-",ROUND((AM327/1000*$K327*$L327/12)*_xlfn.XLOOKUP($A327,削除禁止_電灯料金!K:K,削除禁止_電灯料金!M:M,"-"),2)),"-")</f>
        <v>-</v>
      </c>
      <c r="AV327" s="210">
        <f>IFERROR(IF(OR($G327="公衆街路灯A",$G327="定額電灯"),ROUND((((AR327+AS327)*AN327))*12*_xlfn.XLOOKUP($A327,削除禁止_電灯料金!K:K,削除禁止_電灯料金!N:N),0),ROUND((AT327+AU327)*AN327*12*_xlfn.XLOOKUP($A327,削除禁止_電灯料金!K:K,削除禁止_電灯料金!N:N),0)),0)</f>
        <v>0</v>
      </c>
      <c r="AW327" s="145"/>
    </row>
    <row r="328" spans="1:49" ht="30" customHeight="1">
      <c r="A328" s="1">
        <v>6</v>
      </c>
      <c r="B328" s="41" t="s">
        <v>479</v>
      </c>
      <c r="C328" s="42"/>
      <c r="D328" s="259" t="s">
        <v>481</v>
      </c>
      <c r="E328" s="260" t="s">
        <v>224</v>
      </c>
      <c r="F328" s="261" t="s">
        <v>489</v>
      </c>
      <c r="G328" s="182" t="s">
        <v>73</v>
      </c>
      <c r="H328" s="318" t="s">
        <v>483</v>
      </c>
      <c r="I328" s="311"/>
      <c r="J328" s="312"/>
      <c r="K328" s="186" t="s">
        <v>82</v>
      </c>
      <c r="L328" s="187" t="s">
        <v>82</v>
      </c>
      <c r="M328" s="313" t="s">
        <v>484</v>
      </c>
      <c r="N328" s="189" t="s">
        <v>485</v>
      </c>
      <c r="O328" s="190">
        <v>0</v>
      </c>
      <c r="P328" s="191" t="s">
        <v>486</v>
      </c>
      <c r="Q328" s="191">
        <v>0</v>
      </c>
      <c r="R328" s="191">
        <v>0</v>
      </c>
      <c r="S328" s="192">
        <v>0</v>
      </c>
      <c r="T328" s="192">
        <v>0</v>
      </c>
      <c r="U328" s="192">
        <v>0</v>
      </c>
      <c r="V328" s="193">
        <v>0</v>
      </c>
      <c r="W328" s="194" t="s">
        <v>56</v>
      </c>
      <c r="X328" s="195"/>
      <c r="Y328" s="196">
        <v>0</v>
      </c>
      <c r="Z328" s="197">
        <v>0</v>
      </c>
      <c r="AA328" s="191">
        <v>0</v>
      </c>
      <c r="AB328" s="198" t="s">
        <v>80</v>
      </c>
      <c r="AC328" s="199" t="s">
        <v>56</v>
      </c>
      <c r="AD328" s="200" t="s">
        <v>56</v>
      </c>
      <c r="AE328" s="199" t="s">
        <v>56</v>
      </c>
      <c r="AF328" s="200" t="s">
        <v>56</v>
      </c>
      <c r="AG328" s="201">
        <v>0</v>
      </c>
      <c r="AH328" s="201" t="s">
        <v>124</v>
      </c>
      <c r="AI328" s="202" t="s">
        <v>487</v>
      </c>
      <c r="AJ328" s="203"/>
      <c r="AK328" s="204"/>
      <c r="AL328" s="194"/>
      <c r="AM328" s="205"/>
      <c r="AN328" s="206"/>
      <c r="AO328" s="200">
        <f t="shared" si="57"/>
        <v>0</v>
      </c>
      <c r="AP328" s="207" t="s">
        <v>82</v>
      </c>
      <c r="AQ328" s="198" t="str" cm="1">
        <f t="array" ref="AQ328">_xlfn.IFS(OR($G328="公衆街路灯A",$G328="定額電灯"),$G328&amp;AP328,COUNTIF(G328,"*従量電灯*"),G328,1,"-")</f>
        <v>従量電灯</v>
      </c>
      <c r="AR328" s="208" t="str" cm="1">
        <f t="array" ref="AR328">_xlfn.IFS($AN328=0,"-",OR($AH328="対象外",$AH328="-"),"-",OR($G328="公衆街路灯A",$G328="定額電灯"),_xlfn.XLOOKUP($AQ328,削除禁止_電灯料金!$B:$B,削除禁止_電灯料金!$E:$E,0),1,"-")</f>
        <v>-</v>
      </c>
      <c r="AS328" s="209" t="str" cm="1">
        <f t="array" ref="AS328">_xlfn.IFS($AR328="-","-",OR($G328="公衆街路灯A",$G328="定額電灯"),_xlfn.XLOOKUP(AQ328,削除禁止_電灯料金!$B:$B,削除禁止_電灯料金!$D:$D,0),1,"-")</f>
        <v>-</v>
      </c>
      <c r="AT328" s="208" t="str">
        <f>IFERROR(IF(OR($G328="公衆街路灯A",$G328="定額電灯"),"-",ROUND((_xlfn.XLOOKUP($AQ328,削除禁止_電灯料金!$B:$B,削除禁止_電灯料金!$E:$E)*AM328/1000*$K328*$L328/12),2)),"-")</f>
        <v>-</v>
      </c>
      <c r="AU328" s="209" t="str">
        <f>IFERROR(IF(OR($G328="公衆街路灯A",$G328="定額電灯"),"-",ROUND((AM328/1000*$K328*$L328/12)*_xlfn.XLOOKUP($A328,削除禁止_電灯料金!K:K,削除禁止_電灯料金!M:M,"-"),2)),"-")</f>
        <v>-</v>
      </c>
      <c r="AV328" s="210">
        <f>IFERROR(IF(OR($G328="公衆街路灯A",$G328="定額電灯"),ROUND((((AR328+AS328)*AN328))*12*_xlfn.XLOOKUP($A328,削除禁止_電灯料金!K:K,削除禁止_電灯料金!N:N),0),ROUND((AT328+AU328)*AN328*12*_xlfn.XLOOKUP($A328,削除禁止_電灯料金!K:K,削除禁止_電灯料金!N:N),0)),0)</f>
        <v>0</v>
      </c>
      <c r="AW328" s="145"/>
    </row>
    <row r="329" spans="1:49" ht="30" customHeight="1">
      <c r="A329" s="1">
        <v>6</v>
      </c>
      <c r="B329" s="41" t="s">
        <v>479</v>
      </c>
      <c r="C329" s="42"/>
      <c r="D329" s="259" t="s">
        <v>481</v>
      </c>
      <c r="E329" s="260" t="s">
        <v>224</v>
      </c>
      <c r="F329" s="261" t="s">
        <v>490</v>
      </c>
      <c r="G329" s="182" t="s">
        <v>73</v>
      </c>
      <c r="H329" s="318" t="s">
        <v>483</v>
      </c>
      <c r="I329" s="311"/>
      <c r="J329" s="312"/>
      <c r="K329" s="186" t="s">
        <v>82</v>
      </c>
      <c r="L329" s="187" t="s">
        <v>82</v>
      </c>
      <c r="M329" s="313" t="s">
        <v>484</v>
      </c>
      <c r="N329" s="189" t="s">
        <v>485</v>
      </c>
      <c r="O329" s="190">
        <v>0</v>
      </c>
      <c r="P329" s="191" t="s">
        <v>486</v>
      </c>
      <c r="Q329" s="191">
        <v>0</v>
      </c>
      <c r="R329" s="191">
        <v>0</v>
      </c>
      <c r="S329" s="192">
        <v>0</v>
      </c>
      <c r="T329" s="192">
        <v>0</v>
      </c>
      <c r="U329" s="192">
        <v>0</v>
      </c>
      <c r="V329" s="193">
        <v>0</v>
      </c>
      <c r="W329" s="194" t="s">
        <v>56</v>
      </c>
      <c r="X329" s="195"/>
      <c r="Y329" s="196">
        <v>0</v>
      </c>
      <c r="Z329" s="197">
        <v>0</v>
      </c>
      <c r="AA329" s="191">
        <v>0</v>
      </c>
      <c r="AB329" s="198" t="s">
        <v>80</v>
      </c>
      <c r="AC329" s="199" t="s">
        <v>56</v>
      </c>
      <c r="AD329" s="200" t="s">
        <v>56</v>
      </c>
      <c r="AE329" s="199" t="s">
        <v>56</v>
      </c>
      <c r="AF329" s="200" t="s">
        <v>56</v>
      </c>
      <c r="AG329" s="201">
        <v>0</v>
      </c>
      <c r="AH329" s="201" t="s">
        <v>124</v>
      </c>
      <c r="AI329" s="202" t="s">
        <v>487</v>
      </c>
      <c r="AJ329" s="203"/>
      <c r="AK329" s="204"/>
      <c r="AL329" s="194"/>
      <c r="AM329" s="205"/>
      <c r="AN329" s="206"/>
      <c r="AO329" s="200">
        <f t="shared" si="57"/>
        <v>0</v>
      </c>
      <c r="AP329" s="207" t="s">
        <v>82</v>
      </c>
      <c r="AQ329" s="198" t="str" cm="1">
        <f t="array" ref="AQ329">_xlfn.IFS(OR($G329="公衆街路灯A",$G329="定額電灯"),$G329&amp;AP329,COUNTIF(G329,"*従量電灯*"),G329,1,"-")</f>
        <v>従量電灯</v>
      </c>
      <c r="AR329" s="208" t="str" cm="1">
        <f t="array" ref="AR329">_xlfn.IFS($AN329=0,"-",OR($AH329="対象外",$AH329="-"),"-",OR($G329="公衆街路灯A",$G329="定額電灯"),_xlfn.XLOOKUP($AQ329,削除禁止_電灯料金!$B:$B,削除禁止_電灯料金!$E:$E,0),1,"-")</f>
        <v>-</v>
      </c>
      <c r="AS329" s="209" t="str" cm="1">
        <f t="array" ref="AS329">_xlfn.IFS($AR329="-","-",OR($G329="公衆街路灯A",$G329="定額電灯"),_xlfn.XLOOKUP(AQ329,削除禁止_電灯料金!$B:$B,削除禁止_電灯料金!$D:$D,0),1,"-")</f>
        <v>-</v>
      </c>
      <c r="AT329" s="208" t="str">
        <f>IFERROR(IF(OR($G329="公衆街路灯A",$G329="定額電灯"),"-",ROUND((_xlfn.XLOOKUP($AQ329,削除禁止_電灯料金!$B:$B,削除禁止_電灯料金!$E:$E)*AM329/1000*$K329*$L329/12),2)),"-")</f>
        <v>-</v>
      </c>
      <c r="AU329" s="209" t="str">
        <f>IFERROR(IF(OR($G329="公衆街路灯A",$G329="定額電灯"),"-",ROUND((AM329/1000*$K329*$L329/12)*_xlfn.XLOOKUP($A329,削除禁止_電灯料金!K:K,削除禁止_電灯料金!M:M,"-"),2)),"-")</f>
        <v>-</v>
      </c>
      <c r="AV329" s="210">
        <f>IFERROR(IF(OR($G329="公衆街路灯A",$G329="定額電灯"),ROUND((((AR329+AS329)*AN329))*12*_xlfn.XLOOKUP($A329,削除禁止_電灯料金!K:K,削除禁止_電灯料金!N:N),0),ROUND((AT329+AU329)*AN329*12*_xlfn.XLOOKUP($A329,削除禁止_電灯料金!K:K,削除禁止_電灯料金!N:N),0)),0)</f>
        <v>0</v>
      </c>
      <c r="AW329" s="145"/>
    </row>
    <row r="330" spans="1:49" ht="30" customHeight="1">
      <c r="A330" s="1">
        <v>6</v>
      </c>
      <c r="B330" s="41" t="s">
        <v>479</v>
      </c>
      <c r="C330" s="42"/>
      <c r="D330" s="259" t="s">
        <v>481</v>
      </c>
      <c r="E330" s="260" t="s">
        <v>224</v>
      </c>
      <c r="F330" s="261" t="s">
        <v>491</v>
      </c>
      <c r="G330" s="182" t="s">
        <v>73</v>
      </c>
      <c r="H330" s="318" t="s">
        <v>483</v>
      </c>
      <c r="I330" s="311"/>
      <c r="J330" s="312"/>
      <c r="K330" s="186" t="s">
        <v>82</v>
      </c>
      <c r="L330" s="187" t="s">
        <v>82</v>
      </c>
      <c r="M330" s="313" t="s">
        <v>484</v>
      </c>
      <c r="N330" s="189" t="s">
        <v>485</v>
      </c>
      <c r="O330" s="190">
        <v>0</v>
      </c>
      <c r="P330" s="191" t="s">
        <v>486</v>
      </c>
      <c r="Q330" s="191">
        <v>0</v>
      </c>
      <c r="R330" s="191">
        <v>0</v>
      </c>
      <c r="S330" s="192">
        <v>0</v>
      </c>
      <c r="T330" s="192">
        <v>0</v>
      </c>
      <c r="U330" s="192">
        <v>0</v>
      </c>
      <c r="V330" s="193">
        <v>0</v>
      </c>
      <c r="W330" s="194" t="s">
        <v>56</v>
      </c>
      <c r="X330" s="195"/>
      <c r="Y330" s="196">
        <v>0</v>
      </c>
      <c r="Z330" s="197">
        <v>0</v>
      </c>
      <c r="AA330" s="191">
        <v>0</v>
      </c>
      <c r="AB330" s="198" t="s">
        <v>80</v>
      </c>
      <c r="AC330" s="199" t="s">
        <v>56</v>
      </c>
      <c r="AD330" s="200" t="s">
        <v>56</v>
      </c>
      <c r="AE330" s="199" t="s">
        <v>56</v>
      </c>
      <c r="AF330" s="200" t="s">
        <v>56</v>
      </c>
      <c r="AG330" s="201">
        <v>0</v>
      </c>
      <c r="AH330" s="201" t="s">
        <v>124</v>
      </c>
      <c r="AI330" s="202" t="s">
        <v>487</v>
      </c>
      <c r="AJ330" s="203"/>
      <c r="AK330" s="204"/>
      <c r="AL330" s="194"/>
      <c r="AM330" s="205"/>
      <c r="AN330" s="206"/>
      <c r="AO330" s="200">
        <f t="shared" si="57"/>
        <v>0</v>
      </c>
      <c r="AP330" s="207" t="s">
        <v>82</v>
      </c>
      <c r="AQ330" s="198" t="str" cm="1">
        <f t="array" ref="AQ330">_xlfn.IFS(OR($G330="公衆街路灯A",$G330="定額電灯"),$G330&amp;AP330,COUNTIF(G330,"*従量電灯*"),G330,1,"-")</f>
        <v>従量電灯</v>
      </c>
      <c r="AR330" s="208" t="str" cm="1">
        <f t="array" ref="AR330">_xlfn.IFS($AN330=0,"-",OR($AH330="対象外",$AH330="-"),"-",OR($G330="公衆街路灯A",$G330="定額電灯"),_xlfn.XLOOKUP($AQ330,削除禁止_電灯料金!$B:$B,削除禁止_電灯料金!$E:$E,0),1,"-")</f>
        <v>-</v>
      </c>
      <c r="AS330" s="209" t="str" cm="1">
        <f t="array" ref="AS330">_xlfn.IFS($AR330="-","-",OR($G330="公衆街路灯A",$G330="定額電灯"),_xlfn.XLOOKUP(AQ330,削除禁止_電灯料金!$B:$B,削除禁止_電灯料金!$D:$D,0),1,"-")</f>
        <v>-</v>
      </c>
      <c r="AT330" s="208" t="str">
        <f>IFERROR(IF(OR($G330="公衆街路灯A",$G330="定額電灯"),"-",ROUND((_xlfn.XLOOKUP($AQ330,削除禁止_電灯料金!$B:$B,削除禁止_電灯料金!$E:$E)*AM330/1000*$K330*$L330/12),2)),"-")</f>
        <v>-</v>
      </c>
      <c r="AU330" s="209" t="str">
        <f>IFERROR(IF(OR($G330="公衆街路灯A",$G330="定額電灯"),"-",ROUND((AM330/1000*$K330*$L330/12)*_xlfn.XLOOKUP($A330,削除禁止_電灯料金!K:K,削除禁止_電灯料金!M:M,"-"),2)),"-")</f>
        <v>-</v>
      </c>
      <c r="AV330" s="210">
        <f>IFERROR(IF(OR($G330="公衆街路灯A",$G330="定額電灯"),ROUND((((AR330+AS330)*AN330))*12*_xlfn.XLOOKUP($A330,削除禁止_電灯料金!K:K,削除禁止_電灯料金!N:N),0),ROUND((AT330+AU330)*AN330*12*_xlfn.XLOOKUP($A330,削除禁止_電灯料金!K:K,削除禁止_電灯料金!N:N),0)),0)</f>
        <v>0</v>
      </c>
      <c r="AW330" s="145"/>
    </row>
    <row r="331" spans="1:49" ht="30" customHeight="1">
      <c r="A331" s="1">
        <v>6</v>
      </c>
      <c r="B331" s="41" t="s">
        <v>479</v>
      </c>
      <c r="C331" s="42"/>
      <c r="D331" s="259" t="s">
        <v>481</v>
      </c>
      <c r="E331" s="260" t="s">
        <v>224</v>
      </c>
      <c r="F331" s="261" t="s">
        <v>492</v>
      </c>
      <c r="G331" s="182" t="s">
        <v>73</v>
      </c>
      <c r="H331" s="318" t="s">
        <v>483</v>
      </c>
      <c r="I331" s="311"/>
      <c r="J331" s="312"/>
      <c r="K331" s="186" t="s">
        <v>82</v>
      </c>
      <c r="L331" s="187" t="s">
        <v>82</v>
      </c>
      <c r="M331" s="313" t="s">
        <v>484</v>
      </c>
      <c r="N331" s="189" t="s">
        <v>485</v>
      </c>
      <c r="O331" s="190">
        <v>0</v>
      </c>
      <c r="P331" s="191" t="s">
        <v>486</v>
      </c>
      <c r="Q331" s="191">
        <v>0</v>
      </c>
      <c r="R331" s="191">
        <v>0</v>
      </c>
      <c r="S331" s="192">
        <v>0</v>
      </c>
      <c r="T331" s="192">
        <v>0</v>
      </c>
      <c r="U331" s="192">
        <v>0</v>
      </c>
      <c r="V331" s="193">
        <v>0</v>
      </c>
      <c r="W331" s="194" t="s">
        <v>56</v>
      </c>
      <c r="X331" s="195"/>
      <c r="Y331" s="196">
        <v>0</v>
      </c>
      <c r="Z331" s="197">
        <v>0</v>
      </c>
      <c r="AA331" s="191">
        <v>0</v>
      </c>
      <c r="AB331" s="198" t="s">
        <v>80</v>
      </c>
      <c r="AC331" s="199" t="s">
        <v>56</v>
      </c>
      <c r="AD331" s="200" t="s">
        <v>56</v>
      </c>
      <c r="AE331" s="199" t="s">
        <v>56</v>
      </c>
      <c r="AF331" s="200" t="s">
        <v>56</v>
      </c>
      <c r="AG331" s="201">
        <v>0</v>
      </c>
      <c r="AH331" s="201" t="s">
        <v>124</v>
      </c>
      <c r="AI331" s="202" t="s">
        <v>487</v>
      </c>
      <c r="AJ331" s="203"/>
      <c r="AK331" s="204"/>
      <c r="AL331" s="194"/>
      <c r="AM331" s="205"/>
      <c r="AN331" s="206"/>
      <c r="AO331" s="200">
        <f t="shared" si="57"/>
        <v>0</v>
      </c>
      <c r="AP331" s="207" t="s">
        <v>82</v>
      </c>
      <c r="AQ331" s="198" t="str" cm="1">
        <f t="array" ref="AQ331">_xlfn.IFS(OR($G331="公衆街路灯A",$G331="定額電灯"),$G331&amp;AP331,COUNTIF(G331,"*従量電灯*"),G331,1,"-")</f>
        <v>従量電灯</v>
      </c>
      <c r="AR331" s="208" t="str" cm="1">
        <f t="array" ref="AR331">_xlfn.IFS($AN331=0,"-",OR($AH331="対象外",$AH331="-"),"-",OR($G331="公衆街路灯A",$G331="定額電灯"),_xlfn.XLOOKUP($AQ331,削除禁止_電灯料金!$B:$B,削除禁止_電灯料金!$E:$E,0),1,"-")</f>
        <v>-</v>
      </c>
      <c r="AS331" s="209" t="str" cm="1">
        <f t="array" ref="AS331">_xlfn.IFS($AR331="-","-",OR($G331="公衆街路灯A",$G331="定額電灯"),_xlfn.XLOOKUP(AQ331,削除禁止_電灯料金!$B:$B,削除禁止_電灯料金!$D:$D,0),1,"-")</f>
        <v>-</v>
      </c>
      <c r="AT331" s="208" t="str">
        <f>IFERROR(IF(OR($G331="公衆街路灯A",$G331="定額電灯"),"-",ROUND((_xlfn.XLOOKUP($AQ331,削除禁止_電灯料金!$B:$B,削除禁止_電灯料金!$E:$E)*AM331/1000*$K331*$L331/12),2)),"-")</f>
        <v>-</v>
      </c>
      <c r="AU331" s="209" t="str">
        <f>IFERROR(IF(OR($G331="公衆街路灯A",$G331="定額電灯"),"-",ROUND((AM331/1000*$K331*$L331/12)*_xlfn.XLOOKUP($A331,削除禁止_電灯料金!K:K,削除禁止_電灯料金!M:M,"-"),2)),"-")</f>
        <v>-</v>
      </c>
      <c r="AV331" s="210">
        <f>IFERROR(IF(OR($G331="公衆街路灯A",$G331="定額電灯"),ROUND((((AR331+AS331)*AN331))*12*_xlfn.XLOOKUP($A331,削除禁止_電灯料金!K:K,削除禁止_電灯料金!N:N),0),ROUND((AT331+AU331)*AN331*12*_xlfn.XLOOKUP($A331,削除禁止_電灯料金!K:K,削除禁止_電灯料金!N:N),0)),0)</f>
        <v>0</v>
      </c>
      <c r="AW331" s="145"/>
    </row>
    <row r="332" spans="1:49" ht="30" customHeight="1">
      <c r="A332" s="1">
        <v>6</v>
      </c>
      <c r="B332" s="41" t="s">
        <v>479</v>
      </c>
      <c r="C332" s="42"/>
      <c r="D332" s="256" t="s">
        <v>481</v>
      </c>
      <c r="E332" s="257" t="s">
        <v>224</v>
      </c>
      <c r="F332" s="258" t="s">
        <v>493</v>
      </c>
      <c r="G332" s="148" t="s">
        <v>73</v>
      </c>
      <c r="H332" s="279"/>
      <c r="I332" s="280"/>
      <c r="J332" s="267"/>
      <c r="K332" s="152">
        <v>1</v>
      </c>
      <c r="L332" s="153">
        <v>240</v>
      </c>
      <c r="M332" s="281" t="s">
        <v>494</v>
      </c>
      <c r="N332" s="119" t="s">
        <v>110</v>
      </c>
      <c r="O332" s="120">
        <v>2</v>
      </c>
      <c r="P332" s="155" t="s">
        <v>294</v>
      </c>
      <c r="Q332" s="155">
        <v>0</v>
      </c>
      <c r="R332" s="155" t="s">
        <v>495</v>
      </c>
      <c r="S332" s="156">
        <v>0</v>
      </c>
      <c r="T332" s="156" t="s">
        <v>496</v>
      </c>
      <c r="U332" s="156">
        <v>0</v>
      </c>
      <c r="V332" s="157">
        <v>0</v>
      </c>
      <c r="W332" s="158">
        <v>47</v>
      </c>
      <c r="X332" s="159">
        <v>3</v>
      </c>
      <c r="Y332" s="160">
        <v>6</v>
      </c>
      <c r="Z332" s="161">
        <f t="shared" ref="Z332" si="58">K332*L332*W332*Y332/12/1000</f>
        <v>5.64</v>
      </c>
      <c r="AA332" s="155">
        <v>0</v>
      </c>
      <c r="AB332" s="162" t="s">
        <v>80</v>
      </c>
      <c r="AC332" s="163" t="s">
        <v>56</v>
      </c>
      <c r="AD332" s="164" t="s">
        <v>56</v>
      </c>
      <c r="AE332" s="163" t="s">
        <v>56</v>
      </c>
      <c r="AF332" s="164">
        <f t="shared" ref="AF332" si="59">$B$2*Z332/Y332</f>
        <v>28.2</v>
      </c>
      <c r="AG332" s="165">
        <f t="shared" ref="AG332" si="60">Y332*AF332*120</f>
        <v>20304</v>
      </c>
      <c r="AH332" s="166" t="s">
        <v>113</v>
      </c>
      <c r="AI332" s="167"/>
      <c r="AJ332" s="168"/>
      <c r="AK332" s="169"/>
      <c r="AL332" s="170"/>
      <c r="AM332" s="171"/>
      <c r="AN332" s="172"/>
      <c r="AO332" s="173">
        <f t="shared" si="57"/>
        <v>0</v>
      </c>
      <c r="AP332" s="174" t="s">
        <v>82</v>
      </c>
      <c r="AQ332" s="175" t="str" cm="1">
        <f t="array" ref="AQ332">_xlfn.IFS(OR($G332="公衆街路灯A",$G332="定額電灯"),$G332&amp;AP332,COUNTIF(G332,"*従量電灯*"),G332,1,"-")</f>
        <v>従量電灯</v>
      </c>
      <c r="AR332" s="176" t="str" cm="1">
        <f t="array" ref="AR332">_xlfn.IFS($AN332=0,"-",OR($AH332="対象外",$AH332="-"),"-",OR($G332="公衆街路灯A",$G332="定額電灯"),_xlfn.XLOOKUP($AQ332,削除禁止_電灯料金!$B:$B,削除禁止_電灯料金!$E:$E,0),1,"-")</f>
        <v>-</v>
      </c>
      <c r="AS332" s="177" t="str" cm="1">
        <f t="array" ref="AS332">_xlfn.IFS($AR332="-","-",OR($G332="公衆街路灯A",$G332="定額電灯"),_xlfn.XLOOKUP(AQ332,削除禁止_電灯料金!$B:$B,削除禁止_電灯料金!$D:$D,0),1,"-")</f>
        <v>-</v>
      </c>
      <c r="AT332" s="176">
        <f>IFERROR(IF(OR($G332="公衆街路灯A",$G332="定額電灯"),"-",ROUND((_xlfn.XLOOKUP($AQ332,削除禁止_電灯料金!$B:$B,削除禁止_電灯料金!$E:$E)*AM332/1000*$K332*$L332/12),2)),"-")</f>
        <v>0</v>
      </c>
      <c r="AU332" s="177">
        <f>IFERROR(IF(OR($G332="公衆街路灯A",$G332="定額電灯"),"-",ROUND((AM332/1000*$K332*$L332/12)*_xlfn.XLOOKUP($A332,削除禁止_電灯料金!K:K,削除禁止_電灯料金!M:M,"-"),2)),"-")</f>
        <v>0</v>
      </c>
      <c r="AV332" s="178">
        <f>IFERROR(IF(OR($G332="公衆街路灯A",$G332="定額電灯"),ROUND((((AR332+AS332)*AN332))*12*_xlfn.XLOOKUP($A332,削除禁止_電灯料金!K:K,削除禁止_電灯料金!N:N),0),ROUND((AT332+AU332)*AN332*12*_xlfn.XLOOKUP($A332,削除禁止_電灯料金!K:K,削除禁止_電灯料金!N:N),0)),0)</f>
        <v>0</v>
      </c>
      <c r="AW332" s="145"/>
    </row>
    <row r="333" spans="1:49" ht="30" customHeight="1">
      <c r="A333" s="1">
        <v>6</v>
      </c>
      <c r="B333" s="41" t="s">
        <v>479</v>
      </c>
      <c r="C333" s="42"/>
      <c r="D333" s="259" t="s">
        <v>481</v>
      </c>
      <c r="E333" s="260" t="s">
        <v>224</v>
      </c>
      <c r="F333" s="261" t="s">
        <v>497</v>
      </c>
      <c r="G333" s="182" t="s">
        <v>73</v>
      </c>
      <c r="H333" s="318" t="s">
        <v>483</v>
      </c>
      <c r="I333" s="311"/>
      <c r="J333" s="312"/>
      <c r="K333" s="186" t="s">
        <v>82</v>
      </c>
      <c r="L333" s="187" t="s">
        <v>82</v>
      </c>
      <c r="M333" s="313" t="s">
        <v>484</v>
      </c>
      <c r="N333" s="189" t="s">
        <v>485</v>
      </c>
      <c r="O333" s="190">
        <v>0</v>
      </c>
      <c r="P333" s="191" t="s">
        <v>486</v>
      </c>
      <c r="Q333" s="191">
        <v>0</v>
      </c>
      <c r="R333" s="191">
        <v>0</v>
      </c>
      <c r="S333" s="192">
        <v>0</v>
      </c>
      <c r="T333" s="192">
        <v>0</v>
      </c>
      <c r="U333" s="192">
        <v>0</v>
      </c>
      <c r="V333" s="193">
        <v>0</v>
      </c>
      <c r="W333" s="194" t="s">
        <v>56</v>
      </c>
      <c r="X333" s="195"/>
      <c r="Y333" s="196">
        <v>0</v>
      </c>
      <c r="Z333" s="197">
        <v>0</v>
      </c>
      <c r="AA333" s="191">
        <v>0</v>
      </c>
      <c r="AB333" s="198" t="s">
        <v>80</v>
      </c>
      <c r="AC333" s="199" t="s">
        <v>56</v>
      </c>
      <c r="AD333" s="200" t="s">
        <v>56</v>
      </c>
      <c r="AE333" s="199" t="s">
        <v>56</v>
      </c>
      <c r="AF333" s="200" t="s">
        <v>56</v>
      </c>
      <c r="AG333" s="201">
        <v>0</v>
      </c>
      <c r="AH333" s="201" t="s">
        <v>124</v>
      </c>
      <c r="AI333" s="202" t="s">
        <v>487</v>
      </c>
      <c r="AJ333" s="203"/>
      <c r="AK333" s="204"/>
      <c r="AL333" s="194"/>
      <c r="AM333" s="205"/>
      <c r="AN333" s="206"/>
      <c r="AO333" s="200">
        <f t="shared" si="57"/>
        <v>0</v>
      </c>
      <c r="AP333" s="207" t="s">
        <v>82</v>
      </c>
      <c r="AQ333" s="198" t="str" cm="1">
        <f t="array" ref="AQ333">_xlfn.IFS(OR($G333="公衆街路灯A",$G333="定額電灯"),$G333&amp;AP333,COUNTIF(G333,"*従量電灯*"),G333,1,"-")</f>
        <v>従量電灯</v>
      </c>
      <c r="AR333" s="208" t="str" cm="1">
        <f t="array" ref="AR333">_xlfn.IFS($AN333=0,"-",OR($AH333="対象外",$AH333="-"),"-",OR($G333="公衆街路灯A",$G333="定額電灯"),_xlfn.XLOOKUP($AQ333,削除禁止_電灯料金!$B:$B,削除禁止_電灯料金!$E:$E,0),1,"-")</f>
        <v>-</v>
      </c>
      <c r="AS333" s="209" t="str" cm="1">
        <f t="array" ref="AS333">_xlfn.IFS($AR333="-","-",OR($G333="公衆街路灯A",$G333="定額電灯"),_xlfn.XLOOKUP(AQ333,削除禁止_電灯料金!$B:$B,削除禁止_電灯料金!$D:$D,0),1,"-")</f>
        <v>-</v>
      </c>
      <c r="AT333" s="208" t="str">
        <f>IFERROR(IF(OR($G333="公衆街路灯A",$G333="定額電灯"),"-",ROUND((_xlfn.XLOOKUP($AQ333,削除禁止_電灯料金!$B:$B,削除禁止_電灯料金!$E:$E)*AM333/1000*$K333*$L333/12),2)),"-")</f>
        <v>-</v>
      </c>
      <c r="AU333" s="209" t="str">
        <f>IFERROR(IF(OR($G333="公衆街路灯A",$G333="定額電灯"),"-",ROUND((AM333/1000*$K333*$L333/12)*_xlfn.XLOOKUP($A333,削除禁止_電灯料金!K:K,削除禁止_電灯料金!M:M,"-"),2)),"-")</f>
        <v>-</v>
      </c>
      <c r="AV333" s="210">
        <f>IFERROR(IF(OR($G333="公衆街路灯A",$G333="定額電灯"),ROUND((((AR333+AS333)*AN333))*12*_xlfn.XLOOKUP($A333,削除禁止_電灯料金!K:K,削除禁止_電灯料金!N:N),0),ROUND((AT333+AU333)*AN333*12*_xlfn.XLOOKUP($A333,削除禁止_電灯料金!K:K,削除禁止_電灯料金!N:N),0)),0)</f>
        <v>0</v>
      </c>
      <c r="AW333" s="145"/>
    </row>
    <row r="334" spans="1:49" ht="30" customHeight="1">
      <c r="A334" s="1">
        <v>6</v>
      </c>
      <c r="B334" s="41" t="s">
        <v>479</v>
      </c>
      <c r="C334" s="42"/>
      <c r="D334" s="259" t="s">
        <v>481</v>
      </c>
      <c r="E334" s="260" t="s">
        <v>224</v>
      </c>
      <c r="F334" s="261" t="s">
        <v>498</v>
      </c>
      <c r="G334" s="182" t="s">
        <v>73</v>
      </c>
      <c r="H334" s="318" t="s">
        <v>483</v>
      </c>
      <c r="I334" s="311"/>
      <c r="J334" s="312"/>
      <c r="K334" s="186" t="s">
        <v>82</v>
      </c>
      <c r="L334" s="187" t="s">
        <v>82</v>
      </c>
      <c r="M334" s="313" t="s">
        <v>484</v>
      </c>
      <c r="N334" s="189" t="s">
        <v>485</v>
      </c>
      <c r="O334" s="190">
        <v>0</v>
      </c>
      <c r="P334" s="191" t="s">
        <v>486</v>
      </c>
      <c r="Q334" s="191">
        <v>0</v>
      </c>
      <c r="R334" s="191">
        <v>0</v>
      </c>
      <c r="S334" s="192">
        <v>0</v>
      </c>
      <c r="T334" s="192">
        <v>0</v>
      </c>
      <c r="U334" s="192">
        <v>0</v>
      </c>
      <c r="V334" s="193">
        <v>0</v>
      </c>
      <c r="W334" s="194" t="s">
        <v>56</v>
      </c>
      <c r="X334" s="195"/>
      <c r="Y334" s="196">
        <v>0</v>
      </c>
      <c r="Z334" s="197">
        <v>0</v>
      </c>
      <c r="AA334" s="191">
        <v>0</v>
      </c>
      <c r="AB334" s="198" t="s">
        <v>80</v>
      </c>
      <c r="AC334" s="199" t="s">
        <v>56</v>
      </c>
      <c r="AD334" s="200" t="s">
        <v>56</v>
      </c>
      <c r="AE334" s="199" t="s">
        <v>56</v>
      </c>
      <c r="AF334" s="200" t="s">
        <v>56</v>
      </c>
      <c r="AG334" s="201">
        <v>0</v>
      </c>
      <c r="AH334" s="201" t="s">
        <v>124</v>
      </c>
      <c r="AI334" s="202" t="s">
        <v>487</v>
      </c>
      <c r="AJ334" s="203"/>
      <c r="AK334" s="204"/>
      <c r="AL334" s="194"/>
      <c r="AM334" s="205"/>
      <c r="AN334" s="206"/>
      <c r="AO334" s="200">
        <f t="shared" si="57"/>
        <v>0</v>
      </c>
      <c r="AP334" s="207" t="s">
        <v>82</v>
      </c>
      <c r="AQ334" s="198" t="str" cm="1">
        <f t="array" ref="AQ334">_xlfn.IFS(OR($G334="公衆街路灯A",$G334="定額電灯"),$G334&amp;AP334,COUNTIF(G334,"*従量電灯*"),G334,1,"-")</f>
        <v>従量電灯</v>
      </c>
      <c r="AR334" s="208" t="str" cm="1">
        <f t="array" ref="AR334">_xlfn.IFS($AN334=0,"-",OR($AH334="対象外",$AH334="-"),"-",OR($G334="公衆街路灯A",$G334="定額電灯"),_xlfn.XLOOKUP($AQ334,削除禁止_電灯料金!$B:$B,削除禁止_電灯料金!$E:$E,0),1,"-")</f>
        <v>-</v>
      </c>
      <c r="AS334" s="209" t="str" cm="1">
        <f t="array" ref="AS334">_xlfn.IFS($AR334="-","-",OR($G334="公衆街路灯A",$G334="定額電灯"),_xlfn.XLOOKUP(AQ334,削除禁止_電灯料金!$B:$B,削除禁止_電灯料金!$D:$D,0),1,"-")</f>
        <v>-</v>
      </c>
      <c r="AT334" s="208" t="str">
        <f>IFERROR(IF(OR($G334="公衆街路灯A",$G334="定額電灯"),"-",ROUND((_xlfn.XLOOKUP($AQ334,削除禁止_電灯料金!$B:$B,削除禁止_電灯料金!$E:$E)*AM334/1000*$K334*$L334/12),2)),"-")</f>
        <v>-</v>
      </c>
      <c r="AU334" s="209" t="str">
        <f>IFERROR(IF(OR($G334="公衆街路灯A",$G334="定額電灯"),"-",ROUND((AM334/1000*$K334*$L334/12)*_xlfn.XLOOKUP($A334,削除禁止_電灯料金!K:K,削除禁止_電灯料金!M:M,"-"),2)),"-")</f>
        <v>-</v>
      </c>
      <c r="AV334" s="210">
        <f>IFERROR(IF(OR($G334="公衆街路灯A",$G334="定額電灯"),ROUND((((AR334+AS334)*AN334))*12*_xlfn.XLOOKUP($A334,削除禁止_電灯料金!K:K,削除禁止_電灯料金!N:N),0),ROUND((AT334+AU334)*AN334*12*_xlfn.XLOOKUP($A334,削除禁止_電灯料金!K:K,削除禁止_電灯料金!N:N),0)),0)</f>
        <v>0</v>
      </c>
      <c r="AW334" s="145"/>
    </row>
    <row r="335" spans="1:49" ht="30" customHeight="1">
      <c r="A335" s="1">
        <v>6</v>
      </c>
      <c r="B335" s="41" t="s">
        <v>479</v>
      </c>
      <c r="C335" s="42"/>
      <c r="D335" s="259" t="s">
        <v>481</v>
      </c>
      <c r="E335" s="260" t="s">
        <v>224</v>
      </c>
      <c r="F335" s="261" t="s">
        <v>499</v>
      </c>
      <c r="G335" s="182" t="s">
        <v>73</v>
      </c>
      <c r="H335" s="318" t="s">
        <v>483</v>
      </c>
      <c r="I335" s="311"/>
      <c r="J335" s="312"/>
      <c r="K335" s="186" t="s">
        <v>82</v>
      </c>
      <c r="L335" s="187" t="s">
        <v>82</v>
      </c>
      <c r="M335" s="313" t="s">
        <v>484</v>
      </c>
      <c r="N335" s="189" t="s">
        <v>485</v>
      </c>
      <c r="O335" s="190">
        <v>0</v>
      </c>
      <c r="P335" s="191" t="s">
        <v>486</v>
      </c>
      <c r="Q335" s="191">
        <v>0</v>
      </c>
      <c r="R335" s="191">
        <v>0</v>
      </c>
      <c r="S335" s="192">
        <v>0</v>
      </c>
      <c r="T335" s="192">
        <v>0</v>
      </c>
      <c r="U335" s="192">
        <v>0</v>
      </c>
      <c r="V335" s="193">
        <v>0</v>
      </c>
      <c r="W335" s="194" t="s">
        <v>56</v>
      </c>
      <c r="X335" s="195"/>
      <c r="Y335" s="196">
        <v>0</v>
      </c>
      <c r="Z335" s="197">
        <v>0</v>
      </c>
      <c r="AA335" s="191">
        <v>0</v>
      </c>
      <c r="AB335" s="198" t="s">
        <v>80</v>
      </c>
      <c r="AC335" s="199" t="s">
        <v>56</v>
      </c>
      <c r="AD335" s="200" t="s">
        <v>56</v>
      </c>
      <c r="AE335" s="199" t="s">
        <v>56</v>
      </c>
      <c r="AF335" s="200" t="s">
        <v>56</v>
      </c>
      <c r="AG335" s="201">
        <v>0</v>
      </c>
      <c r="AH335" s="201" t="s">
        <v>124</v>
      </c>
      <c r="AI335" s="202" t="s">
        <v>487</v>
      </c>
      <c r="AJ335" s="203"/>
      <c r="AK335" s="204"/>
      <c r="AL335" s="194"/>
      <c r="AM335" s="205"/>
      <c r="AN335" s="206"/>
      <c r="AO335" s="200">
        <f t="shared" si="57"/>
        <v>0</v>
      </c>
      <c r="AP335" s="207" t="s">
        <v>82</v>
      </c>
      <c r="AQ335" s="198" t="str" cm="1">
        <f t="array" ref="AQ335">_xlfn.IFS(OR($G335="公衆街路灯A",$G335="定額電灯"),$G335&amp;AP335,COUNTIF(G335,"*従量電灯*"),G335,1,"-")</f>
        <v>従量電灯</v>
      </c>
      <c r="AR335" s="208" t="str" cm="1">
        <f t="array" ref="AR335">_xlfn.IFS($AN335=0,"-",OR($AH335="対象外",$AH335="-"),"-",OR($G335="公衆街路灯A",$G335="定額電灯"),_xlfn.XLOOKUP($AQ335,削除禁止_電灯料金!$B:$B,削除禁止_電灯料金!$E:$E,0),1,"-")</f>
        <v>-</v>
      </c>
      <c r="AS335" s="209" t="str" cm="1">
        <f t="array" ref="AS335">_xlfn.IFS($AR335="-","-",OR($G335="公衆街路灯A",$G335="定額電灯"),_xlfn.XLOOKUP(AQ335,削除禁止_電灯料金!$B:$B,削除禁止_電灯料金!$D:$D,0),1,"-")</f>
        <v>-</v>
      </c>
      <c r="AT335" s="208" t="str">
        <f>IFERROR(IF(OR($G335="公衆街路灯A",$G335="定額電灯"),"-",ROUND((_xlfn.XLOOKUP($AQ335,削除禁止_電灯料金!$B:$B,削除禁止_電灯料金!$E:$E)*AM335/1000*$K335*$L335/12),2)),"-")</f>
        <v>-</v>
      </c>
      <c r="AU335" s="209" t="str">
        <f>IFERROR(IF(OR($G335="公衆街路灯A",$G335="定額電灯"),"-",ROUND((AM335/1000*$K335*$L335/12)*_xlfn.XLOOKUP($A335,削除禁止_電灯料金!K:K,削除禁止_電灯料金!M:M,"-"),2)),"-")</f>
        <v>-</v>
      </c>
      <c r="AV335" s="210">
        <f>IFERROR(IF(OR($G335="公衆街路灯A",$G335="定額電灯"),ROUND((((AR335+AS335)*AN335))*12*_xlfn.XLOOKUP($A335,削除禁止_電灯料金!K:K,削除禁止_電灯料金!N:N),0),ROUND((AT335+AU335)*AN335*12*_xlfn.XLOOKUP($A335,削除禁止_電灯料金!K:K,削除禁止_電灯料金!N:N),0)),0)</f>
        <v>0</v>
      </c>
      <c r="AW335" s="145"/>
    </row>
    <row r="336" spans="1:49" ht="30" customHeight="1">
      <c r="A336" s="1">
        <v>6</v>
      </c>
      <c r="B336" s="41" t="s">
        <v>479</v>
      </c>
      <c r="C336" s="42"/>
      <c r="D336" s="256" t="s">
        <v>481</v>
      </c>
      <c r="E336" s="257" t="s">
        <v>224</v>
      </c>
      <c r="F336" s="258" t="s">
        <v>500</v>
      </c>
      <c r="G336" s="148" t="s">
        <v>73</v>
      </c>
      <c r="H336" s="279"/>
      <c r="I336" s="280"/>
      <c r="J336" s="267"/>
      <c r="K336" s="152">
        <v>1</v>
      </c>
      <c r="L336" s="153">
        <v>240</v>
      </c>
      <c r="M336" s="281" t="s">
        <v>501</v>
      </c>
      <c r="N336" s="119" t="s">
        <v>134</v>
      </c>
      <c r="O336" s="120">
        <v>1</v>
      </c>
      <c r="P336" s="155" t="s">
        <v>135</v>
      </c>
      <c r="Q336" s="155">
        <v>0</v>
      </c>
      <c r="R336" s="155">
        <v>0</v>
      </c>
      <c r="S336" s="156">
        <v>0</v>
      </c>
      <c r="T336" s="156">
        <v>0</v>
      </c>
      <c r="U336" s="156">
        <v>0</v>
      </c>
      <c r="V336" s="157">
        <v>0</v>
      </c>
      <c r="W336" s="158">
        <v>28</v>
      </c>
      <c r="X336" s="159">
        <v>1</v>
      </c>
      <c r="Y336" s="160">
        <v>1</v>
      </c>
      <c r="Z336" s="161">
        <f t="shared" ref="Z336:Z338" si="61">K336*L336*W336*Y336/12/1000</f>
        <v>0.56000000000000005</v>
      </c>
      <c r="AA336" s="155">
        <v>0</v>
      </c>
      <c r="AB336" s="162" t="s">
        <v>80</v>
      </c>
      <c r="AC336" s="163" t="s">
        <v>56</v>
      </c>
      <c r="AD336" s="164" t="s">
        <v>56</v>
      </c>
      <c r="AE336" s="163" t="s">
        <v>56</v>
      </c>
      <c r="AF336" s="164">
        <f t="shared" ref="AF336:AF338" si="62">$B$2*Z336/Y336</f>
        <v>16.8</v>
      </c>
      <c r="AG336" s="165">
        <f t="shared" ref="AG336:AG338" si="63">Y336*AF336*120</f>
        <v>2016</v>
      </c>
      <c r="AH336" s="166" t="s">
        <v>113</v>
      </c>
      <c r="AI336" s="167"/>
      <c r="AJ336" s="168"/>
      <c r="AK336" s="169"/>
      <c r="AL336" s="170"/>
      <c r="AM336" s="171"/>
      <c r="AN336" s="172"/>
      <c r="AO336" s="173">
        <f t="shared" si="57"/>
        <v>0</v>
      </c>
      <c r="AP336" s="174" t="s">
        <v>82</v>
      </c>
      <c r="AQ336" s="175" t="str" cm="1">
        <f t="array" ref="AQ336">_xlfn.IFS(OR($G336="公衆街路灯A",$G336="定額電灯"),$G336&amp;AP336,COUNTIF(G336,"*従量電灯*"),G336,1,"-")</f>
        <v>従量電灯</v>
      </c>
      <c r="AR336" s="176" t="str" cm="1">
        <f t="array" ref="AR336">_xlfn.IFS($AN336=0,"-",OR($AH336="対象外",$AH336="-"),"-",OR($G336="公衆街路灯A",$G336="定額電灯"),_xlfn.XLOOKUP($AQ336,削除禁止_電灯料金!$B:$B,削除禁止_電灯料金!$E:$E,0),1,"-")</f>
        <v>-</v>
      </c>
      <c r="AS336" s="177" t="str" cm="1">
        <f t="array" ref="AS336">_xlfn.IFS($AR336="-","-",OR($G336="公衆街路灯A",$G336="定額電灯"),_xlfn.XLOOKUP(AQ336,削除禁止_電灯料金!$B:$B,削除禁止_電灯料金!$D:$D,0),1,"-")</f>
        <v>-</v>
      </c>
      <c r="AT336" s="176">
        <f>IFERROR(IF(OR($G336="公衆街路灯A",$G336="定額電灯"),"-",ROUND((_xlfn.XLOOKUP($AQ336,削除禁止_電灯料金!$B:$B,削除禁止_電灯料金!$E:$E)*AM336/1000*$K336*$L336/12),2)),"-")</f>
        <v>0</v>
      </c>
      <c r="AU336" s="177">
        <f>IFERROR(IF(OR($G336="公衆街路灯A",$G336="定額電灯"),"-",ROUND((AM336/1000*$K336*$L336/12)*_xlfn.XLOOKUP($A336,削除禁止_電灯料金!K:K,削除禁止_電灯料金!M:M,"-"),2)),"-")</f>
        <v>0</v>
      </c>
      <c r="AV336" s="178">
        <f>IFERROR(IF(OR($G336="公衆街路灯A",$G336="定額電灯"),ROUND((((AR336+AS336)*AN336))*12*_xlfn.XLOOKUP($A336,削除禁止_電灯料金!K:K,削除禁止_電灯料金!N:N),0),ROUND((AT336+AU336)*AN336*12*_xlfn.XLOOKUP($A336,削除禁止_電灯料金!K:K,削除禁止_電灯料金!N:N),0)),0)</f>
        <v>0</v>
      </c>
      <c r="AW336" s="145"/>
    </row>
    <row r="337" spans="1:49" ht="30" customHeight="1">
      <c r="A337" s="1">
        <v>6</v>
      </c>
      <c r="B337" s="41" t="s">
        <v>479</v>
      </c>
      <c r="C337" s="42"/>
      <c r="D337" s="256" t="s">
        <v>481</v>
      </c>
      <c r="E337" s="257" t="s">
        <v>224</v>
      </c>
      <c r="F337" s="258" t="s">
        <v>500</v>
      </c>
      <c r="G337" s="148" t="s">
        <v>73</v>
      </c>
      <c r="H337" s="279"/>
      <c r="I337" s="280"/>
      <c r="J337" s="267"/>
      <c r="K337" s="152">
        <v>1</v>
      </c>
      <c r="L337" s="153">
        <v>240</v>
      </c>
      <c r="M337" s="281" t="s">
        <v>502</v>
      </c>
      <c r="N337" s="119" t="s">
        <v>142</v>
      </c>
      <c r="O337" s="120">
        <v>1</v>
      </c>
      <c r="P337" s="155" t="s">
        <v>503</v>
      </c>
      <c r="Q337" s="155">
        <v>0</v>
      </c>
      <c r="R337" s="155">
        <v>0</v>
      </c>
      <c r="S337" s="156">
        <v>0</v>
      </c>
      <c r="T337" s="156">
        <v>0</v>
      </c>
      <c r="U337" s="156">
        <v>0</v>
      </c>
      <c r="V337" s="157">
        <v>0</v>
      </c>
      <c r="W337" s="158">
        <v>18</v>
      </c>
      <c r="X337" s="159">
        <v>1</v>
      </c>
      <c r="Y337" s="160">
        <v>1</v>
      </c>
      <c r="Z337" s="161">
        <f t="shared" si="61"/>
        <v>0.36</v>
      </c>
      <c r="AA337" s="155">
        <v>0</v>
      </c>
      <c r="AB337" s="162" t="s">
        <v>80</v>
      </c>
      <c r="AC337" s="163" t="s">
        <v>56</v>
      </c>
      <c r="AD337" s="164" t="s">
        <v>56</v>
      </c>
      <c r="AE337" s="163" t="s">
        <v>56</v>
      </c>
      <c r="AF337" s="164">
        <f t="shared" si="62"/>
        <v>10.799999999999999</v>
      </c>
      <c r="AG337" s="165">
        <f t="shared" si="63"/>
        <v>1295.9999999999998</v>
      </c>
      <c r="AH337" s="166" t="s">
        <v>81</v>
      </c>
      <c r="AI337" s="167"/>
      <c r="AJ337" s="168"/>
      <c r="AK337" s="169"/>
      <c r="AL337" s="170"/>
      <c r="AM337" s="171"/>
      <c r="AN337" s="172"/>
      <c r="AO337" s="173">
        <f t="shared" si="57"/>
        <v>0</v>
      </c>
      <c r="AP337" s="174" t="s">
        <v>82</v>
      </c>
      <c r="AQ337" s="175" t="str" cm="1">
        <f t="array" ref="AQ337">_xlfn.IFS(OR($G337="公衆街路灯A",$G337="定額電灯"),$G337&amp;AP337,COUNTIF(G337,"*従量電灯*"),G337,1,"-")</f>
        <v>従量電灯</v>
      </c>
      <c r="AR337" s="176" t="str" cm="1">
        <f t="array" ref="AR337">_xlfn.IFS($AN337=0,"-",OR($AH337="対象外",$AH337="-"),"-",OR($G337="公衆街路灯A",$G337="定額電灯"),_xlfn.XLOOKUP($AQ337,削除禁止_電灯料金!$B:$B,削除禁止_電灯料金!$E:$E,0),1,"-")</f>
        <v>-</v>
      </c>
      <c r="AS337" s="177" t="str" cm="1">
        <f t="array" ref="AS337">_xlfn.IFS($AR337="-","-",OR($G337="公衆街路灯A",$G337="定額電灯"),_xlfn.XLOOKUP(AQ337,削除禁止_電灯料金!$B:$B,削除禁止_電灯料金!$D:$D,0),1,"-")</f>
        <v>-</v>
      </c>
      <c r="AT337" s="176">
        <f>IFERROR(IF(OR($G337="公衆街路灯A",$G337="定額電灯"),"-",ROUND((_xlfn.XLOOKUP($AQ337,削除禁止_電灯料金!$B:$B,削除禁止_電灯料金!$E:$E)*AM337/1000*$K337*$L337/12),2)),"-")</f>
        <v>0</v>
      </c>
      <c r="AU337" s="177">
        <f>IFERROR(IF(OR($G337="公衆街路灯A",$G337="定額電灯"),"-",ROUND((AM337/1000*$K337*$L337/12)*_xlfn.XLOOKUP($A337,削除禁止_電灯料金!K:K,削除禁止_電灯料金!M:M,"-"),2)),"-")</f>
        <v>0</v>
      </c>
      <c r="AV337" s="178">
        <f>IFERROR(IF(OR($G337="公衆街路灯A",$G337="定額電灯"),ROUND((((AR337+AS337)*AN337))*12*_xlfn.XLOOKUP($A337,削除禁止_電灯料金!K:K,削除禁止_電灯料金!N:N),0),ROUND((AT337+AU337)*AN337*12*_xlfn.XLOOKUP($A337,削除禁止_電灯料金!K:K,削除禁止_電灯料金!N:N),0)),0)</f>
        <v>0</v>
      </c>
      <c r="AW337" s="145"/>
    </row>
    <row r="338" spans="1:49" ht="30" customHeight="1">
      <c r="A338" s="1">
        <v>6</v>
      </c>
      <c r="B338" s="41" t="s">
        <v>479</v>
      </c>
      <c r="C338" s="42"/>
      <c r="D338" s="256" t="s">
        <v>481</v>
      </c>
      <c r="E338" s="257" t="s">
        <v>224</v>
      </c>
      <c r="F338" s="258" t="s">
        <v>278</v>
      </c>
      <c r="G338" s="148" t="s">
        <v>73</v>
      </c>
      <c r="H338" s="279"/>
      <c r="I338" s="280"/>
      <c r="J338" s="267"/>
      <c r="K338" s="152">
        <v>0</v>
      </c>
      <c r="L338" s="153">
        <v>240</v>
      </c>
      <c r="M338" s="281" t="s">
        <v>504</v>
      </c>
      <c r="N338" s="119" t="s">
        <v>210</v>
      </c>
      <c r="O338" s="120">
        <v>1</v>
      </c>
      <c r="P338" s="155" t="s">
        <v>294</v>
      </c>
      <c r="Q338" s="155">
        <v>0</v>
      </c>
      <c r="R338" s="155">
        <v>0</v>
      </c>
      <c r="S338" s="156">
        <v>0</v>
      </c>
      <c r="T338" s="156">
        <v>0</v>
      </c>
      <c r="U338" s="156">
        <v>0</v>
      </c>
      <c r="V338" s="157">
        <v>0</v>
      </c>
      <c r="W338" s="158">
        <v>47</v>
      </c>
      <c r="X338" s="159">
        <v>3</v>
      </c>
      <c r="Y338" s="160">
        <v>3</v>
      </c>
      <c r="Z338" s="161">
        <f t="shared" si="61"/>
        <v>0</v>
      </c>
      <c r="AA338" s="155">
        <v>0</v>
      </c>
      <c r="AB338" s="162" t="s">
        <v>80</v>
      </c>
      <c r="AC338" s="163" t="s">
        <v>56</v>
      </c>
      <c r="AD338" s="164" t="s">
        <v>56</v>
      </c>
      <c r="AE338" s="163" t="s">
        <v>56</v>
      </c>
      <c r="AF338" s="164">
        <f t="shared" si="62"/>
        <v>0</v>
      </c>
      <c r="AG338" s="165">
        <f t="shared" si="63"/>
        <v>0</v>
      </c>
      <c r="AH338" s="166" t="s">
        <v>113</v>
      </c>
      <c r="AI338" s="167"/>
      <c r="AJ338" s="168"/>
      <c r="AK338" s="169"/>
      <c r="AL338" s="170"/>
      <c r="AM338" s="171"/>
      <c r="AN338" s="172"/>
      <c r="AO338" s="173">
        <f t="shared" si="57"/>
        <v>0</v>
      </c>
      <c r="AP338" s="174" t="s">
        <v>82</v>
      </c>
      <c r="AQ338" s="175" t="str" cm="1">
        <f t="array" ref="AQ338">_xlfn.IFS(OR($G338="公衆街路灯A",$G338="定額電灯"),$G338&amp;AP338,COUNTIF(G338,"*従量電灯*"),G338,1,"-")</f>
        <v>従量電灯</v>
      </c>
      <c r="AR338" s="176" t="str" cm="1">
        <f t="array" ref="AR338">_xlfn.IFS($AN338=0,"-",OR($AH338="対象外",$AH338="-"),"-",OR($G338="公衆街路灯A",$G338="定額電灯"),_xlfn.XLOOKUP($AQ338,削除禁止_電灯料金!$B:$B,削除禁止_電灯料金!$E:$E,0),1,"-")</f>
        <v>-</v>
      </c>
      <c r="AS338" s="177" t="str" cm="1">
        <f t="array" ref="AS338">_xlfn.IFS($AR338="-","-",OR($G338="公衆街路灯A",$G338="定額電灯"),_xlfn.XLOOKUP(AQ338,削除禁止_電灯料金!$B:$B,削除禁止_電灯料金!$D:$D,0),1,"-")</f>
        <v>-</v>
      </c>
      <c r="AT338" s="176">
        <f>IFERROR(IF(OR($G338="公衆街路灯A",$G338="定額電灯"),"-",ROUND((_xlfn.XLOOKUP($AQ338,削除禁止_電灯料金!$B:$B,削除禁止_電灯料金!$E:$E)*AM338/1000*$K338*$L338/12),2)),"-")</f>
        <v>0</v>
      </c>
      <c r="AU338" s="177">
        <f>IFERROR(IF(OR($G338="公衆街路灯A",$G338="定額電灯"),"-",ROUND((AM338/1000*$K338*$L338/12)*_xlfn.XLOOKUP($A338,削除禁止_電灯料金!K:K,削除禁止_電灯料金!M:M,"-"),2)),"-")</f>
        <v>0</v>
      </c>
      <c r="AV338" s="178">
        <f>IFERROR(IF(OR($G338="公衆街路灯A",$G338="定額電灯"),ROUND((((AR338+AS338)*AN338))*12*_xlfn.XLOOKUP($A338,削除禁止_電灯料金!K:K,削除禁止_電灯料金!N:N),0),ROUND((AT338+AU338)*AN338*12*_xlfn.XLOOKUP($A338,削除禁止_電灯料金!K:K,削除禁止_電灯料金!N:N),0)),0)</f>
        <v>0</v>
      </c>
      <c r="AW338" s="145"/>
    </row>
    <row r="339" spans="1:49" ht="30" customHeight="1">
      <c r="A339" s="1">
        <v>6</v>
      </c>
      <c r="B339" s="41" t="s">
        <v>479</v>
      </c>
      <c r="C339" s="42"/>
      <c r="D339" s="259" t="s">
        <v>481</v>
      </c>
      <c r="E339" s="260" t="s">
        <v>224</v>
      </c>
      <c r="F339" s="261" t="s">
        <v>505</v>
      </c>
      <c r="G339" s="182" t="s">
        <v>73</v>
      </c>
      <c r="H339" s="318" t="s">
        <v>483</v>
      </c>
      <c r="I339" s="311"/>
      <c r="J339" s="312"/>
      <c r="K339" s="186" t="s">
        <v>82</v>
      </c>
      <c r="L339" s="187" t="s">
        <v>82</v>
      </c>
      <c r="M339" s="313" t="s">
        <v>484</v>
      </c>
      <c r="N339" s="189" t="s">
        <v>485</v>
      </c>
      <c r="O339" s="190">
        <v>0</v>
      </c>
      <c r="P339" s="191" t="s">
        <v>486</v>
      </c>
      <c r="Q339" s="191">
        <v>0</v>
      </c>
      <c r="R339" s="191">
        <v>0</v>
      </c>
      <c r="S339" s="192">
        <v>0</v>
      </c>
      <c r="T339" s="192">
        <v>0</v>
      </c>
      <c r="U339" s="192">
        <v>0</v>
      </c>
      <c r="V339" s="193">
        <v>0</v>
      </c>
      <c r="W339" s="194" t="s">
        <v>56</v>
      </c>
      <c r="X339" s="195"/>
      <c r="Y339" s="196">
        <v>0</v>
      </c>
      <c r="Z339" s="197">
        <v>0</v>
      </c>
      <c r="AA339" s="191">
        <v>0</v>
      </c>
      <c r="AB339" s="198" t="s">
        <v>80</v>
      </c>
      <c r="AC339" s="199" t="s">
        <v>56</v>
      </c>
      <c r="AD339" s="200" t="s">
        <v>56</v>
      </c>
      <c r="AE339" s="199" t="s">
        <v>56</v>
      </c>
      <c r="AF339" s="200" t="s">
        <v>56</v>
      </c>
      <c r="AG339" s="201">
        <v>0</v>
      </c>
      <c r="AH339" s="201" t="s">
        <v>124</v>
      </c>
      <c r="AI339" s="202" t="s">
        <v>487</v>
      </c>
      <c r="AJ339" s="203"/>
      <c r="AK339" s="204"/>
      <c r="AL339" s="194"/>
      <c r="AM339" s="205"/>
      <c r="AN339" s="206"/>
      <c r="AO339" s="200">
        <f t="shared" si="57"/>
        <v>0</v>
      </c>
      <c r="AP339" s="207" t="s">
        <v>82</v>
      </c>
      <c r="AQ339" s="198" t="str" cm="1">
        <f t="array" ref="AQ339">_xlfn.IFS(OR($G339="公衆街路灯A",$G339="定額電灯"),$G339&amp;AP339,COUNTIF(G339,"*従量電灯*"),G339,1,"-")</f>
        <v>従量電灯</v>
      </c>
      <c r="AR339" s="208" t="str" cm="1">
        <f t="array" ref="AR339">_xlfn.IFS($AN339=0,"-",OR($AH339="対象外",$AH339="-"),"-",OR($G339="公衆街路灯A",$G339="定額電灯"),_xlfn.XLOOKUP($AQ339,削除禁止_電灯料金!$B:$B,削除禁止_電灯料金!$E:$E,0),1,"-")</f>
        <v>-</v>
      </c>
      <c r="AS339" s="209" t="str" cm="1">
        <f t="array" ref="AS339">_xlfn.IFS($AR339="-","-",OR($G339="公衆街路灯A",$G339="定額電灯"),_xlfn.XLOOKUP(AQ339,削除禁止_電灯料金!$B:$B,削除禁止_電灯料金!$D:$D,0),1,"-")</f>
        <v>-</v>
      </c>
      <c r="AT339" s="208" t="str">
        <f>IFERROR(IF(OR($G339="公衆街路灯A",$G339="定額電灯"),"-",ROUND((_xlfn.XLOOKUP($AQ339,削除禁止_電灯料金!$B:$B,削除禁止_電灯料金!$E:$E)*AM339/1000*$K339*$L339/12),2)),"-")</f>
        <v>-</v>
      </c>
      <c r="AU339" s="209" t="str">
        <f>IFERROR(IF(OR($G339="公衆街路灯A",$G339="定額電灯"),"-",ROUND((AM339/1000*$K339*$L339/12)*_xlfn.XLOOKUP($A339,削除禁止_電灯料金!K:K,削除禁止_電灯料金!M:M,"-"),2)),"-")</f>
        <v>-</v>
      </c>
      <c r="AV339" s="210">
        <f>IFERROR(IF(OR($G339="公衆街路灯A",$G339="定額電灯"),ROUND((((AR339+AS339)*AN339))*12*_xlfn.XLOOKUP($A339,削除禁止_電灯料金!K:K,削除禁止_電灯料金!N:N),0),ROUND((AT339+AU339)*AN339*12*_xlfn.XLOOKUP($A339,削除禁止_電灯料金!K:K,削除禁止_電灯料金!N:N),0)),0)</f>
        <v>0</v>
      </c>
      <c r="AW339" s="145"/>
    </row>
    <row r="340" spans="1:49" ht="30" customHeight="1">
      <c r="A340" s="1">
        <v>6</v>
      </c>
      <c r="B340" s="41" t="s">
        <v>479</v>
      </c>
      <c r="C340" s="42"/>
      <c r="D340" s="259" t="s">
        <v>481</v>
      </c>
      <c r="E340" s="260" t="s">
        <v>224</v>
      </c>
      <c r="F340" s="261" t="s">
        <v>387</v>
      </c>
      <c r="G340" s="182" t="s">
        <v>73</v>
      </c>
      <c r="H340" s="318" t="s">
        <v>483</v>
      </c>
      <c r="I340" s="311"/>
      <c r="J340" s="312"/>
      <c r="K340" s="186" t="s">
        <v>82</v>
      </c>
      <c r="L340" s="187" t="s">
        <v>82</v>
      </c>
      <c r="M340" s="313" t="s">
        <v>484</v>
      </c>
      <c r="N340" s="189" t="s">
        <v>485</v>
      </c>
      <c r="O340" s="190">
        <v>0</v>
      </c>
      <c r="P340" s="191" t="s">
        <v>486</v>
      </c>
      <c r="Q340" s="191">
        <v>0</v>
      </c>
      <c r="R340" s="191">
        <v>0</v>
      </c>
      <c r="S340" s="192">
        <v>0</v>
      </c>
      <c r="T340" s="192">
        <v>0</v>
      </c>
      <c r="U340" s="192">
        <v>0</v>
      </c>
      <c r="V340" s="193">
        <v>0</v>
      </c>
      <c r="W340" s="194" t="s">
        <v>56</v>
      </c>
      <c r="X340" s="195"/>
      <c r="Y340" s="196">
        <v>0</v>
      </c>
      <c r="Z340" s="197">
        <v>0</v>
      </c>
      <c r="AA340" s="191">
        <v>0</v>
      </c>
      <c r="AB340" s="198" t="s">
        <v>80</v>
      </c>
      <c r="AC340" s="199" t="s">
        <v>56</v>
      </c>
      <c r="AD340" s="200" t="s">
        <v>56</v>
      </c>
      <c r="AE340" s="199" t="s">
        <v>56</v>
      </c>
      <c r="AF340" s="200" t="s">
        <v>56</v>
      </c>
      <c r="AG340" s="201">
        <v>0</v>
      </c>
      <c r="AH340" s="201" t="s">
        <v>124</v>
      </c>
      <c r="AI340" s="202" t="s">
        <v>487</v>
      </c>
      <c r="AJ340" s="203"/>
      <c r="AK340" s="204"/>
      <c r="AL340" s="194"/>
      <c r="AM340" s="205"/>
      <c r="AN340" s="206"/>
      <c r="AO340" s="200">
        <f t="shared" si="57"/>
        <v>0</v>
      </c>
      <c r="AP340" s="207" t="s">
        <v>82</v>
      </c>
      <c r="AQ340" s="198" t="str" cm="1">
        <f t="array" ref="AQ340">_xlfn.IFS(OR($G340="公衆街路灯A",$G340="定額電灯"),$G340&amp;AP340,COUNTIF(G340,"*従量電灯*"),G340,1,"-")</f>
        <v>従量電灯</v>
      </c>
      <c r="AR340" s="208" t="str" cm="1">
        <f t="array" ref="AR340">_xlfn.IFS($AN340=0,"-",OR($AH340="対象外",$AH340="-"),"-",OR($G340="公衆街路灯A",$G340="定額電灯"),_xlfn.XLOOKUP($AQ340,削除禁止_電灯料金!$B:$B,削除禁止_電灯料金!$E:$E,0),1,"-")</f>
        <v>-</v>
      </c>
      <c r="AS340" s="209" t="str" cm="1">
        <f t="array" ref="AS340">_xlfn.IFS($AR340="-","-",OR($G340="公衆街路灯A",$G340="定額電灯"),_xlfn.XLOOKUP(AQ340,削除禁止_電灯料金!$B:$B,削除禁止_電灯料金!$D:$D,0),1,"-")</f>
        <v>-</v>
      </c>
      <c r="AT340" s="208" t="str">
        <f>IFERROR(IF(OR($G340="公衆街路灯A",$G340="定額電灯"),"-",ROUND((_xlfn.XLOOKUP($AQ340,削除禁止_電灯料金!$B:$B,削除禁止_電灯料金!$E:$E)*AM340/1000*$K340*$L340/12),2)),"-")</f>
        <v>-</v>
      </c>
      <c r="AU340" s="209" t="str">
        <f>IFERROR(IF(OR($G340="公衆街路灯A",$G340="定額電灯"),"-",ROUND((AM340/1000*$K340*$L340/12)*_xlfn.XLOOKUP($A340,削除禁止_電灯料金!K:K,削除禁止_電灯料金!M:M,"-"),2)),"-")</f>
        <v>-</v>
      </c>
      <c r="AV340" s="210">
        <f>IFERROR(IF(OR($G340="公衆街路灯A",$G340="定額電灯"),ROUND((((AR340+AS340)*AN340))*12*_xlfn.XLOOKUP($A340,削除禁止_電灯料金!K:K,削除禁止_電灯料金!N:N),0),ROUND((AT340+AU340)*AN340*12*_xlfn.XLOOKUP($A340,削除禁止_電灯料金!K:K,削除禁止_電灯料金!N:N),0)),0)</f>
        <v>0</v>
      </c>
      <c r="AW340" s="145"/>
    </row>
    <row r="341" spans="1:49" ht="30" customHeight="1">
      <c r="A341" s="1">
        <v>6</v>
      </c>
      <c r="B341" s="41" t="s">
        <v>479</v>
      </c>
      <c r="C341" s="42"/>
      <c r="D341" s="259" t="s">
        <v>481</v>
      </c>
      <c r="E341" s="260" t="s">
        <v>224</v>
      </c>
      <c r="F341" s="261" t="s">
        <v>390</v>
      </c>
      <c r="G341" s="182" t="s">
        <v>73</v>
      </c>
      <c r="H341" s="318" t="s">
        <v>483</v>
      </c>
      <c r="I341" s="311"/>
      <c r="J341" s="312"/>
      <c r="K341" s="186" t="s">
        <v>82</v>
      </c>
      <c r="L341" s="187" t="s">
        <v>82</v>
      </c>
      <c r="M341" s="313" t="s">
        <v>484</v>
      </c>
      <c r="N341" s="189" t="s">
        <v>485</v>
      </c>
      <c r="O341" s="190">
        <v>0</v>
      </c>
      <c r="P341" s="191" t="s">
        <v>486</v>
      </c>
      <c r="Q341" s="191">
        <v>0</v>
      </c>
      <c r="R341" s="191">
        <v>0</v>
      </c>
      <c r="S341" s="192">
        <v>0</v>
      </c>
      <c r="T341" s="192">
        <v>0</v>
      </c>
      <c r="U341" s="192">
        <v>0</v>
      </c>
      <c r="V341" s="193">
        <v>0</v>
      </c>
      <c r="W341" s="194" t="s">
        <v>56</v>
      </c>
      <c r="X341" s="195"/>
      <c r="Y341" s="196">
        <v>0</v>
      </c>
      <c r="Z341" s="197">
        <v>0</v>
      </c>
      <c r="AA341" s="191">
        <v>0</v>
      </c>
      <c r="AB341" s="198" t="s">
        <v>80</v>
      </c>
      <c r="AC341" s="199" t="s">
        <v>56</v>
      </c>
      <c r="AD341" s="200" t="s">
        <v>56</v>
      </c>
      <c r="AE341" s="199" t="s">
        <v>56</v>
      </c>
      <c r="AF341" s="200" t="s">
        <v>56</v>
      </c>
      <c r="AG341" s="201">
        <v>0</v>
      </c>
      <c r="AH341" s="201" t="s">
        <v>124</v>
      </c>
      <c r="AI341" s="202" t="s">
        <v>487</v>
      </c>
      <c r="AJ341" s="203"/>
      <c r="AK341" s="204"/>
      <c r="AL341" s="194"/>
      <c r="AM341" s="205"/>
      <c r="AN341" s="206"/>
      <c r="AO341" s="200">
        <f t="shared" si="57"/>
        <v>0</v>
      </c>
      <c r="AP341" s="207" t="s">
        <v>82</v>
      </c>
      <c r="AQ341" s="198" t="str" cm="1">
        <f t="array" ref="AQ341">_xlfn.IFS(OR($G341="公衆街路灯A",$G341="定額電灯"),$G341&amp;AP341,COUNTIF(G341,"*従量電灯*"),G341,1,"-")</f>
        <v>従量電灯</v>
      </c>
      <c r="AR341" s="208" t="str" cm="1">
        <f t="array" ref="AR341">_xlfn.IFS($AN341=0,"-",OR($AH341="対象外",$AH341="-"),"-",OR($G341="公衆街路灯A",$G341="定額電灯"),_xlfn.XLOOKUP($AQ341,削除禁止_電灯料金!$B:$B,削除禁止_電灯料金!$E:$E,0),1,"-")</f>
        <v>-</v>
      </c>
      <c r="AS341" s="209" t="str" cm="1">
        <f t="array" ref="AS341">_xlfn.IFS($AR341="-","-",OR($G341="公衆街路灯A",$G341="定額電灯"),_xlfn.XLOOKUP(AQ341,削除禁止_電灯料金!$B:$B,削除禁止_電灯料金!$D:$D,0),1,"-")</f>
        <v>-</v>
      </c>
      <c r="AT341" s="208" t="str">
        <f>IFERROR(IF(OR($G341="公衆街路灯A",$G341="定額電灯"),"-",ROUND((_xlfn.XLOOKUP($AQ341,削除禁止_電灯料金!$B:$B,削除禁止_電灯料金!$E:$E)*AM341/1000*$K341*$L341/12),2)),"-")</f>
        <v>-</v>
      </c>
      <c r="AU341" s="209" t="str">
        <f>IFERROR(IF(OR($G341="公衆街路灯A",$G341="定額電灯"),"-",ROUND((AM341/1000*$K341*$L341/12)*_xlfn.XLOOKUP($A341,削除禁止_電灯料金!K:K,削除禁止_電灯料金!M:M,"-"),2)),"-")</f>
        <v>-</v>
      </c>
      <c r="AV341" s="210">
        <f>IFERROR(IF(OR($G341="公衆街路灯A",$G341="定額電灯"),ROUND((((AR341+AS341)*AN341))*12*_xlfn.XLOOKUP($A341,削除禁止_電灯料金!K:K,削除禁止_電灯料金!N:N),0),ROUND((AT341+AU341)*AN341*12*_xlfn.XLOOKUP($A341,削除禁止_電灯料金!K:K,削除禁止_電灯料金!N:N),0)),0)</f>
        <v>0</v>
      </c>
      <c r="AW341" s="145"/>
    </row>
    <row r="342" spans="1:49" ht="30" customHeight="1">
      <c r="A342" s="1">
        <v>6</v>
      </c>
      <c r="B342" s="41" t="s">
        <v>479</v>
      </c>
      <c r="C342" s="42"/>
      <c r="D342" s="259" t="s">
        <v>481</v>
      </c>
      <c r="E342" s="260" t="s">
        <v>224</v>
      </c>
      <c r="F342" s="261" t="s">
        <v>506</v>
      </c>
      <c r="G342" s="182" t="s">
        <v>73</v>
      </c>
      <c r="H342" s="183" t="s">
        <v>118</v>
      </c>
      <c r="I342" s="311"/>
      <c r="J342" s="312"/>
      <c r="K342" s="186">
        <v>12</v>
      </c>
      <c r="L342" s="187">
        <v>365</v>
      </c>
      <c r="M342" s="313" t="s">
        <v>507</v>
      </c>
      <c r="N342" s="189" t="s">
        <v>120</v>
      </c>
      <c r="O342" s="190">
        <v>1</v>
      </c>
      <c r="P342" s="191" t="s">
        <v>508</v>
      </c>
      <c r="Q342" s="191">
        <v>0</v>
      </c>
      <c r="R342" s="191">
        <v>0</v>
      </c>
      <c r="S342" s="192">
        <v>0</v>
      </c>
      <c r="T342" s="192" t="s">
        <v>509</v>
      </c>
      <c r="U342" s="192" t="s">
        <v>510</v>
      </c>
      <c r="V342" s="193">
        <v>0</v>
      </c>
      <c r="W342" s="194">
        <v>90</v>
      </c>
      <c r="X342" s="195">
        <v>8</v>
      </c>
      <c r="Y342" s="196">
        <v>8</v>
      </c>
      <c r="Z342" s="197">
        <v>0</v>
      </c>
      <c r="AA342" s="191">
        <v>0</v>
      </c>
      <c r="AB342" s="198" t="s">
        <v>80</v>
      </c>
      <c r="AC342" s="199" t="s">
        <v>56</v>
      </c>
      <c r="AD342" s="200" t="s">
        <v>56</v>
      </c>
      <c r="AE342" s="199" t="s">
        <v>56</v>
      </c>
      <c r="AF342" s="200">
        <v>0</v>
      </c>
      <c r="AG342" s="201">
        <v>0</v>
      </c>
      <c r="AH342" s="201" t="s">
        <v>124</v>
      </c>
      <c r="AI342" s="202" t="s">
        <v>124</v>
      </c>
      <c r="AJ342" s="203"/>
      <c r="AK342" s="204"/>
      <c r="AL342" s="194"/>
      <c r="AM342" s="205"/>
      <c r="AN342" s="206"/>
      <c r="AO342" s="200">
        <f t="shared" si="57"/>
        <v>0</v>
      </c>
      <c r="AP342" s="207" t="s">
        <v>82</v>
      </c>
      <c r="AQ342" s="198" t="str" cm="1">
        <f t="array" ref="AQ342">_xlfn.IFS(OR($G342="公衆街路灯A",$G342="定額電灯"),$G342&amp;AP342,COUNTIF(G342,"*従量電灯*"),G342,1,"-")</f>
        <v>従量電灯</v>
      </c>
      <c r="AR342" s="208" t="str" cm="1">
        <f t="array" ref="AR342">_xlfn.IFS($AN342=0,"-",OR($AH342="対象外",$AH342="-"),"-",OR($G342="公衆街路灯A",$G342="定額電灯"),_xlfn.XLOOKUP($AQ342,削除禁止_電灯料金!$B:$B,削除禁止_電灯料金!$E:$E,0),1,"-")</f>
        <v>-</v>
      </c>
      <c r="AS342" s="209" t="str" cm="1">
        <f t="array" ref="AS342">_xlfn.IFS($AR342="-","-",OR($G342="公衆街路灯A",$G342="定額電灯"),_xlfn.XLOOKUP(AQ342,削除禁止_電灯料金!$B:$B,削除禁止_電灯料金!$D:$D,0),1,"-")</f>
        <v>-</v>
      </c>
      <c r="AT342" s="208">
        <f>IFERROR(IF(OR($G342="公衆街路灯A",$G342="定額電灯"),"-",ROUND((_xlfn.XLOOKUP($AQ342,削除禁止_電灯料金!$B:$B,削除禁止_電灯料金!$E:$E)*AM342/1000*$K342*$L342/12),2)),"-")</f>
        <v>0</v>
      </c>
      <c r="AU342" s="209">
        <f>IFERROR(IF(OR($G342="公衆街路灯A",$G342="定額電灯"),"-",ROUND((AM342/1000*$K342*$L342/12)*_xlfn.XLOOKUP($A342,削除禁止_電灯料金!K:K,削除禁止_電灯料金!M:M,"-"),2)),"-")</f>
        <v>0</v>
      </c>
      <c r="AV342" s="210">
        <f>IFERROR(IF(OR($G342="公衆街路灯A",$G342="定額電灯"),ROUND((((AR342+AS342)*AN342))*12*_xlfn.XLOOKUP($A342,削除禁止_電灯料金!K:K,削除禁止_電灯料金!N:N),0),ROUND((AT342+AU342)*AN342*12*_xlfn.XLOOKUP($A342,削除禁止_電灯料金!K:K,削除禁止_電灯料金!N:N),0)),0)</f>
        <v>0</v>
      </c>
      <c r="AW342" s="145"/>
    </row>
    <row r="343" spans="1:49" ht="30" customHeight="1">
      <c r="A343" s="1">
        <v>6</v>
      </c>
      <c r="B343" s="41" t="s">
        <v>479</v>
      </c>
      <c r="C343" s="42"/>
      <c r="D343" s="259" t="s">
        <v>481</v>
      </c>
      <c r="E343" s="260" t="s">
        <v>252</v>
      </c>
      <c r="F343" s="261" t="s">
        <v>497</v>
      </c>
      <c r="G343" s="182" t="s">
        <v>73</v>
      </c>
      <c r="H343" s="318" t="s">
        <v>483</v>
      </c>
      <c r="I343" s="311"/>
      <c r="J343" s="312"/>
      <c r="K343" s="186" t="s">
        <v>82</v>
      </c>
      <c r="L343" s="187" t="s">
        <v>82</v>
      </c>
      <c r="M343" s="313" t="s">
        <v>484</v>
      </c>
      <c r="N343" s="189" t="s">
        <v>485</v>
      </c>
      <c r="O343" s="190">
        <v>0</v>
      </c>
      <c r="P343" s="191" t="s">
        <v>486</v>
      </c>
      <c r="Q343" s="191">
        <v>0</v>
      </c>
      <c r="R343" s="191">
        <v>0</v>
      </c>
      <c r="S343" s="192">
        <v>0</v>
      </c>
      <c r="T343" s="192">
        <v>0</v>
      </c>
      <c r="U343" s="192">
        <v>0</v>
      </c>
      <c r="V343" s="193">
        <v>0</v>
      </c>
      <c r="W343" s="194" t="s">
        <v>56</v>
      </c>
      <c r="X343" s="195"/>
      <c r="Y343" s="196">
        <v>0</v>
      </c>
      <c r="Z343" s="197">
        <v>0</v>
      </c>
      <c r="AA343" s="191">
        <v>0</v>
      </c>
      <c r="AB343" s="198" t="s">
        <v>80</v>
      </c>
      <c r="AC343" s="199" t="s">
        <v>56</v>
      </c>
      <c r="AD343" s="200" t="s">
        <v>56</v>
      </c>
      <c r="AE343" s="199" t="s">
        <v>56</v>
      </c>
      <c r="AF343" s="200" t="s">
        <v>56</v>
      </c>
      <c r="AG343" s="201">
        <v>0</v>
      </c>
      <c r="AH343" s="201" t="s">
        <v>124</v>
      </c>
      <c r="AI343" s="202" t="s">
        <v>487</v>
      </c>
      <c r="AJ343" s="203"/>
      <c r="AK343" s="204"/>
      <c r="AL343" s="194"/>
      <c r="AM343" s="205"/>
      <c r="AN343" s="206"/>
      <c r="AO343" s="200">
        <f t="shared" si="57"/>
        <v>0</v>
      </c>
      <c r="AP343" s="207" t="s">
        <v>82</v>
      </c>
      <c r="AQ343" s="198" t="str" cm="1">
        <f t="array" ref="AQ343">_xlfn.IFS(OR($G343="公衆街路灯A",$G343="定額電灯"),$G343&amp;AP343,COUNTIF(G343,"*従量電灯*"),G343,1,"-")</f>
        <v>従量電灯</v>
      </c>
      <c r="AR343" s="208" t="str" cm="1">
        <f t="array" ref="AR343">_xlfn.IFS($AN343=0,"-",OR($AH343="対象外",$AH343="-"),"-",OR($G343="公衆街路灯A",$G343="定額電灯"),_xlfn.XLOOKUP($AQ343,削除禁止_電灯料金!$B:$B,削除禁止_電灯料金!$E:$E,0),1,"-")</f>
        <v>-</v>
      </c>
      <c r="AS343" s="209" t="str" cm="1">
        <f t="array" ref="AS343">_xlfn.IFS($AR343="-","-",OR($G343="公衆街路灯A",$G343="定額電灯"),_xlfn.XLOOKUP(AQ343,削除禁止_電灯料金!$B:$B,削除禁止_電灯料金!$D:$D,0),1,"-")</f>
        <v>-</v>
      </c>
      <c r="AT343" s="208" t="str">
        <f>IFERROR(IF(OR($G343="公衆街路灯A",$G343="定額電灯"),"-",ROUND((_xlfn.XLOOKUP($AQ343,削除禁止_電灯料金!$B:$B,削除禁止_電灯料金!$E:$E)*AM343/1000*$K343*$L343/12),2)),"-")</f>
        <v>-</v>
      </c>
      <c r="AU343" s="209" t="str">
        <f>IFERROR(IF(OR($G343="公衆街路灯A",$G343="定額電灯"),"-",ROUND((AM343/1000*$K343*$L343/12)*_xlfn.XLOOKUP($A343,削除禁止_電灯料金!K:K,削除禁止_電灯料金!M:M,"-"),2)),"-")</f>
        <v>-</v>
      </c>
      <c r="AV343" s="210">
        <f>IFERROR(IF(OR($G343="公衆街路灯A",$G343="定額電灯"),ROUND((((AR343+AS343)*AN343))*12*_xlfn.XLOOKUP($A343,削除禁止_電灯料金!K:K,削除禁止_電灯料金!N:N),0),ROUND((AT343+AU343)*AN343*12*_xlfn.XLOOKUP($A343,削除禁止_電灯料金!K:K,削除禁止_電灯料金!N:N),0)),0)</f>
        <v>0</v>
      </c>
      <c r="AW343" s="145"/>
    </row>
    <row r="344" spans="1:49" ht="30" customHeight="1">
      <c r="A344" s="1">
        <v>6</v>
      </c>
      <c r="B344" s="41" t="s">
        <v>479</v>
      </c>
      <c r="C344" s="42"/>
      <c r="D344" s="259" t="s">
        <v>481</v>
      </c>
      <c r="E344" s="260" t="s">
        <v>252</v>
      </c>
      <c r="F344" s="261" t="s">
        <v>511</v>
      </c>
      <c r="G344" s="182" t="s">
        <v>73</v>
      </c>
      <c r="H344" s="318" t="s">
        <v>483</v>
      </c>
      <c r="I344" s="311"/>
      <c r="J344" s="312"/>
      <c r="K344" s="186" t="s">
        <v>82</v>
      </c>
      <c r="L344" s="187" t="s">
        <v>82</v>
      </c>
      <c r="M344" s="313" t="s">
        <v>484</v>
      </c>
      <c r="N344" s="189" t="s">
        <v>485</v>
      </c>
      <c r="O344" s="190">
        <v>0</v>
      </c>
      <c r="P344" s="191" t="s">
        <v>486</v>
      </c>
      <c r="Q344" s="191">
        <v>0</v>
      </c>
      <c r="R344" s="191">
        <v>0</v>
      </c>
      <c r="S344" s="192">
        <v>0</v>
      </c>
      <c r="T344" s="192">
        <v>0</v>
      </c>
      <c r="U344" s="192">
        <v>0</v>
      </c>
      <c r="V344" s="193">
        <v>0</v>
      </c>
      <c r="W344" s="194" t="s">
        <v>56</v>
      </c>
      <c r="X344" s="195"/>
      <c r="Y344" s="196">
        <v>0</v>
      </c>
      <c r="Z344" s="197">
        <v>0</v>
      </c>
      <c r="AA344" s="191">
        <v>0</v>
      </c>
      <c r="AB344" s="198" t="s">
        <v>80</v>
      </c>
      <c r="AC344" s="199" t="s">
        <v>56</v>
      </c>
      <c r="AD344" s="200" t="s">
        <v>56</v>
      </c>
      <c r="AE344" s="199" t="s">
        <v>56</v>
      </c>
      <c r="AF344" s="200" t="s">
        <v>56</v>
      </c>
      <c r="AG344" s="201">
        <v>0</v>
      </c>
      <c r="AH344" s="201" t="s">
        <v>124</v>
      </c>
      <c r="AI344" s="202" t="s">
        <v>487</v>
      </c>
      <c r="AJ344" s="203"/>
      <c r="AK344" s="204"/>
      <c r="AL344" s="194"/>
      <c r="AM344" s="205"/>
      <c r="AN344" s="206"/>
      <c r="AO344" s="200">
        <f t="shared" si="57"/>
        <v>0</v>
      </c>
      <c r="AP344" s="207" t="s">
        <v>82</v>
      </c>
      <c r="AQ344" s="198" t="str" cm="1">
        <f t="array" ref="AQ344">_xlfn.IFS(OR($G344="公衆街路灯A",$G344="定額電灯"),$G344&amp;AP344,COUNTIF(G344,"*従量電灯*"),G344,1,"-")</f>
        <v>従量電灯</v>
      </c>
      <c r="AR344" s="208" t="str" cm="1">
        <f t="array" ref="AR344">_xlfn.IFS($AN344=0,"-",OR($AH344="対象外",$AH344="-"),"-",OR($G344="公衆街路灯A",$G344="定額電灯"),_xlfn.XLOOKUP($AQ344,削除禁止_電灯料金!$B:$B,削除禁止_電灯料金!$E:$E,0),1,"-")</f>
        <v>-</v>
      </c>
      <c r="AS344" s="209" t="str" cm="1">
        <f t="array" ref="AS344">_xlfn.IFS($AR344="-","-",OR($G344="公衆街路灯A",$G344="定額電灯"),_xlfn.XLOOKUP(AQ344,削除禁止_電灯料金!$B:$B,削除禁止_電灯料金!$D:$D,0),1,"-")</f>
        <v>-</v>
      </c>
      <c r="AT344" s="208" t="str">
        <f>IFERROR(IF(OR($G344="公衆街路灯A",$G344="定額電灯"),"-",ROUND((_xlfn.XLOOKUP($AQ344,削除禁止_電灯料金!$B:$B,削除禁止_電灯料金!$E:$E)*AM344/1000*$K344*$L344/12),2)),"-")</f>
        <v>-</v>
      </c>
      <c r="AU344" s="209" t="str">
        <f>IFERROR(IF(OR($G344="公衆街路灯A",$G344="定額電灯"),"-",ROUND((AM344/1000*$K344*$L344/12)*_xlfn.XLOOKUP($A344,削除禁止_電灯料金!K:K,削除禁止_電灯料金!M:M,"-"),2)),"-")</f>
        <v>-</v>
      </c>
      <c r="AV344" s="210">
        <f>IFERROR(IF(OR($G344="公衆街路灯A",$G344="定額電灯"),ROUND((((AR344+AS344)*AN344))*12*_xlfn.XLOOKUP($A344,削除禁止_電灯料金!K:K,削除禁止_電灯料金!N:N),0),ROUND((AT344+AU344)*AN344*12*_xlfn.XLOOKUP($A344,削除禁止_電灯料金!K:K,削除禁止_電灯料金!N:N),0)),0)</f>
        <v>0</v>
      </c>
      <c r="AW344" s="145"/>
    </row>
    <row r="345" spans="1:49" ht="30" customHeight="1">
      <c r="A345" s="1">
        <v>6</v>
      </c>
      <c r="B345" s="41" t="s">
        <v>479</v>
      </c>
      <c r="C345" s="42"/>
      <c r="D345" s="259" t="s">
        <v>481</v>
      </c>
      <c r="E345" s="260" t="s">
        <v>252</v>
      </c>
      <c r="F345" s="261" t="s">
        <v>512</v>
      </c>
      <c r="G345" s="182" t="s">
        <v>73</v>
      </c>
      <c r="H345" s="318" t="s">
        <v>483</v>
      </c>
      <c r="I345" s="311"/>
      <c r="J345" s="312"/>
      <c r="K345" s="186" t="s">
        <v>82</v>
      </c>
      <c r="L345" s="187" t="s">
        <v>82</v>
      </c>
      <c r="M345" s="313" t="s">
        <v>484</v>
      </c>
      <c r="N345" s="189" t="s">
        <v>485</v>
      </c>
      <c r="O345" s="190">
        <v>0</v>
      </c>
      <c r="P345" s="191" t="s">
        <v>486</v>
      </c>
      <c r="Q345" s="191">
        <v>0</v>
      </c>
      <c r="R345" s="191">
        <v>0</v>
      </c>
      <c r="S345" s="192">
        <v>0</v>
      </c>
      <c r="T345" s="192">
        <v>0</v>
      </c>
      <c r="U345" s="192">
        <v>0</v>
      </c>
      <c r="V345" s="193">
        <v>0</v>
      </c>
      <c r="W345" s="194" t="s">
        <v>56</v>
      </c>
      <c r="X345" s="195"/>
      <c r="Y345" s="196">
        <v>0</v>
      </c>
      <c r="Z345" s="197">
        <v>0</v>
      </c>
      <c r="AA345" s="191">
        <v>0</v>
      </c>
      <c r="AB345" s="198" t="s">
        <v>80</v>
      </c>
      <c r="AC345" s="199" t="s">
        <v>56</v>
      </c>
      <c r="AD345" s="200" t="s">
        <v>56</v>
      </c>
      <c r="AE345" s="199" t="s">
        <v>56</v>
      </c>
      <c r="AF345" s="200" t="s">
        <v>56</v>
      </c>
      <c r="AG345" s="201">
        <v>0</v>
      </c>
      <c r="AH345" s="201" t="s">
        <v>124</v>
      </c>
      <c r="AI345" s="202" t="s">
        <v>487</v>
      </c>
      <c r="AJ345" s="203"/>
      <c r="AK345" s="204"/>
      <c r="AL345" s="194"/>
      <c r="AM345" s="205"/>
      <c r="AN345" s="206"/>
      <c r="AO345" s="200">
        <f t="shared" si="57"/>
        <v>0</v>
      </c>
      <c r="AP345" s="207" t="s">
        <v>82</v>
      </c>
      <c r="AQ345" s="198" t="str" cm="1">
        <f t="array" ref="AQ345">_xlfn.IFS(OR($G345="公衆街路灯A",$G345="定額電灯"),$G345&amp;AP345,COUNTIF(G345,"*従量電灯*"),G345,1,"-")</f>
        <v>従量電灯</v>
      </c>
      <c r="AR345" s="208" t="str" cm="1">
        <f t="array" ref="AR345">_xlfn.IFS($AN345=0,"-",OR($AH345="対象外",$AH345="-"),"-",OR($G345="公衆街路灯A",$G345="定額電灯"),_xlfn.XLOOKUP($AQ345,削除禁止_電灯料金!$B:$B,削除禁止_電灯料金!$E:$E,0),1,"-")</f>
        <v>-</v>
      </c>
      <c r="AS345" s="209" t="str" cm="1">
        <f t="array" ref="AS345">_xlfn.IFS($AR345="-","-",OR($G345="公衆街路灯A",$G345="定額電灯"),_xlfn.XLOOKUP(AQ345,削除禁止_電灯料金!$B:$B,削除禁止_電灯料金!$D:$D,0),1,"-")</f>
        <v>-</v>
      </c>
      <c r="AT345" s="208" t="str">
        <f>IFERROR(IF(OR($G345="公衆街路灯A",$G345="定額電灯"),"-",ROUND((_xlfn.XLOOKUP($AQ345,削除禁止_電灯料金!$B:$B,削除禁止_電灯料金!$E:$E)*AM345/1000*$K345*$L345/12),2)),"-")</f>
        <v>-</v>
      </c>
      <c r="AU345" s="209" t="str">
        <f>IFERROR(IF(OR($G345="公衆街路灯A",$G345="定額電灯"),"-",ROUND((AM345/1000*$K345*$L345/12)*_xlfn.XLOOKUP($A345,削除禁止_電灯料金!K:K,削除禁止_電灯料金!M:M,"-"),2)),"-")</f>
        <v>-</v>
      </c>
      <c r="AV345" s="210">
        <f>IFERROR(IF(OR($G345="公衆街路灯A",$G345="定額電灯"),ROUND((((AR345+AS345)*AN345))*12*_xlfn.XLOOKUP($A345,削除禁止_電灯料金!K:K,削除禁止_電灯料金!N:N),0),ROUND((AT345+AU345)*AN345*12*_xlfn.XLOOKUP($A345,削除禁止_電灯料金!K:K,削除禁止_電灯料金!N:N),0)),0)</f>
        <v>0</v>
      </c>
      <c r="AW345" s="145"/>
    </row>
    <row r="346" spans="1:49" ht="30" customHeight="1">
      <c r="A346" s="1">
        <v>6</v>
      </c>
      <c r="B346" s="41" t="s">
        <v>479</v>
      </c>
      <c r="C346" s="42"/>
      <c r="D346" s="259" t="s">
        <v>481</v>
      </c>
      <c r="E346" s="260" t="s">
        <v>252</v>
      </c>
      <c r="F346" s="261" t="s">
        <v>513</v>
      </c>
      <c r="G346" s="182" t="s">
        <v>73</v>
      </c>
      <c r="H346" s="318" t="s">
        <v>483</v>
      </c>
      <c r="I346" s="311"/>
      <c r="J346" s="312"/>
      <c r="K346" s="186" t="s">
        <v>82</v>
      </c>
      <c r="L346" s="187" t="s">
        <v>82</v>
      </c>
      <c r="M346" s="313" t="s">
        <v>484</v>
      </c>
      <c r="N346" s="189" t="s">
        <v>485</v>
      </c>
      <c r="O346" s="190">
        <v>0</v>
      </c>
      <c r="P346" s="191" t="s">
        <v>486</v>
      </c>
      <c r="Q346" s="191">
        <v>0</v>
      </c>
      <c r="R346" s="191">
        <v>0</v>
      </c>
      <c r="S346" s="192">
        <v>0</v>
      </c>
      <c r="T346" s="192">
        <v>0</v>
      </c>
      <c r="U346" s="192">
        <v>0</v>
      </c>
      <c r="V346" s="193">
        <v>0</v>
      </c>
      <c r="W346" s="194" t="s">
        <v>56</v>
      </c>
      <c r="X346" s="195"/>
      <c r="Y346" s="196">
        <v>0</v>
      </c>
      <c r="Z346" s="197">
        <v>0</v>
      </c>
      <c r="AA346" s="191">
        <v>0</v>
      </c>
      <c r="AB346" s="198" t="s">
        <v>80</v>
      </c>
      <c r="AC346" s="199" t="s">
        <v>56</v>
      </c>
      <c r="AD346" s="200" t="s">
        <v>56</v>
      </c>
      <c r="AE346" s="199" t="s">
        <v>56</v>
      </c>
      <c r="AF346" s="200" t="s">
        <v>56</v>
      </c>
      <c r="AG346" s="201">
        <v>0</v>
      </c>
      <c r="AH346" s="201" t="s">
        <v>124</v>
      </c>
      <c r="AI346" s="202" t="s">
        <v>487</v>
      </c>
      <c r="AJ346" s="203"/>
      <c r="AK346" s="204"/>
      <c r="AL346" s="194"/>
      <c r="AM346" s="205"/>
      <c r="AN346" s="206"/>
      <c r="AO346" s="200">
        <f t="shared" si="57"/>
        <v>0</v>
      </c>
      <c r="AP346" s="207" t="s">
        <v>82</v>
      </c>
      <c r="AQ346" s="198" t="str" cm="1">
        <f t="array" ref="AQ346">_xlfn.IFS(OR($G346="公衆街路灯A",$G346="定額電灯"),$G346&amp;AP346,COUNTIF(G346,"*従量電灯*"),G346,1,"-")</f>
        <v>従量電灯</v>
      </c>
      <c r="AR346" s="208" t="str" cm="1">
        <f t="array" ref="AR346">_xlfn.IFS($AN346=0,"-",OR($AH346="対象外",$AH346="-"),"-",OR($G346="公衆街路灯A",$G346="定額電灯"),_xlfn.XLOOKUP($AQ346,削除禁止_電灯料金!$B:$B,削除禁止_電灯料金!$E:$E,0),1,"-")</f>
        <v>-</v>
      </c>
      <c r="AS346" s="209" t="str" cm="1">
        <f t="array" ref="AS346">_xlfn.IFS($AR346="-","-",OR($G346="公衆街路灯A",$G346="定額電灯"),_xlfn.XLOOKUP(AQ346,削除禁止_電灯料金!$B:$B,削除禁止_電灯料金!$D:$D,0),1,"-")</f>
        <v>-</v>
      </c>
      <c r="AT346" s="208" t="str">
        <f>IFERROR(IF(OR($G346="公衆街路灯A",$G346="定額電灯"),"-",ROUND((_xlfn.XLOOKUP($AQ346,削除禁止_電灯料金!$B:$B,削除禁止_電灯料金!$E:$E)*AM346/1000*$K346*$L346/12),2)),"-")</f>
        <v>-</v>
      </c>
      <c r="AU346" s="209" t="str">
        <f>IFERROR(IF(OR($G346="公衆街路灯A",$G346="定額電灯"),"-",ROUND((AM346/1000*$K346*$L346/12)*_xlfn.XLOOKUP($A346,削除禁止_電灯料金!K:K,削除禁止_電灯料金!M:M,"-"),2)),"-")</f>
        <v>-</v>
      </c>
      <c r="AV346" s="210">
        <f>IFERROR(IF(OR($G346="公衆街路灯A",$G346="定額電灯"),ROUND((((AR346+AS346)*AN346))*12*_xlfn.XLOOKUP($A346,削除禁止_電灯料金!K:K,削除禁止_電灯料金!N:N),0),ROUND((AT346+AU346)*AN346*12*_xlfn.XLOOKUP($A346,削除禁止_電灯料金!K:K,削除禁止_電灯料金!N:N),0)),0)</f>
        <v>0</v>
      </c>
      <c r="AW346" s="145"/>
    </row>
    <row r="347" spans="1:49" ht="30" customHeight="1">
      <c r="A347" s="1">
        <v>6</v>
      </c>
      <c r="B347" s="41" t="s">
        <v>479</v>
      </c>
      <c r="C347" s="42"/>
      <c r="D347" s="259" t="s">
        <v>481</v>
      </c>
      <c r="E347" s="260" t="s">
        <v>252</v>
      </c>
      <c r="F347" s="261" t="s">
        <v>514</v>
      </c>
      <c r="G347" s="182" t="s">
        <v>73</v>
      </c>
      <c r="H347" s="318" t="s">
        <v>483</v>
      </c>
      <c r="I347" s="311"/>
      <c r="J347" s="312"/>
      <c r="K347" s="186" t="s">
        <v>82</v>
      </c>
      <c r="L347" s="187" t="s">
        <v>82</v>
      </c>
      <c r="M347" s="313" t="s">
        <v>484</v>
      </c>
      <c r="N347" s="189" t="s">
        <v>485</v>
      </c>
      <c r="O347" s="190">
        <v>0</v>
      </c>
      <c r="P347" s="191" t="s">
        <v>486</v>
      </c>
      <c r="Q347" s="191">
        <v>0</v>
      </c>
      <c r="R347" s="191">
        <v>0</v>
      </c>
      <c r="S347" s="192">
        <v>0</v>
      </c>
      <c r="T347" s="192">
        <v>0</v>
      </c>
      <c r="U347" s="192">
        <v>0</v>
      </c>
      <c r="V347" s="193">
        <v>0</v>
      </c>
      <c r="W347" s="194" t="s">
        <v>56</v>
      </c>
      <c r="X347" s="195"/>
      <c r="Y347" s="196">
        <v>0</v>
      </c>
      <c r="Z347" s="197">
        <v>0</v>
      </c>
      <c r="AA347" s="191">
        <v>0</v>
      </c>
      <c r="AB347" s="198" t="s">
        <v>80</v>
      </c>
      <c r="AC347" s="199" t="s">
        <v>56</v>
      </c>
      <c r="AD347" s="200" t="s">
        <v>56</v>
      </c>
      <c r="AE347" s="199" t="s">
        <v>56</v>
      </c>
      <c r="AF347" s="200" t="s">
        <v>56</v>
      </c>
      <c r="AG347" s="201">
        <v>0</v>
      </c>
      <c r="AH347" s="201" t="s">
        <v>124</v>
      </c>
      <c r="AI347" s="202" t="s">
        <v>487</v>
      </c>
      <c r="AJ347" s="203"/>
      <c r="AK347" s="204"/>
      <c r="AL347" s="194"/>
      <c r="AM347" s="205"/>
      <c r="AN347" s="206"/>
      <c r="AO347" s="200">
        <f t="shared" si="57"/>
        <v>0</v>
      </c>
      <c r="AP347" s="207" t="s">
        <v>82</v>
      </c>
      <c r="AQ347" s="198" t="str" cm="1">
        <f t="array" ref="AQ347">_xlfn.IFS(OR($G347="公衆街路灯A",$G347="定額電灯"),$G347&amp;AP347,COUNTIF(G347,"*従量電灯*"),G347,1,"-")</f>
        <v>従量電灯</v>
      </c>
      <c r="AR347" s="208" t="str" cm="1">
        <f t="array" ref="AR347">_xlfn.IFS($AN347=0,"-",OR($AH347="対象外",$AH347="-"),"-",OR($G347="公衆街路灯A",$G347="定額電灯"),_xlfn.XLOOKUP($AQ347,削除禁止_電灯料金!$B:$B,削除禁止_電灯料金!$E:$E,0),1,"-")</f>
        <v>-</v>
      </c>
      <c r="AS347" s="209" t="str" cm="1">
        <f t="array" ref="AS347">_xlfn.IFS($AR347="-","-",OR($G347="公衆街路灯A",$G347="定額電灯"),_xlfn.XLOOKUP(AQ347,削除禁止_電灯料金!$B:$B,削除禁止_電灯料金!$D:$D,0),1,"-")</f>
        <v>-</v>
      </c>
      <c r="AT347" s="208" t="str">
        <f>IFERROR(IF(OR($G347="公衆街路灯A",$G347="定額電灯"),"-",ROUND((_xlfn.XLOOKUP($AQ347,削除禁止_電灯料金!$B:$B,削除禁止_電灯料金!$E:$E)*AM347/1000*$K347*$L347/12),2)),"-")</f>
        <v>-</v>
      </c>
      <c r="AU347" s="209" t="str">
        <f>IFERROR(IF(OR($G347="公衆街路灯A",$G347="定額電灯"),"-",ROUND((AM347/1000*$K347*$L347/12)*_xlfn.XLOOKUP($A347,削除禁止_電灯料金!K:K,削除禁止_電灯料金!M:M,"-"),2)),"-")</f>
        <v>-</v>
      </c>
      <c r="AV347" s="210">
        <f>IFERROR(IF(OR($G347="公衆街路灯A",$G347="定額電灯"),ROUND((((AR347+AS347)*AN347))*12*_xlfn.XLOOKUP($A347,削除禁止_電灯料金!K:K,削除禁止_電灯料金!N:N),0),ROUND((AT347+AU347)*AN347*12*_xlfn.XLOOKUP($A347,削除禁止_電灯料金!K:K,削除禁止_電灯料金!N:N),0)),0)</f>
        <v>0</v>
      </c>
      <c r="AW347" s="145"/>
    </row>
    <row r="348" spans="1:49" ht="30" customHeight="1">
      <c r="A348" s="1">
        <v>6</v>
      </c>
      <c r="B348" s="41" t="s">
        <v>479</v>
      </c>
      <c r="C348" s="42"/>
      <c r="D348" s="259" t="s">
        <v>481</v>
      </c>
      <c r="E348" s="260" t="s">
        <v>252</v>
      </c>
      <c r="F348" s="261" t="s">
        <v>515</v>
      </c>
      <c r="G348" s="182" t="s">
        <v>73</v>
      </c>
      <c r="H348" s="318" t="s">
        <v>483</v>
      </c>
      <c r="I348" s="311"/>
      <c r="J348" s="312"/>
      <c r="K348" s="186" t="s">
        <v>82</v>
      </c>
      <c r="L348" s="187" t="s">
        <v>82</v>
      </c>
      <c r="M348" s="313" t="s">
        <v>484</v>
      </c>
      <c r="N348" s="189" t="s">
        <v>485</v>
      </c>
      <c r="O348" s="190">
        <v>0</v>
      </c>
      <c r="P348" s="191" t="s">
        <v>486</v>
      </c>
      <c r="Q348" s="191">
        <v>0</v>
      </c>
      <c r="R348" s="191">
        <v>0</v>
      </c>
      <c r="S348" s="192">
        <v>0</v>
      </c>
      <c r="T348" s="192">
        <v>0</v>
      </c>
      <c r="U348" s="192">
        <v>0</v>
      </c>
      <c r="V348" s="193">
        <v>0</v>
      </c>
      <c r="W348" s="194" t="s">
        <v>56</v>
      </c>
      <c r="X348" s="195"/>
      <c r="Y348" s="196">
        <v>0</v>
      </c>
      <c r="Z348" s="197">
        <v>0</v>
      </c>
      <c r="AA348" s="191">
        <v>0</v>
      </c>
      <c r="AB348" s="198" t="s">
        <v>80</v>
      </c>
      <c r="AC348" s="199" t="s">
        <v>56</v>
      </c>
      <c r="AD348" s="200" t="s">
        <v>56</v>
      </c>
      <c r="AE348" s="199" t="s">
        <v>56</v>
      </c>
      <c r="AF348" s="200" t="s">
        <v>56</v>
      </c>
      <c r="AG348" s="201">
        <v>0</v>
      </c>
      <c r="AH348" s="201" t="s">
        <v>124</v>
      </c>
      <c r="AI348" s="202" t="s">
        <v>487</v>
      </c>
      <c r="AJ348" s="203"/>
      <c r="AK348" s="204"/>
      <c r="AL348" s="194"/>
      <c r="AM348" s="205"/>
      <c r="AN348" s="206"/>
      <c r="AO348" s="200">
        <f t="shared" si="57"/>
        <v>0</v>
      </c>
      <c r="AP348" s="207" t="s">
        <v>82</v>
      </c>
      <c r="AQ348" s="198" t="str" cm="1">
        <f t="array" ref="AQ348">_xlfn.IFS(OR($G348="公衆街路灯A",$G348="定額電灯"),$G348&amp;AP348,COUNTIF(G348,"*従量電灯*"),G348,1,"-")</f>
        <v>従量電灯</v>
      </c>
      <c r="AR348" s="208" t="str" cm="1">
        <f t="array" ref="AR348">_xlfn.IFS($AN348=0,"-",OR($AH348="対象外",$AH348="-"),"-",OR($G348="公衆街路灯A",$G348="定額電灯"),_xlfn.XLOOKUP($AQ348,削除禁止_電灯料金!$B:$B,削除禁止_電灯料金!$E:$E,0),1,"-")</f>
        <v>-</v>
      </c>
      <c r="AS348" s="209" t="str" cm="1">
        <f t="array" ref="AS348">_xlfn.IFS($AR348="-","-",OR($G348="公衆街路灯A",$G348="定額電灯"),_xlfn.XLOOKUP(AQ348,削除禁止_電灯料金!$B:$B,削除禁止_電灯料金!$D:$D,0),1,"-")</f>
        <v>-</v>
      </c>
      <c r="AT348" s="208" t="str">
        <f>IFERROR(IF(OR($G348="公衆街路灯A",$G348="定額電灯"),"-",ROUND((_xlfn.XLOOKUP($AQ348,削除禁止_電灯料金!$B:$B,削除禁止_電灯料金!$E:$E)*AM348/1000*$K348*$L348/12),2)),"-")</f>
        <v>-</v>
      </c>
      <c r="AU348" s="209" t="str">
        <f>IFERROR(IF(OR($G348="公衆街路灯A",$G348="定額電灯"),"-",ROUND((AM348/1000*$K348*$L348/12)*_xlfn.XLOOKUP($A348,削除禁止_電灯料金!K:K,削除禁止_電灯料金!M:M,"-"),2)),"-")</f>
        <v>-</v>
      </c>
      <c r="AV348" s="210">
        <f>IFERROR(IF(OR($G348="公衆街路灯A",$G348="定額電灯"),ROUND((((AR348+AS348)*AN348))*12*_xlfn.XLOOKUP($A348,削除禁止_電灯料金!K:K,削除禁止_電灯料金!N:N),0),ROUND((AT348+AU348)*AN348*12*_xlfn.XLOOKUP($A348,削除禁止_電灯料金!K:K,削除禁止_電灯料金!N:N),0)),0)</f>
        <v>0</v>
      </c>
      <c r="AW348" s="145"/>
    </row>
    <row r="349" spans="1:49" ht="30" customHeight="1">
      <c r="A349" s="1">
        <v>6</v>
      </c>
      <c r="B349" s="41" t="s">
        <v>479</v>
      </c>
      <c r="C349" s="42"/>
      <c r="D349" s="259" t="s">
        <v>481</v>
      </c>
      <c r="E349" s="260" t="s">
        <v>252</v>
      </c>
      <c r="F349" s="261" t="s">
        <v>516</v>
      </c>
      <c r="G349" s="182" t="s">
        <v>73</v>
      </c>
      <c r="H349" s="318" t="s">
        <v>483</v>
      </c>
      <c r="I349" s="311"/>
      <c r="J349" s="312"/>
      <c r="K349" s="186" t="s">
        <v>82</v>
      </c>
      <c r="L349" s="187" t="s">
        <v>82</v>
      </c>
      <c r="M349" s="313" t="s">
        <v>484</v>
      </c>
      <c r="N349" s="189" t="s">
        <v>485</v>
      </c>
      <c r="O349" s="190">
        <v>0</v>
      </c>
      <c r="P349" s="191" t="s">
        <v>486</v>
      </c>
      <c r="Q349" s="191">
        <v>0</v>
      </c>
      <c r="R349" s="191">
        <v>0</v>
      </c>
      <c r="S349" s="192">
        <v>0</v>
      </c>
      <c r="T349" s="192">
        <v>0</v>
      </c>
      <c r="U349" s="192">
        <v>0</v>
      </c>
      <c r="V349" s="193">
        <v>0</v>
      </c>
      <c r="W349" s="194" t="s">
        <v>56</v>
      </c>
      <c r="X349" s="195"/>
      <c r="Y349" s="196">
        <v>0</v>
      </c>
      <c r="Z349" s="197">
        <v>0</v>
      </c>
      <c r="AA349" s="191">
        <v>0</v>
      </c>
      <c r="AB349" s="198" t="s">
        <v>80</v>
      </c>
      <c r="AC349" s="199" t="s">
        <v>56</v>
      </c>
      <c r="AD349" s="200" t="s">
        <v>56</v>
      </c>
      <c r="AE349" s="199" t="s">
        <v>56</v>
      </c>
      <c r="AF349" s="200" t="s">
        <v>56</v>
      </c>
      <c r="AG349" s="201">
        <v>0</v>
      </c>
      <c r="AH349" s="201" t="s">
        <v>124</v>
      </c>
      <c r="AI349" s="202" t="s">
        <v>487</v>
      </c>
      <c r="AJ349" s="203"/>
      <c r="AK349" s="204"/>
      <c r="AL349" s="194"/>
      <c r="AM349" s="205"/>
      <c r="AN349" s="206"/>
      <c r="AO349" s="200">
        <f t="shared" si="57"/>
        <v>0</v>
      </c>
      <c r="AP349" s="207" t="s">
        <v>82</v>
      </c>
      <c r="AQ349" s="198" t="str" cm="1">
        <f t="array" ref="AQ349">_xlfn.IFS(OR($G349="公衆街路灯A",$G349="定額電灯"),$G349&amp;AP349,COUNTIF(G349,"*従量電灯*"),G349,1,"-")</f>
        <v>従量電灯</v>
      </c>
      <c r="AR349" s="208" t="str" cm="1">
        <f t="array" ref="AR349">_xlfn.IFS($AN349=0,"-",OR($AH349="対象外",$AH349="-"),"-",OR($G349="公衆街路灯A",$G349="定額電灯"),_xlfn.XLOOKUP($AQ349,削除禁止_電灯料金!$B:$B,削除禁止_電灯料金!$E:$E,0),1,"-")</f>
        <v>-</v>
      </c>
      <c r="AS349" s="209" t="str" cm="1">
        <f t="array" ref="AS349">_xlfn.IFS($AR349="-","-",OR($G349="公衆街路灯A",$G349="定額電灯"),_xlfn.XLOOKUP(AQ349,削除禁止_電灯料金!$B:$B,削除禁止_電灯料金!$D:$D,0),1,"-")</f>
        <v>-</v>
      </c>
      <c r="AT349" s="208" t="str">
        <f>IFERROR(IF(OR($G349="公衆街路灯A",$G349="定額電灯"),"-",ROUND((_xlfn.XLOOKUP($AQ349,削除禁止_電灯料金!$B:$B,削除禁止_電灯料金!$E:$E)*AM349/1000*$K349*$L349/12),2)),"-")</f>
        <v>-</v>
      </c>
      <c r="AU349" s="209" t="str">
        <f>IFERROR(IF(OR($G349="公衆街路灯A",$G349="定額電灯"),"-",ROUND((AM349/1000*$K349*$L349/12)*_xlfn.XLOOKUP($A349,削除禁止_電灯料金!K:K,削除禁止_電灯料金!M:M,"-"),2)),"-")</f>
        <v>-</v>
      </c>
      <c r="AV349" s="210">
        <f>IFERROR(IF(OR($G349="公衆街路灯A",$G349="定額電灯"),ROUND((((AR349+AS349)*AN349))*12*_xlfn.XLOOKUP($A349,削除禁止_電灯料金!K:K,削除禁止_電灯料金!N:N),0),ROUND((AT349+AU349)*AN349*12*_xlfn.XLOOKUP($A349,削除禁止_電灯料金!K:K,削除禁止_電灯料金!N:N),0)),0)</f>
        <v>0</v>
      </c>
      <c r="AW349" s="145"/>
    </row>
    <row r="350" spans="1:49" ht="30" customHeight="1">
      <c r="A350" s="1">
        <v>6</v>
      </c>
      <c r="B350" s="41" t="s">
        <v>479</v>
      </c>
      <c r="C350" s="42"/>
      <c r="D350" s="256" t="s">
        <v>481</v>
      </c>
      <c r="E350" s="257" t="s">
        <v>252</v>
      </c>
      <c r="F350" s="258" t="s">
        <v>517</v>
      </c>
      <c r="G350" s="148" t="s">
        <v>73</v>
      </c>
      <c r="H350" s="279"/>
      <c r="I350" s="280"/>
      <c r="J350" s="267"/>
      <c r="K350" s="152">
        <v>0</v>
      </c>
      <c r="L350" s="153">
        <v>240</v>
      </c>
      <c r="M350" s="281" t="s">
        <v>518</v>
      </c>
      <c r="N350" s="119" t="s">
        <v>110</v>
      </c>
      <c r="O350" s="120">
        <v>2</v>
      </c>
      <c r="P350" s="155" t="s">
        <v>294</v>
      </c>
      <c r="Q350" s="155">
        <v>0</v>
      </c>
      <c r="R350" s="155" t="s">
        <v>295</v>
      </c>
      <c r="S350" s="156">
        <v>0</v>
      </c>
      <c r="T350" s="156">
        <v>0</v>
      </c>
      <c r="U350" s="156" t="s">
        <v>519</v>
      </c>
      <c r="V350" s="157">
        <v>0</v>
      </c>
      <c r="W350" s="158">
        <v>47</v>
      </c>
      <c r="X350" s="159">
        <v>3</v>
      </c>
      <c r="Y350" s="160">
        <v>6</v>
      </c>
      <c r="Z350" s="161">
        <f t="shared" ref="Z350:Z355" si="64">K350*L350*W350*Y350/12/1000</f>
        <v>0</v>
      </c>
      <c r="AA350" s="155">
        <v>0</v>
      </c>
      <c r="AB350" s="162" t="s">
        <v>80</v>
      </c>
      <c r="AC350" s="163" t="s">
        <v>56</v>
      </c>
      <c r="AD350" s="164" t="s">
        <v>56</v>
      </c>
      <c r="AE350" s="163" t="s">
        <v>56</v>
      </c>
      <c r="AF350" s="164">
        <f t="shared" ref="AF350:AF355" si="65">$B$2*Z350/Y350</f>
        <v>0</v>
      </c>
      <c r="AG350" s="165">
        <f t="shared" ref="AG350:AG355" si="66">Y350*AF350*120</f>
        <v>0</v>
      </c>
      <c r="AH350" s="166" t="s">
        <v>113</v>
      </c>
      <c r="AI350" s="167"/>
      <c r="AJ350" s="168"/>
      <c r="AK350" s="169"/>
      <c r="AL350" s="170"/>
      <c r="AM350" s="171"/>
      <c r="AN350" s="172"/>
      <c r="AO350" s="173">
        <f t="shared" si="57"/>
        <v>0</v>
      </c>
      <c r="AP350" s="174" t="s">
        <v>82</v>
      </c>
      <c r="AQ350" s="175" t="str" cm="1">
        <f t="array" ref="AQ350">_xlfn.IFS(OR($G350="公衆街路灯A",$G350="定額電灯"),$G350&amp;AP350,COUNTIF(G350,"*従量電灯*"),G350,1,"-")</f>
        <v>従量電灯</v>
      </c>
      <c r="AR350" s="176" t="str" cm="1">
        <f t="array" ref="AR350">_xlfn.IFS($AN350=0,"-",OR($AH350="対象外",$AH350="-"),"-",OR($G350="公衆街路灯A",$G350="定額電灯"),_xlfn.XLOOKUP($AQ350,削除禁止_電灯料金!$B:$B,削除禁止_電灯料金!$E:$E,0),1,"-")</f>
        <v>-</v>
      </c>
      <c r="AS350" s="177" t="str" cm="1">
        <f t="array" ref="AS350">_xlfn.IFS($AR350="-","-",OR($G350="公衆街路灯A",$G350="定額電灯"),_xlfn.XLOOKUP(AQ350,削除禁止_電灯料金!$B:$B,削除禁止_電灯料金!$D:$D,0),1,"-")</f>
        <v>-</v>
      </c>
      <c r="AT350" s="176">
        <f>IFERROR(IF(OR($G350="公衆街路灯A",$G350="定額電灯"),"-",ROUND((_xlfn.XLOOKUP($AQ350,削除禁止_電灯料金!$B:$B,削除禁止_電灯料金!$E:$E)*AM350/1000*$K350*$L350/12),2)),"-")</f>
        <v>0</v>
      </c>
      <c r="AU350" s="177">
        <f>IFERROR(IF(OR($G350="公衆街路灯A",$G350="定額電灯"),"-",ROUND((AM350/1000*$K350*$L350/12)*_xlfn.XLOOKUP($A350,削除禁止_電灯料金!K:K,削除禁止_電灯料金!M:M,"-"),2)),"-")</f>
        <v>0</v>
      </c>
      <c r="AV350" s="178">
        <f>IFERROR(IF(OR($G350="公衆街路灯A",$G350="定額電灯"),ROUND((((AR350+AS350)*AN350))*12*_xlfn.XLOOKUP($A350,削除禁止_電灯料金!K:K,削除禁止_電灯料金!N:N),0),ROUND((AT350+AU350)*AN350*12*_xlfn.XLOOKUP($A350,削除禁止_電灯料金!K:K,削除禁止_電灯料金!N:N),0)),0)</f>
        <v>0</v>
      </c>
      <c r="AW350" s="145"/>
    </row>
    <row r="351" spans="1:49" ht="30" customHeight="1">
      <c r="A351" s="1">
        <v>6</v>
      </c>
      <c r="B351" s="41" t="s">
        <v>479</v>
      </c>
      <c r="C351" s="42"/>
      <c r="D351" s="256" t="s">
        <v>481</v>
      </c>
      <c r="E351" s="257" t="s">
        <v>252</v>
      </c>
      <c r="F351" s="258" t="s">
        <v>517</v>
      </c>
      <c r="G351" s="148" t="s">
        <v>73</v>
      </c>
      <c r="H351" s="279"/>
      <c r="I351" s="280"/>
      <c r="J351" s="267"/>
      <c r="K351" s="152">
        <v>24</v>
      </c>
      <c r="L351" s="153">
        <v>365</v>
      </c>
      <c r="M351" s="281" t="s">
        <v>520</v>
      </c>
      <c r="N351" s="119" t="s">
        <v>86</v>
      </c>
      <c r="O351" s="120">
        <v>1</v>
      </c>
      <c r="P351" s="155" t="s">
        <v>434</v>
      </c>
      <c r="Q351" s="155">
        <v>0</v>
      </c>
      <c r="R351" s="155">
        <v>0</v>
      </c>
      <c r="S351" s="156">
        <v>0</v>
      </c>
      <c r="T351" s="156">
        <v>0</v>
      </c>
      <c r="U351" s="156">
        <v>0</v>
      </c>
      <c r="V351" s="157" t="s">
        <v>90</v>
      </c>
      <c r="W351" s="158">
        <v>3</v>
      </c>
      <c r="X351" s="159">
        <v>1</v>
      </c>
      <c r="Y351" s="160">
        <v>1</v>
      </c>
      <c r="Z351" s="161">
        <f t="shared" si="64"/>
        <v>2.19</v>
      </c>
      <c r="AA351" s="155">
        <v>0</v>
      </c>
      <c r="AB351" s="162" t="s">
        <v>80</v>
      </c>
      <c r="AC351" s="163" t="s">
        <v>56</v>
      </c>
      <c r="AD351" s="164" t="s">
        <v>56</v>
      </c>
      <c r="AE351" s="163" t="s">
        <v>56</v>
      </c>
      <c r="AF351" s="164">
        <f t="shared" si="65"/>
        <v>65.7</v>
      </c>
      <c r="AG351" s="165">
        <f t="shared" si="66"/>
        <v>7884</v>
      </c>
      <c r="AH351" s="166" t="s">
        <v>81</v>
      </c>
      <c r="AI351" s="167"/>
      <c r="AJ351" s="168"/>
      <c r="AK351" s="169"/>
      <c r="AL351" s="170"/>
      <c r="AM351" s="171"/>
      <c r="AN351" s="172"/>
      <c r="AO351" s="173">
        <f t="shared" si="57"/>
        <v>0</v>
      </c>
      <c r="AP351" s="174" t="s">
        <v>82</v>
      </c>
      <c r="AQ351" s="175" t="str" cm="1">
        <f t="array" ref="AQ351">_xlfn.IFS(OR($G351="公衆街路灯A",$G351="定額電灯"),$G351&amp;AP351,COUNTIF(G351,"*従量電灯*"),G351,1,"-")</f>
        <v>従量電灯</v>
      </c>
      <c r="AR351" s="176" t="str" cm="1">
        <f t="array" ref="AR351">_xlfn.IFS($AN351=0,"-",OR($AH351="対象外",$AH351="-"),"-",OR($G351="公衆街路灯A",$G351="定額電灯"),_xlfn.XLOOKUP($AQ351,削除禁止_電灯料金!$B:$B,削除禁止_電灯料金!$E:$E,0),1,"-")</f>
        <v>-</v>
      </c>
      <c r="AS351" s="177" t="str" cm="1">
        <f t="array" ref="AS351">_xlfn.IFS($AR351="-","-",OR($G351="公衆街路灯A",$G351="定額電灯"),_xlfn.XLOOKUP(AQ351,削除禁止_電灯料金!$B:$B,削除禁止_電灯料金!$D:$D,0),1,"-")</f>
        <v>-</v>
      </c>
      <c r="AT351" s="176">
        <f>IFERROR(IF(OR($G351="公衆街路灯A",$G351="定額電灯"),"-",ROUND((_xlfn.XLOOKUP($AQ351,削除禁止_電灯料金!$B:$B,削除禁止_電灯料金!$E:$E)*AM351/1000*$K351*$L351/12),2)),"-")</f>
        <v>0</v>
      </c>
      <c r="AU351" s="177">
        <f>IFERROR(IF(OR($G351="公衆街路灯A",$G351="定額電灯"),"-",ROUND((AM351/1000*$K351*$L351/12)*_xlfn.XLOOKUP($A351,削除禁止_電灯料金!K:K,削除禁止_電灯料金!M:M,"-"),2)),"-")</f>
        <v>0</v>
      </c>
      <c r="AV351" s="178">
        <f>IFERROR(IF(OR($G351="公衆街路灯A",$G351="定額電灯"),ROUND((((AR351+AS351)*AN351))*12*_xlfn.XLOOKUP($A351,削除禁止_電灯料金!K:K,削除禁止_電灯料金!N:N),0),ROUND((AT351+AU351)*AN351*12*_xlfn.XLOOKUP($A351,削除禁止_電灯料金!K:K,削除禁止_電灯料金!N:N),0)),0)</f>
        <v>0</v>
      </c>
      <c r="AW351" s="145"/>
    </row>
    <row r="352" spans="1:49" ht="30" customHeight="1">
      <c r="A352" s="1">
        <v>6</v>
      </c>
      <c r="B352" s="41" t="s">
        <v>479</v>
      </c>
      <c r="C352" s="42"/>
      <c r="D352" s="256" t="s">
        <v>481</v>
      </c>
      <c r="E352" s="257" t="s">
        <v>252</v>
      </c>
      <c r="F352" s="258" t="s">
        <v>521</v>
      </c>
      <c r="G352" s="148" t="s">
        <v>73</v>
      </c>
      <c r="H352" s="279"/>
      <c r="I352" s="280"/>
      <c r="J352" s="267"/>
      <c r="K352" s="152">
        <v>1</v>
      </c>
      <c r="L352" s="153">
        <v>240</v>
      </c>
      <c r="M352" s="281" t="s">
        <v>518</v>
      </c>
      <c r="N352" s="119" t="s">
        <v>110</v>
      </c>
      <c r="O352" s="120">
        <v>2</v>
      </c>
      <c r="P352" s="155" t="s">
        <v>294</v>
      </c>
      <c r="Q352" s="155">
        <v>0</v>
      </c>
      <c r="R352" s="155" t="s">
        <v>295</v>
      </c>
      <c r="S352" s="156">
        <v>0</v>
      </c>
      <c r="T352" s="156">
        <v>0</v>
      </c>
      <c r="U352" s="156" t="s">
        <v>519</v>
      </c>
      <c r="V352" s="157">
        <v>0</v>
      </c>
      <c r="W352" s="158">
        <v>47</v>
      </c>
      <c r="X352" s="159">
        <v>2</v>
      </c>
      <c r="Y352" s="160">
        <v>4</v>
      </c>
      <c r="Z352" s="161">
        <f t="shared" si="64"/>
        <v>3.76</v>
      </c>
      <c r="AA352" s="155">
        <v>0</v>
      </c>
      <c r="AB352" s="162" t="s">
        <v>80</v>
      </c>
      <c r="AC352" s="163" t="s">
        <v>56</v>
      </c>
      <c r="AD352" s="164" t="s">
        <v>56</v>
      </c>
      <c r="AE352" s="163" t="s">
        <v>56</v>
      </c>
      <c r="AF352" s="164">
        <f t="shared" si="65"/>
        <v>28.2</v>
      </c>
      <c r="AG352" s="165">
        <f t="shared" si="66"/>
        <v>13536</v>
      </c>
      <c r="AH352" s="166" t="s">
        <v>113</v>
      </c>
      <c r="AI352" s="167"/>
      <c r="AJ352" s="168"/>
      <c r="AK352" s="169"/>
      <c r="AL352" s="170"/>
      <c r="AM352" s="171"/>
      <c r="AN352" s="172"/>
      <c r="AO352" s="173">
        <f t="shared" si="57"/>
        <v>0</v>
      </c>
      <c r="AP352" s="174" t="s">
        <v>82</v>
      </c>
      <c r="AQ352" s="175" t="str" cm="1">
        <f t="array" ref="AQ352">_xlfn.IFS(OR($G352="公衆街路灯A",$G352="定額電灯"),$G352&amp;AP352,COUNTIF(G352,"*従量電灯*"),G352,1,"-")</f>
        <v>従量電灯</v>
      </c>
      <c r="AR352" s="176" t="str" cm="1">
        <f t="array" ref="AR352">_xlfn.IFS($AN352=0,"-",OR($AH352="対象外",$AH352="-"),"-",OR($G352="公衆街路灯A",$G352="定額電灯"),_xlfn.XLOOKUP($AQ352,削除禁止_電灯料金!$B:$B,削除禁止_電灯料金!$E:$E,0),1,"-")</f>
        <v>-</v>
      </c>
      <c r="AS352" s="177" t="str" cm="1">
        <f t="array" ref="AS352">_xlfn.IFS($AR352="-","-",OR($G352="公衆街路灯A",$G352="定額電灯"),_xlfn.XLOOKUP(AQ352,削除禁止_電灯料金!$B:$B,削除禁止_電灯料金!$D:$D,0),1,"-")</f>
        <v>-</v>
      </c>
      <c r="AT352" s="176">
        <f>IFERROR(IF(OR($G352="公衆街路灯A",$G352="定額電灯"),"-",ROUND((_xlfn.XLOOKUP($AQ352,削除禁止_電灯料金!$B:$B,削除禁止_電灯料金!$E:$E)*AM352/1000*$K352*$L352/12),2)),"-")</f>
        <v>0</v>
      </c>
      <c r="AU352" s="177">
        <f>IFERROR(IF(OR($G352="公衆街路灯A",$G352="定額電灯"),"-",ROUND((AM352/1000*$K352*$L352/12)*_xlfn.XLOOKUP($A352,削除禁止_電灯料金!K:K,削除禁止_電灯料金!M:M,"-"),2)),"-")</f>
        <v>0</v>
      </c>
      <c r="AV352" s="178">
        <f>IFERROR(IF(OR($G352="公衆街路灯A",$G352="定額電灯"),ROUND((((AR352+AS352)*AN352))*12*_xlfn.XLOOKUP($A352,削除禁止_電灯料金!K:K,削除禁止_電灯料金!N:N),0),ROUND((AT352+AU352)*AN352*12*_xlfn.XLOOKUP($A352,削除禁止_電灯料金!K:K,削除禁止_電灯料金!N:N),0)),0)</f>
        <v>0</v>
      </c>
      <c r="AW352" s="145"/>
    </row>
    <row r="353" spans="1:49" ht="30" customHeight="1">
      <c r="A353" s="1">
        <v>6</v>
      </c>
      <c r="B353" s="41" t="s">
        <v>479</v>
      </c>
      <c r="C353" s="42"/>
      <c r="D353" s="256" t="s">
        <v>481</v>
      </c>
      <c r="E353" s="257" t="s">
        <v>252</v>
      </c>
      <c r="F353" s="258" t="s">
        <v>521</v>
      </c>
      <c r="G353" s="148" t="s">
        <v>73</v>
      </c>
      <c r="H353" s="279"/>
      <c r="I353" s="280"/>
      <c r="J353" s="267"/>
      <c r="K353" s="152">
        <v>24</v>
      </c>
      <c r="L353" s="153">
        <v>365</v>
      </c>
      <c r="M353" s="281" t="s">
        <v>520</v>
      </c>
      <c r="N353" s="119" t="s">
        <v>86</v>
      </c>
      <c r="O353" s="120">
        <v>1</v>
      </c>
      <c r="P353" s="155" t="s">
        <v>434</v>
      </c>
      <c r="Q353" s="155">
        <v>0</v>
      </c>
      <c r="R353" s="155">
        <v>0</v>
      </c>
      <c r="S353" s="156">
        <v>0</v>
      </c>
      <c r="T353" s="156">
        <v>0</v>
      </c>
      <c r="U353" s="156">
        <v>0</v>
      </c>
      <c r="V353" s="157" t="s">
        <v>90</v>
      </c>
      <c r="W353" s="158">
        <v>3</v>
      </c>
      <c r="X353" s="159">
        <v>1</v>
      </c>
      <c r="Y353" s="160">
        <v>1</v>
      </c>
      <c r="Z353" s="161">
        <f t="shared" si="64"/>
        <v>2.19</v>
      </c>
      <c r="AA353" s="155">
        <v>0</v>
      </c>
      <c r="AB353" s="162" t="s">
        <v>80</v>
      </c>
      <c r="AC353" s="163" t="s">
        <v>56</v>
      </c>
      <c r="AD353" s="164" t="s">
        <v>56</v>
      </c>
      <c r="AE353" s="163" t="s">
        <v>56</v>
      </c>
      <c r="AF353" s="164">
        <f t="shared" si="65"/>
        <v>65.7</v>
      </c>
      <c r="AG353" s="165">
        <f t="shared" si="66"/>
        <v>7884</v>
      </c>
      <c r="AH353" s="166" t="s">
        <v>81</v>
      </c>
      <c r="AI353" s="167"/>
      <c r="AJ353" s="168"/>
      <c r="AK353" s="169"/>
      <c r="AL353" s="170"/>
      <c r="AM353" s="171"/>
      <c r="AN353" s="172"/>
      <c r="AO353" s="173">
        <f t="shared" si="57"/>
        <v>0</v>
      </c>
      <c r="AP353" s="174" t="s">
        <v>82</v>
      </c>
      <c r="AQ353" s="175" t="str" cm="1">
        <f t="array" ref="AQ353">_xlfn.IFS(OR($G353="公衆街路灯A",$G353="定額電灯"),$G353&amp;AP353,COUNTIF(G353,"*従量電灯*"),G353,1,"-")</f>
        <v>従量電灯</v>
      </c>
      <c r="AR353" s="176" t="str" cm="1">
        <f t="array" ref="AR353">_xlfn.IFS($AN353=0,"-",OR($AH353="対象外",$AH353="-"),"-",OR($G353="公衆街路灯A",$G353="定額電灯"),_xlfn.XLOOKUP($AQ353,削除禁止_電灯料金!$B:$B,削除禁止_電灯料金!$E:$E,0),1,"-")</f>
        <v>-</v>
      </c>
      <c r="AS353" s="177" t="str" cm="1">
        <f t="array" ref="AS353">_xlfn.IFS($AR353="-","-",OR($G353="公衆街路灯A",$G353="定額電灯"),_xlfn.XLOOKUP(AQ353,削除禁止_電灯料金!$B:$B,削除禁止_電灯料金!$D:$D,0),1,"-")</f>
        <v>-</v>
      </c>
      <c r="AT353" s="176">
        <f>IFERROR(IF(OR($G353="公衆街路灯A",$G353="定額電灯"),"-",ROUND((_xlfn.XLOOKUP($AQ353,削除禁止_電灯料金!$B:$B,削除禁止_電灯料金!$E:$E)*AM353/1000*$K353*$L353/12),2)),"-")</f>
        <v>0</v>
      </c>
      <c r="AU353" s="177">
        <f>IFERROR(IF(OR($G353="公衆街路灯A",$G353="定額電灯"),"-",ROUND((AM353/1000*$K353*$L353/12)*_xlfn.XLOOKUP($A353,削除禁止_電灯料金!K:K,削除禁止_電灯料金!M:M,"-"),2)),"-")</f>
        <v>0</v>
      </c>
      <c r="AV353" s="178">
        <f>IFERROR(IF(OR($G353="公衆街路灯A",$G353="定額電灯"),ROUND((((AR353+AS353)*AN353))*12*_xlfn.XLOOKUP($A353,削除禁止_電灯料金!K:K,削除禁止_電灯料金!N:N),0),ROUND((AT353+AU353)*AN353*12*_xlfn.XLOOKUP($A353,削除禁止_電灯料金!K:K,削除禁止_電灯料金!N:N),0)),0)</f>
        <v>0</v>
      </c>
      <c r="AW353" s="145"/>
    </row>
    <row r="354" spans="1:49" ht="30" customHeight="1">
      <c r="A354" s="1">
        <v>6</v>
      </c>
      <c r="B354" s="41" t="s">
        <v>479</v>
      </c>
      <c r="C354" s="42"/>
      <c r="D354" s="256" t="s">
        <v>481</v>
      </c>
      <c r="E354" s="257" t="s">
        <v>252</v>
      </c>
      <c r="F354" s="258" t="s">
        <v>490</v>
      </c>
      <c r="G354" s="148" t="s">
        <v>73</v>
      </c>
      <c r="H354" s="279"/>
      <c r="I354" s="280"/>
      <c r="J354" s="267"/>
      <c r="K354" s="152">
        <v>1</v>
      </c>
      <c r="L354" s="153">
        <v>240</v>
      </c>
      <c r="M354" s="281" t="s">
        <v>518</v>
      </c>
      <c r="N354" s="119" t="s">
        <v>110</v>
      </c>
      <c r="O354" s="120">
        <v>2</v>
      </c>
      <c r="P354" s="155" t="s">
        <v>294</v>
      </c>
      <c r="Q354" s="155">
        <v>0</v>
      </c>
      <c r="R354" s="155" t="s">
        <v>295</v>
      </c>
      <c r="S354" s="156">
        <v>0</v>
      </c>
      <c r="T354" s="156">
        <v>0</v>
      </c>
      <c r="U354" s="156" t="s">
        <v>519</v>
      </c>
      <c r="V354" s="157">
        <v>0</v>
      </c>
      <c r="W354" s="158">
        <v>47</v>
      </c>
      <c r="X354" s="159">
        <v>1</v>
      </c>
      <c r="Y354" s="160">
        <v>2</v>
      </c>
      <c r="Z354" s="161">
        <f t="shared" si="64"/>
        <v>1.88</v>
      </c>
      <c r="AA354" s="155">
        <v>0</v>
      </c>
      <c r="AB354" s="162" t="s">
        <v>80</v>
      </c>
      <c r="AC354" s="163" t="s">
        <v>56</v>
      </c>
      <c r="AD354" s="164" t="s">
        <v>56</v>
      </c>
      <c r="AE354" s="163" t="s">
        <v>56</v>
      </c>
      <c r="AF354" s="164">
        <f t="shared" si="65"/>
        <v>28.2</v>
      </c>
      <c r="AG354" s="165">
        <f t="shared" si="66"/>
        <v>6768</v>
      </c>
      <c r="AH354" s="166" t="s">
        <v>113</v>
      </c>
      <c r="AI354" s="167"/>
      <c r="AJ354" s="168"/>
      <c r="AK354" s="169"/>
      <c r="AL354" s="170"/>
      <c r="AM354" s="171"/>
      <c r="AN354" s="172"/>
      <c r="AO354" s="173">
        <f t="shared" si="57"/>
        <v>0</v>
      </c>
      <c r="AP354" s="174" t="s">
        <v>82</v>
      </c>
      <c r="AQ354" s="175" t="str" cm="1">
        <f t="array" ref="AQ354">_xlfn.IFS(OR($G354="公衆街路灯A",$G354="定額電灯"),$G354&amp;AP354,COUNTIF(G354,"*従量電灯*"),G354,1,"-")</f>
        <v>従量電灯</v>
      </c>
      <c r="AR354" s="176" t="str" cm="1">
        <f t="array" ref="AR354">_xlfn.IFS($AN354=0,"-",OR($AH354="対象外",$AH354="-"),"-",OR($G354="公衆街路灯A",$G354="定額電灯"),_xlfn.XLOOKUP($AQ354,削除禁止_電灯料金!$B:$B,削除禁止_電灯料金!$E:$E,0),1,"-")</f>
        <v>-</v>
      </c>
      <c r="AS354" s="177" t="str" cm="1">
        <f t="array" ref="AS354">_xlfn.IFS($AR354="-","-",OR($G354="公衆街路灯A",$G354="定額電灯"),_xlfn.XLOOKUP(AQ354,削除禁止_電灯料金!$B:$B,削除禁止_電灯料金!$D:$D,0),1,"-")</f>
        <v>-</v>
      </c>
      <c r="AT354" s="176">
        <f>IFERROR(IF(OR($G354="公衆街路灯A",$G354="定額電灯"),"-",ROUND((_xlfn.XLOOKUP($AQ354,削除禁止_電灯料金!$B:$B,削除禁止_電灯料金!$E:$E)*AM354/1000*$K354*$L354/12),2)),"-")</f>
        <v>0</v>
      </c>
      <c r="AU354" s="177">
        <f>IFERROR(IF(OR($G354="公衆街路灯A",$G354="定額電灯"),"-",ROUND((AM354/1000*$K354*$L354/12)*_xlfn.XLOOKUP($A354,削除禁止_電灯料金!K:K,削除禁止_電灯料金!M:M,"-"),2)),"-")</f>
        <v>0</v>
      </c>
      <c r="AV354" s="178">
        <f>IFERROR(IF(OR($G354="公衆街路灯A",$G354="定額電灯"),ROUND((((AR354+AS354)*AN354))*12*_xlfn.XLOOKUP($A354,削除禁止_電灯料金!K:K,削除禁止_電灯料金!N:N),0),ROUND((AT354+AU354)*AN354*12*_xlfn.XLOOKUP($A354,削除禁止_電灯料金!K:K,削除禁止_電灯料金!N:N),0)),0)</f>
        <v>0</v>
      </c>
      <c r="AW354" s="145"/>
    </row>
    <row r="355" spans="1:49" ht="30" customHeight="1">
      <c r="A355" s="1">
        <v>6</v>
      </c>
      <c r="B355" s="41" t="s">
        <v>479</v>
      </c>
      <c r="C355" s="42"/>
      <c r="D355" s="256" t="s">
        <v>481</v>
      </c>
      <c r="E355" s="257" t="s">
        <v>252</v>
      </c>
      <c r="F355" s="258" t="s">
        <v>490</v>
      </c>
      <c r="G355" s="148" t="s">
        <v>73</v>
      </c>
      <c r="H355" s="279"/>
      <c r="I355" s="280"/>
      <c r="J355" s="267"/>
      <c r="K355" s="152">
        <v>24</v>
      </c>
      <c r="L355" s="153">
        <v>365</v>
      </c>
      <c r="M355" s="281" t="s">
        <v>520</v>
      </c>
      <c r="N355" s="119" t="s">
        <v>86</v>
      </c>
      <c r="O355" s="120">
        <v>1</v>
      </c>
      <c r="P355" s="155" t="s">
        <v>434</v>
      </c>
      <c r="Q355" s="155">
        <v>0</v>
      </c>
      <c r="R355" s="155">
        <v>0</v>
      </c>
      <c r="S355" s="156">
        <v>0</v>
      </c>
      <c r="T355" s="156">
        <v>0</v>
      </c>
      <c r="U355" s="156">
        <v>0</v>
      </c>
      <c r="V355" s="157" t="s">
        <v>90</v>
      </c>
      <c r="W355" s="158">
        <v>3</v>
      </c>
      <c r="X355" s="159">
        <v>1</v>
      </c>
      <c r="Y355" s="160">
        <v>1</v>
      </c>
      <c r="Z355" s="161">
        <f t="shared" si="64"/>
        <v>2.19</v>
      </c>
      <c r="AA355" s="155">
        <v>0</v>
      </c>
      <c r="AB355" s="162" t="s">
        <v>80</v>
      </c>
      <c r="AC355" s="163" t="s">
        <v>56</v>
      </c>
      <c r="AD355" s="164" t="s">
        <v>56</v>
      </c>
      <c r="AE355" s="163" t="s">
        <v>56</v>
      </c>
      <c r="AF355" s="164">
        <f t="shared" si="65"/>
        <v>65.7</v>
      </c>
      <c r="AG355" s="165">
        <f t="shared" si="66"/>
        <v>7884</v>
      </c>
      <c r="AH355" s="166" t="s">
        <v>81</v>
      </c>
      <c r="AI355" s="167"/>
      <c r="AJ355" s="168"/>
      <c r="AK355" s="169"/>
      <c r="AL355" s="170"/>
      <c r="AM355" s="171"/>
      <c r="AN355" s="172"/>
      <c r="AO355" s="173">
        <f t="shared" si="57"/>
        <v>0</v>
      </c>
      <c r="AP355" s="174" t="s">
        <v>82</v>
      </c>
      <c r="AQ355" s="175" t="str" cm="1">
        <f t="array" ref="AQ355">_xlfn.IFS(OR($G355="公衆街路灯A",$G355="定額電灯"),$G355&amp;AP355,COUNTIF(G355,"*従量電灯*"),G355,1,"-")</f>
        <v>従量電灯</v>
      </c>
      <c r="AR355" s="176" t="str" cm="1">
        <f t="array" ref="AR355">_xlfn.IFS($AN355=0,"-",OR($AH355="対象外",$AH355="-"),"-",OR($G355="公衆街路灯A",$G355="定額電灯"),_xlfn.XLOOKUP($AQ355,削除禁止_電灯料金!$B:$B,削除禁止_電灯料金!$E:$E,0),1,"-")</f>
        <v>-</v>
      </c>
      <c r="AS355" s="177" t="str" cm="1">
        <f t="array" ref="AS355">_xlfn.IFS($AR355="-","-",OR($G355="公衆街路灯A",$G355="定額電灯"),_xlfn.XLOOKUP(AQ355,削除禁止_電灯料金!$B:$B,削除禁止_電灯料金!$D:$D,0),1,"-")</f>
        <v>-</v>
      </c>
      <c r="AT355" s="176">
        <f>IFERROR(IF(OR($G355="公衆街路灯A",$G355="定額電灯"),"-",ROUND((_xlfn.XLOOKUP($AQ355,削除禁止_電灯料金!$B:$B,削除禁止_電灯料金!$E:$E)*AM355/1000*$K355*$L355/12),2)),"-")</f>
        <v>0</v>
      </c>
      <c r="AU355" s="177">
        <f>IFERROR(IF(OR($G355="公衆街路灯A",$G355="定額電灯"),"-",ROUND((AM355/1000*$K355*$L355/12)*_xlfn.XLOOKUP($A355,削除禁止_電灯料金!K:K,削除禁止_電灯料金!M:M,"-"),2)),"-")</f>
        <v>0</v>
      </c>
      <c r="AV355" s="178">
        <f>IFERROR(IF(OR($G355="公衆街路灯A",$G355="定額電灯"),ROUND((((AR355+AS355)*AN355))*12*_xlfn.XLOOKUP($A355,削除禁止_電灯料金!K:K,削除禁止_電灯料金!N:N),0),ROUND((AT355+AU355)*AN355*12*_xlfn.XLOOKUP($A355,削除禁止_電灯料金!K:K,削除禁止_電灯料金!N:N),0)),0)</f>
        <v>0</v>
      </c>
      <c r="AW355" s="145"/>
    </row>
    <row r="356" spans="1:49" ht="30" customHeight="1">
      <c r="A356" s="1">
        <v>6</v>
      </c>
      <c r="B356" s="41" t="s">
        <v>479</v>
      </c>
      <c r="C356" s="42"/>
      <c r="D356" s="259" t="s">
        <v>481</v>
      </c>
      <c r="E356" s="260" t="s">
        <v>252</v>
      </c>
      <c r="F356" s="261" t="s">
        <v>522</v>
      </c>
      <c r="G356" s="182" t="s">
        <v>73</v>
      </c>
      <c r="H356" s="318" t="s">
        <v>483</v>
      </c>
      <c r="I356" s="311"/>
      <c r="J356" s="312"/>
      <c r="K356" s="186" t="s">
        <v>82</v>
      </c>
      <c r="L356" s="187" t="s">
        <v>82</v>
      </c>
      <c r="M356" s="313" t="s">
        <v>484</v>
      </c>
      <c r="N356" s="189" t="s">
        <v>485</v>
      </c>
      <c r="O356" s="190">
        <v>0</v>
      </c>
      <c r="P356" s="191" t="s">
        <v>486</v>
      </c>
      <c r="Q356" s="191">
        <v>0</v>
      </c>
      <c r="R356" s="191">
        <v>0</v>
      </c>
      <c r="S356" s="192">
        <v>0</v>
      </c>
      <c r="T356" s="192">
        <v>0</v>
      </c>
      <c r="U356" s="192">
        <v>0</v>
      </c>
      <c r="V356" s="193">
        <v>0</v>
      </c>
      <c r="W356" s="194" t="s">
        <v>56</v>
      </c>
      <c r="X356" s="195"/>
      <c r="Y356" s="196">
        <v>0</v>
      </c>
      <c r="Z356" s="197">
        <v>0</v>
      </c>
      <c r="AA356" s="191">
        <v>0</v>
      </c>
      <c r="AB356" s="198" t="s">
        <v>80</v>
      </c>
      <c r="AC356" s="199" t="s">
        <v>56</v>
      </c>
      <c r="AD356" s="200" t="s">
        <v>56</v>
      </c>
      <c r="AE356" s="199" t="s">
        <v>56</v>
      </c>
      <c r="AF356" s="200" t="s">
        <v>56</v>
      </c>
      <c r="AG356" s="201">
        <v>0</v>
      </c>
      <c r="AH356" s="201" t="s">
        <v>124</v>
      </c>
      <c r="AI356" s="202" t="s">
        <v>487</v>
      </c>
      <c r="AJ356" s="203"/>
      <c r="AK356" s="204"/>
      <c r="AL356" s="194"/>
      <c r="AM356" s="205"/>
      <c r="AN356" s="206"/>
      <c r="AO356" s="200">
        <f t="shared" si="57"/>
        <v>0</v>
      </c>
      <c r="AP356" s="207" t="s">
        <v>82</v>
      </c>
      <c r="AQ356" s="198" t="str" cm="1">
        <f t="array" ref="AQ356">_xlfn.IFS(OR($G356="公衆街路灯A",$G356="定額電灯"),$G356&amp;AP356,COUNTIF(G356,"*従量電灯*"),G356,1,"-")</f>
        <v>従量電灯</v>
      </c>
      <c r="AR356" s="208" t="str" cm="1">
        <f t="array" ref="AR356">_xlfn.IFS($AN356=0,"-",OR($AH356="対象外",$AH356="-"),"-",OR($G356="公衆街路灯A",$G356="定額電灯"),_xlfn.XLOOKUP($AQ356,削除禁止_電灯料金!$B:$B,削除禁止_電灯料金!$E:$E,0),1,"-")</f>
        <v>-</v>
      </c>
      <c r="AS356" s="209" t="str" cm="1">
        <f t="array" ref="AS356">_xlfn.IFS($AR356="-","-",OR($G356="公衆街路灯A",$G356="定額電灯"),_xlfn.XLOOKUP(AQ356,削除禁止_電灯料金!$B:$B,削除禁止_電灯料金!$D:$D,0),1,"-")</f>
        <v>-</v>
      </c>
      <c r="AT356" s="208" t="str">
        <f>IFERROR(IF(OR($G356="公衆街路灯A",$G356="定額電灯"),"-",ROUND((_xlfn.XLOOKUP($AQ356,削除禁止_電灯料金!$B:$B,削除禁止_電灯料金!$E:$E)*AM356/1000*$K356*$L356/12),2)),"-")</f>
        <v>-</v>
      </c>
      <c r="AU356" s="209" t="str">
        <f>IFERROR(IF(OR($G356="公衆街路灯A",$G356="定額電灯"),"-",ROUND((AM356/1000*$K356*$L356/12)*_xlfn.XLOOKUP($A356,削除禁止_電灯料金!K:K,削除禁止_電灯料金!M:M,"-"),2)),"-")</f>
        <v>-</v>
      </c>
      <c r="AV356" s="210">
        <f>IFERROR(IF(OR($G356="公衆街路灯A",$G356="定額電灯"),ROUND((((AR356+AS356)*AN356))*12*_xlfn.XLOOKUP($A356,削除禁止_電灯料金!K:K,削除禁止_電灯料金!N:N),0),ROUND((AT356+AU356)*AN356*12*_xlfn.XLOOKUP($A356,削除禁止_電灯料金!K:K,削除禁止_電灯料金!N:N),0)),0)</f>
        <v>0</v>
      </c>
      <c r="AW356" s="145"/>
    </row>
    <row r="357" spans="1:49" ht="30" customHeight="1">
      <c r="A357" s="1">
        <v>6</v>
      </c>
      <c r="B357" s="41" t="s">
        <v>479</v>
      </c>
      <c r="C357" s="42"/>
      <c r="D357" s="256" t="s">
        <v>481</v>
      </c>
      <c r="E357" s="257" t="s">
        <v>252</v>
      </c>
      <c r="F357" s="258" t="s">
        <v>493</v>
      </c>
      <c r="G357" s="148" t="s">
        <v>73</v>
      </c>
      <c r="H357" s="279"/>
      <c r="I357" s="280"/>
      <c r="J357" s="267"/>
      <c r="K357" s="152">
        <v>0</v>
      </c>
      <c r="L357" s="153">
        <v>240</v>
      </c>
      <c r="M357" s="281" t="s">
        <v>523</v>
      </c>
      <c r="N357" s="119" t="s">
        <v>210</v>
      </c>
      <c r="O357" s="120">
        <v>1</v>
      </c>
      <c r="P357" s="155" t="s">
        <v>135</v>
      </c>
      <c r="Q357" s="155">
        <v>0</v>
      </c>
      <c r="R357" s="155">
        <v>0</v>
      </c>
      <c r="S357" s="156">
        <v>0</v>
      </c>
      <c r="T357" s="156">
        <v>0</v>
      </c>
      <c r="U357" s="156">
        <v>0</v>
      </c>
      <c r="V357" s="157">
        <v>0</v>
      </c>
      <c r="W357" s="158">
        <v>28</v>
      </c>
      <c r="X357" s="159">
        <v>1</v>
      </c>
      <c r="Y357" s="160">
        <v>1</v>
      </c>
      <c r="Z357" s="161">
        <v>0</v>
      </c>
      <c r="AA357" s="155">
        <v>0</v>
      </c>
      <c r="AB357" s="162" t="s">
        <v>80</v>
      </c>
      <c r="AC357" s="163" t="s">
        <v>56</v>
      </c>
      <c r="AD357" s="164" t="s">
        <v>56</v>
      </c>
      <c r="AE357" s="163" t="s">
        <v>56</v>
      </c>
      <c r="AF357" s="164">
        <v>0</v>
      </c>
      <c r="AG357" s="165">
        <v>0</v>
      </c>
      <c r="AH357" s="166" t="s">
        <v>113</v>
      </c>
      <c r="AI357" s="167"/>
      <c r="AJ357" s="168"/>
      <c r="AK357" s="169"/>
      <c r="AL357" s="170"/>
      <c r="AM357" s="171"/>
      <c r="AN357" s="172"/>
      <c r="AO357" s="173">
        <f t="shared" si="57"/>
        <v>0</v>
      </c>
      <c r="AP357" s="174" t="s">
        <v>82</v>
      </c>
      <c r="AQ357" s="175" t="str" cm="1">
        <f t="array" ref="AQ357">_xlfn.IFS(OR($G357="公衆街路灯A",$G357="定額電灯"),$G357&amp;AP357,COUNTIF(G357,"*従量電灯*"),G357,1,"-")</f>
        <v>従量電灯</v>
      </c>
      <c r="AR357" s="176" t="str" cm="1">
        <f t="array" ref="AR357">_xlfn.IFS($AN357=0,"-",OR($AH357="対象外",$AH357="-"),"-",OR($G357="公衆街路灯A",$G357="定額電灯"),_xlfn.XLOOKUP($AQ357,削除禁止_電灯料金!$B:$B,削除禁止_電灯料金!$E:$E,0),1,"-")</f>
        <v>-</v>
      </c>
      <c r="AS357" s="177" t="str" cm="1">
        <f t="array" ref="AS357">_xlfn.IFS($AR357="-","-",OR($G357="公衆街路灯A",$G357="定額電灯"),_xlfn.XLOOKUP(AQ357,削除禁止_電灯料金!$B:$B,削除禁止_電灯料金!$D:$D,0),1,"-")</f>
        <v>-</v>
      </c>
      <c r="AT357" s="176">
        <f>IFERROR(IF(OR($G357="公衆街路灯A",$G357="定額電灯"),"-",ROUND((_xlfn.XLOOKUP($AQ357,削除禁止_電灯料金!$B:$B,削除禁止_電灯料金!$E:$E)*AM357/1000*$K357*$L357/12),2)),"-")</f>
        <v>0</v>
      </c>
      <c r="AU357" s="177">
        <f>IFERROR(IF(OR($G357="公衆街路灯A",$G357="定額電灯"),"-",ROUND((AM357/1000*$K357*$L357/12)*_xlfn.XLOOKUP($A357,削除禁止_電灯料金!K:K,削除禁止_電灯料金!M:M,"-"),2)),"-")</f>
        <v>0</v>
      </c>
      <c r="AV357" s="178">
        <f>IFERROR(IF(OR($G357="公衆街路灯A",$G357="定額電灯"),ROUND((((AR357+AS357)*AN357))*12*_xlfn.XLOOKUP($A357,削除禁止_電灯料金!K:K,削除禁止_電灯料金!N:N),0),ROUND((AT357+AU357)*AN357*12*_xlfn.XLOOKUP($A357,削除禁止_電灯料金!K:K,削除禁止_電灯料金!N:N),0)),0)</f>
        <v>0</v>
      </c>
      <c r="AW357" s="145"/>
    </row>
    <row r="358" spans="1:49" ht="30" customHeight="1">
      <c r="A358" s="1">
        <v>6</v>
      </c>
      <c r="B358" s="41" t="s">
        <v>479</v>
      </c>
      <c r="C358" s="42"/>
      <c r="D358" s="259" t="s">
        <v>481</v>
      </c>
      <c r="E358" s="260" t="s">
        <v>252</v>
      </c>
      <c r="F358" s="261" t="s">
        <v>397</v>
      </c>
      <c r="G358" s="182" t="s">
        <v>73</v>
      </c>
      <c r="H358" s="318" t="s">
        <v>483</v>
      </c>
      <c r="I358" s="311"/>
      <c r="J358" s="312"/>
      <c r="K358" s="186" t="s">
        <v>82</v>
      </c>
      <c r="L358" s="187" t="s">
        <v>82</v>
      </c>
      <c r="M358" s="313" t="s">
        <v>484</v>
      </c>
      <c r="N358" s="189" t="s">
        <v>485</v>
      </c>
      <c r="O358" s="190">
        <v>0</v>
      </c>
      <c r="P358" s="191" t="s">
        <v>486</v>
      </c>
      <c r="Q358" s="191">
        <v>0</v>
      </c>
      <c r="R358" s="191">
        <v>0</v>
      </c>
      <c r="S358" s="192">
        <v>0</v>
      </c>
      <c r="T358" s="192">
        <v>0</v>
      </c>
      <c r="U358" s="192">
        <v>0</v>
      </c>
      <c r="V358" s="193">
        <v>0</v>
      </c>
      <c r="W358" s="194" t="s">
        <v>56</v>
      </c>
      <c r="X358" s="195"/>
      <c r="Y358" s="196">
        <v>0</v>
      </c>
      <c r="Z358" s="197">
        <v>0</v>
      </c>
      <c r="AA358" s="191">
        <v>0</v>
      </c>
      <c r="AB358" s="198" t="s">
        <v>80</v>
      </c>
      <c r="AC358" s="199" t="s">
        <v>56</v>
      </c>
      <c r="AD358" s="200" t="s">
        <v>56</v>
      </c>
      <c r="AE358" s="199" t="s">
        <v>56</v>
      </c>
      <c r="AF358" s="200" t="s">
        <v>56</v>
      </c>
      <c r="AG358" s="201">
        <v>0</v>
      </c>
      <c r="AH358" s="201" t="s">
        <v>124</v>
      </c>
      <c r="AI358" s="202" t="s">
        <v>487</v>
      </c>
      <c r="AJ358" s="203"/>
      <c r="AK358" s="204"/>
      <c r="AL358" s="194"/>
      <c r="AM358" s="205"/>
      <c r="AN358" s="206"/>
      <c r="AO358" s="200">
        <f t="shared" si="57"/>
        <v>0</v>
      </c>
      <c r="AP358" s="207" t="s">
        <v>82</v>
      </c>
      <c r="AQ358" s="198" t="str" cm="1">
        <f t="array" ref="AQ358">_xlfn.IFS(OR($G358="公衆街路灯A",$G358="定額電灯"),$G358&amp;AP358,COUNTIF(G358,"*従量電灯*"),G358,1,"-")</f>
        <v>従量電灯</v>
      </c>
      <c r="AR358" s="208" t="str" cm="1">
        <f t="array" ref="AR358">_xlfn.IFS($AN358=0,"-",OR($AH358="対象外",$AH358="-"),"-",OR($G358="公衆街路灯A",$G358="定額電灯"),_xlfn.XLOOKUP($AQ358,削除禁止_電灯料金!$B:$B,削除禁止_電灯料金!$E:$E,0),1,"-")</f>
        <v>-</v>
      </c>
      <c r="AS358" s="209" t="str" cm="1">
        <f t="array" ref="AS358">_xlfn.IFS($AR358="-","-",OR($G358="公衆街路灯A",$G358="定額電灯"),_xlfn.XLOOKUP(AQ358,削除禁止_電灯料金!$B:$B,削除禁止_電灯料金!$D:$D,0),1,"-")</f>
        <v>-</v>
      </c>
      <c r="AT358" s="208" t="str">
        <f>IFERROR(IF(OR($G358="公衆街路灯A",$G358="定額電灯"),"-",ROUND((_xlfn.XLOOKUP($AQ358,削除禁止_電灯料金!$B:$B,削除禁止_電灯料金!$E:$E)*AM358/1000*$K358*$L358/12),2)),"-")</f>
        <v>-</v>
      </c>
      <c r="AU358" s="209" t="str">
        <f>IFERROR(IF(OR($G358="公衆街路灯A",$G358="定額電灯"),"-",ROUND((AM358/1000*$K358*$L358/12)*_xlfn.XLOOKUP($A358,削除禁止_電灯料金!K:K,削除禁止_電灯料金!M:M,"-"),2)),"-")</f>
        <v>-</v>
      </c>
      <c r="AV358" s="210">
        <f>IFERROR(IF(OR($G358="公衆街路灯A",$G358="定額電灯"),ROUND((((AR358+AS358)*AN358))*12*_xlfn.XLOOKUP($A358,削除禁止_電灯料金!K:K,削除禁止_電灯料金!N:N),0),ROUND((AT358+AU358)*AN358*12*_xlfn.XLOOKUP($A358,削除禁止_電灯料金!K:K,削除禁止_電灯料金!N:N),0)),0)</f>
        <v>0</v>
      </c>
      <c r="AW358" s="145"/>
    </row>
    <row r="359" spans="1:49" ht="30" customHeight="1">
      <c r="A359" s="1">
        <v>6</v>
      </c>
      <c r="B359" s="41" t="s">
        <v>479</v>
      </c>
      <c r="C359" s="42"/>
      <c r="D359" s="259" t="s">
        <v>481</v>
      </c>
      <c r="E359" s="260" t="s">
        <v>252</v>
      </c>
      <c r="F359" s="261" t="s">
        <v>524</v>
      </c>
      <c r="G359" s="182" t="s">
        <v>73</v>
      </c>
      <c r="H359" s="318" t="s">
        <v>483</v>
      </c>
      <c r="I359" s="311"/>
      <c r="J359" s="312"/>
      <c r="K359" s="186" t="s">
        <v>82</v>
      </c>
      <c r="L359" s="187" t="s">
        <v>82</v>
      </c>
      <c r="M359" s="313" t="s">
        <v>484</v>
      </c>
      <c r="N359" s="189" t="s">
        <v>485</v>
      </c>
      <c r="O359" s="190">
        <v>0</v>
      </c>
      <c r="P359" s="191" t="s">
        <v>486</v>
      </c>
      <c r="Q359" s="191">
        <v>0</v>
      </c>
      <c r="R359" s="191">
        <v>0</v>
      </c>
      <c r="S359" s="192">
        <v>0</v>
      </c>
      <c r="T359" s="192">
        <v>0</v>
      </c>
      <c r="U359" s="192">
        <v>0</v>
      </c>
      <c r="V359" s="193">
        <v>0</v>
      </c>
      <c r="W359" s="194" t="s">
        <v>56</v>
      </c>
      <c r="X359" s="195"/>
      <c r="Y359" s="196">
        <v>0</v>
      </c>
      <c r="Z359" s="197">
        <v>0</v>
      </c>
      <c r="AA359" s="191">
        <v>0</v>
      </c>
      <c r="AB359" s="198" t="s">
        <v>80</v>
      </c>
      <c r="AC359" s="199" t="s">
        <v>56</v>
      </c>
      <c r="AD359" s="200" t="s">
        <v>56</v>
      </c>
      <c r="AE359" s="199" t="s">
        <v>56</v>
      </c>
      <c r="AF359" s="200" t="s">
        <v>56</v>
      </c>
      <c r="AG359" s="201">
        <v>0</v>
      </c>
      <c r="AH359" s="201" t="s">
        <v>124</v>
      </c>
      <c r="AI359" s="202" t="s">
        <v>487</v>
      </c>
      <c r="AJ359" s="203"/>
      <c r="AK359" s="204"/>
      <c r="AL359" s="194"/>
      <c r="AM359" s="205"/>
      <c r="AN359" s="206"/>
      <c r="AO359" s="200">
        <f t="shared" si="57"/>
        <v>0</v>
      </c>
      <c r="AP359" s="207" t="s">
        <v>82</v>
      </c>
      <c r="AQ359" s="198" t="str" cm="1">
        <f t="array" ref="AQ359">_xlfn.IFS(OR($G359="公衆街路灯A",$G359="定額電灯"),$G359&amp;AP359,COUNTIF(G359,"*従量電灯*"),G359,1,"-")</f>
        <v>従量電灯</v>
      </c>
      <c r="AR359" s="208" t="str" cm="1">
        <f t="array" ref="AR359">_xlfn.IFS($AN359=0,"-",OR($AH359="対象外",$AH359="-"),"-",OR($G359="公衆街路灯A",$G359="定額電灯"),_xlfn.XLOOKUP($AQ359,削除禁止_電灯料金!$B:$B,削除禁止_電灯料金!$E:$E,0),1,"-")</f>
        <v>-</v>
      </c>
      <c r="AS359" s="209" t="str" cm="1">
        <f t="array" ref="AS359">_xlfn.IFS($AR359="-","-",OR($G359="公衆街路灯A",$G359="定額電灯"),_xlfn.XLOOKUP(AQ359,削除禁止_電灯料金!$B:$B,削除禁止_電灯料金!$D:$D,0),1,"-")</f>
        <v>-</v>
      </c>
      <c r="AT359" s="208" t="str">
        <f>IFERROR(IF(OR($G359="公衆街路灯A",$G359="定額電灯"),"-",ROUND((_xlfn.XLOOKUP($AQ359,削除禁止_電灯料金!$B:$B,削除禁止_電灯料金!$E:$E)*AM359/1000*$K359*$L359/12),2)),"-")</f>
        <v>-</v>
      </c>
      <c r="AU359" s="209" t="str">
        <f>IFERROR(IF(OR($G359="公衆街路灯A",$G359="定額電灯"),"-",ROUND((AM359/1000*$K359*$L359/12)*_xlfn.XLOOKUP($A359,削除禁止_電灯料金!K:K,削除禁止_電灯料金!M:M,"-"),2)),"-")</f>
        <v>-</v>
      </c>
      <c r="AV359" s="210">
        <f>IFERROR(IF(OR($G359="公衆街路灯A",$G359="定額電灯"),ROUND((((AR359+AS359)*AN359))*12*_xlfn.XLOOKUP($A359,削除禁止_電灯料金!K:K,削除禁止_電灯料金!N:N),0),ROUND((AT359+AU359)*AN359*12*_xlfn.XLOOKUP($A359,削除禁止_電灯料金!K:K,削除禁止_電灯料金!N:N),0)),0)</f>
        <v>0</v>
      </c>
      <c r="AW359" s="145"/>
    </row>
    <row r="360" spans="1:49" ht="30" customHeight="1">
      <c r="A360" s="1">
        <v>6</v>
      </c>
      <c r="B360" s="41" t="s">
        <v>479</v>
      </c>
      <c r="C360" s="42"/>
      <c r="D360" s="256" t="s">
        <v>481</v>
      </c>
      <c r="E360" s="257" t="s">
        <v>252</v>
      </c>
      <c r="F360" s="258" t="s">
        <v>278</v>
      </c>
      <c r="G360" s="148" t="s">
        <v>73</v>
      </c>
      <c r="H360" s="279"/>
      <c r="I360" s="280"/>
      <c r="J360" s="267"/>
      <c r="K360" s="152">
        <v>0</v>
      </c>
      <c r="L360" s="153">
        <v>240</v>
      </c>
      <c r="M360" s="281" t="s">
        <v>504</v>
      </c>
      <c r="N360" s="119" t="s">
        <v>210</v>
      </c>
      <c r="O360" s="120">
        <v>1</v>
      </c>
      <c r="P360" s="155" t="s">
        <v>294</v>
      </c>
      <c r="Q360" s="155">
        <v>0</v>
      </c>
      <c r="R360" s="155">
        <v>0</v>
      </c>
      <c r="S360" s="156">
        <v>0</v>
      </c>
      <c r="T360" s="156">
        <v>0</v>
      </c>
      <c r="U360" s="156">
        <v>0</v>
      </c>
      <c r="V360" s="157">
        <v>0</v>
      </c>
      <c r="W360" s="158">
        <v>47</v>
      </c>
      <c r="X360" s="159">
        <v>3</v>
      </c>
      <c r="Y360" s="160">
        <v>3</v>
      </c>
      <c r="Z360" s="161">
        <v>0</v>
      </c>
      <c r="AA360" s="155">
        <v>0</v>
      </c>
      <c r="AB360" s="162" t="s">
        <v>80</v>
      </c>
      <c r="AC360" s="163" t="s">
        <v>56</v>
      </c>
      <c r="AD360" s="164" t="s">
        <v>56</v>
      </c>
      <c r="AE360" s="163" t="s">
        <v>56</v>
      </c>
      <c r="AF360" s="164">
        <v>0</v>
      </c>
      <c r="AG360" s="165">
        <v>0</v>
      </c>
      <c r="AH360" s="166" t="s">
        <v>113</v>
      </c>
      <c r="AI360" s="167"/>
      <c r="AJ360" s="168"/>
      <c r="AK360" s="169"/>
      <c r="AL360" s="170"/>
      <c r="AM360" s="171"/>
      <c r="AN360" s="172"/>
      <c r="AO360" s="173">
        <f t="shared" si="57"/>
        <v>0</v>
      </c>
      <c r="AP360" s="174" t="s">
        <v>82</v>
      </c>
      <c r="AQ360" s="175" t="str" cm="1">
        <f t="array" ref="AQ360">_xlfn.IFS(OR($G360="公衆街路灯A",$G360="定額電灯"),$G360&amp;AP360,COUNTIF(G360,"*従量電灯*"),G360,1,"-")</f>
        <v>従量電灯</v>
      </c>
      <c r="AR360" s="176" t="str" cm="1">
        <f t="array" ref="AR360">_xlfn.IFS($AN360=0,"-",OR($AH360="対象外",$AH360="-"),"-",OR($G360="公衆街路灯A",$G360="定額電灯"),_xlfn.XLOOKUP($AQ360,削除禁止_電灯料金!$B:$B,削除禁止_電灯料金!$E:$E,0),1,"-")</f>
        <v>-</v>
      </c>
      <c r="AS360" s="177" t="str" cm="1">
        <f t="array" ref="AS360">_xlfn.IFS($AR360="-","-",OR($G360="公衆街路灯A",$G360="定額電灯"),_xlfn.XLOOKUP(AQ360,削除禁止_電灯料金!$B:$B,削除禁止_電灯料金!$D:$D,0),1,"-")</f>
        <v>-</v>
      </c>
      <c r="AT360" s="176">
        <f>IFERROR(IF(OR($G360="公衆街路灯A",$G360="定額電灯"),"-",ROUND((_xlfn.XLOOKUP($AQ360,削除禁止_電灯料金!$B:$B,削除禁止_電灯料金!$E:$E)*AM360/1000*$K360*$L360/12),2)),"-")</f>
        <v>0</v>
      </c>
      <c r="AU360" s="177">
        <f>IFERROR(IF(OR($G360="公衆街路灯A",$G360="定額電灯"),"-",ROUND((AM360/1000*$K360*$L360/12)*_xlfn.XLOOKUP($A360,削除禁止_電灯料金!K:K,削除禁止_電灯料金!M:M,"-"),2)),"-")</f>
        <v>0</v>
      </c>
      <c r="AV360" s="178">
        <f>IFERROR(IF(OR($G360="公衆街路灯A",$G360="定額電灯"),ROUND((((AR360+AS360)*AN360))*12*_xlfn.XLOOKUP($A360,削除禁止_電灯料金!K:K,削除禁止_電灯料金!N:N),0),ROUND((AT360+AU360)*AN360*12*_xlfn.XLOOKUP($A360,削除禁止_電灯料金!K:K,削除禁止_電灯料金!N:N),0)),0)</f>
        <v>0</v>
      </c>
      <c r="AW360" s="145"/>
    </row>
    <row r="361" spans="1:49" ht="30" customHeight="1">
      <c r="A361" s="1">
        <v>6</v>
      </c>
      <c r="B361" s="41" t="s">
        <v>479</v>
      </c>
      <c r="C361" s="42"/>
      <c r="D361" s="259" t="s">
        <v>481</v>
      </c>
      <c r="E361" s="260" t="s">
        <v>252</v>
      </c>
      <c r="F361" s="261" t="s">
        <v>525</v>
      </c>
      <c r="G361" s="182" t="s">
        <v>56</v>
      </c>
      <c r="H361" s="318" t="s">
        <v>526</v>
      </c>
      <c r="I361" s="311"/>
      <c r="J361" s="312"/>
      <c r="K361" s="186" t="s">
        <v>82</v>
      </c>
      <c r="L361" s="187" t="s">
        <v>82</v>
      </c>
      <c r="M361" s="313" t="s">
        <v>82</v>
      </c>
      <c r="N361" s="189">
        <v>0</v>
      </c>
      <c r="O361" s="190">
        <v>0</v>
      </c>
      <c r="P361" s="191">
        <v>0</v>
      </c>
      <c r="Q361" s="191">
        <v>0</v>
      </c>
      <c r="R361" s="191">
        <v>0</v>
      </c>
      <c r="S361" s="192">
        <v>0</v>
      </c>
      <c r="T361" s="192">
        <v>0</v>
      </c>
      <c r="U361" s="192">
        <v>0</v>
      </c>
      <c r="V361" s="193">
        <v>0</v>
      </c>
      <c r="W361" s="194">
        <v>0</v>
      </c>
      <c r="X361" s="195"/>
      <c r="Y361" s="196">
        <v>0</v>
      </c>
      <c r="Z361" s="197">
        <v>0</v>
      </c>
      <c r="AA361" s="191">
        <v>0</v>
      </c>
      <c r="AB361" s="198" t="s">
        <v>56</v>
      </c>
      <c r="AC361" s="199" t="s">
        <v>56</v>
      </c>
      <c r="AD361" s="200" t="s">
        <v>56</v>
      </c>
      <c r="AE361" s="199" t="s">
        <v>56</v>
      </c>
      <c r="AF361" s="200" t="s">
        <v>56</v>
      </c>
      <c r="AG361" s="201">
        <v>0</v>
      </c>
      <c r="AH361" s="201" t="s">
        <v>56</v>
      </c>
      <c r="AI361" s="202"/>
      <c r="AJ361" s="203"/>
      <c r="AK361" s="204"/>
      <c r="AL361" s="194"/>
      <c r="AM361" s="205"/>
      <c r="AN361" s="206"/>
      <c r="AO361" s="200">
        <f t="shared" si="57"/>
        <v>0</v>
      </c>
      <c r="AP361" s="207" t="s">
        <v>82</v>
      </c>
      <c r="AQ361" s="198" t="str" cm="1">
        <f t="array" ref="AQ361">_xlfn.IFS(OR($G361="公衆街路灯A",$G361="定額電灯"),$G361&amp;AP361,COUNTIF(G361,"*従量電灯*"),G361,1,"-")</f>
        <v>-</v>
      </c>
      <c r="AR361" s="208" t="str" cm="1">
        <f t="array" ref="AR361">_xlfn.IFS($AN361=0,"-",OR($AH361="対象外",$AH361="-"),"-",OR($G361="公衆街路灯A",$G361="定額電灯"),_xlfn.XLOOKUP($AQ361,削除禁止_電灯料金!$B:$B,削除禁止_電灯料金!$E:$E,0),1,"-")</f>
        <v>-</v>
      </c>
      <c r="AS361" s="209" t="str" cm="1">
        <f t="array" ref="AS361">_xlfn.IFS($AR361="-","-",OR($G361="公衆街路灯A",$G361="定額電灯"),_xlfn.XLOOKUP(AQ361,削除禁止_電灯料金!$B:$B,削除禁止_電灯料金!$D:$D,0),1,"-")</f>
        <v>-</v>
      </c>
      <c r="AT361" s="208" t="str">
        <f>IFERROR(IF(OR($G361="公衆街路灯A",$G361="定額電灯"),"-",ROUND((_xlfn.XLOOKUP($AQ361,削除禁止_電灯料金!$B:$B,削除禁止_電灯料金!$E:$E)*AM361/1000*$K361*$L361/12),2)),"-")</f>
        <v>-</v>
      </c>
      <c r="AU361" s="209" t="str">
        <f>IFERROR(IF(OR($G361="公衆街路灯A",$G361="定額電灯"),"-",ROUND((AM361/1000*$K361*$L361/12)*_xlfn.XLOOKUP($A361,削除禁止_電灯料金!K:K,削除禁止_電灯料金!M:M,"-"),2)),"-")</f>
        <v>-</v>
      </c>
      <c r="AV361" s="210">
        <f>IFERROR(IF(OR($G361="公衆街路灯A",$G361="定額電灯"),ROUND((((AR361+AS361)*AN361))*12*_xlfn.XLOOKUP($A361,削除禁止_電灯料金!K:K,削除禁止_電灯料金!N:N),0),ROUND((AT361+AU361)*AN361*12*_xlfn.XLOOKUP($A361,削除禁止_電灯料金!K:K,削除禁止_電灯料金!N:N),0)),0)</f>
        <v>0</v>
      </c>
      <c r="AW361" s="145"/>
    </row>
    <row r="362" spans="1:49" ht="30" customHeight="1">
      <c r="A362" s="1">
        <v>6</v>
      </c>
      <c r="B362" s="41" t="s">
        <v>479</v>
      </c>
      <c r="C362" s="42"/>
      <c r="D362" s="256" t="s">
        <v>481</v>
      </c>
      <c r="E362" s="257" t="s">
        <v>252</v>
      </c>
      <c r="F362" s="258" t="s">
        <v>527</v>
      </c>
      <c r="G362" s="148" t="s">
        <v>73</v>
      </c>
      <c r="H362" s="279"/>
      <c r="I362" s="280"/>
      <c r="J362" s="267"/>
      <c r="K362" s="152">
        <v>0</v>
      </c>
      <c r="L362" s="153">
        <v>240</v>
      </c>
      <c r="M362" s="281" t="s">
        <v>523</v>
      </c>
      <c r="N362" s="119" t="s">
        <v>210</v>
      </c>
      <c r="O362" s="120">
        <v>1</v>
      </c>
      <c r="P362" s="155" t="s">
        <v>135</v>
      </c>
      <c r="Q362" s="155">
        <v>0</v>
      </c>
      <c r="R362" s="155">
        <v>0</v>
      </c>
      <c r="S362" s="156">
        <v>0</v>
      </c>
      <c r="T362" s="156">
        <v>0</v>
      </c>
      <c r="U362" s="156">
        <v>0</v>
      </c>
      <c r="V362" s="157">
        <v>0</v>
      </c>
      <c r="W362" s="158">
        <v>28</v>
      </c>
      <c r="X362" s="159">
        <v>1</v>
      </c>
      <c r="Y362" s="160">
        <v>1</v>
      </c>
      <c r="Z362" s="161">
        <v>0</v>
      </c>
      <c r="AA362" s="155">
        <v>0</v>
      </c>
      <c r="AB362" s="162" t="s">
        <v>80</v>
      </c>
      <c r="AC362" s="163" t="s">
        <v>56</v>
      </c>
      <c r="AD362" s="164" t="s">
        <v>56</v>
      </c>
      <c r="AE362" s="163" t="s">
        <v>56</v>
      </c>
      <c r="AF362" s="164">
        <v>0</v>
      </c>
      <c r="AG362" s="165">
        <v>0</v>
      </c>
      <c r="AH362" s="166" t="s">
        <v>113</v>
      </c>
      <c r="AI362" s="167"/>
      <c r="AJ362" s="168"/>
      <c r="AK362" s="169"/>
      <c r="AL362" s="170"/>
      <c r="AM362" s="171"/>
      <c r="AN362" s="172"/>
      <c r="AO362" s="173">
        <f t="shared" si="57"/>
        <v>0</v>
      </c>
      <c r="AP362" s="174" t="s">
        <v>82</v>
      </c>
      <c r="AQ362" s="175" t="str" cm="1">
        <f t="array" ref="AQ362">_xlfn.IFS(OR($G362="公衆街路灯A",$G362="定額電灯"),$G362&amp;AP362,COUNTIF(G362,"*従量電灯*"),G362,1,"-")</f>
        <v>従量電灯</v>
      </c>
      <c r="AR362" s="176" t="str" cm="1">
        <f t="array" ref="AR362">_xlfn.IFS($AN362=0,"-",OR($AH362="対象外",$AH362="-"),"-",OR($G362="公衆街路灯A",$G362="定額電灯"),_xlfn.XLOOKUP($AQ362,削除禁止_電灯料金!$B:$B,削除禁止_電灯料金!$E:$E,0),1,"-")</f>
        <v>-</v>
      </c>
      <c r="AS362" s="177" t="str" cm="1">
        <f t="array" ref="AS362">_xlfn.IFS($AR362="-","-",OR($G362="公衆街路灯A",$G362="定額電灯"),_xlfn.XLOOKUP(AQ362,削除禁止_電灯料金!$B:$B,削除禁止_電灯料金!$D:$D,0),1,"-")</f>
        <v>-</v>
      </c>
      <c r="AT362" s="176">
        <f>IFERROR(IF(OR($G362="公衆街路灯A",$G362="定額電灯"),"-",ROUND((_xlfn.XLOOKUP($AQ362,削除禁止_電灯料金!$B:$B,削除禁止_電灯料金!$E:$E)*AM362/1000*$K362*$L362/12),2)),"-")</f>
        <v>0</v>
      </c>
      <c r="AU362" s="177">
        <f>IFERROR(IF(OR($G362="公衆街路灯A",$G362="定額電灯"),"-",ROUND((AM362/1000*$K362*$L362/12)*_xlfn.XLOOKUP($A362,削除禁止_電灯料金!K:K,削除禁止_電灯料金!M:M,"-"),2)),"-")</f>
        <v>0</v>
      </c>
      <c r="AV362" s="178">
        <f>IFERROR(IF(OR($G362="公衆街路灯A",$G362="定額電灯"),ROUND((((AR362+AS362)*AN362))*12*_xlfn.XLOOKUP($A362,削除禁止_電灯料金!K:K,削除禁止_電灯料金!N:N),0),ROUND((AT362+AU362)*AN362*12*_xlfn.XLOOKUP($A362,削除禁止_電灯料金!K:K,削除禁止_電灯料金!N:N),0)),0)</f>
        <v>0</v>
      </c>
      <c r="AW362" s="145"/>
    </row>
    <row r="363" spans="1:49" ht="30" customHeight="1">
      <c r="A363" s="1">
        <v>6</v>
      </c>
      <c r="B363" s="41" t="s">
        <v>479</v>
      </c>
      <c r="C363" s="42"/>
      <c r="D363" s="256" t="s">
        <v>481</v>
      </c>
      <c r="E363" s="257" t="s">
        <v>252</v>
      </c>
      <c r="F363" s="258" t="s">
        <v>390</v>
      </c>
      <c r="G363" s="148" t="s">
        <v>73</v>
      </c>
      <c r="H363" s="279"/>
      <c r="I363" s="280"/>
      <c r="J363" s="267"/>
      <c r="K363" s="152">
        <v>3</v>
      </c>
      <c r="L363" s="153">
        <v>240</v>
      </c>
      <c r="M363" s="281" t="s">
        <v>528</v>
      </c>
      <c r="N363" s="119" t="s">
        <v>134</v>
      </c>
      <c r="O363" s="120">
        <v>1</v>
      </c>
      <c r="P363" s="155" t="s">
        <v>294</v>
      </c>
      <c r="Q363" s="155">
        <v>0</v>
      </c>
      <c r="R363" s="155">
        <v>0</v>
      </c>
      <c r="S363" s="156">
        <v>0</v>
      </c>
      <c r="T363" s="156">
        <v>0</v>
      </c>
      <c r="U363" s="156">
        <v>0</v>
      </c>
      <c r="V363" s="157">
        <v>0</v>
      </c>
      <c r="W363" s="158">
        <v>47</v>
      </c>
      <c r="X363" s="159">
        <v>1</v>
      </c>
      <c r="Y363" s="160">
        <v>1</v>
      </c>
      <c r="Z363" s="161">
        <f t="shared" ref="Z363:Z393" si="67">K363*L363*W363*Y363/12/1000</f>
        <v>2.82</v>
      </c>
      <c r="AA363" s="155">
        <v>0</v>
      </c>
      <c r="AB363" s="162" t="s">
        <v>80</v>
      </c>
      <c r="AC363" s="163" t="s">
        <v>56</v>
      </c>
      <c r="AD363" s="164" t="s">
        <v>56</v>
      </c>
      <c r="AE363" s="163" t="s">
        <v>56</v>
      </c>
      <c r="AF363" s="164">
        <f t="shared" ref="AF363:AF393" si="68">$B$2*Z363/Y363</f>
        <v>84.6</v>
      </c>
      <c r="AG363" s="165">
        <f t="shared" ref="AG363:AG393" si="69">Y363*AF363*120</f>
        <v>10152</v>
      </c>
      <c r="AH363" s="166" t="s">
        <v>113</v>
      </c>
      <c r="AI363" s="167"/>
      <c r="AJ363" s="168"/>
      <c r="AK363" s="169"/>
      <c r="AL363" s="170"/>
      <c r="AM363" s="171"/>
      <c r="AN363" s="172"/>
      <c r="AO363" s="173">
        <f t="shared" si="57"/>
        <v>0</v>
      </c>
      <c r="AP363" s="174" t="s">
        <v>82</v>
      </c>
      <c r="AQ363" s="175" t="str" cm="1">
        <f t="array" ref="AQ363">_xlfn.IFS(OR($G363="公衆街路灯A",$G363="定額電灯"),$G363&amp;AP363,COUNTIF(G363,"*従量電灯*"),G363,1,"-")</f>
        <v>従量電灯</v>
      </c>
      <c r="AR363" s="176" t="str" cm="1">
        <f t="array" ref="AR363">_xlfn.IFS($AN363=0,"-",OR($AH363="対象外",$AH363="-"),"-",OR($G363="公衆街路灯A",$G363="定額電灯"),_xlfn.XLOOKUP($AQ363,削除禁止_電灯料金!$B:$B,削除禁止_電灯料金!$E:$E,0),1,"-")</f>
        <v>-</v>
      </c>
      <c r="AS363" s="177" t="str" cm="1">
        <f t="array" ref="AS363">_xlfn.IFS($AR363="-","-",OR($G363="公衆街路灯A",$G363="定額電灯"),_xlfn.XLOOKUP(AQ363,削除禁止_電灯料金!$B:$B,削除禁止_電灯料金!$D:$D,0),1,"-")</f>
        <v>-</v>
      </c>
      <c r="AT363" s="176">
        <f>IFERROR(IF(OR($G363="公衆街路灯A",$G363="定額電灯"),"-",ROUND((_xlfn.XLOOKUP($AQ363,削除禁止_電灯料金!$B:$B,削除禁止_電灯料金!$E:$E)*AM363/1000*$K363*$L363/12),2)),"-")</f>
        <v>0</v>
      </c>
      <c r="AU363" s="177">
        <f>IFERROR(IF(OR($G363="公衆街路灯A",$G363="定額電灯"),"-",ROUND((AM363/1000*$K363*$L363/12)*_xlfn.XLOOKUP($A363,削除禁止_電灯料金!K:K,削除禁止_電灯料金!M:M,"-"),2)),"-")</f>
        <v>0</v>
      </c>
      <c r="AV363" s="178">
        <f>IFERROR(IF(OR($G363="公衆街路灯A",$G363="定額電灯"),ROUND((((AR363+AS363)*AN363))*12*_xlfn.XLOOKUP($A363,削除禁止_電灯料金!K:K,削除禁止_電灯料金!N:N),0),ROUND((AT363+AU363)*AN363*12*_xlfn.XLOOKUP($A363,削除禁止_電灯料金!K:K,削除禁止_電灯料金!N:N),0)),0)</f>
        <v>0</v>
      </c>
      <c r="AW363" s="145"/>
    </row>
    <row r="364" spans="1:49" ht="30" customHeight="1">
      <c r="A364" s="1">
        <v>6</v>
      </c>
      <c r="B364" s="41" t="s">
        <v>479</v>
      </c>
      <c r="C364" s="42"/>
      <c r="D364" s="256" t="s">
        <v>481</v>
      </c>
      <c r="E364" s="257" t="s">
        <v>252</v>
      </c>
      <c r="F364" s="258" t="s">
        <v>390</v>
      </c>
      <c r="G364" s="148" t="s">
        <v>73</v>
      </c>
      <c r="H364" s="279"/>
      <c r="I364" s="280"/>
      <c r="J364" s="267"/>
      <c r="K364" s="152">
        <v>3</v>
      </c>
      <c r="L364" s="153">
        <v>240</v>
      </c>
      <c r="M364" s="281" t="s">
        <v>529</v>
      </c>
      <c r="N364" s="119" t="s">
        <v>331</v>
      </c>
      <c r="O364" s="120">
        <v>1</v>
      </c>
      <c r="P364" s="155" t="s">
        <v>135</v>
      </c>
      <c r="Q364" s="155">
        <v>0</v>
      </c>
      <c r="R364" s="155">
        <v>0</v>
      </c>
      <c r="S364" s="156">
        <v>0</v>
      </c>
      <c r="T364" s="156">
        <v>0</v>
      </c>
      <c r="U364" s="156" t="s">
        <v>519</v>
      </c>
      <c r="V364" s="157">
        <v>0</v>
      </c>
      <c r="W364" s="158">
        <v>28</v>
      </c>
      <c r="X364" s="159">
        <v>2</v>
      </c>
      <c r="Y364" s="160">
        <v>2</v>
      </c>
      <c r="Z364" s="161">
        <f t="shared" si="67"/>
        <v>3.36</v>
      </c>
      <c r="AA364" s="155">
        <v>0</v>
      </c>
      <c r="AB364" s="162" t="s">
        <v>80</v>
      </c>
      <c r="AC364" s="163" t="s">
        <v>56</v>
      </c>
      <c r="AD364" s="164" t="s">
        <v>56</v>
      </c>
      <c r="AE364" s="163" t="s">
        <v>56</v>
      </c>
      <c r="AF364" s="164">
        <f t="shared" si="68"/>
        <v>50.4</v>
      </c>
      <c r="AG364" s="165">
        <f t="shared" si="69"/>
        <v>12096</v>
      </c>
      <c r="AH364" s="166" t="s">
        <v>113</v>
      </c>
      <c r="AI364" s="167"/>
      <c r="AJ364" s="168"/>
      <c r="AK364" s="169"/>
      <c r="AL364" s="170"/>
      <c r="AM364" s="171"/>
      <c r="AN364" s="172"/>
      <c r="AO364" s="173">
        <f t="shared" si="57"/>
        <v>0</v>
      </c>
      <c r="AP364" s="174" t="s">
        <v>82</v>
      </c>
      <c r="AQ364" s="175" t="str" cm="1">
        <f t="array" ref="AQ364">_xlfn.IFS(OR($G364="公衆街路灯A",$G364="定額電灯"),$G364&amp;AP364,COUNTIF(G364,"*従量電灯*"),G364,1,"-")</f>
        <v>従量電灯</v>
      </c>
      <c r="AR364" s="176" t="str" cm="1">
        <f t="array" ref="AR364">_xlfn.IFS($AN364=0,"-",OR($AH364="対象外",$AH364="-"),"-",OR($G364="公衆街路灯A",$G364="定額電灯"),_xlfn.XLOOKUP($AQ364,削除禁止_電灯料金!$B:$B,削除禁止_電灯料金!$E:$E,0),1,"-")</f>
        <v>-</v>
      </c>
      <c r="AS364" s="177" t="str" cm="1">
        <f t="array" ref="AS364">_xlfn.IFS($AR364="-","-",OR($G364="公衆街路灯A",$G364="定額電灯"),_xlfn.XLOOKUP(AQ364,削除禁止_電灯料金!$B:$B,削除禁止_電灯料金!$D:$D,0),1,"-")</f>
        <v>-</v>
      </c>
      <c r="AT364" s="176">
        <f>IFERROR(IF(OR($G364="公衆街路灯A",$G364="定額電灯"),"-",ROUND((_xlfn.XLOOKUP($AQ364,削除禁止_電灯料金!$B:$B,削除禁止_電灯料金!$E:$E)*AM364/1000*$K364*$L364/12),2)),"-")</f>
        <v>0</v>
      </c>
      <c r="AU364" s="177">
        <f>IFERROR(IF(OR($G364="公衆街路灯A",$G364="定額電灯"),"-",ROUND((AM364/1000*$K364*$L364/12)*_xlfn.XLOOKUP($A364,削除禁止_電灯料金!K:K,削除禁止_電灯料金!M:M,"-"),2)),"-")</f>
        <v>0</v>
      </c>
      <c r="AV364" s="178">
        <f>IFERROR(IF(OR($G364="公衆街路灯A",$G364="定額電灯"),ROUND((((AR364+AS364)*AN364))*12*_xlfn.XLOOKUP($A364,削除禁止_電灯料金!K:K,削除禁止_電灯料金!N:N),0),ROUND((AT364+AU364)*AN364*12*_xlfn.XLOOKUP($A364,削除禁止_電灯料金!K:K,削除禁止_電灯料金!N:N),0)),0)</f>
        <v>0</v>
      </c>
      <c r="AW364" s="145"/>
    </row>
    <row r="365" spans="1:49" ht="30" customHeight="1">
      <c r="A365" s="1">
        <v>6</v>
      </c>
      <c r="B365" s="41" t="s">
        <v>479</v>
      </c>
      <c r="C365" s="42"/>
      <c r="D365" s="256" t="s">
        <v>481</v>
      </c>
      <c r="E365" s="257" t="s">
        <v>252</v>
      </c>
      <c r="F365" s="258" t="s">
        <v>387</v>
      </c>
      <c r="G365" s="148" t="s">
        <v>73</v>
      </c>
      <c r="H365" s="279"/>
      <c r="I365" s="280"/>
      <c r="J365" s="267"/>
      <c r="K365" s="152">
        <v>3</v>
      </c>
      <c r="L365" s="153">
        <v>240</v>
      </c>
      <c r="M365" s="281" t="s">
        <v>528</v>
      </c>
      <c r="N365" s="119" t="s">
        <v>134</v>
      </c>
      <c r="O365" s="120">
        <v>1</v>
      </c>
      <c r="P365" s="155" t="s">
        <v>294</v>
      </c>
      <c r="Q365" s="155">
        <v>0</v>
      </c>
      <c r="R365" s="155">
        <v>0</v>
      </c>
      <c r="S365" s="156">
        <v>0</v>
      </c>
      <c r="T365" s="156">
        <v>0</v>
      </c>
      <c r="U365" s="156">
        <v>0</v>
      </c>
      <c r="V365" s="157">
        <v>0</v>
      </c>
      <c r="W365" s="158">
        <v>47</v>
      </c>
      <c r="X365" s="159">
        <v>1</v>
      </c>
      <c r="Y365" s="160">
        <v>1</v>
      </c>
      <c r="Z365" s="161">
        <f t="shared" si="67"/>
        <v>2.82</v>
      </c>
      <c r="AA365" s="155">
        <v>0</v>
      </c>
      <c r="AB365" s="162" t="s">
        <v>80</v>
      </c>
      <c r="AC365" s="163" t="s">
        <v>56</v>
      </c>
      <c r="AD365" s="164" t="s">
        <v>56</v>
      </c>
      <c r="AE365" s="163" t="s">
        <v>56</v>
      </c>
      <c r="AF365" s="164">
        <f t="shared" si="68"/>
        <v>84.6</v>
      </c>
      <c r="AG365" s="165">
        <f t="shared" si="69"/>
        <v>10152</v>
      </c>
      <c r="AH365" s="166" t="s">
        <v>113</v>
      </c>
      <c r="AI365" s="167"/>
      <c r="AJ365" s="168"/>
      <c r="AK365" s="169"/>
      <c r="AL365" s="170"/>
      <c r="AM365" s="171"/>
      <c r="AN365" s="172"/>
      <c r="AO365" s="173">
        <f t="shared" si="57"/>
        <v>0</v>
      </c>
      <c r="AP365" s="174" t="s">
        <v>82</v>
      </c>
      <c r="AQ365" s="175" t="str" cm="1">
        <f t="array" ref="AQ365">_xlfn.IFS(OR($G365="公衆街路灯A",$G365="定額電灯"),$G365&amp;AP365,COUNTIF(G365,"*従量電灯*"),G365,1,"-")</f>
        <v>従量電灯</v>
      </c>
      <c r="AR365" s="176" t="str" cm="1">
        <f t="array" ref="AR365">_xlfn.IFS($AN365=0,"-",OR($AH365="対象外",$AH365="-"),"-",OR($G365="公衆街路灯A",$G365="定額電灯"),_xlfn.XLOOKUP($AQ365,削除禁止_電灯料金!$B:$B,削除禁止_電灯料金!$E:$E,0),1,"-")</f>
        <v>-</v>
      </c>
      <c r="AS365" s="177" t="str" cm="1">
        <f t="array" ref="AS365">_xlfn.IFS($AR365="-","-",OR($G365="公衆街路灯A",$G365="定額電灯"),_xlfn.XLOOKUP(AQ365,削除禁止_電灯料金!$B:$B,削除禁止_電灯料金!$D:$D,0),1,"-")</f>
        <v>-</v>
      </c>
      <c r="AT365" s="176">
        <f>IFERROR(IF(OR($G365="公衆街路灯A",$G365="定額電灯"),"-",ROUND((_xlfn.XLOOKUP($AQ365,削除禁止_電灯料金!$B:$B,削除禁止_電灯料金!$E:$E)*AM365/1000*$K365*$L365/12),2)),"-")</f>
        <v>0</v>
      </c>
      <c r="AU365" s="177">
        <f>IFERROR(IF(OR($G365="公衆街路灯A",$G365="定額電灯"),"-",ROUND((AM365/1000*$K365*$L365/12)*_xlfn.XLOOKUP($A365,削除禁止_電灯料金!K:K,削除禁止_電灯料金!M:M,"-"),2)),"-")</f>
        <v>0</v>
      </c>
      <c r="AV365" s="178">
        <f>IFERROR(IF(OR($G365="公衆街路灯A",$G365="定額電灯"),ROUND((((AR365+AS365)*AN365))*12*_xlfn.XLOOKUP($A365,削除禁止_電灯料金!K:K,削除禁止_電灯料金!N:N),0),ROUND((AT365+AU365)*AN365*12*_xlfn.XLOOKUP($A365,削除禁止_電灯料金!K:K,削除禁止_電灯料金!N:N),0)),0)</f>
        <v>0</v>
      </c>
      <c r="AW365" s="145"/>
    </row>
    <row r="366" spans="1:49" ht="30" customHeight="1">
      <c r="A366" s="1">
        <v>6</v>
      </c>
      <c r="B366" s="41" t="s">
        <v>479</v>
      </c>
      <c r="C366" s="42"/>
      <c r="D366" s="256" t="s">
        <v>481</v>
      </c>
      <c r="E366" s="257" t="s">
        <v>252</v>
      </c>
      <c r="F366" s="258" t="s">
        <v>387</v>
      </c>
      <c r="G366" s="148" t="s">
        <v>73</v>
      </c>
      <c r="H366" s="279"/>
      <c r="I366" s="280"/>
      <c r="J366" s="267"/>
      <c r="K366" s="152">
        <v>3</v>
      </c>
      <c r="L366" s="153">
        <v>240</v>
      </c>
      <c r="M366" s="281" t="s">
        <v>529</v>
      </c>
      <c r="N366" s="119" t="s">
        <v>331</v>
      </c>
      <c r="O366" s="120">
        <v>1</v>
      </c>
      <c r="P366" s="155" t="s">
        <v>135</v>
      </c>
      <c r="Q366" s="155">
        <v>0</v>
      </c>
      <c r="R366" s="155">
        <v>0</v>
      </c>
      <c r="S366" s="156">
        <v>0</v>
      </c>
      <c r="T366" s="156">
        <v>0</v>
      </c>
      <c r="U366" s="156" t="s">
        <v>519</v>
      </c>
      <c r="V366" s="157">
        <v>0</v>
      </c>
      <c r="W366" s="158">
        <v>28</v>
      </c>
      <c r="X366" s="159">
        <v>2</v>
      </c>
      <c r="Y366" s="160">
        <v>2</v>
      </c>
      <c r="Z366" s="161">
        <f t="shared" si="67"/>
        <v>3.36</v>
      </c>
      <c r="AA366" s="155">
        <v>0</v>
      </c>
      <c r="AB366" s="162" t="s">
        <v>80</v>
      </c>
      <c r="AC366" s="163" t="s">
        <v>56</v>
      </c>
      <c r="AD366" s="164" t="s">
        <v>56</v>
      </c>
      <c r="AE366" s="163" t="s">
        <v>56</v>
      </c>
      <c r="AF366" s="164">
        <f t="shared" si="68"/>
        <v>50.4</v>
      </c>
      <c r="AG366" s="165">
        <f t="shared" si="69"/>
        <v>12096</v>
      </c>
      <c r="AH366" s="166" t="s">
        <v>113</v>
      </c>
      <c r="AI366" s="167"/>
      <c r="AJ366" s="168"/>
      <c r="AK366" s="169"/>
      <c r="AL366" s="170"/>
      <c r="AM366" s="171"/>
      <c r="AN366" s="172"/>
      <c r="AO366" s="173">
        <f t="shared" si="57"/>
        <v>0</v>
      </c>
      <c r="AP366" s="174" t="s">
        <v>82</v>
      </c>
      <c r="AQ366" s="175" t="str" cm="1">
        <f t="array" ref="AQ366">_xlfn.IFS(OR($G366="公衆街路灯A",$G366="定額電灯"),$G366&amp;AP366,COUNTIF(G366,"*従量電灯*"),G366,1,"-")</f>
        <v>従量電灯</v>
      </c>
      <c r="AR366" s="176" t="str" cm="1">
        <f t="array" ref="AR366">_xlfn.IFS($AN366=0,"-",OR($AH366="対象外",$AH366="-"),"-",OR($G366="公衆街路灯A",$G366="定額電灯"),_xlfn.XLOOKUP($AQ366,削除禁止_電灯料金!$B:$B,削除禁止_電灯料金!$E:$E,0),1,"-")</f>
        <v>-</v>
      </c>
      <c r="AS366" s="177" t="str" cm="1">
        <f t="array" ref="AS366">_xlfn.IFS($AR366="-","-",OR($G366="公衆街路灯A",$G366="定額電灯"),_xlfn.XLOOKUP(AQ366,削除禁止_電灯料金!$B:$B,削除禁止_電灯料金!$D:$D,0),1,"-")</f>
        <v>-</v>
      </c>
      <c r="AT366" s="176">
        <f>IFERROR(IF(OR($G366="公衆街路灯A",$G366="定額電灯"),"-",ROUND((_xlfn.XLOOKUP($AQ366,削除禁止_電灯料金!$B:$B,削除禁止_電灯料金!$E:$E)*AM366/1000*$K366*$L366/12),2)),"-")</f>
        <v>0</v>
      </c>
      <c r="AU366" s="177">
        <f>IFERROR(IF(OR($G366="公衆街路灯A",$G366="定額電灯"),"-",ROUND((AM366/1000*$K366*$L366/12)*_xlfn.XLOOKUP($A366,削除禁止_電灯料金!K:K,削除禁止_電灯料金!M:M,"-"),2)),"-")</f>
        <v>0</v>
      </c>
      <c r="AV366" s="178">
        <f>IFERROR(IF(OR($G366="公衆街路灯A",$G366="定額電灯"),ROUND((((AR366+AS366)*AN366))*12*_xlfn.XLOOKUP($A366,削除禁止_電灯料金!K:K,削除禁止_電灯料金!N:N),0),ROUND((AT366+AU366)*AN366*12*_xlfn.XLOOKUP($A366,削除禁止_電灯料金!K:K,削除禁止_電灯料金!N:N),0)),0)</f>
        <v>0</v>
      </c>
      <c r="AW366" s="145"/>
    </row>
    <row r="367" spans="1:49" ht="30" customHeight="1">
      <c r="A367" s="1">
        <v>6</v>
      </c>
      <c r="B367" s="41" t="s">
        <v>479</v>
      </c>
      <c r="C367" s="42"/>
      <c r="D367" s="256" t="s">
        <v>481</v>
      </c>
      <c r="E367" s="257" t="s">
        <v>252</v>
      </c>
      <c r="F367" s="258" t="s">
        <v>505</v>
      </c>
      <c r="G367" s="148" t="s">
        <v>73</v>
      </c>
      <c r="H367" s="279"/>
      <c r="I367" s="280"/>
      <c r="J367" s="267"/>
      <c r="K367" s="152">
        <v>0</v>
      </c>
      <c r="L367" s="153">
        <v>240</v>
      </c>
      <c r="M367" s="281" t="s">
        <v>501</v>
      </c>
      <c r="N367" s="119" t="s">
        <v>134</v>
      </c>
      <c r="O367" s="120">
        <v>1</v>
      </c>
      <c r="P367" s="155" t="s">
        <v>135</v>
      </c>
      <c r="Q367" s="155">
        <v>0</v>
      </c>
      <c r="R367" s="155">
        <v>0</v>
      </c>
      <c r="S367" s="156">
        <v>0</v>
      </c>
      <c r="T367" s="156">
        <v>0</v>
      </c>
      <c r="U367" s="156">
        <v>0</v>
      </c>
      <c r="V367" s="157">
        <v>0</v>
      </c>
      <c r="W367" s="158">
        <v>28</v>
      </c>
      <c r="X367" s="159">
        <v>1</v>
      </c>
      <c r="Y367" s="160">
        <v>1</v>
      </c>
      <c r="Z367" s="161">
        <f t="shared" si="67"/>
        <v>0</v>
      </c>
      <c r="AA367" s="155">
        <v>0</v>
      </c>
      <c r="AB367" s="162" t="s">
        <v>80</v>
      </c>
      <c r="AC367" s="163" t="s">
        <v>56</v>
      </c>
      <c r="AD367" s="164" t="s">
        <v>56</v>
      </c>
      <c r="AE367" s="163" t="s">
        <v>56</v>
      </c>
      <c r="AF367" s="164">
        <f t="shared" si="68"/>
        <v>0</v>
      </c>
      <c r="AG367" s="165">
        <f t="shared" si="69"/>
        <v>0</v>
      </c>
      <c r="AH367" s="166" t="s">
        <v>113</v>
      </c>
      <c r="AI367" s="167"/>
      <c r="AJ367" s="168"/>
      <c r="AK367" s="169"/>
      <c r="AL367" s="170"/>
      <c r="AM367" s="171"/>
      <c r="AN367" s="172"/>
      <c r="AO367" s="173">
        <f t="shared" si="57"/>
        <v>0</v>
      </c>
      <c r="AP367" s="174" t="s">
        <v>82</v>
      </c>
      <c r="AQ367" s="175" t="str" cm="1">
        <f t="array" ref="AQ367">_xlfn.IFS(OR($G367="公衆街路灯A",$G367="定額電灯"),$G367&amp;AP367,COUNTIF(G367,"*従量電灯*"),G367,1,"-")</f>
        <v>従量電灯</v>
      </c>
      <c r="AR367" s="176" t="str" cm="1">
        <f t="array" ref="AR367">_xlfn.IFS($AN367=0,"-",OR($AH367="対象外",$AH367="-"),"-",OR($G367="公衆街路灯A",$G367="定額電灯"),_xlfn.XLOOKUP($AQ367,削除禁止_電灯料金!$B:$B,削除禁止_電灯料金!$E:$E,0),1,"-")</f>
        <v>-</v>
      </c>
      <c r="AS367" s="177" t="str" cm="1">
        <f t="array" ref="AS367">_xlfn.IFS($AR367="-","-",OR($G367="公衆街路灯A",$G367="定額電灯"),_xlfn.XLOOKUP(AQ367,削除禁止_電灯料金!$B:$B,削除禁止_電灯料金!$D:$D,0),1,"-")</f>
        <v>-</v>
      </c>
      <c r="AT367" s="176">
        <f>IFERROR(IF(OR($G367="公衆街路灯A",$G367="定額電灯"),"-",ROUND((_xlfn.XLOOKUP($AQ367,削除禁止_電灯料金!$B:$B,削除禁止_電灯料金!$E:$E)*AM367/1000*$K367*$L367/12),2)),"-")</f>
        <v>0</v>
      </c>
      <c r="AU367" s="177">
        <f>IFERROR(IF(OR($G367="公衆街路灯A",$G367="定額電灯"),"-",ROUND((AM367/1000*$K367*$L367/12)*_xlfn.XLOOKUP($A367,削除禁止_電灯料金!K:K,削除禁止_電灯料金!M:M,"-"),2)),"-")</f>
        <v>0</v>
      </c>
      <c r="AV367" s="178">
        <f>IFERROR(IF(OR($G367="公衆街路灯A",$G367="定額電灯"),ROUND((((AR367+AS367)*AN367))*12*_xlfn.XLOOKUP($A367,削除禁止_電灯料金!K:K,削除禁止_電灯料金!N:N),0),ROUND((AT367+AU367)*AN367*12*_xlfn.XLOOKUP($A367,削除禁止_電灯料金!K:K,削除禁止_電灯料金!N:N),0)),0)</f>
        <v>0</v>
      </c>
      <c r="AW367" s="145"/>
    </row>
    <row r="368" spans="1:49" ht="30" customHeight="1">
      <c r="A368" s="1">
        <v>6</v>
      </c>
      <c r="B368" s="41" t="s">
        <v>479</v>
      </c>
      <c r="C368" s="42"/>
      <c r="D368" s="256" t="s">
        <v>481</v>
      </c>
      <c r="E368" s="257" t="s">
        <v>252</v>
      </c>
      <c r="F368" s="258" t="s">
        <v>500</v>
      </c>
      <c r="G368" s="148" t="s">
        <v>73</v>
      </c>
      <c r="H368" s="279"/>
      <c r="I368" s="280"/>
      <c r="J368" s="267"/>
      <c r="K368" s="152">
        <v>1</v>
      </c>
      <c r="L368" s="153">
        <v>240</v>
      </c>
      <c r="M368" s="281" t="s">
        <v>501</v>
      </c>
      <c r="N368" s="119" t="s">
        <v>134</v>
      </c>
      <c r="O368" s="120">
        <v>1</v>
      </c>
      <c r="P368" s="155" t="s">
        <v>135</v>
      </c>
      <c r="Q368" s="155">
        <v>0</v>
      </c>
      <c r="R368" s="155">
        <v>0</v>
      </c>
      <c r="S368" s="156">
        <v>0</v>
      </c>
      <c r="T368" s="156">
        <v>0</v>
      </c>
      <c r="U368" s="156">
        <v>0</v>
      </c>
      <c r="V368" s="157">
        <v>0</v>
      </c>
      <c r="W368" s="158">
        <v>28</v>
      </c>
      <c r="X368" s="159">
        <v>1</v>
      </c>
      <c r="Y368" s="160">
        <v>1</v>
      </c>
      <c r="Z368" s="161">
        <f t="shared" si="67"/>
        <v>0.56000000000000005</v>
      </c>
      <c r="AA368" s="155">
        <v>0</v>
      </c>
      <c r="AB368" s="162" t="s">
        <v>80</v>
      </c>
      <c r="AC368" s="163" t="s">
        <v>56</v>
      </c>
      <c r="AD368" s="164" t="s">
        <v>56</v>
      </c>
      <c r="AE368" s="163" t="s">
        <v>56</v>
      </c>
      <c r="AF368" s="164">
        <f t="shared" si="68"/>
        <v>16.8</v>
      </c>
      <c r="AG368" s="165">
        <f t="shared" si="69"/>
        <v>2016</v>
      </c>
      <c r="AH368" s="166" t="s">
        <v>113</v>
      </c>
      <c r="AI368" s="167"/>
      <c r="AJ368" s="168"/>
      <c r="AK368" s="169"/>
      <c r="AL368" s="170"/>
      <c r="AM368" s="171"/>
      <c r="AN368" s="172"/>
      <c r="AO368" s="173">
        <f t="shared" si="57"/>
        <v>0</v>
      </c>
      <c r="AP368" s="174" t="s">
        <v>82</v>
      </c>
      <c r="AQ368" s="175" t="str" cm="1">
        <f t="array" ref="AQ368">_xlfn.IFS(OR($G368="公衆街路灯A",$G368="定額電灯"),$G368&amp;AP368,COUNTIF(G368,"*従量電灯*"),G368,1,"-")</f>
        <v>従量電灯</v>
      </c>
      <c r="AR368" s="176" t="str" cm="1">
        <f t="array" ref="AR368">_xlfn.IFS($AN368=0,"-",OR($AH368="対象外",$AH368="-"),"-",OR($G368="公衆街路灯A",$G368="定額電灯"),_xlfn.XLOOKUP($AQ368,削除禁止_電灯料金!$B:$B,削除禁止_電灯料金!$E:$E,0),1,"-")</f>
        <v>-</v>
      </c>
      <c r="AS368" s="177" t="str" cm="1">
        <f t="array" ref="AS368">_xlfn.IFS($AR368="-","-",OR($G368="公衆街路灯A",$G368="定額電灯"),_xlfn.XLOOKUP(AQ368,削除禁止_電灯料金!$B:$B,削除禁止_電灯料金!$D:$D,0),1,"-")</f>
        <v>-</v>
      </c>
      <c r="AT368" s="176">
        <f>IFERROR(IF(OR($G368="公衆街路灯A",$G368="定額電灯"),"-",ROUND((_xlfn.XLOOKUP($AQ368,削除禁止_電灯料金!$B:$B,削除禁止_電灯料金!$E:$E)*AM368/1000*$K368*$L368/12),2)),"-")</f>
        <v>0</v>
      </c>
      <c r="AU368" s="177">
        <f>IFERROR(IF(OR($G368="公衆街路灯A",$G368="定額電灯"),"-",ROUND((AM368/1000*$K368*$L368/12)*_xlfn.XLOOKUP($A368,削除禁止_電灯料金!K:K,削除禁止_電灯料金!M:M,"-"),2)),"-")</f>
        <v>0</v>
      </c>
      <c r="AV368" s="178">
        <f>IFERROR(IF(OR($G368="公衆街路灯A",$G368="定額電灯"),ROUND((((AR368+AS368)*AN368))*12*_xlfn.XLOOKUP($A368,削除禁止_電灯料金!K:K,削除禁止_電灯料金!N:N),0),ROUND((AT368+AU368)*AN368*12*_xlfn.XLOOKUP($A368,削除禁止_電灯料金!K:K,削除禁止_電灯料金!N:N),0)),0)</f>
        <v>0</v>
      </c>
      <c r="AW368" s="145"/>
    </row>
    <row r="369" spans="1:49" ht="30" customHeight="1">
      <c r="A369" s="1">
        <v>6</v>
      </c>
      <c r="B369" s="41" t="s">
        <v>479</v>
      </c>
      <c r="C369" s="42"/>
      <c r="D369" s="256" t="s">
        <v>481</v>
      </c>
      <c r="E369" s="257" t="s">
        <v>252</v>
      </c>
      <c r="F369" s="258" t="s">
        <v>500</v>
      </c>
      <c r="G369" s="148" t="s">
        <v>73</v>
      </c>
      <c r="H369" s="279"/>
      <c r="I369" s="280"/>
      <c r="J369" s="267"/>
      <c r="K369" s="152">
        <v>1</v>
      </c>
      <c r="L369" s="153">
        <v>240</v>
      </c>
      <c r="M369" s="281" t="s">
        <v>502</v>
      </c>
      <c r="N369" s="119" t="s">
        <v>142</v>
      </c>
      <c r="O369" s="120">
        <v>1</v>
      </c>
      <c r="P369" s="155" t="s">
        <v>503</v>
      </c>
      <c r="Q369" s="155">
        <v>0</v>
      </c>
      <c r="R369" s="155">
        <v>0</v>
      </c>
      <c r="S369" s="156">
        <v>0</v>
      </c>
      <c r="T369" s="156">
        <v>0</v>
      </c>
      <c r="U369" s="156">
        <v>0</v>
      </c>
      <c r="V369" s="157">
        <v>0</v>
      </c>
      <c r="W369" s="158">
        <v>18</v>
      </c>
      <c r="X369" s="159">
        <v>1</v>
      </c>
      <c r="Y369" s="160">
        <v>1</v>
      </c>
      <c r="Z369" s="161">
        <f t="shared" si="67"/>
        <v>0.36</v>
      </c>
      <c r="AA369" s="155">
        <v>0</v>
      </c>
      <c r="AB369" s="162" t="s">
        <v>80</v>
      </c>
      <c r="AC369" s="163" t="s">
        <v>56</v>
      </c>
      <c r="AD369" s="164" t="s">
        <v>56</v>
      </c>
      <c r="AE369" s="163" t="s">
        <v>56</v>
      </c>
      <c r="AF369" s="164">
        <f t="shared" si="68"/>
        <v>10.799999999999999</v>
      </c>
      <c r="AG369" s="165">
        <f t="shared" si="69"/>
        <v>1295.9999999999998</v>
      </c>
      <c r="AH369" s="166" t="s">
        <v>81</v>
      </c>
      <c r="AI369" s="167"/>
      <c r="AJ369" s="168"/>
      <c r="AK369" s="169"/>
      <c r="AL369" s="170"/>
      <c r="AM369" s="171"/>
      <c r="AN369" s="172"/>
      <c r="AO369" s="173">
        <f t="shared" si="57"/>
        <v>0</v>
      </c>
      <c r="AP369" s="174" t="s">
        <v>82</v>
      </c>
      <c r="AQ369" s="175" t="str" cm="1">
        <f t="array" ref="AQ369">_xlfn.IFS(OR($G369="公衆街路灯A",$G369="定額電灯"),$G369&amp;AP369,COUNTIF(G369,"*従量電灯*"),G369,1,"-")</f>
        <v>従量電灯</v>
      </c>
      <c r="AR369" s="176" t="str" cm="1">
        <f t="array" ref="AR369">_xlfn.IFS($AN369=0,"-",OR($AH369="対象外",$AH369="-"),"-",OR($G369="公衆街路灯A",$G369="定額電灯"),_xlfn.XLOOKUP($AQ369,削除禁止_電灯料金!$B:$B,削除禁止_電灯料金!$E:$E,0),1,"-")</f>
        <v>-</v>
      </c>
      <c r="AS369" s="177" t="str" cm="1">
        <f t="array" ref="AS369">_xlfn.IFS($AR369="-","-",OR($G369="公衆街路灯A",$G369="定額電灯"),_xlfn.XLOOKUP(AQ369,削除禁止_電灯料金!$B:$B,削除禁止_電灯料金!$D:$D,0),1,"-")</f>
        <v>-</v>
      </c>
      <c r="AT369" s="176">
        <f>IFERROR(IF(OR($G369="公衆街路灯A",$G369="定額電灯"),"-",ROUND((_xlfn.XLOOKUP($AQ369,削除禁止_電灯料金!$B:$B,削除禁止_電灯料金!$E:$E)*AM369/1000*$K369*$L369/12),2)),"-")</f>
        <v>0</v>
      </c>
      <c r="AU369" s="177">
        <f>IFERROR(IF(OR($G369="公衆街路灯A",$G369="定額電灯"),"-",ROUND((AM369/1000*$K369*$L369/12)*_xlfn.XLOOKUP($A369,削除禁止_電灯料金!K:K,削除禁止_電灯料金!M:M,"-"),2)),"-")</f>
        <v>0</v>
      </c>
      <c r="AV369" s="178">
        <f>IFERROR(IF(OR($G369="公衆街路灯A",$G369="定額電灯"),ROUND((((AR369+AS369)*AN369))*12*_xlfn.XLOOKUP($A369,削除禁止_電灯料金!K:K,削除禁止_電灯料金!N:N),0),ROUND((AT369+AU369)*AN369*12*_xlfn.XLOOKUP($A369,削除禁止_電灯料金!K:K,削除禁止_電灯料金!N:N),0)),0)</f>
        <v>0</v>
      </c>
      <c r="AW369" s="145"/>
    </row>
    <row r="370" spans="1:49" ht="30" customHeight="1">
      <c r="A370" s="1">
        <v>6</v>
      </c>
      <c r="B370" s="41" t="s">
        <v>479</v>
      </c>
      <c r="C370" s="42"/>
      <c r="D370" s="256" t="s">
        <v>481</v>
      </c>
      <c r="E370" s="257" t="s">
        <v>283</v>
      </c>
      <c r="F370" s="258" t="s">
        <v>497</v>
      </c>
      <c r="G370" s="148" t="s">
        <v>73</v>
      </c>
      <c r="H370" s="279"/>
      <c r="I370" s="280"/>
      <c r="J370" s="267"/>
      <c r="K370" s="152">
        <v>24</v>
      </c>
      <c r="L370" s="153">
        <v>365</v>
      </c>
      <c r="M370" s="281" t="s">
        <v>530</v>
      </c>
      <c r="N370" s="119" t="s">
        <v>416</v>
      </c>
      <c r="O370" s="120">
        <v>1</v>
      </c>
      <c r="P370" s="155" t="s">
        <v>135</v>
      </c>
      <c r="Q370" s="155">
        <v>0</v>
      </c>
      <c r="R370" s="155">
        <v>0</v>
      </c>
      <c r="S370" s="156" t="s">
        <v>531</v>
      </c>
      <c r="T370" s="156" t="s">
        <v>532</v>
      </c>
      <c r="U370" s="156" t="s">
        <v>102</v>
      </c>
      <c r="V370" s="157">
        <v>0</v>
      </c>
      <c r="W370" s="158">
        <v>28</v>
      </c>
      <c r="X370" s="159">
        <v>2</v>
      </c>
      <c r="Y370" s="160">
        <v>2</v>
      </c>
      <c r="Z370" s="161">
        <f t="shared" si="67"/>
        <v>40.880000000000003</v>
      </c>
      <c r="AA370" s="155">
        <v>0</v>
      </c>
      <c r="AB370" s="162" t="s">
        <v>80</v>
      </c>
      <c r="AC370" s="163" t="s">
        <v>56</v>
      </c>
      <c r="AD370" s="164" t="s">
        <v>56</v>
      </c>
      <c r="AE370" s="163" t="s">
        <v>56</v>
      </c>
      <c r="AF370" s="164">
        <f t="shared" si="68"/>
        <v>613.20000000000005</v>
      </c>
      <c r="AG370" s="165">
        <f t="shared" si="69"/>
        <v>147168</v>
      </c>
      <c r="AH370" s="166" t="s">
        <v>81</v>
      </c>
      <c r="AI370" s="167"/>
      <c r="AJ370" s="168"/>
      <c r="AK370" s="169"/>
      <c r="AL370" s="170"/>
      <c r="AM370" s="171"/>
      <c r="AN370" s="172"/>
      <c r="AO370" s="173">
        <f t="shared" si="57"/>
        <v>0</v>
      </c>
      <c r="AP370" s="174" t="s">
        <v>82</v>
      </c>
      <c r="AQ370" s="175" t="str" cm="1">
        <f t="array" ref="AQ370">_xlfn.IFS(OR($G370="公衆街路灯A",$G370="定額電灯"),$G370&amp;AP370,COUNTIF(G370,"*従量電灯*"),G370,1,"-")</f>
        <v>従量電灯</v>
      </c>
      <c r="AR370" s="176" t="str" cm="1">
        <f t="array" ref="AR370">_xlfn.IFS($AN370=0,"-",OR($AH370="対象外",$AH370="-"),"-",OR($G370="公衆街路灯A",$G370="定額電灯"),_xlfn.XLOOKUP($AQ370,削除禁止_電灯料金!$B:$B,削除禁止_電灯料金!$E:$E,0),1,"-")</f>
        <v>-</v>
      </c>
      <c r="AS370" s="177" t="str" cm="1">
        <f t="array" ref="AS370">_xlfn.IFS($AR370="-","-",OR($G370="公衆街路灯A",$G370="定額電灯"),_xlfn.XLOOKUP(AQ370,削除禁止_電灯料金!$B:$B,削除禁止_電灯料金!$D:$D,0),1,"-")</f>
        <v>-</v>
      </c>
      <c r="AT370" s="176">
        <f>IFERROR(IF(OR($G370="公衆街路灯A",$G370="定額電灯"),"-",ROUND((_xlfn.XLOOKUP($AQ370,削除禁止_電灯料金!$B:$B,削除禁止_電灯料金!$E:$E)*AM370/1000*$K370*$L370/12),2)),"-")</f>
        <v>0</v>
      </c>
      <c r="AU370" s="177">
        <f>IFERROR(IF(OR($G370="公衆街路灯A",$G370="定額電灯"),"-",ROUND((AM370/1000*$K370*$L370/12)*_xlfn.XLOOKUP($A370,削除禁止_電灯料金!K:K,削除禁止_電灯料金!M:M,"-"),2)),"-")</f>
        <v>0</v>
      </c>
      <c r="AV370" s="178">
        <f>IFERROR(IF(OR($G370="公衆街路灯A",$G370="定額電灯"),ROUND((((AR370+AS370)*AN370))*12*_xlfn.XLOOKUP($A370,削除禁止_電灯料金!K:K,削除禁止_電灯料金!N:N),0),ROUND((AT370+AU370)*AN370*12*_xlfn.XLOOKUP($A370,削除禁止_電灯料金!K:K,削除禁止_電灯料金!N:N),0)),0)</f>
        <v>0</v>
      </c>
      <c r="AW370" s="145"/>
    </row>
    <row r="371" spans="1:49" ht="30" customHeight="1">
      <c r="A371" s="1">
        <v>6</v>
      </c>
      <c r="B371" s="41" t="s">
        <v>479</v>
      </c>
      <c r="C371" s="42"/>
      <c r="D371" s="256" t="s">
        <v>481</v>
      </c>
      <c r="E371" s="257" t="s">
        <v>283</v>
      </c>
      <c r="F371" s="258" t="s">
        <v>497</v>
      </c>
      <c r="G371" s="148" t="s">
        <v>73</v>
      </c>
      <c r="H371" s="279"/>
      <c r="I371" s="280"/>
      <c r="J371" s="267"/>
      <c r="K371" s="152">
        <v>3</v>
      </c>
      <c r="L371" s="153">
        <v>240</v>
      </c>
      <c r="M371" s="281" t="s">
        <v>533</v>
      </c>
      <c r="N371" s="119" t="s">
        <v>110</v>
      </c>
      <c r="O371" s="120">
        <v>1</v>
      </c>
      <c r="P371" s="155" t="s">
        <v>294</v>
      </c>
      <c r="Q371" s="155">
        <v>0</v>
      </c>
      <c r="R371" s="155" t="s">
        <v>534</v>
      </c>
      <c r="S371" s="156">
        <v>0</v>
      </c>
      <c r="T371" s="156" t="s">
        <v>496</v>
      </c>
      <c r="U371" s="156">
        <v>0</v>
      </c>
      <c r="V371" s="157">
        <v>0</v>
      </c>
      <c r="W371" s="158">
        <v>47</v>
      </c>
      <c r="X371" s="159">
        <v>16</v>
      </c>
      <c r="Y371" s="160">
        <v>16</v>
      </c>
      <c r="Z371" s="161">
        <f t="shared" si="67"/>
        <v>45.12</v>
      </c>
      <c r="AA371" s="155">
        <v>0</v>
      </c>
      <c r="AB371" s="162" t="s">
        <v>80</v>
      </c>
      <c r="AC371" s="163" t="s">
        <v>56</v>
      </c>
      <c r="AD371" s="164" t="s">
        <v>56</v>
      </c>
      <c r="AE371" s="163" t="s">
        <v>56</v>
      </c>
      <c r="AF371" s="164">
        <f t="shared" si="68"/>
        <v>84.6</v>
      </c>
      <c r="AG371" s="165">
        <f t="shared" si="69"/>
        <v>162432</v>
      </c>
      <c r="AH371" s="166" t="s">
        <v>113</v>
      </c>
      <c r="AI371" s="167"/>
      <c r="AJ371" s="168"/>
      <c r="AK371" s="169"/>
      <c r="AL371" s="170"/>
      <c r="AM371" s="171"/>
      <c r="AN371" s="172"/>
      <c r="AO371" s="173">
        <f t="shared" si="57"/>
        <v>0</v>
      </c>
      <c r="AP371" s="174" t="s">
        <v>82</v>
      </c>
      <c r="AQ371" s="175" t="str" cm="1">
        <f t="array" ref="AQ371">_xlfn.IFS(OR($G371="公衆街路灯A",$G371="定額電灯"),$G371&amp;AP371,COUNTIF(G371,"*従量電灯*"),G371,1,"-")</f>
        <v>従量電灯</v>
      </c>
      <c r="AR371" s="176" t="str" cm="1">
        <f t="array" ref="AR371">_xlfn.IFS($AN371=0,"-",OR($AH371="対象外",$AH371="-"),"-",OR($G371="公衆街路灯A",$G371="定額電灯"),_xlfn.XLOOKUP($AQ371,削除禁止_電灯料金!$B:$B,削除禁止_電灯料金!$E:$E,0),1,"-")</f>
        <v>-</v>
      </c>
      <c r="AS371" s="177" t="str" cm="1">
        <f t="array" ref="AS371">_xlfn.IFS($AR371="-","-",OR($G371="公衆街路灯A",$G371="定額電灯"),_xlfn.XLOOKUP(AQ371,削除禁止_電灯料金!$B:$B,削除禁止_電灯料金!$D:$D,0),1,"-")</f>
        <v>-</v>
      </c>
      <c r="AT371" s="176">
        <f>IFERROR(IF(OR($G371="公衆街路灯A",$G371="定額電灯"),"-",ROUND((_xlfn.XLOOKUP($AQ371,削除禁止_電灯料金!$B:$B,削除禁止_電灯料金!$E:$E)*AM371/1000*$K371*$L371/12),2)),"-")</f>
        <v>0</v>
      </c>
      <c r="AU371" s="177">
        <f>IFERROR(IF(OR($G371="公衆街路灯A",$G371="定額電灯"),"-",ROUND((AM371/1000*$K371*$L371/12)*_xlfn.XLOOKUP($A371,削除禁止_電灯料金!K:K,削除禁止_電灯料金!M:M,"-"),2)),"-")</f>
        <v>0</v>
      </c>
      <c r="AV371" s="178">
        <f>IFERROR(IF(OR($G371="公衆街路灯A",$G371="定額電灯"),ROUND((((AR371+AS371)*AN371))*12*_xlfn.XLOOKUP($A371,削除禁止_電灯料金!K:K,削除禁止_電灯料金!N:N),0),ROUND((AT371+AU371)*AN371*12*_xlfn.XLOOKUP($A371,削除禁止_電灯料金!K:K,削除禁止_電灯料金!N:N),0)),0)</f>
        <v>0</v>
      </c>
      <c r="AW371" s="145"/>
    </row>
    <row r="372" spans="1:49" ht="30" customHeight="1">
      <c r="A372" s="1">
        <v>6</v>
      </c>
      <c r="B372" s="41" t="s">
        <v>479</v>
      </c>
      <c r="C372" s="42"/>
      <c r="D372" s="256" t="s">
        <v>481</v>
      </c>
      <c r="E372" s="257" t="s">
        <v>283</v>
      </c>
      <c r="F372" s="258" t="s">
        <v>497</v>
      </c>
      <c r="G372" s="148" t="s">
        <v>73</v>
      </c>
      <c r="H372" s="279"/>
      <c r="I372" s="280"/>
      <c r="J372" s="267"/>
      <c r="K372" s="152">
        <v>3</v>
      </c>
      <c r="L372" s="153">
        <v>240</v>
      </c>
      <c r="M372" s="281" t="s">
        <v>535</v>
      </c>
      <c r="N372" s="119" t="s">
        <v>110</v>
      </c>
      <c r="O372" s="120">
        <v>1</v>
      </c>
      <c r="P372" s="155" t="s">
        <v>135</v>
      </c>
      <c r="Q372" s="155">
        <v>0</v>
      </c>
      <c r="R372" s="155" t="s">
        <v>534</v>
      </c>
      <c r="S372" s="156">
        <v>0</v>
      </c>
      <c r="T372" s="156" t="s">
        <v>496</v>
      </c>
      <c r="U372" s="156">
        <v>0</v>
      </c>
      <c r="V372" s="157">
        <v>0</v>
      </c>
      <c r="W372" s="158">
        <v>28</v>
      </c>
      <c r="X372" s="159">
        <v>2</v>
      </c>
      <c r="Y372" s="160">
        <v>2</v>
      </c>
      <c r="Z372" s="161">
        <f t="shared" si="67"/>
        <v>3.36</v>
      </c>
      <c r="AA372" s="155">
        <v>0</v>
      </c>
      <c r="AB372" s="162" t="s">
        <v>80</v>
      </c>
      <c r="AC372" s="163" t="s">
        <v>56</v>
      </c>
      <c r="AD372" s="164" t="s">
        <v>56</v>
      </c>
      <c r="AE372" s="163" t="s">
        <v>56</v>
      </c>
      <c r="AF372" s="164">
        <f t="shared" si="68"/>
        <v>50.4</v>
      </c>
      <c r="AG372" s="165">
        <f t="shared" si="69"/>
        <v>12096</v>
      </c>
      <c r="AH372" s="166" t="s">
        <v>113</v>
      </c>
      <c r="AI372" s="167"/>
      <c r="AJ372" s="168"/>
      <c r="AK372" s="169"/>
      <c r="AL372" s="170"/>
      <c r="AM372" s="171"/>
      <c r="AN372" s="172"/>
      <c r="AO372" s="173">
        <f t="shared" si="57"/>
        <v>0</v>
      </c>
      <c r="AP372" s="174" t="s">
        <v>82</v>
      </c>
      <c r="AQ372" s="175" t="str" cm="1">
        <f t="array" ref="AQ372">_xlfn.IFS(OR($G372="公衆街路灯A",$G372="定額電灯"),$G372&amp;AP372,COUNTIF(G372,"*従量電灯*"),G372,1,"-")</f>
        <v>従量電灯</v>
      </c>
      <c r="AR372" s="176" t="str" cm="1">
        <f t="array" ref="AR372">_xlfn.IFS($AN372=0,"-",OR($AH372="対象外",$AH372="-"),"-",OR($G372="公衆街路灯A",$G372="定額電灯"),_xlfn.XLOOKUP($AQ372,削除禁止_電灯料金!$B:$B,削除禁止_電灯料金!$E:$E,0),1,"-")</f>
        <v>-</v>
      </c>
      <c r="AS372" s="177" t="str" cm="1">
        <f t="array" ref="AS372">_xlfn.IFS($AR372="-","-",OR($G372="公衆街路灯A",$G372="定額電灯"),_xlfn.XLOOKUP(AQ372,削除禁止_電灯料金!$B:$B,削除禁止_電灯料金!$D:$D,0),1,"-")</f>
        <v>-</v>
      </c>
      <c r="AT372" s="176">
        <f>IFERROR(IF(OR($G372="公衆街路灯A",$G372="定額電灯"),"-",ROUND((_xlfn.XLOOKUP($AQ372,削除禁止_電灯料金!$B:$B,削除禁止_電灯料金!$E:$E)*AM372/1000*$K372*$L372/12),2)),"-")</f>
        <v>0</v>
      </c>
      <c r="AU372" s="177">
        <f>IFERROR(IF(OR($G372="公衆街路灯A",$G372="定額電灯"),"-",ROUND((AM372/1000*$K372*$L372/12)*_xlfn.XLOOKUP($A372,削除禁止_電灯料金!K:K,削除禁止_電灯料金!M:M,"-"),2)),"-")</f>
        <v>0</v>
      </c>
      <c r="AV372" s="178">
        <f>IFERROR(IF(OR($G372="公衆街路灯A",$G372="定額電灯"),ROUND((((AR372+AS372)*AN372))*12*_xlfn.XLOOKUP($A372,削除禁止_電灯料金!K:K,削除禁止_電灯料金!N:N),0),ROUND((AT372+AU372)*AN372*12*_xlfn.XLOOKUP($A372,削除禁止_電灯料金!K:K,削除禁止_電灯料金!N:N),0)),0)</f>
        <v>0</v>
      </c>
      <c r="AW372" s="145"/>
    </row>
    <row r="373" spans="1:49" ht="30" customHeight="1">
      <c r="A373" s="1">
        <v>6</v>
      </c>
      <c r="B373" s="41" t="s">
        <v>479</v>
      </c>
      <c r="C373" s="42"/>
      <c r="D373" s="256" t="s">
        <v>481</v>
      </c>
      <c r="E373" s="257" t="s">
        <v>283</v>
      </c>
      <c r="F373" s="258" t="s">
        <v>497</v>
      </c>
      <c r="G373" s="148" t="s">
        <v>73</v>
      </c>
      <c r="H373" s="279"/>
      <c r="I373" s="280"/>
      <c r="J373" s="267"/>
      <c r="K373" s="152">
        <v>24</v>
      </c>
      <c r="L373" s="153">
        <v>365</v>
      </c>
      <c r="M373" s="281" t="s">
        <v>520</v>
      </c>
      <c r="N373" s="119" t="s">
        <v>86</v>
      </c>
      <c r="O373" s="120">
        <v>1</v>
      </c>
      <c r="P373" s="155" t="s">
        <v>434</v>
      </c>
      <c r="Q373" s="155">
        <v>0</v>
      </c>
      <c r="R373" s="155">
        <v>0</v>
      </c>
      <c r="S373" s="156">
        <v>0</v>
      </c>
      <c r="T373" s="156">
        <v>0</v>
      </c>
      <c r="U373" s="156">
        <v>0</v>
      </c>
      <c r="V373" s="157" t="s">
        <v>90</v>
      </c>
      <c r="W373" s="158">
        <v>3</v>
      </c>
      <c r="X373" s="159">
        <v>7</v>
      </c>
      <c r="Y373" s="160">
        <v>7</v>
      </c>
      <c r="Z373" s="161">
        <f t="shared" si="67"/>
        <v>15.33</v>
      </c>
      <c r="AA373" s="155">
        <v>0</v>
      </c>
      <c r="AB373" s="162" t="s">
        <v>80</v>
      </c>
      <c r="AC373" s="163" t="s">
        <v>56</v>
      </c>
      <c r="AD373" s="164" t="s">
        <v>56</v>
      </c>
      <c r="AE373" s="163" t="s">
        <v>56</v>
      </c>
      <c r="AF373" s="164">
        <f t="shared" si="68"/>
        <v>65.7</v>
      </c>
      <c r="AG373" s="165">
        <f t="shared" si="69"/>
        <v>55188.000000000007</v>
      </c>
      <c r="AH373" s="166" t="s">
        <v>81</v>
      </c>
      <c r="AI373" s="167"/>
      <c r="AJ373" s="168"/>
      <c r="AK373" s="169"/>
      <c r="AL373" s="170"/>
      <c r="AM373" s="171"/>
      <c r="AN373" s="172"/>
      <c r="AO373" s="173">
        <f t="shared" si="57"/>
        <v>0</v>
      </c>
      <c r="AP373" s="174" t="s">
        <v>82</v>
      </c>
      <c r="AQ373" s="175" t="str" cm="1">
        <f t="array" ref="AQ373">_xlfn.IFS(OR($G373="公衆街路灯A",$G373="定額電灯"),$G373&amp;AP373,COUNTIF(G373,"*従量電灯*"),G373,1,"-")</f>
        <v>従量電灯</v>
      </c>
      <c r="AR373" s="176" t="str" cm="1">
        <f t="array" ref="AR373">_xlfn.IFS($AN373=0,"-",OR($AH373="対象外",$AH373="-"),"-",OR($G373="公衆街路灯A",$G373="定額電灯"),_xlfn.XLOOKUP($AQ373,削除禁止_電灯料金!$B:$B,削除禁止_電灯料金!$E:$E,0),1,"-")</f>
        <v>-</v>
      </c>
      <c r="AS373" s="177" t="str" cm="1">
        <f t="array" ref="AS373">_xlfn.IFS($AR373="-","-",OR($G373="公衆街路灯A",$G373="定額電灯"),_xlfn.XLOOKUP(AQ373,削除禁止_電灯料金!$B:$B,削除禁止_電灯料金!$D:$D,0),1,"-")</f>
        <v>-</v>
      </c>
      <c r="AT373" s="176">
        <f>IFERROR(IF(OR($G373="公衆街路灯A",$G373="定額電灯"),"-",ROUND((_xlfn.XLOOKUP($AQ373,削除禁止_電灯料金!$B:$B,削除禁止_電灯料金!$E:$E)*AM373/1000*$K373*$L373/12),2)),"-")</f>
        <v>0</v>
      </c>
      <c r="AU373" s="177">
        <f>IFERROR(IF(OR($G373="公衆街路灯A",$G373="定額電灯"),"-",ROUND((AM373/1000*$K373*$L373/12)*_xlfn.XLOOKUP($A373,削除禁止_電灯料金!K:K,削除禁止_電灯料金!M:M,"-"),2)),"-")</f>
        <v>0</v>
      </c>
      <c r="AV373" s="178">
        <f>IFERROR(IF(OR($G373="公衆街路灯A",$G373="定額電灯"),ROUND((((AR373+AS373)*AN373))*12*_xlfn.XLOOKUP($A373,削除禁止_電灯料金!K:K,削除禁止_電灯料金!N:N),0),ROUND((AT373+AU373)*AN373*12*_xlfn.XLOOKUP($A373,削除禁止_電灯料金!K:K,削除禁止_電灯料金!N:N),0)),0)</f>
        <v>0</v>
      </c>
      <c r="AW373" s="145"/>
    </row>
    <row r="374" spans="1:49" ht="30" customHeight="1">
      <c r="A374" s="1">
        <v>6</v>
      </c>
      <c r="B374" s="41" t="s">
        <v>479</v>
      </c>
      <c r="C374" s="42"/>
      <c r="D374" s="256" t="s">
        <v>481</v>
      </c>
      <c r="E374" s="257" t="s">
        <v>283</v>
      </c>
      <c r="F374" s="258" t="s">
        <v>536</v>
      </c>
      <c r="G374" s="148" t="s">
        <v>73</v>
      </c>
      <c r="H374" s="279"/>
      <c r="I374" s="280"/>
      <c r="J374" s="267"/>
      <c r="K374" s="152">
        <v>6</v>
      </c>
      <c r="L374" s="153">
        <v>240</v>
      </c>
      <c r="M374" s="281" t="s">
        <v>533</v>
      </c>
      <c r="N374" s="119" t="s">
        <v>110</v>
      </c>
      <c r="O374" s="120">
        <v>1</v>
      </c>
      <c r="P374" s="155" t="s">
        <v>294</v>
      </c>
      <c r="Q374" s="155">
        <v>0</v>
      </c>
      <c r="R374" s="155" t="s">
        <v>534</v>
      </c>
      <c r="S374" s="156">
        <v>0</v>
      </c>
      <c r="T374" s="156" t="s">
        <v>496</v>
      </c>
      <c r="U374" s="156">
        <v>0</v>
      </c>
      <c r="V374" s="157">
        <v>0</v>
      </c>
      <c r="W374" s="158">
        <v>47</v>
      </c>
      <c r="X374" s="159">
        <v>4</v>
      </c>
      <c r="Y374" s="160">
        <v>4</v>
      </c>
      <c r="Z374" s="161">
        <f t="shared" si="67"/>
        <v>22.56</v>
      </c>
      <c r="AA374" s="155">
        <v>0</v>
      </c>
      <c r="AB374" s="162" t="s">
        <v>80</v>
      </c>
      <c r="AC374" s="163" t="s">
        <v>56</v>
      </c>
      <c r="AD374" s="164" t="s">
        <v>56</v>
      </c>
      <c r="AE374" s="163" t="s">
        <v>56</v>
      </c>
      <c r="AF374" s="164">
        <f t="shared" si="68"/>
        <v>169.2</v>
      </c>
      <c r="AG374" s="165">
        <f t="shared" si="69"/>
        <v>81216</v>
      </c>
      <c r="AH374" s="166" t="s">
        <v>113</v>
      </c>
      <c r="AI374" s="167"/>
      <c r="AJ374" s="168"/>
      <c r="AK374" s="169"/>
      <c r="AL374" s="170"/>
      <c r="AM374" s="171"/>
      <c r="AN374" s="172"/>
      <c r="AO374" s="173">
        <f t="shared" si="57"/>
        <v>0</v>
      </c>
      <c r="AP374" s="174" t="s">
        <v>82</v>
      </c>
      <c r="AQ374" s="175" t="str" cm="1">
        <f t="array" ref="AQ374">_xlfn.IFS(OR($G374="公衆街路灯A",$G374="定額電灯"),$G374&amp;AP374,COUNTIF(G374,"*従量電灯*"),G374,1,"-")</f>
        <v>従量電灯</v>
      </c>
      <c r="AR374" s="176" t="str" cm="1">
        <f t="array" ref="AR374">_xlfn.IFS($AN374=0,"-",OR($AH374="対象外",$AH374="-"),"-",OR($G374="公衆街路灯A",$G374="定額電灯"),_xlfn.XLOOKUP($AQ374,削除禁止_電灯料金!$B:$B,削除禁止_電灯料金!$E:$E,0),1,"-")</f>
        <v>-</v>
      </c>
      <c r="AS374" s="177" t="str" cm="1">
        <f t="array" ref="AS374">_xlfn.IFS($AR374="-","-",OR($G374="公衆街路灯A",$G374="定額電灯"),_xlfn.XLOOKUP(AQ374,削除禁止_電灯料金!$B:$B,削除禁止_電灯料金!$D:$D,0),1,"-")</f>
        <v>-</v>
      </c>
      <c r="AT374" s="176">
        <f>IFERROR(IF(OR($G374="公衆街路灯A",$G374="定額電灯"),"-",ROUND((_xlfn.XLOOKUP($AQ374,削除禁止_電灯料金!$B:$B,削除禁止_電灯料金!$E:$E)*AM374/1000*$K374*$L374/12),2)),"-")</f>
        <v>0</v>
      </c>
      <c r="AU374" s="177">
        <f>IFERROR(IF(OR($G374="公衆街路灯A",$G374="定額電灯"),"-",ROUND((AM374/1000*$K374*$L374/12)*_xlfn.XLOOKUP($A374,削除禁止_電灯料金!K:K,削除禁止_電灯料金!M:M,"-"),2)),"-")</f>
        <v>0</v>
      </c>
      <c r="AV374" s="178">
        <f>IFERROR(IF(OR($G374="公衆街路灯A",$G374="定額電灯"),ROUND((((AR374+AS374)*AN374))*12*_xlfn.XLOOKUP($A374,削除禁止_電灯料金!K:K,削除禁止_電灯料金!N:N),0),ROUND((AT374+AU374)*AN374*12*_xlfn.XLOOKUP($A374,削除禁止_電灯料金!K:K,削除禁止_電灯料金!N:N),0)),0)</f>
        <v>0</v>
      </c>
      <c r="AW374" s="145"/>
    </row>
    <row r="375" spans="1:49" ht="30" customHeight="1">
      <c r="A375" s="1">
        <v>6</v>
      </c>
      <c r="B375" s="41" t="s">
        <v>479</v>
      </c>
      <c r="C375" s="42"/>
      <c r="D375" s="256" t="s">
        <v>481</v>
      </c>
      <c r="E375" s="257" t="s">
        <v>283</v>
      </c>
      <c r="F375" s="258" t="s">
        <v>536</v>
      </c>
      <c r="G375" s="148" t="s">
        <v>73</v>
      </c>
      <c r="H375" s="279"/>
      <c r="I375" s="280"/>
      <c r="J375" s="267"/>
      <c r="K375" s="152">
        <v>24</v>
      </c>
      <c r="L375" s="153">
        <v>365</v>
      </c>
      <c r="M375" s="281" t="s">
        <v>520</v>
      </c>
      <c r="N375" s="119" t="s">
        <v>86</v>
      </c>
      <c r="O375" s="120">
        <v>1</v>
      </c>
      <c r="P375" s="155" t="s">
        <v>434</v>
      </c>
      <c r="Q375" s="155">
        <v>0</v>
      </c>
      <c r="R375" s="155">
        <v>0</v>
      </c>
      <c r="S375" s="156">
        <v>0</v>
      </c>
      <c r="T375" s="156">
        <v>0</v>
      </c>
      <c r="U375" s="156">
        <v>0</v>
      </c>
      <c r="V375" s="157" t="s">
        <v>90</v>
      </c>
      <c r="W375" s="158">
        <v>3</v>
      </c>
      <c r="X375" s="159">
        <v>2</v>
      </c>
      <c r="Y375" s="160">
        <v>2</v>
      </c>
      <c r="Z375" s="161">
        <f t="shared" si="67"/>
        <v>4.38</v>
      </c>
      <c r="AA375" s="155">
        <v>0</v>
      </c>
      <c r="AB375" s="162" t="s">
        <v>80</v>
      </c>
      <c r="AC375" s="163" t="s">
        <v>56</v>
      </c>
      <c r="AD375" s="164" t="s">
        <v>56</v>
      </c>
      <c r="AE375" s="163" t="s">
        <v>56</v>
      </c>
      <c r="AF375" s="164">
        <f t="shared" si="68"/>
        <v>65.7</v>
      </c>
      <c r="AG375" s="165">
        <f t="shared" si="69"/>
        <v>15768</v>
      </c>
      <c r="AH375" s="166" t="s">
        <v>81</v>
      </c>
      <c r="AI375" s="167"/>
      <c r="AJ375" s="168"/>
      <c r="AK375" s="169"/>
      <c r="AL375" s="170"/>
      <c r="AM375" s="171"/>
      <c r="AN375" s="172"/>
      <c r="AO375" s="173">
        <f t="shared" si="57"/>
        <v>0</v>
      </c>
      <c r="AP375" s="174" t="s">
        <v>82</v>
      </c>
      <c r="AQ375" s="175" t="str" cm="1">
        <f t="array" ref="AQ375">_xlfn.IFS(OR($G375="公衆街路灯A",$G375="定額電灯"),$G375&amp;AP375,COUNTIF(G375,"*従量電灯*"),G375,1,"-")</f>
        <v>従量電灯</v>
      </c>
      <c r="AR375" s="176" t="str" cm="1">
        <f t="array" ref="AR375">_xlfn.IFS($AN375=0,"-",OR($AH375="対象外",$AH375="-"),"-",OR($G375="公衆街路灯A",$G375="定額電灯"),_xlfn.XLOOKUP($AQ375,削除禁止_電灯料金!$B:$B,削除禁止_電灯料金!$E:$E,0),1,"-")</f>
        <v>-</v>
      </c>
      <c r="AS375" s="177" t="str" cm="1">
        <f t="array" ref="AS375">_xlfn.IFS($AR375="-","-",OR($G375="公衆街路灯A",$G375="定額電灯"),_xlfn.XLOOKUP(AQ375,削除禁止_電灯料金!$B:$B,削除禁止_電灯料金!$D:$D,0),1,"-")</f>
        <v>-</v>
      </c>
      <c r="AT375" s="176">
        <f>IFERROR(IF(OR($G375="公衆街路灯A",$G375="定額電灯"),"-",ROUND((_xlfn.XLOOKUP($AQ375,削除禁止_電灯料金!$B:$B,削除禁止_電灯料金!$E:$E)*AM375/1000*$K375*$L375/12),2)),"-")</f>
        <v>0</v>
      </c>
      <c r="AU375" s="177">
        <f>IFERROR(IF(OR($G375="公衆街路灯A",$G375="定額電灯"),"-",ROUND((AM375/1000*$K375*$L375/12)*_xlfn.XLOOKUP($A375,削除禁止_電灯料金!K:K,削除禁止_電灯料金!M:M,"-"),2)),"-")</f>
        <v>0</v>
      </c>
      <c r="AV375" s="178">
        <f>IFERROR(IF(OR($G375="公衆街路灯A",$G375="定額電灯"),ROUND((((AR375+AS375)*AN375))*12*_xlfn.XLOOKUP($A375,削除禁止_電灯料金!K:K,削除禁止_電灯料金!N:N),0),ROUND((AT375+AU375)*AN375*12*_xlfn.XLOOKUP($A375,削除禁止_電灯料金!K:K,削除禁止_電灯料金!N:N),0)),0)</f>
        <v>0</v>
      </c>
      <c r="AW375" s="145"/>
    </row>
    <row r="376" spans="1:49" ht="30" customHeight="1">
      <c r="A376" s="1">
        <v>6</v>
      </c>
      <c r="B376" s="41" t="s">
        <v>479</v>
      </c>
      <c r="C376" s="42"/>
      <c r="D376" s="256" t="s">
        <v>481</v>
      </c>
      <c r="E376" s="257" t="s">
        <v>283</v>
      </c>
      <c r="F376" s="258" t="s">
        <v>537</v>
      </c>
      <c r="G376" s="148" t="s">
        <v>73</v>
      </c>
      <c r="H376" s="279"/>
      <c r="I376" s="280"/>
      <c r="J376" s="267"/>
      <c r="K376" s="152">
        <v>0</v>
      </c>
      <c r="L376" s="153">
        <v>240</v>
      </c>
      <c r="M376" s="281" t="s">
        <v>494</v>
      </c>
      <c r="N376" s="119" t="s">
        <v>110</v>
      </c>
      <c r="O376" s="120">
        <v>2</v>
      </c>
      <c r="P376" s="155" t="s">
        <v>294</v>
      </c>
      <c r="Q376" s="155">
        <v>0</v>
      </c>
      <c r="R376" s="155" t="s">
        <v>495</v>
      </c>
      <c r="S376" s="156">
        <v>0</v>
      </c>
      <c r="T376" s="156" t="s">
        <v>496</v>
      </c>
      <c r="U376" s="156">
        <v>0</v>
      </c>
      <c r="V376" s="157">
        <v>0</v>
      </c>
      <c r="W376" s="158">
        <v>47</v>
      </c>
      <c r="X376" s="159">
        <v>3</v>
      </c>
      <c r="Y376" s="160">
        <v>6</v>
      </c>
      <c r="Z376" s="161">
        <f t="shared" si="67"/>
        <v>0</v>
      </c>
      <c r="AA376" s="155">
        <v>0</v>
      </c>
      <c r="AB376" s="162" t="s">
        <v>80</v>
      </c>
      <c r="AC376" s="163" t="s">
        <v>56</v>
      </c>
      <c r="AD376" s="164" t="s">
        <v>56</v>
      </c>
      <c r="AE376" s="163" t="s">
        <v>56</v>
      </c>
      <c r="AF376" s="164">
        <f t="shared" si="68"/>
        <v>0</v>
      </c>
      <c r="AG376" s="165">
        <f t="shared" si="69"/>
        <v>0</v>
      </c>
      <c r="AH376" s="166" t="s">
        <v>113</v>
      </c>
      <c r="AI376" s="167"/>
      <c r="AJ376" s="168"/>
      <c r="AK376" s="169"/>
      <c r="AL376" s="170"/>
      <c r="AM376" s="171"/>
      <c r="AN376" s="172"/>
      <c r="AO376" s="173">
        <f t="shared" si="57"/>
        <v>0</v>
      </c>
      <c r="AP376" s="174" t="s">
        <v>82</v>
      </c>
      <c r="AQ376" s="175" t="str" cm="1">
        <f t="array" ref="AQ376">_xlfn.IFS(OR($G376="公衆街路灯A",$G376="定額電灯"),$G376&amp;AP376,COUNTIF(G376,"*従量電灯*"),G376,1,"-")</f>
        <v>従量電灯</v>
      </c>
      <c r="AR376" s="176" t="str" cm="1">
        <f t="array" ref="AR376">_xlfn.IFS($AN376=0,"-",OR($AH376="対象外",$AH376="-"),"-",OR($G376="公衆街路灯A",$G376="定額電灯"),_xlfn.XLOOKUP($AQ376,削除禁止_電灯料金!$B:$B,削除禁止_電灯料金!$E:$E,0),1,"-")</f>
        <v>-</v>
      </c>
      <c r="AS376" s="177" t="str" cm="1">
        <f t="array" ref="AS376">_xlfn.IFS($AR376="-","-",OR($G376="公衆街路灯A",$G376="定額電灯"),_xlfn.XLOOKUP(AQ376,削除禁止_電灯料金!$B:$B,削除禁止_電灯料金!$D:$D,0),1,"-")</f>
        <v>-</v>
      </c>
      <c r="AT376" s="176">
        <f>IFERROR(IF(OR($G376="公衆街路灯A",$G376="定額電灯"),"-",ROUND((_xlfn.XLOOKUP($AQ376,削除禁止_電灯料金!$B:$B,削除禁止_電灯料金!$E:$E)*AM376/1000*$K376*$L376/12),2)),"-")</f>
        <v>0</v>
      </c>
      <c r="AU376" s="177">
        <f>IFERROR(IF(OR($G376="公衆街路灯A",$G376="定額電灯"),"-",ROUND((AM376/1000*$K376*$L376/12)*_xlfn.XLOOKUP($A376,削除禁止_電灯料金!K:K,削除禁止_電灯料金!M:M,"-"),2)),"-")</f>
        <v>0</v>
      </c>
      <c r="AV376" s="178">
        <f>IFERROR(IF(OR($G376="公衆街路灯A",$G376="定額電灯"),ROUND((((AR376+AS376)*AN376))*12*_xlfn.XLOOKUP($A376,削除禁止_電灯料金!K:K,削除禁止_電灯料金!N:N),0),ROUND((AT376+AU376)*AN376*12*_xlfn.XLOOKUP($A376,削除禁止_電灯料金!K:K,削除禁止_電灯料金!N:N),0)),0)</f>
        <v>0</v>
      </c>
      <c r="AW376" s="145"/>
    </row>
    <row r="377" spans="1:49" ht="30" customHeight="1">
      <c r="A377" s="1">
        <v>6</v>
      </c>
      <c r="B377" s="41" t="s">
        <v>479</v>
      </c>
      <c r="C377" s="42"/>
      <c r="D377" s="256" t="s">
        <v>481</v>
      </c>
      <c r="E377" s="257" t="s">
        <v>283</v>
      </c>
      <c r="F377" s="258" t="s">
        <v>537</v>
      </c>
      <c r="G377" s="148" t="s">
        <v>73</v>
      </c>
      <c r="H377" s="279"/>
      <c r="I377" s="280"/>
      <c r="J377" s="267"/>
      <c r="K377" s="152">
        <v>24</v>
      </c>
      <c r="L377" s="153">
        <v>365</v>
      </c>
      <c r="M377" s="281" t="s">
        <v>520</v>
      </c>
      <c r="N377" s="119" t="s">
        <v>86</v>
      </c>
      <c r="O377" s="120">
        <v>1</v>
      </c>
      <c r="P377" s="155" t="s">
        <v>434</v>
      </c>
      <c r="Q377" s="155">
        <v>0</v>
      </c>
      <c r="R377" s="155">
        <v>0</v>
      </c>
      <c r="S377" s="156">
        <v>0</v>
      </c>
      <c r="T377" s="156">
        <v>0</v>
      </c>
      <c r="U377" s="156">
        <v>0</v>
      </c>
      <c r="V377" s="157" t="s">
        <v>90</v>
      </c>
      <c r="W377" s="158">
        <v>3</v>
      </c>
      <c r="X377" s="159">
        <v>2</v>
      </c>
      <c r="Y377" s="160">
        <v>2</v>
      </c>
      <c r="Z377" s="161">
        <f t="shared" si="67"/>
        <v>4.38</v>
      </c>
      <c r="AA377" s="155">
        <v>0</v>
      </c>
      <c r="AB377" s="162" t="s">
        <v>80</v>
      </c>
      <c r="AC377" s="163" t="s">
        <v>56</v>
      </c>
      <c r="AD377" s="164" t="s">
        <v>56</v>
      </c>
      <c r="AE377" s="163" t="s">
        <v>56</v>
      </c>
      <c r="AF377" s="164">
        <f t="shared" si="68"/>
        <v>65.7</v>
      </c>
      <c r="AG377" s="165">
        <f t="shared" si="69"/>
        <v>15768</v>
      </c>
      <c r="AH377" s="166" t="s">
        <v>81</v>
      </c>
      <c r="AI377" s="167"/>
      <c r="AJ377" s="168"/>
      <c r="AK377" s="169"/>
      <c r="AL377" s="170"/>
      <c r="AM377" s="171"/>
      <c r="AN377" s="172"/>
      <c r="AO377" s="173">
        <f t="shared" si="57"/>
        <v>0</v>
      </c>
      <c r="AP377" s="174" t="s">
        <v>82</v>
      </c>
      <c r="AQ377" s="175" t="str" cm="1">
        <f t="array" ref="AQ377">_xlfn.IFS(OR($G377="公衆街路灯A",$G377="定額電灯"),$G377&amp;AP377,COUNTIF(G377,"*従量電灯*"),G377,1,"-")</f>
        <v>従量電灯</v>
      </c>
      <c r="AR377" s="176" t="str" cm="1">
        <f t="array" ref="AR377">_xlfn.IFS($AN377=0,"-",OR($AH377="対象外",$AH377="-"),"-",OR($G377="公衆街路灯A",$G377="定額電灯"),_xlfn.XLOOKUP($AQ377,削除禁止_電灯料金!$B:$B,削除禁止_電灯料金!$E:$E,0),1,"-")</f>
        <v>-</v>
      </c>
      <c r="AS377" s="177" t="str" cm="1">
        <f t="array" ref="AS377">_xlfn.IFS($AR377="-","-",OR($G377="公衆街路灯A",$G377="定額電灯"),_xlfn.XLOOKUP(AQ377,削除禁止_電灯料金!$B:$B,削除禁止_電灯料金!$D:$D,0),1,"-")</f>
        <v>-</v>
      </c>
      <c r="AT377" s="176">
        <f>IFERROR(IF(OR($G377="公衆街路灯A",$G377="定額電灯"),"-",ROUND((_xlfn.XLOOKUP($AQ377,削除禁止_電灯料金!$B:$B,削除禁止_電灯料金!$E:$E)*AM377/1000*$K377*$L377/12),2)),"-")</f>
        <v>0</v>
      </c>
      <c r="AU377" s="177">
        <f>IFERROR(IF(OR($G377="公衆街路灯A",$G377="定額電灯"),"-",ROUND((AM377/1000*$K377*$L377/12)*_xlfn.XLOOKUP($A377,削除禁止_電灯料金!K:K,削除禁止_電灯料金!M:M,"-"),2)),"-")</f>
        <v>0</v>
      </c>
      <c r="AV377" s="178">
        <f>IFERROR(IF(OR($G377="公衆街路灯A",$G377="定額電灯"),ROUND((((AR377+AS377)*AN377))*12*_xlfn.XLOOKUP($A377,削除禁止_電灯料金!K:K,削除禁止_電灯料金!N:N),0),ROUND((AT377+AU377)*AN377*12*_xlfn.XLOOKUP($A377,削除禁止_電灯料金!K:K,削除禁止_電灯料金!N:N),0)),0)</f>
        <v>0</v>
      </c>
      <c r="AW377" s="145"/>
    </row>
    <row r="378" spans="1:49" ht="30" customHeight="1">
      <c r="A378" s="1">
        <v>6</v>
      </c>
      <c r="B378" s="41" t="s">
        <v>479</v>
      </c>
      <c r="C378" s="42"/>
      <c r="D378" s="256" t="s">
        <v>481</v>
      </c>
      <c r="E378" s="257" t="s">
        <v>283</v>
      </c>
      <c r="F378" s="258" t="s">
        <v>538</v>
      </c>
      <c r="G378" s="148" t="s">
        <v>73</v>
      </c>
      <c r="H378" s="279"/>
      <c r="I378" s="280"/>
      <c r="J378" s="267"/>
      <c r="K378" s="152">
        <v>6</v>
      </c>
      <c r="L378" s="153">
        <v>240</v>
      </c>
      <c r="M378" s="281" t="s">
        <v>494</v>
      </c>
      <c r="N378" s="119" t="s">
        <v>110</v>
      </c>
      <c r="O378" s="120">
        <v>2</v>
      </c>
      <c r="P378" s="155" t="s">
        <v>294</v>
      </c>
      <c r="Q378" s="155">
        <v>0</v>
      </c>
      <c r="R378" s="155" t="s">
        <v>495</v>
      </c>
      <c r="S378" s="156">
        <v>0</v>
      </c>
      <c r="T378" s="156" t="s">
        <v>496</v>
      </c>
      <c r="U378" s="156">
        <v>0</v>
      </c>
      <c r="V378" s="157">
        <v>0</v>
      </c>
      <c r="W378" s="158">
        <v>47</v>
      </c>
      <c r="X378" s="159">
        <v>6</v>
      </c>
      <c r="Y378" s="160">
        <v>12</v>
      </c>
      <c r="Z378" s="161">
        <f t="shared" si="67"/>
        <v>67.680000000000007</v>
      </c>
      <c r="AA378" s="155">
        <v>0</v>
      </c>
      <c r="AB378" s="162" t="s">
        <v>80</v>
      </c>
      <c r="AC378" s="163" t="s">
        <v>56</v>
      </c>
      <c r="AD378" s="164" t="s">
        <v>56</v>
      </c>
      <c r="AE378" s="163" t="s">
        <v>56</v>
      </c>
      <c r="AF378" s="164">
        <f t="shared" si="68"/>
        <v>169.20000000000002</v>
      </c>
      <c r="AG378" s="165">
        <f t="shared" si="69"/>
        <v>243648</v>
      </c>
      <c r="AH378" s="166" t="s">
        <v>113</v>
      </c>
      <c r="AI378" s="167"/>
      <c r="AJ378" s="168"/>
      <c r="AK378" s="169"/>
      <c r="AL378" s="170"/>
      <c r="AM378" s="171"/>
      <c r="AN378" s="172"/>
      <c r="AO378" s="173">
        <f t="shared" si="57"/>
        <v>0</v>
      </c>
      <c r="AP378" s="174" t="s">
        <v>82</v>
      </c>
      <c r="AQ378" s="175" t="str" cm="1">
        <f t="array" ref="AQ378">_xlfn.IFS(OR($G378="公衆街路灯A",$G378="定額電灯"),$G378&amp;AP378,COUNTIF(G378,"*従量電灯*"),G378,1,"-")</f>
        <v>従量電灯</v>
      </c>
      <c r="AR378" s="176" t="str" cm="1">
        <f t="array" ref="AR378">_xlfn.IFS($AN378=0,"-",OR($AH378="対象外",$AH378="-"),"-",OR($G378="公衆街路灯A",$G378="定額電灯"),_xlfn.XLOOKUP($AQ378,削除禁止_電灯料金!$B:$B,削除禁止_電灯料金!$E:$E,0),1,"-")</f>
        <v>-</v>
      </c>
      <c r="AS378" s="177" t="str" cm="1">
        <f t="array" ref="AS378">_xlfn.IFS($AR378="-","-",OR($G378="公衆街路灯A",$G378="定額電灯"),_xlfn.XLOOKUP(AQ378,削除禁止_電灯料金!$B:$B,削除禁止_電灯料金!$D:$D,0),1,"-")</f>
        <v>-</v>
      </c>
      <c r="AT378" s="176">
        <f>IFERROR(IF(OR($G378="公衆街路灯A",$G378="定額電灯"),"-",ROUND((_xlfn.XLOOKUP($AQ378,削除禁止_電灯料金!$B:$B,削除禁止_電灯料金!$E:$E)*AM378/1000*$K378*$L378/12),2)),"-")</f>
        <v>0</v>
      </c>
      <c r="AU378" s="177">
        <f>IFERROR(IF(OR($G378="公衆街路灯A",$G378="定額電灯"),"-",ROUND((AM378/1000*$K378*$L378/12)*_xlfn.XLOOKUP($A378,削除禁止_電灯料金!K:K,削除禁止_電灯料金!M:M,"-"),2)),"-")</f>
        <v>0</v>
      </c>
      <c r="AV378" s="178">
        <f>IFERROR(IF(OR($G378="公衆街路灯A",$G378="定額電灯"),ROUND((((AR378+AS378)*AN378))*12*_xlfn.XLOOKUP($A378,削除禁止_電灯料金!K:K,削除禁止_電灯料金!N:N),0),ROUND((AT378+AU378)*AN378*12*_xlfn.XLOOKUP($A378,削除禁止_電灯料金!K:K,削除禁止_電灯料金!N:N),0)),0)</f>
        <v>0</v>
      </c>
      <c r="AW378" s="145"/>
    </row>
    <row r="379" spans="1:49" ht="30" customHeight="1">
      <c r="A379" s="1">
        <v>6</v>
      </c>
      <c r="B379" s="41" t="s">
        <v>479</v>
      </c>
      <c r="C379" s="42"/>
      <c r="D379" s="256" t="s">
        <v>481</v>
      </c>
      <c r="E379" s="257" t="s">
        <v>283</v>
      </c>
      <c r="F379" s="258" t="s">
        <v>538</v>
      </c>
      <c r="G379" s="148" t="s">
        <v>73</v>
      </c>
      <c r="H379" s="279"/>
      <c r="I379" s="280"/>
      <c r="J379" s="267"/>
      <c r="K379" s="152">
        <v>24</v>
      </c>
      <c r="L379" s="153">
        <v>365</v>
      </c>
      <c r="M379" s="281" t="s">
        <v>520</v>
      </c>
      <c r="N379" s="119" t="s">
        <v>86</v>
      </c>
      <c r="O379" s="120">
        <v>1</v>
      </c>
      <c r="P379" s="155" t="s">
        <v>434</v>
      </c>
      <c r="Q379" s="155">
        <v>0</v>
      </c>
      <c r="R379" s="155">
        <v>0</v>
      </c>
      <c r="S379" s="156">
        <v>0</v>
      </c>
      <c r="T379" s="156">
        <v>0</v>
      </c>
      <c r="U379" s="156">
        <v>0</v>
      </c>
      <c r="V379" s="157" t="s">
        <v>90</v>
      </c>
      <c r="W379" s="158">
        <v>3</v>
      </c>
      <c r="X379" s="159">
        <v>2</v>
      </c>
      <c r="Y379" s="160">
        <v>2</v>
      </c>
      <c r="Z379" s="161">
        <f t="shared" si="67"/>
        <v>4.38</v>
      </c>
      <c r="AA379" s="155">
        <v>0</v>
      </c>
      <c r="AB379" s="162" t="s">
        <v>80</v>
      </c>
      <c r="AC379" s="163" t="s">
        <v>56</v>
      </c>
      <c r="AD379" s="164" t="s">
        <v>56</v>
      </c>
      <c r="AE379" s="163" t="s">
        <v>56</v>
      </c>
      <c r="AF379" s="164">
        <f t="shared" si="68"/>
        <v>65.7</v>
      </c>
      <c r="AG379" s="165">
        <f t="shared" si="69"/>
        <v>15768</v>
      </c>
      <c r="AH379" s="166" t="s">
        <v>81</v>
      </c>
      <c r="AI379" s="167"/>
      <c r="AJ379" s="168"/>
      <c r="AK379" s="169"/>
      <c r="AL379" s="170"/>
      <c r="AM379" s="171"/>
      <c r="AN379" s="172"/>
      <c r="AO379" s="173">
        <f t="shared" si="57"/>
        <v>0</v>
      </c>
      <c r="AP379" s="174" t="s">
        <v>82</v>
      </c>
      <c r="AQ379" s="175" t="str" cm="1">
        <f t="array" ref="AQ379">_xlfn.IFS(OR($G379="公衆街路灯A",$G379="定額電灯"),$G379&amp;AP379,COUNTIF(G379,"*従量電灯*"),G379,1,"-")</f>
        <v>従量電灯</v>
      </c>
      <c r="AR379" s="176" t="str" cm="1">
        <f t="array" ref="AR379">_xlfn.IFS($AN379=0,"-",OR($AH379="対象外",$AH379="-"),"-",OR($G379="公衆街路灯A",$G379="定額電灯"),_xlfn.XLOOKUP($AQ379,削除禁止_電灯料金!$B:$B,削除禁止_電灯料金!$E:$E,0),1,"-")</f>
        <v>-</v>
      </c>
      <c r="AS379" s="177" t="str" cm="1">
        <f t="array" ref="AS379">_xlfn.IFS($AR379="-","-",OR($G379="公衆街路灯A",$G379="定額電灯"),_xlfn.XLOOKUP(AQ379,削除禁止_電灯料金!$B:$B,削除禁止_電灯料金!$D:$D,0),1,"-")</f>
        <v>-</v>
      </c>
      <c r="AT379" s="176">
        <f>IFERROR(IF(OR($G379="公衆街路灯A",$G379="定額電灯"),"-",ROUND((_xlfn.XLOOKUP($AQ379,削除禁止_電灯料金!$B:$B,削除禁止_電灯料金!$E:$E)*AM379/1000*$K379*$L379/12),2)),"-")</f>
        <v>0</v>
      </c>
      <c r="AU379" s="177">
        <f>IFERROR(IF(OR($G379="公衆街路灯A",$G379="定額電灯"),"-",ROUND((AM379/1000*$K379*$L379/12)*_xlfn.XLOOKUP($A379,削除禁止_電灯料金!K:K,削除禁止_電灯料金!M:M,"-"),2)),"-")</f>
        <v>0</v>
      </c>
      <c r="AV379" s="178">
        <f>IFERROR(IF(OR($G379="公衆街路灯A",$G379="定額電灯"),ROUND((((AR379+AS379)*AN379))*12*_xlfn.XLOOKUP($A379,削除禁止_電灯料金!K:K,削除禁止_電灯料金!N:N),0),ROUND((AT379+AU379)*AN379*12*_xlfn.XLOOKUP($A379,削除禁止_電灯料金!K:K,削除禁止_電灯料金!N:N),0)),0)</f>
        <v>0</v>
      </c>
      <c r="AW379" s="145"/>
    </row>
    <row r="380" spans="1:49" ht="30" customHeight="1">
      <c r="A380" s="1">
        <v>6</v>
      </c>
      <c r="B380" s="41" t="s">
        <v>479</v>
      </c>
      <c r="C380" s="42"/>
      <c r="D380" s="256" t="s">
        <v>481</v>
      </c>
      <c r="E380" s="257" t="s">
        <v>283</v>
      </c>
      <c r="F380" s="258" t="s">
        <v>539</v>
      </c>
      <c r="G380" s="148" t="s">
        <v>73</v>
      </c>
      <c r="H380" s="279"/>
      <c r="I380" s="280"/>
      <c r="J380" s="267"/>
      <c r="K380" s="152">
        <v>6</v>
      </c>
      <c r="L380" s="153">
        <v>240</v>
      </c>
      <c r="M380" s="281" t="s">
        <v>494</v>
      </c>
      <c r="N380" s="119" t="s">
        <v>110</v>
      </c>
      <c r="O380" s="120">
        <v>2</v>
      </c>
      <c r="P380" s="155" t="s">
        <v>294</v>
      </c>
      <c r="Q380" s="155">
        <v>0</v>
      </c>
      <c r="R380" s="155" t="s">
        <v>495</v>
      </c>
      <c r="S380" s="156">
        <v>0</v>
      </c>
      <c r="T380" s="156" t="s">
        <v>496</v>
      </c>
      <c r="U380" s="156">
        <v>0</v>
      </c>
      <c r="V380" s="157">
        <v>0</v>
      </c>
      <c r="W380" s="158">
        <v>47</v>
      </c>
      <c r="X380" s="159">
        <v>6</v>
      </c>
      <c r="Y380" s="160">
        <v>12</v>
      </c>
      <c r="Z380" s="161">
        <f t="shared" si="67"/>
        <v>67.680000000000007</v>
      </c>
      <c r="AA380" s="155">
        <v>0</v>
      </c>
      <c r="AB380" s="162" t="s">
        <v>80</v>
      </c>
      <c r="AC380" s="163" t="s">
        <v>56</v>
      </c>
      <c r="AD380" s="164" t="s">
        <v>56</v>
      </c>
      <c r="AE380" s="163" t="s">
        <v>56</v>
      </c>
      <c r="AF380" s="164">
        <f t="shared" si="68"/>
        <v>169.20000000000002</v>
      </c>
      <c r="AG380" s="165">
        <f t="shared" si="69"/>
        <v>243648</v>
      </c>
      <c r="AH380" s="166" t="s">
        <v>113</v>
      </c>
      <c r="AI380" s="167"/>
      <c r="AJ380" s="168"/>
      <c r="AK380" s="169"/>
      <c r="AL380" s="170"/>
      <c r="AM380" s="171"/>
      <c r="AN380" s="172"/>
      <c r="AO380" s="173">
        <f t="shared" si="57"/>
        <v>0</v>
      </c>
      <c r="AP380" s="174" t="s">
        <v>82</v>
      </c>
      <c r="AQ380" s="175" t="str" cm="1">
        <f t="array" ref="AQ380">_xlfn.IFS(OR($G380="公衆街路灯A",$G380="定額電灯"),$G380&amp;AP380,COUNTIF(G380,"*従量電灯*"),G380,1,"-")</f>
        <v>従量電灯</v>
      </c>
      <c r="AR380" s="176" t="str" cm="1">
        <f t="array" ref="AR380">_xlfn.IFS($AN380=0,"-",OR($AH380="対象外",$AH380="-"),"-",OR($G380="公衆街路灯A",$G380="定額電灯"),_xlfn.XLOOKUP($AQ380,削除禁止_電灯料金!$B:$B,削除禁止_電灯料金!$E:$E,0),1,"-")</f>
        <v>-</v>
      </c>
      <c r="AS380" s="177" t="str" cm="1">
        <f t="array" ref="AS380">_xlfn.IFS($AR380="-","-",OR($G380="公衆街路灯A",$G380="定額電灯"),_xlfn.XLOOKUP(AQ380,削除禁止_電灯料金!$B:$B,削除禁止_電灯料金!$D:$D,0),1,"-")</f>
        <v>-</v>
      </c>
      <c r="AT380" s="176">
        <f>IFERROR(IF(OR($G380="公衆街路灯A",$G380="定額電灯"),"-",ROUND((_xlfn.XLOOKUP($AQ380,削除禁止_電灯料金!$B:$B,削除禁止_電灯料金!$E:$E)*AM380/1000*$K380*$L380/12),2)),"-")</f>
        <v>0</v>
      </c>
      <c r="AU380" s="177">
        <f>IFERROR(IF(OR($G380="公衆街路灯A",$G380="定額電灯"),"-",ROUND((AM380/1000*$K380*$L380/12)*_xlfn.XLOOKUP($A380,削除禁止_電灯料金!K:K,削除禁止_電灯料金!M:M,"-"),2)),"-")</f>
        <v>0</v>
      </c>
      <c r="AV380" s="178">
        <f>IFERROR(IF(OR($G380="公衆街路灯A",$G380="定額電灯"),ROUND((((AR380+AS380)*AN380))*12*_xlfn.XLOOKUP($A380,削除禁止_電灯料金!K:K,削除禁止_電灯料金!N:N),0),ROUND((AT380+AU380)*AN380*12*_xlfn.XLOOKUP($A380,削除禁止_電灯料金!K:K,削除禁止_電灯料金!N:N),0)),0)</f>
        <v>0</v>
      </c>
      <c r="AW380" s="145"/>
    </row>
    <row r="381" spans="1:49" ht="30" customHeight="1">
      <c r="A381" s="1">
        <v>6</v>
      </c>
      <c r="B381" s="41" t="s">
        <v>479</v>
      </c>
      <c r="C381" s="42"/>
      <c r="D381" s="256" t="s">
        <v>481</v>
      </c>
      <c r="E381" s="257" t="s">
        <v>283</v>
      </c>
      <c r="F381" s="258" t="s">
        <v>539</v>
      </c>
      <c r="G381" s="148" t="s">
        <v>73</v>
      </c>
      <c r="H381" s="279"/>
      <c r="I381" s="280"/>
      <c r="J381" s="267"/>
      <c r="K381" s="152">
        <v>24</v>
      </c>
      <c r="L381" s="153">
        <v>365</v>
      </c>
      <c r="M381" s="281" t="s">
        <v>520</v>
      </c>
      <c r="N381" s="119" t="s">
        <v>86</v>
      </c>
      <c r="O381" s="120">
        <v>1</v>
      </c>
      <c r="P381" s="155" t="s">
        <v>434</v>
      </c>
      <c r="Q381" s="155">
        <v>0</v>
      </c>
      <c r="R381" s="155">
        <v>0</v>
      </c>
      <c r="S381" s="156">
        <v>0</v>
      </c>
      <c r="T381" s="156">
        <v>0</v>
      </c>
      <c r="U381" s="156">
        <v>0</v>
      </c>
      <c r="V381" s="157" t="s">
        <v>90</v>
      </c>
      <c r="W381" s="158">
        <v>3</v>
      </c>
      <c r="X381" s="159">
        <v>2</v>
      </c>
      <c r="Y381" s="160">
        <v>2</v>
      </c>
      <c r="Z381" s="161">
        <f t="shared" si="67"/>
        <v>4.38</v>
      </c>
      <c r="AA381" s="155">
        <v>0</v>
      </c>
      <c r="AB381" s="162" t="s">
        <v>80</v>
      </c>
      <c r="AC381" s="163" t="s">
        <v>56</v>
      </c>
      <c r="AD381" s="164" t="s">
        <v>56</v>
      </c>
      <c r="AE381" s="163" t="s">
        <v>56</v>
      </c>
      <c r="AF381" s="164">
        <f t="shared" si="68"/>
        <v>65.7</v>
      </c>
      <c r="AG381" s="165">
        <f t="shared" si="69"/>
        <v>15768</v>
      </c>
      <c r="AH381" s="166" t="s">
        <v>81</v>
      </c>
      <c r="AI381" s="167"/>
      <c r="AJ381" s="168"/>
      <c r="AK381" s="169"/>
      <c r="AL381" s="170"/>
      <c r="AM381" s="171"/>
      <c r="AN381" s="172"/>
      <c r="AO381" s="173">
        <f t="shared" si="57"/>
        <v>0</v>
      </c>
      <c r="AP381" s="174" t="s">
        <v>82</v>
      </c>
      <c r="AQ381" s="175" t="str" cm="1">
        <f t="array" ref="AQ381">_xlfn.IFS(OR($G381="公衆街路灯A",$G381="定額電灯"),$G381&amp;AP381,COUNTIF(G381,"*従量電灯*"),G381,1,"-")</f>
        <v>従量電灯</v>
      </c>
      <c r="AR381" s="176" t="str" cm="1">
        <f t="array" ref="AR381">_xlfn.IFS($AN381=0,"-",OR($AH381="対象外",$AH381="-"),"-",OR($G381="公衆街路灯A",$G381="定額電灯"),_xlfn.XLOOKUP($AQ381,削除禁止_電灯料金!$B:$B,削除禁止_電灯料金!$E:$E,0),1,"-")</f>
        <v>-</v>
      </c>
      <c r="AS381" s="177" t="str" cm="1">
        <f t="array" ref="AS381">_xlfn.IFS($AR381="-","-",OR($G381="公衆街路灯A",$G381="定額電灯"),_xlfn.XLOOKUP(AQ381,削除禁止_電灯料金!$B:$B,削除禁止_電灯料金!$D:$D,0),1,"-")</f>
        <v>-</v>
      </c>
      <c r="AT381" s="176">
        <f>IFERROR(IF(OR($G381="公衆街路灯A",$G381="定額電灯"),"-",ROUND((_xlfn.XLOOKUP($AQ381,削除禁止_電灯料金!$B:$B,削除禁止_電灯料金!$E:$E)*AM381/1000*$K381*$L381/12),2)),"-")</f>
        <v>0</v>
      </c>
      <c r="AU381" s="177">
        <f>IFERROR(IF(OR($G381="公衆街路灯A",$G381="定額電灯"),"-",ROUND((AM381/1000*$K381*$L381/12)*_xlfn.XLOOKUP($A381,削除禁止_電灯料金!K:K,削除禁止_電灯料金!M:M,"-"),2)),"-")</f>
        <v>0</v>
      </c>
      <c r="AV381" s="178">
        <f>IFERROR(IF(OR($G381="公衆街路灯A",$G381="定額電灯"),ROUND((((AR381+AS381)*AN381))*12*_xlfn.XLOOKUP($A381,削除禁止_電灯料金!K:K,削除禁止_電灯料金!N:N),0),ROUND((AT381+AU381)*AN381*12*_xlfn.XLOOKUP($A381,削除禁止_電灯料金!K:K,削除禁止_電灯料金!N:N),0)),0)</f>
        <v>0</v>
      </c>
      <c r="AW381" s="145"/>
    </row>
    <row r="382" spans="1:49" ht="30" customHeight="1">
      <c r="A382" s="1">
        <v>6</v>
      </c>
      <c r="B382" s="41" t="s">
        <v>479</v>
      </c>
      <c r="C382" s="42"/>
      <c r="D382" s="256" t="s">
        <v>481</v>
      </c>
      <c r="E382" s="257" t="s">
        <v>283</v>
      </c>
      <c r="F382" s="258" t="s">
        <v>540</v>
      </c>
      <c r="G382" s="148" t="s">
        <v>73</v>
      </c>
      <c r="H382" s="279"/>
      <c r="I382" s="280"/>
      <c r="J382" s="267"/>
      <c r="K382" s="152">
        <v>6</v>
      </c>
      <c r="L382" s="153">
        <v>240</v>
      </c>
      <c r="M382" s="281" t="s">
        <v>494</v>
      </c>
      <c r="N382" s="119" t="s">
        <v>110</v>
      </c>
      <c r="O382" s="120">
        <v>2</v>
      </c>
      <c r="P382" s="155" t="s">
        <v>294</v>
      </c>
      <c r="Q382" s="155">
        <v>0</v>
      </c>
      <c r="R382" s="155" t="s">
        <v>495</v>
      </c>
      <c r="S382" s="156">
        <v>0</v>
      </c>
      <c r="T382" s="156" t="s">
        <v>496</v>
      </c>
      <c r="U382" s="156">
        <v>0</v>
      </c>
      <c r="V382" s="157">
        <v>0</v>
      </c>
      <c r="W382" s="158">
        <v>47</v>
      </c>
      <c r="X382" s="159">
        <v>3</v>
      </c>
      <c r="Y382" s="160">
        <v>6</v>
      </c>
      <c r="Z382" s="161">
        <f t="shared" si="67"/>
        <v>33.840000000000003</v>
      </c>
      <c r="AA382" s="155">
        <v>0</v>
      </c>
      <c r="AB382" s="162" t="s">
        <v>80</v>
      </c>
      <c r="AC382" s="163" t="s">
        <v>56</v>
      </c>
      <c r="AD382" s="164" t="s">
        <v>56</v>
      </c>
      <c r="AE382" s="163" t="s">
        <v>56</v>
      </c>
      <c r="AF382" s="164">
        <f t="shared" si="68"/>
        <v>169.20000000000002</v>
      </c>
      <c r="AG382" s="165">
        <f t="shared" si="69"/>
        <v>121824</v>
      </c>
      <c r="AH382" s="166" t="s">
        <v>113</v>
      </c>
      <c r="AI382" s="167"/>
      <c r="AJ382" s="168"/>
      <c r="AK382" s="169"/>
      <c r="AL382" s="170"/>
      <c r="AM382" s="171"/>
      <c r="AN382" s="172"/>
      <c r="AO382" s="173">
        <f t="shared" si="57"/>
        <v>0</v>
      </c>
      <c r="AP382" s="174" t="s">
        <v>82</v>
      </c>
      <c r="AQ382" s="175" t="str" cm="1">
        <f t="array" ref="AQ382">_xlfn.IFS(OR($G382="公衆街路灯A",$G382="定額電灯"),$G382&amp;AP382,COUNTIF(G382,"*従量電灯*"),G382,1,"-")</f>
        <v>従量電灯</v>
      </c>
      <c r="AR382" s="176" t="str" cm="1">
        <f t="array" ref="AR382">_xlfn.IFS($AN382=0,"-",OR($AH382="対象外",$AH382="-"),"-",OR($G382="公衆街路灯A",$G382="定額電灯"),_xlfn.XLOOKUP($AQ382,削除禁止_電灯料金!$B:$B,削除禁止_電灯料金!$E:$E,0),1,"-")</f>
        <v>-</v>
      </c>
      <c r="AS382" s="177" t="str" cm="1">
        <f t="array" ref="AS382">_xlfn.IFS($AR382="-","-",OR($G382="公衆街路灯A",$G382="定額電灯"),_xlfn.XLOOKUP(AQ382,削除禁止_電灯料金!$B:$B,削除禁止_電灯料金!$D:$D,0),1,"-")</f>
        <v>-</v>
      </c>
      <c r="AT382" s="176">
        <f>IFERROR(IF(OR($G382="公衆街路灯A",$G382="定額電灯"),"-",ROUND((_xlfn.XLOOKUP($AQ382,削除禁止_電灯料金!$B:$B,削除禁止_電灯料金!$E:$E)*AM382/1000*$K382*$L382/12),2)),"-")</f>
        <v>0</v>
      </c>
      <c r="AU382" s="177">
        <f>IFERROR(IF(OR($G382="公衆街路灯A",$G382="定額電灯"),"-",ROUND((AM382/1000*$K382*$L382/12)*_xlfn.XLOOKUP($A382,削除禁止_電灯料金!K:K,削除禁止_電灯料金!M:M,"-"),2)),"-")</f>
        <v>0</v>
      </c>
      <c r="AV382" s="178">
        <f>IFERROR(IF(OR($G382="公衆街路灯A",$G382="定額電灯"),ROUND((((AR382+AS382)*AN382))*12*_xlfn.XLOOKUP($A382,削除禁止_電灯料金!K:K,削除禁止_電灯料金!N:N),0),ROUND((AT382+AU382)*AN382*12*_xlfn.XLOOKUP($A382,削除禁止_電灯料金!K:K,削除禁止_電灯料金!N:N),0)),0)</f>
        <v>0</v>
      </c>
      <c r="AW382" s="145"/>
    </row>
    <row r="383" spans="1:49" ht="30" customHeight="1">
      <c r="A383" s="1">
        <v>6</v>
      </c>
      <c r="B383" s="41" t="s">
        <v>479</v>
      </c>
      <c r="C383" s="42"/>
      <c r="D383" s="256" t="s">
        <v>481</v>
      </c>
      <c r="E383" s="257" t="s">
        <v>283</v>
      </c>
      <c r="F383" s="258" t="s">
        <v>540</v>
      </c>
      <c r="G383" s="148" t="s">
        <v>73</v>
      </c>
      <c r="H383" s="279"/>
      <c r="I383" s="280"/>
      <c r="J383" s="267"/>
      <c r="K383" s="152">
        <v>24</v>
      </c>
      <c r="L383" s="153">
        <v>365</v>
      </c>
      <c r="M383" s="281" t="s">
        <v>520</v>
      </c>
      <c r="N383" s="119" t="s">
        <v>86</v>
      </c>
      <c r="O383" s="120">
        <v>1</v>
      </c>
      <c r="P383" s="155" t="s">
        <v>434</v>
      </c>
      <c r="Q383" s="155">
        <v>0</v>
      </c>
      <c r="R383" s="155">
        <v>0</v>
      </c>
      <c r="S383" s="156">
        <v>0</v>
      </c>
      <c r="T383" s="156">
        <v>0</v>
      </c>
      <c r="U383" s="156">
        <v>0</v>
      </c>
      <c r="V383" s="157" t="s">
        <v>90</v>
      </c>
      <c r="W383" s="158">
        <v>3</v>
      </c>
      <c r="X383" s="159">
        <v>2</v>
      </c>
      <c r="Y383" s="160">
        <v>2</v>
      </c>
      <c r="Z383" s="161">
        <f t="shared" si="67"/>
        <v>4.38</v>
      </c>
      <c r="AA383" s="155">
        <v>0</v>
      </c>
      <c r="AB383" s="162" t="s">
        <v>80</v>
      </c>
      <c r="AC383" s="163" t="s">
        <v>56</v>
      </c>
      <c r="AD383" s="164" t="s">
        <v>56</v>
      </c>
      <c r="AE383" s="163" t="s">
        <v>56</v>
      </c>
      <c r="AF383" s="164">
        <f t="shared" si="68"/>
        <v>65.7</v>
      </c>
      <c r="AG383" s="165">
        <f t="shared" si="69"/>
        <v>15768</v>
      </c>
      <c r="AH383" s="166" t="s">
        <v>81</v>
      </c>
      <c r="AI383" s="167"/>
      <c r="AJ383" s="168"/>
      <c r="AK383" s="169"/>
      <c r="AL383" s="170"/>
      <c r="AM383" s="171"/>
      <c r="AN383" s="172"/>
      <c r="AO383" s="173">
        <f t="shared" si="57"/>
        <v>0</v>
      </c>
      <c r="AP383" s="174" t="s">
        <v>82</v>
      </c>
      <c r="AQ383" s="175" t="str" cm="1">
        <f t="array" ref="AQ383">_xlfn.IFS(OR($G383="公衆街路灯A",$G383="定額電灯"),$G383&amp;AP383,COUNTIF(G383,"*従量電灯*"),G383,1,"-")</f>
        <v>従量電灯</v>
      </c>
      <c r="AR383" s="176" t="str" cm="1">
        <f t="array" ref="AR383">_xlfn.IFS($AN383=0,"-",OR($AH383="対象外",$AH383="-"),"-",OR($G383="公衆街路灯A",$G383="定額電灯"),_xlfn.XLOOKUP($AQ383,削除禁止_電灯料金!$B:$B,削除禁止_電灯料金!$E:$E,0),1,"-")</f>
        <v>-</v>
      </c>
      <c r="AS383" s="177" t="str" cm="1">
        <f t="array" ref="AS383">_xlfn.IFS($AR383="-","-",OR($G383="公衆街路灯A",$G383="定額電灯"),_xlfn.XLOOKUP(AQ383,削除禁止_電灯料金!$B:$B,削除禁止_電灯料金!$D:$D,0),1,"-")</f>
        <v>-</v>
      </c>
      <c r="AT383" s="176">
        <f>IFERROR(IF(OR($G383="公衆街路灯A",$G383="定額電灯"),"-",ROUND((_xlfn.XLOOKUP($AQ383,削除禁止_電灯料金!$B:$B,削除禁止_電灯料金!$E:$E)*AM383/1000*$K383*$L383/12),2)),"-")</f>
        <v>0</v>
      </c>
      <c r="AU383" s="177">
        <f>IFERROR(IF(OR($G383="公衆街路灯A",$G383="定額電灯"),"-",ROUND((AM383/1000*$K383*$L383/12)*_xlfn.XLOOKUP($A383,削除禁止_電灯料金!K:K,削除禁止_電灯料金!M:M,"-"),2)),"-")</f>
        <v>0</v>
      </c>
      <c r="AV383" s="178">
        <f>IFERROR(IF(OR($G383="公衆街路灯A",$G383="定額電灯"),ROUND((((AR383+AS383)*AN383))*12*_xlfn.XLOOKUP($A383,削除禁止_電灯料金!K:K,削除禁止_電灯料金!N:N),0),ROUND((AT383+AU383)*AN383*12*_xlfn.XLOOKUP($A383,削除禁止_電灯料金!K:K,削除禁止_電灯料金!N:N),0)),0)</f>
        <v>0</v>
      </c>
      <c r="AW383" s="145"/>
    </row>
    <row r="384" spans="1:49" ht="30" customHeight="1">
      <c r="A384" s="1">
        <v>6</v>
      </c>
      <c r="B384" s="41" t="s">
        <v>479</v>
      </c>
      <c r="C384" s="42"/>
      <c r="D384" s="256" t="s">
        <v>481</v>
      </c>
      <c r="E384" s="257" t="s">
        <v>283</v>
      </c>
      <c r="F384" s="258" t="s">
        <v>541</v>
      </c>
      <c r="G384" s="148" t="s">
        <v>73</v>
      </c>
      <c r="H384" s="279"/>
      <c r="I384" s="280"/>
      <c r="J384" s="267"/>
      <c r="K384" s="152">
        <v>6</v>
      </c>
      <c r="L384" s="153">
        <v>240</v>
      </c>
      <c r="M384" s="281" t="s">
        <v>494</v>
      </c>
      <c r="N384" s="119" t="s">
        <v>110</v>
      </c>
      <c r="O384" s="120">
        <v>2</v>
      </c>
      <c r="P384" s="155" t="s">
        <v>294</v>
      </c>
      <c r="Q384" s="155">
        <v>0</v>
      </c>
      <c r="R384" s="155" t="s">
        <v>495</v>
      </c>
      <c r="S384" s="156">
        <v>0</v>
      </c>
      <c r="T384" s="156" t="s">
        <v>496</v>
      </c>
      <c r="U384" s="156">
        <v>0</v>
      </c>
      <c r="V384" s="157">
        <v>0</v>
      </c>
      <c r="W384" s="158">
        <v>47</v>
      </c>
      <c r="X384" s="159">
        <v>6</v>
      </c>
      <c r="Y384" s="160">
        <v>12</v>
      </c>
      <c r="Z384" s="161">
        <f t="shared" si="67"/>
        <v>67.680000000000007</v>
      </c>
      <c r="AA384" s="155">
        <v>0</v>
      </c>
      <c r="AB384" s="162" t="s">
        <v>80</v>
      </c>
      <c r="AC384" s="163" t="s">
        <v>56</v>
      </c>
      <c r="AD384" s="164" t="s">
        <v>56</v>
      </c>
      <c r="AE384" s="163" t="s">
        <v>56</v>
      </c>
      <c r="AF384" s="164">
        <f t="shared" si="68"/>
        <v>169.20000000000002</v>
      </c>
      <c r="AG384" s="165">
        <f t="shared" si="69"/>
        <v>243648</v>
      </c>
      <c r="AH384" s="166" t="s">
        <v>113</v>
      </c>
      <c r="AI384" s="167"/>
      <c r="AJ384" s="168"/>
      <c r="AK384" s="169"/>
      <c r="AL384" s="170"/>
      <c r="AM384" s="171"/>
      <c r="AN384" s="172"/>
      <c r="AO384" s="173">
        <f t="shared" si="57"/>
        <v>0</v>
      </c>
      <c r="AP384" s="174" t="s">
        <v>82</v>
      </c>
      <c r="AQ384" s="175" t="str" cm="1">
        <f t="array" ref="AQ384">_xlfn.IFS(OR($G384="公衆街路灯A",$G384="定額電灯"),$G384&amp;AP384,COUNTIF(G384,"*従量電灯*"),G384,1,"-")</f>
        <v>従量電灯</v>
      </c>
      <c r="AR384" s="176" t="str" cm="1">
        <f t="array" ref="AR384">_xlfn.IFS($AN384=0,"-",OR($AH384="対象外",$AH384="-"),"-",OR($G384="公衆街路灯A",$G384="定額電灯"),_xlfn.XLOOKUP($AQ384,削除禁止_電灯料金!$B:$B,削除禁止_電灯料金!$E:$E,0),1,"-")</f>
        <v>-</v>
      </c>
      <c r="AS384" s="177" t="str" cm="1">
        <f t="array" ref="AS384">_xlfn.IFS($AR384="-","-",OR($G384="公衆街路灯A",$G384="定額電灯"),_xlfn.XLOOKUP(AQ384,削除禁止_電灯料金!$B:$B,削除禁止_電灯料金!$D:$D,0),1,"-")</f>
        <v>-</v>
      </c>
      <c r="AT384" s="176">
        <f>IFERROR(IF(OR($G384="公衆街路灯A",$G384="定額電灯"),"-",ROUND((_xlfn.XLOOKUP($AQ384,削除禁止_電灯料金!$B:$B,削除禁止_電灯料金!$E:$E)*AM384/1000*$K384*$L384/12),2)),"-")</f>
        <v>0</v>
      </c>
      <c r="AU384" s="177">
        <f>IFERROR(IF(OR($G384="公衆街路灯A",$G384="定額電灯"),"-",ROUND((AM384/1000*$K384*$L384/12)*_xlfn.XLOOKUP($A384,削除禁止_電灯料金!K:K,削除禁止_電灯料金!M:M,"-"),2)),"-")</f>
        <v>0</v>
      </c>
      <c r="AV384" s="178">
        <f>IFERROR(IF(OR($G384="公衆街路灯A",$G384="定額電灯"),ROUND((((AR384+AS384)*AN384))*12*_xlfn.XLOOKUP($A384,削除禁止_電灯料金!K:K,削除禁止_電灯料金!N:N),0),ROUND((AT384+AU384)*AN384*12*_xlfn.XLOOKUP($A384,削除禁止_電灯料金!K:K,削除禁止_電灯料金!N:N),0)),0)</f>
        <v>0</v>
      </c>
      <c r="AW384" s="145"/>
    </row>
    <row r="385" spans="1:49" ht="30" customHeight="1">
      <c r="A385" s="1">
        <v>6</v>
      </c>
      <c r="B385" s="41" t="s">
        <v>479</v>
      </c>
      <c r="C385" s="42"/>
      <c r="D385" s="256" t="s">
        <v>481</v>
      </c>
      <c r="E385" s="257" t="s">
        <v>283</v>
      </c>
      <c r="F385" s="258" t="s">
        <v>541</v>
      </c>
      <c r="G385" s="148" t="s">
        <v>73</v>
      </c>
      <c r="H385" s="279"/>
      <c r="I385" s="280"/>
      <c r="J385" s="267"/>
      <c r="K385" s="152">
        <v>24</v>
      </c>
      <c r="L385" s="153">
        <v>365</v>
      </c>
      <c r="M385" s="281" t="s">
        <v>520</v>
      </c>
      <c r="N385" s="119" t="s">
        <v>86</v>
      </c>
      <c r="O385" s="120">
        <v>1</v>
      </c>
      <c r="P385" s="155" t="s">
        <v>434</v>
      </c>
      <c r="Q385" s="155">
        <v>0</v>
      </c>
      <c r="R385" s="155">
        <v>0</v>
      </c>
      <c r="S385" s="156">
        <v>0</v>
      </c>
      <c r="T385" s="156">
        <v>0</v>
      </c>
      <c r="U385" s="156">
        <v>0</v>
      </c>
      <c r="V385" s="157" t="s">
        <v>90</v>
      </c>
      <c r="W385" s="158">
        <v>3</v>
      </c>
      <c r="X385" s="159">
        <v>2</v>
      </c>
      <c r="Y385" s="160">
        <v>2</v>
      </c>
      <c r="Z385" s="161">
        <f t="shared" si="67"/>
        <v>4.38</v>
      </c>
      <c r="AA385" s="155">
        <v>0</v>
      </c>
      <c r="AB385" s="162" t="s">
        <v>80</v>
      </c>
      <c r="AC385" s="163" t="s">
        <v>56</v>
      </c>
      <c r="AD385" s="164" t="s">
        <v>56</v>
      </c>
      <c r="AE385" s="163" t="s">
        <v>56</v>
      </c>
      <c r="AF385" s="164">
        <f t="shared" si="68"/>
        <v>65.7</v>
      </c>
      <c r="AG385" s="165">
        <f t="shared" si="69"/>
        <v>15768</v>
      </c>
      <c r="AH385" s="166" t="s">
        <v>81</v>
      </c>
      <c r="AI385" s="167"/>
      <c r="AJ385" s="168"/>
      <c r="AK385" s="169"/>
      <c r="AL385" s="170"/>
      <c r="AM385" s="171"/>
      <c r="AN385" s="172"/>
      <c r="AO385" s="173">
        <f t="shared" si="57"/>
        <v>0</v>
      </c>
      <c r="AP385" s="174" t="s">
        <v>82</v>
      </c>
      <c r="AQ385" s="175" t="str" cm="1">
        <f t="array" ref="AQ385">_xlfn.IFS(OR($G385="公衆街路灯A",$G385="定額電灯"),$G385&amp;AP385,COUNTIF(G385,"*従量電灯*"),G385,1,"-")</f>
        <v>従量電灯</v>
      </c>
      <c r="AR385" s="176" t="str" cm="1">
        <f t="array" ref="AR385">_xlfn.IFS($AN385=0,"-",OR($AH385="対象外",$AH385="-"),"-",OR($G385="公衆街路灯A",$G385="定額電灯"),_xlfn.XLOOKUP($AQ385,削除禁止_電灯料金!$B:$B,削除禁止_電灯料金!$E:$E,0),1,"-")</f>
        <v>-</v>
      </c>
      <c r="AS385" s="177" t="str" cm="1">
        <f t="array" ref="AS385">_xlfn.IFS($AR385="-","-",OR($G385="公衆街路灯A",$G385="定額電灯"),_xlfn.XLOOKUP(AQ385,削除禁止_電灯料金!$B:$B,削除禁止_電灯料金!$D:$D,0),1,"-")</f>
        <v>-</v>
      </c>
      <c r="AT385" s="176">
        <f>IFERROR(IF(OR($G385="公衆街路灯A",$G385="定額電灯"),"-",ROUND((_xlfn.XLOOKUP($AQ385,削除禁止_電灯料金!$B:$B,削除禁止_電灯料金!$E:$E)*AM385/1000*$K385*$L385/12),2)),"-")</f>
        <v>0</v>
      </c>
      <c r="AU385" s="177">
        <f>IFERROR(IF(OR($G385="公衆街路灯A",$G385="定額電灯"),"-",ROUND((AM385/1000*$K385*$L385/12)*_xlfn.XLOOKUP($A385,削除禁止_電灯料金!K:K,削除禁止_電灯料金!M:M,"-"),2)),"-")</f>
        <v>0</v>
      </c>
      <c r="AV385" s="178">
        <f>IFERROR(IF(OR($G385="公衆街路灯A",$G385="定額電灯"),ROUND((((AR385+AS385)*AN385))*12*_xlfn.XLOOKUP($A385,削除禁止_電灯料金!K:K,削除禁止_電灯料金!N:N),0),ROUND((AT385+AU385)*AN385*12*_xlfn.XLOOKUP($A385,削除禁止_電灯料金!K:K,削除禁止_電灯料金!N:N),0)),0)</f>
        <v>0</v>
      </c>
      <c r="AW385" s="145"/>
    </row>
    <row r="386" spans="1:49" ht="30" customHeight="1">
      <c r="A386" s="1">
        <v>6</v>
      </c>
      <c r="B386" s="41" t="s">
        <v>479</v>
      </c>
      <c r="C386" s="42"/>
      <c r="D386" s="256" t="s">
        <v>481</v>
      </c>
      <c r="E386" s="257" t="s">
        <v>283</v>
      </c>
      <c r="F386" s="258" t="s">
        <v>542</v>
      </c>
      <c r="G386" s="148" t="s">
        <v>73</v>
      </c>
      <c r="H386" s="279"/>
      <c r="I386" s="280"/>
      <c r="J386" s="267"/>
      <c r="K386" s="152">
        <v>6</v>
      </c>
      <c r="L386" s="153">
        <v>240</v>
      </c>
      <c r="M386" s="281" t="s">
        <v>494</v>
      </c>
      <c r="N386" s="119" t="s">
        <v>110</v>
      </c>
      <c r="O386" s="120">
        <v>2</v>
      </c>
      <c r="P386" s="155" t="s">
        <v>294</v>
      </c>
      <c r="Q386" s="155">
        <v>0</v>
      </c>
      <c r="R386" s="155" t="s">
        <v>495</v>
      </c>
      <c r="S386" s="156">
        <v>0</v>
      </c>
      <c r="T386" s="156" t="s">
        <v>496</v>
      </c>
      <c r="U386" s="156">
        <v>0</v>
      </c>
      <c r="V386" s="157">
        <v>0</v>
      </c>
      <c r="W386" s="158">
        <v>47</v>
      </c>
      <c r="X386" s="159">
        <v>9</v>
      </c>
      <c r="Y386" s="160">
        <v>18</v>
      </c>
      <c r="Z386" s="161">
        <f t="shared" si="67"/>
        <v>101.52</v>
      </c>
      <c r="AA386" s="155">
        <v>0</v>
      </c>
      <c r="AB386" s="162" t="s">
        <v>80</v>
      </c>
      <c r="AC386" s="163" t="s">
        <v>56</v>
      </c>
      <c r="AD386" s="164" t="s">
        <v>56</v>
      </c>
      <c r="AE386" s="163" t="s">
        <v>56</v>
      </c>
      <c r="AF386" s="164">
        <f t="shared" si="68"/>
        <v>169.2</v>
      </c>
      <c r="AG386" s="165">
        <f t="shared" si="69"/>
        <v>365472</v>
      </c>
      <c r="AH386" s="166" t="s">
        <v>113</v>
      </c>
      <c r="AI386" s="167"/>
      <c r="AJ386" s="168"/>
      <c r="AK386" s="169"/>
      <c r="AL386" s="170"/>
      <c r="AM386" s="171"/>
      <c r="AN386" s="172"/>
      <c r="AO386" s="173">
        <f t="shared" si="57"/>
        <v>0</v>
      </c>
      <c r="AP386" s="174" t="s">
        <v>82</v>
      </c>
      <c r="AQ386" s="175" t="str" cm="1">
        <f t="array" ref="AQ386">_xlfn.IFS(OR($G386="公衆街路灯A",$G386="定額電灯"),$G386&amp;AP386,COUNTIF(G386,"*従量電灯*"),G386,1,"-")</f>
        <v>従量電灯</v>
      </c>
      <c r="AR386" s="176" t="str" cm="1">
        <f t="array" ref="AR386">_xlfn.IFS($AN386=0,"-",OR($AH386="対象外",$AH386="-"),"-",OR($G386="公衆街路灯A",$G386="定額電灯"),_xlfn.XLOOKUP($AQ386,削除禁止_電灯料金!$B:$B,削除禁止_電灯料金!$E:$E,0),1,"-")</f>
        <v>-</v>
      </c>
      <c r="AS386" s="177" t="str" cm="1">
        <f t="array" ref="AS386">_xlfn.IFS($AR386="-","-",OR($G386="公衆街路灯A",$G386="定額電灯"),_xlfn.XLOOKUP(AQ386,削除禁止_電灯料金!$B:$B,削除禁止_電灯料金!$D:$D,0),1,"-")</f>
        <v>-</v>
      </c>
      <c r="AT386" s="176">
        <f>IFERROR(IF(OR($G386="公衆街路灯A",$G386="定額電灯"),"-",ROUND((_xlfn.XLOOKUP($AQ386,削除禁止_電灯料金!$B:$B,削除禁止_電灯料金!$E:$E)*AM386/1000*$K386*$L386/12),2)),"-")</f>
        <v>0</v>
      </c>
      <c r="AU386" s="177">
        <f>IFERROR(IF(OR($G386="公衆街路灯A",$G386="定額電灯"),"-",ROUND((AM386/1000*$K386*$L386/12)*_xlfn.XLOOKUP($A386,削除禁止_電灯料金!K:K,削除禁止_電灯料金!M:M,"-"),2)),"-")</f>
        <v>0</v>
      </c>
      <c r="AV386" s="178">
        <f>IFERROR(IF(OR($G386="公衆街路灯A",$G386="定額電灯"),ROUND((((AR386+AS386)*AN386))*12*_xlfn.XLOOKUP($A386,削除禁止_電灯料金!K:K,削除禁止_電灯料金!N:N),0),ROUND((AT386+AU386)*AN386*12*_xlfn.XLOOKUP($A386,削除禁止_電灯料金!K:K,削除禁止_電灯料金!N:N),0)),0)</f>
        <v>0</v>
      </c>
      <c r="AW386" s="145"/>
    </row>
    <row r="387" spans="1:49" ht="30" customHeight="1">
      <c r="A387" s="1">
        <v>6</v>
      </c>
      <c r="B387" s="41" t="s">
        <v>479</v>
      </c>
      <c r="C387" s="42"/>
      <c r="D387" s="256" t="s">
        <v>481</v>
      </c>
      <c r="E387" s="257" t="s">
        <v>283</v>
      </c>
      <c r="F387" s="258" t="s">
        <v>542</v>
      </c>
      <c r="G387" s="148" t="s">
        <v>73</v>
      </c>
      <c r="H387" s="279"/>
      <c r="I387" s="280"/>
      <c r="J387" s="267"/>
      <c r="K387" s="152">
        <v>24</v>
      </c>
      <c r="L387" s="153">
        <v>365</v>
      </c>
      <c r="M387" s="281" t="s">
        <v>520</v>
      </c>
      <c r="N387" s="119" t="s">
        <v>86</v>
      </c>
      <c r="O387" s="120">
        <v>1</v>
      </c>
      <c r="P387" s="155" t="s">
        <v>434</v>
      </c>
      <c r="Q387" s="155">
        <v>0</v>
      </c>
      <c r="R387" s="155">
        <v>0</v>
      </c>
      <c r="S387" s="156">
        <v>0</v>
      </c>
      <c r="T387" s="156">
        <v>0</v>
      </c>
      <c r="U387" s="156">
        <v>0</v>
      </c>
      <c r="V387" s="157" t="s">
        <v>90</v>
      </c>
      <c r="W387" s="158">
        <v>3</v>
      </c>
      <c r="X387" s="159">
        <v>2</v>
      </c>
      <c r="Y387" s="160">
        <v>2</v>
      </c>
      <c r="Z387" s="161">
        <f t="shared" si="67"/>
        <v>4.38</v>
      </c>
      <c r="AA387" s="155">
        <v>0</v>
      </c>
      <c r="AB387" s="162" t="s">
        <v>80</v>
      </c>
      <c r="AC387" s="163" t="s">
        <v>56</v>
      </c>
      <c r="AD387" s="164" t="s">
        <v>56</v>
      </c>
      <c r="AE387" s="163" t="s">
        <v>56</v>
      </c>
      <c r="AF387" s="164">
        <f t="shared" si="68"/>
        <v>65.7</v>
      </c>
      <c r="AG387" s="165">
        <f t="shared" si="69"/>
        <v>15768</v>
      </c>
      <c r="AH387" s="166" t="s">
        <v>81</v>
      </c>
      <c r="AI387" s="167"/>
      <c r="AJ387" s="168"/>
      <c r="AK387" s="169"/>
      <c r="AL387" s="170"/>
      <c r="AM387" s="171"/>
      <c r="AN387" s="172"/>
      <c r="AO387" s="173">
        <f t="shared" si="57"/>
        <v>0</v>
      </c>
      <c r="AP387" s="174" t="s">
        <v>82</v>
      </c>
      <c r="AQ387" s="175" t="str" cm="1">
        <f t="array" ref="AQ387">_xlfn.IFS(OR($G387="公衆街路灯A",$G387="定額電灯"),$G387&amp;AP387,COUNTIF(G387,"*従量電灯*"),G387,1,"-")</f>
        <v>従量電灯</v>
      </c>
      <c r="AR387" s="176" t="str" cm="1">
        <f t="array" ref="AR387">_xlfn.IFS($AN387=0,"-",OR($AH387="対象外",$AH387="-"),"-",OR($G387="公衆街路灯A",$G387="定額電灯"),_xlfn.XLOOKUP($AQ387,削除禁止_電灯料金!$B:$B,削除禁止_電灯料金!$E:$E,0),1,"-")</f>
        <v>-</v>
      </c>
      <c r="AS387" s="177" t="str" cm="1">
        <f t="array" ref="AS387">_xlfn.IFS($AR387="-","-",OR($G387="公衆街路灯A",$G387="定額電灯"),_xlfn.XLOOKUP(AQ387,削除禁止_電灯料金!$B:$B,削除禁止_電灯料金!$D:$D,0),1,"-")</f>
        <v>-</v>
      </c>
      <c r="AT387" s="176">
        <f>IFERROR(IF(OR($G387="公衆街路灯A",$G387="定額電灯"),"-",ROUND((_xlfn.XLOOKUP($AQ387,削除禁止_電灯料金!$B:$B,削除禁止_電灯料金!$E:$E)*AM387/1000*$K387*$L387/12),2)),"-")</f>
        <v>0</v>
      </c>
      <c r="AU387" s="177">
        <f>IFERROR(IF(OR($G387="公衆街路灯A",$G387="定額電灯"),"-",ROUND((AM387/1000*$K387*$L387/12)*_xlfn.XLOOKUP($A387,削除禁止_電灯料金!K:K,削除禁止_電灯料金!M:M,"-"),2)),"-")</f>
        <v>0</v>
      </c>
      <c r="AV387" s="178">
        <f>IFERROR(IF(OR($G387="公衆街路灯A",$G387="定額電灯"),ROUND((((AR387+AS387)*AN387))*12*_xlfn.XLOOKUP($A387,削除禁止_電灯料金!K:K,削除禁止_電灯料金!N:N),0),ROUND((AT387+AU387)*AN387*12*_xlfn.XLOOKUP($A387,削除禁止_電灯料金!K:K,削除禁止_電灯料金!N:N),0)),0)</f>
        <v>0</v>
      </c>
      <c r="AW387" s="145"/>
    </row>
    <row r="388" spans="1:49" ht="30" customHeight="1">
      <c r="A388" s="1">
        <v>6</v>
      </c>
      <c r="B388" s="41" t="s">
        <v>479</v>
      </c>
      <c r="C388" s="42"/>
      <c r="D388" s="256" t="s">
        <v>481</v>
      </c>
      <c r="E388" s="257" t="s">
        <v>283</v>
      </c>
      <c r="F388" s="258" t="s">
        <v>543</v>
      </c>
      <c r="G388" s="148" t="s">
        <v>73</v>
      </c>
      <c r="H388" s="279"/>
      <c r="I388" s="280"/>
      <c r="J388" s="267"/>
      <c r="K388" s="152">
        <v>6</v>
      </c>
      <c r="L388" s="153">
        <v>240</v>
      </c>
      <c r="M388" s="281" t="s">
        <v>494</v>
      </c>
      <c r="N388" s="119" t="s">
        <v>110</v>
      </c>
      <c r="O388" s="120">
        <v>2</v>
      </c>
      <c r="P388" s="155" t="s">
        <v>294</v>
      </c>
      <c r="Q388" s="155">
        <v>0</v>
      </c>
      <c r="R388" s="155" t="s">
        <v>495</v>
      </c>
      <c r="S388" s="156">
        <v>0</v>
      </c>
      <c r="T388" s="156" t="s">
        <v>496</v>
      </c>
      <c r="U388" s="156">
        <v>0</v>
      </c>
      <c r="V388" s="157">
        <v>0</v>
      </c>
      <c r="W388" s="158">
        <v>47</v>
      </c>
      <c r="X388" s="159">
        <v>3</v>
      </c>
      <c r="Y388" s="160">
        <v>6</v>
      </c>
      <c r="Z388" s="161">
        <f t="shared" si="67"/>
        <v>33.840000000000003</v>
      </c>
      <c r="AA388" s="155">
        <v>0</v>
      </c>
      <c r="AB388" s="162" t="s">
        <v>80</v>
      </c>
      <c r="AC388" s="163" t="s">
        <v>56</v>
      </c>
      <c r="AD388" s="164" t="s">
        <v>56</v>
      </c>
      <c r="AE388" s="163" t="s">
        <v>56</v>
      </c>
      <c r="AF388" s="164">
        <f t="shared" si="68"/>
        <v>169.20000000000002</v>
      </c>
      <c r="AG388" s="165">
        <f t="shared" si="69"/>
        <v>121824</v>
      </c>
      <c r="AH388" s="166" t="s">
        <v>113</v>
      </c>
      <c r="AI388" s="167"/>
      <c r="AJ388" s="168"/>
      <c r="AK388" s="169"/>
      <c r="AL388" s="170"/>
      <c r="AM388" s="171"/>
      <c r="AN388" s="172"/>
      <c r="AO388" s="173">
        <f t="shared" si="57"/>
        <v>0</v>
      </c>
      <c r="AP388" s="174" t="s">
        <v>82</v>
      </c>
      <c r="AQ388" s="175" t="str" cm="1">
        <f t="array" ref="AQ388">_xlfn.IFS(OR($G388="公衆街路灯A",$G388="定額電灯"),$G388&amp;AP388,COUNTIF(G388,"*従量電灯*"),G388,1,"-")</f>
        <v>従量電灯</v>
      </c>
      <c r="AR388" s="176" t="str" cm="1">
        <f t="array" ref="AR388">_xlfn.IFS($AN388=0,"-",OR($AH388="対象外",$AH388="-"),"-",OR($G388="公衆街路灯A",$G388="定額電灯"),_xlfn.XLOOKUP($AQ388,削除禁止_電灯料金!$B:$B,削除禁止_電灯料金!$E:$E,0),1,"-")</f>
        <v>-</v>
      </c>
      <c r="AS388" s="177" t="str" cm="1">
        <f t="array" ref="AS388">_xlfn.IFS($AR388="-","-",OR($G388="公衆街路灯A",$G388="定額電灯"),_xlfn.XLOOKUP(AQ388,削除禁止_電灯料金!$B:$B,削除禁止_電灯料金!$D:$D,0),1,"-")</f>
        <v>-</v>
      </c>
      <c r="AT388" s="176">
        <f>IFERROR(IF(OR($G388="公衆街路灯A",$G388="定額電灯"),"-",ROUND((_xlfn.XLOOKUP($AQ388,削除禁止_電灯料金!$B:$B,削除禁止_電灯料金!$E:$E)*AM388/1000*$K388*$L388/12),2)),"-")</f>
        <v>0</v>
      </c>
      <c r="AU388" s="177">
        <f>IFERROR(IF(OR($G388="公衆街路灯A",$G388="定額電灯"),"-",ROUND((AM388/1000*$K388*$L388/12)*_xlfn.XLOOKUP($A388,削除禁止_電灯料金!K:K,削除禁止_電灯料金!M:M,"-"),2)),"-")</f>
        <v>0</v>
      </c>
      <c r="AV388" s="178">
        <f>IFERROR(IF(OR($G388="公衆街路灯A",$G388="定額電灯"),ROUND((((AR388+AS388)*AN388))*12*_xlfn.XLOOKUP($A388,削除禁止_電灯料金!K:K,削除禁止_電灯料金!N:N),0),ROUND((AT388+AU388)*AN388*12*_xlfn.XLOOKUP($A388,削除禁止_電灯料金!K:K,削除禁止_電灯料金!N:N),0)),0)</f>
        <v>0</v>
      </c>
      <c r="AW388" s="145"/>
    </row>
    <row r="389" spans="1:49" ht="30" customHeight="1">
      <c r="A389" s="1">
        <v>6</v>
      </c>
      <c r="B389" s="41" t="s">
        <v>479</v>
      </c>
      <c r="C389" s="42"/>
      <c r="D389" s="256" t="s">
        <v>481</v>
      </c>
      <c r="E389" s="257" t="s">
        <v>283</v>
      </c>
      <c r="F389" s="258" t="s">
        <v>543</v>
      </c>
      <c r="G389" s="148" t="s">
        <v>73</v>
      </c>
      <c r="H389" s="279"/>
      <c r="I389" s="280"/>
      <c r="J389" s="267"/>
      <c r="K389" s="152">
        <v>24</v>
      </c>
      <c r="L389" s="153">
        <v>365</v>
      </c>
      <c r="M389" s="281" t="s">
        <v>520</v>
      </c>
      <c r="N389" s="119" t="s">
        <v>86</v>
      </c>
      <c r="O389" s="120">
        <v>1</v>
      </c>
      <c r="P389" s="155" t="s">
        <v>434</v>
      </c>
      <c r="Q389" s="155">
        <v>0</v>
      </c>
      <c r="R389" s="155">
        <v>0</v>
      </c>
      <c r="S389" s="156">
        <v>0</v>
      </c>
      <c r="T389" s="156">
        <v>0</v>
      </c>
      <c r="U389" s="156">
        <v>0</v>
      </c>
      <c r="V389" s="157" t="s">
        <v>90</v>
      </c>
      <c r="W389" s="158">
        <v>3</v>
      </c>
      <c r="X389" s="159">
        <v>2</v>
      </c>
      <c r="Y389" s="160">
        <v>2</v>
      </c>
      <c r="Z389" s="161">
        <f t="shared" si="67"/>
        <v>4.38</v>
      </c>
      <c r="AA389" s="155">
        <v>0</v>
      </c>
      <c r="AB389" s="162" t="s">
        <v>80</v>
      </c>
      <c r="AC389" s="163" t="s">
        <v>56</v>
      </c>
      <c r="AD389" s="164" t="s">
        <v>56</v>
      </c>
      <c r="AE389" s="163" t="s">
        <v>56</v>
      </c>
      <c r="AF389" s="164">
        <f t="shared" si="68"/>
        <v>65.7</v>
      </c>
      <c r="AG389" s="165">
        <f t="shared" si="69"/>
        <v>15768</v>
      </c>
      <c r="AH389" s="166" t="s">
        <v>81</v>
      </c>
      <c r="AI389" s="167"/>
      <c r="AJ389" s="168"/>
      <c r="AK389" s="169"/>
      <c r="AL389" s="170"/>
      <c r="AM389" s="171"/>
      <c r="AN389" s="172"/>
      <c r="AO389" s="173">
        <f t="shared" si="57"/>
        <v>0</v>
      </c>
      <c r="AP389" s="174" t="s">
        <v>82</v>
      </c>
      <c r="AQ389" s="175" t="str" cm="1">
        <f t="array" ref="AQ389">_xlfn.IFS(OR($G389="公衆街路灯A",$G389="定額電灯"),$G389&amp;AP389,COUNTIF(G389,"*従量電灯*"),G389,1,"-")</f>
        <v>従量電灯</v>
      </c>
      <c r="AR389" s="176" t="str" cm="1">
        <f t="array" ref="AR389">_xlfn.IFS($AN389=0,"-",OR($AH389="対象外",$AH389="-"),"-",OR($G389="公衆街路灯A",$G389="定額電灯"),_xlfn.XLOOKUP($AQ389,削除禁止_電灯料金!$B:$B,削除禁止_電灯料金!$E:$E,0),1,"-")</f>
        <v>-</v>
      </c>
      <c r="AS389" s="177" t="str" cm="1">
        <f t="array" ref="AS389">_xlfn.IFS($AR389="-","-",OR($G389="公衆街路灯A",$G389="定額電灯"),_xlfn.XLOOKUP(AQ389,削除禁止_電灯料金!$B:$B,削除禁止_電灯料金!$D:$D,0),1,"-")</f>
        <v>-</v>
      </c>
      <c r="AT389" s="176">
        <f>IFERROR(IF(OR($G389="公衆街路灯A",$G389="定額電灯"),"-",ROUND((_xlfn.XLOOKUP($AQ389,削除禁止_電灯料金!$B:$B,削除禁止_電灯料金!$E:$E)*AM389/1000*$K389*$L389/12),2)),"-")</f>
        <v>0</v>
      </c>
      <c r="AU389" s="177">
        <f>IFERROR(IF(OR($G389="公衆街路灯A",$G389="定額電灯"),"-",ROUND((AM389/1000*$K389*$L389/12)*_xlfn.XLOOKUP($A389,削除禁止_電灯料金!K:K,削除禁止_電灯料金!M:M,"-"),2)),"-")</f>
        <v>0</v>
      </c>
      <c r="AV389" s="178">
        <f>IFERROR(IF(OR($G389="公衆街路灯A",$G389="定額電灯"),ROUND((((AR389+AS389)*AN389))*12*_xlfn.XLOOKUP($A389,削除禁止_電灯料金!K:K,削除禁止_電灯料金!N:N),0),ROUND((AT389+AU389)*AN389*12*_xlfn.XLOOKUP($A389,削除禁止_電灯料金!K:K,削除禁止_電灯料金!N:N),0)),0)</f>
        <v>0</v>
      </c>
      <c r="AW389" s="145"/>
    </row>
    <row r="390" spans="1:49" ht="30" customHeight="1">
      <c r="A390" s="1">
        <v>6</v>
      </c>
      <c r="B390" s="41" t="s">
        <v>479</v>
      </c>
      <c r="C390" s="42"/>
      <c r="D390" s="256" t="s">
        <v>481</v>
      </c>
      <c r="E390" s="257" t="s">
        <v>283</v>
      </c>
      <c r="F390" s="258" t="s">
        <v>493</v>
      </c>
      <c r="G390" s="148" t="s">
        <v>73</v>
      </c>
      <c r="H390" s="279"/>
      <c r="I390" s="280"/>
      <c r="J390" s="267"/>
      <c r="K390" s="152">
        <v>0</v>
      </c>
      <c r="L390" s="153">
        <v>240</v>
      </c>
      <c r="M390" s="281" t="s">
        <v>504</v>
      </c>
      <c r="N390" s="119" t="s">
        <v>210</v>
      </c>
      <c r="O390" s="120">
        <v>1</v>
      </c>
      <c r="P390" s="155" t="s">
        <v>294</v>
      </c>
      <c r="Q390" s="155">
        <v>0</v>
      </c>
      <c r="R390" s="155">
        <v>0</v>
      </c>
      <c r="S390" s="156">
        <v>0</v>
      </c>
      <c r="T390" s="156">
        <v>0</v>
      </c>
      <c r="U390" s="156">
        <v>0</v>
      </c>
      <c r="V390" s="157">
        <v>0</v>
      </c>
      <c r="W390" s="158">
        <v>47</v>
      </c>
      <c r="X390" s="159">
        <v>1</v>
      </c>
      <c r="Y390" s="160">
        <v>1</v>
      </c>
      <c r="Z390" s="161">
        <f t="shared" si="67"/>
        <v>0</v>
      </c>
      <c r="AA390" s="155">
        <v>0</v>
      </c>
      <c r="AB390" s="162" t="s">
        <v>80</v>
      </c>
      <c r="AC390" s="163" t="s">
        <v>56</v>
      </c>
      <c r="AD390" s="164" t="s">
        <v>56</v>
      </c>
      <c r="AE390" s="163" t="s">
        <v>56</v>
      </c>
      <c r="AF390" s="164">
        <f t="shared" si="68"/>
        <v>0</v>
      </c>
      <c r="AG390" s="165">
        <f t="shared" si="69"/>
        <v>0</v>
      </c>
      <c r="AH390" s="166" t="s">
        <v>113</v>
      </c>
      <c r="AI390" s="167"/>
      <c r="AJ390" s="168"/>
      <c r="AK390" s="169"/>
      <c r="AL390" s="170"/>
      <c r="AM390" s="171"/>
      <c r="AN390" s="172"/>
      <c r="AO390" s="173">
        <f t="shared" ref="AO390:AO452" si="70">IFERROR((AM390/1000)*K390*L390*AN390/12,0)</f>
        <v>0</v>
      </c>
      <c r="AP390" s="174" t="s">
        <v>82</v>
      </c>
      <c r="AQ390" s="175" t="str" cm="1">
        <f t="array" ref="AQ390">_xlfn.IFS(OR($G390="公衆街路灯A",$G390="定額電灯"),$G390&amp;AP390,COUNTIF(G390,"*従量電灯*"),G390,1,"-")</f>
        <v>従量電灯</v>
      </c>
      <c r="AR390" s="176" t="str" cm="1">
        <f t="array" ref="AR390">_xlfn.IFS($AN390=0,"-",OR($AH390="対象外",$AH390="-"),"-",OR($G390="公衆街路灯A",$G390="定額電灯"),_xlfn.XLOOKUP($AQ390,削除禁止_電灯料金!$B:$B,削除禁止_電灯料金!$E:$E,0),1,"-")</f>
        <v>-</v>
      </c>
      <c r="AS390" s="177" t="str" cm="1">
        <f t="array" ref="AS390">_xlfn.IFS($AR390="-","-",OR($G390="公衆街路灯A",$G390="定額電灯"),_xlfn.XLOOKUP(AQ390,削除禁止_電灯料金!$B:$B,削除禁止_電灯料金!$D:$D,0),1,"-")</f>
        <v>-</v>
      </c>
      <c r="AT390" s="176">
        <f>IFERROR(IF(OR($G390="公衆街路灯A",$G390="定額電灯"),"-",ROUND((_xlfn.XLOOKUP($AQ390,削除禁止_電灯料金!$B:$B,削除禁止_電灯料金!$E:$E)*AM390/1000*$K390*$L390/12),2)),"-")</f>
        <v>0</v>
      </c>
      <c r="AU390" s="177">
        <f>IFERROR(IF(OR($G390="公衆街路灯A",$G390="定額電灯"),"-",ROUND((AM390/1000*$K390*$L390/12)*_xlfn.XLOOKUP($A390,削除禁止_電灯料金!K:K,削除禁止_電灯料金!M:M,"-"),2)),"-")</f>
        <v>0</v>
      </c>
      <c r="AV390" s="178">
        <f>IFERROR(IF(OR($G390="公衆街路灯A",$G390="定額電灯"),ROUND((((AR390+AS390)*AN390))*12*_xlfn.XLOOKUP($A390,削除禁止_電灯料金!K:K,削除禁止_電灯料金!N:N),0),ROUND((AT390+AU390)*AN390*12*_xlfn.XLOOKUP($A390,削除禁止_電灯料金!K:K,削除禁止_電灯料金!N:N),0)),0)</f>
        <v>0</v>
      </c>
      <c r="AW390" s="145"/>
    </row>
    <row r="391" spans="1:49" ht="30" customHeight="1">
      <c r="A391" s="1">
        <v>6</v>
      </c>
      <c r="B391" s="41" t="s">
        <v>479</v>
      </c>
      <c r="C391" s="42"/>
      <c r="D391" s="256" t="s">
        <v>481</v>
      </c>
      <c r="E391" s="257" t="s">
        <v>283</v>
      </c>
      <c r="F391" s="258" t="s">
        <v>544</v>
      </c>
      <c r="G391" s="148" t="s">
        <v>73</v>
      </c>
      <c r="H391" s="279"/>
      <c r="I391" s="280"/>
      <c r="J391" s="267"/>
      <c r="K391" s="152">
        <v>2</v>
      </c>
      <c r="L391" s="153">
        <v>240</v>
      </c>
      <c r="M391" s="281" t="s">
        <v>545</v>
      </c>
      <c r="N391" s="119" t="s">
        <v>134</v>
      </c>
      <c r="O391" s="120">
        <v>2</v>
      </c>
      <c r="P391" s="155" t="s">
        <v>294</v>
      </c>
      <c r="Q391" s="155">
        <v>0</v>
      </c>
      <c r="R391" s="155">
        <v>0</v>
      </c>
      <c r="S391" s="156">
        <v>0</v>
      </c>
      <c r="T391" s="156">
        <v>0</v>
      </c>
      <c r="U391" s="156">
        <v>0</v>
      </c>
      <c r="V391" s="157">
        <v>0</v>
      </c>
      <c r="W391" s="158">
        <v>47</v>
      </c>
      <c r="X391" s="159">
        <v>2</v>
      </c>
      <c r="Y391" s="160">
        <v>4</v>
      </c>
      <c r="Z391" s="161">
        <f t="shared" si="67"/>
        <v>7.52</v>
      </c>
      <c r="AA391" s="155">
        <v>0</v>
      </c>
      <c r="AB391" s="162" t="s">
        <v>80</v>
      </c>
      <c r="AC391" s="163" t="s">
        <v>56</v>
      </c>
      <c r="AD391" s="164" t="s">
        <v>56</v>
      </c>
      <c r="AE391" s="163" t="s">
        <v>56</v>
      </c>
      <c r="AF391" s="164">
        <f t="shared" si="68"/>
        <v>56.4</v>
      </c>
      <c r="AG391" s="165">
        <f t="shared" si="69"/>
        <v>27072</v>
      </c>
      <c r="AH391" s="166" t="s">
        <v>113</v>
      </c>
      <c r="AI391" s="167"/>
      <c r="AJ391" s="168"/>
      <c r="AK391" s="169"/>
      <c r="AL391" s="170"/>
      <c r="AM391" s="171"/>
      <c r="AN391" s="172"/>
      <c r="AO391" s="173">
        <f t="shared" si="70"/>
        <v>0</v>
      </c>
      <c r="AP391" s="174" t="s">
        <v>82</v>
      </c>
      <c r="AQ391" s="175" t="str" cm="1">
        <f t="array" ref="AQ391">_xlfn.IFS(OR($G391="公衆街路灯A",$G391="定額電灯"),$G391&amp;AP391,COUNTIF(G391,"*従量電灯*"),G391,1,"-")</f>
        <v>従量電灯</v>
      </c>
      <c r="AR391" s="176" t="str" cm="1">
        <f t="array" ref="AR391">_xlfn.IFS($AN391=0,"-",OR($AH391="対象外",$AH391="-"),"-",OR($G391="公衆街路灯A",$G391="定額電灯"),_xlfn.XLOOKUP($AQ391,削除禁止_電灯料金!$B:$B,削除禁止_電灯料金!$E:$E,0),1,"-")</f>
        <v>-</v>
      </c>
      <c r="AS391" s="177" t="str" cm="1">
        <f t="array" ref="AS391">_xlfn.IFS($AR391="-","-",OR($G391="公衆街路灯A",$G391="定額電灯"),_xlfn.XLOOKUP(AQ391,削除禁止_電灯料金!$B:$B,削除禁止_電灯料金!$D:$D,0),1,"-")</f>
        <v>-</v>
      </c>
      <c r="AT391" s="176">
        <f>IFERROR(IF(OR($G391="公衆街路灯A",$G391="定額電灯"),"-",ROUND((_xlfn.XLOOKUP($AQ391,削除禁止_電灯料金!$B:$B,削除禁止_電灯料金!$E:$E)*AM391/1000*$K391*$L391/12),2)),"-")</f>
        <v>0</v>
      </c>
      <c r="AU391" s="177">
        <f>IFERROR(IF(OR($G391="公衆街路灯A",$G391="定額電灯"),"-",ROUND((AM391/1000*$K391*$L391/12)*_xlfn.XLOOKUP($A391,削除禁止_電灯料金!K:K,削除禁止_電灯料金!M:M,"-"),2)),"-")</f>
        <v>0</v>
      </c>
      <c r="AV391" s="178">
        <f>IFERROR(IF(OR($G391="公衆街路灯A",$G391="定額電灯"),ROUND((((AR391+AS391)*AN391))*12*_xlfn.XLOOKUP($A391,削除禁止_電灯料金!K:K,削除禁止_電灯料金!N:N),0),ROUND((AT391+AU391)*AN391*12*_xlfn.XLOOKUP($A391,削除禁止_電灯料金!K:K,削除禁止_電灯料金!N:N),0)),0)</f>
        <v>0</v>
      </c>
      <c r="AW391" s="145"/>
    </row>
    <row r="392" spans="1:49" ht="30" customHeight="1">
      <c r="A392" s="1">
        <v>6</v>
      </c>
      <c r="B392" s="41" t="s">
        <v>479</v>
      </c>
      <c r="C392" s="42"/>
      <c r="D392" s="256" t="s">
        <v>481</v>
      </c>
      <c r="E392" s="257" t="s">
        <v>283</v>
      </c>
      <c r="F392" s="258" t="s">
        <v>544</v>
      </c>
      <c r="G392" s="148" t="s">
        <v>73</v>
      </c>
      <c r="H392" s="279"/>
      <c r="I392" s="280"/>
      <c r="J392" s="267"/>
      <c r="K392" s="152">
        <v>2</v>
      </c>
      <c r="L392" s="153">
        <v>240</v>
      </c>
      <c r="M392" s="281" t="s">
        <v>546</v>
      </c>
      <c r="N392" s="119" t="s">
        <v>382</v>
      </c>
      <c r="O392" s="120">
        <v>1</v>
      </c>
      <c r="P392" s="155" t="s">
        <v>383</v>
      </c>
      <c r="Q392" s="155">
        <v>0</v>
      </c>
      <c r="R392" s="155">
        <v>0</v>
      </c>
      <c r="S392" s="156" t="s">
        <v>547</v>
      </c>
      <c r="T392" s="156">
        <v>0</v>
      </c>
      <c r="U392" s="156">
        <v>0</v>
      </c>
      <c r="V392" s="157">
        <v>0</v>
      </c>
      <c r="W392" s="158">
        <v>13</v>
      </c>
      <c r="X392" s="159">
        <v>1</v>
      </c>
      <c r="Y392" s="160">
        <v>1</v>
      </c>
      <c r="Z392" s="161">
        <f t="shared" si="67"/>
        <v>0.52</v>
      </c>
      <c r="AA392" s="155">
        <v>0</v>
      </c>
      <c r="AB392" s="162" t="s">
        <v>80</v>
      </c>
      <c r="AC392" s="163" t="s">
        <v>56</v>
      </c>
      <c r="AD392" s="164" t="s">
        <v>56</v>
      </c>
      <c r="AE392" s="163" t="s">
        <v>56</v>
      </c>
      <c r="AF392" s="164">
        <f t="shared" si="68"/>
        <v>15.600000000000001</v>
      </c>
      <c r="AG392" s="165">
        <f t="shared" si="69"/>
        <v>1872.0000000000002</v>
      </c>
      <c r="AH392" s="166" t="s">
        <v>81</v>
      </c>
      <c r="AI392" s="167"/>
      <c r="AJ392" s="168"/>
      <c r="AK392" s="169"/>
      <c r="AL392" s="170"/>
      <c r="AM392" s="171"/>
      <c r="AN392" s="172"/>
      <c r="AO392" s="173">
        <f t="shared" si="70"/>
        <v>0</v>
      </c>
      <c r="AP392" s="174" t="s">
        <v>82</v>
      </c>
      <c r="AQ392" s="175" t="str" cm="1">
        <f t="array" ref="AQ392">_xlfn.IFS(OR($G392="公衆街路灯A",$G392="定額電灯"),$G392&amp;AP392,COUNTIF(G392,"*従量電灯*"),G392,1,"-")</f>
        <v>従量電灯</v>
      </c>
      <c r="AR392" s="176" t="str" cm="1">
        <f t="array" ref="AR392">_xlfn.IFS($AN392=0,"-",OR($AH392="対象外",$AH392="-"),"-",OR($G392="公衆街路灯A",$G392="定額電灯"),_xlfn.XLOOKUP($AQ392,削除禁止_電灯料金!$B:$B,削除禁止_電灯料金!$E:$E,0),1,"-")</f>
        <v>-</v>
      </c>
      <c r="AS392" s="177" t="str" cm="1">
        <f t="array" ref="AS392">_xlfn.IFS($AR392="-","-",OR($G392="公衆街路灯A",$G392="定額電灯"),_xlfn.XLOOKUP(AQ392,削除禁止_電灯料金!$B:$B,削除禁止_電灯料金!$D:$D,0),1,"-")</f>
        <v>-</v>
      </c>
      <c r="AT392" s="176">
        <f>IFERROR(IF(OR($G392="公衆街路灯A",$G392="定額電灯"),"-",ROUND((_xlfn.XLOOKUP($AQ392,削除禁止_電灯料金!$B:$B,削除禁止_電灯料金!$E:$E)*AM392/1000*$K392*$L392/12),2)),"-")</f>
        <v>0</v>
      </c>
      <c r="AU392" s="177">
        <f>IFERROR(IF(OR($G392="公衆街路灯A",$G392="定額電灯"),"-",ROUND((AM392/1000*$K392*$L392/12)*_xlfn.XLOOKUP($A392,削除禁止_電灯料金!K:K,削除禁止_電灯料金!M:M,"-"),2)),"-")</f>
        <v>0</v>
      </c>
      <c r="AV392" s="178">
        <f>IFERROR(IF(OR($G392="公衆街路灯A",$G392="定額電灯"),ROUND((((AR392+AS392)*AN392))*12*_xlfn.XLOOKUP($A392,削除禁止_電灯料金!K:K,削除禁止_電灯料金!N:N),0),ROUND((AT392+AU392)*AN392*12*_xlfn.XLOOKUP($A392,削除禁止_電灯料金!K:K,削除禁止_電灯料金!N:N),0)),0)</f>
        <v>0</v>
      </c>
      <c r="AW392" s="145"/>
    </row>
    <row r="393" spans="1:49" ht="30" customHeight="1">
      <c r="A393" s="1">
        <v>6</v>
      </c>
      <c r="B393" s="41" t="s">
        <v>479</v>
      </c>
      <c r="C393" s="42"/>
      <c r="D393" s="256" t="s">
        <v>481</v>
      </c>
      <c r="E393" s="257" t="s">
        <v>316</v>
      </c>
      <c r="F393" s="258" t="s">
        <v>544</v>
      </c>
      <c r="G393" s="148" t="s">
        <v>73</v>
      </c>
      <c r="H393" s="279"/>
      <c r="I393" s="280"/>
      <c r="J393" s="267"/>
      <c r="K393" s="152">
        <v>2</v>
      </c>
      <c r="L393" s="153">
        <v>240</v>
      </c>
      <c r="M393" s="281" t="s">
        <v>501</v>
      </c>
      <c r="N393" s="119" t="s">
        <v>134</v>
      </c>
      <c r="O393" s="120">
        <v>1</v>
      </c>
      <c r="P393" s="155" t="s">
        <v>135</v>
      </c>
      <c r="Q393" s="155">
        <v>0</v>
      </c>
      <c r="R393" s="155">
        <v>0</v>
      </c>
      <c r="S393" s="156">
        <v>0</v>
      </c>
      <c r="T393" s="156">
        <v>0</v>
      </c>
      <c r="U393" s="156">
        <v>0</v>
      </c>
      <c r="V393" s="157">
        <v>0</v>
      </c>
      <c r="W393" s="158">
        <v>28</v>
      </c>
      <c r="X393" s="159">
        <v>1</v>
      </c>
      <c r="Y393" s="160">
        <v>1</v>
      </c>
      <c r="Z393" s="161">
        <f t="shared" si="67"/>
        <v>1.1200000000000001</v>
      </c>
      <c r="AA393" s="155">
        <v>0</v>
      </c>
      <c r="AB393" s="162" t="s">
        <v>80</v>
      </c>
      <c r="AC393" s="163" t="s">
        <v>56</v>
      </c>
      <c r="AD393" s="164" t="s">
        <v>56</v>
      </c>
      <c r="AE393" s="163" t="s">
        <v>56</v>
      </c>
      <c r="AF393" s="164">
        <f t="shared" si="68"/>
        <v>33.6</v>
      </c>
      <c r="AG393" s="165">
        <f t="shared" si="69"/>
        <v>4032</v>
      </c>
      <c r="AH393" s="166" t="s">
        <v>113</v>
      </c>
      <c r="AI393" s="167"/>
      <c r="AJ393" s="168"/>
      <c r="AK393" s="169"/>
      <c r="AL393" s="170"/>
      <c r="AM393" s="171"/>
      <c r="AN393" s="172"/>
      <c r="AO393" s="173">
        <f t="shared" si="70"/>
        <v>0</v>
      </c>
      <c r="AP393" s="174" t="s">
        <v>82</v>
      </c>
      <c r="AQ393" s="175" t="str" cm="1">
        <f t="array" ref="AQ393">_xlfn.IFS(OR($G393="公衆街路灯A",$G393="定額電灯"),$G393&amp;AP393,COUNTIF(G393,"*従量電灯*"),G393,1,"-")</f>
        <v>従量電灯</v>
      </c>
      <c r="AR393" s="176" t="str" cm="1">
        <f t="array" ref="AR393">_xlfn.IFS($AN393=0,"-",OR($AH393="対象外",$AH393="-"),"-",OR($G393="公衆街路灯A",$G393="定額電灯"),_xlfn.XLOOKUP($AQ393,削除禁止_電灯料金!$B:$B,削除禁止_電灯料金!$E:$E,0),1,"-")</f>
        <v>-</v>
      </c>
      <c r="AS393" s="177" t="str" cm="1">
        <f t="array" ref="AS393">_xlfn.IFS($AR393="-","-",OR($G393="公衆街路灯A",$G393="定額電灯"),_xlfn.XLOOKUP(AQ393,削除禁止_電灯料金!$B:$B,削除禁止_電灯料金!$D:$D,0),1,"-")</f>
        <v>-</v>
      </c>
      <c r="AT393" s="176">
        <f>IFERROR(IF(OR($G393="公衆街路灯A",$G393="定額電灯"),"-",ROUND((_xlfn.XLOOKUP($AQ393,削除禁止_電灯料金!$B:$B,削除禁止_電灯料金!$E:$E)*AM393/1000*$K393*$L393/12),2)),"-")</f>
        <v>0</v>
      </c>
      <c r="AU393" s="177">
        <f>IFERROR(IF(OR($G393="公衆街路灯A",$G393="定額電灯"),"-",ROUND((AM393/1000*$K393*$L393/12)*_xlfn.XLOOKUP($A393,削除禁止_電灯料金!K:K,削除禁止_電灯料金!M:M,"-"),2)),"-")</f>
        <v>0</v>
      </c>
      <c r="AV393" s="178">
        <f>IFERROR(IF(OR($G393="公衆街路灯A",$G393="定額電灯"),ROUND((((AR393+AS393)*AN393))*12*_xlfn.XLOOKUP($A393,削除禁止_電灯料金!K:K,削除禁止_電灯料金!N:N),0),ROUND((AT393+AU393)*AN393*12*_xlfn.XLOOKUP($A393,削除禁止_電灯料金!K:K,削除禁止_電灯料金!N:N),0)),0)</f>
        <v>0</v>
      </c>
      <c r="AW393" s="145"/>
    </row>
    <row r="394" spans="1:49" ht="30" customHeight="1">
      <c r="A394" s="1">
        <v>6</v>
      </c>
      <c r="B394" s="41" t="s">
        <v>479</v>
      </c>
      <c r="C394" s="42"/>
      <c r="D394" s="259" t="s">
        <v>481</v>
      </c>
      <c r="E394" s="260" t="s">
        <v>316</v>
      </c>
      <c r="F394" s="261" t="s">
        <v>544</v>
      </c>
      <c r="G394" s="182" t="s">
        <v>73</v>
      </c>
      <c r="H394" s="183" t="s">
        <v>118</v>
      </c>
      <c r="I394" s="311"/>
      <c r="J394" s="312"/>
      <c r="K394" s="186">
        <v>2</v>
      </c>
      <c r="L394" s="187">
        <v>240</v>
      </c>
      <c r="M394" s="313" t="s">
        <v>548</v>
      </c>
      <c r="N394" s="189" t="s">
        <v>172</v>
      </c>
      <c r="O394" s="190">
        <v>1</v>
      </c>
      <c r="P394" s="191" t="s">
        <v>249</v>
      </c>
      <c r="Q394" s="191">
        <v>0</v>
      </c>
      <c r="R394" s="191">
        <v>0</v>
      </c>
      <c r="S394" s="192" t="s">
        <v>250</v>
      </c>
      <c r="T394" s="192">
        <v>0</v>
      </c>
      <c r="U394" s="192" t="s">
        <v>549</v>
      </c>
      <c r="V394" s="193">
        <v>0</v>
      </c>
      <c r="W394" s="194">
        <v>54</v>
      </c>
      <c r="X394" s="195">
        <v>1</v>
      </c>
      <c r="Y394" s="196">
        <v>1</v>
      </c>
      <c r="Z394" s="197">
        <v>0</v>
      </c>
      <c r="AA394" s="191">
        <v>0</v>
      </c>
      <c r="AB394" s="198" t="s">
        <v>80</v>
      </c>
      <c r="AC394" s="199" t="s">
        <v>56</v>
      </c>
      <c r="AD394" s="200" t="s">
        <v>56</v>
      </c>
      <c r="AE394" s="199" t="s">
        <v>56</v>
      </c>
      <c r="AF394" s="200">
        <v>0</v>
      </c>
      <c r="AG394" s="201">
        <v>0</v>
      </c>
      <c r="AH394" s="201" t="s">
        <v>124</v>
      </c>
      <c r="AI394" s="202" t="s">
        <v>124</v>
      </c>
      <c r="AJ394" s="203"/>
      <c r="AK394" s="204"/>
      <c r="AL394" s="194"/>
      <c r="AM394" s="205"/>
      <c r="AN394" s="206"/>
      <c r="AO394" s="200">
        <f t="shared" si="70"/>
        <v>0</v>
      </c>
      <c r="AP394" s="207" t="s">
        <v>82</v>
      </c>
      <c r="AQ394" s="198" t="str" cm="1">
        <f t="array" ref="AQ394">_xlfn.IFS(OR($G394="公衆街路灯A",$G394="定額電灯"),$G394&amp;AP394,COUNTIF(G394,"*従量電灯*"),G394,1,"-")</f>
        <v>従量電灯</v>
      </c>
      <c r="AR394" s="208" t="str" cm="1">
        <f t="array" ref="AR394">_xlfn.IFS($AN394=0,"-",OR($AH394="対象外",$AH394="-"),"-",OR($G394="公衆街路灯A",$G394="定額電灯"),_xlfn.XLOOKUP($AQ394,削除禁止_電灯料金!$B:$B,削除禁止_電灯料金!$E:$E,0),1,"-")</f>
        <v>-</v>
      </c>
      <c r="AS394" s="209" t="str" cm="1">
        <f t="array" ref="AS394">_xlfn.IFS($AR394="-","-",OR($G394="公衆街路灯A",$G394="定額電灯"),_xlfn.XLOOKUP(AQ394,削除禁止_電灯料金!$B:$B,削除禁止_電灯料金!$D:$D,0),1,"-")</f>
        <v>-</v>
      </c>
      <c r="AT394" s="208">
        <f>IFERROR(IF(OR($G394="公衆街路灯A",$G394="定額電灯"),"-",ROUND((_xlfn.XLOOKUP($AQ394,削除禁止_電灯料金!$B:$B,削除禁止_電灯料金!$E:$E)*AM394/1000*$K394*$L394/12),2)),"-")</f>
        <v>0</v>
      </c>
      <c r="AU394" s="209">
        <f>IFERROR(IF(OR($G394="公衆街路灯A",$G394="定額電灯"),"-",ROUND((AM394/1000*$K394*$L394/12)*_xlfn.XLOOKUP($A394,削除禁止_電灯料金!K:K,削除禁止_電灯料金!M:M,"-"),2)),"-")</f>
        <v>0</v>
      </c>
      <c r="AV394" s="210">
        <f>IFERROR(IF(OR($G394="公衆街路灯A",$G394="定額電灯"),ROUND((((AR394+AS394)*AN394))*12*_xlfn.XLOOKUP($A394,削除禁止_電灯料金!K:K,削除禁止_電灯料金!N:N),0),ROUND((AT394+AU394)*AN394*12*_xlfn.XLOOKUP($A394,削除禁止_電灯料金!K:K,削除禁止_電灯料金!N:N),0)),0)</f>
        <v>0</v>
      </c>
      <c r="AW394" s="145"/>
    </row>
    <row r="395" spans="1:49" ht="30" customHeight="1">
      <c r="A395" s="1">
        <v>6</v>
      </c>
      <c r="B395" s="41" t="s">
        <v>479</v>
      </c>
      <c r="C395" s="42"/>
      <c r="D395" s="259" t="s">
        <v>481</v>
      </c>
      <c r="E395" s="260" t="s">
        <v>316</v>
      </c>
      <c r="F395" s="261" t="s">
        <v>544</v>
      </c>
      <c r="G395" s="182" t="s">
        <v>73</v>
      </c>
      <c r="H395" s="183" t="s">
        <v>118</v>
      </c>
      <c r="I395" s="311"/>
      <c r="J395" s="312"/>
      <c r="K395" s="186">
        <v>2</v>
      </c>
      <c r="L395" s="187">
        <v>240</v>
      </c>
      <c r="M395" s="313" t="s">
        <v>550</v>
      </c>
      <c r="N395" s="189" t="s">
        <v>551</v>
      </c>
      <c r="O395" s="190">
        <v>1</v>
      </c>
      <c r="P395" s="191" t="s">
        <v>552</v>
      </c>
      <c r="Q395" s="191">
        <v>0</v>
      </c>
      <c r="R395" s="191">
        <v>0</v>
      </c>
      <c r="S395" s="192">
        <v>0</v>
      </c>
      <c r="T395" s="192">
        <v>0</v>
      </c>
      <c r="U395" s="192" t="s">
        <v>553</v>
      </c>
      <c r="V395" s="193">
        <v>0</v>
      </c>
      <c r="W395" s="194">
        <v>20</v>
      </c>
      <c r="X395" s="195">
        <v>1</v>
      </c>
      <c r="Y395" s="196">
        <v>1</v>
      </c>
      <c r="Z395" s="197">
        <v>0</v>
      </c>
      <c r="AA395" s="191">
        <v>0</v>
      </c>
      <c r="AB395" s="198" t="s">
        <v>80</v>
      </c>
      <c r="AC395" s="199" t="s">
        <v>56</v>
      </c>
      <c r="AD395" s="200" t="s">
        <v>56</v>
      </c>
      <c r="AE395" s="199" t="s">
        <v>56</v>
      </c>
      <c r="AF395" s="200">
        <v>0</v>
      </c>
      <c r="AG395" s="201">
        <v>0</v>
      </c>
      <c r="AH395" s="201" t="s">
        <v>124</v>
      </c>
      <c r="AI395" s="202" t="s">
        <v>124</v>
      </c>
      <c r="AJ395" s="203"/>
      <c r="AK395" s="204"/>
      <c r="AL395" s="194"/>
      <c r="AM395" s="205"/>
      <c r="AN395" s="206"/>
      <c r="AO395" s="200">
        <f t="shared" si="70"/>
        <v>0</v>
      </c>
      <c r="AP395" s="207" t="s">
        <v>82</v>
      </c>
      <c r="AQ395" s="198" t="str" cm="1">
        <f t="array" ref="AQ395">_xlfn.IFS(OR($G395="公衆街路灯A",$G395="定額電灯"),$G395&amp;AP395,COUNTIF(G395,"*従量電灯*"),G395,1,"-")</f>
        <v>従量電灯</v>
      </c>
      <c r="AR395" s="208" t="str" cm="1">
        <f t="array" ref="AR395">_xlfn.IFS($AN395=0,"-",OR($AH395="対象外",$AH395="-"),"-",OR($G395="公衆街路灯A",$G395="定額電灯"),_xlfn.XLOOKUP($AQ395,削除禁止_電灯料金!$B:$B,削除禁止_電灯料金!$E:$E,0),1,"-")</f>
        <v>-</v>
      </c>
      <c r="AS395" s="209" t="str" cm="1">
        <f t="array" ref="AS395">_xlfn.IFS($AR395="-","-",OR($G395="公衆街路灯A",$G395="定額電灯"),_xlfn.XLOOKUP(AQ395,削除禁止_電灯料金!$B:$B,削除禁止_電灯料金!$D:$D,0),1,"-")</f>
        <v>-</v>
      </c>
      <c r="AT395" s="208">
        <f>IFERROR(IF(OR($G395="公衆街路灯A",$G395="定額電灯"),"-",ROUND((_xlfn.XLOOKUP($AQ395,削除禁止_電灯料金!$B:$B,削除禁止_電灯料金!$E:$E)*AM395/1000*$K395*$L395/12),2)),"-")</f>
        <v>0</v>
      </c>
      <c r="AU395" s="209">
        <f>IFERROR(IF(OR($G395="公衆街路灯A",$G395="定額電灯"),"-",ROUND((AM395/1000*$K395*$L395/12)*_xlfn.XLOOKUP($A395,削除禁止_電灯料金!K:K,削除禁止_電灯料金!M:M,"-"),2)),"-")</f>
        <v>0</v>
      </c>
      <c r="AV395" s="210">
        <f>IFERROR(IF(OR($G395="公衆街路灯A",$G395="定額電灯"),ROUND((((AR395+AS395)*AN395))*12*_xlfn.XLOOKUP($A395,削除禁止_電灯料金!K:K,削除禁止_電灯料金!N:N),0),ROUND((AT395+AU395)*AN395*12*_xlfn.XLOOKUP($A395,削除禁止_電灯料金!K:K,削除禁止_電灯料金!N:N),0)),0)</f>
        <v>0</v>
      </c>
      <c r="AW395" s="145"/>
    </row>
    <row r="396" spans="1:49" ht="30" customHeight="1">
      <c r="A396" s="1">
        <v>6</v>
      </c>
      <c r="B396" s="41" t="s">
        <v>479</v>
      </c>
      <c r="C396" s="42"/>
      <c r="D396" s="256" t="s">
        <v>481</v>
      </c>
      <c r="E396" s="257" t="s">
        <v>316</v>
      </c>
      <c r="F396" s="258" t="s">
        <v>544</v>
      </c>
      <c r="G396" s="148" t="s">
        <v>73</v>
      </c>
      <c r="H396" s="279"/>
      <c r="I396" s="280"/>
      <c r="J396" s="267"/>
      <c r="K396" s="152">
        <v>24</v>
      </c>
      <c r="L396" s="153">
        <v>365</v>
      </c>
      <c r="M396" s="281" t="s">
        <v>520</v>
      </c>
      <c r="N396" s="119" t="s">
        <v>86</v>
      </c>
      <c r="O396" s="120">
        <v>1</v>
      </c>
      <c r="P396" s="155" t="s">
        <v>434</v>
      </c>
      <c r="Q396" s="155">
        <v>0</v>
      </c>
      <c r="R396" s="155">
        <v>0</v>
      </c>
      <c r="S396" s="156">
        <v>0</v>
      </c>
      <c r="T396" s="156">
        <v>0</v>
      </c>
      <c r="U396" s="156">
        <v>0</v>
      </c>
      <c r="V396" s="157" t="s">
        <v>90</v>
      </c>
      <c r="W396" s="158">
        <v>3</v>
      </c>
      <c r="X396" s="159">
        <v>2</v>
      </c>
      <c r="Y396" s="160">
        <v>2</v>
      </c>
      <c r="Z396" s="161">
        <f t="shared" ref="Z396" si="71">K396*L396*W396*Y396/12/1000</f>
        <v>4.38</v>
      </c>
      <c r="AA396" s="155">
        <v>0</v>
      </c>
      <c r="AB396" s="162" t="s">
        <v>80</v>
      </c>
      <c r="AC396" s="163" t="s">
        <v>56</v>
      </c>
      <c r="AD396" s="164" t="s">
        <v>56</v>
      </c>
      <c r="AE396" s="163" t="s">
        <v>56</v>
      </c>
      <c r="AF396" s="164">
        <f t="shared" ref="AF396" si="72">$B$2*Z396/Y396</f>
        <v>65.7</v>
      </c>
      <c r="AG396" s="165">
        <f t="shared" ref="AG396" si="73">Y396*AF396*120</f>
        <v>15768</v>
      </c>
      <c r="AH396" s="166" t="s">
        <v>81</v>
      </c>
      <c r="AI396" s="167"/>
      <c r="AJ396" s="168"/>
      <c r="AK396" s="169"/>
      <c r="AL396" s="170"/>
      <c r="AM396" s="171"/>
      <c r="AN396" s="172"/>
      <c r="AO396" s="173">
        <f t="shared" si="70"/>
        <v>0</v>
      </c>
      <c r="AP396" s="174" t="s">
        <v>82</v>
      </c>
      <c r="AQ396" s="175" t="str" cm="1">
        <f t="array" ref="AQ396">_xlfn.IFS(OR($G396="公衆街路灯A",$G396="定額電灯"),$G396&amp;AP396,COUNTIF(G396,"*従量電灯*"),G396,1,"-")</f>
        <v>従量電灯</v>
      </c>
      <c r="AR396" s="176" t="str" cm="1">
        <f t="array" ref="AR396">_xlfn.IFS($AN396=0,"-",OR($AH396="対象外",$AH396="-"),"-",OR($G396="公衆街路灯A",$G396="定額電灯"),_xlfn.XLOOKUP($AQ396,削除禁止_電灯料金!$B:$B,削除禁止_電灯料金!$E:$E,0),1,"-")</f>
        <v>-</v>
      </c>
      <c r="AS396" s="177" t="str" cm="1">
        <f t="array" ref="AS396">_xlfn.IFS($AR396="-","-",OR($G396="公衆街路灯A",$G396="定額電灯"),_xlfn.XLOOKUP(AQ396,削除禁止_電灯料金!$B:$B,削除禁止_電灯料金!$D:$D,0),1,"-")</f>
        <v>-</v>
      </c>
      <c r="AT396" s="176">
        <f>IFERROR(IF(OR($G396="公衆街路灯A",$G396="定額電灯"),"-",ROUND((_xlfn.XLOOKUP($AQ396,削除禁止_電灯料金!$B:$B,削除禁止_電灯料金!$E:$E)*AM396/1000*$K396*$L396/12),2)),"-")</f>
        <v>0</v>
      </c>
      <c r="AU396" s="177">
        <f>IFERROR(IF(OR($G396="公衆街路灯A",$G396="定額電灯"),"-",ROUND((AM396/1000*$K396*$L396/12)*_xlfn.XLOOKUP($A396,削除禁止_電灯料金!K:K,削除禁止_電灯料金!M:M,"-"),2)),"-")</f>
        <v>0</v>
      </c>
      <c r="AV396" s="178">
        <f>IFERROR(IF(OR($G396="公衆街路灯A",$G396="定額電灯"),ROUND((((AR396+AS396)*AN396))*12*_xlfn.XLOOKUP($A396,削除禁止_電灯料金!K:K,削除禁止_電灯料金!N:N),0),ROUND((AT396+AU396)*AN396*12*_xlfn.XLOOKUP($A396,削除禁止_電灯料金!K:K,削除禁止_電灯料金!N:N),0)),0)</f>
        <v>0</v>
      </c>
      <c r="AW396" s="145"/>
    </row>
    <row r="397" spans="1:49" ht="30" customHeight="1">
      <c r="A397" s="1">
        <v>6</v>
      </c>
      <c r="B397" s="41" t="s">
        <v>479</v>
      </c>
      <c r="C397" s="42"/>
      <c r="D397" s="259" t="s">
        <v>481</v>
      </c>
      <c r="E397" s="260" t="s">
        <v>316</v>
      </c>
      <c r="F397" s="261" t="s">
        <v>554</v>
      </c>
      <c r="G397" s="182" t="s">
        <v>56</v>
      </c>
      <c r="H397" s="318" t="s">
        <v>526</v>
      </c>
      <c r="I397" s="311"/>
      <c r="J397" s="312"/>
      <c r="K397" s="186" t="s">
        <v>82</v>
      </c>
      <c r="L397" s="187" t="s">
        <v>82</v>
      </c>
      <c r="M397" s="313" t="s">
        <v>82</v>
      </c>
      <c r="N397" s="189">
        <v>0</v>
      </c>
      <c r="O397" s="190">
        <v>0</v>
      </c>
      <c r="P397" s="191">
        <v>0</v>
      </c>
      <c r="Q397" s="191">
        <v>0</v>
      </c>
      <c r="R397" s="191">
        <v>0</v>
      </c>
      <c r="S397" s="192">
        <v>0</v>
      </c>
      <c r="T397" s="192">
        <v>0</v>
      </c>
      <c r="U397" s="192">
        <v>0</v>
      </c>
      <c r="V397" s="193">
        <v>0</v>
      </c>
      <c r="W397" s="194">
        <v>0</v>
      </c>
      <c r="X397" s="195"/>
      <c r="Y397" s="196">
        <v>0</v>
      </c>
      <c r="Z397" s="197">
        <v>0</v>
      </c>
      <c r="AA397" s="191">
        <v>0</v>
      </c>
      <c r="AB397" s="198" t="s">
        <v>56</v>
      </c>
      <c r="AC397" s="199" t="s">
        <v>56</v>
      </c>
      <c r="AD397" s="200" t="s">
        <v>56</v>
      </c>
      <c r="AE397" s="199" t="s">
        <v>56</v>
      </c>
      <c r="AF397" s="200" t="s">
        <v>56</v>
      </c>
      <c r="AG397" s="201">
        <v>0</v>
      </c>
      <c r="AH397" s="201" t="s">
        <v>56</v>
      </c>
      <c r="AI397" s="202"/>
      <c r="AJ397" s="203"/>
      <c r="AK397" s="204"/>
      <c r="AL397" s="194"/>
      <c r="AM397" s="205"/>
      <c r="AN397" s="206"/>
      <c r="AO397" s="200">
        <f t="shared" si="70"/>
        <v>0</v>
      </c>
      <c r="AP397" s="207" t="s">
        <v>82</v>
      </c>
      <c r="AQ397" s="198" t="str" cm="1">
        <f t="array" ref="AQ397">_xlfn.IFS(OR($G397="公衆街路灯A",$G397="定額電灯"),$G397&amp;AP397,COUNTIF(G397,"*従量電灯*"),G397,1,"-")</f>
        <v>-</v>
      </c>
      <c r="AR397" s="208" t="str" cm="1">
        <f t="array" ref="AR397">_xlfn.IFS($AN397=0,"-",OR($AH397="対象外",$AH397="-"),"-",OR($G397="公衆街路灯A",$G397="定額電灯"),_xlfn.XLOOKUP($AQ397,削除禁止_電灯料金!$B:$B,削除禁止_電灯料金!$E:$E,0),1,"-")</f>
        <v>-</v>
      </c>
      <c r="AS397" s="209" t="str" cm="1">
        <f t="array" ref="AS397">_xlfn.IFS($AR397="-","-",OR($G397="公衆街路灯A",$G397="定額電灯"),_xlfn.XLOOKUP(AQ397,削除禁止_電灯料金!$B:$B,削除禁止_電灯料金!$D:$D,0),1,"-")</f>
        <v>-</v>
      </c>
      <c r="AT397" s="208" t="str">
        <f>IFERROR(IF(OR($G397="公衆街路灯A",$G397="定額電灯"),"-",ROUND((_xlfn.XLOOKUP($AQ397,削除禁止_電灯料金!$B:$B,削除禁止_電灯料金!$E:$E)*AM397/1000*$K397*$L397/12),2)),"-")</f>
        <v>-</v>
      </c>
      <c r="AU397" s="209" t="str">
        <f>IFERROR(IF(OR($G397="公衆街路灯A",$G397="定額電灯"),"-",ROUND((AM397/1000*$K397*$L397/12)*_xlfn.XLOOKUP($A397,削除禁止_電灯料金!K:K,削除禁止_電灯料金!M:M,"-"),2)),"-")</f>
        <v>-</v>
      </c>
      <c r="AV397" s="210">
        <f>IFERROR(IF(OR($G397="公衆街路灯A",$G397="定額電灯"),ROUND((((AR397+AS397)*AN397))*12*_xlfn.XLOOKUP($A397,削除禁止_電灯料金!K:K,削除禁止_電灯料金!N:N),0),ROUND((AT397+AU397)*AN397*12*_xlfn.XLOOKUP($A397,削除禁止_電灯料金!K:K,削除禁止_電灯料金!N:N),0)),0)</f>
        <v>0</v>
      </c>
      <c r="AW397" s="145"/>
    </row>
    <row r="398" spans="1:49" ht="30" customHeight="1">
      <c r="A398" s="1">
        <v>6</v>
      </c>
      <c r="B398" s="41" t="s">
        <v>479</v>
      </c>
      <c r="C398" s="42"/>
      <c r="D398" s="256" t="s">
        <v>481</v>
      </c>
      <c r="E398" s="257" t="s">
        <v>316</v>
      </c>
      <c r="F398" s="258" t="s">
        <v>555</v>
      </c>
      <c r="G398" s="148" t="s">
        <v>73</v>
      </c>
      <c r="H398" s="279"/>
      <c r="I398" s="280"/>
      <c r="J398" s="267"/>
      <c r="K398" s="152">
        <v>0</v>
      </c>
      <c r="L398" s="153">
        <v>240</v>
      </c>
      <c r="M398" s="281" t="s">
        <v>504</v>
      </c>
      <c r="N398" s="119" t="s">
        <v>210</v>
      </c>
      <c r="O398" s="120">
        <v>1</v>
      </c>
      <c r="P398" s="155" t="s">
        <v>294</v>
      </c>
      <c r="Q398" s="155">
        <v>0</v>
      </c>
      <c r="R398" s="155">
        <v>0</v>
      </c>
      <c r="S398" s="156">
        <v>0</v>
      </c>
      <c r="T398" s="156">
        <v>0</v>
      </c>
      <c r="U398" s="156">
        <v>0</v>
      </c>
      <c r="V398" s="157">
        <v>0</v>
      </c>
      <c r="W398" s="158">
        <v>47</v>
      </c>
      <c r="X398" s="159">
        <v>1</v>
      </c>
      <c r="Y398" s="160">
        <v>1</v>
      </c>
      <c r="Z398" s="161">
        <v>0</v>
      </c>
      <c r="AA398" s="155">
        <v>0</v>
      </c>
      <c r="AB398" s="162" t="s">
        <v>80</v>
      </c>
      <c r="AC398" s="163" t="s">
        <v>56</v>
      </c>
      <c r="AD398" s="164" t="s">
        <v>56</v>
      </c>
      <c r="AE398" s="163" t="s">
        <v>56</v>
      </c>
      <c r="AF398" s="164">
        <v>0</v>
      </c>
      <c r="AG398" s="165">
        <v>0</v>
      </c>
      <c r="AH398" s="166" t="s">
        <v>113</v>
      </c>
      <c r="AI398" s="167"/>
      <c r="AJ398" s="168"/>
      <c r="AK398" s="169"/>
      <c r="AL398" s="170"/>
      <c r="AM398" s="171"/>
      <c r="AN398" s="172"/>
      <c r="AO398" s="173">
        <f t="shared" si="70"/>
        <v>0</v>
      </c>
      <c r="AP398" s="174" t="s">
        <v>82</v>
      </c>
      <c r="AQ398" s="175" t="str" cm="1">
        <f t="array" ref="AQ398">_xlfn.IFS(OR($G398="公衆街路灯A",$G398="定額電灯"),$G398&amp;AP398,COUNTIF(G398,"*従量電灯*"),G398,1,"-")</f>
        <v>従量電灯</v>
      </c>
      <c r="AR398" s="176" t="str" cm="1">
        <f t="array" ref="AR398">_xlfn.IFS($AN398=0,"-",OR($AH398="対象外",$AH398="-"),"-",OR($G398="公衆街路灯A",$G398="定額電灯"),_xlfn.XLOOKUP($AQ398,削除禁止_電灯料金!$B:$B,削除禁止_電灯料金!$E:$E,0),1,"-")</f>
        <v>-</v>
      </c>
      <c r="AS398" s="177" t="str" cm="1">
        <f t="array" ref="AS398">_xlfn.IFS($AR398="-","-",OR($G398="公衆街路灯A",$G398="定額電灯"),_xlfn.XLOOKUP(AQ398,削除禁止_電灯料金!$B:$B,削除禁止_電灯料金!$D:$D,0),1,"-")</f>
        <v>-</v>
      </c>
      <c r="AT398" s="176">
        <f>IFERROR(IF(OR($G398="公衆街路灯A",$G398="定額電灯"),"-",ROUND((_xlfn.XLOOKUP($AQ398,削除禁止_電灯料金!$B:$B,削除禁止_電灯料金!$E:$E)*AM398/1000*$K398*$L398/12),2)),"-")</f>
        <v>0</v>
      </c>
      <c r="AU398" s="177">
        <f>IFERROR(IF(OR($G398="公衆街路灯A",$G398="定額電灯"),"-",ROUND((AM398/1000*$K398*$L398/12)*_xlfn.XLOOKUP($A398,削除禁止_電灯料金!K:K,削除禁止_電灯料金!M:M,"-"),2)),"-")</f>
        <v>0</v>
      </c>
      <c r="AV398" s="178">
        <f>IFERROR(IF(OR($G398="公衆街路灯A",$G398="定額電灯"),ROUND((((AR398+AS398)*AN398))*12*_xlfn.XLOOKUP($A398,削除禁止_電灯料金!K:K,削除禁止_電灯料金!N:N),0),ROUND((AT398+AU398)*AN398*12*_xlfn.XLOOKUP($A398,削除禁止_電灯料金!K:K,削除禁止_電灯料金!N:N),0)),0)</f>
        <v>0</v>
      </c>
      <c r="AW398" s="145"/>
    </row>
    <row r="399" spans="1:49" ht="30" customHeight="1">
      <c r="A399" s="1">
        <v>6</v>
      </c>
      <c r="B399" s="41" t="s">
        <v>479</v>
      </c>
      <c r="C399" s="42"/>
      <c r="D399" s="256" t="s">
        <v>481</v>
      </c>
      <c r="E399" s="257" t="s">
        <v>316</v>
      </c>
      <c r="F399" s="258" t="s">
        <v>390</v>
      </c>
      <c r="G399" s="148" t="s">
        <v>73</v>
      </c>
      <c r="H399" s="279"/>
      <c r="I399" s="280"/>
      <c r="J399" s="267"/>
      <c r="K399" s="152">
        <v>0</v>
      </c>
      <c r="L399" s="153">
        <v>240</v>
      </c>
      <c r="M399" s="281" t="s">
        <v>501</v>
      </c>
      <c r="N399" s="119" t="s">
        <v>134</v>
      </c>
      <c r="O399" s="120">
        <v>1</v>
      </c>
      <c r="P399" s="155" t="s">
        <v>135</v>
      </c>
      <c r="Q399" s="155">
        <v>0</v>
      </c>
      <c r="R399" s="155">
        <v>0</v>
      </c>
      <c r="S399" s="156">
        <v>0</v>
      </c>
      <c r="T399" s="156">
        <v>0</v>
      </c>
      <c r="U399" s="156">
        <v>0</v>
      </c>
      <c r="V399" s="157">
        <v>0</v>
      </c>
      <c r="W399" s="158">
        <v>28</v>
      </c>
      <c r="X399" s="159">
        <v>1</v>
      </c>
      <c r="Y399" s="160">
        <v>1</v>
      </c>
      <c r="Z399" s="161">
        <v>0</v>
      </c>
      <c r="AA399" s="155">
        <v>0</v>
      </c>
      <c r="AB399" s="162" t="s">
        <v>80</v>
      </c>
      <c r="AC399" s="163" t="s">
        <v>56</v>
      </c>
      <c r="AD399" s="164" t="s">
        <v>56</v>
      </c>
      <c r="AE399" s="163" t="s">
        <v>56</v>
      </c>
      <c r="AF399" s="164">
        <v>0</v>
      </c>
      <c r="AG399" s="165">
        <v>0</v>
      </c>
      <c r="AH399" s="166" t="s">
        <v>113</v>
      </c>
      <c r="AI399" s="167"/>
      <c r="AJ399" s="168"/>
      <c r="AK399" s="169"/>
      <c r="AL399" s="170"/>
      <c r="AM399" s="171"/>
      <c r="AN399" s="172"/>
      <c r="AO399" s="173">
        <f t="shared" si="70"/>
        <v>0</v>
      </c>
      <c r="AP399" s="174" t="s">
        <v>82</v>
      </c>
      <c r="AQ399" s="175" t="str" cm="1">
        <f t="array" ref="AQ399">_xlfn.IFS(OR($G399="公衆街路灯A",$G399="定額電灯"),$G399&amp;AP399,COUNTIF(G399,"*従量電灯*"),G399,1,"-")</f>
        <v>従量電灯</v>
      </c>
      <c r="AR399" s="176" t="str" cm="1">
        <f t="array" ref="AR399">_xlfn.IFS($AN399=0,"-",OR($AH399="対象外",$AH399="-"),"-",OR($G399="公衆街路灯A",$G399="定額電灯"),_xlfn.XLOOKUP($AQ399,削除禁止_電灯料金!$B:$B,削除禁止_電灯料金!$E:$E,0),1,"-")</f>
        <v>-</v>
      </c>
      <c r="AS399" s="177" t="str" cm="1">
        <f t="array" ref="AS399">_xlfn.IFS($AR399="-","-",OR($G399="公衆街路灯A",$G399="定額電灯"),_xlfn.XLOOKUP(AQ399,削除禁止_電灯料金!$B:$B,削除禁止_電灯料金!$D:$D,0),1,"-")</f>
        <v>-</v>
      </c>
      <c r="AT399" s="176">
        <f>IFERROR(IF(OR($G399="公衆街路灯A",$G399="定額電灯"),"-",ROUND((_xlfn.XLOOKUP($AQ399,削除禁止_電灯料金!$B:$B,削除禁止_電灯料金!$E:$E)*AM399/1000*$K399*$L399/12),2)),"-")</f>
        <v>0</v>
      </c>
      <c r="AU399" s="177">
        <f>IFERROR(IF(OR($G399="公衆街路灯A",$G399="定額電灯"),"-",ROUND((AM399/1000*$K399*$L399/12)*_xlfn.XLOOKUP($A399,削除禁止_電灯料金!K:K,削除禁止_電灯料金!M:M,"-"),2)),"-")</f>
        <v>0</v>
      </c>
      <c r="AV399" s="178">
        <f>IFERROR(IF(OR($G399="公衆街路灯A",$G399="定額電灯"),ROUND((((AR399+AS399)*AN399))*12*_xlfn.XLOOKUP($A399,削除禁止_電灯料金!K:K,削除禁止_電灯料金!N:N),0),ROUND((AT399+AU399)*AN399*12*_xlfn.XLOOKUP($A399,削除禁止_電灯料金!K:K,削除禁止_電灯料金!N:N),0)),0)</f>
        <v>0</v>
      </c>
      <c r="AW399" s="145"/>
    </row>
    <row r="400" spans="1:49" ht="30" customHeight="1">
      <c r="A400" s="1">
        <v>6</v>
      </c>
      <c r="B400" s="41" t="s">
        <v>479</v>
      </c>
      <c r="C400" s="42"/>
      <c r="D400" s="256" t="s">
        <v>481</v>
      </c>
      <c r="E400" s="257" t="s">
        <v>316</v>
      </c>
      <c r="F400" s="258" t="s">
        <v>525</v>
      </c>
      <c r="G400" s="148" t="s">
        <v>73</v>
      </c>
      <c r="H400" s="279"/>
      <c r="I400" s="280"/>
      <c r="J400" s="267"/>
      <c r="K400" s="152">
        <v>0</v>
      </c>
      <c r="L400" s="153">
        <v>240</v>
      </c>
      <c r="M400" s="281" t="s">
        <v>523</v>
      </c>
      <c r="N400" s="119" t="s">
        <v>210</v>
      </c>
      <c r="O400" s="120">
        <v>1</v>
      </c>
      <c r="P400" s="155" t="s">
        <v>135</v>
      </c>
      <c r="Q400" s="155">
        <v>0</v>
      </c>
      <c r="R400" s="155">
        <v>0</v>
      </c>
      <c r="S400" s="156">
        <v>0</v>
      </c>
      <c r="T400" s="156">
        <v>0</v>
      </c>
      <c r="U400" s="156">
        <v>0</v>
      </c>
      <c r="V400" s="157">
        <v>0</v>
      </c>
      <c r="W400" s="158">
        <v>28</v>
      </c>
      <c r="X400" s="159">
        <v>1</v>
      </c>
      <c r="Y400" s="160">
        <v>1</v>
      </c>
      <c r="Z400" s="161">
        <v>0</v>
      </c>
      <c r="AA400" s="155">
        <v>0</v>
      </c>
      <c r="AB400" s="162" t="s">
        <v>80</v>
      </c>
      <c r="AC400" s="163" t="s">
        <v>56</v>
      </c>
      <c r="AD400" s="164" t="s">
        <v>56</v>
      </c>
      <c r="AE400" s="163" t="s">
        <v>56</v>
      </c>
      <c r="AF400" s="164">
        <v>0</v>
      </c>
      <c r="AG400" s="165">
        <v>0</v>
      </c>
      <c r="AH400" s="166" t="s">
        <v>113</v>
      </c>
      <c r="AI400" s="167"/>
      <c r="AJ400" s="168"/>
      <c r="AK400" s="169"/>
      <c r="AL400" s="170"/>
      <c r="AM400" s="171"/>
      <c r="AN400" s="172"/>
      <c r="AO400" s="173">
        <f t="shared" si="70"/>
        <v>0</v>
      </c>
      <c r="AP400" s="174" t="s">
        <v>82</v>
      </c>
      <c r="AQ400" s="175" t="str" cm="1">
        <f t="array" ref="AQ400">_xlfn.IFS(OR($G400="公衆街路灯A",$G400="定額電灯"),$G400&amp;AP400,COUNTIF(G400,"*従量電灯*"),G400,1,"-")</f>
        <v>従量電灯</v>
      </c>
      <c r="AR400" s="176" t="str" cm="1">
        <f t="array" ref="AR400">_xlfn.IFS($AN400=0,"-",OR($AH400="対象外",$AH400="-"),"-",OR($G400="公衆街路灯A",$G400="定額電灯"),_xlfn.XLOOKUP($AQ400,削除禁止_電灯料金!$B:$B,削除禁止_電灯料金!$E:$E,0),1,"-")</f>
        <v>-</v>
      </c>
      <c r="AS400" s="177" t="str" cm="1">
        <f t="array" ref="AS400">_xlfn.IFS($AR400="-","-",OR($G400="公衆街路灯A",$G400="定額電灯"),_xlfn.XLOOKUP(AQ400,削除禁止_電灯料金!$B:$B,削除禁止_電灯料金!$D:$D,0),1,"-")</f>
        <v>-</v>
      </c>
      <c r="AT400" s="176">
        <f>IFERROR(IF(OR($G400="公衆街路灯A",$G400="定額電灯"),"-",ROUND((_xlfn.XLOOKUP($AQ400,削除禁止_電灯料金!$B:$B,削除禁止_電灯料金!$E:$E)*AM400/1000*$K400*$L400/12),2)),"-")</f>
        <v>0</v>
      </c>
      <c r="AU400" s="177">
        <f>IFERROR(IF(OR($G400="公衆街路灯A",$G400="定額電灯"),"-",ROUND((AM400/1000*$K400*$L400/12)*_xlfn.XLOOKUP($A400,削除禁止_電灯料金!K:K,削除禁止_電灯料金!M:M,"-"),2)),"-")</f>
        <v>0</v>
      </c>
      <c r="AV400" s="178">
        <f>IFERROR(IF(OR($G400="公衆街路灯A",$G400="定額電灯"),ROUND((((AR400+AS400)*AN400))*12*_xlfn.XLOOKUP($A400,削除禁止_電灯料金!K:K,削除禁止_電灯料金!N:N),0),ROUND((AT400+AU400)*AN400*12*_xlfn.XLOOKUP($A400,削除禁止_電灯料金!K:K,削除禁止_電灯料金!N:N),0)),0)</f>
        <v>0</v>
      </c>
      <c r="AW400" s="145"/>
    </row>
    <row r="401" spans="1:49" ht="30" customHeight="1">
      <c r="A401" s="1">
        <v>6</v>
      </c>
      <c r="B401" s="41" t="s">
        <v>479</v>
      </c>
      <c r="C401" s="42"/>
      <c r="D401" s="256" t="s">
        <v>481</v>
      </c>
      <c r="E401" s="257" t="s">
        <v>316</v>
      </c>
      <c r="F401" s="258" t="s">
        <v>556</v>
      </c>
      <c r="G401" s="148" t="s">
        <v>73</v>
      </c>
      <c r="H401" s="279"/>
      <c r="I401" s="280"/>
      <c r="J401" s="267"/>
      <c r="K401" s="152">
        <v>0</v>
      </c>
      <c r="L401" s="153">
        <v>240</v>
      </c>
      <c r="M401" s="281" t="s">
        <v>545</v>
      </c>
      <c r="N401" s="119" t="s">
        <v>134</v>
      </c>
      <c r="O401" s="120">
        <v>2</v>
      </c>
      <c r="P401" s="155" t="s">
        <v>294</v>
      </c>
      <c r="Q401" s="155">
        <v>0</v>
      </c>
      <c r="R401" s="155">
        <v>0</v>
      </c>
      <c r="S401" s="156">
        <v>0</v>
      </c>
      <c r="T401" s="156">
        <v>0</v>
      </c>
      <c r="U401" s="156">
        <v>0</v>
      </c>
      <c r="V401" s="157">
        <v>0</v>
      </c>
      <c r="W401" s="158">
        <v>47</v>
      </c>
      <c r="X401" s="159">
        <v>2</v>
      </c>
      <c r="Y401" s="160">
        <v>4</v>
      </c>
      <c r="Z401" s="161">
        <v>0</v>
      </c>
      <c r="AA401" s="155">
        <v>0</v>
      </c>
      <c r="AB401" s="162" t="s">
        <v>80</v>
      </c>
      <c r="AC401" s="163" t="s">
        <v>56</v>
      </c>
      <c r="AD401" s="164" t="s">
        <v>56</v>
      </c>
      <c r="AE401" s="163" t="s">
        <v>56</v>
      </c>
      <c r="AF401" s="164">
        <v>0</v>
      </c>
      <c r="AG401" s="165">
        <v>0</v>
      </c>
      <c r="AH401" s="166" t="s">
        <v>113</v>
      </c>
      <c r="AI401" s="167"/>
      <c r="AJ401" s="168"/>
      <c r="AK401" s="169"/>
      <c r="AL401" s="170"/>
      <c r="AM401" s="171"/>
      <c r="AN401" s="172"/>
      <c r="AO401" s="173">
        <f t="shared" si="70"/>
        <v>0</v>
      </c>
      <c r="AP401" s="174" t="s">
        <v>82</v>
      </c>
      <c r="AQ401" s="175" t="str" cm="1">
        <f t="array" ref="AQ401">_xlfn.IFS(OR($G401="公衆街路灯A",$G401="定額電灯"),$G401&amp;AP401,COUNTIF(G401,"*従量電灯*"),G401,1,"-")</f>
        <v>従量電灯</v>
      </c>
      <c r="AR401" s="176" t="str" cm="1">
        <f t="array" ref="AR401">_xlfn.IFS($AN401=0,"-",OR($AH401="対象外",$AH401="-"),"-",OR($G401="公衆街路灯A",$G401="定額電灯"),_xlfn.XLOOKUP($AQ401,削除禁止_電灯料金!$B:$B,削除禁止_電灯料金!$E:$E,0),1,"-")</f>
        <v>-</v>
      </c>
      <c r="AS401" s="177" t="str" cm="1">
        <f t="array" ref="AS401">_xlfn.IFS($AR401="-","-",OR($G401="公衆街路灯A",$G401="定額電灯"),_xlfn.XLOOKUP(AQ401,削除禁止_電灯料金!$B:$B,削除禁止_電灯料金!$D:$D,0),1,"-")</f>
        <v>-</v>
      </c>
      <c r="AT401" s="176">
        <f>IFERROR(IF(OR($G401="公衆街路灯A",$G401="定額電灯"),"-",ROUND((_xlfn.XLOOKUP($AQ401,削除禁止_電灯料金!$B:$B,削除禁止_電灯料金!$E:$E)*AM401/1000*$K401*$L401/12),2)),"-")</f>
        <v>0</v>
      </c>
      <c r="AU401" s="177">
        <f>IFERROR(IF(OR($G401="公衆街路灯A",$G401="定額電灯"),"-",ROUND((AM401/1000*$K401*$L401/12)*_xlfn.XLOOKUP($A401,削除禁止_電灯料金!K:K,削除禁止_電灯料金!M:M,"-"),2)),"-")</f>
        <v>0</v>
      </c>
      <c r="AV401" s="178">
        <f>IFERROR(IF(OR($G401="公衆街路灯A",$G401="定額電灯"),ROUND((((AR401+AS401)*AN401))*12*_xlfn.XLOOKUP($A401,削除禁止_電灯料金!K:K,削除禁止_電灯料金!N:N),0),ROUND((AT401+AU401)*AN401*12*_xlfn.XLOOKUP($A401,削除禁止_電灯料金!K:K,削除禁止_電灯料金!N:N),0)),0)</f>
        <v>0</v>
      </c>
      <c r="AW401" s="145"/>
    </row>
    <row r="402" spans="1:49" ht="30" customHeight="1">
      <c r="A402" s="1">
        <v>6</v>
      </c>
      <c r="B402" s="41" t="s">
        <v>479</v>
      </c>
      <c r="C402" s="42"/>
      <c r="D402" s="256" t="s">
        <v>481</v>
      </c>
      <c r="E402" s="257" t="s">
        <v>316</v>
      </c>
      <c r="F402" s="258" t="s">
        <v>387</v>
      </c>
      <c r="G402" s="148" t="s">
        <v>73</v>
      </c>
      <c r="H402" s="279"/>
      <c r="I402" s="280"/>
      <c r="J402" s="267"/>
      <c r="K402" s="152">
        <v>0</v>
      </c>
      <c r="L402" s="153">
        <v>240</v>
      </c>
      <c r="M402" s="281" t="s">
        <v>528</v>
      </c>
      <c r="N402" s="119" t="s">
        <v>134</v>
      </c>
      <c r="O402" s="120">
        <v>1</v>
      </c>
      <c r="P402" s="155" t="s">
        <v>294</v>
      </c>
      <c r="Q402" s="155">
        <v>0</v>
      </c>
      <c r="R402" s="155">
        <v>0</v>
      </c>
      <c r="S402" s="156">
        <v>0</v>
      </c>
      <c r="T402" s="156">
        <v>0</v>
      </c>
      <c r="U402" s="156">
        <v>0</v>
      </c>
      <c r="V402" s="157">
        <v>0</v>
      </c>
      <c r="W402" s="158">
        <v>47</v>
      </c>
      <c r="X402" s="159">
        <v>1</v>
      </c>
      <c r="Y402" s="160">
        <v>1</v>
      </c>
      <c r="Z402" s="161">
        <v>0</v>
      </c>
      <c r="AA402" s="155">
        <v>0</v>
      </c>
      <c r="AB402" s="162" t="s">
        <v>80</v>
      </c>
      <c r="AC402" s="163" t="s">
        <v>56</v>
      </c>
      <c r="AD402" s="164" t="s">
        <v>56</v>
      </c>
      <c r="AE402" s="163" t="s">
        <v>56</v>
      </c>
      <c r="AF402" s="164">
        <v>0</v>
      </c>
      <c r="AG402" s="165">
        <v>0</v>
      </c>
      <c r="AH402" s="166" t="s">
        <v>113</v>
      </c>
      <c r="AI402" s="167"/>
      <c r="AJ402" s="168"/>
      <c r="AK402" s="169"/>
      <c r="AL402" s="170"/>
      <c r="AM402" s="171"/>
      <c r="AN402" s="172"/>
      <c r="AO402" s="173">
        <f t="shared" si="70"/>
        <v>0</v>
      </c>
      <c r="AP402" s="174" t="s">
        <v>82</v>
      </c>
      <c r="AQ402" s="175" t="str" cm="1">
        <f t="array" ref="AQ402">_xlfn.IFS(OR($G402="公衆街路灯A",$G402="定額電灯"),$G402&amp;AP402,COUNTIF(G402,"*従量電灯*"),G402,1,"-")</f>
        <v>従量電灯</v>
      </c>
      <c r="AR402" s="176" t="str" cm="1">
        <f t="array" ref="AR402">_xlfn.IFS($AN402=0,"-",OR($AH402="対象外",$AH402="-"),"-",OR($G402="公衆街路灯A",$G402="定額電灯"),_xlfn.XLOOKUP($AQ402,削除禁止_電灯料金!$B:$B,削除禁止_電灯料金!$E:$E,0),1,"-")</f>
        <v>-</v>
      </c>
      <c r="AS402" s="177" t="str" cm="1">
        <f t="array" ref="AS402">_xlfn.IFS($AR402="-","-",OR($G402="公衆街路灯A",$G402="定額電灯"),_xlfn.XLOOKUP(AQ402,削除禁止_電灯料金!$B:$B,削除禁止_電灯料金!$D:$D,0),1,"-")</f>
        <v>-</v>
      </c>
      <c r="AT402" s="176">
        <f>IFERROR(IF(OR($G402="公衆街路灯A",$G402="定額電灯"),"-",ROUND((_xlfn.XLOOKUP($AQ402,削除禁止_電灯料金!$B:$B,削除禁止_電灯料金!$E:$E)*AM402/1000*$K402*$L402/12),2)),"-")</f>
        <v>0</v>
      </c>
      <c r="AU402" s="177">
        <f>IFERROR(IF(OR($G402="公衆街路灯A",$G402="定額電灯"),"-",ROUND((AM402/1000*$K402*$L402/12)*_xlfn.XLOOKUP($A402,削除禁止_電灯料金!K:K,削除禁止_電灯料金!M:M,"-"),2)),"-")</f>
        <v>0</v>
      </c>
      <c r="AV402" s="178">
        <f>IFERROR(IF(OR($G402="公衆街路灯A",$G402="定額電灯"),ROUND((((AR402+AS402)*AN402))*12*_xlfn.XLOOKUP($A402,削除禁止_電灯料金!K:K,削除禁止_電灯料金!N:N),0),ROUND((AT402+AU402)*AN402*12*_xlfn.XLOOKUP($A402,削除禁止_電灯料金!K:K,削除禁止_電灯料金!N:N),0)),0)</f>
        <v>0</v>
      </c>
      <c r="AW402" s="145"/>
    </row>
    <row r="403" spans="1:49" ht="30" customHeight="1">
      <c r="A403" s="1">
        <v>6</v>
      </c>
      <c r="B403" s="41" t="s">
        <v>479</v>
      </c>
      <c r="C403" s="42"/>
      <c r="D403" s="256" t="s">
        <v>481</v>
      </c>
      <c r="E403" s="257" t="s">
        <v>316</v>
      </c>
      <c r="F403" s="258" t="s">
        <v>387</v>
      </c>
      <c r="G403" s="148" t="s">
        <v>73</v>
      </c>
      <c r="H403" s="279"/>
      <c r="I403" s="280"/>
      <c r="J403" s="267"/>
      <c r="K403" s="152">
        <v>0</v>
      </c>
      <c r="L403" s="153">
        <v>240</v>
      </c>
      <c r="M403" s="281" t="s">
        <v>529</v>
      </c>
      <c r="N403" s="119" t="s">
        <v>331</v>
      </c>
      <c r="O403" s="120">
        <v>1</v>
      </c>
      <c r="P403" s="155" t="s">
        <v>135</v>
      </c>
      <c r="Q403" s="155">
        <v>0</v>
      </c>
      <c r="R403" s="155">
        <v>0</v>
      </c>
      <c r="S403" s="156">
        <v>0</v>
      </c>
      <c r="T403" s="156">
        <v>0</v>
      </c>
      <c r="U403" s="156" t="s">
        <v>519</v>
      </c>
      <c r="V403" s="157">
        <v>0</v>
      </c>
      <c r="W403" s="158">
        <v>28</v>
      </c>
      <c r="X403" s="159">
        <v>2</v>
      </c>
      <c r="Y403" s="160">
        <v>2</v>
      </c>
      <c r="Z403" s="161">
        <v>0</v>
      </c>
      <c r="AA403" s="155">
        <v>0</v>
      </c>
      <c r="AB403" s="162" t="s">
        <v>80</v>
      </c>
      <c r="AC403" s="163" t="s">
        <v>56</v>
      </c>
      <c r="AD403" s="164" t="s">
        <v>56</v>
      </c>
      <c r="AE403" s="163" t="s">
        <v>56</v>
      </c>
      <c r="AF403" s="164">
        <v>0</v>
      </c>
      <c r="AG403" s="165">
        <v>0</v>
      </c>
      <c r="AH403" s="166" t="s">
        <v>81</v>
      </c>
      <c r="AI403" s="167"/>
      <c r="AJ403" s="168"/>
      <c r="AK403" s="169"/>
      <c r="AL403" s="170"/>
      <c r="AM403" s="171"/>
      <c r="AN403" s="172"/>
      <c r="AO403" s="173">
        <f t="shared" si="70"/>
        <v>0</v>
      </c>
      <c r="AP403" s="174" t="s">
        <v>82</v>
      </c>
      <c r="AQ403" s="175" t="str" cm="1">
        <f t="array" ref="AQ403">_xlfn.IFS(OR($G403="公衆街路灯A",$G403="定額電灯"),$G403&amp;AP403,COUNTIF(G403,"*従量電灯*"),G403,1,"-")</f>
        <v>従量電灯</v>
      </c>
      <c r="AR403" s="176" t="str" cm="1">
        <f t="array" ref="AR403">_xlfn.IFS($AN403=0,"-",OR($AH403="対象外",$AH403="-"),"-",OR($G403="公衆街路灯A",$G403="定額電灯"),_xlfn.XLOOKUP($AQ403,削除禁止_電灯料金!$B:$B,削除禁止_電灯料金!$E:$E,0),1,"-")</f>
        <v>-</v>
      </c>
      <c r="AS403" s="177" t="str" cm="1">
        <f t="array" ref="AS403">_xlfn.IFS($AR403="-","-",OR($G403="公衆街路灯A",$G403="定額電灯"),_xlfn.XLOOKUP(AQ403,削除禁止_電灯料金!$B:$B,削除禁止_電灯料金!$D:$D,0),1,"-")</f>
        <v>-</v>
      </c>
      <c r="AT403" s="176">
        <f>IFERROR(IF(OR($G403="公衆街路灯A",$G403="定額電灯"),"-",ROUND((_xlfn.XLOOKUP($AQ403,削除禁止_電灯料金!$B:$B,削除禁止_電灯料金!$E:$E)*AM403/1000*$K403*$L403/12),2)),"-")</f>
        <v>0</v>
      </c>
      <c r="AU403" s="177">
        <f>IFERROR(IF(OR($G403="公衆街路灯A",$G403="定額電灯"),"-",ROUND((AM403/1000*$K403*$L403/12)*_xlfn.XLOOKUP($A403,削除禁止_電灯料金!K:K,削除禁止_電灯料金!M:M,"-"),2)),"-")</f>
        <v>0</v>
      </c>
      <c r="AV403" s="178">
        <f>IFERROR(IF(OR($G403="公衆街路灯A",$G403="定額電灯"),ROUND((((AR403+AS403)*AN403))*12*_xlfn.XLOOKUP($A403,削除禁止_電灯料金!K:K,削除禁止_電灯料金!N:N),0),ROUND((AT403+AU403)*AN403*12*_xlfn.XLOOKUP($A403,削除禁止_電灯料金!K:K,削除禁止_電灯料金!N:N),0)),0)</f>
        <v>0</v>
      </c>
      <c r="AW403" s="145"/>
    </row>
    <row r="404" spans="1:49" ht="30" customHeight="1">
      <c r="A404" s="1">
        <v>6</v>
      </c>
      <c r="B404" s="41" t="s">
        <v>479</v>
      </c>
      <c r="C404" s="42"/>
      <c r="D404" s="256" t="s">
        <v>481</v>
      </c>
      <c r="E404" s="257" t="s">
        <v>316</v>
      </c>
      <c r="F404" s="258" t="s">
        <v>391</v>
      </c>
      <c r="G404" s="148" t="s">
        <v>73</v>
      </c>
      <c r="H404" s="279"/>
      <c r="I404" s="280"/>
      <c r="J404" s="267"/>
      <c r="K404" s="152">
        <v>0</v>
      </c>
      <c r="L404" s="153">
        <v>240</v>
      </c>
      <c r="M404" s="281" t="s">
        <v>501</v>
      </c>
      <c r="N404" s="119" t="s">
        <v>134</v>
      </c>
      <c r="O404" s="120">
        <v>1</v>
      </c>
      <c r="P404" s="155" t="s">
        <v>135</v>
      </c>
      <c r="Q404" s="155">
        <v>0</v>
      </c>
      <c r="R404" s="155">
        <v>0</v>
      </c>
      <c r="S404" s="156">
        <v>0</v>
      </c>
      <c r="T404" s="156">
        <v>0</v>
      </c>
      <c r="U404" s="156">
        <v>0</v>
      </c>
      <c r="V404" s="157">
        <v>0</v>
      </c>
      <c r="W404" s="158">
        <v>28</v>
      </c>
      <c r="X404" s="159">
        <v>1</v>
      </c>
      <c r="Y404" s="160">
        <v>1</v>
      </c>
      <c r="Z404" s="161">
        <v>0</v>
      </c>
      <c r="AA404" s="155">
        <v>0</v>
      </c>
      <c r="AB404" s="162" t="s">
        <v>80</v>
      </c>
      <c r="AC404" s="163" t="s">
        <v>56</v>
      </c>
      <c r="AD404" s="164" t="s">
        <v>56</v>
      </c>
      <c r="AE404" s="163" t="s">
        <v>56</v>
      </c>
      <c r="AF404" s="164">
        <v>0</v>
      </c>
      <c r="AG404" s="165">
        <v>0</v>
      </c>
      <c r="AH404" s="166" t="s">
        <v>113</v>
      </c>
      <c r="AI404" s="167"/>
      <c r="AJ404" s="168"/>
      <c r="AK404" s="169"/>
      <c r="AL404" s="170"/>
      <c r="AM404" s="171"/>
      <c r="AN404" s="172"/>
      <c r="AO404" s="173">
        <f t="shared" si="70"/>
        <v>0</v>
      </c>
      <c r="AP404" s="174" t="s">
        <v>82</v>
      </c>
      <c r="AQ404" s="175" t="str" cm="1">
        <f t="array" ref="AQ404">_xlfn.IFS(OR($G404="公衆街路灯A",$G404="定額電灯"),$G404&amp;AP404,COUNTIF(G404,"*従量電灯*"),G404,1,"-")</f>
        <v>従量電灯</v>
      </c>
      <c r="AR404" s="176" t="str" cm="1">
        <f t="array" ref="AR404">_xlfn.IFS($AN404=0,"-",OR($AH404="対象外",$AH404="-"),"-",OR($G404="公衆街路灯A",$G404="定額電灯"),_xlfn.XLOOKUP($AQ404,削除禁止_電灯料金!$B:$B,削除禁止_電灯料金!$E:$E,0),1,"-")</f>
        <v>-</v>
      </c>
      <c r="AS404" s="177" t="str" cm="1">
        <f t="array" ref="AS404">_xlfn.IFS($AR404="-","-",OR($G404="公衆街路灯A",$G404="定額電灯"),_xlfn.XLOOKUP(AQ404,削除禁止_電灯料金!$B:$B,削除禁止_電灯料金!$D:$D,0),1,"-")</f>
        <v>-</v>
      </c>
      <c r="AT404" s="176">
        <f>IFERROR(IF(OR($G404="公衆街路灯A",$G404="定額電灯"),"-",ROUND((_xlfn.XLOOKUP($AQ404,削除禁止_電灯料金!$B:$B,削除禁止_電灯料金!$E:$E)*AM404/1000*$K404*$L404/12),2)),"-")</f>
        <v>0</v>
      </c>
      <c r="AU404" s="177">
        <f>IFERROR(IF(OR($G404="公衆街路灯A",$G404="定額電灯"),"-",ROUND((AM404/1000*$K404*$L404/12)*_xlfn.XLOOKUP($A404,削除禁止_電灯料金!K:K,削除禁止_電灯料金!M:M,"-"),2)),"-")</f>
        <v>0</v>
      </c>
      <c r="AV404" s="178">
        <f>IFERROR(IF(OR($G404="公衆街路灯A",$G404="定額電灯"),ROUND((((AR404+AS404)*AN404))*12*_xlfn.XLOOKUP($A404,削除禁止_電灯料金!K:K,削除禁止_電灯料金!N:N),0),ROUND((AT404+AU404)*AN404*12*_xlfn.XLOOKUP($A404,削除禁止_電灯料金!K:K,削除禁止_電灯料金!N:N),0)),0)</f>
        <v>0</v>
      </c>
      <c r="AW404" s="145"/>
    </row>
    <row r="405" spans="1:49" ht="30" customHeight="1">
      <c r="A405" s="1">
        <v>6</v>
      </c>
      <c r="B405" s="41" t="s">
        <v>479</v>
      </c>
      <c r="C405" s="42"/>
      <c r="D405" s="256" t="s">
        <v>481</v>
      </c>
      <c r="E405" s="257" t="s">
        <v>316</v>
      </c>
      <c r="F405" s="258" t="s">
        <v>500</v>
      </c>
      <c r="G405" s="148" t="s">
        <v>73</v>
      </c>
      <c r="H405" s="279"/>
      <c r="I405" s="280"/>
      <c r="J405" s="267"/>
      <c r="K405" s="152">
        <v>0</v>
      </c>
      <c r="L405" s="153">
        <v>240</v>
      </c>
      <c r="M405" s="281" t="s">
        <v>501</v>
      </c>
      <c r="N405" s="119" t="s">
        <v>134</v>
      </c>
      <c r="O405" s="120">
        <v>1</v>
      </c>
      <c r="P405" s="155" t="s">
        <v>135</v>
      </c>
      <c r="Q405" s="155">
        <v>0</v>
      </c>
      <c r="R405" s="155">
        <v>0</v>
      </c>
      <c r="S405" s="156">
        <v>0</v>
      </c>
      <c r="T405" s="156">
        <v>0</v>
      </c>
      <c r="U405" s="156">
        <v>0</v>
      </c>
      <c r="V405" s="157">
        <v>0</v>
      </c>
      <c r="W405" s="158">
        <v>28</v>
      </c>
      <c r="X405" s="159">
        <v>1</v>
      </c>
      <c r="Y405" s="160">
        <v>1</v>
      </c>
      <c r="Z405" s="161">
        <v>0</v>
      </c>
      <c r="AA405" s="155">
        <v>0</v>
      </c>
      <c r="AB405" s="162" t="s">
        <v>80</v>
      </c>
      <c r="AC405" s="163" t="s">
        <v>56</v>
      </c>
      <c r="AD405" s="164" t="s">
        <v>56</v>
      </c>
      <c r="AE405" s="163" t="s">
        <v>56</v>
      </c>
      <c r="AF405" s="164">
        <v>0</v>
      </c>
      <c r="AG405" s="165">
        <v>0</v>
      </c>
      <c r="AH405" s="166" t="s">
        <v>113</v>
      </c>
      <c r="AI405" s="167"/>
      <c r="AJ405" s="168"/>
      <c r="AK405" s="169"/>
      <c r="AL405" s="170"/>
      <c r="AM405" s="171"/>
      <c r="AN405" s="172"/>
      <c r="AO405" s="173">
        <f t="shared" si="70"/>
        <v>0</v>
      </c>
      <c r="AP405" s="174" t="s">
        <v>82</v>
      </c>
      <c r="AQ405" s="175" t="str" cm="1">
        <f t="array" ref="AQ405">_xlfn.IFS(OR($G405="公衆街路灯A",$G405="定額電灯"),$G405&amp;AP405,COUNTIF(G405,"*従量電灯*"),G405,1,"-")</f>
        <v>従量電灯</v>
      </c>
      <c r="AR405" s="176" t="str" cm="1">
        <f t="array" ref="AR405">_xlfn.IFS($AN405=0,"-",OR($AH405="対象外",$AH405="-"),"-",OR($G405="公衆街路灯A",$G405="定額電灯"),_xlfn.XLOOKUP($AQ405,削除禁止_電灯料金!$B:$B,削除禁止_電灯料金!$E:$E,0),1,"-")</f>
        <v>-</v>
      </c>
      <c r="AS405" s="177" t="str" cm="1">
        <f t="array" ref="AS405">_xlfn.IFS($AR405="-","-",OR($G405="公衆街路灯A",$G405="定額電灯"),_xlfn.XLOOKUP(AQ405,削除禁止_電灯料金!$B:$B,削除禁止_電灯料金!$D:$D,0),1,"-")</f>
        <v>-</v>
      </c>
      <c r="AT405" s="176">
        <f>IFERROR(IF(OR($G405="公衆街路灯A",$G405="定額電灯"),"-",ROUND((_xlfn.XLOOKUP($AQ405,削除禁止_電灯料金!$B:$B,削除禁止_電灯料金!$E:$E)*AM405/1000*$K405*$L405/12),2)),"-")</f>
        <v>0</v>
      </c>
      <c r="AU405" s="177">
        <f>IFERROR(IF(OR($G405="公衆街路灯A",$G405="定額電灯"),"-",ROUND((AM405/1000*$K405*$L405/12)*_xlfn.XLOOKUP($A405,削除禁止_電灯料金!K:K,削除禁止_電灯料金!M:M,"-"),2)),"-")</f>
        <v>0</v>
      </c>
      <c r="AV405" s="178">
        <f>IFERROR(IF(OR($G405="公衆街路灯A",$G405="定額電灯"),ROUND((((AR405+AS405)*AN405))*12*_xlfn.XLOOKUP($A405,削除禁止_電灯料金!K:K,削除禁止_電灯料金!N:N),0),ROUND((AT405+AU405)*AN405*12*_xlfn.XLOOKUP($A405,削除禁止_電灯料金!K:K,削除禁止_電灯料金!N:N),0)),0)</f>
        <v>0</v>
      </c>
      <c r="AW405" s="145"/>
    </row>
    <row r="406" spans="1:49" ht="30" customHeight="1">
      <c r="A406" s="1">
        <v>6</v>
      </c>
      <c r="B406" s="41" t="s">
        <v>479</v>
      </c>
      <c r="C406" s="42"/>
      <c r="D406" s="256" t="s">
        <v>481</v>
      </c>
      <c r="E406" s="257" t="s">
        <v>316</v>
      </c>
      <c r="F406" s="258" t="s">
        <v>500</v>
      </c>
      <c r="G406" s="148" t="s">
        <v>73</v>
      </c>
      <c r="H406" s="279"/>
      <c r="I406" s="280"/>
      <c r="J406" s="267"/>
      <c r="K406" s="152">
        <v>0</v>
      </c>
      <c r="L406" s="153">
        <v>240</v>
      </c>
      <c r="M406" s="281" t="s">
        <v>502</v>
      </c>
      <c r="N406" s="119" t="s">
        <v>142</v>
      </c>
      <c r="O406" s="120">
        <v>1</v>
      </c>
      <c r="P406" s="155" t="s">
        <v>503</v>
      </c>
      <c r="Q406" s="155">
        <v>0</v>
      </c>
      <c r="R406" s="155">
        <v>0</v>
      </c>
      <c r="S406" s="156">
        <v>0</v>
      </c>
      <c r="T406" s="156">
        <v>0</v>
      </c>
      <c r="U406" s="156">
        <v>0</v>
      </c>
      <c r="V406" s="157">
        <v>0</v>
      </c>
      <c r="W406" s="158">
        <v>18</v>
      </c>
      <c r="X406" s="159">
        <v>1</v>
      </c>
      <c r="Y406" s="160">
        <v>1</v>
      </c>
      <c r="Z406" s="161">
        <v>0</v>
      </c>
      <c r="AA406" s="155">
        <v>0</v>
      </c>
      <c r="AB406" s="162" t="s">
        <v>80</v>
      </c>
      <c r="AC406" s="163" t="s">
        <v>56</v>
      </c>
      <c r="AD406" s="164" t="s">
        <v>56</v>
      </c>
      <c r="AE406" s="163" t="s">
        <v>56</v>
      </c>
      <c r="AF406" s="164">
        <v>0</v>
      </c>
      <c r="AG406" s="165">
        <v>0</v>
      </c>
      <c r="AH406" s="166" t="s">
        <v>81</v>
      </c>
      <c r="AI406" s="167"/>
      <c r="AJ406" s="168"/>
      <c r="AK406" s="169"/>
      <c r="AL406" s="170"/>
      <c r="AM406" s="171"/>
      <c r="AN406" s="172"/>
      <c r="AO406" s="173">
        <f t="shared" si="70"/>
        <v>0</v>
      </c>
      <c r="AP406" s="174" t="s">
        <v>82</v>
      </c>
      <c r="AQ406" s="175" t="str" cm="1">
        <f t="array" ref="AQ406">_xlfn.IFS(OR($G406="公衆街路灯A",$G406="定額電灯"),$G406&amp;AP406,COUNTIF(G406,"*従量電灯*"),G406,1,"-")</f>
        <v>従量電灯</v>
      </c>
      <c r="AR406" s="176" t="str" cm="1">
        <f t="array" ref="AR406">_xlfn.IFS($AN406=0,"-",OR($AH406="対象外",$AH406="-"),"-",OR($G406="公衆街路灯A",$G406="定額電灯"),_xlfn.XLOOKUP($AQ406,削除禁止_電灯料金!$B:$B,削除禁止_電灯料金!$E:$E,0),1,"-")</f>
        <v>-</v>
      </c>
      <c r="AS406" s="177" t="str" cm="1">
        <f t="array" ref="AS406">_xlfn.IFS($AR406="-","-",OR($G406="公衆街路灯A",$G406="定額電灯"),_xlfn.XLOOKUP(AQ406,削除禁止_電灯料金!$B:$B,削除禁止_電灯料金!$D:$D,0),1,"-")</f>
        <v>-</v>
      </c>
      <c r="AT406" s="176">
        <f>IFERROR(IF(OR($G406="公衆街路灯A",$G406="定額電灯"),"-",ROUND((_xlfn.XLOOKUP($AQ406,削除禁止_電灯料金!$B:$B,削除禁止_電灯料金!$E:$E)*AM406/1000*$K406*$L406/12),2)),"-")</f>
        <v>0</v>
      </c>
      <c r="AU406" s="177">
        <f>IFERROR(IF(OR($G406="公衆街路灯A",$G406="定額電灯"),"-",ROUND((AM406/1000*$K406*$L406/12)*_xlfn.XLOOKUP($A406,削除禁止_電灯料金!K:K,削除禁止_電灯料金!M:M,"-"),2)),"-")</f>
        <v>0</v>
      </c>
      <c r="AV406" s="178">
        <f>IFERROR(IF(OR($G406="公衆街路灯A",$G406="定額電灯"),ROUND((((AR406+AS406)*AN406))*12*_xlfn.XLOOKUP($A406,削除禁止_電灯料金!K:K,削除禁止_電灯料金!N:N),0),ROUND((AT406+AU406)*AN406*12*_xlfn.XLOOKUP($A406,削除禁止_電灯料金!K:K,削除禁止_電灯料金!N:N),0)),0)</f>
        <v>0</v>
      </c>
      <c r="AW406" s="145"/>
    </row>
    <row r="407" spans="1:49" ht="30" customHeight="1">
      <c r="A407" s="1">
        <v>6</v>
      </c>
      <c r="B407" s="41" t="s">
        <v>479</v>
      </c>
      <c r="C407" s="42"/>
      <c r="D407" s="256" t="s">
        <v>481</v>
      </c>
      <c r="E407" s="257" t="s">
        <v>557</v>
      </c>
      <c r="F407" s="258" t="s">
        <v>558</v>
      </c>
      <c r="G407" s="148" t="s">
        <v>73</v>
      </c>
      <c r="H407" s="279"/>
      <c r="I407" s="280"/>
      <c r="J407" s="267"/>
      <c r="K407" s="152">
        <v>1</v>
      </c>
      <c r="L407" s="153">
        <v>240</v>
      </c>
      <c r="M407" s="281" t="s">
        <v>559</v>
      </c>
      <c r="N407" s="119" t="s">
        <v>275</v>
      </c>
      <c r="O407" s="120">
        <v>1</v>
      </c>
      <c r="P407" s="155" t="s">
        <v>294</v>
      </c>
      <c r="Q407" s="155">
        <v>0</v>
      </c>
      <c r="R407" s="155">
        <v>0</v>
      </c>
      <c r="S407" s="156">
        <v>0</v>
      </c>
      <c r="T407" s="156">
        <v>0</v>
      </c>
      <c r="U407" s="156">
        <v>0</v>
      </c>
      <c r="V407" s="157">
        <v>0</v>
      </c>
      <c r="W407" s="158">
        <v>47</v>
      </c>
      <c r="X407" s="159">
        <v>3</v>
      </c>
      <c r="Y407" s="160">
        <v>3</v>
      </c>
      <c r="Z407" s="161">
        <f t="shared" ref="Z407" si="74">K407*L407*W407*Y407/12/1000</f>
        <v>2.82</v>
      </c>
      <c r="AA407" s="155">
        <v>0</v>
      </c>
      <c r="AB407" s="162" t="s">
        <v>80</v>
      </c>
      <c r="AC407" s="163" t="s">
        <v>56</v>
      </c>
      <c r="AD407" s="164" t="s">
        <v>56</v>
      </c>
      <c r="AE407" s="163" t="s">
        <v>56</v>
      </c>
      <c r="AF407" s="164">
        <f t="shared" ref="AF407" si="75">$B$2*Z407/Y407</f>
        <v>28.2</v>
      </c>
      <c r="AG407" s="165">
        <f t="shared" ref="AG407" si="76">Y407*AF407*120</f>
        <v>10152</v>
      </c>
      <c r="AH407" s="166" t="s">
        <v>113</v>
      </c>
      <c r="AI407" s="167"/>
      <c r="AJ407" s="168"/>
      <c r="AK407" s="169"/>
      <c r="AL407" s="170"/>
      <c r="AM407" s="171"/>
      <c r="AN407" s="172"/>
      <c r="AO407" s="173">
        <f t="shared" si="70"/>
        <v>0</v>
      </c>
      <c r="AP407" s="174" t="s">
        <v>82</v>
      </c>
      <c r="AQ407" s="175" t="str" cm="1">
        <f t="array" ref="AQ407">_xlfn.IFS(OR($G407="公衆街路灯A",$G407="定額電灯"),$G407&amp;AP407,COUNTIF(G407,"*従量電灯*"),G407,1,"-")</f>
        <v>従量電灯</v>
      </c>
      <c r="AR407" s="176" t="str" cm="1">
        <f t="array" ref="AR407">_xlfn.IFS($AN407=0,"-",OR($AH407="対象外",$AH407="-"),"-",OR($G407="公衆街路灯A",$G407="定額電灯"),_xlfn.XLOOKUP($AQ407,削除禁止_電灯料金!$B:$B,削除禁止_電灯料金!$E:$E,0),1,"-")</f>
        <v>-</v>
      </c>
      <c r="AS407" s="177" t="str" cm="1">
        <f t="array" ref="AS407">_xlfn.IFS($AR407="-","-",OR($G407="公衆街路灯A",$G407="定額電灯"),_xlfn.XLOOKUP(AQ407,削除禁止_電灯料金!$B:$B,削除禁止_電灯料金!$D:$D,0),1,"-")</f>
        <v>-</v>
      </c>
      <c r="AT407" s="176">
        <f>IFERROR(IF(OR($G407="公衆街路灯A",$G407="定額電灯"),"-",ROUND((_xlfn.XLOOKUP($AQ407,削除禁止_電灯料金!$B:$B,削除禁止_電灯料金!$E:$E)*AM407/1000*$K407*$L407/12),2)),"-")</f>
        <v>0</v>
      </c>
      <c r="AU407" s="177">
        <f>IFERROR(IF(OR($G407="公衆街路灯A",$G407="定額電灯"),"-",ROUND((AM407/1000*$K407*$L407/12)*_xlfn.XLOOKUP($A407,削除禁止_電灯料金!K:K,削除禁止_電灯料金!M:M,"-"),2)),"-")</f>
        <v>0</v>
      </c>
      <c r="AV407" s="178">
        <f>IFERROR(IF(OR($G407="公衆街路灯A",$G407="定額電灯"),ROUND((((AR407+AS407)*AN407))*12*_xlfn.XLOOKUP($A407,削除禁止_電灯料金!K:K,削除禁止_電灯料金!N:N),0),ROUND((AT407+AU407)*AN407*12*_xlfn.XLOOKUP($A407,削除禁止_電灯料金!K:K,削除禁止_電灯料金!N:N),0)),0)</f>
        <v>0</v>
      </c>
      <c r="AW407" s="145"/>
    </row>
    <row r="408" spans="1:49" ht="30" customHeight="1">
      <c r="A408" s="1">
        <v>6</v>
      </c>
      <c r="B408" s="41" t="s">
        <v>479</v>
      </c>
      <c r="C408" s="42"/>
      <c r="D408" s="259" t="s">
        <v>481</v>
      </c>
      <c r="E408" s="260" t="s">
        <v>557</v>
      </c>
      <c r="F408" s="261" t="s">
        <v>506</v>
      </c>
      <c r="G408" s="182" t="s">
        <v>73</v>
      </c>
      <c r="H408" s="183" t="s">
        <v>118</v>
      </c>
      <c r="I408" s="311"/>
      <c r="J408" s="312"/>
      <c r="K408" s="186">
        <v>12</v>
      </c>
      <c r="L408" s="187">
        <v>365</v>
      </c>
      <c r="M408" s="313" t="s">
        <v>560</v>
      </c>
      <c r="N408" s="189" t="s">
        <v>561</v>
      </c>
      <c r="O408" s="190">
        <v>1</v>
      </c>
      <c r="P408" s="191" t="s">
        <v>249</v>
      </c>
      <c r="Q408" s="191">
        <v>0</v>
      </c>
      <c r="R408" s="191">
        <v>0</v>
      </c>
      <c r="S408" s="192" t="s">
        <v>562</v>
      </c>
      <c r="T408" s="192">
        <v>0</v>
      </c>
      <c r="U408" s="192">
        <v>0</v>
      </c>
      <c r="V408" s="193">
        <v>0</v>
      </c>
      <c r="W408" s="194">
        <v>54</v>
      </c>
      <c r="X408" s="195">
        <v>1</v>
      </c>
      <c r="Y408" s="196">
        <v>1</v>
      </c>
      <c r="Z408" s="197">
        <v>0</v>
      </c>
      <c r="AA408" s="191">
        <v>0</v>
      </c>
      <c r="AB408" s="198" t="s">
        <v>80</v>
      </c>
      <c r="AC408" s="199" t="s">
        <v>56</v>
      </c>
      <c r="AD408" s="200" t="s">
        <v>56</v>
      </c>
      <c r="AE408" s="199" t="s">
        <v>56</v>
      </c>
      <c r="AF408" s="200">
        <v>0</v>
      </c>
      <c r="AG408" s="201">
        <v>0</v>
      </c>
      <c r="AH408" s="201" t="s">
        <v>124</v>
      </c>
      <c r="AI408" s="202" t="s">
        <v>124</v>
      </c>
      <c r="AJ408" s="203"/>
      <c r="AK408" s="204"/>
      <c r="AL408" s="194"/>
      <c r="AM408" s="205"/>
      <c r="AN408" s="206"/>
      <c r="AO408" s="200">
        <f t="shared" si="70"/>
        <v>0</v>
      </c>
      <c r="AP408" s="207" t="s">
        <v>82</v>
      </c>
      <c r="AQ408" s="198" t="str" cm="1">
        <f t="array" ref="AQ408">_xlfn.IFS(OR($G408="公衆街路灯A",$G408="定額電灯"),$G408&amp;AP408,COUNTIF(G408,"*従量電灯*"),G408,1,"-")</f>
        <v>従量電灯</v>
      </c>
      <c r="AR408" s="208" t="str" cm="1">
        <f t="array" ref="AR408">_xlfn.IFS($AN408=0,"-",OR($AH408="対象外",$AH408="-"),"-",OR($G408="公衆街路灯A",$G408="定額電灯"),_xlfn.XLOOKUP($AQ408,削除禁止_電灯料金!$B:$B,削除禁止_電灯料金!$E:$E,0),1,"-")</f>
        <v>-</v>
      </c>
      <c r="AS408" s="209" t="str" cm="1">
        <f t="array" ref="AS408">_xlfn.IFS($AR408="-","-",OR($G408="公衆街路灯A",$G408="定額電灯"),_xlfn.XLOOKUP(AQ408,削除禁止_電灯料金!$B:$B,削除禁止_電灯料金!$D:$D,0),1,"-")</f>
        <v>-</v>
      </c>
      <c r="AT408" s="208">
        <f>IFERROR(IF(OR($G408="公衆街路灯A",$G408="定額電灯"),"-",ROUND((_xlfn.XLOOKUP($AQ408,削除禁止_電灯料金!$B:$B,削除禁止_電灯料金!$E:$E)*AM408/1000*$K408*$L408/12),2)),"-")</f>
        <v>0</v>
      </c>
      <c r="AU408" s="209">
        <f>IFERROR(IF(OR($G408="公衆街路灯A",$G408="定額電灯"),"-",ROUND((AM408/1000*$K408*$L408/12)*_xlfn.XLOOKUP($A408,削除禁止_電灯料金!K:K,削除禁止_電灯料金!M:M,"-"),2)),"-")</f>
        <v>0</v>
      </c>
      <c r="AV408" s="210">
        <f>IFERROR(IF(OR($G408="公衆街路灯A",$G408="定額電灯"),ROUND((((AR408+AS408)*AN408))*12*_xlfn.XLOOKUP($A408,削除禁止_電灯料金!K:K,削除禁止_電灯料金!N:N),0),ROUND((AT408+AU408)*AN408*12*_xlfn.XLOOKUP($A408,削除禁止_電灯料金!K:K,削除禁止_電灯料金!N:N),0)),0)</f>
        <v>0</v>
      </c>
      <c r="AW408" s="145"/>
    </row>
    <row r="409" spans="1:49" ht="30" customHeight="1">
      <c r="A409" s="1">
        <v>6</v>
      </c>
      <c r="B409" s="41" t="s">
        <v>479</v>
      </c>
      <c r="C409" s="42"/>
      <c r="D409" s="259" t="s">
        <v>481</v>
      </c>
      <c r="E409" s="260" t="s">
        <v>563</v>
      </c>
      <c r="F409" s="261" t="s">
        <v>564</v>
      </c>
      <c r="G409" s="182" t="s">
        <v>73</v>
      </c>
      <c r="H409" s="318" t="s">
        <v>483</v>
      </c>
      <c r="I409" s="311"/>
      <c r="J409" s="312"/>
      <c r="K409" s="186" t="s">
        <v>82</v>
      </c>
      <c r="L409" s="187" t="s">
        <v>82</v>
      </c>
      <c r="M409" s="313" t="s">
        <v>484</v>
      </c>
      <c r="N409" s="189" t="s">
        <v>485</v>
      </c>
      <c r="O409" s="190">
        <v>0</v>
      </c>
      <c r="P409" s="191" t="s">
        <v>486</v>
      </c>
      <c r="Q409" s="191">
        <v>0</v>
      </c>
      <c r="R409" s="191">
        <v>0</v>
      </c>
      <c r="S409" s="192">
        <v>0</v>
      </c>
      <c r="T409" s="192">
        <v>0</v>
      </c>
      <c r="U409" s="192">
        <v>0</v>
      </c>
      <c r="V409" s="193">
        <v>0</v>
      </c>
      <c r="W409" s="194" t="s">
        <v>56</v>
      </c>
      <c r="X409" s="195"/>
      <c r="Y409" s="196">
        <v>0</v>
      </c>
      <c r="Z409" s="197">
        <v>0</v>
      </c>
      <c r="AA409" s="191">
        <v>0</v>
      </c>
      <c r="AB409" s="198" t="s">
        <v>80</v>
      </c>
      <c r="AC409" s="199" t="s">
        <v>56</v>
      </c>
      <c r="AD409" s="200" t="s">
        <v>56</v>
      </c>
      <c r="AE409" s="199" t="s">
        <v>56</v>
      </c>
      <c r="AF409" s="200" t="s">
        <v>56</v>
      </c>
      <c r="AG409" s="201">
        <v>0</v>
      </c>
      <c r="AH409" s="201" t="s">
        <v>124</v>
      </c>
      <c r="AI409" s="202" t="s">
        <v>487</v>
      </c>
      <c r="AJ409" s="203"/>
      <c r="AK409" s="204"/>
      <c r="AL409" s="194"/>
      <c r="AM409" s="205"/>
      <c r="AN409" s="206"/>
      <c r="AO409" s="200">
        <f t="shared" si="70"/>
        <v>0</v>
      </c>
      <c r="AP409" s="207" t="s">
        <v>82</v>
      </c>
      <c r="AQ409" s="198" t="str" cm="1">
        <f t="array" ref="AQ409">_xlfn.IFS(OR($G409="公衆街路灯A",$G409="定額電灯"),$G409&amp;AP409,COUNTIF(G409,"*従量電灯*"),G409,1,"-")</f>
        <v>従量電灯</v>
      </c>
      <c r="AR409" s="208" t="str" cm="1">
        <f t="array" ref="AR409">_xlfn.IFS($AN409=0,"-",OR($AH409="対象外",$AH409="-"),"-",OR($G409="公衆街路灯A",$G409="定額電灯"),_xlfn.XLOOKUP($AQ409,削除禁止_電灯料金!$B:$B,削除禁止_電灯料金!$E:$E,0),1,"-")</f>
        <v>-</v>
      </c>
      <c r="AS409" s="209" t="str" cm="1">
        <f t="array" ref="AS409">_xlfn.IFS($AR409="-","-",OR($G409="公衆街路灯A",$G409="定額電灯"),_xlfn.XLOOKUP(AQ409,削除禁止_電灯料金!$B:$B,削除禁止_電灯料金!$D:$D,0),1,"-")</f>
        <v>-</v>
      </c>
      <c r="AT409" s="208" t="str">
        <f>IFERROR(IF(OR($G409="公衆街路灯A",$G409="定額電灯"),"-",ROUND((_xlfn.XLOOKUP($AQ409,削除禁止_電灯料金!$B:$B,削除禁止_電灯料金!$E:$E)*AM409/1000*$K409*$L409/12),2)),"-")</f>
        <v>-</v>
      </c>
      <c r="AU409" s="209" t="str">
        <f>IFERROR(IF(OR($G409="公衆街路灯A",$G409="定額電灯"),"-",ROUND((AM409/1000*$K409*$L409/12)*_xlfn.XLOOKUP($A409,削除禁止_電灯料金!K:K,削除禁止_電灯料金!M:M,"-"),2)),"-")</f>
        <v>-</v>
      </c>
      <c r="AV409" s="210">
        <f>IFERROR(IF(OR($G409="公衆街路灯A",$G409="定額電灯"),ROUND((((AR409+AS409)*AN409))*12*_xlfn.XLOOKUP($A409,削除禁止_電灯料金!K:K,削除禁止_電灯料金!N:N),0),ROUND((AT409+AU409)*AN409*12*_xlfn.XLOOKUP($A409,削除禁止_電灯料金!K:K,削除禁止_電灯料金!N:N),0)),0)</f>
        <v>0</v>
      </c>
      <c r="AW409" s="145"/>
    </row>
    <row r="410" spans="1:49" ht="30" customHeight="1">
      <c r="A410" s="1">
        <v>6</v>
      </c>
      <c r="B410" s="41" t="s">
        <v>479</v>
      </c>
      <c r="C410" s="42"/>
      <c r="D410" s="259" t="s">
        <v>481</v>
      </c>
      <c r="E410" s="260" t="s">
        <v>565</v>
      </c>
      <c r="F410" s="261" t="s">
        <v>566</v>
      </c>
      <c r="G410" s="182" t="s">
        <v>73</v>
      </c>
      <c r="H410" s="318" t="s">
        <v>567</v>
      </c>
      <c r="I410" s="311"/>
      <c r="J410" s="312"/>
      <c r="K410" s="186">
        <v>9</v>
      </c>
      <c r="L410" s="187">
        <v>240</v>
      </c>
      <c r="M410" s="313" t="s">
        <v>560</v>
      </c>
      <c r="N410" s="189" t="s">
        <v>561</v>
      </c>
      <c r="O410" s="190">
        <v>1</v>
      </c>
      <c r="P410" s="191" t="s">
        <v>249</v>
      </c>
      <c r="Q410" s="191">
        <v>0</v>
      </c>
      <c r="R410" s="191">
        <v>0</v>
      </c>
      <c r="S410" s="192" t="s">
        <v>562</v>
      </c>
      <c r="T410" s="192">
        <v>0</v>
      </c>
      <c r="U410" s="192">
        <v>0</v>
      </c>
      <c r="V410" s="193">
        <v>0</v>
      </c>
      <c r="W410" s="194">
        <v>54</v>
      </c>
      <c r="X410" s="195">
        <v>1</v>
      </c>
      <c r="Y410" s="196">
        <v>1</v>
      </c>
      <c r="Z410" s="197">
        <v>0</v>
      </c>
      <c r="AA410" s="191">
        <v>0</v>
      </c>
      <c r="AB410" s="198" t="s">
        <v>80</v>
      </c>
      <c r="AC410" s="199" t="s">
        <v>56</v>
      </c>
      <c r="AD410" s="200" t="s">
        <v>56</v>
      </c>
      <c r="AE410" s="199" t="s">
        <v>56</v>
      </c>
      <c r="AF410" s="200">
        <v>0</v>
      </c>
      <c r="AG410" s="201">
        <v>0</v>
      </c>
      <c r="AH410" s="201" t="s">
        <v>124</v>
      </c>
      <c r="AI410" s="202" t="s">
        <v>124</v>
      </c>
      <c r="AJ410" s="203"/>
      <c r="AK410" s="204"/>
      <c r="AL410" s="194"/>
      <c r="AM410" s="205"/>
      <c r="AN410" s="206"/>
      <c r="AO410" s="200">
        <f t="shared" si="70"/>
        <v>0</v>
      </c>
      <c r="AP410" s="207" t="s">
        <v>82</v>
      </c>
      <c r="AQ410" s="198" t="str" cm="1">
        <f t="array" ref="AQ410">_xlfn.IFS(OR($G410="公衆街路灯A",$G410="定額電灯"),$G410&amp;AP410,COUNTIF(G410,"*従量電灯*"),G410,1,"-")</f>
        <v>従量電灯</v>
      </c>
      <c r="AR410" s="208" t="str" cm="1">
        <f t="array" ref="AR410">_xlfn.IFS($AN410=0,"-",OR($AH410="対象外",$AH410="-"),"-",OR($G410="公衆街路灯A",$G410="定額電灯"),_xlfn.XLOOKUP($AQ410,削除禁止_電灯料金!$B:$B,削除禁止_電灯料金!$E:$E,0),1,"-")</f>
        <v>-</v>
      </c>
      <c r="AS410" s="209" t="str" cm="1">
        <f t="array" ref="AS410">_xlfn.IFS($AR410="-","-",OR($G410="公衆街路灯A",$G410="定額電灯"),_xlfn.XLOOKUP(AQ410,削除禁止_電灯料金!$B:$B,削除禁止_電灯料金!$D:$D,0),1,"-")</f>
        <v>-</v>
      </c>
      <c r="AT410" s="208">
        <f>IFERROR(IF(OR($G410="公衆街路灯A",$G410="定額電灯"),"-",ROUND((_xlfn.XLOOKUP($AQ410,削除禁止_電灯料金!$B:$B,削除禁止_電灯料金!$E:$E)*AM410/1000*$K410*$L410/12),2)),"-")</f>
        <v>0</v>
      </c>
      <c r="AU410" s="209">
        <f>IFERROR(IF(OR($G410="公衆街路灯A",$G410="定額電灯"),"-",ROUND((AM410/1000*$K410*$L410/12)*_xlfn.XLOOKUP($A410,削除禁止_電灯料金!K:K,削除禁止_電灯料金!M:M,"-"),2)),"-")</f>
        <v>0</v>
      </c>
      <c r="AV410" s="210">
        <f>IFERROR(IF(OR($G410="公衆街路灯A",$G410="定額電灯"),ROUND((((AR410+AS410)*AN410))*12*_xlfn.XLOOKUP($A410,削除禁止_電灯料金!K:K,削除禁止_電灯料金!N:N),0),ROUND((AT410+AU410)*AN410*12*_xlfn.XLOOKUP($A410,削除禁止_電灯料金!K:K,削除禁止_電灯料金!N:N),0)),0)</f>
        <v>0</v>
      </c>
      <c r="AW410" s="145"/>
    </row>
    <row r="411" spans="1:49" ht="30" customHeight="1">
      <c r="A411" s="1">
        <v>6</v>
      </c>
      <c r="B411" s="41" t="s">
        <v>479</v>
      </c>
      <c r="C411" s="42"/>
      <c r="D411" s="256" t="s">
        <v>269</v>
      </c>
      <c r="E411" s="257" t="s">
        <v>224</v>
      </c>
      <c r="F411" s="258" t="s">
        <v>568</v>
      </c>
      <c r="G411" s="148" t="s">
        <v>73</v>
      </c>
      <c r="H411" s="279"/>
      <c r="I411" s="280"/>
      <c r="J411" s="267"/>
      <c r="K411" s="152">
        <v>9</v>
      </c>
      <c r="L411" s="153">
        <v>240</v>
      </c>
      <c r="M411" s="281" t="s">
        <v>569</v>
      </c>
      <c r="N411" s="119" t="s">
        <v>172</v>
      </c>
      <c r="O411" s="120">
        <v>4</v>
      </c>
      <c r="P411" s="155" t="s">
        <v>227</v>
      </c>
      <c r="Q411" s="155">
        <v>0</v>
      </c>
      <c r="R411" s="155">
        <v>0</v>
      </c>
      <c r="S411" s="156">
        <v>0</v>
      </c>
      <c r="T411" s="156">
        <v>0</v>
      </c>
      <c r="U411" s="156">
        <v>0</v>
      </c>
      <c r="V411" s="157">
        <v>0</v>
      </c>
      <c r="W411" s="158">
        <v>47</v>
      </c>
      <c r="X411" s="159">
        <v>1</v>
      </c>
      <c r="Y411" s="160">
        <v>4</v>
      </c>
      <c r="Z411" s="161">
        <f t="shared" ref="Z411:Z412" si="77">K411*L411*W411*Y411/12/1000</f>
        <v>33.840000000000003</v>
      </c>
      <c r="AA411" s="155">
        <v>0</v>
      </c>
      <c r="AB411" s="162" t="s">
        <v>80</v>
      </c>
      <c r="AC411" s="163" t="s">
        <v>56</v>
      </c>
      <c r="AD411" s="164" t="s">
        <v>56</v>
      </c>
      <c r="AE411" s="163" t="s">
        <v>56</v>
      </c>
      <c r="AF411" s="164">
        <f t="shared" ref="AF411:AF412" si="78">$B$2*Z411/Y411</f>
        <v>253.8</v>
      </c>
      <c r="AG411" s="165">
        <f t="shared" ref="AG411:AG412" si="79">Y411*AF411*120</f>
        <v>121824</v>
      </c>
      <c r="AH411" s="166" t="s">
        <v>113</v>
      </c>
      <c r="AI411" s="167"/>
      <c r="AJ411" s="168"/>
      <c r="AK411" s="169"/>
      <c r="AL411" s="170"/>
      <c r="AM411" s="171"/>
      <c r="AN411" s="172"/>
      <c r="AO411" s="173">
        <f t="shared" si="70"/>
        <v>0</v>
      </c>
      <c r="AP411" s="174" t="s">
        <v>82</v>
      </c>
      <c r="AQ411" s="175" t="str" cm="1">
        <f t="array" ref="AQ411">_xlfn.IFS(OR($G411="公衆街路灯A",$G411="定額電灯"),$G411&amp;AP411,COUNTIF(G411,"*従量電灯*"),G411,1,"-")</f>
        <v>従量電灯</v>
      </c>
      <c r="AR411" s="176" t="str" cm="1">
        <f t="array" ref="AR411">_xlfn.IFS($AN411=0,"-",OR($AH411="対象外",$AH411="-"),"-",OR($G411="公衆街路灯A",$G411="定額電灯"),_xlfn.XLOOKUP($AQ411,削除禁止_電灯料金!$B:$B,削除禁止_電灯料金!$E:$E,0),1,"-")</f>
        <v>-</v>
      </c>
      <c r="AS411" s="177" t="str" cm="1">
        <f t="array" ref="AS411">_xlfn.IFS($AR411="-","-",OR($G411="公衆街路灯A",$G411="定額電灯"),_xlfn.XLOOKUP(AQ411,削除禁止_電灯料金!$B:$B,削除禁止_電灯料金!$D:$D,0),1,"-")</f>
        <v>-</v>
      </c>
      <c r="AT411" s="176">
        <f>IFERROR(IF(OR($G411="公衆街路灯A",$G411="定額電灯"),"-",ROUND((_xlfn.XLOOKUP($AQ411,削除禁止_電灯料金!$B:$B,削除禁止_電灯料金!$E:$E)*AM411/1000*$K411*$L411/12),2)),"-")</f>
        <v>0</v>
      </c>
      <c r="AU411" s="177">
        <f>IFERROR(IF(OR($G411="公衆街路灯A",$G411="定額電灯"),"-",ROUND((AM411/1000*$K411*$L411/12)*_xlfn.XLOOKUP($A411,削除禁止_電灯料金!K:K,削除禁止_電灯料金!M:M,"-"),2)),"-")</f>
        <v>0</v>
      </c>
      <c r="AV411" s="178">
        <f>IFERROR(IF(OR($G411="公衆街路灯A",$G411="定額電灯"),ROUND((((AR411+AS411)*AN411))*12*_xlfn.XLOOKUP($A411,削除禁止_電灯料金!K:K,削除禁止_電灯料金!N:N),0),ROUND((AT411+AU411)*AN411*12*_xlfn.XLOOKUP($A411,削除禁止_電灯料金!K:K,削除禁止_電灯料金!N:N),0)),0)</f>
        <v>0</v>
      </c>
      <c r="AW411" s="145"/>
    </row>
    <row r="412" spans="1:49" ht="30" customHeight="1">
      <c r="A412" s="1">
        <v>6</v>
      </c>
      <c r="B412" s="41" t="s">
        <v>479</v>
      </c>
      <c r="C412" s="42"/>
      <c r="D412" s="256" t="s">
        <v>269</v>
      </c>
      <c r="E412" s="257" t="s">
        <v>224</v>
      </c>
      <c r="F412" s="258" t="s">
        <v>568</v>
      </c>
      <c r="G412" s="148" t="s">
        <v>73</v>
      </c>
      <c r="H412" s="279"/>
      <c r="I412" s="280"/>
      <c r="J412" s="267"/>
      <c r="K412" s="152">
        <v>24</v>
      </c>
      <c r="L412" s="153">
        <v>365</v>
      </c>
      <c r="M412" s="281" t="s">
        <v>570</v>
      </c>
      <c r="N412" s="119" t="s">
        <v>416</v>
      </c>
      <c r="O412" s="120">
        <v>1</v>
      </c>
      <c r="P412" s="155" t="s">
        <v>135</v>
      </c>
      <c r="Q412" s="155">
        <v>0</v>
      </c>
      <c r="R412" s="155">
        <v>0</v>
      </c>
      <c r="S412" s="156">
        <v>0</v>
      </c>
      <c r="T412" s="156" t="s">
        <v>276</v>
      </c>
      <c r="U412" s="156" t="s">
        <v>102</v>
      </c>
      <c r="V412" s="157">
        <v>0</v>
      </c>
      <c r="W412" s="158">
        <v>28</v>
      </c>
      <c r="X412" s="159">
        <v>1</v>
      </c>
      <c r="Y412" s="160">
        <v>1</v>
      </c>
      <c r="Z412" s="161">
        <f t="shared" si="77"/>
        <v>20.440000000000001</v>
      </c>
      <c r="AA412" s="155">
        <v>0</v>
      </c>
      <c r="AB412" s="162" t="s">
        <v>80</v>
      </c>
      <c r="AC412" s="163" t="s">
        <v>56</v>
      </c>
      <c r="AD412" s="164" t="s">
        <v>56</v>
      </c>
      <c r="AE412" s="163" t="s">
        <v>56</v>
      </c>
      <c r="AF412" s="164">
        <f t="shared" si="78"/>
        <v>613.20000000000005</v>
      </c>
      <c r="AG412" s="165">
        <f t="shared" si="79"/>
        <v>73584</v>
      </c>
      <c r="AH412" s="166" t="s">
        <v>81</v>
      </c>
      <c r="AI412" s="167"/>
      <c r="AJ412" s="168"/>
      <c r="AK412" s="169"/>
      <c r="AL412" s="170"/>
      <c r="AM412" s="171"/>
      <c r="AN412" s="172"/>
      <c r="AO412" s="173">
        <f t="shared" si="70"/>
        <v>0</v>
      </c>
      <c r="AP412" s="174" t="s">
        <v>82</v>
      </c>
      <c r="AQ412" s="175" t="str" cm="1">
        <f t="array" ref="AQ412">_xlfn.IFS(OR($G412="公衆街路灯A",$G412="定額電灯"),$G412&amp;AP412,COUNTIF(G412,"*従量電灯*"),G412,1,"-")</f>
        <v>従量電灯</v>
      </c>
      <c r="AR412" s="176" t="str" cm="1">
        <f t="array" ref="AR412">_xlfn.IFS($AN412=0,"-",OR($AH412="対象外",$AH412="-"),"-",OR($G412="公衆街路灯A",$G412="定額電灯"),_xlfn.XLOOKUP($AQ412,削除禁止_電灯料金!$B:$B,削除禁止_電灯料金!$E:$E,0),1,"-")</f>
        <v>-</v>
      </c>
      <c r="AS412" s="177" t="str" cm="1">
        <f t="array" ref="AS412">_xlfn.IFS($AR412="-","-",OR($G412="公衆街路灯A",$G412="定額電灯"),_xlfn.XLOOKUP(AQ412,削除禁止_電灯料金!$B:$B,削除禁止_電灯料金!$D:$D,0),1,"-")</f>
        <v>-</v>
      </c>
      <c r="AT412" s="176">
        <f>IFERROR(IF(OR($G412="公衆街路灯A",$G412="定額電灯"),"-",ROUND((_xlfn.XLOOKUP($AQ412,削除禁止_電灯料金!$B:$B,削除禁止_電灯料金!$E:$E)*AM412/1000*$K412*$L412/12),2)),"-")</f>
        <v>0</v>
      </c>
      <c r="AU412" s="177">
        <f>IFERROR(IF(OR($G412="公衆街路灯A",$G412="定額電灯"),"-",ROUND((AM412/1000*$K412*$L412/12)*_xlfn.XLOOKUP($A412,削除禁止_電灯料金!K:K,削除禁止_電灯料金!M:M,"-"),2)),"-")</f>
        <v>0</v>
      </c>
      <c r="AV412" s="178">
        <f>IFERROR(IF(OR($G412="公衆街路灯A",$G412="定額電灯"),ROUND((((AR412+AS412)*AN412))*12*_xlfn.XLOOKUP($A412,削除禁止_電灯料金!K:K,削除禁止_電灯料金!N:N),0),ROUND((AT412+AU412)*AN412*12*_xlfn.XLOOKUP($A412,削除禁止_電灯料金!K:K,削除禁止_電灯料金!N:N),0)),0)</f>
        <v>0</v>
      </c>
      <c r="AW412" s="145"/>
    </row>
    <row r="413" spans="1:49" ht="30" customHeight="1">
      <c r="A413" s="1">
        <v>6</v>
      </c>
      <c r="B413" s="41" t="s">
        <v>479</v>
      </c>
      <c r="C413" s="42"/>
      <c r="D413" s="259" t="s">
        <v>269</v>
      </c>
      <c r="E413" s="260" t="s">
        <v>224</v>
      </c>
      <c r="F413" s="261" t="s">
        <v>571</v>
      </c>
      <c r="G413" s="182" t="s">
        <v>73</v>
      </c>
      <c r="H413" s="318" t="s">
        <v>483</v>
      </c>
      <c r="I413" s="311"/>
      <c r="J413" s="312"/>
      <c r="K413" s="186" t="s">
        <v>82</v>
      </c>
      <c r="L413" s="187" t="s">
        <v>82</v>
      </c>
      <c r="M413" s="313" t="s">
        <v>484</v>
      </c>
      <c r="N413" s="189" t="s">
        <v>485</v>
      </c>
      <c r="O413" s="190">
        <v>0</v>
      </c>
      <c r="P413" s="191" t="s">
        <v>486</v>
      </c>
      <c r="Q413" s="191">
        <v>0</v>
      </c>
      <c r="R413" s="191">
        <v>0</v>
      </c>
      <c r="S413" s="192">
        <v>0</v>
      </c>
      <c r="T413" s="192">
        <v>0</v>
      </c>
      <c r="U413" s="192">
        <v>0</v>
      </c>
      <c r="V413" s="193">
        <v>0</v>
      </c>
      <c r="W413" s="194" t="s">
        <v>56</v>
      </c>
      <c r="X413" s="195"/>
      <c r="Y413" s="196">
        <v>0</v>
      </c>
      <c r="Z413" s="197">
        <v>0</v>
      </c>
      <c r="AA413" s="191">
        <v>0</v>
      </c>
      <c r="AB413" s="198" t="s">
        <v>80</v>
      </c>
      <c r="AC413" s="199" t="s">
        <v>56</v>
      </c>
      <c r="AD413" s="200" t="s">
        <v>56</v>
      </c>
      <c r="AE413" s="199" t="s">
        <v>56</v>
      </c>
      <c r="AF413" s="200" t="s">
        <v>56</v>
      </c>
      <c r="AG413" s="201">
        <v>0</v>
      </c>
      <c r="AH413" s="201" t="s">
        <v>124</v>
      </c>
      <c r="AI413" s="202" t="s">
        <v>487</v>
      </c>
      <c r="AJ413" s="203"/>
      <c r="AK413" s="204"/>
      <c r="AL413" s="194"/>
      <c r="AM413" s="205"/>
      <c r="AN413" s="206"/>
      <c r="AO413" s="200">
        <f t="shared" si="70"/>
        <v>0</v>
      </c>
      <c r="AP413" s="207" t="s">
        <v>82</v>
      </c>
      <c r="AQ413" s="198" t="str" cm="1">
        <f t="array" ref="AQ413">_xlfn.IFS(OR($G413="公衆街路灯A",$G413="定額電灯"),$G413&amp;AP413,COUNTIF(G413,"*従量電灯*"),G413,1,"-")</f>
        <v>従量電灯</v>
      </c>
      <c r="AR413" s="208" t="str" cm="1">
        <f t="array" ref="AR413">_xlfn.IFS($AN413=0,"-",OR($AH413="対象外",$AH413="-"),"-",OR($G413="公衆街路灯A",$G413="定額電灯"),_xlfn.XLOOKUP($AQ413,削除禁止_電灯料金!$B:$B,削除禁止_電灯料金!$E:$E,0),1,"-")</f>
        <v>-</v>
      </c>
      <c r="AS413" s="209" t="str" cm="1">
        <f t="array" ref="AS413">_xlfn.IFS($AR413="-","-",OR($G413="公衆街路灯A",$G413="定額電灯"),_xlfn.XLOOKUP(AQ413,削除禁止_電灯料金!$B:$B,削除禁止_電灯料金!$D:$D,0),1,"-")</f>
        <v>-</v>
      </c>
      <c r="AT413" s="208" t="str">
        <f>IFERROR(IF(OR($G413="公衆街路灯A",$G413="定額電灯"),"-",ROUND((_xlfn.XLOOKUP($AQ413,削除禁止_電灯料金!$B:$B,削除禁止_電灯料金!$E:$E)*AM413/1000*$K413*$L413/12),2)),"-")</f>
        <v>-</v>
      </c>
      <c r="AU413" s="209" t="str">
        <f>IFERROR(IF(OR($G413="公衆街路灯A",$G413="定額電灯"),"-",ROUND((AM413/1000*$K413*$L413/12)*_xlfn.XLOOKUP($A413,削除禁止_電灯料金!K:K,削除禁止_電灯料金!M:M,"-"),2)),"-")</f>
        <v>-</v>
      </c>
      <c r="AV413" s="210">
        <f>IFERROR(IF(OR($G413="公衆街路灯A",$G413="定額電灯"),ROUND((((AR413+AS413)*AN413))*12*_xlfn.XLOOKUP($A413,削除禁止_電灯料金!K:K,削除禁止_電灯料金!N:N),0),ROUND((AT413+AU413)*AN413*12*_xlfn.XLOOKUP($A413,削除禁止_電灯料金!K:K,削除禁止_電灯料金!N:N),0)),0)</f>
        <v>0</v>
      </c>
      <c r="AW413" s="145"/>
    </row>
    <row r="414" spans="1:49" ht="30" customHeight="1">
      <c r="A414" s="1">
        <v>6</v>
      </c>
      <c r="B414" s="41" t="s">
        <v>479</v>
      </c>
      <c r="C414" s="42"/>
      <c r="D414" s="259" t="s">
        <v>269</v>
      </c>
      <c r="E414" s="260" t="s">
        <v>224</v>
      </c>
      <c r="F414" s="261" t="s">
        <v>572</v>
      </c>
      <c r="G414" s="182" t="s">
        <v>73</v>
      </c>
      <c r="H414" s="318" t="s">
        <v>483</v>
      </c>
      <c r="I414" s="311"/>
      <c r="J414" s="312"/>
      <c r="K414" s="186" t="s">
        <v>82</v>
      </c>
      <c r="L414" s="187" t="s">
        <v>82</v>
      </c>
      <c r="M414" s="313" t="s">
        <v>484</v>
      </c>
      <c r="N414" s="189" t="s">
        <v>485</v>
      </c>
      <c r="O414" s="190">
        <v>0</v>
      </c>
      <c r="P414" s="191" t="s">
        <v>486</v>
      </c>
      <c r="Q414" s="191">
        <v>0</v>
      </c>
      <c r="R414" s="191">
        <v>0</v>
      </c>
      <c r="S414" s="192">
        <v>0</v>
      </c>
      <c r="T414" s="192">
        <v>0</v>
      </c>
      <c r="U414" s="192">
        <v>0</v>
      </c>
      <c r="V414" s="193">
        <v>0</v>
      </c>
      <c r="W414" s="194" t="s">
        <v>56</v>
      </c>
      <c r="X414" s="195"/>
      <c r="Y414" s="196">
        <v>0</v>
      </c>
      <c r="Z414" s="197">
        <v>0</v>
      </c>
      <c r="AA414" s="191">
        <v>0</v>
      </c>
      <c r="AB414" s="198" t="s">
        <v>80</v>
      </c>
      <c r="AC414" s="199" t="s">
        <v>56</v>
      </c>
      <c r="AD414" s="200" t="s">
        <v>56</v>
      </c>
      <c r="AE414" s="199" t="s">
        <v>56</v>
      </c>
      <c r="AF414" s="200" t="s">
        <v>56</v>
      </c>
      <c r="AG414" s="201">
        <v>0</v>
      </c>
      <c r="AH414" s="201" t="s">
        <v>124</v>
      </c>
      <c r="AI414" s="202" t="s">
        <v>487</v>
      </c>
      <c r="AJ414" s="203"/>
      <c r="AK414" s="204"/>
      <c r="AL414" s="194"/>
      <c r="AM414" s="205"/>
      <c r="AN414" s="206"/>
      <c r="AO414" s="200">
        <f t="shared" si="70"/>
        <v>0</v>
      </c>
      <c r="AP414" s="207" t="s">
        <v>82</v>
      </c>
      <c r="AQ414" s="198" t="str" cm="1">
        <f t="array" ref="AQ414">_xlfn.IFS(OR($G414="公衆街路灯A",$G414="定額電灯"),$G414&amp;AP414,COUNTIF(G414,"*従量電灯*"),G414,1,"-")</f>
        <v>従量電灯</v>
      </c>
      <c r="AR414" s="208" t="str" cm="1">
        <f t="array" ref="AR414">_xlfn.IFS($AN414=0,"-",OR($AH414="対象外",$AH414="-"),"-",OR($G414="公衆街路灯A",$G414="定額電灯"),_xlfn.XLOOKUP($AQ414,削除禁止_電灯料金!$B:$B,削除禁止_電灯料金!$E:$E,0),1,"-")</f>
        <v>-</v>
      </c>
      <c r="AS414" s="209" t="str" cm="1">
        <f t="array" ref="AS414">_xlfn.IFS($AR414="-","-",OR($G414="公衆街路灯A",$G414="定額電灯"),_xlfn.XLOOKUP(AQ414,削除禁止_電灯料金!$B:$B,削除禁止_電灯料金!$D:$D,0),1,"-")</f>
        <v>-</v>
      </c>
      <c r="AT414" s="208" t="str">
        <f>IFERROR(IF(OR($G414="公衆街路灯A",$G414="定額電灯"),"-",ROUND((_xlfn.XLOOKUP($AQ414,削除禁止_電灯料金!$B:$B,削除禁止_電灯料金!$E:$E)*AM414/1000*$K414*$L414/12),2)),"-")</f>
        <v>-</v>
      </c>
      <c r="AU414" s="209" t="str">
        <f>IFERROR(IF(OR($G414="公衆街路灯A",$G414="定額電灯"),"-",ROUND((AM414/1000*$K414*$L414/12)*_xlfn.XLOOKUP($A414,削除禁止_電灯料金!K:K,削除禁止_電灯料金!M:M,"-"),2)),"-")</f>
        <v>-</v>
      </c>
      <c r="AV414" s="210">
        <f>IFERROR(IF(OR($G414="公衆街路灯A",$G414="定額電灯"),ROUND((((AR414+AS414)*AN414))*12*_xlfn.XLOOKUP($A414,削除禁止_電灯料金!K:K,削除禁止_電灯料金!N:N),0),ROUND((AT414+AU414)*AN414*12*_xlfn.XLOOKUP($A414,削除禁止_電灯料金!K:K,削除禁止_電灯料金!N:N),0)),0)</f>
        <v>0</v>
      </c>
      <c r="AW414" s="145"/>
    </row>
    <row r="415" spans="1:49" ht="30" customHeight="1">
      <c r="A415" s="1">
        <v>6</v>
      </c>
      <c r="B415" s="41" t="s">
        <v>479</v>
      </c>
      <c r="C415" s="42"/>
      <c r="D415" s="259" t="s">
        <v>269</v>
      </c>
      <c r="E415" s="260" t="s">
        <v>224</v>
      </c>
      <c r="F415" s="261" t="s">
        <v>573</v>
      </c>
      <c r="G415" s="182" t="s">
        <v>73</v>
      </c>
      <c r="H415" s="318" t="s">
        <v>483</v>
      </c>
      <c r="I415" s="311"/>
      <c r="J415" s="312"/>
      <c r="K415" s="186" t="s">
        <v>82</v>
      </c>
      <c r="L415" s="187" t="s">
        <v>82</v>
      </c>
      <c r="M415" s="313" t="s">
        <v>484</v>
      </c>
      <c r="N415" s="189" t="s">
        <v>485</v>
      </c>
      <c r="O415" s="190">
        <v>0</v>
      </c>
      <c r="P415" s="191" t="s">
        <v>486</v>
      </c>
      <c r="Q415" s="191">
        <v>0</v>
      </c>
      <c r="R415" s="191">
        <v>0</v>
      </c>
      <c r="S415" s="192">
        <v>0</v>
      </c>
      <c r="T415" s="192">
        <v>0</v>
      </c>
      <c r="U415" s="192">
        <v>0</v>
      </c>
      <c r="V415" s="193">
        <v>0</v>
      </c>
      <c r="W415" s="194" t="s">
        <v>56</v>
      </c>
      <c r="X415" s="195"/>
      <c r="Y415" s="196">
        <v>0</v>
      </c>
      <c r="Z415" s="197">
        <v>0</v>
      </c>
      <c r="AA415" s="191">
        <v>0</v>
      </c>
      <c r="AB415" s="198" t="s">
        <v>80</v>
      </c>
      <c r="AC415" s="199" t="s">
        <v>56</v>
      </c>
      <c r="AD415" s="200" t="s">
        <v>56</v>
      </c>
      <c r="AE415" s="199" t="s">
        <v>56</v>
      </c>
      <c r="AF415" s="200" t="s">
        <v>56</v>
      </c>
      <c r="AG415" s="201">
        <v>0</v>
      </c>
      <c r="AH415" s="201" t="s">
        <v>124</v>
      </c>
      <c r="AI415" s="202" t="s">
        <v>487</v>
      </c>
      <c r="AJ415" s="203"/>
      <c r="AK415" s="204"/>
      <c r="AL415" s="194"/>
      <c r="AM415" s="205"/>
      <c r="AN415" s="206"/>
      <c r="AO415" s="200">
        <f t="shared" si="70"/>
        <v>0</v>
      </c>
      <c r="AP415" s="207" t="s">
        <v>82</v>
      </c>
      <c r="AQ415" s="198" t="str" cm="1">
        <f t="array" ref="AQ415">_xlfn.IFS(OR($G415="公衆街路灯A",$G415="定額電灯"),$G415&amp;AP415,COUNTIF(G415,"*従量電灯*"),G415,1,"-")</f>
        <v>従量電灯</v>
      </c>
      <c r="AR415" s="208" t="str" cm="1">
        <f t="array" ref="AR415">_xlfn.IFS($AN415=0,"-",OR($AH415="対象外",$AH415="-"),"-",OR($G415="公衆街路灯A",$G415="定額電灯"),_xlfn.XLOOKUP($AQ415,削除禁止_電灯料金!$B:$B,削除禁止_電灯料金!$E:$E,0),1,"-")</f>
        <v>-</v>
      </c>
      <c r="AS415" s="209" t="str" cm="1">
        <f t="array" ref="AS415">_xlfn.IFS($AR415="-","-",OR($G415="公衆街路灯A",$G415="定額電灯"),_xlfn.XLOOKUP(AQ415,削除禁止_電灯料金!$B:$B,削除禁止_電灯料金!$D:$D,0),1,"-")</f>
        <v>-</v>
      </c>
      <c r="AT415" s="208" t="str">
        <f>IFERROR(IF(OR($G415="公衆街路灯A",$G415="定額電灯"),"-",ROUND((_xlfn.XLOOKUP($AQ415,削除禁止_電灯料金!$B:$B,削除禁止_電灯料金!$E:$E)*AM415/1000*$K415*$L415/12),2)),"-")</f>
        <v>-</v>
      </c>
      <c r="AU415" s="209" t="str">
        <f>IFERROR(IF(OR($G415="公衆街路灯A",$G415="定額電灯"),"-",ROUND((AM415/1000*$K415*$L415/12)*_xlfn.XLOOKUP($A415,削除禁止_電灯料金!K:K,削除禁止_電灯料金!M:M,"-"),2)),"-")</f>
        <v>-</v>
      </c>
      <c r="AV415" s="210">
        <f>IFERROR(IF(OR($G415="公衆街路灯A",$G415="定額電灯"),ROUND((((AR415+AS415)*AN415))*12*_xlfn.XLOOKUP($A415,削除禁止_電灯料金!K:K,削除禁止_電灯料金!N:N),0),ROUND((AT415+AU415)*AN415*12*_xlfn.XLOOKUP($A415,削除禁止_電灯料金!K:K,削除禁止_電灯料金!N:N),0)),0)</f>
        <v>0</v>
      </c>
      <c r="AW415" s="145"/>
    </row>
    <row r="416" spans="1:49" ht="30" customHeight="1">
      <c r="A416" s="1">
        <v>6</v>
      </c>
      <c r="B416" s="41" t="s">
        <v>479</v>
      </c>
      <c r="C416" s="42"/>
      <c r="D416" s="259" t="s">
        <v>269</v>
      </c>
      <c r="E416" s="260" t="s">
        <v>224</v>
      </c>
      <c r="F416" s="261" t="s">
        <v>574</v>
      </c>
      <c r="G416" s="182" t="s">
        <v>73</v>
      </c>
      <c r="H416" s="318" t="s">
        <v>483</v>
      </c>
      <c r="I416" s="311"/>
      <c r="J416" s="312"/>
      <c r="K416" s="186" t="s">
        <v>82</v>
      </c>
      <c r="L416" s="187" t="s">
        <v>82</v>
      </c>
      <c r="M416" s="313" t="s">
        <v>484</v>
      </c>
      <c r="N416" s="189" t="s">
        <v>485</v>
      </c>
      <c r="O416" s="190">
        <v>0</v>
      </c>
      <c r="P416" s="191" t="s">
        <v>486</v>
      </c>
      <c r="Q416" s="191">
        <v>0</v>
      </c>
      <c r="R416" s="191">
        <v>0</v>
      </c>
      <c r="S416" s="192">
        <v>0</v>
      </c>
      <c r="T416" s="192">
        <v>0</v>
      </c>
      <c r="U416" s="192">
        <v>0</v>
      </c>
      <c r="V416" s="193">
        <v>0</v>
      </c>
      <c r="W416" s="194" t="s">
        <v>56</v>
      </c>
      <c r="X416" s="195"/>
      <c r="Y416" s="196">
        <v>0</v>
      </c>
      <c r="Z416" s="197">
        <v>0</v>
      </c>
      <c r="AA416" s="191">
        <v>0</v>
      </c>
      <c r="AB416" s="198" t="s">
        <v>80</v>
      </c>
      <c r="AC416" s="199" t="s">
        <v>56</v>
      </c>
      <c r="AD416" s="200" t="s">
        <v>56</v>
      </c>
      <c r="AE416" s="199" t="s">
        <v>56</v>
      </c>
      <c r="AF416" s="200" t="s">
        <v>56</v>
      </c>
      <c r="AG416" s="201">
        <v>0</v>
      </c>
      <c r="AH416" s="201" t="s">
        <v>124</v>
      </c>
      <c r="AI416" s="202" t="s">
        <v>487</v>
      </c>
      <c r="AJ416" s="203"/>
      <c r="AK416" s="204"/>
      <c r="AL416" s="194"/>
      <c r="AM416" s="205"/>
      <c r="AN416" s="206"/>
      <c r="AO416" s="200">
        <f t="shared" si="70"/>
        <v>0</v>
      </c>
      <c r="AP416" s="207" t="s">
        <v>82</v>
      </c>
      <c r="AQ416" s="198" t="str" cm="1">
        <f t="array" ref="AQ416">_xlfn.IFS(OR($G416="公衆街路灯A",$G416="定額電灯"),$G416&amp;AP416,COUNTIF(G416,"*従量電灯*"),G416,1,"-")</f>
        <v>従量電灯</v>
      </c>
      <c r="AR416" s="208" t="str" cm="1">
        <f t="array" ref="AR416">_xlfn.IFS($AN416=0,"-",OR($AH416="対象外",$AH416="-"),"-",OR($G416="公衆街路灯A",$G416="定額電灯"),_xlfn.XLOOKUP($AQ416,削除禁止_電灯料金!$B:$B,削除禁止_電灯料金!$E:$E,0),1,"-")</f>
        <v>-</v>
      </c>
      <c r="AS416" s="209" t="str" cm="1">
        <f t="array" ref="AS416">_xlfn.IFS($AR416="-","-",OR($G416="公衆街路灯A",$G416="定額電灯"),_xlfn.XLOOKUP(AQ416,削除禁止_電灯料金!$B:$B,削除禁止_電灯料金!$D:$D,0),1,"-")</f>
        <v>-</v>
      </c>
      <c r="AT416" s="208" t="str">
        <f>IFERROR(IF(OR($G416="公衆街路灯A",$G416="定額電灯"),"-",ROUND((_xlfn.XLOOKUP($AQ416,削除禁止_電灯料金!$B:$B,削除禁止_電灯料金!$E:$E)*AM416/1000*$K416*$L416/12),2)),"-")</f>
        <v>-</v>
      </c>
      <c r="AU416" s="209" t="str">
        <f>IFERROR(IF(OR($G416="公衆街路灯A",$G416="定額電灯"),"-",ROUND((AM416/1000*$K416*$L416/12)*_xlfn.XLOOKUP($A416,削除禁止_電灯料金!K:K,削除禁止_電灯料金!M:M,"-"),2)),"-")</f>
        <v>-</v>
      </c>
      <c r="AV416" s="210">
        <f>IFERROR(IF(OR($G416="公衆街路灯A",$G416="定額電灯"),ROUND((((AR416+AS416)*AN416))*12*_xlfn.XLOOKUP($A416,削除禁止_電灯料金!K:K,削除禁止_電灯料金!N:N),0),ROUND((AT416+AU416)*AN416*12*_xlfn.XLOOKUP($A416,削除禁止_電灯料金!K:K,削除禁止_電灯料金!N:N),0)),0)</f>
        <v>0</v>
      </c>
      <c r="AW416" s="145"/>
    </row>
    <row r="417" spans="1:49" ht="30" customHeight="1">
      <c r="A417" s="1">
        <v>6</v>
      </c>
      <c r="B417" s="41" t="s">
        <v>479</v>
      </c>
      <c r="C417" s="42"/>
      <c r="D417" s="256" t="s">
        <v>269</v>
      </c>
      <c r="E417" s="257" t="s">
        <v>224</v>
      </c>
      <c r="F417" s="258" t="s">
        <v>490</v>
      </c>
      <c r="G417" s="148" t="s">
        <v>73</v>
      </c>
      <c r="H417" s="279"/>
      <c r="I417" s="280"/>
      <c r="J417" s="267"/>
      <c r="K417" s="152">
        <v>9</v>
      </c>
      <c r="L417" s="153">
        <v>240</v>
      </c>
      <c r="M417" s="281" t="s">
        <v>575</v>
      </c>
      <c r="N417" s="119" t="s">
        <v>134</v>
      </c>
      <c r="O417" s="120">
        <v>1</v>
      </c>
      <c r="P417" s="155" t="s">
        <v>227</v>
      </c>
      <c r="Q417" s="155">
        <v>0</v>
      </c>
      <c r="R417" s="155">
        <v>0</v>
      </c>
      <c r="S417" s="156">
        <v>0</v>
      </c>
      <c r="T417" s="156">
        <v>0</v>
      </c>
      <c r="U417" s="156">
        <v>0</v>
      </c>
      <c r="V417" s="157">
        <v>0</v>
      </c>
      <c r="W417" s="158">
        <v>47</v>
      </c>
      <c r="X417" s="159">
        <v>2</v>
      </c>
      <c r="Y417" s="160">
        <v>2</v>
      </c>
      <c r="Z417" s="161">
        <f t="shared" ref="Z417:Z421" si="80">K417*L417*W417*Y417/12/1000</f>
        <v>16.920000000000002</v>
      </c>
      <c r="AA417" s="155">
        <v>0</v>
      </c>
      <c r="AB417" s="162" t="s">
        <v>80</v>
      </c>
      <c r="AC417" s="163" t="s">
        <v>56</v>
      </c>
      <c r="AD417" s="164" t="s">
        <v>56</v>
      </c>
      <c r="AE417" s="163" t="s">
        <v>56</v>
      </c>
      <c r="AF417" s="164">
        <f t="shared" ref="AF417:AF421" si="81">$B$2*Z417/Y417</f>
        <v>253.8</v>
      </c>
      <c r="AG417" s="165">
        <f t="shared" ref="AG417:AG421" si="82">Y417*AF417*120</f>
        <v>60912</v>
      </c>
      <c r="AH417" s="166" t="s">
        <v>113</v>
      </c>
      <c r="AI417" s="167"/>
      <c r="AJ417" s="168"/>
      <c r="AK417" s="169"/>
      <c r="AL417" s="170"/>
      <c r="AM417" s="171"/>
      <c r="AN417" s="172"/>
      <c r="AO417" s="173">
        <f t="shared" si="70"/>
        <v>0</v>
      </c>
      <c r="AP417" s="174" t="s">
        <v>82</v>
      </c>
      <c r="AQ417" s="175" t="str" cm="1">
        <f t="array" ref="AQ417">_xlfn.IFS(OR($G417="公衆街路灯A",$G417="定額電灯"),$G417&amp;AP417,COUNTIF(G417,"*従量電灯*"),G417,1,"-")</f>
        <v>従量電灯</v>
      </c>
      <c r="AR417" s="176" t="str" cm="1">
        <f t="array" ref="AR417">_xlfn.IFS($AN417=0,"-",OR($AH417="対象外",$AH417="-"),"-",OR($G417="公衆街路灯A",$G417="定額電灯"),_xlfn.XLOOKUP($AQ417,削除禁止_電灯料金!$B:$B,削除禁止_電灯料金!$E:$E,0),1,"-")</f>
        <v>-</v>
      </c>
      <c r="AS417" s="177" t="str" cm="1">
        <f t="array" ref="AS417">_xlfn.IFS($AR417="-","-",OR($G417="公衆街路灯A",$G417="定額電灯"),_xlfn.XLOOKUP(AQ417,削除禁止_電灯料金!$B:$B,削除禁止_電灯料金!$D:$D,0),1,"-")</f>
        <v>-</v>
      </c>
      <c r="AT417" s="176">
        <f>IFERROR(IF(OR($G417="公衆街路灯A",$G417="定額電灯"),"-",ROUND((_xlfn.XLOOKUP($AQ417,削除禁止_電灯料金!$B:$B,削除禁止_電灯料金!$E:$E)*AM417/1000*$K417*$L417/12),2)),"-")</f>
        <v>0</v>
      </c>
      <c r="AU417" s="177">
        <f>IFERROR(IF(OR($G417="公衆街路灯A",$G417="定額電灯"),"-",ROUND((AM417/1000*$K417*$L417/12)*_xlfn.XLOOKUP($A417,削除禁止_電灯料金!K:K,削除禁止_電灯料金!M:M,"-"),2)),"-")</f>
        <v>0</v>
      </c>
      <c r="AV417" s="178">
        <f>IFERROR(IF(OR($G417="公衆街路灯A",$G417="定額電灯"),ROUND((((AR417+AS417)*AN417))*12*_xlfn.XLOOKUP($A417,削除禁止_電灯料金!K:K,削除禁止_電灯料金!N:N),0),ROUND((AT417+AU417)*AN417*12*_xlfn.XLOOKUP($A417,削除禁止_電灯料金!K:K,削除禁止_電灯料金!N:N),0)),0)</f>
        <v>0</v>
      </c>
      <c r="AW417" s="145"/>
    </row>
    <row r="418" spans="1:49" ht="30" customHeight="1">
      <c r="A418" s="1">
        <v>6</v>
      </c>
      <c r="B418" s="41" t="s">
        <v>479</v>
      </c>
      <c r="C418" s="42"/>
      <c r="D418" s="256" t="s">
        <v>269</v>
      </c>
      <c r="E418" s="257" t="s">
        <v>224</v>
      </c>
      <c r="F418" s="258" t="s">
        <v>497</v>
      </c>
      <c r="G418" s="148" t="s">
        <v>73</v>
      </c>
      <c r="H418" s="279"/>
      <c r="I418" s="280"/>
      <c r="J418" s="267"/>
      <c r="K418" s="152">
        <v>9</v>
      </c>
      <c r="L418" s="153">
        <v>240</v>
      </c>
      <c r="M418" s="281" t="s">
        <v>576</v>
      </c>
      <c r="N418" s="119" t="s">
        <v>134</v>
      </c>
      <c r="O418" s="120">
        <v>2</v>
      </c>
      <c r="P418" s="155" t="s">
        <v>135</v>
      </c>
      <c r="Q418" s="155">
        <v>0</v>
      </c>
      <c r="R418" s="155">
        <v>0</v>
      </c>
      <c r="S418" s="156">
        <v>0</v>
      </c>
      <c r="T418" s="156">
        <v>0</v>
      </c>
      <c r="U418" s="156">
        <v>0</v>
      </c>
      <c r="V418" s="157">
        <v>0</v>
      </c>
      <c r="W418" s="158">
        <v>28</v>
      </c>
      <c r="X418" s="159">
        <v>2</v>
      </c>
      <c r="Y418" s="160">
        <v>4</v>
      </c>
      <c r="Z418" s="161">
        <f t="shared" si="80"/>
        <v>20.16</v>
      </c>
      <c r="AA418" s="155">
        <v>0</v>
      </c>
      <c r="AB418" s="162" t="s">
        <v>80</v>
      </c>
      <c r="AC418" s="163" t="s">
        <v>56</v>
      </c>
      <c r="AD418" s="164" t="s">
        <v>56</v>
      </c>
      <c r="AE418" s="163" t="s">
        <v>56</v>
      </c>
      <c r="AF418" s="164">
        <f t="shared" si="81"/>
        <v>151.19999999999999</v>
      </c>
      <c r="AG418" s="165">
        <f t="shared" si="82"/>
        <v>72576</v>
      </c>
      <c r="AH418" s="166" t="s">
        <v>113</v>
      </c>
      <c r="AI418" s="167"/>
      <c r="AJ418" s="168"/>
      <c r="AK418" s="169"/>
      <c r="AL418" s="170"/>
      <c r="AM418" s="171"/>
      <c r="AN418" s="172"/>
      <c r="AO418" s="173">
        <f t="shared" si="70"/>
        <v>0</v>
      </c>
      <c r="AP418" s="174" t="s">
        <v>82</v>
      </c>
      <c r="AQ418" s="175" t="str" cm="1">
        <f t="array" ref="AQ418">_xlfn.IFS(OR($G418="公衆街路灯A",$G418="定額電灯"),$G418&amp;AP418,COUNTIF(G418,"*従量電灯*"),G418,1,"-")</f>
        <v>従量電灯</v>
      </c>
      <c r="AR418" s="176" t="str" cm="1">
        <f t="array" ref="AR418">_xlfn.IFS($AN418=0,"-",OR($AH418="対象外",$AH418="-"),"-",OR($G418="公衆街路灯A",$G418="定額電灯"),_xlfn.XLOOKUP($AQ418,削除禁止_電灯料金!$B:$B,削除禁止_電灯料金!$E:$E,0),1,"-")</f>
        <v>-</v>
      </c>
      <c r="AS418" s="177" t="str" cm="1">
        <f t="array" ref="AS418">_xlfn.IFS($AR418="-","-",OR($G418="公衆街路灯A",$G418="定額電灯"),_xlfn.XLOOKUP(AQ418,削除禁止_電灯料金!$B:$B,削除禁止_電灯料金!$D:$D,0),1,"-")</f>
        <v>-</v>
      </c>
      <c r="AT418" s="176">
        <f>IFERROR(IF(OR($G418="公衆街路灯A",$G418="定額電灯"),"-",ROUND((_xlfn.XLOOKUP($AQ418,削除禁止_電灯料金!$B:$B,削除禁止_電灯料金!$E:$E)*AM418/1000*$K418*$L418/12),2)),"-")</f>
        <v>0</v>
      </c>
      <c r="AU418" s="177">
        <f>IFERROR(IF(OR($G418="公衆街路灯A",$G418="定額電灯"),"-",ROUND((AM418/1000*$K418*$L418/12)*_xlfn.XLOOKUP($A418,削除禁止_電灯料金!K:K,削除禁止_電灯料金!M:M,"-"),2)),"-")</f>
        <v>0</v>
      </c>
      <c r="AV418" s="178">
        <f>IFERROR(IF(OR($G418="公衆街路灯A",$G418="定額電灯"),ROUND((((AR418+AS418)*AN418))*12*_xlfn.XLOOKUP($A418,削除禁止_電灯料金!K:K,削除禁止_電灯料金!N:N),0),ROUND((AT418+AU418)*AN418*12*_xlfn.XLOOKUP($A418,削除禁止_電灯料金!K:K,削除禁止_電灯料金!N:N),0)),0)</f>
        <v>0</v>
      </c>
      <c r="AW418" s="145"/>
    </row>
    <row r="419" spans="1:49" ht="30" customHeight="1">
      <c r="A419" s="1">
        <v>6</v>
      </c>
      <c r="B419" s="41" t="s">
        <v>479</v>
      </c>
      <c r="C419" s="42"/>
      <c r="D419" s="256" t="s">
        <v>269</v>
      </c>
      <c r="E419" s="257" t="s">
        <v>224</v>
      </c>
      <c r="F419" s="258" t="s">
        <v>497</v>
      </c>
      <c r="G419" s="148" t="s">
        <v>73</v>
      </c>
      <c r="H419" s="279"/>
      <c r="I419" s="280"/>
      <c r="J419" s="267"/>
      <c r="K419" s="152">
        <v>9</v>
      </c>
      <c r="L419" s="153">
        <v>240</v>
      </c>
      <c r="M419" s="281" t="s">
        <v>577</v>
      </c>
      <c r="N419" s="119" t="s">
        <v>134</v>
      </c>
      <c r="O419" s="120">
        <v>2</v>
      </c>
      <c r="P419" s="155" t="s">
        <v>135</v>
      </c>
      <c r="Q419" s="155">
        <v>0</v>
      </c>
      <c r="R419" s="155">
        <v>0</v>
      </c>
      <c r="S419" s="156">
        <v>0</v>
      </c>
      <c r="T419" s="156">
        <v>0</v>
      </c>
      <c r="U419" s="156">
        <v>0</v>
      </c>
      <c r="V419" s="157" t="s">
        <v>90</v>
      </c>
      <c r="W419" s="158">
        <v>28</v>
      </c>
      <c r="X419" s="159">
        <v>5</v>
      </c>
      <c r="Y419" s="160">
        <v>10</v>
      </c>
      <c r="Z419" s="161">
        <f t="shared" si="80"/>
        <v>50.4</v>
      </c>
      <c r="AA419" s="155">
        <v>0</v>
      </c>
      <c r="AB419" s="162" t="s">
        <v>80</v>
      </c>
      <c r="AC419" s="163" t="s">
        <v>56</v>
      </c>
      <c r="AD419" s="164" t="s">
        <v>56</v>
      </c>
      <c r="AE419" s="163" t="s">
        <v>56</v>
      </c>
      <c r="AF419" s="164">
        <f t="shared" si="81"/>
        <v>151.19999999999999</v>
      </c>
      <c r="AG419" s="165">
        <f t="shared" si="82"/>
        <v>181440</v>
      </c>
      <c r="AH419" s="166" t="s">
        <v>81</v>
      </c>
      <c r="AI419" s="167"/>
      <c r="AJ419" s="168"/>
      <c r="AK419" s="169"/>
      <c r="AL419" s="170"/>
      <c r="AM419" s="171"/>
      <c r="AN419" s="172"/>
      <c r="AO419" s="173">
        <f t="shared" si="70"/>
        <v>0</v>
      </c>
      <c r="AP419" s="174" t="s">
        <v>82</v>
      </c>
      <c r="AQ419" s="175" t="str" cm="1">
        <f t="array" ref="AQ419">_xlfn.IFS(OR($G419="公衆街路灯A",$G419="定額電灯"),$G419&amp;AP419,COUNTIF(G419,"*従量電灯*"),G419,1,"-")</f>
        <v>従量電灯</v>
      </c>
      <c r="AR419" s="176" t="str" cm="1">
        <f t="array" ref="AR419">_xlfn.IFS($AN419=0,"-",OR($AH419="対象外",$AH419="-"),"-",OR($G419="公衆街路灯A",$G419="定額電灯"),_xlfn.XLOOKUP($AQ419,削除禁止_電灯料金!$B:$B,削除禁止_電灯料金!$E:$E,0),1,"-")</f>
        <v>-</v>
      </c>
      <c r="AS419" s="177" t="str" cm="1">
        <f t="array" ref="AS419">_xlfn.IFS($AR419="-","-",OR($G419="公衆街路灯A",$G419="定額電灯"),_xlfn.XLOOKUP(AQ419,削除禁止_電灯料金!$B:$B,削除禁止_電灯料金!$D:$D,0),1,"-")</f>
        <v>-</v>
      </c>
      <c r="AT419" s="176">
        <f>IFERROR(IF(OR($G419="公衆街路灯A",$G419="定額電灯"),"-",ROUND((_xlfn.XLOOKUP($AQ419,削除禁止_電灯料金!$B:$B,削除禁止_電灯料金!$E:$E)*AM419/1000*$K419*$L419/12),2)),"-")</f>
        <v>0</v>
      </c>
      <c r="AU419" s="177">
        <f>IFERROR(IF(OR($G419="公衆街路灯A",$G419="定額電灯"),"-",ROUND((AM419/1000*$K419*$L419/12)*_xlfn.XLOOKUP($A419,削除禁止_電灯料金!K:K,削除禁止_電灯料金!M:M,"-"),2)),"-")</f>
        <v>0</v>
      </c>
      <c r="AV419" s="178">
        <f>IFERROR(IF(OR($G419="公衆街路灯A",$G419="定額電灯"),ROUND((((AR419+AS419)*AN419))*12*_xlfn.XLOOKUP($A419,削除禁止_電灯料金!K:K,削除禁止_電灯料金!N:N),0),ROUND((AT419+AU419)*AN419*12*_xlfn.XLOOKUP($A419,削除禁止_電灯料金!K:K,削除禁止_電灯料金!N:N),0)),0)</f>
        <v>0</v>
      </c>
      <c r="AW419" s="145"/>
    </row>
    <row r="420" spans="1:49" ht="30" customHeight="1">
      <c r="A420" s="1">
        <v>6</v>
      </c>
      <c r="B420" s="41" t="s">
        <v>479</v>
      </c>
      <c r="C420" s="42"/>
      <c r="D420" s="256" t="s">
        <v>269</v>
      </c>
      <c r="E420" s="257" t="s">
        <v>224</v>
      </c>
      <c r="F420" s="258" t="s">
        <v>497</v>
      </c>
      <c r="G420" s="148" t="s">
        <v>73</v>
      </c>
      <c r="H420" s="279"/>
      <c r="I420" s="280"/>
      <c r="J420" s="267"/>
      <c r="K420" s="152">
        <v>24</v>
      </c>
      <c r="L420" s="153">
        <v>365</v>
      </c>
      <c r="M420" s="281" t="s">
        <v>570</v>
      </c>
      <c r="N420" s="119" t="s">
        <v>416</v>
      </c>
      <c r="O420" s="120">
        <v>1</v>
      </c>
      <c r="P420" s="155" t="s">
        <v>135</v>
      </c>
      <c r="Q420" s="155">
        <v>0</v>
      </c>
      <c r="R420" s="155">
        <v>0</v>
      </c>
      <c r="S420" s="156">
        <v>0</v>
      </c>
      <c r="T420" s="156" t="s">
        <v>276</v>
      </c>
      <c r="U420" s="156" t="s">
        <v>102</v>
      </c>
      <c r="V420" s="157">
        <v>0</v>
      </c>
      <c r="W420" s="158">
        <v>28</v>
      </c>
      <c r="X420" s="159">
        <v>1</v>
      </c>
      <c r="Y420" s="160">
        <v>1</v>
      </c>
      <c r="Z420" s="161">
        <f t="shared" si="80"/>
        <v>20.440000000000001</v>
      </c>
      <c r="AA420" s="155">
        <v>0</v>
      </c>
      <c r="AB420" s="162" t="s">
        <v>80</v>
      </c>
      <c r="AC420" s="163" t="s">
        <v>56</v>
      </c>
      <c r="AD420" s="164" t="s">
        <v>56</v>
      </c>
      <c r="AE420" s="163" t="s">
        <v>56</v>
      </c>
      <c r="AF420" s="164">
        <f t="shared" si="81"/>
        <v>613.20000000000005</v>
      </c>
      <c r="AG420" s="165">
        <f t="shared" si="82"/>
        <v>73584</v>
      </c>
      <c r="AH420" s="166" t="s">
        <v>81</v>
      </c>
      <c r="AI420" s="167"/>
      <c r="AJ420" s="168"/>
      <c r="AK420" s="169"/>
      <c r="AL420" s="170"/>
      <c r="AM420" s="171"/>
      <c r="AN420" s="172"/>
      <c r="AO420" s="173">
        <f t="shared" si="70"/>
        <v>0</v>
      </c>
      <c r="AP420" s="174" t="s">
        <v>82</v>
      </c>
      <c r="AQ420" s="175" t="str" cm="1">
        <f t="array" ref="AQ420">_xlfn.IFS(OR($G420="公衆街路灯A",$G420="定額電灯"),$G420&amp;AP420,COUNTIF(G420,"*従量電灯*"),G420,1,"-")</f>
        <v>従量電灯</v>
      </c>
      <c r="AR420" s="176" t="str" cm="1">
        <f t="array" ref="AR420">_xlfn.IFS($AN420=0,"-",OR($AH420="対象外",$AH420="-"),"-",OR($G420="公衆街路灯A",$G420="定額電灯"),_xlfn.XLOOKUP($AQ420,削除禁止_電灯料金!$B:$B,削除禁止_電灯料金!$E:$E,0),1,"-")</f>
        <v>-</v>
      </c>
      <c r="AS420" s="177" t="str" cm="1">
        <f t="array" ref="AS420">_xlfn.IFS($AR420="-","-",OR($G420="公衆街路灯A",$G420="定額電灯"),_xlfn.XLOOKUP(AQ420,削除禁止_電灯料金!$B:$B,削除禁止_電灯料金!$D:$D,0),1,"-")</f>
        <v>-</v>
      </c>
      <c r="AT420" s="176">
        <f>IFERROR(IF(OR($G420="公衆街路灯A",$G420="定額電灯"),"-",ROUND((_xlfn.XLOOKUP($AQ420,削除禁止_電灯料金!$B:$B,削除禁止_電灯料金!$E:$E)*AM420/1000*$K420*$L420/12),2)),"-")</f>
        <v>0</v>
      </c>
      <c r="AU420" s="177">
        <f>IFERROR(IF(OR($G420="公衆街路灯A",$G420="定額電灯"),"-",ROUND((AM420/1000*$K420*$L420/12)*_xlfn.XLOOKUP($A420,削除禁止_電灯料金!K:K,削除禁止_電灯料金!M:M,"-"),2)),"-")</f>
        <v>0</v>
      </c>
      <c r="AV420" s="178">
        <f>IFERROR(IF(OR($G420="公衆街路灯A",$G420="定額電灯"),ROUND((((AR420+AS420)*AN420))*12*_xlfn.XLOOKUP($A420,削除禁止_電灯料金!K:K,削除禁止_電灯料金!N:N),0),ROUND((AT420+AU420)*AN420*12*_xlfn.XLOOKUP($A420,削除禁止_電灯料金!K:K,削除禁止_電灯料金!N:N),0)),0)</f>
        <v>0</v>
      </c>
      <c r="AW420" s="145"/>
    </row>
    <row r="421" spans="1:49" ht="30" customHeight="1">
      <c r="A421" s="1">
        <v>6</v>
      </c>
      <c r="B421" s="41" t="s">
        <v>479</v>
      </c>
      <c r="C421" s="42"/>
      <c r="D421" s="256" t="s">
        <v>269</v>
      </c>
      <c r="E421" s="257" t="s">
        <v>224</v>
      </c>
      <c r="F421" s="258" t="s">
        <v>497</v>
      </c>
      <c r="G421" s="148" t="s">
        <v>73</v>
      </c>
      <c r="H421" s="279"/>
      <c r="I421" s="280"/>
      <c r="J421" s="267"/>
      <c r="K421" s="152">
        <v>24</v>
      </c>
      <c r="L421" s="153">
        <v>365</v>
      </c>
      <c r="M421" s="281" t="s">
        <v>578</v>
      </c>
      <c r="N421" s="119" t="s">
        <v>416</v>
      </c>
      <c r="O421" s="120">
        <v>1</v>
      </c>
      <c r="P421" s="155" t="s">
        <v>135</v>
      </c>
      <c r="Q421" s="155">
        <v>0</v>
      </c>
      <c r="R421" s="155">
        <v>0</v>
      </c>
      <c r="S421" s="156">
        <v>0</v>
      </c>
      <c r="T421" s="156" t="s">
        <v>579</v>
      </c>
      <c r="U421" s="156" t="s">
        <v>107</v>
      </c>
      <c r="V421" s="157">
        <v>0</v>
      </c>
      <c r="W421" s="158">
        <v>28</v>
      </c>
      <c r="X421" s="159">
        <v>1</v>
      </c>
      <c r="Y421" s="160">
        <v>1</v>
      </c>
      <c r="Z421" s="161">
        <f t="shared" si="80"/>
        <v>20.440000000000001</v>
      </c>
      <c r="AA421" s="155">
        <v>0</v>
      </c>
      <c r="AB421" s="162" t="s">
        <v>80</v>
      </c>
      <c r="AC421" s="163" t="s">
        <v>56</v>
      </c>
      <c r="AD421" s="164" t="s">
        <v>56</v>
      </c>
      <c r="AE421" s="163" t="s">
        <v>56</v>
      </c>
      <c r="AF421" s="164">
        <f t="shared" si="81"/>
        <v>613.20000000000005</v>
      </c>
      <c r="AG421" s="165">
        <f t="shared" si="82"/>
        <v>73584</v>
      </c>
      <c r="AH421" s="166" t="s">
        <v>81</v>
      </c>
      <c r="AI421" s="167"/>
      <c r="AJ421" s="168"/>
      <c r="AK421" s="169"/>
      <c r="AL421" s="170"/>
      <c r="AM421" s="171"/>
      <c r="AN421" s="172"/>
      <c r="AO421" s="173">
        <f t="shared" si="70"/>
        <v>0</v>
      </c>
      <c r="AP421" s="174" t="s">
        <v>82</v>
      </c>
      <c r="AQ421" s="175" t="str" cm="1">
        <f t="array" ref="AQ421">_xlfn.IFS(OR($G421="公衆街路灯A",$G421="定額電灯"),$G421&amp;AP421,COUNTIF(G421,"*従量電灯*"),G421,1,"-")</f>
        <v>従量電灯</v>
      </c>
      <c r="AR421" s="176" t="str" cm="1">
        <f t="array" ref="AR421">_xlfn.IFS($AN421=0,"-",OR($AH421="対象外",$AH421="-"),"-",OR($G421="公衆街路灯A",$G421="定額電灯"),_xlfn.XLOOKUP($AQ421,削除禁止_電灯料金!$B:$B,削除禁止_電灯料金!$E:$E,0),1,"-")</f>
        <v>-</v>
      </c>
      <c r="AS421" s="177" t="str" cm="1">
        <f t="array" ref="AS421">_xlfn.IFS($AR421="-","-",OR($G421="公衆街路灯A",$G421="定額電灯"),_xlfn.XLOOKUP(AQ421,削除禁止_電灯料金!$B:$B,削除禁止_電灯料金!$D:$D,0),1,"-")</f>
        <v>-</v>
      </c>
      <c r="AT421" s="176">
        <f>IFERROR(IF(OR($G421="公衆街路灯A",$G421="定額電灯"),"-",ROUND((_xlfn.XLOOKUP($AQ421,削除禁止_電灯料金!$B:$B,削除禁止_電灯料金!$E:$E)*AM421/1000*$K421*$L421/12),2)),"-")</f>
        <v>0</v>
      </c>
      <c r="AU421" s="177">
        <f>IFERROR(IF(OR($G421="公衆街路灯A",$G421="定額電灯"),"-",ROUND((AM421/1000*$K421*$L421/12)*_xlfn.XLOOKUP($A421,削除禁止_電灯料金!K:K,削除禁止_電灯料金!M:M,"-"),2)),"-")</f>
        <v>0</v>
      </c>
      <c r="AV421" s="178">
        <f>IFERROR(IF(OR($G421="公衆街路灯A",$G421="定額電灯"),ROUND((((AR421+AS421)*AN421))*12*_xlfn.XLOOKUP($A421,削除禁止_電灯料金!K:K,削除禁止_電灯料金!N:N),0),ROUND((AT421+AU421)*AN421*12*_xlfn.XLOOKUP($A421,削除禁止_電灯料金!K:K,削除禁止_電灯料金!N:N),0)),0)</f>
        <v>0</v>
      </c>
      <c r="AW421" s="145"/>
    </row>
    <row r="422" spans="1:49" ht="30" customHeight="1">
      <c r="A422" s="1">
        <v>6</v>
      </c>
      <c r="B422" s="41" t="s">
        <v>479</v>
      </c>
      <c r="C422" s="42"/>
      <c r="D422" s="259" t="s">
        <v>269</v>
      </c>
      <c r="E422" s="260" t="s">
        <v>224</v>
      </c>
      <c r="F422" s="261" t="s">
        <v>580</v>
      </c>
      <c r="G422" s="182" t="s">
        <v>73</v>
      </c>
      <c r="H422" s="318" t="s">
        <v>483</v>
      </c>
      <c r="I422" s="311"/>
      <c r="J422" s="312"/>
      <c r="K422" s="186" t="s">
        <v>82</v>
      </c>
      <c r="L422" s="187" t="s">
        <v>82</v>
      </c>
      <c r="M422" s="313" t="s">
        <v>484</v>
      </c>
      <c r="N422" s="189" t="s">
        <v>485</v>
      </c>
      <c r="O422" s="190">
        <v>0</v>
      </c>
      <c r="P422" s="191" t="s">
        <v>486</v>
      </c>
      <c r="Q422" s="191">
        <v>0</v>
      </c>
      <c r="R422" s="191">
        <v>0</v>
      </c>
      <c r="S422" s="192">
        <v>0</v>
      </c>
      <c r="T422" s="192">
        <v>0</v>
      </c>
      <c r="U422" s="192">
        <v>0</v>
      </c>
      <c r="V422" s="193">
        <v>0</v>
      </c>
      <c r="W422" s="194" t="s">
        <v>56</v>
      </c>
      <c r="X422" s="195"/>
      <c r="Y422" s="196">
        <v>0</v>
      </c>
      <c r="Z422" s="197">
        <v>0</v>
      </c>
      <c r="AA422" s="191">
        <v>0</v>
      </c>
      <c r="AB422" s="198" t="s">
        <v>80</v>
      </c>
      <c r="AC422" s="199" t="s">
        <v>56</v>
      </c>
      <c r="AD422" s="200" t="s">
        <v>56</v>
      </c>
      <c r="AE422" s="199" t="s">
        <v>56</v>
      </c>
      <c r="AF422" s="200" t="s">
        <v>56</v>
      </c>
      <c r="AG422" s="201">
        <v>0</v>
      </c>
      <c r="AH422" s="201" t="s">
        <v>124</v>
      </c>
      <c r="AI422" s="202" t="s">
        <v>487</v>
      </c>
      <c r="AJ422" s="203"/>
      <c r="AK422" s="204"/>
      <c r="AL422" s="194"/>
      <c r="AM422" s="205"/>
      <c r="AN422" s="206"/>
      <c r="AO422" s="200">
        <f t="shared" si="70"/>
        <v>0</v>
      </c>
      <c r="AP422" s="207" t="s">
        <v>82</v>
      </c>
      <c r="AQ422" s="198" t="str" cm="1">
        <f t="array" ref="AQ422">_xlfn.IFS(OR($G422="公衆街路灯A",$G422="定額電灯"),$G422&amp;AP422,COUNTIF(G422,"*従量電灯*"),G422,1,"-")</f>
        <v>従量電灯</v>
      </c>
      <c r="AR422" s="208" t="str" cm="1">
        <f t="array" ref="AR422">_xlfn.IFS($AN422=0,"-",OR($AH422="対象外",$AH422="-"),"-",OR($G422="公衆街路灯A",$G422="定額電灯"),_xlfn.XLOOKUP($AQ422,削除禁止_電灯料金!$B:$B,削除禁止_電灯料金!$E:$E,0),1,"-")</f>
        <v>-</v>
      </c>
      <c r="AS422" s="209" t="str" cm="1">
        <f t="array" ref="AS422">_xlfn.IFS($AR422="-","-",OR($G422="公衆街路灯A",$G422="定額電灯"),_xlfn.XLOOKUP(AQ422,削除禁止_電灯料金!$B:$B,削除禁止_電灯料金!$D:$D,0),1,"-")</f>
        <v>-</v>
      </c>
      <c r="AT422" s="208" t="str">
        <f>IFERROR(IF(OR($G422="公衆街路灯A",$G422="定額電灯"),"-",ROUND((_xlfn.XLOOKUP($AQ422,削除禁止_電灯料金!$B:$B,削除禁止_電灯料金!$E:$E)*AM422/1000*$K422*$L422/12),2)),"-")</f>
        <v>-</v>
      </c>
      <c r="AU422" s="209" t="str">
        <f>IFERROR(IF(OR($G422="公衆街路灯A",$G422="定額電灯"),"-",ROUND((AM422/1000*$K422*$L422/12)*_xlfn.XLOOKUP($A422,削除禁止_電灯料金!K:K,削除禁止_電灯料金!M:M,"-"),2)),"-")</f>
        <v>-</v>
      </c>
      <c r="AV422" s="210">
        <f>IFERROR(IF(OR($G422="公衆街路灯A",$G422="定額電灯"),ROUND((((AR422+AS422)*AN422))*12*_xlfn.XLOOKUP($A422,削除禁止_電灯料金!K:K,削除禁止_電灯料金!N:N),0),ROUND((AT422+AU422)*AN422*12*_xlfn.XLOOKUP($A422,削除禁止_電灯料金!K:K,削除禁止_電灯料金!N:N),0)),0)</f>
        <v>0</v>
      </c>
      <c r="AW422" s="145"/>
    </row>
    <row r="423" spans="1:49" ht="30" customHeight="1">
      <c r="A423" s="1">
        <v>6</v>
      </c>
      <c r="B423" s="41" t="s">
        <v>479</v>
      </c>
      <c r="C423" s="42"/>
      <c r="D423" s="256" t="s">
        <v>269</v>
      </c>
      <c r="E423" s="257" t="s">
        <v>224</v>
      </c>
      <c r="F423" s="258" t="s">
        <v>581</v>
      </c>
      <c r="G423" s="148" t="s">
        <v>73</v>
      </c>
      <c r="H423" s="279"/>
      <c r="I423" s="280"/>
      <c r="J423" s="267"/>
      <c r="K423" s="152">
        <v>3</v>
      </c>
      <c r="L423" s="153">
        <v>240</v>
      </c>
      <c r="M423" s="281" t="s">
        <v>582</v>
      </c>
      <c r="N423" s="119" t="s">
        <v>134</v>
      </c>
      <c r="O423" s="120">
        <v>2</v>
      </c>
      <c r="P423" s="155" t="s">
        <v>227</v>
      </c>
      <c r="Q423" s="155">
        <v>0</v>
      </c>
      <c r="R423" s="155">
        <v>0</v>
      </c>
      <c r="S423" s="156">
        <v>0</v>
      </c>
      <c r="T423" s="156">
        <v>0</v>
      </c>
      <c r="U423" s="156">
        <v>0</v>
      </c>
      <c r="V423" s="157">
        <v>0</v>
      </c>
      <c r="W423" s="158">
        <v>47</v>
      </c>
      <c r="X423" s="159">
        <v>1</v>
      </c>
      <c r="Y423" s="160">
        <v>2</v>
      </c>
      <c r="Z423" s="161">
        <f t="shared" ref="Z423:Z426" si="83">K423*L423*W423*Y423/12/1000</f>
        <v>5.64</v>
      </c>
      <c r="AA423" s="155">
        <v>0</v>
      </c>
      <c r="AB423" s="162" t="s">
        <v>80</v>
      </c>
      <c r="AC423" s="163" t="s">
        <v>56</v>
      </c>
      <c r="AD423" s="164" t="s">
        <v>56</v>
      </c>
      <c r="AE423" s="163" t="s">
        <v>56</v>
      </c>
      <c r="AF423" s="164">
        <f t="shared" ref="AF423:AF426" si="84">$B$2*Z423/Y423</f>
        <v>84.6</v>
      </c>
      <c r="AG423" s="165">
        <f t="shared" ref="AG423:AG426" si="85">Y423*AF423*120</f>
        <v>20304</v>
      </c>
      <c r="AH423" s="166" t="s">
        <v>113</v>
      </c>
      <c r="AI423" s="167"/>
      <c r="AJ423" s="168"/>
      <c r="AK423" s="169"/>
      <c r="AL423" s="170"/>
      <c r="AM423" s="171"/>
      <c r="AN423" s="172"/>
      <c r="AO423" s="173">
        <f t="shared" si="70"/>
        <v>0</v>
      </c>
      <c r="AP423" s="174" t="s">
        <v>82</v>
      </c>
      <c r="AQ423" s="175" t="str" cm="1">
        <f t="array" ref="AQ423">_xlfn.IFS(OR($G423="公衆街路灯A",$G423="定額電灯"),$G423&amp;AP423,COUNTIF(G423,"*従量電灯*"),G423,1,"-")</f>
        <v>従量電灯</v>
      </c>
      <c r="AR423" s="176" t="str" cm="1">
        <f t="array" ref="AR423">_xlfn.IFS($AN423=0,"-",OR($AH423="対象外",$AH423="-"),"-",OR($G423="公衆街路灯A",$G423="定額電灯"),_xlfn.XLOOKUP($AQ423,削除禁止_電灯料金!$B:$B,削除禁止_電灯料金!$E:$E,0),1,"-")</f>
        <v>-</v>
      </c>
      <c r="AS423" s="177" t="str" cm="1">
        <f t="array" ref="AS423">_xlfn.IFS($AR423="-","-",OR($G423="公衆街路灯A",$G423="定額電灯"),_xlfn.XLOOKUP(AQ423,削除禁止_電灯料金!$B:$B,削除禁止_電灯料金!$D:$D,0),1,"-")</f>
        <v>-</v>
      </c>
      <c r="AT423" s="176">
        <f>IFERROR(IF(OR($G423="公衆街路灯A",$G423="定額電灯"),"-",ROUND((_xlfn.XLOOKUP($AQ423,削除禁止_電灯料金!$B:$B,削除禁止_電灯料金!$E:$E)*AM423/1000*$K423*$L423/12),2)),"-")</f>
        <v>0</v>
      </c>
      <c r="AU423" s="177">
        <f>IFERROR(IF(OR($G423="公衆街路灯A",$G423="定額電灯"),"-",ROUND((AM423/1000*$K423*$L423/12)*_xlfn.XLOOKUP($A423,削除禁止_電灯料金!K:K,削除禁止_電灯料金!M:M,"-"),2)),"-")</f>
        <v>0</v>
      </c>
      <c r="AV423" s="178">
        <f>IFERROR(IF(OR($G423="公衆街路灯A",$G423="定額電灯"),ROUND((((AR423+AS423)*AN423))*12*_xlfn.XLOOKUP($A423,削除禁止_電灯料金!K:K,削除禁止_電灯料金!N:N),0),ROUND((AT423+AU423)*AN423*12*_xlfn.XLOOKUP($A423,削除禁止_電灯料金!K:K,削除禁止_電灯料金!N:N),0)),0)</f>
        <v>0</v>
      </c>
      <c r="AW423" s="145"/>
    </row>
    <row r="424" spans="1:49" ht="30" customHeight="1">
      <c r="A424" s="1">
        <v>6</v>
      </c>
      <c r="B424" s="41" t="s">
        <v>479</v>
      </c>
      <c r="C424" s="42"/>
      <c r="D424" s="256" t="s">
        <v>269</v>
      </c>
      <c r="E424" s="257" t="s">
        <v>224</v>
      </c>
      <c r="F424" s="258" t="s">
        <v>581</v>
      </c>
      <c r="G424" s="148" t="s">
        <v>73</v>
      </c>
      <c r="H424" s="279"/>
      <c r="I424" s="280"/>
      <c r="J424" s="267"/>
      <c r="K424" s="152">
        <v>3</v>
      </c>
      <c r="L424" s="153">
        <v>240</v>
      </c>
      <c r="M424" s="281" t="s">
        <v>576</v>
      </c>
      <c r="N424" s="119" t="s">
        <v>134</v>
      </c>
      <c r="O424" s="120">
        <v>2</v>
      </c>
      <c r="P424" s="155" t="s">
        <v>135</v>
      </c>
      <c r="Q424" s="155">
        <v>0</v>
      </c>
      <c r="R424" s="155">
        <v>0</v>
      </c>
      <c r="S424" s="156">
        <v>0</v>
      </c>
      <c r="T424" s="156">
        <v>0</v>
      </c>
      <c r="U424" s="156">
        <v>0</v>
      </c>
      <c r="V424" s="157">
        <v>0</v>
      </c>
      <c r="W424" s="158">
        <v>28</v>
      </c>
      <c r="X424" s="159">
        <v>1</v>
      </c>
      <c r="Y424" s="160">
        <v>2</v>
      </c>
      <c r="Z424" s="161">
        <f t="shared" si="83"/>
        <v>3.36</v>
      </c>
      <c r="AA424" s="155">
        <v>0</v>
      </c>
      <c r="AB424" s="162" t="s">
        <v>80</v>
      </c>
      <c r="AC424" s="163" t="s">
        <v>56</v>
      </c>
      <c r="AD424" s="164" t="s">
        <v>56</v>
      </c>
      <c r="AE424" s="163" t="s">
        <v>56</v>
      </c>
      <c r="AF424" s="164">
        <f t="shared" si="84"/>
        <v>50.4</v>
      </c>
      <c r="AG424" s="165">
        <f t="shared" si="85"/>
        <v>12096</v>
      </c>
      <c r="AH424" s="166" t="s">
        <v>113</v>
      </c>
      <c r="AI424" s="167"/>
      <c r="AJ424" s="168"/>
      <c r="AK424" s="169"/>
      <c r="AL424" s="170"/>
      <c r="AM424" s="171"/>
      <c r="AN424" s="172"/>
      <c r="AO424" s="173">
        <f t="shared" si="70"/>
        <v>0</v>
      </c>
      <c r="AP424" s="174" t="s">
        <v>82</v>
      </c>
      <c r="AQ424" s="175" t="str" cm="1">
        <f t="array" ref="AQ424">_xlfn.IFS(OR($G424="公衆街路灯A",$G424="定額電灯"),$G424&amp;AP424,COUNTIF(G424,"*従量電灯*"),G424,1,"-")</f>
        <v>従量電灯</v>
      </c>
      <c r="AR424" s="176" t="str" cm="1">
        <f t="array" ref="AR424">_xlfn.IFS($AN424=0,"-",OR($AH424="対象外",$AH424="-"),"-",OR($G424="公衆街路灯A",$G424="定額電灯"),_xlfn.XLOOKUP($AQ424,削除禁止_電灯料金!$B:$B,削除禁止_電灯料金!$E:$E,0),1,"-")</f>
        <v>-</v>
      </c>
      <c r="AS424" s="177" t="str" cm="1">
        <f t="array" ref="AS424">_xlfn.IFS($AR424="-","-",OR($G424="公衆街路灯A",$G424="定額電灯"),_xlfn.XLOOKUP(AQ424,削除禁止_電灯料金!$B:$B,削除禁止_電灯料金!$D:$D,0),1,"-")</f>
        <v>-</v>
      </c>
      <c r="AT424" s="176">
        <f>IFERROR(IF(OR($G424="公衆街路灯A",$G424="定額電灯"),"-",ROUND((_xlfn.XLOOKUP($AQ424,削除禁止_電灯料金!$B:$B,削除禁止_電灯料金!$E:$E)*AM424/1000*$K424*$L424/12),2)),"-")</f>
        <v>0</v>
      </c>
      <c r="AU424" s="177">
        <f>IFERROR(IF(OR($G424="公衆街路灯A",$G424="定額電灯"),"-",ROUND((AM424/1000*$K424*$L424/12)*_xlfn.XLOOKUP($A424,削除禁止_電灯料金!K:K,削除禁止_電灯料金!M:M,"-"),2)),"-")</f>
        <v>0</v>
      </c>
      <c r="AV424" s="178">
        <f>IFERROR(IF(OR($G424="公衆街路灯A",$G424="定額電灯"),ROUND((((AR424+AS424)*AN424))*12*_xlfn.XLOOKUP($A424,削除禁止_電灯料金!K:K,削除禁止_電灯料金!N:N),0),ROUND((AT424+AU424)*AN424*12*_xlfn.XLOOKUP($A424,削除禁止_電灯料金!K:K,削除禁止_電灯料金!N:N),0)),0)</f>
        <v>0</v>
      </c>
      <c r="AW424" s="145"/>
    </row>
    <row r="425" spans="1:49" ht="30" customHeight="1">
      <c r="A425" s="1">
        <v>6</v>
      </c>
      <c r="B425" s="41" t="s">
        <v>479</v>
      </c>
      <c r="C425" s="42"/>
      <c r="D425" s="256" t="s">
        <v>269</v>
      </c>
      <c r="E425" s="257" t="s">
        <v>224</v>
      </c>
      <c r="F425" s="258" t="s">
        <v>581</v>
      </c>
      <c r="G425" s="148" t="s">
        <v>73</v>
      </c>
      <c r="H425" s="279"/>
      <c r="I425" s="280"/>
      <c r="J425" s="267"/>
      <c r="K425" s="152">
        <v>3</v>
      </c>
      <c r="L425" s="153">
        <v>240</v>
      </c>
      <c r="M425" s="281" t="s">
        <v>583</v>
      </c>
      <c r="N425" s="119" t="s">
        <v>389</v>
      </c>
      <c r="O425" s="120">
        <v>1</v>
      </c>
      <c r="P425" s="155" t="s">
        <v>135</v>
      </c>
      <c r="Q425" s="155">
        <v>0</v>
      </c>
      <c r="R425" s="155">
        <v>0</v>
      </c>
      <c r="S425" s="156">
        <v>0</v>
      </c>
      <c r="T425" s="156">
        <v>0</v>
      </c>
      <c r="U425" s="156">
        <v>0</v>
      </c>
      <c r="V425" s="157">
        <v>0</v>
      </c>
      <c r="W425" s="158">
        <v>28</v>
      </c>
      <c r="X425" s="159">
        <v>3</v>
      </c>
      <c r="Y425" s="160">
        <v>3</v>
      </c>
      <c r="Z425" s="161">
        <f t="shared" si="83"/>
        <v>5.04</v>
      </c>
      <c r="AA425" s="155">
        <v>0</v>
      </c>
      <c r="AB425" s="162" t="s">
        <v>80</v>
      </c>
      <c r="AC425" s="163" t="s">
        <v>56</v>
      </c>
      <c r="AD425" s="164" t="s">
        <v>56</v>
      </c>
      <c r="AE425" s="163" t="s">
        <v>56</v>
      </c>
      <c r="AF425" s="164">
        <f t="shared" si="84"/>
        <v>50.4</v>
      </c>
      <c r="AG425" s="165">
        <f t="shared" si="85"/>
        <v>18144</v>
      </c>
      <c r="AH425" s="166" t="s">
        <v>113</v>
      </c>
      <c r="AI425" s="167"/>
      <c r="AJ425" s="168"/>
      <c r="AK425" s="169"/>
      <c r="AL425" s="170"/>
      <c r="AM425" s="171"/>
      <c r="AN425" s="172"/>
      <c r="AO425" s="173">
        <f t="shared" si="70"/>
        <v>0</v>
      </c>
      <c r="AP425" s="174" t="s">
        <v>82</v>
      </c>
      <c r="AQ425" s="175" t="str" cm="1">
        <f t="array" ref="AQ425">_xlfn.IFS(OR($G425="公衆街路灯A",$G425="定額電灯"),$G425&amp;AP425,COUNTIF(G425,"*従量電灯*"),G425,1,"-")</f>
        <v>従量電灯</v>
      </c>
      <c r="AR425" s="176" t="str" cm="1">
        <f t="array" ref="AR425">_xlfn.IFS($AN425=0,"-",OR($AH425="対象外",$AH425="-"),"-",OR($G425="公衆街路灯A",$G425="定額電灯"),_xlfn.XLOOKUP($AQ425,削除禁止_電灯料金!$B:$B,削除禁止_電灯料金!$E:$E,0),1,"-")</f>
        <v>-</v>
      </c>
      <c r="AS425" s="177" t="str" cm="1">
        <f t="array" ref="AS425">_xlfn.IFS($AR425="-","-",OR($G425="公衆街路灯A",$G425="定額電灯"),_xlfn.XLOOKUP(AQ425,削除禁止_電灯料金!$B:$B,削除禁止_電灯料金!$D:$D,0),1,"-")</f>
        <v>-</v>
      </c>
      <c r="AT425" s="176">
        <f>IFERROR(IF(OR($G425="公衆街路灯A",$G425="定額電灯"),"-",ROUND((_xlfn.XLOOKUP($AQ425,削除禁止_電灯料金!$B:$B,削除禁止_電灯料金!$E:$E)*AM425/1000*$K425*$L425/12),2)),"-")</f>
        <v>0</v>
      </c>
      <c r="AU425" s="177">
        <f>IFERROR(IF(OR($G425="公衆街路灯A",$G425="定額電灯"),"-",ROUND((AM425/1000*$K425*$L425/12)*_xlfn.XLOOKUP($A425,削除禁止_電灯料金!K:K,削除禁止_電灯料金!M:M,"-"),2)),"-")</f>
        <v>0</v>
      </c>
      <c r="AV425" s="178">
        <f>IFERROR(IF(OR($G425="公衆街路灯A",$G425="定額電灯"),ROUND((((AR425+AS425)*AN425))*12*_xlfn.XLOOKUP($A425,削除禁止_電灯料金!K:K,削除禁止_電灯料金!N:N),0),ROUND((AT425+AU425)*AN425*12*_xlfn.XLOOKUP($A425,削除禁止_電灯料金!K:K,削除禁止_電灯料金!N:N),0)),0)</f>
        <v>0</v>
      </c>
      <c r="AW425" s="145"/>
    </row>
    <row r="426" spans="1:49" ht="30" customHeight="1">
      <c r="A426" s="1">
        <v>6</v>
      </c>
      <c r="B426" s="41" t="s">
        <v>479</v>
      </c>
      <c r="C426" s="42"/>
      <c r="D426" s="256" t="s">
        <v>269</v>
      </c>
      <c r="E426" s="257" t="s">
        <v>224</v>
      </c>
      <c r="F426" s="258" t="s">
        <v>493</v>
      </c>
      <c r="G426" s="148" t="s">
        <v>73</v>
      </c>
      <c r="H426" s="279"/>
      <c r="I426" s="280"/>
      <c r="J426" s="267"/>
      <c r="K426" s="152">
        <v>0</v>
      </c>
      <c r="L426" s="153">
        <v>240</v>
      </c>
      <c r="M426" s="281" t="s">
        <v>582</v>
      </c>
      <c r="N426" s="119" t="s">
        <v>134</v>
      </c>
      <c r="O426" s="120">
        <v>2</v>
      </c>
      <c r="P426" s="155" t="s">
        <v>227</v>
      </c>
      <c r="Q426" s="155">
        <v>0</v>
      </c>
      <c r="R426" s="155">
        <v>0</v>
      </c>
      <c r="S426" s="156">
        <v>0</v>
      </c>
      <c r="T426" s="156">
        <v>0</v>
      </c>
      <c r="U426" s="156">
        <v>0</v>
      </c>
      <c r="V426" s="157">
        <v>0</v>
      </c>
      <c r="W426" s="158">
        <v>47</v>
      </c>
      <c r="X426" s="159">
        <v>1</v>
      </c>
      <c r="Y426" s="160">
        <v>2</v>
      </c>
      <c r="Z426" s="161">
        <f t="shared" si="83"/>
        <v>0</v>
      </c>
      <c r="AA426" s="155">
        <v>0</v>
      </c>
      <c r="AB426" s="162" t="s">
        <v>80</v>
      </c>
      <c r="AC426" s="163" t="s">
        <v>56</v>
      </c>
      <c r="AD426" s="164" t="s">
        <v>56</v>
      </c>
      <c r="AE426" s="163" t="s">
        <v>56</v>
      </c>
      <c r="AF426" s="164">
        <f t="shared" si="84"/>
        <v>0</v>
      </c>
      <c r="AG426" s="165">
        <f t="shared" si="85"/>
        <v>0</v>
      </c>
      <c r="AH426" s="166" t="s">
        <v>113</v>
      </c>
      <c r="AI426" s="167"/>
      <c r="AJ426" s="168"/>
      <c r="AK426" s="169"/>
      <c r="AL426" s="170"/>
      <c r="AM426" s="171"/>
      <c r="AN426" s="172"/>
      <c r="AO426" s="173">
        <f t="shared" si="70"/>
        <v>0</v>
      </c>
      <c r="AP426" s="174" t="s">
        <v>82</v>
      </c>
      <c r="AQ426" s="175" t="str" cm="1">
        <f t="array" ref="AQ426">_xlfn.IFS(OR($G426="公衆街路灯A",$G426="定額電灯"),$G426&amp;AP426,COUNTIF(G426,"*従量電灯*"),G426,1,"-")</f>
        <v>従量電灯</v>
      </c>
      <c r="AR426" s="176" t="str" cm="1">
        <f t="array" ref="AR426">_xlfn.IFS($AN426=0,"-",OR($AH426="対象外",$AH426="-"),"-",OR($G426="公衆街路灯A",$G426="定額電灯"),_xlfn.XLOOKUP($AQ426,削除禁止_電灯料金!$B:$B,削除禁止_電灯料金!$E:$E,0),1,"-")</f>
        <v>-</v>
      </c>
      <c r="AS426" s="177" t="str" cm="1">
        <f t="array" ref="AS426">_xlfn.IFS($AR426="-","-",OR($G426="公衆街路灯A",$G426="定額電灯"),_xlfn.XLOOKUP(AQ426,削除禁止_電灯料金!$B:$B,削除禁止_電灯料金!$D:$D,0),1,"-")</f>
        <v>-</v>
      </c>
      <c r="AT426" s="176">
        <f>IFERROR(IF(OR($G426="公衆街路灯A",$G426="定額電灯"),"-",ROUND((_xlfn.XLOOKUP($AQ426,削除禁止_電灯料金!$B:$B,削除禁止_電灯料金!$E:$E)*AM426/1000*$K426*$L426/12),2)),"-")</f>
        <v>0</v>
      </c>
      <c r="AU426" s="177">
        <f>IFERROR(IF(OR($G426="公衆街路灯A",$G426="定額電灯"),"-",ROUND((AM426/1000*$K426*$L426/12)*_xlfn.XLOOKUP($A426,削除禁止_電灯料金!K:K,削除禁止_電灯料金!M:M,"-"),2)),"-")</f>
        <v>0</v>
      </c>
      <c r="AV426" s="178">
        <f>IFERROR(IF(OR($G426="公衆街路灯A",$G426="定額電灯"),ROUND((((AR426+AS426)*AN426))*12*_xlfn.XLOOKUP($A426,削除禁止_電灯料金!K:K,削除禁止_電灯料金!N:N),0),ROUND((AT426+AU426)*AN426*12*_xlfn.XLOOKUP($A426,削除禁止_電灯料金!K:K,削除禁止_電灯料金!N:N),0)),0)</f>
        <v>0</v>
      </c>
      <c r="AW426" s="145"/>
    </row>
    <row r="427" spans="1:49" ht="30" customHeight="1">
      <c r="A427" s="1">
        <v>6</v>
      </c>
      <c r="B427" s="41" t="s">
        <v>479</v>
      </c>
      <c r="C427" s="42"/>
      <c r="D427" s="259" t="s">
        <v>269</v>
      </c>
      <c r="E427" s="260" t="s">
        <v>224</v>
      </c>
      <c r="F427" s="261" t="s">
        <v>493</v>
      </c>
      <c r="G427" s="182" t="s">
        <v>73</v>
      </c>
      <c r="H427" s="183" t="s">
        <v>118</v>
      </c>
      <c r="I427" s="311"/>
      <c r="J427" s="312"/>
      <c r="K427" s="186">
        <v>0</v>
      </c>
      <c r="L427" s="187">
        <v>240</v>
      </c>
      <c r="M427" s="313" t="s">
        <v>584</v>
      </c>
      <c r="N427" s="189" t="s">
        <v>561</v>
      </c>
      <c r="O427" s="190">
        <v>1</v>
      </c>
      <c r="P427" s="191" t="s">
        <v>450</v>
      </c>
      <c r="Q427" s="191">
        <v>0</v>
      </c>
      <c r="R427" s="191">
        <v>0</v>
      </c>
      <c r="S427" s="192">
        <v>0</v>
      </c>
      <c r="T427" s="192">
        <v>0</v>
      </c>
      <c r="U427" s="192">
        <v>0</v>
      </c>
      <c r="V427" s="193">
        <v>0</v>
      </c>
      <c r="W427" s="194">
        <v>36</v>
      </c>
      <c r="X427" s="195">
        <v>1</v>
      </c>
      <c r="Y427" s="196">
        <v>1</v>
      </c>
      <c r="Z427" s="197">
        <v>0</v>
      </c>
      <c r="AA427" s="191">
        <v>0</v>
      </c>
      <c r="AB427" s="198" t="s">
        <v>80</v>
      </c>
      <c r="AC427" s="199" t="s">
        <v>56</v>
      </c>
      <c r="AD427" s="200" t="s">
        <v>56</v>
      </c>
      <c r="AE427" s="199" t="s">
        <v>56</v>
      </c>
      <c r="AF427" s="200">
        <v>0</v>
      </c>
      <c r="AG427" s="201">
        <v>0</v>
      </c>
      <c r="AH427" s="201" t="s">
        <v>124</v>
      </c>
      <c r="AI427" s="202" t="s">
        <v>124</v>
      </c>
      <c r="AJ427" s="203"/>
      <c r="AK427" s="204"/>
      <c r="AL427" s="194"/>
      <c r="AM427" s="205"/>
      <c r="AN427" s="206"/>
      <c r="AO427" s="200">
        <f t="shared" si="70"/>
        <v>0</v>
      </c>
      <c r="AP427" s="207" t="s">
        <v>82</v>
      </c>
      <c r="AQ427" s="198" t="str" cm="1">
        <f t="array" ref="AQ427">_xlfn.IFS(OR($G427="公衆街路灯A",$G427="定額電灯"),$G427&amp;AP427,COUNTIF(G427,"*従量電灯*"),G427,1,"-")</f>
        <v>従量電灯</v>
      </c>
      <c r="AR427" s="208" t="str" cm="1">
        <f t="array" ref="AR427">_xlfn.IFS($AN427=0,"-",OR($AH427="対象外",$AH427="-"),"-",OR($G427="公衆街路灯A",$G427="定額電灯"),_xlfn.XLOOKUP($AQ427,削除禁止_電灯料金!$B:$B,削除禁止_電灯料金!$E:$E,0),1,"-")</f>
        <v>-</v>
      </c>
      <c r="AS427" s="209" t="str" cm="1">
        <f t="array" ref="AS427">_xlfn.IFS($AR427="-","-",OR($G427="公衆街路灯A",$G427="定額電灯"),_xlfn.XLOOKUP(AQ427,削除禁止_電灯料金!$B:$B,削除禁止_電灯料金!$D:$D,0),1,"-")</f>
        <v>-</v>
      </c>
      <c r="AT427" s="208">
        <f>IFERROR(IF(OR($G427="公衆街路灯A",$G427="定額電灯"),"-",ROUND((_xlfn.XLOOKUP($AQ427,削除禁止_電灯料金!$B:$B,削除禁止_電灯料金!$E:$E)*AM427/1000*$K427*$L427/12),2)),"-")</f>
        <v>0</v>
      </c>
      <c r="AU427" s="209">
        <f>IFERROR(IF(OR($G427="公衆街路灯A",$G427="定額電灯"),"-",ROUND((AM427/1000*$K427*$L427/12)*_xlfn.XLOOKUP($A427,削除禁止_電灯料金!K:K,削除禁止_電灯料金!M:M,"-"),2)),"-")</f>
        <v>0</v>
      </c>
      <c r="AV427" s="210">
        <f>IFERROR(IF(OR($G427="公衆街路灯A",$G427="定額電灯"),ROUND((((AR427+AS427)*AN427))*12*_xlfn.XLOOKUP($A427,削除禁止_電灯料金!K:K,削除禁止_電灯料金!N:N),0),ROUND((AT427+AU427)*AN427*12*_xlfn.XLOOKUP($A427,削除禁止_電灯料金!K:K,削除禁止_電灯料金!N:N),0)),0)</f>
        <v>0</v>
      </c>
      <c r="AW427" s="145"/>
    </row>
    <row r="428" spans="1:49" ht="30" customHeight="1">
      <c r="A428" s="1">
        <v>6</v>
      </c>
      <c r="B428" s="41" t="s">
        <v>479</v>
      </c>
      <c r="C428" s="42"/>
      <c r="D428" s="256" t="s">
        <v>269</v>
      </c>
      <c r="E428" s="257" t="s">
        <v>224</v>
      </c>
      <c r="F428" s="258" t="s">
        <v>585</v>
      </c>
      <c r="G428" s="148" t="s">
        <v>73</v>
      </c>
      <c r="H428" s="279"/>
      <c r="I428" s="280"/>
      <c r="J428" s="267"/>
      <c r="K428" s="152">
        <v>3</v>
      </c>
      <c r="L428" s="153">
        <v>240</v>
      </c>
      <c r="M428" s="281" t="s">
        <v>582</v>
      </c>
      <c r="N428" s="119" t="s">
        <v>134</v>
      </c>
      <c r="O428" s="120">
        <v>2</v>
      </c>
      <c r="P428" s="155" t="s">
        <v>227</v>
      </c>
      <c r="Q428" s="155">
        <v>0</v>
      </c>
      <c r="R428" s="155">
        <v>0</v>
      </c>
      <c r="S428" s="156">
        <v>0</v>
      </c>
      <c r="T428" s="156">
        <v>0</v>
      </c>
      <c r="U428" s="156">
        <v>0</v>
      </c>
      <c r="V428" s="157">
        <v>0</v>
      </c>
      <c r="W428" s="158">
        <v>47</v>
      </c>
      <c r="X428" s="159">
        <v>1</v>
      </c>
      <c r="Y428" s="160">
        <v>2</v>
      </c>
      <c r="Z428" s="161">
        <f t="shared" ref="Z428:Z431" si="86">K428*L428*W428*Y428/12/1000</f>
        <v>5.64</v>
      </c>
      <c r="AA428" s="155">
        <v>0</v>
      </c>
      <c r="AB428" s="162" t="s">
        <v>80</v>
      </c>
      <c r="AC428" s="163" t="s">
        <v>56</v>
      </c>
      <c r="AD428" s="164" t="s">
        <v>56</v>
      </c>
      <c r="AE428" s="163" t="s">
        <v>56</v>
      </c>
      <c r="AF428" s="164">
        <f t="shared" ref="AF428:AF431" si="87">$B$2*Z428/Y428</f>
        <v>84.6</v>
      </c>
      <c r="AG428" s="165">
        <f t="shared" ref="AG428:AG431" si="88">Y428*AF428*120</f>
        <v>20304</v>
      </c>
      <c r="AH428" s="166" t="s">
        <v>113</v>
      </c>
      <c r="AI428" s="167"/>
      <c r="AJ428" s="168"/>
      <c r="AK428" s="169"/>
      <c r="AL428" s="170"/>
      <c r="AM428" s="171"/>
      <c r="AN428" s="172"/>
      <c r="AO428" s="173">
        <f t="shared" si="70"/>
        <v>0</v>
      </c>
      <c r="AP428" s="174" t="s">
        <v>82</v>
      </c>
      <c r="AQ428" s="175" t="str" cm="1">
        <f t="array" ref="AQ428">_xlfn.IFS(OR($G428="公衆街路灯A",$G428="定額電灯"),$G428&amp;AP428,COUNTIF(G428,"*従量電灯*"),G428,1,"-")</f>
        <v>従量電灯</v>
      </c>
      <c r="AR428" s="176" t="str" cm="1">
        <f t="array" ref="AR428">_xlfn.IFS($AN428=0,"-",OR($AH428="対象外",$AH428="-"),"-",OR($G428="公衆街路灯A",$G428="定額電灯"),_xlfn.XLOOKUP($AQ428,削除禁止_電灯料金!$B:$B,削除禁止_電灯料金!$E:$E,0),1,"-")</f>
        <v>-</v>
      </c>
      <c r="AS428" s="177" t="str" cm="1">
        <f t="array" ref="AS428">_xlfn.IFS($AR428="-","-",OR($G428="公衆街路灯A",$G428="定額電灯"),_xlfn.XLOOKUP(AQ428,削除禁止_電灯料金!$B:$B,削除禁止_電灯料金!$D:$D,0),1,"-")</f>
        <v>-</v>
      </c>
      <c r="AT428" s="176">
        <f>IFERROR(IF(OR($G428="公衆街路灯A",$G428="定額電灯"),"-",ROUND((_xlfn.XLOOKUP($AQ428,削除禁止_電灯料金!$B:$B,削除禁止_電灯料金!$E:$E)*AM428/1000*$K428*$L428/12),2)),"-")</f>
        <v>0</v>
      </c>
      <c r="AU428" s="177">
        <f>IFERROR(IF(OR($G428="公衆街路灯A",$G428="定額電灯"),"-",ROUND((AM428/1000*$K428*$L428/12)*_xlfn.XLOOKUP($A428,削除禁止_電灯料金!K:K,削除禁止_電灯料金!M:M,"-"),2)),"-")</f>
        <v>0</v>
      </c>
      <c r="AV428" s="178">
        <f>IFERROR(IF(OR($G428="公衆街路灯A",$G428="定額電灯"),ROUND((((AR428+AS428)*AN428))*12*_xlfn.XLOOKUP($A428,削除禁止_電灯料金!K:K,削除禁止_電灯料金!N:N),0),ROUND((AT428+AU428)*AN428*12*_xlfn.XLOOKUP($A428,削除禁止_電灯料金!K:K,削除禁止_電灯料金!N:N),0)),0)</f>
        <v>0</v>
      </c>
      <c r="AW428" s="145"/>
    </row>
    <row r="429" spans="1:49" ht="30" customHeight="1">
      <c r="A429" s="1">
        <v>6</v>
      </c>
      <c r="B429" s="41" t="s">
        <v>479</v>
      </c>
      <c r="C429" s="42"/>
      <c r="D429" s="256" t="s">
        <v>269</v>
      </c>
      <c r="E429" s="257" t="s">
        <v>224</v>
      </c>
      <c r="F429" s="258" t="s">
        <v>585</v>
      </c>
      <c r="G429" s="148" t="s">
        <v>73</v>
      </c>
      <c r="H429" s="279"/>
      <c r="I429" s="280"/>
      <c r="J429" s="267"/>
      <c r="K429" s="152">
        <v>3</v>
      </c>
      <c r="L429" s="153">
        <v>240</v>
      </c>
      <c r="M429" s="281" t="s">
        <v>576</v>
      </c>
      <c r="N429" s="119" t="s">
        <v>134</v>
      </c>
      <c r="O429" s="120">
        <v>2</v>
      </c>
      <c r="P429" s="155" t="s">
        <v>135</v>
      </c>
      <c r="Q429" s="155">
        <v>0</v>
      </c>
      <c r="R429" s="155">
        <v>0</v>
      </c>
      <c r="S429" s="156">
        <v>0</v>
      </c>
      <c r="T429" s="156">
        <v>0</v>
      </c>
      <c r="U429" s="156">
        <v>0</v>
      </c>
      <c r="V429" s="157">
        <v>0</v>
      </c>
      <c r="W429" s="158">
        <v>28</v>
      </c>
      <c r="X429" s="159">
        <v>1</v>
      </c>
      <c r="Y429" s="160">
        <v>2</v>
      </c>
      <c r="Z429" s="161">
        <f t="shared" si="86"/>
        <v>3.36</v>
      </c>
      <c r="AA429" s="155">
        <v>0</v>
      </c>
      <c r="AB429" s="162" t="s">
        <v>80</v>
      </c>
      <c r="AC429" s="163" t="s">
        <v>56</v>
      </c>
      <c r="AD429" s="164" t="s">
        <v>56</v>
      </c>
      <c r="AE429" s="163" t="s">
        <v>56</v>
      </c>
      <c r="AF429" s="164">
        <f t="shared" si="87"/>
        <v>50.4</v>
      </c>
      <c r="AG429" s="165">
        <f t="shared" si="88"/>
        <v>12096</v>
      </c>
      <c r="AH429" s="166" t="s">
        <v>113</v>
      </c>
      <c r="AI429" s="167"/>
      <c r="AJ429" s="168"/>
      <c r="AK429" s="169"/>
      <c r="AL429" s="170"/>
      <c r="AM429" s="171"/>
      <c r="AN429" s="172"/>
      <c r="AO429" s="173">
        <f t="shared" si="70"/>
        <v>0</v>
      </c>
      <c r="AP429" s="174" t="s">
        <v>82</v>
      </c>
      <c r="AQ429" s="175" t="str" cm="1">
        <f t="array" ref="AQ429">_xlfn.IFS(OR($G429="公衆街路灯A",$G429="定額電灯"),$G429&amp;AP429,COUNTIF(G429,"*従量電灯*"),G429,1,"-")</f>
        <v>従量電灯</v>
      </c>
      <c r="AR429" s="176" t="str" cm="1">
        <f t="array" ref="AR429">_xlfn.IFS($AN429=0,"-",OR($AH429="対象外",$AH429="-"),"-",OR($G429="公衆街路灯A",$G429="定額電灯"),_xlfn.XLOOKUP($AQ429,削除禁止_電灯料金!$B:$B,削除禁止_電灯料金!$E:$E,0),1,"-")</f>
        <v>-</v>
      </c>
      <c r="AS429" s="177" t="str" cm="1">
        <f t="array" ref="AS429">_xlfn.IFS($AR429="-","-",OR($G429="公衆街路灯A",$G429="定額電灯"),_xlfn.XLOOKUP(AQ429,削除禁止_電灯料金!$B:$B,削除禁止_電灯料金!$D:$D,0),1,"-")</f>
        <v>-</v>
      </c>
      <c r="AT429" s="176">
        <f>IFERROR(IF(OR($G429="公衆街路灯A",$G429="定額電灯"),"-",ROUND((_xlfn.XLOOKUP($AQ429,削除禁止_電灯料金!$B:$B,削除禁止_電灯料金!$E:$E)*AM429/1000*$K429*$L429/12),2)),"-")</f>
        <v>0</v>
      </c>
      <c r="AU429" s="177">
        <f>IFERROR(IF(OR($G429="公衆街路灯A",$G429="定額電灯"),"-",ROUND((AM429/1000*$K429*$L429/12)*_xlfn.XLOOKUP($A429,削除禁止_電灯料金!K:K,削除禁止_電灯料金!M:M,"-"),2)),"-")</f>
        <v>0</v>
      </c>
      <c r="AV429" s="178">
        <f>IFERROR(IF(OR($G429="公衆街路灯A",$G429="定額電灯"),ROUND((((AR429+AS429)*AN429))*12*_xlfn.XLOOKUP($A429,削除禁止_電灯料金!K:K,削除禁止_電灯料金!N:N),0),ROUND((AT429+AU429)*AN429*12*_xlfn.XLOOKUP($A429,削除禁止_電灯料金!K:K,削除禁止_電灯料金!N:N),0)),0)</f>
        <v>0</v>
      </c>
      <c r="AW429" s="145"/>
    </row>
    <row r="430" spans="1:49" ht="30" customHeight="1">
      <c r="A430" s="1">
        <v>6</v>
      </c>
      <c r="B430" s="41" t="s">
        <v>479</v>
      </c>
      <c r="C430" s="42"/>
      <c r="D430" s="256" t="s">
        <v>269</v>
      </c>
      <c r="E430" s="257" t="s">
        <v>224</v>
      </c>
      <c r="F430" s="258" t="s">
        <v>585</v>
      </c>
      <c r="G430" s="148" t="s">
        <v>73</v>
      </c>
      <c r="H430" s="279"/>
      <c r="I430" s="280"/>
      <c r="J430" s="267"/>
      <c r="K430" s="152">
        <v>3</v>
      </c>
      <c r="L430" s="153">
        <v>240</v>
      </c>
      <c r="M430" s="281" t="s">
        <v>583</v>
      </c>
      <c r="N430" s="119" t="s">
        <v>389</v>
      </c>
      <c r="O430" s="120">
        <v>1</v>
      </c>
      <c r="P430" s="155" t="s">
        <v>135</v>
      </c>
      <c r="Q430" s="155">
        <v>0</v>
      </c>
      <c r="R430" s="155">
        <v>0</v>
      </c>
      <c r="S430" s="156">
        <v>0</v>
      </c>
      <c r="T430" s="156">
        <v>0</v>
      </c>
      <c r="U430" s="156">
        <v>0</v>
      </c>
      <c r="V430" s="157">
        <v>0</v>
      </c>
      <c r="W430" s="158">
        <v>28</v>
      </c>
      <c r="X430" s="159">
        <v>2</v>
      </c>
      <c r="Y430" s="160">
        <v>2</v>
      </c>
      <c r="Z430" s="161">
        <f t="shared" si="86"/>
        <v>3.36</v>
      </c>
      <c r="AA430" s="155">
        <v>0</v>
      </c>
      <c r="AB430" s="162" t="s">
        <v>80</v>
      </c>
      <c r="AC430" s="163" t="s">
        <v>56</v>
      </c>
      <c r="AD430" s="164" t="s">
        <v>56</v>
      </c>
      <c r="AE430" s="163" t="s">
        <v>56</v>
      </c>
      <c r="AF430" s="164">
        <f t="shared" si="87"/>
        <v>50.4</v>
      </c>
      <c r="AG430" s="165">
        <f t="shared" si="88"/>
        <v>12096</v>
      </c>
      <c r="AH430" s="166" t="s">
        <v>113</v>
      </c>
      <c r="AI430" s="167"/>
      <c r="AJ430" s="168"/>
      <c r="AK430" s="169"/>
      <c r="AL430" s="170"/>
      <c r="AM430" s="171"/>
      <c r="AN430" s="172"/>
      <c r="AO430" s="173">
        <f t="shared" si="70"/>
        <v>0</v>
      </c>
      <c r="AP430" s="174" t="s">
        <v>82</v>
      </c>
      <c r="AQ430" s="175" t="str" cm="1">
        <f t="array" ref="AQ430">_xlfn.IFS(OR($G430="公衆街路灯A",$G430="定額電灯"),$G430&amp;AP430,COUNTIF(G430,"*従量電灯*"),G430,1,"-")</f>
        <v>従量電灯</v>
      </c>
      <c r="AR430" s="176" t="str" cm="1">
        <f t="array" ref="AR430">_xlfn.IFS($AN430=0,"-",OR($AH430="対象外",$AH430="-"),"-",OR($G430="公衆街路灯A",$G430="定額電灯"),_xlfn.XLOOKUP($AQ430,削除禁止_電灯料金!$B:$B,削除禁止_電灯料金!$E:$E,0),1,"-")</f>
        <v>-</v>
      </c>
      <c r="AS430" s="177" t="str" cm="1">
        <f t="array" ref="AS430">_xlfn.IFS($AR430="-","-",OR($G430="公衆街路灯A",$G430="定額電灯"),_xlfn.XLOOKUP(AQ430,削除禁止_電灯料金!$B:$B,削除禁止_電灯料金!$D:$D,0),1,"-")</f>
        <v>-</v>
      </c>
      <c r="AT430" s="176">
        <f>IFERROR(IF(OR($G430="公衆街路灯A",$G430="定額電灯"),"-",ROUND((_xlfn.XLOOKUP($AQ430,削除禁止_電灯料金!$B:$B,削除禁止_電灯料金!$E:$E)*AM430/1000*$K430*$L430/12),2)),"-")</f>
        <v>0</v>
      </c>
      <c r="AU430" s="177">
        <f>IFERROR(IF(OR($G430="公衆街路灯A",$G430="定額電灯"),"-",ROUND((AM430/1000*$K430*$L430/12)*_xlfn.XLOOKUP($A430,削除禁止_電灯料金!K:K,削除禁止_電灯料金!M:M,"-"),2)),"-")</f>
        <v>0</v>
      </c>
      <c r="AV430" s="178">
        <f>IFERROR(IF(OR($G430="公衆街路灯A",$G430="定額電灯"),ROUND((((AR430+AS430)*AN430))*12*_xlfn.XLOOKUP($A430,削除禁止_電灯料金!K:K,削除禁止_電灯料金!N:N),0),ROUND((AT430+AU430)*AN430*12*_xlfn.XLOOKUP($A430,削除禁止_電灯料金!K:K,削除禁止_電灯料金!N:N),0)),0)</f>
        <v>0</v>
      </c>
      <c r="AW430" s="145"/>
    </row>
    <row r="431" spans="1:49" ht="30" customHeight="1">
      <c r="A431" s="1">
        <v>6</v>
      </c>
      <c r="B431" s="41" t="s">
        <v>479</v>
      </c>
      <c r="C431" s="42"/>
      <c r="D431" s="256" t="s">
        <v>269</v>
      </c>
      <c r="E431" s="257" t="s">
        <v>224</v>
      </c>
      <c r="F431" s="258" t="s">
        <v>537</v>
      </c>
      <c r="G431" s="148" t="s">
        <v>73</v>
      </c>
      <c r="H431" s="279"/>
      <c r="I431" s="280"/>
      <c r="J431" s="267"/>
      <c r="K431" s="152">
        <v>0</v>
      </c>
      <c r="L431" s="153">
        <v>240</v>
      </c>
      <c r="M431" s="281" t="s">
        <v>582</v>
      </c>
      <c r="N431" s="119" t="s">
        <v>134</v>
      </c>
      <c r="O431" s="120">
        <v>2</v>
      </c>
      <c r="P431" s="155" t="s">
        <v>227</v>
      </c>
      <c r="Q431" s="155">
        <v>0</v>
      </c>
      <c r="R431" s="155">
        <v>0</v>
      </c>
      <c r="S431" s="156">
        <v>0</v>
      </c>
      <c r="T431" s="156">
        <v>0</v>
      </c>
      <c r="U431" s="156">
        <v>0</v>
      </c>
      <c r="V431" s="157">
        <v>0</v>
      </c>
      <c r="W431" s="158">
        <v>47</v>
      </c>
      <c r="X431" s="159">
        <v>1</v>
      </c>
      <c r="Y431" s="160">
        <v>2</v>
      </c>
      <c r="Z431" s="161">
        <f t="shared" si="86"/>
        <v>0</v>
      </c>
      <c r="AA431" s="155">
        <v>0</v>
      </c>
      <c r="AB431" s="162" t="s">
        <v>80</v>
      </c>
      <c r="AC431" s="163" t="s">
        <v>56</v>
      </c>
      <c r="AD431" s="164" t="s">
        <v>56</v>
      </c>
      <c r="AE431" s="163" t="s">
        <v>56</v>
      </c>
      <c r="AF431" s="164">
        <f t="shared" si="87"/>
        <v>0</v>
      </c>
      <c r="AG431" s="165">
        <f t="shared" si="88"/>
        <v>0</v>
      </c>
      <c r="AH431" s="166" t="s">
        <v>113</v>
      </c>
      <c r="AI431" s="167"/>
      <c r="AJ431" s="168"/>
      <c r="AK431" s="169"/>
      <c r="AL431" s="170"/>
      <c r="AM431" s="171"/>
      <c r="AN431" s="172"/>
      <c r="AO431" s="173">
        <f t="shared" si="70"/>
        <v>0</v>
      </c>
      <c r="AP431" s="174" t="s">
        <v>82</v>
      </c>
      <c r="AQ431" s="175" t="str" cm="1">
        <f t="array" ref="AQ431">_xlfn.IFS(OR($G431="公衆街路灯A",$G431="定額電灯"),$G431&amp;AP431,COUNTIF(G431,"*従量電灯*"),G431,1,"-")</f>
        <v>従量電灯</v>
      </c>
      <c r="AR431" s="176" t="str" cm="1">
        <f t="array" ref="AR431">_xlfn.IFS($AN431=0,"-",OR($AH431="対象外",$AH431="-"),"-",OR($G431="公衆街路灯A",$G431="定額電灯"),_xlfn.XLOOKUP($AQ431,削除禁止_電灯料金!$B:$B,削除禁止_電灯料金!$E:$E,0),1,"-")</f>
        <v>-</v>
      </c>
      <c r="AS431" s="177" t="str" cm="1">
        <f t="array" ref="AS431">_xlfn.IFS($AR431="-","-",OR($G431="公衆街路灯A",$G431="定額電灯"),_xlfn.XLOOKUP(AQ431,削除禁止_電灯料金!$B:$B,削除禁止_電灯料金!$D:$D,0),1,"-")</f>
        <v>-</v>
      </c>
      <c r="AT431" s="176">
        <f>IFERROR(IF(OR($G431="公衆街路灯A",$G431="定額電灯"),"-",ROUND((_xlfn.XLOOKUP($AQ431,削除禁止_電灯料金!$B:$B,削除禁止_電灯料金!$E:$E)*AM431/1000*$K431*$L431/12),2)),"-")</f>
        <v>0</v>
      </c>
      <c r="AU431" s="177">
        <f>IFERROR(IF(OR($G431="公衆街路灯A",$G431="定額電灯"),"-",ROUND((AM431/1000*$K431*$L431/12)*_xlfn.XLOOKUP($A431,削除禁止_電灯料金!K:K,削除禁止_電灯料金!M:M,"-"),2)),"-")</f>
        <v>0</v>
      </c>
      <c r="AV431" s="178">
        <f>IFERROR(IF(OR($G431="公衆街路灯A",$G431="定額電灯"),ROUND((((AR431+AS431)*AN431))*12*_xlfn.XLOOKUP($A431,削除禁止_電灯料金!K:K,削除禁止_電灯料金!N:N),0),ROUND((AT431+AU431)*AN431*12*_xlfn.XLOOKUP($A431,削除禁止_電灯料金!K:K,削除禁止_電灯料金!N:N),0)),0)</f>
        <v>0</v>
      </c>
      <c r="AW431" s="145"/>
    </row>
    <row r="432" spans="1:49" ht="30" customHeight="1">
      <c r="A432" s="1">
        <v>6</v>
      </c>
      <c r="B432" s="41" t="s">
        <v>479</v>
      </c>
      <c r="C432" s="42"/>
      <c r="D432" s="259" t="s">
        <v>269</v>
      </c>
      <c r="E432" s="260" t="s">
        <v>224</v>
      </c>
      <c r="F432" s="261" t="s">
        <v>506</v>
      </c>
      <c r="G432" s="182" t="s">
        <v>73</v>
      </c>
      <c r="H432" s="183" t="s">
        <v>118</v>
      </c>
      <c r="I432" s="311"/>
      <c r="J432" s="312"/>
      <c r="K432" s="186">
        <v>12</v>
      </c>
      <c r="L432" s="187">
        <v>365</v>
      </c>
      <c r="M432" s="313" t="s">
        <v>586</v>
      </c>
      <c r="N432" s="189" t="s">
        <v>120</v>
      </c>
      <c r="O432" s="190">
        <v>1</v>
      </c>
      <c r="P432" s="191" t="s">
        <v>249</v>
      </c>
      <c r="Q432" s="191">
        <v>0</v>
      </c>
      <c r="R432" s="191" t="s">
        <v>587</v>
      </c>
      <c r="S432" s="192">
        <v>0</v>
      </c>
      <c r="T432" s="192">
        <v>0</v>
      </c>
      <c r="U432" s="192" t="s">
        <v>588</v>
      </c>
      <c r="V432" s="193">
        <v>0</v>
      </c>
      <c r="W432" s="194">
        <v>54</v>
      </c>
      <c r="X432" s="195">
        <v>5</v>
      </c>
      <c r="Y432" s="196">
        <v>5</v>
      </c>
      <c r="Z432" s="197">
        <v>0</v>
      </c>
      <c r="AA432" s="191">
        <v>0</v>
      </c>
      <c r="AB432" s="198" t="s">
        <v>80</v>
      </c>
      <c r="AC432" s="199" t="s">
        <v>56</v>
      </c>
      <c r="AD432" s="200" t="s">
        <v>56</v>
      </c>
      <c r="AE432" s="199" t="s">
        <v>56</v>
      </c>
      <c r="AF432" s="200">
        <v>0</v>
      </c>
      <c r="AG432" s="201">
        <v>0</v>
      </c>
      <c r="AH432" s="201" t="s">
        <v>124</v>
      </c>
      <c r="AI432" s="202" t="s">
        <v>124</v>
      </c>
      <c r="AJ432" s="203"/>
      <c r="AK432" s="204"/>
      <c r="AL432" s="194"/>
      <c r="AM432" s="205"/>
      <c r="AN432" s="206"/>
      <c r="AO432" s="200">
        <f t="shared" si="70"/>
        <v>0</v>
      </c>
      <c r="AP432" s="207" t="s">
        <v>82</v>
      </c>
      <c r="AQ432" s="198" t="str" cm="1">
        <f t="array" ref="AQ432">_xlfn.IFS(OR($G432="公衆街路灯A",$G432="定額電灯"),$G432&amp;AP432,COUNTIF(G432,"*従量電灯*"),G432,1,"-")</f>
        <v>従量電灯</v>
      </c>
      <c r="AR432" s="208" t="str" cm="1">
        <f t="array" ref="AR432">_xlfn.IFS($AN432=0,"-",OR($AH432="対象外",$AH432="-"),"-",OR($G432="公衆街路灯A",$G432="定額電灯"),_xlfn.XLOOKUP($AQ432,削除禁止_電灯料金!$B:$B,削除禁止_電灯料金!$E:$E,0),1,"-")</f>
        <v>-</v>
      </c>
      <c r="AS432" s="209" t="str" cm="1">
        <f t="array" ref="AS432">_xlfn.IFS($AR432="-","-",OR($G432="公衆街路灯A",$G432="定額電灯"),_xlfn.XLOOKUP(AQ432,削除禁止_電灯料金!$B:$B,削除禁止_電灯料金!$D:$D,0),1,"-")</f>
        <v>-</v>
      </c>
      <c r="AT432" s="208">
        <f>IFERROR(IF(OR($G432="公衆街路灯A",$G432="定額電灯"),"-",ROUND((_xlfn.XLOOKUP($AQ432,削除禁止_電灯料金!$B:$B,削除禁止_電灯料金!$E:$E)*AM432/1000*$K432*$L432/12),2)),"-")</f>
        <v>0</v>
      </c>
      <c r="AU432" s="209">
        <f>IFERROR(IF(OR($G432="公衆街路灯A",$G432="定額電灯"),"-",ROUND((AM432/1000*$K432*$L432/12)*_xlfn.XLOOKUP($A432,削除禁止_電灯料金!K:K,削除禁止_電灯料金!M:M,"-"),2)),"-")</f>
        <v>0</v>
      </c>
      <c r="AV432" s="210">
        <f>IFERROR(IF(OR($G432="公衆街路灯A",$G432="定額電灯"),ROUND((((AR432+AS432)*AN432))*12*_xlfn.XLOOKUP($A432,削除禁止_電灯料金!K:K,削除禁止_電灯料金!N:N),0),ROUND((AT432+AU432)*AN432*12*_xlfn.XLOOKUP($A432,削除禁止_電灯料金!K:K,削除禁止_電灯料金!N:N),0)),0)</f>
        <v>0</v>
      </c>
      <c r="AW432" s="145"/>
    </row>
    <row r="433" spans="1:49" ht="30" customHeight="1">
      <c r="A433" s="1">
        <v>6</v>
      </c>
      <c r="B433" s="41" t="s">
        <v>479</v>
      </c>
      <c r="C433" s="42"/>
      <c r="D433" s="256" t="s">
        <v>269</v>
      </c>
      <c r="E433" s="257" t="s">
        <v>252</v>
      </c>
      <c r="F433" s="258" t="s">
        <v>391</v>
      </c>
      <c r="G433" s="148" t="s">
        <v>73</v>
      </c>
      <c r="H433" s="279"/>
      <c r="I433" s="280"/>
      <c r="J433" s="267"/>
      <c r="K433" s="152">
        <v>1</v>
      </c>
      <c r="L433" s="153">
        <v>240</v>
      </c>
      <c r="M433" s="281" t="s">
        <v>575</v>
      </c>
      <c r="N433" s="119" t="s">
        <v>134</v>
      </c>
      <c r="O433" s="120">
        <v>1</v>
      </c>
      <c r="P433" s="155" t="s">
        <v>227</v>
      </c>
      <c r="Q433" s="155">
        <v>0</v>
      </c>
      <c r="R433" s="155">
        <v>0</v>
      </c>
      <c r="S433" s="156">
        <v>0</v>
      </c>
      <c r="T433" s="156">
        <v>0</v>
      </c>
      <c r="U433" s="156">
        <v>0</v>
      </c>
      <c r="V433" s="157">
        <v>0</v>
      </c>
      <c r="W433" s="158">
        <v>47</v>
      </c>
      <c r="X433" s="159">
        <v>1</v>
      </c>
      <c r="Y433" s="160">
        <v>1</v>
      </c>
      <c r="Z433" s="161">
        <f t="shared" ref="Z433:Z436" si="89">K433*L433*W433*Y433/12/1000</f>
        <v>0.94</v>
      </c>
      <c r="AA433" s="155">
        <v>0</v>
      </c>
      <c r="AB433" s="162" t="s">
        <v>80</v>
      </c>
      <c r="AC433" s="163" t="s">
        <v>56</v>
      </c>
      <c r="AD433" s="164" t="s">
        <v>56</v>
      </c>
      <c r="AE433" s="163" t="s">
        <v>56</v>
      </c>
      <c r="AF433" s="164">
        <f t="shared" ref="AF433:AF436" si="90">$B$2*Z433/Y433</f>
        <v>28.2</v>
      </c>
      <c r="AG433" s="165">
        <f t="shared" ref="AG433:AG436" si="91">Y433*AF433*120</f>
        <v>3384</v>
      </c>
      <c r="AH433" s="166" t="s">
        <v>113</v>
      </c>
      <c r="AI433" s="167"/>
      <c r="AJ433" s="168"/>
      <c r="AK433" s="169"/>
      <c r="AL433" s="170"/>
      <c r="AM433" s="171"/>
      <c r="AN433" s="172"/>
      <c r="AO433" s="173">
        <f t="shared" si="70"/>
        <v>0</v>
      </c>
      <c r="AP433" s="174" t="s">
        <v>82</v>
      </c>
      <c r="AQ433" s="175" t="str" cm="1">
        <f t="array" ref="AQ433">_xlfn.IFS(OR($G433="公衆街路灯A",$G433="定額電灯"),$G433&amp;AP433,COUNTIF(G433,"*従量電灯*"),G433,1,"-")</f>
        <v>従量電灯</v>
      </c>
      <c r="AR433" s="176" t="str" cm="1">
        <f t="array" ref="AR433">_xlfn.IFS($AN433=0,"-",OR($AH433="対象外",$AH433="-"),"-",OR($G433="公衆街路灯A",$G433="定額電灯"),_xlfn.XLOOKUP($AQ433,削除禁止_電灯料金!$B:$B,削除禁止_電灯料金!$E:$E,0),1,"-")</f>
        <v>-</v>
      </c>
      <c r="AS433" s="177" t="str" cm="1">
        <f t="array" ref="AS433">_xlfn.IFS($AR433="-","-",OR($G433="公衆街路灯A",$G433="定額電灯"),_xlfn.XLOOKUP(AQ433,削除禁止_電灯料金!$B:$B,削除禁止_電灯料金!$D:$D,0),1,"-")</f>
        <v>-</v>
      </c>
      <c r="AT433" s="176">
        <f>IFERROR(IF(OR($G433="公衆街路灯A",$G433="定額電灯"),"-",ROUND((_xlfn.XLOOKUP($AQ433,削除禁止_電灯料金!$B:$B,削除禁止_電灯料金!$E:$E)*AM433/1000*$K433*$L433/12),2)),"-")</f>
        <v>0</v>
      </c>
      <c r="AU433" s="177">
        <f>IFERROR(IF(OR($G433="公衆街路灯A",$G433="定額電灯"),"-",ROUND((AM433/1000*$K433*$L433/12)*_xlfn.XLOOKUP($A433,削除禁止_電灯料金!K:K,削除禁止_電灯料金!M:M,"-"),2)),"-")</f>
        <v>0</v>
      </c>
      <c r="AV433" s="178">
        <f>IFERROR(IF(OR($G433="公衆街路灯A",$G433="定額電灯"),ROUND((((AR433+AS433)*AN433))*12*_xlfn.XLOOKUP($A433,削除禁止_電灯料金!K:K,削除禁止_電灯料金!N:N),0),ROUND((AT433+AU433)*AN433*12*_xlfn.XLOOKUP($A433,削除禁止_電灯料金!K:K,削除禁止_電灯料金!N:N),0)),0)</f>
        <v>0</v>
      </c>
      <c r="AW433" s="145"/>
    </row>
    <row r="434" spans="1:49" ht="30" customHeight="1">
      <c r="A434" s="1">
        <v>6</v>
      </c>
      <c r="B434" s="41" t="s">
        <v>479</v>
      </c>
      <c r="C434" s="42"/>
      <c r="D434" s="256" t="s">
        <v>269</v>
      </c>
      <c r="E434" s="257" t="s">
        <v>252</v>
      </c>
      <c r="F434" s="258" t="s">
        <v>391</v>
      </c>
      <c r="G434" s="148" t="s">
        <v>73</v>
      </c>
      <c r="H434" s="279"/>
      <c r="I434" s="280"/>
      <c r="J434" s="267"/>
      <c r="K434" s="152">
        <v>1</v>
      </c>
      <c r="L434" s="153">
        <v>240</v>
      </c>
      <c r="M434" s="281" t="s">
        <v>583</v>
      </c>
      <c r="N434" s="119" t="s">
        <v>389</v>
      </c>
      <c r="O434" s="120">
        <v>1</v>
      </c>
      <c r="P434" s="155" t="s">
        <v>135</v>
      </c>
      <c r="Q434" s="155">
        <v>0</v>
      </c>
      <c r="R434" s="155">
        <v>0</v>
      </c>
      <c r="S434" s="156">
        <v>0</v>
      </c>
      <c r="T434" s="156">
        <v>0</v>
      </c>
      <c r="U434" s="156">
        <v>0</v>
      </c>
      <c r="V434" s="157">
        <v>0</v>
      </c>
      <c r="W434" s="158">
        <v>28</v>
      </c>
      <c r="X434" s="159">
        <v>1</v>
      </c>
      <c r="Y434" s="160">
        <v>1</v>
      </c>
      <c r="Z434" s="161">
        <f t="shared" si="89"/>
        <v>0.56000000000000005</v>
      </c>
      <c r="AA434" s="155">
        <v>0</v>
      </c>
      <c r="AB434" s="162" t="s">
        <v>80</v>
      </c>
      <c r="AC434" s="163" t="s">
        <v>56</v>
      </c>
      <c r="AD434" s="164" t="s">
        <v>56</v>
      </c>
      <c r="AE434" s="163" t="s">
        <v>56</v>
      </c>
      <c r="AF434" s="164">
        <f t="shared" si="90"/>
        <v>16.8</v>
      </c>
      <c r="AG434" s="165">
        <f t="shared" si="91"/>
        <v>2016</v>
      </c>
      <c r="AH434" s="166" t="s">
        <v>113</v>
      </c>
      <c r="AI434" s="167"/>
      <c r="AJ434" s="168"/>
      <c r="AK434" s="169"/>
      <c r="AL434" s="170"/>
      <c r="AM434" s="171"/>
      <c r="AN434" s="172"/>
      <c r="AO434" s="173">
        <f t="shared" si="70"/>
        <v>0</v>
      </c>
      <c r="AP434" s="174" t="s">
        <v>82</v>
      </c>
      <c r="AQ434" s="175" t="str" cm="1">
        <f t="array" ref="AQ434">_xlfn.IFS(OR($G434="公衆街路灯A",$G434="定額電灯"),$G434&amp;AP434,COUNTIF(G434,"*従量電灯*"),G434,1,"-")</f>
        <v>従量電灯</v>
      </c>
      <c r="AR434" s="176" t="str" cm="1">
        <f t="array" ref="AR434">_xlfn.IFS($AN434=0,"-",OR($AH434="対象外",$AH434="-"),"-",OR($G434="公衆街路灯A",$G434="定額電灯"),_xlfn.XLOOKUP($AQ434,削除禁止_電灯料金!$B:$B,削除禁止_電灯料金!$E:$E,0),1,"-")</f>
        <v>-</v>
      </c>
      <c r="AS434" s="177" t="str" cm="1">
        <f t="array" ref="AS434">_xlfn.IFS($AR434="-","-",OR($G434="公衆街路灯A",$G434="定額電灯"),_xlfn.XLOOKUP(AQ434,削除禁止_電灯料金!$B:$B,削除禁止_電灯料金!$D:$D,0),1,"-")</f>
        <v>-</v>
      </c>
      <c r="AT434" s="176">
        <f>IFERROR(IF(OR($G434="公衆街路灯A",$G434="定額電灯"),"-",ROUND((_xlfn.XLOOKUP($AQ434,削除禁止_電灯料金!$B:$B,削除禁止_電灯料金!$E:$E)*AM434/1000*$K434*$L434/12),2)),"-")</f>
        <v>0</v>
      </c>
      <c r="AU434" s="177">
        <f>IFERROR(IF(OR($G434="公衆街路灯A",$G434="定額電灯"),"-",ROUND((AM434/1000*$K434*$L434/12)*_xlfn.XLOOKUP($A434,削除禁止_電灯料金!K:K,削除禁止_電灯料金!M:M,"-"),2)),"-")</f>
        <v>0</v>
      </c>
      <c r="AV434" s="178">
        <f>IFERROR(IF(OR($G434="公衆街路灯A",$G434="定額電灯"),ROUND((((AR434+AS434)*AN434))*12*_xlfn.XLOOKUP($A434,削除禁止_電灯料金!K:K,削除禁止_電灯料金!N:N),0),ROUND((AT434+AU434)*AN434*12*_xlfn.XLOOKUP($A434,削除禁止_電灯料金!K:K,削除禁止_電灯料金!N:N),0)),0)</f>
        <v>0</v>
      </c>
      <c r="AW434" s="145"/>
    </row>
    <row r="435" spans="1:49" ht="30" customHeight="1">
      <c r="A435" s="1">
        <v>6</v>
      </c>
      <c r="B435" s="41" t="s">
        <v>479</v>
      </c>
      <c r="C435" s="42"/>
      <c r="D435" s="256" t="s">
        <v>269</v>
      </c>
      <c r="E435" s="257" t="s">
        <v>252</v>
      </c>
      <c r="F435" s="258" t="s">
        <v>589</v>
      </c>
      <c r="G435" s="148" t="s">
        <v>73</v>
      </c>
      <c r="H435" s="279"/>
      <c r="I435" s="280"/>
      <c r="J435" s="267"/>
      <c r="K435" s="152">
        <v>0</v>
      </c>
      <c r="L435" s="153">
        <v>240</v>
      </c>
      <c r="M435" s="281" t="s">
        <v>582</v>
      </c>
      <c r="N435" s="119" t="s">
        <v>134</v>
      </c>
      <c r="O435" s="120">
        <v>2</v>
      </c>
      <c r="P435" s="155" t="s">
        <v>227</v>
      </c>
      <c r="Q435" s="155">
        <v>0</v>
      </c>
      <c r="R435" s="155">
        <v>0</v>
      </c>
      <c r="S435" s="156">
        <v>0</v>
      </c>
      <c r="T435" s="156">
        <v>0</v>
      </c>
      <c r="U435" s="156">
        <v>0</v>
      </c>
      <c r="V435" s="157">
        <v>0</v>
      </c>
      <c r="W435" s="158">
        <v>47</v>
      </c>
      <c r="X435" s="159">
        <v>1</v>
      </c>
      <c r="Y435" s="160">
        <v>2</v>
      </c>
      <c r="Z435" s="161">
        <f t="shared" si="89"/>
        <v>0</v>
      </c>
      <c r="AA435" s="155">
        <v>0</v>
      </c>
      <c r="AB435" s="162" t="s">
        <v>80</v>
      </c>
      <c r="AC435" s="163" t="s">
        <v>56</v>
      </c>
      <c r="AD435" s="164" t="s">
        <v>56</v>
      </c>
      <c r="AE435" s="163" t="s">
        <v>56</v>
      </c>
      <c r="AF435" s="164">
        <f t="shared" si="90"/>
        <v>0</v>
      </c>
      <c r="AG435" s="165">
        <f t="shared" si="91"/>
        <v>0</v>
      </c>
      <c r="AH435" s="166" t="s">
        <v>113</v>
      </c>
      <c r="AI435" s="167"/>
      <c r="AJ435" s="168"/>
      <c r="AK435" s="169"/>
      <c r="AL435" s="170"/>
      <c r="AM435" s="171"/>
      <c r="AN435" s="172"/>
      <c r="AO435" s="173">
        <f t="shared" si="70"/>
        <v>0</v>
      </c>
      <c r="AP435" s="174" t="s">
        <v>82</v>
      </c>
      <c r="AQ435" s="175" t="str" cm="1">
        <f t="array" ref="AQ435">_xlfn.IFS(OR($G435="公衆街路灯A",$G435="定額電灯"),$G435&amp;AP435,COUNTIF(G435,"*従量電灯*"),G435,1,"-")</f>
        <v>従量電灯</v>
      </c>
      <c r="AR435" s="176" t="str" cm="1">
        <f t="array" ref="AR435">_xlfn.IFS($AN435=0,"-",OR($AH435="対象外",$AH435="-"),"-",OR($G435="公衆街路灯A",$G435="定額電灯"),_xlfn.XLOOKUP($AQ435,削除禁止_電灯料金!$B:$B,削除禁止_電灯料金!$E:$E,0),1,"-")</f>
        <v>-</v>
      </c>
      <c r="AS435" s="177" t="str" cm="1">
        <f t="array" ref="AS435">_xlfn.IFS($AR435="-","-",OR($G435="公衆街路灯A",$G435="定額電灯"),_xlfn.XLOOKUP(AQ435,削除禁止_電灯料金!$B:$B,削除禁止_電灯料金!$D:$D,0),1,"-")</f>
        <v>-</v>
      </c>
      <c r="AT435" s="176">
        <f>IFERROR(IF(OR($G435="公衆街路灯A",$G435="定額電灯"),"-",ROUND((_xlfn.XLOOKUP($AQ435,削除禁止_電灯料金!$B:$B,削除禁止_電灯料金!$E:$E)*AM435/1000*$K435*$L435/12),2)),"-")</f>
        <v>0</v>
      </c>
      <c r="AU435" s="177">
        <f>IFERROR(IF(OR($G435="公衆街路灯A",$G435="定額電灯"),"-",ROUND((AM435/1000*$K435*$L435/12)*_xlfn.XLOOKUP($A435,削除禁止_電灯料金!K:K,削除禁止_電灯料金!M:M,"-"),2)),"-")</f>
        <v>0</v>
      </c>
      <c r="AV435" s="178">
        <f>IFERROR(IF(OR($G435="公衆街路灯A",$G435="定額電灯"),ROUND((((AR435+AS435)*AN435))*12*_xlfn.XLOOKUP($A435,削除禁止_電灯料金!K:K,削除禁止_電灯料金!N:N),0),ROUND((AT435+AU435)*AN435*12*_xlfn.XLOOKUP($A435,削除禁止_電灯料金!K:K,削除禁止_電灯料金!N:N),0)),0)</f>
        <v>0</v>
      </c>
      <c r="AW435" s="145"/>
    </row>
    <row r="436" spans="1:49" ht="30" customHeight="1">
      <c r="A436" s="1">
        <v>6</v>
      </c>
      <c r="B436" s="41" t="s">
        <v>479</v>
      </c>
      <c r="C436" s="42"/>
      <c r="D436" s="256" t="s">
        <v>269</v>
      </c>
      <c r="E436" s="257" t="s">
        <v>252</v>
      </c>
      <c r="F436" s="258" t="s">
        <v>590</v>
      </c>
      <c r="G436" s="148" t="s">
        <v>73</v>
      </c>
      <c r="H436" s="279"/>
      <c r="I436" s="280"/>
      <c r="J436" s="267"/>
      <c r="K436" s="152">
        <v>3</v>
      </c>
      <c r="L436" s="153">
        <v>240</v>
      </c>
      <c r="M436" s="281" t="s">
        <v>591</v>
      </c>
      <c r="N436" s="119" t="s">
        <v>134</v>
      </c>
      <c r="O436" s="120">
        <v>2</v>
      </c>
      <c r="P436" s="155" t="s">
        <v>227</v>
      </c>
      <c r="Q436" s="155">
        <v>0</v>
      </c>
      <c r="R436" s="155">
        <v>0</v>
      </c>
      <c r="S436" s="156">
        <v>0</v>
      </c>
      <c r="T436" s="156">
        <v>0</v>
      </c>
      <c r="U436" s="156">
        <v>0</v>
      </c>
      <c r="V436" s="157" t="s">
        <v>90</v>
      </c>
      <c r="W436" s="158">
        <v>47</v>
      </c>
      <c r="X436" s="159">
        <v>1</v>
      </c>
      <c r="Y436" s="160">
        <v>2</v>
      </c>
      <c r="Z436" s="161">
        <f t="shared" si="89"/>
        <v>5.64</v>
      </c>
      <c r="AA436" s="155">
        <v>0</v>
      </c>
      <c r="AB436" s="162" t="s">
        <v>80</v>
      </c>
      <c r="AC436" s="163" t="s">
        <v>56</v>
      </c>
      <c r="AD436" s="164" t="s">
        <v>56</v>
      </c>
      <c r="AE436" s="163" t="s">
        <v>56</v>
      </c>
      <c r="AF436" s="164">
        <f t="shared" si="90"/>
        <v>84.6</v>
      </c>
      <c r="AG436" s="165">
        <f t="shared" si="91"/>
        <v>20304</v>
      </c>
      <c r="AH436" s="166" t="s">
        <v>81</v>
      </c>
      <c r="AI436" s="167"/>
      <c r="AJ436" s="168"/>
      <c r="AK436" s="169"/>
      <c r="AL436" s="170"/>
      <c r="AM436" s="171"/>
      <c r="AN436" s="172"/>
      <c r="AO436" s="173">
        <f t="shared" si="70"/>
        <v>0</v>
      </c>
      <c r="AP436" s="174" t="s">
        <v>82</v>
      </c>
      <c r="AQ436" s="175" t="str" cm="1">
        <f t="array" ref="AQ436">_xlfn.IFS(OR($G436="公衆街路灯A",$G436="定額電灯"),$G436&amp;AP436,COUNTIF(G436,"*従量電灯*"),G436,1,"-")</f>
        <v>従量電灯</v>
      </c>
      <c r="AR436" s="176" t="str" cm="1">
        <f t="array" ref="AR436">_xlfn.IFS($AN436=0,"-",OR($AH436="対象外",$AH436="-"),"-",OR($G436="公衆街路灯A",$G436="定額電灯"),_xlfn.XLOOKUP($AQ436,削除禁止_電灯料金!$B:$B,削除禁止_電灯料金!$E:$E,0),1,"-")</f>
        <v>-</v>
      </c>
      <c r="AS436" s="177" t="str" cm="1">
        <f t="array" ref="AS436">_xlfn.IFS($AR436="-","-",OR($G436="公衆街路灯A",$G436="定額電灯"),_xlfn.XLOOKUP(AQ436,削除禁止_電灯料金!$B:$B,削除禁止_電灯料金!$D:$D,0),1,"-")</f>
        <v>-</v>
      </c>
      <c r="AT436" s="176">
        <f>IFERROR(IF(OR($G436="公衆街路灯A",$G436="定額電灯"),"-",ROUND((_xlfn.XLOOKUP($AQ436,削除禁止_電灯料金!$B:$B,削除禁止_電灯料金!$E:$E)*AM436/1000*$K436*$L436/12),2)),"-")</f>
        <v>0</v>
      </c>
      <c r="AU436" s="177">
        <f>IFERROR(IF(OR($G436="公衆街路灯A",$G436="定額電灯"),"-",ROUND((AM436/1000*$K436*$L436/12)*_xlfn.XLOOKUP($A436,削除禁止_電灯料金!K:K,削除禁止_電灯料金!M:M,"-"),2)),"-")</f>
        <v>0</v>
      </c>
      <c r="AV436" s="178">
        <f>IFERROR(IF(OR($G436="公衆街路灯A",$G436="定額電灯"),ROUND((((AR436+AS436)*AN436))*12*_xlfn.XLOOKUP($A436,削除禁止_電灯料金!K:K,削除禁止_電灯料金!N:N),0),ROUND((AT436+AU436)*AN436*12*_xlfn.XLOOKUP($A436,削除禁止_電灯料金!K:K,削除禁止_電灯料金!N:N),0)),0)</f>
        <v>0</v>
      </c>
      <c r="AW436" s="145"/>
    </row>
    <row r="437" spans="1:49" ht="30" customHeight="1">
      <c r="A437" s="1">
        <v>6</v>
      </c>
      <c r="B437" s="41" t="s">
        <v>479</v>
      </c>
      <c r="C437" s="42"/>
      <c r="D437" s="259" t="s">
        <v>269</v>
      </c>
      <c r="E437" s="260" t="s">
        <v>252</v>
      </c>
      <c r="F437" s="261" t="s">
        <v>592</v>
      </c>
      <c r="G437" s="182" t="s">
        <v>73</v>
      </c>
      <c r="H437" s="318" t="s">
        <v>483</v>
      </c>
      <c r="I437" s="311"/>
      <c r="J437" s="312"/>
      <c r="K437" s="186" t="s">
        <v>82</v>
      </c>
      <c r="L437" s="187" t="s">
        <v>82</v>
      </c>
      <c r="M437" s="313" t="s">
        <v>484</v>
      </c>
      <c r="N437" s="189" t="s">
        <v>485</v>
      </c>
      <c r="O437" s="190">
        <v>0</v>
      </c>
      <c r="P437" s="191" t="s">
        <v>486</v>
      </c>
      <c r="Q437" s="191">
        <v>0</v>
      </c>
      <c r="R437" s="191">
        <v>0</v>
      </c>
      <c r="S437" s="192">
        <v>0</v>
      </c>
      <c r="T437" s="192">
        <v>0</v>
      </c>
      <c r="U437" s="192">
        <v>0</v>
      </c>
      <c r="V437" s="193">
        <v>0</v>
      </c>
      <c r="W437" s="194" t="s">
        <v>56</v>
      </c>
      <c r="X437" s="195"/>
      <c r="Y437" s="196">
        <v>0</v>
      </c>
      <c r="Z437" s="197">
        <v>0</v>
      </c>
      <c r="AA437" s="191">
        <v>0</v>
      </c>
      <c r="AB437" s="198" t="s">
        <v>80</v>
      </c>
      <c r="AC437" s="199" t="s">
        <v>56</v>
      </c>
      <c r="AD437" s="200" t="s">
        <v>56</v>
      </c>
      <c r="AE437" s="199" t="s">
        <v>56</v>
      </c>
      <c r="AF437" s="200" t="s">
        <v>56</v>
      </c>
      <c r="AG437" s="201">
        <v>0</v>
      </c>
      <c r="AH437" s="201" t="s">
        <v>124</v>
      </c>
      <c r="AI437" s="202" t="s">
        <v>487</v>
      </c>
      <c r="AJ437" s="203"/>
      <c r="AK437" s="204"/>
      <c r="AL437" s="194"/>
      <c r="AM437" s="205"/>
      <c r="AN437" s="206"/>
      <c r="AO437" s="200">
        <f t="shared" si="70"/>
        <v>0</v>
      </c>
      <c r="AP437" s="207" t="s">
        <v>82</v>
      </c>
      <c r="AQ437" s="198" t="str" cm="1">
        <f t="array" ref="AQ437">_xlfn.IFS(OR($G437="公衆街路灯A",$G437="定額電灯"),$G437&amp;AP437,COUNTIF(G437,"*従量電灯*"),G437,1,"-")</f>
        <v>従量電灯</v>
      </c>
      <c r="AR437" s="208" t="str" cm="1">
        <f t="array" ref="AR437">_xlfn.IFS($AN437=0,"-",OR($AH437="対象外",$AH437="-"),"-",OR($G437="公衆街路灯A",$G437="定額電灯"),_xlfn.XLOOKUP($AQ437,削除禁止_電灯料金!$B:$B,削除禁止_電灯料金!$E:$E,0),1,"-")</f>
        <v>-</v>
      </c>
      <c r="AS437" s="209" t="str" cm="1">
        <f t="array" ref="AS437">_xlfn.IFS($AR437="-","-",OR($G437="公衆街路灯A",$G437="定額電灯"),_xlfn.XLOOKUP(AQ437,削除禁止_電灯料金!$B:$B,削除禁止_電灯料金!$D:$D,0),1,"-")</f>
        <v>-</v>
      </c>
      <c r="AT437" s="208" t="str">
        <f>IFERROR(IF(OR($G437="公衆街路灯A",$G437="定額電灯"),"-",ROUND((_xlfn.XLOOKUP($AQ437,削除禁止_電灯料金!$B:$B,削除禁止_電灯料金!$E:$E)*AM437/1000*$K437*$L437/12),2)),"-")</f>
        <v>-</v>
      </c>
      <c r="AU437" s="209" t="str">
        <f>IFERROR(IF(OR($G437="公衆街路灯A",$G437="定額電灯"),"-",ROUND((AM437/1000*$K437*$L437/12)*_xlfn.XLOOKUP($A437,削除禁止_電灯料金!K:K,削除禁止_電灯料金!M:M,"-"),2)),"-")</f>
        <v>-</v>
      </c>
      <c r="AV437" s="210">
        <f>IFERROR(IF(OR($G437="公衆街路灯A",$G437="定額電灯"),ROUND((((AR437+AS437)*AN437))*12*_xlfn.XLOOKUP($A437,削除禁止_電灯料金!K:K,削除禁止_電灯料金!N:N),0),ROUND((AT437+AU437)*AN437*12*_xlfn.XLOOKUP($A437,削除禁止_電灯料金!K:K,削除禁止_電灯料金!N:N),0)),0)</f>
        <v>0</v>
      </c>
      <c r="AW437" s="145"/>
    </row>
    <row r="438" spans="1:49" ht="30" customHeight="1">
      <c r="A438" s="1">
        <v>6</v>
      </c>
      <c r="B438" s="41" t="s">
        <v>479</v>
      </c>
      <c r="C438" s="42"/>
      <c r="D438" s="259" t="s">
        <v>269</v>
      </c>
      <c r="E438" s="260" t="s">
        <v>252</v>
      </c>
      <c r="F438" s="261" t="s">
        <v>593</v>
      </c>
      <c r="G438" s="182" t="s">
        <v>73</v>
      </c>
      <c r="H438" s="318" t="s">
        <v>483</v>
      </c>
      <c r="I438" s="311"/>
      <c r="J438" s="312"/>
      <c r="K438" s="186" t="s">
        <v>82</v>
      </c>
      <c r="L438" s="187" t="s">
        <v>82</v>
      </c>
      <c r="M438" s="313" t="s">
        <v>484</v>
      </c>
      <c r="N438" s="189" t="s">
        <v>485</v>
      </c>
      <c r="O438" s="190">
        <v>0</v>
      </c>
      <c r="P438" s="191" t="s">
        <v>486</v>
      </c>
      <c r="Q438" s="191">
        <v>0</v>
      </c>
      <c r="R438" s="191">
        <v>0</v>
      </c>
      <c r="S438" s="192">
        <v>0</v>
      </c>
      <c r="T438" s="192">
        <v>0</v>
      </c>
      <c r="U438" s="192">
        <v>0</v>
      </c>
      <c r="V438" s="193">
        <v>0</v>
      </c>
      <c r="W438" s="194" t="s">
        <v>56</v>
      </c>
      <c r="X438" s="195"/>
      <c r="Y438" s="196">
        <v>0</v>
      </c>
      <c r="Z438" s="197">
        <v>0</v>
      </c>
      <c r="AA438" s="191">
        <v>0</v>
      </c>
      <c r="AB438" s="198" t="s">
        <v>80</v>
      </c>
      <c r="AC438" s="199" t="s">
        <v>56</v>
      </c>
      <c r="AD438" s="200" t="s">
        <v>56</v>
      </c>
      <c r="AE438" s="199" t="s">
        <v>56</v>
      </c>
      <c r="AF438" s="200" t="s">
        <v>56</v>
      </c>
      <c r="AG438" s="201">
        <v>0</v>
      </c>
      <c r="AH438" s="201" t="s">
        <v>124</v>
      </c>
      <c r="AI438" s="202" t="s">
        <v>487</v>
      </c>
      <c r="AJ438" s="203"/>
      <c r="AK438" s="204"/>
      <c r="AL438" s="194"/>
      <c r="AM438" s="205"/>
      <c r="AN438" s="206"/>
      <c r="AO438" s="200">
        <f t="shared" si="70"/>
        <v>0</v>
      </c>
      <c r="AP438" s="207" t="s">
        <v>82</v>
      </c>
      <c r="AQ438" s="198" t="str" cm="1">
        <f t="array" ref="AQ438">_xlfn.IFS(OR($G438="公衆街路灯A",$G438="定額電灯"),$G438&amp;AP438,COUNTIF(G438,"*従量電灯*"),G438,1,"-")</f>
        <v>従量電灯</v>
      </c>
      <c r="AR438" s="208" t="str" cm="1">
        <f t="array" ref="AR438">_xlfn.IFS($AN438=0,"-",OR($AH438="対象外",$AH438="-"),"-",OR($G438="公衆街路灯A",$G438="定額電灯"),_xlfn.XLOOKUP($AQ438,削除禁止_電灯料金!$B:$B,削除禁止_電灯料金!$E:$E,0),1,"-")</f>
        <v>-</v>
      </c>
      <c r="AS438" s="209" t="str" cm="1">
        <f t="array" ref="AS438">_xlfn.IFS($AR438="-","-",OR($G438="公衆街路灯A",$G438="定額電灯"),_xlfn.XLOOKUP(AQ438,削除禁止_電灯料金!$B:$B,削除禁止_電灯料金!$D:$D,0),1,"-")</f>
        <v>-</v>
      </c>
      <c r="AT438" s="208" t="str">
        <f>IFERROR(IF(OR($G438="公衆街路灯A",$G438="定額電灯"),"-",ROUND((_xlfn.XLOOKUP($AQ438,削除禁止_電灯料金!$B:$B,削除禁止_電灯料金!$E:$E)*AM438/1000*$K438*$L438/12),2)),"-")</f>
        <v>-</v>
      </c>
      <c r="AU438" s="209" t="str">
        <f>IFERROR(IF(OR($G438="公衆街路灯A",$G438="定額電灯"),"-",ROUND((AM438/1000*$K438*$L438/12)*_xlfn.XLOOKUP($A438,削除禁止_電灯料金!K:K,削除禁止_電灯料金!M:M,"-"),2)),"-")</f>
        <v>-</v>
      </c>
      <c r="AV438" s="210">
        <f>IFERROR(IF(OR($G438="公衆街路灯A",$G438="定額電灯"),ROUND((((AR438+AS438)*AN438))*12*_xlfn.XLOOKUP($A438,削除禁止_電灯料金!K:K,削除禁止_電灯料金!N:N),0),ROUND((AT438+AU438)*AN438*12*_xlfn.XLOOKUP($A438,削除禁止_電灯料金!K:K,削除禁止_電灯料金!N:N),0)),0)</f>
        <v>0</v>
      </c>
      <c r="AW438" s="145"/>
    </row>
    <row r="439" spans="1:49" ht="30" customHeight="1">
      <c r="A439" s="1">
        <v>6</v>
      </c>
      <c r="B439" s="41" t="s">
        <v>479</v>
      </c>
      <c r="C439" s="42"/>
      <c r="D439" s="256" t="s">
        <v>269</v>
      </c>
      <c r="E439" s="257" t="s">
        <v>252</v>
      </c>
      <c r="F439" s="258" t="s">
        <v>594</v>
      </c>
      <c r="G439" s="148" t="s">
        <v>73</v>
      </c>
      <c r="H439" s="279"/>
      <c r="I439" s="280"/>
      <c r="J439" s="267"/>
      <c r="K439" s="152">
        <v>0</v>
      </c>
      <c r="L439" s="153">
        <v>240</v>
      </c>
      <c r="M439" s="281" t="s">
        <v>575</v>
      </c>
      <c r="N439" s="119" t="s">
        <v>134</v>
      </c>
      <c r="O439" s="120">
        <v>1</v>
      </c>
      <c r="P439" s="155" t="s">
        <v>227</v>
      </c>
      <c r="Q439" s="155">
        <v>0</v>
      </c>
      <c r="R439" s="155">
        <v>0</v>
      </c>
      <c r="S439" s="156">
        <v>0</v>
      </c>
      <c r="T439" s="156">
        <v>0</v>
      </c>
      <c r="U439" s="156">
        <v>0</v>
      </c>
      <c r="V439" s="157">
        <v>0</v>
      </c>
      <c r="W439" s="158">
        <v>47</v>
      </c>
      <c r="X439" s="159">
        <v>2</v>
      </c>
      <c r="Y439" s="160">
        <v>2</v>
      </c>
      <c r="Z439" s="161">
        <f t="shared" ref="Z439:Z449" si="92">K439*L439*W439*Y439/12/1000</f>
        <v>0</v>
      </c>
      <c r="AA439" s="155">
        <v>0</v>
      </c>
      <c r="AB439" s="162" t="s">
        <v>80</v>
      </c>
      <c r="AC439" s="163" t="s">
        <v>56</v>
      </c>
      <c r="AD439" s="164" t="s">
        <v>56</v>
      </c>
      <c r="AE439" s="163" t="s">
        <v>56</v>
      </c>
      <c r="AF439" s="164">
        <f t="shared" ref="AF439:AF449" si="93">$B$2*Z439/Y439</f>
        <v>0</v>
      </c>
      <c r="AG439" s="165">
        <f t="shared" ref="AG439:AG449" si="94">Y439*AF439*120</f>
        <v>0</v>
      </c>
      <c r="AH439" s="166" t="s">
        <v>113</v>
      </c>
      <c r="AI439" s="167"/>
      <c r="AJ439" s="168"/>
      <c r="AK439" s="169"/>
      <c r="AL439" s="170"/>
      <c r="AM439" s="171"/>
      <c r="AN439" s="172"/>
      <c r="AO439" s="173">
        <f t="shared" si="70"/>
        <v>0</v>
      </c>
      <c r="AP439" s="174" t="s">
        <v>82</v>
      </c>
      <c r="AQ439" s="175" t="str" cm="1">
        <f t="array" ref="AQ439">_xlfn.IFS(OR($G439="公衆街路灯A",$G439="定額電灯"),$G439&amp;AP439,COUNTIF(G439,"*従量電灯*"),G439,1,"-")</f>
        <v>従量電灯</v>
      </c>
      <c r="AR439" s="176" t="str" cm="1">
        <f t="array" ref="AR439">_xlfn.IFS($AN439=0,"-",OR($AH439="対象外",$AH439="-"),"-",OR($G439="公衆街路灯A",$G439="定額電灯"),_xlfn.XLOOKUP($AQ439,削除禁止_電灯料金!$B:$B,削除禁止_電灯料金!$E:$E,0),1,"-")</f>
        <v>-</v>
      </c>
      <c r="AS439" s="177" t="str" cm="1">
        <f t="array" ref="AS439">_xlfn.IFS($AR439="-","-",OR($G439="公衆街路灯A",$G439="定額電灯"),_xlfn.XLOOKUP(AQ439,削除禁止_電灯料金!$B:$B,削除禁止_電灯料金!$D:$D,0),1,"-")</f>
        <v>-</v>
      </c>
      <c r="AT439" s="176">
        <f>IFERROR(IF(OR($G439="公衆街路灯A",$G439="定額電灯"),"-",ROUND((_xlfn.XLOOKUP($AQ439,削除禁止_電灯料金!$B:$B,削除禁止_電灯料金!$E:$E)*AM439/1000*$K439*$L439/12),2)),"-")</f>
        <v>0</v>
      </c>
      <c r="AU439" s="177">
        <f>IFERROR(IF(OR($G439="公衆街路灯A",$G439="定額電灯"),"-",ROUND((AM439/1000*$K439*$L439/12)*_xlfn.XLOOKUP($A439,削除禁止_電灯料金!K:K,削除禁止_電灯料金!M:M,"-"),2)),"-")</f>
        <v>0</v>
      </c>
      <c r="AV439" s="178">
        <f>IFERROR(IF(OR($G439="公衆街路灯A",$G439="定額電灯"),ROUND((((AR439+AS439)*AN439))*12*_xlfn.XLOOKUP($A439,削除禁止_電灯料金!K:K,削除禁止_電灯料金!N:N),0),ROUND((AT439+AU439)*AN439*12*_xlfn.XLOOKUP($A439,削除禁止_電灯料金!K:K,削除禁止_電灯料金!N:N),0)),0)</f>
        <v>0</v>
      </c>
      <c r="AW439" s="145"/>
    </row>
    <row r="440" spans="1:49" ht="30" customHeight="1">
      <c r="A440" s="1">
        <v>6</v>
      </c>
      <c r="B440" s="41" t="s">
        <v>479</v>
      </c>
      <c r="C440" s="42"/>
      <c r="D440" s="256" t="s">
        <v>269</v>
      </c>
      <c r="E440" s="257" t="s">
        <v>252</v>
      </c>
      <c r="F440" s="258" t="s">
        <v>497</v>
      </c>
      <c r="G440" s="148" t="s">
        <v>73</v>
      </c>
      <c r="H440" s="279"/>
      <c r="I440" s="280"/>
      <c r="J440" s="267"/>
      <c r="K440" s="152">
        <v>9</v>
      </c>
      <c r="L440" s="153">
        <v>240</v>
      </c>
      <c r="M440" s="281" t="s">
        <v>582</v>
      </c>
      <c r="N440" s="119" t="s">
        <v>134</v>
      </c>
      <c r="O440" s="120">
        <v>2</v>
      </c>
      <c r="P440" s="155" t="s">
        <v>227</v>
      </c>
      <c r="Q440" s="155">
        <v>0</v>
      </c>
      <c r="R440" s="155">
        <v>0</v>
      </c>
      <c r="S440" s="156">
        <v>0</v>
      </c>
      <c r="T440" s="156">
        <v>0</v>
      </c>
      <c r="U440" s="156">
        <v>0</v>
      </c>
      <c r="V440" s="157">
        <v>0</v>
      </c>
      <c r="W440" s="158">
        <v>47</v>
      </c>
      <c r="X440" s="159">
        <v>3</v>
      </c>
      <c r="Y440" s="160">
        <v>6</v>
      </c>
      <c r="Z440" s="161">
        <f t="shared" si="92"/>
        <v>50.76</v>
      </c>
      <c r="AA440" s="155">
        <v>0</v>
      </c>
      <c r="AB440" s="162" t="s">
        <v>80</v>
      </c>
      <c r="AC440" s="163" t="s">
        <v>56</v>
      </c>
      <c r="AD440" s="164" t="s">
        <v>56</v>
      </c>
      <c r="AE440" s="163" t="s">
        <v>56</v>
      </c>
      <c r="AF440" s="164">
        <f t="shared" si="93"/>
        <v>253.79999999999998</v>
      </c>
      <c r="AG440" s="165">
        <f t="shared" si="94"/>
        <v>182736</v>
      </c>
      <c r="AH440" s="166" t="s">
        <v>113</v>
      </c>
      <c r="AI440" s="167"/>
      <c r="AJ440" s="168"/>
      <c r="AK440" s="169"/>
      <c r="AL440" s="170"/>
      <c r="AM440" s="171"/>
      <c r="AN440" s="172"/>
      <c r="AO440" s="173">
        <f t="shared" si="70"/>
        <v>0</v>
      </c>
      <c r="AP440" s="174" t="s">
        <v>82</v>
      </c>
      <c r="AQ440" s="175" t="str" cm="1">
        <f t="array" ref="AQ440">_xlfn.IFS(OR($G440="公衆街路灯A",$G440="定額電灯"),$G440&amp;AP440,COUNTIF(G440,"*従量電灯*"),G440,1,"-")</f>
        <v>従量電灯</v>
      </c>
      <c r="AR440" s="176" t="str" cm="1">
        <f t="array" ref="AR440">_xlfn.IFS($AN440=0,"-",OR($AH440="対象外",$AH440="-"),"-",OR($G440="公衆街路灯A",$G440="定額電灯"),_xlfn.XLOOKUP($AQ440,削除禁止_電灯料金!$B:$B,削除禁止_電灯料金!$E:$E,0),1,"-")</f>
        <v>-</v>
      </c>
      <c r="AS440" s="177" t="str" cm="1">
        <f t="array" ref="AS440">_xlfn.IFS($AR440="-","-",OR($G440="公衆街路灯A",$G440="定額電灯"),_xlfn.XLOOKUP(AQ440,削除禁止_電灯料金!$B:$B,削除禁止_電灯料金!$D:$D,0),1,"-")</f>
        <v>-</v>
      </c>
      <c r="AT440" s="176">
        <f>IFERROR(IF(OR($G440="公衆街路灯A",$G440="定額電灯"),"-",ROUND((_xlfn.XLOOKUP($AQ440,削除禁止_電灯料金!$B:$B,削除禁止_電灯料金!$E:$E)*AM440/1000*$K440*$L440/12),2)),"-")</f>
        <v>0</v>
      </c>
      <c r="AU440" s="177">
        <f>IFERROR(IF(OR($G440="公衆街路灯A",$G440="定額電灯"),"-",ROUND((AM440/1000*$K440*$L440/12)*_xlfn.XLOOKUP($A440,削除禁止_電灯料金!K:K,削除禁止_電灯料金!M:M,"-"),2)),"-")</f>
        <v>0</v>
      </c>
      <c r="AV440" s="178">
        <f>IFERROR(IF(OR($G440="公衆街路灯A",$G440="定額電灯"),ROUND((((AR440+AS440)*AN440))*12*_xlfn.XLOOKUP($A440,削除禁止_電灯料金!K:K,削除禁止_電灯料金!N:N),0),ROUND((AT440+AU440)*AN440*12*_xlfn.XLOOKUP($A440,削除禁止_電灯料金!K:K,削除禁止_電灯料金!N:N),0)),0)</f>
        <v>0</v>
      </c>
      <c r="AW440" s="145"/>
    </row>
    <row r="441" spans="1:49" ht="30" customHeight="1">
      <c r="A441" s="1">
        <v>6</v>
      </c>
      <c r="B441" s="41" t="s">
        <v>479</v>
      </c>
      <c r="C441" s="42"/>
      <c r="D441" s="256" t="s">
        <v>269</v>
      </c>
      <c r="E441" s="257" t="s">
        <v>252</v>
      </c>
      <c r="F441" s="258" t="s">
        <v>497</v>
      </c>
      <c r="G441" s="148" t="s">
        <v>73</v>
      </c>
      <c r="H441" s="279"/>
      <c r="I441" s="280"/>
      <c r="J441" s="267"/>
      <c r="K441" s="152">
        <v>9</v>
      </c>
      <c r="L441" s="153">
        <v>240</v>
      </c>
      <c r="M441" s="281" t="s">
        <v>591</v>
      </c>
      <c r="N441" s="119" t="s">
        <v>134</v>
      </c>
      <c r="O441" s="120">
        <v>2</v>
      </c>
      <c r="P441" s="155" t="s">
        <v>227</v>
      </c>
      <c r="Q441" s="155">
        <v>0</v>
      </c>
      <c r="R441" s="155">
        <v>0</v>
      </c>
      <c r="S441" s="156">
        <v>0</v>
      </c>
      <c r="T441" s="156">
        <v>0</v>
      </c>
      <c r="U441" s="156">
        <v>0</v>
      </c>
      <c r="V441" s="157" t="s">
        <v>90</v>
      </c>
      <c r="W441" s="158">
        <v>47</v>
      </c>
      <c r="X441" s="159">
        <v>2</v>
      </c>
      <c r="Y441" s="160">
        <v>4</v>
      </c>
      <c r="Z441" s="161">
        <f t="shared" si="92"/>
        <v>33.840000000000003</v>
      </c>
      <c r="AA441" s="155">
        <v>0</v>
      </c>
      <c r="AB441" s="162" t="s">
        <v>80</v>
      </c>
      <c r="AC441" s="163" t="s">
        <v>56</v>
      </c>
      <c r="AD441" s="164" t="s">
        <v>56</v>
      </c>
      <c r="AE441" s="163" t="s">
        <v>56</v>
      </c>
      <c r="AF441" s="164">
        <f t="shared" si="93"/>
        <v>253.8</v>
      </c>
      <c r="AG441" s="165">
        <f t="shared" si="94"/>
        <v>121824</v>
      </c>
      <c r="AH441" s="166" t="s">
        <v>81</v>
      </c>
      <c r="AI441" s="167"/>
      <c r="AJ441" s="168"/>
      <c r="AK441" s="169"/>
      <c r="AL441" s="170"/>
      <c r="AM441" s="171"/>
      <c r="AN441" s="172"/>
      <c r="AO441" s="173">
        <f t="shared" si="70"/>
        <v>0</v>
      </c>
      <c r="AP441" s="174" t="s">
        <v>82</v>
      </c>
      <c r="AQ441" s="175" t="str" cm="1">
        <f t="array" ref="AQ441">_xlfn.IFS(OR($G441="公衆街路灯A",$G441="定額電灯"),$G441&amp;AP441,COUNTIF(G441,"*従量電灯*"),G441,1,"-")</f>
        <v>従量電灯</v>
      </c>
      <c r="AR441" s="176" t="str" cm="1">
        <f t="array" ref="AR441">_xlfn.IFS($AN441=0,"-",OR($AH441="対象外",$AH441="-"),"-",OR($G441="公衆街路灯A",$G441="定額電灯"),_xlfn.XLOOKUP($AQ441,削除禁止_電灯料金!$B:$B,削除禁止_電灯料金!$E:$E,0),1,"-")</f>
        <v>-</v>
      </c>
      <c r="AS441" s="177" t="str" cm="1">
        <f t="array" ref="AS441">_xlfn.IFS($AR441="-","-",OR($G441="公衆街路灯A",$G441="定額電灯"),_xlfn.XLOOKUP(AQ441,削除禁止_電灯料金!$B:$B,削除禁止_電灯料金!$D:$D,0),1,"-")</f>
        <v>-</v>
      </c>
      <c r="AT441" s="176">
        <f>IFERROR(IF(OR($G441="公衆街路灯A",$G441="定額電灯"),"-",ROUND((_xlfn.XLOOKUP($AQ441,削除禁止_電灯料金!$B:$B,削除禁止_電灯料金!$E:$E)*AM441/1000*$K441*$L441/12),2)),"-")</f>
        <v>0</v>
      </c>
      <c r="AU441" s="177">
        <f>IFERROR(IF(OR($G441="公衆街路灯A",$G441="定額電灯"),"-",ROUND((AM441/1000*$K441*$L441/12)*_xlfn.XLOOKUP($A441,削除禁止_電灯料金!K:K,削除禁止_電灯料金!M:M,"-"),2)),"-")</f>
        <v>0</v>
      </c>
      <c r="AV441" s="178">
        <f>IFERROR(IF(OR($G441="公衆街路灯A",$G441="定額電灯"),ROUND((((AR441+AS441)*AN441))*12*_xlfn.XLOOKUP($A441,削除禁止_電灯料金!K:K,削除禁止_電灯料金!N:N),0),ROUND((AT441+AU441)*AN441*12*_xlfn.XLOOKUP($A441,削除禁止_電灯料金!K:K,削除禁止_電灯料金!N:N),0)),0)</f>
        <v>0</v>
      </c>
      <c r="AW441" s="145"/>
    </row>
    <row r="442" spans="1:49" ht="30" customHeight="1">
      <c r="A442" s="1">
        <v>6</v>
      </c>
      <c r="B442" s="41" t="s">
        <v>479</v>
      </c>
      <c r="C442" s="42"/>
      <c r="D442" s="256" t="s">
        <v>269</v>
      </c>
      <c r="E442" s="257" t="s">
        <v>252</v>
      </c>
      <c r="F442" s="258" t="s">
        <v>497</v>
      </c>
      <c r="G442" s="148" t="s">
        <v>73</v>
      </c>
      <c r="H442" s="279"/>
      <c r="I442" s="280"/>
      <c r="J442" s="267"/>
      <c r="K442" s="152">
        <v>24</v>
      </c>
      <c r="L442" s="153">
        <v>365</v>
      </c>
      <c r="M442" s="281" t="s">
        <v>578</v>
      </c>
      <c r="N442" s="119" t="s">
        <v>416</v>
      </c>
      <c r="O442" s="120">
        <v>1</v>
      </c>
      <c r="P442" s="155" t="s">
        <v>135</v>
      </c>
      <c r="Q442" s="155">
        <v>0</v>
      </c>
      <c r="R442" s="155">
        <v>0</v>
      </c>
      <c r="S442" s="156">
        <v>0</v>
      </c>
      <c r="T442" s="156" t="s">
        <v>579</v>
      </c>
      <c r="U442" s="156" t="s">
        <v>107</v>
      </c>
      <c r="V442" s="157">
        <v>0</v>
      </c>
      <c r="W442" s="158">
        <v>28</v>
      </c>
      <c r="X442" s="159">
        <v>1</v>
      </c>
      <c r="Y442" s="160">
        <v>1</v>
      </c>
      <c r="Z442" s="161">
        <f t="shared" si="92"/>
        <v>20.440000000000001</v>
      </c>
      <c r="AA442" s="155">
        <v>0</v>
      </c>
      <c r="AB442" s="162" t="s">
        <v>80</v>
      </c>
      <c r="AC442" s="163" t="s">
        <v>56</v>
      </c>
      <c r="AD442" s="164" t="s">
        <v>56</v>
      </c>
      <c r="AE442" s="163" t="s">
        <v>56</v>
      </c>
      <c r="AF442" s="164">
        <f t="shared" si="93"/>
        <v>613.20000000000005</v>
      </c>
      <c r="AG442" s="165">
        <f t="shared" si="94"/>
        <v>73584</v>
      </c>
      <c r="AH442" s="166" t="s">
        <v>81</v>
      </c>
      <c r="AI442" s="167"/>
      <c r="AJ442" s="168"/>
      <c r="AK442" s="169"/>
      <c r="AL442" s="170"/>
      <c r="AM442" s="171"/>
      <c r="AN442" s="172"/>
      <c r="AO442" s="173">
        <f t="shared" si="70"/>
        <v>0</v>
      </c>
      <c r="AP442" s="174" t="s">
        <v>82</v>
      </c>
      <c r="AQ442" s="175" t="str" cm="1">
        <f t="array" ref="AQ442">_xlfn.IFS(OR($G442="公衆街路灯A",$G442="定額電灯"),$G442&amp;AP442,COUNTIF(G442,"*従量電灯*"),G442,1,"-")</f>
        <v>従量電灯</v>
      </c>
      <c r="AR442" s="176" t="str" cm="1">
        <f t="array" ref="AR442">_xlfn.IFS($AN442=0,"-",OR($AH442="対象外",$AH442="-"),"-",OR($G442="公衆街路灯A",$G442="定額電灯"),_xlfn.XLOOKUP($AQ442,削除禁止_電灯料金!$B:$B,削除禁止_電灯料金!$E:$E,0),1,"-")</f>
        <v>-</v>
      </c>
      <c r="AS442" s="177" t="str" cm="1">
        <f t="array" ref="AS442">_xlfn.IFS($AR442="-","-",OR($G442="公衆街路灯A",$G442="定額電灯"),_xlfn.XLOOKUP(AQ442,削除禁止_電灯料金!$B:$B,削除禁止_電灯料金!$D:$D,0),1,"-")</f>
        <v>-</v>
      </c>
      <c r="AT442" s="176">
        <f>IFERROR(IF(OR($G442="公衆街路灯A",$G442="定額電灯"),"-",ROUND((_xlfn.XLOOKUP($AQ442,削除禁止_電灯料金!$B:$B,削除禁止_電灯料金!$E:$E)*AM442/1000*$K442*$L442/12),2)),"-")</f>
        <v>0</v>
      </c>
      <c r="AU442" s="177">
        <f>IFERROR(IF(OR($G442="公衆街路灯A",$G442="定額電灯"),"-",ROUND((AM442/1000*$K442*$L442/12)*_xlfn.XLOOKUP($A442,削除禁止_電灯料金!K:K,削除禁止_電灯料金!M:M,"-"),2)),"-")</f>
        <v>0</v>
      </c>
      <c r="AV442" s="178">
        <f>IFERROR(IF(OR($G442="公衆街路灯A",$G442="定額電灯"),ROUND((((AR442+AS442)*AN442))*12*_xlfn.XLOOKUP($A442,削除禁止_電灯料金!K:K,削除禁止_電灯料金!N:N),0),ROUND((AT442+AU442)*AN442*12*_xlfn.XLOOKUP($A442,削除禁止_電灯料金!K:K,削除禁止_電灯料金!N:N),0)),0)</f>
        <v>0</v>
      </c>
      <c r="AW442" s="145"/>
    </row>
    <row r="443" spans="1:49" ht="30" customHeight="1">
      <c r="A443" s="1">
        <v>6</v>
      </c>
      <c r="B443" s="41" t="s">
        <v>479</v>
      </c>
      <c r="C443" s="42"/>
      <c r="D443" s="256" t="s">
        <v>269</v>
      </c>
      <c r="E443" s="257" t="s">
        <v>252</v>
      </c>
      <c r="F443" s="258" t="s">
        <v>595</v>
      </c>
      <c r="G443" s="148" t="s">
        <v>73</v>
      </c>
      <c r="H443" s="279"/>
      <c r="I443" s="280"/>
      <c r="J443" s="267"/>
      <c r="K443" s="152">
        <v>0</v>
      </c>
      <c r="L443" s="153">
        <v>240</v>
      </c>
      <c r="M443" s="281" t="s">
        <v>582</v>
      </c>
      <c r="N443" s="119" t="s">
        <v>134</v>
      </c>
      <c r="O443" s="120">
        <v>2</v>
      </c>
      <c r="P443" s="155" t="s">
        <v>227</v>
      </c>
      <c r="Q443" s="155">
        <v>0</v>
      </c>
      <c r="R443" s="155">
        <v>0</v>
      </c>
      <c r="S443" s="156">
        <v>0</v>
      </c>
      <c r="T443" s="156">
        <v>0</v>
      </c>
      <c r="U443" s="156">
        <v>0</v>
      </c>
      <c r="V443" s="157">
        <v>0</v>
      </c>
      <c r="W443" s="158">
        <v>47</v>
      </c>
      <c r="X443" s="159">
        <v>1</v>
      </c>
      <c r="Y443" s="160">
        <v>2</v>
      </c>
      <c r="Z443" s="161">
        <f t="shared" si="92"/>
        <v>0</v>
      </c>
      <c r="AA443" s="155">
        <v>0</v>
      </c>
      <c r="AB443" s="162" t="s">
        <v>80</v>
      </c>
      <c r="AC443" s="163" t="s">
        <v>56</v>
      </c>
      <c r="AD443" s="164" t="s">
        <v>56</v>
      </c>
      <c r="AE443" s="163" t="s">
        <v>56</v>
      </c>
      <c r="AF443" s="164">
        <f t="shared" si="93"/>
        <v>0</v>
      </c>
      <c r="AG443" s="165">
        <f t="shared" si="94"/>
        <v>0</v>
      </c>
      <c r="AH443" s="166" t="s">
        <v>113</v>
      </c>
      <c r="AI443" s="167"/>
      <c r="AJ443" s="168"/>
      <c r="AK443" s="169"/>
      <c r="AL443" s="170"/>
      <c r="AM443" s="171"/>
      <c r="AN443" s="172"/>
      <c r="AO443" s="173">
        <f t="shared" si="70"/>
        <v>0</v>
      </c>
      <c r="AP443" s="174" t="s">
        <v>82</v>
      </c>
      <c r="AQ443" s="175" t="str" cm="1">
        <f t="array" ref="AQ443">_xlfn.IFS(OR($G443="公衆街路灯A",$G443="定額電灯"),$G443&amp;AP443,COUNTIF(G443,"*従量電灯*"),G443,1,"-")</f>
        <v>従量電灯</v>
      </c>
      <c r="AR443" s="176" t="str" cm="1">
        <f t="array" ref="AR443">_xlfn.IFS($AN443=0,"-",OR($AH443="対象外",$AH443="-"),"-",OR($G443="公衆街路灯A",$G443="定額電灯"),_xlfn.XLOOKUP($AQ443,削除禁止_電灯料金!$B:$B,削除禁止_電灯料金!$E:$E,0),1,"-")</f>
        <v>-</v>
      </c>
      <c r="AS443" s="177" t="str" cm="1">
        <f t="array" ref="AS443">_xlfn.IFS($AR443="-","-",OR($G443="公衆街路灯A",$G443="定額電灯"),_xlfn.XLOOKUP(AQ443,削除禁止_電灯料金!$B:$B,削除禁止_電灯料金!$D:$D,0),1,"-")</f>
        <v>-</v>
      </c>
      <c r="AT443" s="176">
        <f>IFERROR(IF(OR($G443="公衆街路灯A",$G443="定額電灯"),"-",ROUND((_xlfn.XLOOKUP($AQ443,削除禁止_電灯料金!$B:$B,削除禁止_電灯料金!$E:$E)*AM443/1000*$K443*$L443/12),2)),"-")</f>
        <v>0</v>
      </c>
      <c r="AU443" s="177">
        <f>IFERROR(IF(OR($G443="公衆街路灯A",$G443="定額電灯"),"-",ROUND((AM443/1000*$K443*$L443/12)*_xlfn.XLOOKUP($A443,削除禁止_電灯料金!K:K,削除禁止_電灯料金!M:M,"-"),2)),"-")</f>
        <v>0</v>
      </c>
      <c r="AV443" s="178">
        <f>IFERROR(IF(OR($G443="公衆街路灯A",$G443="定額電灯"),ROUND((((AR443+AS443)*AN443))*12*_xlfn.XLOOKUP($A443,削除禁止_電灯料金!K:K,削除禁止_電灯料金!N:N),0),ROUND((AT443+AU443)*AN443*12*_xlfn.XLOOKUP($A443,削除禁止_電灯料金!K:K,削除禁止_電灯料金!N:N),0)),0)</f>
        <v>0</v>
      </c>
      <c r="AW443" s="145"/>
    </row>
    <row r="444" spans="1:49" ht="30" customHeight="1">
      <c r="A444" s="1">
        <v>6</v>
      </c>
      <c r="B444" s="41" t="s">
        <v>479</v>
      </c>
      <c r="C444" s="42"/>
      <c r="D444" s="256" t="s">
        <v>269</v>
      </c>
      <c r="E444" s="257" t="s">
        <v>252</v>
      </c>
      <c r="F444" s="258" t="s">
        <v>595</v>
      </c>
      <c r="G444" s="148" t="s">
        <v>73</v>
      </c>
      <c r="H444" s="279"/>
      <c r="I444" s="280"/>
      <c r="J444" s="267"/>
      <c r="K444" s="152">
        <v>0</v>
      </c>
      <c r="L444" s="153">
        <v>240</v>
      </c>
      <c r="M444" s="281" t="s">
        <v>583</v>
      </c>
      <c r="N444" s="119" t="s">
        <v>389</v>
      </c>
      <c r="O444" s="120">
        <v>1</v>
      </c>
      <c r="P444" s="155" t="s">
        <v>135</v>
      </c>
      <c r="Q444" s="155">
        <v>0</v>
      </c>
      <c r="R444" s="155">
        <v>0</v>
      </c>
      <c r="S444" s="156">
        <v>0</v>
      </c>
      <c r="T444" s="156">
        <v>0</v>
      </c>
      <c r="U444" s="156">
        <v>0</v>
      </c>
      <c r="V444" s="157">
        <v>0</v>
      </c>
      <c r="W444" s="158">
        <v>28</v>
      </c>
      <c r="X444" s="159">
        <v>1</v>
      </c>
      <c r="Y444" s="160">
        <v>1</v>
      </c>
      <c r="Z444" s="161">
        <f t="shared" si="92"/>
        <v>0</v>
      </c>
      <c r="AA444" s="155">
        <v>0</v>
      </c>
      <c r="AB444" s="162" t="s">
        <v>80</v>
      </c>
      <c r="AC444" s="163" t="s">
        <v>56</v>
      </c>
      <c r="AD444" s="164" t="s">
        <v>56</v>
      </c>
      <c r="AE444" s="163" t="s">
        <v>56</v>
      </c>
      <c r="AF444" s="164">
        <f t="shared" si="93"/>
        <v>0</v>
      </c>
      <c r="AG444" s="165">
        <f t="shared" si="94"/>
        <v>0</v>
      </c>
      <c r="AH444" s="166" t="s">
        <v>113</v>
      </c>
      <c r="AI444" s="167"/>
      <c r="AJ444" s="168"/>
      <c r="AK444" s="169"/>
      <c r="AL444" s="170"/>
      <c r="AM444" s="171"/>
      <c r="AN444" s="172"/>
      <c r="AO444" s="173">
        <f t="shared" si="70"/>
        <v>0</v>
      </c>
      <c r="AP444" s="174" t="s">
        <v>82</v>
      </c>
      <c r="AQ444" s="175" t="str" cm="1">
        <f t="array" ref="AQ444">_xlfn.IFS(OR($G444="公衆街路灯A",$G444="定額電灯"),$G444&amp;AP444,COUNTIF(G444,"*従量電灯*"),G444,1,"-")</f>
        <v>従量電灯</v>
      </c>
      <c r="AR444" s="176" t="str" cm="1">
        <f t="array" ref="AR444">_xlfn.IFS($AN444=0,"-",OR($AH444="対象外",$AH444="-"),"-",OR($G444="公衆街路灯A",$G444="定額電灯"),_xlfn.XLOOKUP($AQ444,削除禁止_電灯料金!$B:$B,削除禁止_電灯料金!$E:$E,0),1,"-")</f>
        <v>-</v>
      </c>
      <c r="AS444" s="177" t="str" cm="1">
        <f t="array" ref="AS444">_xlfn.IFS($AR444="-","-",OR($G444="公衆街路灯A",$G444="定額電灯"),_xlfn.XLOOKUP(AQ444,削除禁止_電灯料金!$B:$B,削除禁止_電灯料金!$D:$D,0),1,"-")</f>
        <v>-</v>
      </c>
      <c r="AT444" s="176">
        <f>IFERROR(IF(OR($G444="公衆街路灯A",$G444="定額電灯"),"-",ROUND((_xlfn.XLOOKUP($AQ444,削除禁止_電灯料金!$B:$B,削除禁止_電灯料金!$E:$E)*AM444/1000*$K444*$L444/12),2)),"-")</f>
        <v>0</v>
      </c>
      <c r="AU444" s="177">
        <f>IFERROR(IF(OR($G444="公衆街路灯A",$G444="定額電灯"),"-",ROUND((AM444/1000*$K444*$L444/12)*_xlfn.XLOOKUP($A444,削除禁止_電灯料金!K:K,削除禁止_電灯料金!M:M,"-"),2)),"-")</f>
        <v>0</v>
      </c>
      <c r="AV444" s="178">
        <f>IFERROR(IF(OR($G444="公衆街路灯A",$G444="定額電灯"),ROUND((((AR444+AS444)*AN444))*12*_xlfn.XLOOKUP($A444,削除禁止_電灯料金!K:K,削除禁止_電灯料金!N:N),0),ROUND((AT444+AU444)*AN444*12*_xlfn.XLOOKUP($A444,削除禁止_電灯料金!K:K,削除禁止_電灯料金!N:N),0)),0)</f>
        <v>0</v>
      </c>
      <c r="AW444" s="145"/>
    </row>
    <row r="445" spans="1:49" ht="30" customHeight="1">
      <c r="A445" s="1">
        <v>6</v>
      </c>
      <c r="B445" s="41" t="s">
        <v>479</v>
      </c>
      <c r="C445" s="42"/>
      <c r="D445" s="256" t="s">
        <v>269</v>
      </c>
      <c r="E445" s="257" t="s">
        <v>252</v>
      </c>
      <c r="F445" s="258" t="s">
        <v>596</v>
      </c>
      <c r="G445" s="148" t="s">
        <v>73</v>
      </c>
      <c r="H445" s="279"/>
      <c r="I445" s="280"/>
      <c r="J445" s="267"/>
      <c r="K445" s="152">
        <v>0</v>
      </c>
      <c r="L445" s="153">
        <v>240</v>
      </c>
      <c r="M445" s="281" t="s">
        <v>582</v>
      </c>
      <c r="N445" s="119" t="s">
        <v>134</v>
      </c>
      <c r="O445" s="120">
        <v>2</v>
      </c>
      <c r="P445" s="155" t="s">
        <v>227</v>
      </c>
      <c r="Q445" s="155">
        <v>0</v>
      </c>
      <c r="R445" s="155">
        <v>0</v>
      </c>
      <c r="S445" s="156">
        <v>0</v>
      </c>
      <c r="T445" s="156">
        <v>0</v>
      </c>
      <c r="U445" s="156">
        <v>0</v>
      </c>
      <c r="V445" s="157">
        <v>0</v>
      </c>
      <c r="W445" s="158">
        <v>47</v>
      </c>
      <c r="X445" s="159">
        <v>1</v>
      </c>
      <c r="Y445" s="160">
        <v>2</v>
      </c>
      <c r="Z445" s="161">
        <f t="shared" si="92"/>
        <v>0</v>
      </c>
      <c r="AA445" s="155">
        <v>0</v>
      </c>
      <c r="AB445" s="162" t="s">
        <v>80</v>
      </c>
      <c r="AC445" s="163" t="s">
        <v>56</v>
      </c>
      <c r="AD445" s="164" t="s">
        <v>56</v>
      </c>
      <c r="AE445" s="163" t="s">
        <v>56</v>
      </c>
      <c r="AF445" s="164">
        <f t="shared" si="93"/>
        <v>0</v>
      </c>
      <c r="AG445" s="165">
        <f t="shared" si="94"/>
        <v>0</v>
      </c>
      <c r="AH445" s="166" t="s">
        <v>113</v>
      </c>
      <c r="AI445" s="167"/>
      <c r="AJ445" s="168"/>
      <c r="AK445" s="169"/>
      <c r="AL445" s="170"/>
      <c r="AM445" s="171"/>
      <c r="AN445" s="172"/>
      <c r="AO445" s="173">
        <f t="shared" si="70"/>
        <v>0</v>
      </c>
      <c r="AP445" s="174" t="s">
        <v>82</v>
      </c>
      <c r="AQ445" s="175" t="str" cm="1">
        <f t="array" ref="AQ445">_xlfn.IFS(OR($G445="公衆街路灯A",$G445="定額電灯"),$G445&amp;AP445,COUNTIF(G445,"*従量電灯*"),G445,1,"-")</f>
        <v>従量電灯</v>
      </c>
      <c r="AR445" s="176" t="str" cm="1">
        <f t="array" ref="AR445">_xlfn.IFS($AN445=0,"-",OR($AH445="対象外",$AH445="-"),"-",OR($G445="公衆街路灯A",$G445="定額電灯"),_xlfn.XLOOKUP($AQ445,削除禁止_電灯料金!$B:$B,削除禁止_電灯料金!$E:$E,0),1,"-")</f>
        <v>-</v>
      </c>
      <c r="AS445" s="177" t="str" cm="1">
        <f t="array" ref="AS445">_xlfn.IFS($AR445="-","-",OR($G445="公衆街路灯A",$G445="定額電灯"),_xlfn.XLOOKUP(AQ445,削除禁止_電灯料金!$B:$B,削除禁止_電灯料金!$D:$D,0),1,"-")</f>
        <v>-</v>
      </c>
      <c r="AT445" s="176">
        <f>IFERROR(IF(OR($G445="公衆街路灯A",$G445="定額電灯"),"-",ROUND((_xlfn.XLOOKUP($AQ445,削除禁止_電灯料金!$B:$B,削除禁止_電灯料金!$E:$E)*AM445/1000*$K445*$L445/12),2)),"-")</f>
        <v>0</v>
      </c>
      <c r="AU445" s="177">
        <f>IFERROR(IF(OR($G445="公衆街路灯A",$G445="定額電灯"),"-",ROUND((AM445/1000*$K445*$L445/12)*_xlfn.XLOOKUP($A445,削除禁止_電灯料金!K:K,削除禁止_電灯料金!M:M,"-"),2)),"-")</f>
        <v>0</v>
      </c>
      <c r="AV445" s="178">
        <f>IFERROR(IF(OR($G445="公衆街路灯A",$G445="定額電灯"),ROUND((((AR445+AS445)*AN445))*12*_xlfn.XLOOKUP($A445,削除禁止_電灯料金!K:K,削除禁止_電灯料金!N:N),0),ROUND((AT445+AU445)*AN445*12*_xlfn.XLOOKUP($A445,削除禁止_電灯料金!K:K,削除禁止_電灯料金!N:N),0)),0)</f>
        <v>0</v>
      </c>
      <c r="AW445" s="145"/>
    </row>
    <row r="446" spans="1:49" ht="30" customHeight="1">
      <c r="A446" s="1">
        <v>6</v>
      </c>
      <c r="B446" s="41" t="s">
        <v>479</v>
      </c>
      <c r="C446" s="42"/>
      <c r="D446" s="256" t="s">
        <v>269</v>
      </c>
      <c r="E446" s="257" t="s">
        <v>252</v>
      </c>
      <c r="F446" s="258" t="s">
        <v>596</v>
      </c>
      <c r="G446" s="148" t="s">
        <v>73</v>
      </c>
      <c r="H446" s="279"/>
      <c r="I446" s="280"/>
      <c r="J446" s="267"/>
      <c r="K446" s="152">
        <v>0</v>
      </c>
      <c r="L446" s="153">
        <v>240</v>
      </c>
      <c r="M446" s="281" t="s">
        <v>583</v>
      </c>
      <c r="N446" s="119" t="s">
        <v>389</v>
      </c>
      <c r="O446" s="120">
        <v>1</v>
      </c>
      <c r="P446" s="155" t="s">
        <v>135</v>
      </c>
      <c r="Q446" s="155">
        <v>0</v>
      </c>
      <c r="R446" s="155">
        <v>0</v>
      </c>
      <c r="S446" s="156">
        <v>0</v>
      </c>
      <c r="T446" s="156">
        <v>0</v>
      </c>
      <c r="U446" s="156">
        <v>0</v>
      </c>
      <c r="V446" s="157">
        <v>0</v>
      </c>
      <c r="W446" s="158">
        <v>28</v>
      </c>
      <c r="X446" s="159">
        <v>1</v>
      </c>
      <c r="Y446" s="160">
        <v>1</v>
      </c>
      <c r="Z446" s="161">
        <f t="shared" si="92"/>
        <v>0</v>
      </c>
      <c r="AA446" s="155">
        <v>0</v>
      </c>
      <c r="AB446" s="162" t="s">
        <v>80</v>
      </c>
      <c r="AC446" s="163" t="s">
        <v>56</v>
      </c>
      <c r="AD446" s="164" t="s">
        <v>56</v>
      </c>
      <c r="AE446" s="163" t="s">
        <v>56</v>
      </c>
      <c r="AF446" s="164">
        <f t="shared" si="93"/>
        <v>0</v>
      </c>
      <c r="AG446" s="165">
        <f t="shared" si="94"/>
        <v>0</v>
      </c>
      <c r="AH446" s="166" t="s">
        <v>113</v>
      </c>
      <c r="AI446" s="167"/>
      <c r="AJ446" s="168"/>
      <c r="AK446" s="169"/>
      <c r="AL446" s="170"/>
      <c r="AM446" s="171"/>
      <c r="AN446" s="172"/>
      <c r="AO446" s="173">
        <f t="shared" si="70"/>
        <v>0</v>
      </c>
      <c r="AP446" s="174" t="s">
        <v>82</v>
      </c>
      <c r="AQ446" s="175" t="str" cm="1">
        <f t="array" ref="AQ446">_xlfn.IFS(OR($G446="公衆街路灯A",$G446="定額電灯"),$G446&amp;AP446,COUNTIF(G446,"*従量電灯*"),G446,1,"-")</f>
        <v>従量電灯</v>
      </c>
      <c r="AR446" s="176" t="str" cm="1">
        <f t="array" ref="AR446">_xlfn.IFS($AN446=0,"-",OR($AH446="対象外",$AH446="-"),"-",OR($G446="公衆街路灯A",$G446="定額電灯"),_xlfn.XLOOKUP($AQ446,削除禁止_電灯料金!$B:$B,削除禁止_電灯料金!$E:$E,0),1,"-")</f>
        <v>-</v>
      </c>
      <c r="AS446" s="177" t="str" cm="1">
        <f t="array" ref="AS446">_xlfn.IFS($AR446="-","-",OR($G446="公衆街路灯A",$G446="定額電灯"),_xlfn.XLOOKUP(AQ446,削除禁止_電灯料金!$B:$B,削除禁止_電灯料金!$D:$D,0),1,"-")</f>
        <v>-</v>
      </c>
      <c r="AT446" s="176">
        <f>IFERROR(IF(OR($G446="公衆街路灯A",$G446="定額電灯"),"-",ROUND((_xlfn.XLOOKUP($AQ446,削除禁止_電灯料金!$B:$B,削除禁止_電灯料金!$E:$E)*AM446/1000*$K446*$L446/12),2)),"-")</f>
        <v>0</v>
      </c>
      <c r="AU446" s="177">
        <f>IFERROR(IF(OR($G446="公衆街路灯A",$G446="定額電灯"),"-",ROUND((AM446/1000*$K446*$L446/12)*_xlfn.XLOOKUP($A446,削除禁止_電灯料金!K:K,削除禁止_電灯料金!M:M,"-"),2)),"-")</f>
        <v>0</v>
      </c>
      <c r="AV446" s="178">
        <f>IFERROR(IF(OR($G446="公衆街路灯A",$G446="定額電灯"),ROUND((((AR446+AS446)*AN446))*12*_xlfn.XLOOKUP($A446,削除禁止_電灯料金!K:K,削除禁止_電灯料金!N:N),0),ROUND((AT446+AU446)*AN446*12*_xlfn.XLOOKUP($A446,削除禁止_電灯料金!K:K,削除禁止_電灯料金!N:N),0)),0)</f>
        <v>0</v>
      </c>
      <c r="AW446" s="145"/>
    </row>
    <row r="447" spans="1:49" ht="30" customHeight="1">
      <c r="A447" s="1">
        <v>6</v>
      </c>
      <c r="B447" s="41" t="s">
        <v>479</v>
      </c>
      <c r="C447" s="42"/>
      <c r="D447" s="256" t="s">
        <v>269</v>
      </c>
      <c r="E447" s="257" t="s">
        <v>252</v>
      </c>
      <c r="F447" s="258" t="s">
        <v>597</v>
      </c>
      <c r="G447" s="148" t="s">
        <v>73</v>
      </c>
      <c r="H447" s="279"/>
      <c r="I447" s="280"/>
      <c r="J447" s="267" t="s">
        <v>598</v>
      </c>
      <c r="K447" s="152">
        <v>6</v>
      </c>
      <c r="L447" s="153">
        <v>240</v>
      </c>
      <c r="M447" s="281" t="s">
        <v>599</v>
      </c>
      <c r="N447" s="119" t="s">
        <v>600</v>
      </c>
      <c r="O447" s="120">
        <v>1</v>
      </c>
      <c r="P447" s="155" t="s">
        <v>601</v>
      </c>
      <c r="Q447" s="155">
        <v>0</v>
      </c>
      <c r="R447" s="155">
        <v>0</v>
      </c>
      <c r="S447" s="156">
        <v>0</v>
      </c>
      <c r="T447" s="156">
        <v>0</v>
      </c>
      <c r="U447" s="156">
        <v>0</v>
      </c>
      <c r="V447" s="157">
        <v>0</v>
      </c>
      <c r="W447" s="158">
        <v>433</v>
      </c>
      <c r="X447" s="159">
        <v>12</v>
      </c>
      <c r="Y447" s="160">
        <v>12</v>
      </c>
      <c r="Z447" s="161">
        <f t="shared" si="92"/>
        <v>623.52</v>
      </c>
      <c r="AA447" s="155">
        <v>0</v>
      </c>
      <c r="AB447" s="162" t="s">
        <v>80</v>
      </c>
      <c r="AC447" s="163" t="s">
        <v>56</v>
      </c>
      <c r="AD447" s="164" t="s">
        <v>56</v>
      </c>
      <c r="AE447" s="163" t="s">
        <v>56</v>
      </c>
      <c r="AF447" s="164">
        <f t="shared" si="93"/>
        <v>1558.8</v>
      </c>
      <c r="AG447" s="165">
        <f t="shared" si="94"/>
        <v>2244672</v>
      </c>
      <c r="AH447" s="166" t="s">
        <v>81</v>
      </c>
      <c r="AI447" s="167"/>
      <c r="AJ447" s="168"/>
      <c r="AK447" s="169"/>
      <c r="AL447" s="170"/>
      <c r="AM447" s="171"/>
      <c r="AN447" s="172"/>
      <c r="AO447" s="173">
        <f t="shared" si="70"/>
        <v>0</v>
      </c>
      <c r="AP447" s="174" t="s">
        <v>82</v>
      </c>
      <c r="AQ447" s="175" t="str" cm="1">
        <f t="array" ref="AQ447">_xlfn.IFS(OR($G447="公衆街路灯A",$G447="定額電灯"),$G447&amp;AP447,COUNTIF(G447,"*従量電灯*"),G447,1,"-")</f>
        <v>従量電灯</v>
      </c>
      <c r="AR447" s="176" t="str" cm="1">
        <f t="array" ref="AR447">_xlfn.IFS($AN447=0,"-",OR($AH447="対象外",$AH447="-"),"-",OR($G447="公衆街路灯A",$G447="定額電灯"),_xlfn.XLOOKUP($AQ447,削除禁止_電灯料金!$B:$B,削除禁止_電灯料金!$E:$E,0),1,"-")</f>
        <v>-</v>
      </c>
      <c r="AS447" s="177" t="str" cm="1">
        <f t="array" ref="AS447">_xlfn.IFS($AR447="-","-",OR($G447="公衆街路灯A",$G447="定額電灯"),_xlfn.XLOOKUP(AQ447,削除禁止_電灯料金!$B:$B,削除禁止_電灯料金!$D:$D,0),1,"-")</f>
        <v>-</v>
      </c>
      <c r="AT447" s="176">
        <f>IFERROR(IF(OR($G447="公衆街路灯A",$G447="定額電灯"),"-",ROUND((_xlfn.XLOOKUP($AQ447,削除禁止_電灯料金!$B:$B,削除禁止_電灯料金!$E:$E)*AM447/1000*$K447*$L447/12),2)),"-")</f>
        <v>0</v>
      </c>
      <c r="AU447" s="177">
        <f>IFERROR(IF(OR($G447="公衆街路灯A",$G447="定額電灯"),"-",ROUND((AM447/1000*$K447*$L447/12)*_xlfn.XLOOKUP($A447,削除禁止_電灯料金!K:K,削除禁止_電灯料金!M:M,"-"),2)),"-")</f>
        <v>0</v>
      </c>
      <c r="AV447" s="178">
        <f>IFERROR(IF(OR($G447="公衆街路灯A",$G447="定額電灯"),ROUND((((AR447+AS447)*AN447))*12*_xlfn.XLOOKUP($A447,削除禁止_電灯料金!K:K,削除禁止_電灯料金!N:N),0),ROUND((AT447+AU447)*AN447*12*_xlfn.XLOOKUP($A447,削除禁止_電灯料金!K:K,削除禁止_電灯料金!N:N),0)),0)</f>
        <v>0</v>
      </c>
      <c r="AW447" s="145"/>
    </row>
    <row r="448" spans="1:49" ht="30" customHeight="1">
      <c r="A448" s="1">
        <v>6</v>
      </c>
      <c r="B448" s="41" t="s">
        <v>479</v>
      </c>
      <c r="C448" s="42"/>
      <c r="D448" s="256" t="s">
        <v>269</v>
      </c>
      <c r="E448" s="257" t="s">
        <v>252</v>
      </c>
      <c r="F448" s="258" t="s">
        <v>597</v>
      </c>
      <c r="G448" s="148" t="s">
        <v>73</v>
      </c>
      <c r="H448" s="279"/>
      <c r="I448" s="280"/>
      <c r="J448" s="267"/>
      <c r="K448" s="152">
        <v>6</v>
      </c>
      <c r="L448" s="153">
        <v>240</v>
      </c>
      <c r="M448" s="281" t="s">
        <v>602</v>
      </c>
      <c r="N448" s="119" t="s">
        <v>600</v>
      </c>
      <c r="O448" s="120">
        <v>1</v>
      </c>
      <c r="P448" s="155" t="s">
        <v>603</v>
      </c>
      <c r="Q448" s="155">
        <v>0</v>
      </c>
      <c r="R448" s="155">
        <v>0</v>
      </c>
      <c r="S448" s="156" t="s">
        <v>604</v>
      </c>
      <c r="T448" s="156">
        <v>0</v>
      </c>
      <c r="U448" s="156">
        <v>0</v>
      </c>
      <c r="V448" s="157">
        <v>0</v>
      </c>
      <c r="W448" s="158">
        <v>120</v>
      </c>
      <c r="X448" s="159">
        <v>4</v>
      </c>
      <c r="Y448" s="160">
        <v>4</v>
      </c>
      <c r="Z448" s="161">
        <f t="shared" si="92"/>
        <v>57.6</v>
      </c>
      <c r="AA448" s="155">
        <v>0</v>
      </c>
      <c r="AB448" s="162" t="s">
        <v>80</v>
      </c>
      <c r="AC448" s="163" t="s">
        <v>56</v>
      </c>
      <c r="AD448" s="164" t="s">
        <v>56</v>
      </c>
      <c r="AE448" s="163" t="s">
        <v>56</v>
      </c>
      <c r="AF448" s="164">
        <f t="shared" si="93"/>
        <v>432</v>
      </c>
      <c r="AG448" s="165">
        <f t="shared" si="94"/>
        <v>207360</v>
      </c>
      <c r="AH448" s="166" t="s">
        <v>81</v>
      </c>
      <c r="AI448" s="167"/>
      <c r="AJ448" s="168"/>
      <c r="AK448" s="169"/>
      <c r="AL448" s="170"/>
      <c r="AM448" s="171"/>
      <c r="AN448" s="172"/>
      <c r="AO448" s="173">
        <f t="shared" si="70"/>
        <v>0</v>
      </c>
      <c r="AP448" s="174" t="s">
        <v>82</v>
      </c>
      <c r="AQ448" s="175" t="str" cm="1">
        <f t="array" ref="AQ448">_xlfn.IFS(OR($G448="公衆街路灯A",$G448="定額電灯"),$G448&amp;AP448,COUNTIF(G448,"*従量電灯*"),G448,1,"-")</f>
        <v>従量電灯</v>
      </c>
      <c r="AR448" s="176" t="str" cm="1">
        <f t="array" ref="AR448">_xlfn.IFS($AN448=0,"-",OR($AH448="対象外",$AH448="-"),"-",OR($G448="公衆街路灯A",$G448="定額電灯"),_xlfn.XLOOKUP($AQ448,削除禁止_電灯料金!$B:$B,削除禁止_電灯料金!$E:$E,0),1,"-")</f>
        <v>-</v>
      </c>
      <c r="AS448" s="177" t="str" cm="1">
        <f t="array" ref="AS448">_xlfn.IFS($AR448="-","-",OR($G448="公衆街路灯A",$G448="定額電灯"),_xlfn.XLOOKUP(AQ448,削除禁止_電灯料金!$B:$B,削除禁止_電灯料金!$D:$D,0),1,"-")</f>
        <v>-</v>
      </c>
      <c r="AT448" s="176">
        <f>IFERROR(IF(OR($G448="公衆街路灯A",$G448="定額電灯"),"-",ROUND((_xlfn.XLOOKUP($AQ448,削除禁止_電灯料金!$B:$B,削除禁止_電灯料金!$E:$E)*AM448/1000*$K448*$L448/12),2)),"-")</f>
        <v>0</v>
      </c>
      <c r="AU448" s="177">
        <f>IFERROR(IF(OR($G448="公衆街路灯A",$G448="定額電灯"),"-",ROUND((AM448/1000*$K448*$L448/12)*_xlfn.XLOOKUP($A448,削除禁止_電灯料金!K:K,削除禁止_電灯料金!M:M,"-"),2)),"-")</f>
        <v>0</v>
      </c>
      <c r="AV448" s="178">
        <f>IFERROR(IF(OR($G448="公衆街路灯A",$G448="定額電灯"),ROUND((((AR448+AS448)*AN448))*12*_xlfn.XLOOKUP($A448,削除禁止_電灯料金!K:K,削除禁止_電灯料金!N:N),0),ROUND((AT448+AU448)*AN448*12*_xlfn.XLOOKUP($A448,削除禁止_電灯料金!K:K,削除禁止_電灯料金!N:N),0)),0)</f>
        <v>0</v>
      </c>
      <c r="AW448" s="145"/>
    </row>
    <row r="449" spans="1:49" ht="30" customHeight="1">
      <c r="A449" s="1">
        <v>6</v>
      </c>
      <c r="B449" s="41" t="s">
        <v>479</v>
      </c>
      <c r="C449" s="42"/>
      <c r="D449" s="256" t="s">
        <v>269</v>
      </c>
      <c r="E449" s="257" t="s">
        <v>252</v>
      </c>
      <c r="F449" s="258" t="s">
        <v>597</v>
      </c>
      <c r="G449" s="148" t="s">
        <v>73</v>
      </c>
      <c r="H449" s="279"/>
      <c r="I449" s="280"/>
      <c r="J449" s="267"/>
      <c r="K449" s="152">
        <v>24</v>
      </c>
      <c r="L449" s="153">
        <v>365</v>
      </c>
      <c r="M449" s="281" t="s">
        <v>570</v>
      </c>
      <c r="N449" s="119" t="s">
        <v>416</v>
      </c>
      <c r="O449" s="120">
        <v>1</v>
      </c>
      <c r="P449" s="155" t="s">
        <v>135</v>
      </c>
      <c r="Q449" s="155">
        <v>0</v>
      </c>
      <c r="R449" s="155">
        <v>0</v>
      </c>
      <c r="S449" s="156">
        <v>0</v>
      </c>
      <c r="T449" s="156" t="s">
        <v>276</v>
      </c>
      <c r="U449" s="156" t="s">
        <v>102</v>
      </c>
      <c r="V449" s="157">
        <v>0</v>
      </c>
      <c r="W449" s="158">
        <v>28</v>
      </c>
      <c r="X449" s="159">
        <v>1</v>
      </c>
      <c r="Y449" s="160">
        <v>1</v>
      </c>
      <c r="Z449" s="161">
        <f t="shared" si="92"/>
        <v>20.440000000000001</v>
      </c>
      <c r="AA449" s="155">
        <v>0</v>
      </c>
      <c r="AB449" s="162" t="s">
        <v>80</v>
      </c>
      <c r="AC449" s="163" t="s">
        <v>56</v>
      </c>
      <c r="AD449" s="164" t="s">
        <v>56</v>
      </c>
      <c r="AE449" s="163" t="s">
        <v>56</v>
      </c>
      <c r="AF449" s="164">
        <f t="shared" si="93"/>
        <v>613.20000000000005</v>
      </c>
      <c r="AG449" s="165">
        <f t="shared" si="94"/>
        <v>73584</v>
      </c>
      <c r="AH449" s="166" t="s">
        <v>81</v>
      </c>
      <c r="AI449" s="167"/>
      <c r="AJ449" s="168"/>
      <c r="AK449" s="169"/>
      <c r="AL449" s="170"/>
      <c r="AM449" s="171"/>
      <c r="AN449" s="172"/>
      <c r="AO449" s="173">
        <f t="shared" si="70"/>
        <v>0</v>
      </c>
      <c r="AP449" s="174" t="s">
        <v>82</v>
      </c>
      <c r="AQ449" s="175" t="str" cm="1">
        <f t="array" ref="AQ449">_xlfn.IFS(OR($G449="公衆街路灯A",$G449="定額電灯"),$G449&amp;AP449,COUNTIF(G449,"*従量電灯*"),G449,1,"-")</f>
        <v>従量電灯</v>
      </c>
      <c r="AR449" s="176" t="str" cm="1">
        <f t="array" ref="AR449">_xlfn.IFS($AN449=0,"-",OR($AH449="対象外",$AH449="-"),"-",OR($G449="公衆街路灯A",$G449="定額電灯"),_xlfn.XLOOKUP($AQ449,削除禁止_電灯料金!$B:$B,削除禁止_電灯料金!$E:$E,0),1,"-")</f>
        <v>-</v>
      </c>
      <c r="AS449" s="177" t="str" cm="1">
        <f t="array" ref="AS449">_xlfn.IFS($AR449="-","-",OR($G449="公衆街路灯A",$G449="定額電灯"),_xlfn.XLOOKUP(AQ449,削除禁止_電灯料金!$B:$B,削除禁止_電灯料金!$D:$D,0),1,"-")</f>
        <v>-</v>
      </c>
      <c r="AT449" s="176">
        <f>IFERROR(IF(OR($G449="公衆街路灯A",$G449="定額電灯"),"-",ROUND((_xlfn.XLOOKUP($AQ449,削除禁止_電灯料金!$B:$B,削除禁止_電灯料金!$E:$E)*AM449/1000*$K449*$L449/12),2)),"-")</f>
        <v>0</v>
      </c>
      <c r="AU449" s="177">
        <f>IFERROR(IF(OR($G449="公衆街路灯A",$G449="定額電灯"),"-",ROUND((AM449/1000*$K449*$L449/12)*_xlfn.XLOOKUP($A449,削除禁止_電灯料金!K:K,削除禁止_電灯料金!M:M,"-"),2)),"-")</f>
        <v>0</v>
      </c>
      <c r="AV449" s="178">
        <f>IFERROR(IF(OR($G449="公衆街路灯A",$G449="定額電灯"),ROUND((((AR449+AS449)*AN449))*12*_xlfn.XLOOKUP($A449,削除禁止_電灯料金!K:K,削除禁止_電灯料金!N:N),0),ROUND((AT449+AU449)*AN449*12*_xlfn.XLOOKUP($A449,削除禁止_電灯料金!K:K,削除禁止_電灯料金!N:N),0)),0)</f>
        <v>0</v>
      </c>
      <c r="AW449" s="145"/>
    </row>
    <row r="450" spans="1:49" ht="30" customHeight="1">
      <c r="A450" s="1">
        <v>6</v>
      </c>
      <c r="B450" s="41" t="s">
        <v>479</v>
      </c>
      <c r="C450" s="42"/>
      <c r="D450" s="259" t="s">
        <v>269</v>
      </c>
      <c r="E450" s="260" t="s">
        <v>605</v>
      </c>
      <c r="F450" s="261" t="s">
        <v>606</v>
      </c>
      <c r="G450" s="182" t="s">
        <v>73</v>
      </c>
      <c r="H450" s="318" t="s">
        <v>483</v>
      </c>
      <c r="I450" s="311"/>
      <c r="J450" s="312"/>
      <c r="K450" s="186" t="s">
        <v>82</v>
      </c>
      <c r="L450" s="187" t="s">
        <v>82</v>
      </c>
      <c r="M450" s="313" t="s">
        <v>484</v>
      </c>
      <c r="N450" s="189" t="s">
        <v>485</v>
      </c>
      <c r="O450" s="190">
        <v>0</v>
      </c>
      <c r="P450" s="191" t="s">
        <v>486</v>
      </c>
      <c r="Q450" s="191">
        <v>0</v>
      </c>
      <c r="R450" s="191">
        <v>0</v>
      </c>
      <c r="S450" s="192">
        <v>0</v>
      </c>
      <c r="T450" s="192">
        <v>0</v>
      </c>
      <c r="U450" s="192">
        <v>0</v>
      </c>
      <c r="V450" s="193">
        <v>0</v>
      </c>
      <c r="W450" s="194" t="s">
        <v>56</v>
      </c>
      <c r="X450" s="195"/>
      <c r="Y450" s="196">
        <v>0</v>
      </c>
      <c r="Z450" s="197">
        <v>0</v>
      </c>
      <c r="AA450" s="191">
        <v>0</v>
      </c>
      <c r="AB450" s="198" t="s">
        <v>80</v>
      </c>
      <c r="AC450" s="199" t="s">
        <v>56</v>
      </c>
      <c r="AD450" s="200" t="s">
        <v>56</v>
      </c>
      <c r="AE450" s="199" t="s">
        <v>56</v>
      </c>
      <c r="AF450" s="200" t="s">
        <v>56</v>
      </c>
      <c r="AG450" s="201">
        <v>0</v>
      </c>
      <c r="AH450" s="201" t="s">
        <v>124</v>
      </c>
      <c r="AI450" s="202" t="s">
        <v>487</v>
      </c>
      <c r="AJ450" s="203"/>
      <c r="AK450" s="204"/>
      <c r="AL450" s="194"/>
      <c r="AM450" s="205"/>
      <c r="AN450" s="206"/>
      <c r="AO450" s="200">
        <f t="shared" si="70"/>
        <v>0</v>
      </c>
      <c r="AP450" s="207" t="s">
        <v>82</v>
      </c>
      <c r="AQ450" s="198" t="str" cm="1">
        <f t="array" ref="AQ450">_xlfn.IFS(OR($G450="公衆街路灯A",$G450="定額電灯"),$G450&amp;AP450,COUNTIF(G450,"*従量電灯*"),G450,1,"-")</f>
        <v>従量電灯</v>
      </c>
      <c r="AR450" s="208" t="str" cm="1">
        <f t="array" ref="AR450">_xlfn.IFS($AN450=0,"-",OR($AH450="対象外",$AH450="-"),"-",OR($G450="公衆街路灯A",$G450="定額電灯"),_xlfn.XLOOKUP($AQ450,削除禁止_電灯料金!$B:$B,削除禁止_電灯料金!$E:$E,0),1,"-")</f>
        <v>-</v>
      </c>
      <c r="AS450" s="209" t="str" cm="1">
        <f t="array" ref="AS450">_xlfn.IFS($AR450="-","-",OR($G450="公衆街路灯A",$G450="定額電灯"),_xlfn.XLOOKUP(AQ450,削除禁止_電灯料金!$B:$B,削除禁止_電灯料金!$D:$D,0),1,"-")</f>
        <v>-</v>
      </c>
      <c r="AT450" s="208" t="str">
        <f>IFERROR(IF(OR($G450="公衆街路灯A",$G450="定額電灯"),"-",ROUND((_xlfn.XLOOKUP($AQ450,削除禁止_電灯料金!$B:$B,削除禁止_電灯料金!$E:$E)*AM450/1000*$K450*$L450/12),2)),"-")</f>
        <v>-</v>
      </c>
      <c r="AU450" s="209" t="str">
        <f>IFERROR(IF(OR($G450="公衆街路灯A",$G450="定額電灯"),"-",ROUND((AM450/1000*$K450*$L450/12)*_xlfn.XLOOKUP($A450,削除禁止_電灯料金!K:K,削除禁止_電灯料金!M:M,"-"),2)),"-")</f>
        <v>-</v>
      </c>
      <c r="AV450" s="210">
        <f>IFERROR(IF(OR($G450="公衆街路灯A",$G450="定額電灯"),ROUND((((AR450+AS450)*AN450))*12*_xlfn.XLOOKUP($A450,削除禁止_電灯料金!K:K,削除禁止_電灯料金!N:N),0),ROUND((AT450+AU450)*AN450*12*_xlfn.XLOOKUP($A450,削除禁止_電灯料金!K:K,削除禁止_電灯料金!N:N),0)),0)</f>
        <v>0</v>
      </c>
      <c r="AW450" s="145"/>
    </row>
    <row r="451" spans="1:49" ht="30" customHeight="1">
      <c r="A451" s="1">
        <v>6</v>
      </c>
      <c r="B451" s="41" t="s">
        <v>479</v>
      </c>
      <c r="C451" s="42"/>
      <c r="D451" s="256" t="s">
        <v>607</v>
      </c>
      <c r="E451" s="257" t="s">
        <v>224</v>
      </c>
      <c r="F451" s="258" t="s">
        <v>608</v>
      </c>
      <c r="G451" s="148" t="s">
        <v>73</v>
      </c>
      <c r="H451" s="279"/>
      <c r="I451" s="280"/>
      <c r="J451" s="267"/>
      <c r="K451" s="152">
        <v>0</v>
      </c>
      <c r="L451" s="153">
        <v>0</v>
      </c>
      <c r="M451" s="281" t="s">
        <v>609</v>
      </c>
      <c r="N451" s="119" t="s">
        <v>234</v>
      </c>
      <c r="O451" s="120">
        <v>1</v>
      </c>
      <c r="P451" s="155" t="s">
        <v>294</v>
      </c>
      <c r="Q451" s="155">
        <v>0</v>
      </c>
      <c r="R451" s="155">
        <v>0</v>
      </c>
      <c r="S451" s="156">
        <v>0</v>
      </c>
      <c r="T451" s="156">
        <v>0</v>
      </c>
      <c r="U451" s="156">
        <v>0</v>
      </c>
      <c r="V451" s="157">
        <v>0</v>
      </c>
      <c r="W451" s="158">
        <v>47</v>
      </c>
      <c r="X451" s="159">
        <v>9</v>
      </c>
      <c r="Y451" s="160">
        <v>9</v>
      </c>
      <c r="Z451" s="161">
        <f t="shared" ref="Z451:Z458" si="95">K451*L451*W451*Y451/12/1000</f>
        <v>0</v>
      </c>
      <c r="AA451" s="155">
        <v>0</v>
      </c>
      <c r="AB451" s="162" t="s">
        <v>80</v>
      </c>
      <c r="AC451" s="163" t="s">
        <v>56</v>
      </c>
      <c r="AD451" s="164" t="s">
        <v>56</v>
      </c>
      <c r="AE451" s="163" t="s">
        <v>56</v>
      </c>
      <c r="AF451" s="164">
        <f t="shared" ref="AF451:AF458" si="96">$B$2*Z451/Y451</f>
        <v>0</v>
      </c>
      <c r="AG451" s="165">
        <f t="shared" ref="AG451:AG458" si="97">Y451*AF451*120</f>
        <v>0</v>
      </c>
      <c r="AH451" s="166" t="s">
        <v>113</v>
      </c>
      <c r="AI451" s="167"/>
      <c r="AJ451" s="168"/>
      <c r="AK451" s="169"/>
      <c r="AL451" s="170"/>
      <c r="AM451" s="171"/>
      <c r="AN451" s="172"/>
      <c r="AO451" s="173">
        <f t="shared" si="70"/>
        <v>0</v>
      </c>
      <c r="AP451" s="174" t="s">
        <v>82</v>
      </c>
      <c r="AQ451" s="175" t="str" cm="1">
        <f t="array" ref="AQ451">_xlfn.IFS(OR($G451="公衆街路灯A",$G451="定額電灯"),$G451&amp;AP451,COUNTIF(G451,"*従量電灯*"),G451,1,"-")</f>
        <v>従量電灯</v>
      </c>
      <c r="AR451" s="176" t="str" cm="1">
        <f t="array" ref="AR451">_xlfn.IFS($AN451=0,"-",OR($AH451="対象外",$AH451="-"),"-",OR($G451="公衆街路灯A",$G451="定額電灯"),_xlfn.XLOOKUP($AQ451,削除禁止_電灯料金!$B:$B,削除禁止_電灯料金!$E:$E,0),1,"-")</f>
        <v>-</v>
      </c>
      <c r="AS451" s="177" t="str" cm="1">
        <f t="array" ref="AS451">_xlfn.IFS($AR451="-","-",OR($G451="公衆街路灯A",$G451="定額電灯"),_xlfn.XLOOKUP(AQ451,削除禁止_電灯料金!$B:$B,削除禁止_電灯料金!$D:$D,0),1,"-")</f>
        <v>-</v>
      </c>
      <c r="AT451" s="176">
        <f>IFERROR(IF(OR($G451="公衆街路灯A",$G451="定額電灯"),"-",ROUND((_xlfn.XLOOKUP($AQ451,削除禁止_電灯料金!$B:$B,削除禁止_電灯料金!$E:$E)*AM451/1000*$K451*$L451/12),2)),"-")</f>
        <v>0</v>
      </c>
      <c r="AU451" s="177">
        <f>IFERROR(IF(OR($G451="公衆街路灯A",$G451="定額電灯"),"-",ROUND((AM451/1000*$K451*$L451/12)*_xlfn.XLOOKUP($A451,削除禁止_電灯料金!K:K,削除禁止_電灯料金!M:M,"-"),2)),"-")</f>
        <v>0</v>
      </c>
      <c r="AV451" s="178">
        <f>IFERROR(IF(OR($G451="公衆街路灯A",$G451="定額電灯"),ROUND((((AR451+AS451)*AN451))*12*_xlfn.XLOOKUP($A451,削除禁止_電灯料金!K:K,削除禁止_電灯料金!N:N),0),ROUND((AT451+AU451)*AN451*12*_xlfn.XLOOKUP($A451,削除禁止_電灯料金!K:K,削除禁止_電灯料金!N:N),0)),0)</f>
        <v>0</v>
      </c>
      <c r="AW451" s="145"/>
    </row>
    <row r="452" spans="1:49" ht="30" customHeight="1">
      <c r="A452" s="1">
        <v>6</v>
      </c>
      <c r="B452" s="41" t="s">
        <v>479</v>
      </c>
      <c r="C452" s="42"/>
      <c r="D452" s="256" t="s">
        <v>607</v>
      </c>
      <c r="E452" s="257" t="s">
        <v>224</v>
      </c>
      <c r="F452" s="258" t="s">
        <v>610</v>
      </c>
      <c r="G452" s="148" t="s">
        <v>73</v>
      </c>
      <c r="H452" s="279"/>
      <c r="I452" s="280"/>
      <c r="J452" s="267"/>
      <c r="K452" s="152">
        <v>0</v>
      </c>
      <c r="L452" s="153">
        <v>0</v>
      </c>
      <c r="M452" s="281" t="s">
        <v>609</v>
      </c>
      <c r="N452" s="119" t="s">
        <v>234</v>
      </c>
      <c r="O452" s="120">
        <v>1</v>
      </c>
      <c r="P452" s="155" t="s">
        <v>294</v>
      </c>
      <c r="Q452" s="155">
        <v>0</v>
      </c>
      <c r="R452" s="155">
        <v>0</v>
      </c>
      <c r="S452" s="156">
        <v>0</v>
      </c>
      <c r="T452" s="156">
        <v>0</v>
      </c>
      <c r="U452" s="156">
        <v>0</v>
      </c>
      <c r="V452" s="157">
        <v>0</v>
      </c>
      <c r="W452" s="158">
        <v>47</v>
      </c>
      <c r="X452" s="159">
        <v>4</v>
      </c>
      <c r="Y452" s="160">
        <v>4</v>
      </c>
      <c r="Z452" s="161">
        <f t="shared" si="95"/>
        <v>0</v>
      </c>
      <c r="AA452" s="155">
        <v>0</v>
      </c>
      <c r="AB452" s="162" t="s">
        <v>80</v>
      </c>
      <c r="AC452" s="163" t="s">
        <v>56</v>
      </c>
      <c r="AD452" s="164" t="s">
        <v>56</v>
      </c>
      <c r="AE452" s="163" t="s">
        <v>56</v>
      </c>
      <c r="AF452" s="164">
        <f t="shared" si="96"/>
        <v>0</v>
      </c>
      <c r="AG452" s="165">
        <f t="shared" si="97"/>
        <v>0</v>
      </c>
      <c r="AH452" s="166" t="s">
        <v>113</v>
      </c>
      <c r="AI452" s="167"/>
      <c r="AJ452" s="168"/>
      <c r="AK452" s="169"/>
      <c r="AL452" s="170"/>
      <c r="AM452" s="171"/>
      <c r="AN452" s="172"/>
      <c r="AO452" s="173">
        <f t="shared" si="70"/>
        <v>0</v>
      </c>
      <c r="AP452" s="174" t="s">
        <v>82</v>
      </c>
      <c r="AQ452" s="175" t="str" cm="1">
        <f t="array" ref="AQ452">_xlfn.IFS(OR($G452="公衆街路灯A",$G452="定額電灯"),$G452&amp;AP452,COUNTIF(G452,"*従量電灯*"),G452,1,"-")</f>
        <v>従量電灯</v>
      </c>
      <c r="AR452" s="176" t="str" cm="1">
        <f t="array" ref="AR452">_xlfn.IFS($AN452=0,"-",OR($AH452="対象外",$AH452="-"),"-",OR($G452="公衆街路灯A",$G452="定額電灯"),_xlfn.XLOOKUP($AQ452,削除禁止_電灯料金!$B:$B,削除禁止_電灯料金!$E:$E,0),1,"-")</f>
        <v>-</v>
      </c>
      <c r="AS452" s="177" t="str" cm="1">
        <f t="array" ref="AS452">_xlfn.IFS($AR452="-","-",OR($G452="公衆街路灯A",$G452="定額電灯"),_xlfn.XLOOKUP(AQ452,削除禁止_電灯料金!$B:$B,削除禁止_電灯料金!$D:$D,0),1,"-")</f>
        <v>-</v>
      </c>
      <c r="AT452" s="176">
        <f>IFERROR(IF(OR($G452="公衆街路灯A",$G452="定額電灯"),"-",ROUND((_xlfn.XLOOKUP($AQ452,削除禁止_電灯料金!$B:$B,削除禁止_電灯料金!$E:$E)*AM452/1000*$K452*$L452/12),2)),"-")</f>
        <v>0</v>
      </c>
      <c r="AU452" s="177">
        <f>IFERROR(IF(OR($G452="公衆街路灯A",$G452="定額電灯"),"-",ROUND((AM452/1000*$K452*$L452/12)*_xlfn.XLOOKUP($A452,削除禁止_電灯料金!K:K,削除禁止_電灯料金!M:M,"-"),2)),"-")</f>
        <v>0</v>
      </c>
      <c r="AV452" s="178">
        <f>IFERROR(IF(OR($G452="公衆街路灯A",$G452="定額電灯"),ROUND((((AR452+AS452)*AN452))*12*_xlfn.XLOOKUP($A452,削除禁止_電灯料金!K:K,削除禁止_電灯料金!N:N),0),ROUND((AT452+AU452)*AN452*12*_xlfn.XLOOKUP($A452,削除禁止_電灯料金!K:K,削除禁止_電灯料金!N:N),0)),0)</f>
        <v>0</v>
      </c>
      <c r="AW452" s="145"/>
    </row>
    <row r="453" spans="1:49" ht="30" customHeight="1">
      <c r="A453" s="1">
        <v>6</v>
      </c>
      <c r="B453" s="41" t="s">
        <v>479</v>
      </c>
      <c r="C453" s="42"/>
      <c r="D453" s="256" t="s">
        <v>607</v>
      </c>
      <c r="E453" s="257" t="s">
        <v>224</v>
      </c>
      <c r="F453" s="258" t="s">
        <v>611</v>
      </c>
      <c r="G453" s="148" t="s">
        <v>73</v>
      </c>
      <c r="H453" s="279"/>
      <c r="I453" s="280"/>
      <c r="J453" s="267"/>
      <c r="K453" s="152">
        <v>0</v>
      </c>
      <c r="L453" s="153">
        <v>0</v>
      </c>
      <c r="M453" s="281" t="s">
        <v>609</v>
      </c>
      <c r="N453" s="119" t="s">
        <v>234</v>
      </c>
      <c r="O453" s="120">
        <v>1</v>
      </c>
      <c r="P453" s="155" t="s">
        <v>294</v>
      </c>
      <c r="Q453" s="155">
        <v>0</v>
      </c>
      <c r="R453" s="155">
        <v>0</v>
      </c>
      <c r="S453" s="156">
        <v>0</v>
      </c>
      <c r="T453" s="156">
        <v>0</v>
      </c>
      <c r="U453" s="156">
        <v>0</v>
      </c>
      <c r="V453" s="157">
        <v>0</v>
      </c>
      <c r="W453" s="158">
        <v>47</v>
      </c>
      <c r="X453" s="159">
        <v>3</v>
      </c>
      <c r="Y453" s="160">
        <v>3</v>
      </c>
      <c r="Z453" s="161">
        <f t="shared" si="95"/>
        <v>0</v>
      </c>
      <c r="AA453" s="155">
        <v>0</v>
      </c>
      <c r="AB453" s="162" t="s">
        <v>80</v>
      </c>
      <c r="AC453" s="163" t="s">
        <v>56</v>
      </c>
      <c r="AD453" s="164" t="s">
        <v>56</v>
      </c>
      <c r="AE453" s="163" t="s">
        <v>56</v>
      </c>
      <c r="AF453" s="164">
        <f t="shared" si="96"/>
        <v>0</v>
      </c>
      <c r="AG453" s="165">
        <f t="shared" si="97"/>
        <v>0</v>
      </c>
      <c r="AH453" s="166" t="s">
        <v>113</v>
      </c>
      <c r="AI453" s="167"/>
      <c r="AJ453" s="168"/>
      <c r="AK453" s="169"/>
      <c r="AL453" s="170"/>
      <c r="AM453" s="171"/>
      <c r="AN453" s="172"/>
      <c r="AO453" s="173">
        <f t="shared" ref="AO453:AO461" si="98">IFERROR((AM453/1000)*K453*L453*AN453/12,0)</f>
        <v>0</v>
      </c>
      <c r="AP453" s="174" t="s">
        <v>82</v>
      </c>
      <c r="AQ453" s="175" t="str" cm="1">
        <f t="array" ref="AQ453">_xlfn.IFS(OR($G453="公衆街路灯A",$G453="定額電灯"),$G453&amp;AP453,COUNTIF(G453,"*従量電灯*"),G453,1,"-")</f>
        <v>従量電灯</v>
      </c>
      <c r="AR453" s="176" t="str" cm="1">
        <f t="array" ref="AR453">_xlfn.IFS($AN453=0,"-",OR($AH453="対象外",$AH453="-"),"-",OR($G453="公衆街路灯A",$G453="定額電灯"),_xlfn.XLOOKUP($AQ453,削除禁止_電灯料金!$B:$B,削除禁止_電灯料金!$E:$E,0),1,"-")</f>
        <v>-</v>
      </c>
      <c r="AS453" s="177" t="str" cm="1">
        <f t="array" ref="AS453">_xlfn.IFS($AR453="-","-",OR($G453="公衆街路灯A",$G453="定額電灯"),_xlfn.XLOOKUP(AQ453,削除禁止_電灯料金!$B:$B,削除禁止_電灯料金!$D:$D,0),1,"-")</f>
        <v>-</v>
      </c>
      <c r="AT453" s="176">
        <f>IFERROR(IF(OR($G453="公衆街路灯A",$G453="定額電灯"),"-",ROUND((_xlfn.XLOOKUP($AQ453,削除禁止_電灯料金!$B:$B,削除禁止_電灯料金!$E:$E)*AM453/1000*$K453*$L453/12),2)),"-")</f>
        <v>0</v>
      </c>
      <c r="AU453" s="177">
        <f>IFERROR(IF(OR($G453="公衆街路灯A",$G453="定額電灯"),"-",ROUND((AM453/1000*$K453*$L453/12)*_xlfn.XLOOKUP($A453,削除禁止_電灯料金!K:K,削除禁止_電灯料金!M:M,"-"),2)),"-")</f>
        <v>0</v>
      </c>
      <c r="AV453" s="178">
        <f>IFERROR(IF(OR($G453="公衆街路灯A",$G453="定額電灯"),ROUND((((AR453+AS453)*AN453))*12*_xlfn.XLOOKUP($A453,削除禁止_電灯料金!K:K,削除禁止_電灯料金!N:N),0),ROUND((AT453+AU453)*AN453*12*_xlfn.XLOOKUP($A453,削除禁止_電灯料金!K:K,削除禁止_電灯料金!N:N),0)),0)</f>
        <v>0</v>
      </c>
      <c r="AW453" s="145"/>
    </row>
    <row r="454" spans="1:49" ht="30" customHeight="1">
      <c r="A454" s="1">
        <v>6</v>
      </c>
      <c r="B454" s="41" t="s">
        <v>479</v>
      </c>
      <c r="C454" s="42"/>
      <c r="D454" s="256" t="s">
        <v>612</v>
      </c>
      <c r="E454" s="257" t="s">
        <v>82</v>
      </c>
      <c r="F454" s="258" t="s">
        <v>613</v>
      </c>
      <c r="G454" s="148" t="s">
        <v>73</v>
      </c>
      <c r="H454" s="279"/>
      <c r="I454" s="280"/>
      <c r="J454" s="267"/>
      <c r="K454" s="152">
        <v>12</v>
      </c>
      <c r="L454" s="153">
        <v>365</v>
      </c>
      <c r="M454" s="281" t="s">
        <v>614</v>
      </c>
      <c r="N454" s="119" t="s">
        <v>615</v>
      </c>
      <c r="O454" s="120">
        <v>1</v>
      </c>
      <c r="P454" s="155" t="s">
        <v>135</v>
      </c>
      <c r="Q454" s="155">
        <v>0</v>
      </c>
      <c r="R454" s="155">
        <v>0</v>
      </c>
      <c r="S454" s="156">
        <v>0</v>
      </c>
      <c r="T454" s="156">
        <v>0</v>
      </c>
      <c r="U454" s="156">
        <v>0</v>
      </c>
      <c r="V454" s="157">
        <v>0</v>
      </c>
      <c r="W454" s="158">
        <v>28</v>
      </c>
      <c r="X454" s="159">
        <v>1</v>
      </c>
      <c r="Y454" s="160">
        <v>1</v>
      </c>
      <c r="Z454" s="161">
        <f t="shared" si="95"/>
        <v>10.220000000000001</v>
      </c>
      <c r="AA454" s="155">
        <v>0</v>
      </c>
      <c r="AB454" s="162" t="s">
        <v>80</v>
      </c>
      <c r="AC454" s="163" t="s">
        <v>56</v>
      </c>
      <c r="AD454" s="164" t="s">
        <v>56</v>
      </c>
      <c r="AE454" s="163" t="s">
        <v>56</v>
      </c>
      <c r="AF454" s="164">
        <f t="shared" si="96"/>
        <v>306.60000000000002</v>
      </c>
      <c r="AG454" s="165">
        <f t="shared" si="97"/>
        <v>36792</v>
      </c>
      <c r="AH454" s="166" t="s">
        <v>81</v>
      </c>
      <c r="AI454" s="167"/>
      <c r="AJ454" s="168"/>
      <c r="AK454" s="169"/>
      <c r="AL454" s="170"/>
      <c r="AM454" s="171"/>
      <c r="AN454" s="172"/>
      <c r="AO454" s="173">
        <f t="shared" si="98"/>
        <v>0</v>
      </c>
      <c r="AP454" s="174" t="s">
        <v>82</v>
      </c>
      <c r="AQ454" s="175" t="str" cm="1">
        <f t="array" ref="AQ454">_xlfn.IFS(OR($G454="公衆街路灯A",$G454="定額電灯"),$G454&amp;AP454,COUNTIF(G454,"*従量電灯*"),G454,1,"-")</f>
        <v>従量電灯</v>
      </c>
      <c r="AR454" s="176" t="str" cm="1">
        <f t="array" ref="AR454">_xlfn.IFS($AN454=0,"-",OR($AH454="対象外",$AH454="-"),"-",OR($G454="公衆街路灯A",$G454="定額電灯"),_xlfn.XLOOKUP($AQ454,削除禁止_電灯料金!$B:$B,削除禁止_電灯料金!$E:$E,0),1,"-")</f>
        <v>-</v>
      </c>
      <c r="AS454" s="177" t="str" cm="1">
        <f t="array" ref="AS454">_xlfn.IFS($AR454="-","-",OR($G454="公衆街路灯A",$G454="定額電灯"),_xlfn.XLOOKUP(AQ454,削除禁止_電灯料金!$B:$B,削除禁止_電灯料金!$D:$D,0),1,"-")</f>
        <v>-</v>
      </c>
      <c r="AT454" s="176">
        <f>IFERROR(IF(OR($G454="公衆街路灯A",$G454="定額電灯"),"-",ROUND((_xlfn.XLOOKUP($AQ454,削除禁止_電灯料金!$B:$B,削除禁止_電灯料金!$E:$E)*AM454/1000*$K454*$L454/12),2)),"-")</f>
        <v>0</v>
      </c>
      <c r="AU454" s="177">
        <f>IFERROR(IF(OR($G454="公衆街路灯A",$G454="定額電灯"),"-",ROUND((AM454/1000*$K454*$L454/12)*_xlfn.XLOOKUP($A454,削除禁止_電灯料金!K:K,削除禁止_電灯料金!M:M,"-"),2)),"-")</f>
        <v>0</v>
      </c>
      <c r="AV454" s="178">
        <f>IFERROR(IF(OR($G454="公衆街路灯A",$G454="定額電灯"),ROUND((((AR454+AS454)*AN454))*12*_xlfn.XLOOKUP($A454,削除禁止_電灯料金!K:K,削除禁止_電灯料金!N:N),0),ROUND((AT454+AU454)*AN454*12*_xlfn.XLOOKUP($A454,削除禁止_電灯料金!K:K,削除禁止_電灯料金!N:N),0)),0)</f>
        <v>0</v>
      </c>
      <c r="AW454" s="145"/>
    </row>
    <row r="455" spans="1:49" ht="30" customHeight="1">
      <c r="A455" s="1">
        <v>6</v>
      </c>
      <c r="B455" s="41" t="s">
        <v>479</v>
      </c>
      <c r="C455" s="42"/>
      <c r="D455" s="256" t="s">
        <v>612</v>
      </c>
      <c r="E455" s="257" t="s">
        <v>82</v>
      </c>
      <c r="F455" s="258" t="s">
        <v>616</v>
      </c>
      <c r="G455" s="148" t="s">
        <v>73</v>
      </c>
      <c r="H455" s="279"/>
      <c r="I455" s="280"/>
      <c r="J455" s="267"/>
      <c r="K455" s="152">
        <v>12</v>
      </c>
      <c r="L455" s="153">
        <v>365</v>
      </c>
      <c r="M455" s="281" t="s">
        <v>617</v>
      </c>
      <c r="N455" s="119" t="s">
        <v>75</v>
      </c>
      <c r="O455" s="120">
        <v>1</v>
      </c>
      <c r="P455" s="155" t="s">
        <v>76</v>
      </c>
      <c r="Q455" s="155">
        <v>0</v>
      </c>
      <c r="R455" s="155">
        <v>0</v>
      </c>
      <c r="S455" s="156">
        <v>0</v>
      </c>
      <c r="T455" s="156">
        <v>0</v>
      </c>
      <c r="U455" s="156">
        <v>0</v>
      </c>
      <c r="V455" s="157">
        <v>0</v>
      </c>
      <c r="W455" s="158">
        <v>35</v>
      </c>
      <c r="X455" s="159">
        <v>4</v>
      </c>
      <c r="Y455" s="160">
        <v>4</v>
      </c>
      <c r="Z455" s="161">
        <f t="shared" si="95"/>
        <v>51.1</v>
      </c>
      <c r="AA455" s="155">
        <v>0</v>
      </c>
      <c r="AB455" s="162" t="s">
        <v>80</v>
      </c>
      <c r="AC455" s="163" t="s">
        <v>56</v>
      </c>
      <c r="AD455" s="164" t="s">
        <v>56</v>
      </c>
      <c r="AE455" s="163" t="s">
        <v>56</v>
      </c>
      <c r="AF455" s="164">
        <f t="shared" si="96"/>
        <v>383.25</v>
      </c>
      <c r="AG455" s="165">
        <f t="shared" si="97"/>
        <v>183960</v>
      </c>
      <c r="AH455" s="166" t="s">
        <v>81</v>
      </c>
      <c r="AI455" s="167"/>
      <c r="AJ455" s="168"/>
      <c r="AK455" s="169"/>
      <c r="AL455" s="170"/>
      <c r="AM455" s="171"/>
      <c r="AN455" s="172"/>
      <c r="AO455" s="173">
        <f t="shared" si="98"/>
        <v>0</v>
      </c>
      <c r="AP455" s="174" t="s">
        <v>82</v>
      </c>
      <c r="AQ455" s="175" t="str" cm="1">
        <f t="array" ref="AQ455">_xlfn.IFS(OR($G455="公衆街路灯A",$G455="定額電灯"),$G455&amp;AP455,COUNTIF(G455,"*従量電灯*"),G455,1,"-")</f>
        <v>従量電灯</v>
      </c>
      <c r="AR455" s="176" t="str" cm="1">
        <f t="array" ref="AR455">_xlfn.IFS($AN455=0,"-",OR($AH455="対象外",$AH455="-"),"-",OR($G455="公衆街路灯A",$G455="定額電灯"),_xlfn.XLOOKUP($AQ455,削除禁止_電灯料金!$B:$B,削除禁止_電灯料金!$E:$E,0),1,"-")</f>
        <v>-</v>
      </c>
      <c r="AS455" s="177" t="str" cm="1">
        <f t="array" ref="AS455">_xlfn.IFS($AR455="-","-",OR($G455="公衆街路灯A",$G455="定額電灯"),_xlfn.XLOOKUP(AQ455,削除禁止_電灯料金!$B:$B,削除禁止_電灯料金!$D:$D,0),1,"-")</f>
        <v>-</v>
      </c>
      <c r="AT455" s="176">
        <f>IFERROR(IF(OR($G455="公衆街路灯A",$G455="定額電灯"),"-",ROUND((_xlfn.XLOOKUP($AQ455,削除禁止_電灯料金!$B:$B,削除禁止_電灯料金!$E:$E)*AM455/1000*$K455*$L455/12),2)),"-")</f>
        <v>0</v>
      </c>
      <c r="AU455" s="177">
        <f>IFERROR(IF(OR($G455="公衆街路灯A",$G455="定額電灯"),"-",ROUND((AM455/1000*$K455*$L455/12)*_xlfn.XLOOKUP($A455,削除禁止_電灯料金!K:K,削除禁止_電灯料金!M:M,"-"),2)),"-")</f>
        <v>0</v>
      </c>
      <c r="AV455" s="178">
        <f>IFERROR(IF(OR($G455="公衆街路灯A",$G455="定額電灯"),ROUND((((AR455+AS455)*AN455))*12*_xlfn.XLOOKUP($A455,削除禁止_電灯料金!K:K,削除禁止_電灯料金!N:N),0),ROUND((AT455+AU455)*AN455*12*_xlfn.XLOOKUP($A455,削除禁止_電灯料金!K:K,削除禁止_電灯料金!N:N),0)),0)</f>
        <v>0</v>
      </c>
      <c r="AW455" s="145"/>
    </row>
    <row r="456" spans="1:49" ht="30" customHeight="1">
      <c r="A456" s="1">
        <v>6</v>
      </c>
      <c r="B456" s="41" t="s">
        <v>479</v>
      </c>
      <c r="C456" s="42"/>
      <c r="D456" s="256" t="s">
        <v>612</v>
      </c>
      <c r="E456" s="257" t="s">
        <v>82</v>
      </c>
      <c r="F456" s="258" t="s">
        <v>618</v>
      </c>
      <c r="G456" s="148" t="s">
        <v>73</v>
      </c>
      <c r="H456" s="279"/>
      <c r="I456" s="280"/>
      <c r="J456" s="267"/>
      <c r="K456" s="152">
        <v>12</v>
      </c>
      <c r="L456" s="153">
        <v>365</v>
      </c>
      <c r="M456" s="281" t="s">
        <v>614</v>
      </c>
      <c r="N456" s="119" t="s">
        <v>615</v>
      </c>
      <c r="O456" s="120">
        <v>1</v>
      </c>
      <c r="P456" s="155" t="s">
        <v>135</v>
      </c>
      <c r="Q456" s="155">
        <v>0</v>
      </c>
      <c r="R456" s="155">
        <v>0</v>
      </c>
      <c r="S456" s="156">
        <v>0</v>
      </c>
      <c r="T456" s="156">
        <v>0</v>
      </c>
      <c r="U456" s="156">
        <v>0</v>
      </c>
      <c r="V456" s="157">
        <v>0</v>
      </c>
      <c r="W456" s="158">
        <v>28</v>
      </c>
      <c r="X456" s="159">
        <v>1</v>
      </c>
      <c r="Y456" s="160">
        <v>1</v>
      </c>
      <c r="Z456" s="161">
        <f t="shared" si="95"/>
        <v>10.220000000000001</v>
      </c>
      <c r="AA456" s="155">
        <v>0</v>
      </c>
      <c r="AB456" s="162" t="s">
        <v>80</v>
      </c>
      <c r="AC456" s="163" t="s">
        <v>56</v>
      </c>
      <c r="AD456" s="164" t="s">
        <v>56</v>
      </c>
      <c r="AE456" s="163" t="s">
        <v>56</v>
      </c>
      <c r="AF456" s="164">
        <f t="shared" si="96"/>
        <v>306.60000000000002</v>
      </c>
      <c r="AG456" s="165">
        <f t="shared" si="97"/>
        <v>36792</v>
      </c>
      <c r="AH456" s="166" t="s">
        <v>81</v>
      </c>
      <c r="AI456" s="167"/>
      <c r="AJ456" s="168"/>
      <c r="AK456" s="169"/>
      <c r="AL456" s="170"/>
      <c r="AM456" s="171"/>
      <c r="AN456" s="172"/>
      <c r="AO456" s="173">
        <f t="shared" si="98"/>
        <v>0</v>
      </c>
      <c r="AP456" s="174" t="s">
        <v>82</v>
      </c>
      <c r="AQ456" s="175" t="str" cm="1">
        <f t="array" ref="AQ456">_xlfn.IFS(OR($G456="公衆街路灯A",$G456="定額電灯"),$G456&amp;AP456,COUNTIF(G456,"*従量電灯*"),G456,1,"-")</f>
        <v>従量電灯</v>
      </c>
      <c r="AR456" s="176" t="str" cm="1">
        <f t="array" ref="AR456">_xlfn.IFS($AN456=0,"-",OR($AH456="対象外",$AH456="-"),"-",OR($G456="公衆街路灯A",$G456="定額電灯"),_xlfn.XLOOKUP($AQ456,削除禁止_電灯料金!$B:$B,削除禁止_電灯料金!$E:$E,0),1,"-")</f>
        <v>-</v>
      </c>
      <c r="AS456" s="177" t="str" cm="1">
        <f t="array" ref="AS456">_xlfn.IFS($AR456="-","-",OR($G456="公衆街路灯A",$G456="定額電灯"),_xlfn.XLOOKUP(AQ456,削除禁止_電灯料金!$B:$B,削除禁止_電灯料金!$D:$D,0),1,"-")</f>
        <v>-</v>
      </c>
      <c r="AT456" s="176">
        <f>IFERROR(IF(OR($G456="公衆街路灯A",$G456="定額電灯"),"-",ROUND((_xlfn.XLOOKUP($AQ456,削除禁止_電灯料金!$B:$B,削除禁止_電灯料金!$E:$E)*AM456/1000*$K456*$L456/12),2)),"-")</f>
        <v>0</v>
      </c>
      <c r="AU456" s="177">
        <f>IFERROR(IF(OR($G456="公衆街路灯A",$G456="定額電灯"),"-",ROUND((AM456/1000*$K456*$L456/12)*_xlfn.XLOOKUP($A456,削除禁止_電灯料金!K:K,削除禁止_電灯料金!M:M,"-"),2)),"-")</f>
        <v>0</v>
      </c>
      <c r="AV456" s="178">
        <f>IFERROR(IF(OR($G456="公衆街路灯A",$G456="定額電灯"),ROUND((((AR456+AS456)*AN456))*12*_xlfn.XLOOKUP($A456,削除禁止_電灯料金!K:K,削除禁止_電灯料金!N:N),0),ROUND((AT456+AU456)*AN456*12*_xlfn.XLOOKUP($A456,削除禁止_電灯料金!K:K,削除禁止_電灯料金!N:N),0)),0)</f>
        <v>0</v>
      </c>
      <c r="AW456" s="145"/>
    </row>
    <row r="457" spans="1:49" ht="30" customHeight="1">
      <c r="A457" s="1">
        <v>6</v>
      </c>
      <c r="B457" s="41" t="s">
        <v>479</v>
      </c>
      <c r="C457" s="42"/>
      <c r="D457" s="256" t="s">
        <v>612</v>
      </c>
      <c r="E457" s="257" t="s">
        <v>82</v>
      </c>
      <c r="F457" s="258" t="s">
        <v>619</v>
      </c>
      <c r="G457" s="148" t="s">
        <v>73</v>
      </c>
      <c r="H457" s="279" t="s">
        <v>620</v>
      </c>
      <c r="I457" s="280"/>
      <c r="J457" s="267"/>
      <c r="K457" s="152">
        <v>12</v>
      </c>
      <c r="L457" s="153">
        <v>365</v>
      </c>
      <c r="M457" s="281" t="s">
        <v>614</v>
      </c>
      <c r="N457" s="119" t="s">
        <v>615</v>
      </c>
      <c r="O457" s="120">
        <v>1</v>
      </c>
      <c r="P457" s="155" t="s">
        <v>135</v>
      </c>
      <c r="Q457" s="155">
        <v>0</v>
      </c>
      <c r="R457" s="155">
        <v>0</v>
      </c>
      <c r="S457" s="156">
        <v>0</v>
      </c>
      <c r="T457" s="156">
        <v>0</v>
      </c>
      <c r="U457" s="156">
        <v>0</v>
      </c>
      <c r="V457" s="157">
        <v>0</v>
      </c>
      <c r="W457" s="158">
        <v>28</v>
      </c>
      <c r="X457" s="159">
        <v>1</v>
      </c>
      <c r="Y457" s="160">
        <v>1</v>
      </c>
      <c r="Z457" s="161">
        <f t="shared" si="95"/>
        <v>10.220000000000001</v>
      </c>
      <c r="AA457" s="155">
        <v>0</v>
      </c>
      <c r="AB457" s="162" t="s">
        <v>80</v>
      </c>
      <c r="AC457" s="163" t="s">
        <v>56</v>
      </c>
      <c r="AD457" s="164" t="s">
        <v>56</v>
      </c>
      <c r="AE457" s="163" t="s">
        <v>56</v>
      </c>
      <c r="AF457" s="164">
        <f t="shared" si="96"/>
        <v>306.60000000000002</v>
      </c>
      <c r="AG457" s="165">
        <f t="shared" si="97"/>
        <v>36792</v>
      </c>
      <c r="AH457" s="166" t="s">
        <v>81</v>
      </c>
      <c r="AI457" s="167"/>
      <c r="AJ457" s="168"/>
      <c r="AK457" s="169"/>
      <c r="AL457" s="170"/>
      <c r="AM457" s="171"/>
      <c r="AN457" s="172"/>
      <c r="AO457" s="173">
        <f t="shared" si="98"/>
        <v>0</v>
      </c>
      <c r="AP457" s="174" t="s">
        <v>82</v>
      </c>
      <c r="AQ457" s="175" t="str" cm="1">
        <f t="array" ref="AQ457">_xlfn.IFS(OR($G457="公衆街路灯A",$G457="定額電灯"),$G457&amp;AP457,COUNTIF(G457,"*従量電灯*"),G457,1,"-")</f>
        <v>従量電灯</v>
      </c>
      <c r="AR457" s="176" t="str" cm="1">
        <f t="array" ref="AR457">_xlfn.IFS($AN457=0,"-",OR($AH457="対象外",$AH457="-"),"-",OR($G457="公衆街路灯A",$G457="定額電灯"),_xlfn.XLOOKUP($AQ457,削除禁止_電灯料金!$B:$B,削除禁止_電灯料金!$E:$E,0),1,"-")</f>
        <v>-</v>
      </c>
      <c r="AS457" s="177" t="str" cm="1">
        <f t="array" ref="AS457">_xlfn.IFS($AR457="-","-",OR($G457="公衆街路灯A",$G457="定額電灯"),_xlfn.XLOOKUP(AQ457,削除禁止_電灯料金!$B:$B,削除禁止_電灯料金!$D:$D,0),1,"-")</f>
        <v>-</v>
      </c>
      <c r="AT457" s="176">
        <f>IFERROR(IF(OR($G457="公衆街路灯A",$G457="定額電灯"),"-",ROUND((_xlfn.XLOOKUP($AQ457,削除禁止_電灯料金!$B:$B,削除禁止_電灯料金!$E:$E)*AM457/1000*$K457*$L457/12),2)),"-")</f>
        <v>0</v>
      </c>
      <c r="AU457" s="177">
        <f>IFERROR(IF(OR($G457="公衆街路灯A",$G457="定額電灯"),"-",ROUND((AM457/1000*$K457*$L457/12)*_xlfn.XLOOKUP($A457,削除禁止_電灯料金!K:K,削除禁止_電灯料金!M:M,"-"),2)),"-")</f>
        <v>0</v>
      </c>
      <c r="AV457" s="178">
        <f>IFERROR(IF(OR($G457="公衆街路灯A",$G457="定額電灯"),ROUND((((AR457+AS457)*AN457))*12*_xlfn.XLOOKUP($A457,削除禁止_電灯料金!K:K,削除禁止_電灯料金!N:N),0),ROUND((AT457+AU457)*AN457*12*_xlfn.XLOOKUP($A457,削除禁止_電灯料金!K:K,削除禁止_電灯料金!N:N),0)),0)</f>
        <v>0</v>
      </c>
      <c r="AW457" s="145"/>
    </row>
    <row r="458" spans="1:49" ht="30" customHeight="1">
      <c r="A458" s="1">
        <v>6</v>
      </c>
      <c r="B458" s="41" t="s">
        <v>479</v>
      </c>
      <c r="C458" s="42"/>
      <c r="D458" s="256" t="s">
        <v>612</v>
      </c>
      <c r="E458" s="257" t="s">
        <v>82</v>
      </c>
      <c r="F458" s="258" t="s">
        <v>621</v>
      </c>
      <c r="G458" s="148" t="s">
        <v>73</v>
      </c>
      <c r="H458" s="279" t="s">
        <v>622</v>
      </c>
      <c r="I458" s="280"/>
      <c r="J458" s="267"/>
      <c r="K458" s="152">
        <v>12</v>
      </c>
      <c r="L458" s="153">
        <v>365</v>
      </c>
      <c r="M458" s="281" t="s">
        <v>614</v>
      </c>
      <c r="N458" s="119" t="s">
        <v>615</v>
      </c>
      <c r="O458" s="120">
        <v>1</v>
      </c>
      <c r="P458" s="155" t="s">
        <v>135</v>
      </c>
      <c r="Q458" s="155">
        <v>0</v>
      </c>
      <c r="R458" s="155">
        <v>0</v>
      </c>
      <c r="S458" s="156">
        <v>0</v>
      </c>
      <c r="T458" s="156">
        <v>0</v>
      </c>
      <c r="U458" s="156">
        <v>0</v>
      </c>
      <c r="V458" s="157">
        <v>0</v>
      </c>
      <c r="W458" s="158">
        <v>28</v>
      </c>
      <c r="X458" s="159">
        <v>2</v>
      </c>
      <c r="Y458" s="160">
        <v>2</v>
      </c>
      <c r="Z458" s="161">
        <f t="shared" si="95"/>
        <v>20.440000000000001</v>
      </c>
      <c r="AA458" s="155">
        <v>0</v>
      </c>
      <c r="AB458" s="162" t="s">
        <v>80</v>
      </c>
      <c r="AC458" s="163" t="s">
        <v>56</v>
      </c>
      <c r="AD458" s="164" t="s">
        <v>56</v>
      </c>
      <c r="AE458" s="163" t="s">
        <v>56</v>
      </c>
      <c r="AF458" s="164">
        <f t="shared" si="96"/>
        <v>306.60000000000002</v>
      </c>
      <c r="AG458" s="165">
        <f t="shared" si="97"/>
        <v>73584</v>
      </c>
      <c r="AH458" s="166" t="s">
        <v>81</v>
      </c>
      <c r="AI458" s="167"/>
      <c r="AJ458" s="168"/>
      <c r="AK458" s="169"/>
      <c r="AL458" s="170"/>
      <c r="AM458" s="171"/>
      <c r="AN458" s="172"/>
      <c r="AO458" s="173">
        <f t="shared" si="98"/>
        <v>0</v>
      </c>
      <c r="AP458" s="174" t="s">
        <v>82</v>
      </c>
      <c r="AQ458" s="175" t="str" cm="1">
        <f t="array" ref="AQ458">_xlfn.IFS(OR($G458="公衆街路灯A",$G458="定額電灯"),$G458&amp;AP458,COUNTIF(G458,"*従量電灯*"),G458,1,"-")</f>
        <v>従量電灯</v>
      </c>
      <c r="AR458" s="176" t="str" cm="1">
        <f t="array" ref="AR458">_xlfn.IFS($AN458=0,"-",OR($AH458="対象外",$AH458="-"),"-",OR($G458="公衆街路灯A",$G458="定額電灯"),_xlfn.XLOOKUP($AQ458,削除禁止_電灯料金!$B:$B,削除禁止_電灯料金!$E:$E,0),1,"-")</f>
        <v>-</v>
      </c>
      <c r="AS458" s="177" t="str" cm="1">
        <f t="array" ref="AS458">_xlfn.IFS($AR458="-","-",OR($G458="公衆街路灯A",$G458="定額電灯"),_xlfn.XLOOKUP(AQ458,削除禁止_電灯料金!$B:$B,削除禁止_電灯料金!$D:$D,0),1,"-")</f>
        <v>-</v>
      </c>
      <c r="AT458" s="176">
        <f>IFERROR(IF(OR($G458="公衆街路灯A",$G458="定額電灯"),"-",ROUND((_xlfn.XLOOKUP($AQ458,削除禁止_電灯料金!$B:$B,削除禁止_電灯料金!$E:$E)*AM458/1000*$K458*$L458/12),2)),"-")</f>
        <v>0</v>
      </c>
      <c r="AU458" s="177">
        <f>IFERROR(IF(OR($G458="公衆街路灯A",$G458="定額電灯"),"-",ROUND((AM458/1000*$K458*$L458/12)*_xlfn.XLOOKUP($A458,削除禁止_電灯料金!K:K,削除禁止_電灯料金!M:M,"-"),2)),"-")</f>
        <v>0</v>
      </c>
      <c r="AV458" s="178">
        <f>IFERROR(IF(OR($G458="公衆街路灯A",$G458="定額電灯"),ROUND((((AR458+AS458)*AN458))*12*_xlfn.XLOOKUP($A458,削除禁止_電灯料金!K:K,削除禁止_電灯料金!N:N),0),ROUND((AT458+AU458)*AN458*12*_xlfn.XLOOKUP($A458,削除禁止_電灯料金!K:K,削除禁止_電灯料金!N:N),0)),0)</f>
        <v>0</v>
      </c>
      <c r="AW458" s="145"/>
    </row>
    <row r="459" spans="1:49" ht="30" customHeight="1">
      <c r="A459" s="1">
        <v>6</v>
      </c>
      <c r="B459" s="41" t="s">
        <v>479</v>
      </c>
      <c r="C459" s="42"/>
      <c r="D459" s="146"/>
      <c r="E459" s="147" t="s">
        <v>219</v>
      </c>
      <c r="F459" s="148" t="s">
        <v>219</v>
      </c>
      <c r="G459" s="148"/>
      <c r="H459" s="149"/>
      <c r="I459" s="150"/>
      <c r="J459" s="151"/>
      <c r="K459" s="213"/>
      <c r="L459" s="214"/>
      <c r="M459" s="179" t="s">
        <v>82</v>
      </c>
      <c r="N459" s="119">
        <v>0</v>
      </c>
      <c r="O459" s="120">
        <v>0</v>
      </c>
      <c r="P459" s="155">
        <v>0</v>
      </c>
      <c r="Q459" s="155">
        <v>0</v>
      </c>
      <c r="R459" s="155">
        <v>0</v>
      </c>
      <c r="S459" s="156">
        <v>0</v>
      </c>
      <c r="T459" s="156">
        <v>0</v>
      </c>
      <c r="U459" s="156">
        <v>0</v>
      </c>
      <c r="V459" s="157">
        <v>0</v>
      </c>
      <c r="W459" s="158">
        <v>0</v>
      </c>
      <c r="X459" s="159"/>
      <c r="Y459" s="160">
        <v>0</v>
      </c>
      <c r="Z459" s="161">
        <v>0</v>
      </c>
      <c r="AA459" s="155">
        <v>0</v>
      </c>
      <c r="AB459" s="162" t="s">
        <v>56</v>
      </c>
      <c r="AC459" s="163" t="s">
        <v>56</v>
      </c>
      <c r="AD459" s="164" t="s">
        <v>56</v>
      </c>
      <c r="AE459" s="163" t="s">
        <v>56</v>
      </c>
      <c r="AF459" s="164" t="s">
        <v>56</v>
      </c>
      <c r="AG459" s="165">
        <v>0</v>
      </c>
      <c r="AH459" s="166" t="s">
        <v>56</v>
      </c>
      <c r="AI459" s="167"/>
      <c r="AJ459" s="168"/>
      <c r="AK459" s="169"/>
      <c r="AL459" s="170"/>
      <c r="AM459" s="171"/>
      <c r="AN459" s="172"/>
      <c r="AO459" s="173">
        <f t="shared" si="98"/>
        <v>0</v>
      </c>
      <c r="AP459" s="174" t="s">
        <v>82</v>
      </c>
      <c r="AQ459" s="175" t="str" cm="1">
        <f t="array" ref="AQ459">_xlfn.IFS(OR($G459="公衆街路灯A",$G459="定額電灯"),$G459&amp;AP459,COUNTIF(G459,"*従量電灯*"),G459,1,"-")</f>
        <v>-</v>
      </c>
      <c r="AR459" s="176" t="str" cm="1">
        <f t="array" ref="AR459">_xlfn.IFS($AN459=0,"-",OR($AH459="対象外",$AH459="-"),"-",OR($G459="公衆街路灯A",$G459="定額電灯"),_xlfn.XLOOKUP($AQ459,削除禁止_電灯料金!$B:$B,削除禁止_電灯料金!$E:$E,0),1,"-")</f>
        <v>-</v>
      </c>
      <c r="AS459" s="177" t="str" cm="1">
        <f t="array" ref="AS459">_xlfn.IFS($AR459="-","-",OR($G459="公衆街路灯A",$G459="定額電灯"),_xlfn.XLOOKUP(AQ459,削除禁止_電灯料金!$B:$B,削除禁止_電灯料金!$D:$D,0),1,"-")</f>
        <v>-</v>
      </c>
      <c r="AT459" s="176" t="str">
        <f>IFERROR(IF(OR($G459="公衆街路灯A",$G459="定額電灯"),"-",ROUND((_xlfn.XLOOKUP($AQ459,削除禁止_電灯料金!$B:$B,削除禁止_電灯料金!$E:$E)*AM459/1000*$K459*$L459/12),2)),"-")</f>
        <v>-</v>
      </c>
      <c r="AU459" s="177">
        <f>IFERROR(IF(OR($G459="公衆街路灯A",$G459="定額電灯"),"-",ROUND((AM459/1000*$K459*$L459/12)*_xlfn.XLOOKUP($A459,削除禁止_電灯料金!K:K,削除禁止_電灯料金!M:M,"-"),2)),"-")</f>
        <v>0</v>
      </c>
      <c r="AV459" s="178">
        <f>IFERROR(IF(OR($G459="公衆街路灯A",$G459="定額電灯"),ROUND((((AR459+AS459)*AN459))*12*_xlfn.XLOOKUP($A459,削除禁止_電灯料金!K:K,削除禁止_電灯料金!N:N),0),ROUND((AT459+AU459)*AN459*12*_xlfn.XLOOKUP($A459,削除禁止_電灯料金!K:K,削除禁止_電灯料金!N:N),0)),0)</f>
        <v>0</v>
      </c>
      <c r="AW459" s="145"/>
    </row>
    <row r="460" spans="1:49" ht="30" customHeight="1">
      <c r="A460" s="1">
        <v>6</v>
      </c>
      <c r="B460" s="41" t="s">
        <v>479</v>
      </c>
      <c r="C460" s="42"/>
      <c r="D460" s="146"/>
      <c r="E460" s="147" t="s">
        <v>219</v>
      </c>
      <c r="F460" s="148" t="s">
        <v>219</v>
      </c>
      <c r="G460" s="148"/>
      <c r="H460" s="149"/>
      <c r="I460" s="150"/>
      <c r="J460" s="151"/>
      <c r="K460" s="213"/>
      <c r="L460" s="214"/>
      <c r="M460" s="179" t="s">
        <v>82</v>
      </c>
      <c r="N460" s="119">
        <v>0</v>
      </c>
      <c r="O460" s="120">
        <v>0</v>
      </c>
      <c r="P460" s="155">
        <v>0</v>
      </c>
      <c r="Q460" s="155">
        <v>0</v>
      </c>
      <c r="R460" s="155">
        <v>0</v>
      </c>
      <c r="S460" s="156">
        <v>0</v>
      </c>
      <c r="T460" s="156">
        <v>0</v>
      </c>
      <c r="U460" s="156">
        <v>0</v>
      </c>
      <c r="V460" s="157">
        <v>0</v>
      </c>
      <c r="W460" s="158">
        <v>0</v>
      </c>
      <c r="X460" s="159"/>
      <c r="Y460" s="160">
        <v>0</v>
      </c>
      <c r="Z460" s="161">
        <v>0</v>
      </c>
      <c r="AA460" s="155">
        <v>0</v>
      </c>
      <c r="AB460" s="162" t="s">
        <v>56</v>
      </c>
      <c r="AC460" s="163" t="s">
        <v>56</v>
      </c>
      <c r="AD460" s="164" t="s">
        <v>56</v>
      </c>
      <c r="AE460" s="163" t="s">
        <v>56</v>
      </c>
      <c r="AF460" s="164" t="s">
        <v>56</v>
      </c>
      <c r="AG460" s="165">
        <v>0</v>
      </c>
      <c r="AH460" s="166" t="s">
        <v>56</v>
      </c>
      <c r="AI460" s="167"/>
      <c r="AJ460" s="168"/>
      <c r="AK460" s="169"/>
      <c r="AL460" s="170"/>
      <c r="AM460" s="171"/>
      <c r="AN460" s="172"/>
      <c r="AO460" s="173">
        <f t="shared" si="98"/>
        <v>0</v>
      </c>
      <c r="AP460" s="174" t="s">
        <v>82</v>
      </c>
      <c r="AQ460" s="175" t="str" cm="1">
        <f t="array" ref="AQ460">_xlfn.IFS(OR($G460="公衆街路灯A",$G460="定額電灯"),$G460&amp;AP460,COUNTIF(G460,"*従量電灯*"),G460,1,"-")</f>
        <v>-</v>
      </c>
      <c r="AR460" s="176" t="str" cm="1">
        <f t="array" ref="AR460">_xlfn.IFS($AN460=0,"-",OR($AH460="対象外",$AH460="-"),"-",OR($G460="公衆街路灯A",$G460="定額電灯"),_xlfn.XLOOKUP($AQ460,削除禁止_電灯料金!$B:$B,削除禁止_電灯料金!$E:$E,0),1,"-")</f>
        <v>-</v>
      </c>
      <c r="AS460" s="177" t="str" cm="1">
        <f t="array" ref="AS460">_xlfn.IFS($AR460="-","-",OR($G460="公衆街路灯A",$G460="定額電灯"),_xlfn.XLOOKUP(AQ460,削除禁止_電灯料金!$B:$B,削除禁止_電灯料金!$D:$D,0),1,"-")</f>
        <v>-</v>
      </c>
      <c r="AT460" s="176" t="str">
        <f>IFERROR(IF(OR($G460="公衆街路灯A",$G460="定額電灯"),"-",ROUND((_xlfn.XLOOKUP($AQ460,削除禁止_電灯料金!$B:$B,削除禁止_電灯料金!$E:$E)*AM460/1000*$K460*$L460/12),2)),"-")</f>
        <v>-</v>
      </c>
      <c r="AU460" s="177">
        <f>IFERROR(IF(OR($G460="公衆街路灯A",$G460="定額電灯"),"-",ROUND((AM460/1000*$K460*$L460/12)*_xlfn.XLOOKUP($A460,削除禁止_電灯料金!K:K,削除禁止_電灯料金!M:M,"-"),2)),"-")</f>
        <v>0</v>
      </c>
      <c r="AV460" s="178">
        <f>IFERROR(IF(OR($G460="公衆街路灯A",$G460="定額電灯"),ROUND((((AR460+AS460)*AN460))*12*_xlfn.XLOOKUP($A460,削除禁止_電灯料金!K:K,削除禁止_電灯料金!N:N),0),ROUND((AT460+AU460)*AN460*12*_xlfn.XLOOKUP($A460,削除禁止_電灯料金!K:K,削除禁止_電灯料金!N:N),0)),0)</f>
        <v>0</v>
      </c>
      <c r="AW460" s="145"/>
    </row>
    <row r="461" spans="1:49" ht="30" customHeight="1" thickBot="1">
      <c r="A461" s="1">
        <v>6</v>
      </c>
      <c r="B461" s="41" t="s">
        <v>479</v>
      </c>
      <c r="C461" s="42"/>
      <c r="D461" s="215"/>
      <c r="E461" s="216" t="s">
        <v>219</v>
      </c>
      <c r="F461" s="217" t="s">
        <v>219</v>
      </c>
      <c r="G461" s="216"/>
      <c r="H461" s="216"/>
      <c r="I461" s="218"/>
      <c r="J461" s="219"/>
      <c r="K461" s="220"/>
      <c r="L461" s="221"/>
      <c r="M461" s="222" t="s">
        <v>82</v>
      </c>
      <c r="N461" s="223">
        <v>0</v>
      </c>
      <c r="O461" s="224">
        <v>0</v>
      </c>
      <c r="P461" s="225">
        <v>0</v>
      </c>
      <c r="Q461" s="225">
        <v>0</v>
      </c>
      <c r="R461" s="225">
        <v>0</v>
      </c>
      <c r="S461" s="226">
        <v>0</v>
      </c>
      <c r="T461" s="226">
        <v>0</v>
      </c>
      <c r="U461" s="226">
        <v>0</v>
      </c>
      <c r="V461" s="227">
        <v>0</v>
      </c>
      <c r="W461" s="228">
        <v>0</v>
      </c>
      <c r="X461" s="229"/>
      <c r="Y461" s="410">
        <v>0</v>
      </c>
      <c r="Z461" s="230">
        <v>0</v>
      </c>
      <c r="AA461" s="225">
        <v>0</v>
      </c>
      <c r="AB461" s="231" t="s">
        <v>56</v>
      </c>
      <c r="AC461" s="232" t="s">
        <v>56</v>
      </c>
      <c r="AD461" s="411" t="s">
        <v>56</v>
      </c>
      <c r="AE461" s="232" t="s">
        <v>56</v>
      </c>
      <c r="AF461" s="411" t="s">
        <v>56</v>
      </c>
      <c r="AG461" s="412">
        <v>0</v>
      </c>
      <c r="AH461" s="413" t="s">
        <v>56</v>
      </c>
      <c r="AI461" s="236"/>
      <c r="AJ461" s="237"/>
      <c r="AK461" s="238"/>
      <c r="AL461" s="239"/>
      <c r="AM461" s="240"/>
      <c r="AN461" s="241"/>
      <c r="AO461" s="242">
        <f t="shared" si="98"/>
        <v>0</v>
      </c>
      <c r="AP461" s="243" t="s">
        <v>82</v>
      </c>
      <c r="AQ461" s="414" t="str" cm="1">
        <f t="array" ref="AQ461">_xlfn.IFS(OR($G461="公衆街路灯A",$G461="定額電灯"),$G461&amp;AP461,COUNTIF(G461,"*従量電灯*"),G461,1,"-")</f>
        <v>-</v>
      </c>
      <c r="AR461" s="415" t="str" cm="1">
        <f t="array" ref="AR461">_xlfn.IFS($AN461=0,"-",OR($AH461="対象外",$AH461="-"),"-",OR($G461="公衆街路灯A",$G461="定額電灯"),_xlfn.XLOOKUP($AQ461,削除禁止_電灯料金!$B:$B,削除禁止_電灯料金!$E:$E,0),1,"-")</f>
        <v>-</v>
      </c>
      <c r="AS461" s="416" t="str" cm="1">
        <f t="array" ref="AS461">_xlfn.IFS($AR461="-","-",OR($G461="公衆街路灯A",$G461="定額電灯"),_xlfn.XLOOKUP(AQ461,削除禁止_電灯料金!$B:$B,削除禁止_電灯料金!$D:$D,0),1,"-")</f>
        <v>-</v>
      </c>
      <c r="AT461" s="415" t="str">
        <f>IFERROR(IF(OR($G461="公衆街路灯A",$G461="定額電灯"),"-",ROUND((_xlfn.XLOOKUP($AQ461,削除禁止_電灯料金!$B:$B,削除禁止_電灯料金!$E:$E)*AM461/1000*$K461*$L461/12),2)),"-")</f>
        <v>-</v>
      </c>
      <c r="AU461" s="416">
        <f>IFERROR(IF(OR($G461="公衆街路灯A",$G461="定額電灯"),"-",ROUND((AM461/1000*$K461*$L461/12)*_xlfn.XLOOKUP($A461,削除禁止_電灯料金!K:K,削除禁止_電灯料金!M:M,"-"),2)),"-")</f>
        <v>0</v>
      </c>
      <c r="AV461" s="417">
        <f>IFERROR(IF(OR($G461="公衆街路灯A",$G461="定額電灯"),ROUND((((AR461+AS461)*AN461))*12*_xlfn.XLOOKUP($A461,削除禁止_電灯料金!K:K,削除禁止_電灯料金!N:N),0),ROUND((AT461+AU461)*AN461*12*_xlfn.XLOOKUP($A461,削除禁止_電灯料金!K:K,削除禁止_電灯料金!N:N),0)),0)</f>
        <v>0</v>
      </c>
      <c r="AW461" s="145"/>
    </row>
    <row r="462" spans="1:49" ht="30" customHeight="1">
      <c r="A462" s="1"/>
      <c r="B462" s="41"/>
      <c r="C462" s="248"/>
    </row>
    <row r="463" spans="1:49" ht="30" customHeight="1">
      <c r="A463" s="1">
        <v>7</v>
      </c>
      <c r="B463" s="41" t="s">
        <v>623</v>
      </c>
      <c r="C463" s="42"/>
      <c r="D463" s="4" t="s">
        <v>624</v>
      </c>
      <c r="E463" s="43"/>
      <c r="F463" s="44"/>
      <c r="G463" s="44"/>
      <c r="H463" s="45"/>
      <c r="I463" s="43"/>
      <c r="J463" s="43"/>
      <c r="K463" s="43"/>
      <c r="L463" s="43"/>
      <c r="M463" s="43"/>
      <c r="N463" s="46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7"/>
      <c r="AI463" s="48"/>
      <c r="AJ463" s="48"/>
      <c r="AK463" s="47"/>
      <c r="AL463" s="49"/>
      <c r="AM463" s="47"/>
      <c r="AN463" s="47"/>
      <c r="AO463" s="47"/>
      <c r="AP463" s="47"/>
      <c r="AQ463" s="49"/>
      <c r="AR463" s="47"/>
      <c r="AS463" s="47"/>
      <c r="AT463" s="47"/>
      <c r="AU463" s="47"/>
      <c r="AV463" s="47"/>
      <c r="AW463" s="47"/>
    </row>
    <row r="464" spans="1:49" ht="30" customHeight="1">
      <c r="A464" s="1">
        <v>7</v>
      </c>
      <c r="B464" s="41" t="s">
        <v>623</v>
      </c>
      <c r="C464" s="42"/>
      <c r="D464" s="43"/>
      <c r="E464" s="43"/>
      <c r="F464" s="44"/>
      <c r="G464" s="44"/>
      <c r="H464" s="45"/>
      <c r="I464" s="43"/>
      <c r="J464" s="43"/>
      <c r="K464" s="43"/>
      <c r="L464" s="43"/>
      <c r="M464" s="43"/>
      <c r="N464" s="46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7"/>
      <c r="AI464" s="50"/>
      <c r="AJ464" s="48"/>
      <c r="AK464" s="47"/>
      <c r="AL464" s="49"/>
      <c r="AM464" s="47"/>
      <c r="AN464" s="47"/>
      <c r="AO464" s="51"/>
      <c r="AP464" s="47"/>
      <c r="AQ464" s="49"/>
      <c r="AR464" s="51"/>
      <c r="AS464" s="51"/>
      <c r="AT464" s="51"/>
      <c r="AU464" s="51"/>
      <c r="AV464" s="47"/>
      <c r="AW464" s="47"/>
    </row>
    <row r="465" spans="1:49" ht="30" customHeight="1">
      <c r="A465" s="1">
        <v>7</v>
      </c>
      <c r="B465" s="41" t="s">
        <v>623</v>
      </c>
      <c r="C465" s="42"/>
      <c r="D465" s="52" t="s">
        <v>47</v>
      </c>
      <c r="E465" s="52"/>
      <c r="F465" s="53">
        <v>10</v>
      </c>
      <c r="G465" s="44"/>
      <c r="H465" s="45"/>
      <c r="I465" s="54"/>
      <c r="J465" s="54"/>
      <c r="K465" s="55"/>
      <c r="L465" s="46"/>
      <c r="M465" s="4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47"/>
      <c r="AI465" s="50"/>
      <c r="AJ465" s="48"/>
      <c r="AK465" s="47"/>
      <c r="AL465" s="49"/>
      <c r="AM465" s="47"/>
      <c r="AN465" s="47"/>
      <c r="AO465" s="47"/>
      <c r="AP465" s="47"/>
      <c r="AQ465" s="49"/>
      <c r="AR465" s="47"/>
      <c r="AS465" s="47"/>
      <c r="AT465" s="47"/>
      <c r="AU465" s="47"/>
      <c r="AV465" s="47"/>
      <c r="AW465" s="47"/>
    </row>
    <row r="466" spans="1:49" ht="30" customHeight="1" thickBot="1">
      <c r="A466" s="1">
        <v>7</v>
      </c>
      <c r="B466" s="41" t="s">
        <v>623</v>
      </c>
      <c r="C466" s="42"/>
      <c r="D466" s="57" t="s">
        <v>48</v>
      </c>
      <c r="E466" s="57"/>
      <c r="F466" s="58">
        <v>10</v>
      </c>
      <c r="G466" s="44"/>
      <c r="H466" s="45"/>
      <c r="I466" s="54"/>
      <c r="J466" s="54"/>
      <c r="K466" s="55"/>
      <c r="L466" s="46"/>
      <c r="M466" s="4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47"/>
      <c r="AI466" s="50"/>
      <c r="AJ466" s="48"/>
      <c r="AK466" s="47"/>
      <c r="AL466" s="49"/>
      <c r="AM466" s="47"/>
      <c r="AN466" s="47"/>
      <c r="AO466" s="47"/>
      <c r="AP466" s="47"/>
      <c r="AQ466" s="49"/>
      <c r="AR466" s="47"/>
      <c r="AS466" s="47"/>
      <c r="AT466" s="47"/>
      <c r="AU466" s="47"/>
      <c r="AV466" s="47"/>
      <c r="AW466" s="47"/>
    </row>
    <row r="467" spans="1:49" ht="30" customHeight="1" thickBot="1">
      <c r="A467" s="1">
        <v>7</v>
      </c>
      <c r="B467" s="41" t="s">
        <v>623</v>
      </c>
      <c r="C467" s="42"/>
      <c r="D467" s="59" t="s">
        <v>49</v>
      </c>
      <c r="E467" s="59"/>
      <c r="F467" s="60">
        <v>30</v>
      </c>
      <c r="G467" s="44"/>
      <c r="H467" s="45"/>
      <c r="I467" s="61"/>
      <c r="J467" s="61"/>
      <c r="K467" s="42"/>
      <c r="L467" s="42"/>
      <c r="M467" s="42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62"/>
      <c r="AD467" s="62"/>
      <c r="AE467" s="63"/>
      <c r="AF467" s="42"/>
      <c r="AG467" s="56"/>
      <c r="AH467" s="47"/>
      <c r="AI467" s="64" t="s">
        <v>50</v>
      </c>
      <c r="AJ467" s="48"/>
      <c r="AK467" s="47"/>
      <c r="AL467" s="49"/>
      <c r="AM467" s="47"/>
      <c r="AN467" s="47"/>
      <c r="AO467" s="47"/>
      <c r="AP467" s="47"/>
      <c r="AQ467" s="49"/>
      <c r="AR467" s="47"/>
      <c r="AS467" s="47"/>
      <c r="AT467" s="47"/>
      <c r="AU467" s="47"/>
      <c r="AV467" s="47"/>
      <c r="AW467" s="65"/>
    </row>
    <row r="468" spans="1:49" ht="30" customHeight="1" thickBot="1">
      <c r="A468" s="1">
        <v>7</v>
      </c>
      <c r="B468" s="41" t="s">
        <v>623</v>
      </c>
      <c r="C468" s="42"/>
      <c r="D468" s="66" t="s">
        <v>51</v>
      </c>
      <c r="E468" s="66"/>
      <c r="F468" s="67">
        <v>0.41499999999999998</v>
      </c>
      <c r="G468" s="44"/>
      <c r="H468" s="45"/>
      <c r="I468" s="68"/>
      <c r="J468" s="68"/>
      <c r="K468" s="42"/>
      <c r="L468" s="42"/>
      <c r="M468" s="42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62" t="s">
        <v>52</v>
      </c>
      <c r="AD468" s="69"/>
      <c r="AE468" s="70" t="s">
        <v>53</v>
      </c>
      <c r="AF468" s="69"/>
      <c r="AG468" s="56"/>
      <c r="AH468" s="47"/>
      <c r="AI468" s="48"/>
      <c r="AJ468" s="48"/>
      <c r="AK468" s="47"/>
      <c r="AL468" s="49"/>
      <c r="AM468" s="47"/>
      <c r="AN468" s="47"/>
      <c r="AO468" s="47"/>
      <c r="AP468" s="47"/>
      <c r="AQ468" s="49"/>
      <c r="AR468" s="47" t="s">
        <v>52</v>
      </c>
      <c r="AS468" s="47"/>
      <c r="AT468" s="47" t="s">
        <v>53</v>
      </c>
      <c r="AU468" s="47"/>
      <c r="AV468" s="47"/>
      <c r="AW468" s="65"/>
    </row>
    <row r="469" spans="1:49" ht="30" customHeight="1" thickBot="1">
      <c r="A469" s="1">
        <v>7</v>
      </c>
      <c r="B469" s="41" t="s">
        <v>623</v>
      </c>
      <c r="C469" s="42"/>
      <c r="D469" s="71" t="s">
        <v>54</v>
      </c>
      <c r="E469" s="45"/>
      <c r="F469" s="45"/>
      <c r="G469" s="45"/>
      <c r="H469" s="45"/>
      <c r="I469" s="45"/>
      <c r="J469" s="45"/>
      <c r="K469" s="72"/>
      <c r="L469" s="72"/>
      <c r="M469" s="73" t="s">
        <v>55</v>
      </c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  <c r="AA469" s="74"/>
      <c r="AB469" s="74"/>
      <c r="AC469" s="75" t="s">
        <v>1</v>
      </c>
      <c r="AD469" s="76"/>
      <c r="AE469" s="76" t="s">
        <v>2</v>
      </c>
      <c r="AF469" s="76"/>
      <c r="AG469" s="77" t="s">
        <v>56</v>
      </c>
      <c r="AH469" s="78" t="s">
        <v>57</v>
      </c>
      <c r="AI469" s="79"/>
      <c r="AJ469" s="79"/>
      <c r="AK469" s="80"/>
      <c r="AL469" s="15"/>
      <c r="AM469" s="80"/>
      <c r="AN469" s="80"/>
      <c r="AO469" s="80"/>
      <c r="AP469" s="80"/>
      <c r="AQ469" s="15"/>
      <c r="AR469" s="78" t="s">
        <v>1</v>
      </c>
      <c r="AS469" s="81"/>
      <c r="AT469" s="78" t="s">
        <v>2</v>
      </c>
      <c r="AU469" s="81"/>
      <c r="AV469" s="82" t="s">
        <v>56</v>
      </c>
      <c r="AW469" s="83"/>
    </row>
    <row r="470" spans="1:49" ht="42" customHeight="1">
      <c r="A470" s="1">
        <v>7</v>
      </c>
      <c r="B470" s="41" t="s">
        <v>623</v>
      </c>
      <c r="C470" s="42"/>
      <c r="D470" s="474" t="s">
        <v>4</v>
      </c>
      <c r="E470" s="476" t="s">
        <v>5</v>
      </c>
      <c r="F470" s="476" t="s">
        <v>6</v>
      </c>
      <c r="G470" s="476" t="s">
        <v>58</v>
      </c>
      <c r="H470" s="476" t="s">
        <v>7</v>
      </c>
      <c r="I470" s="20" t="s">
        <v>8</v>
      </c>
      <c r="J470" s="20"/>
      <c r="K470" s="84" t="s">
        <v>9</v>
      </c>
      <c r="L470" s="85" t="s">
        <v>59</v>
      </c>
      <c r="M470" s="478" t="s">
        <v>60</v>
      </c>
      <c r="N470" s="480" t="s">
        <v>61</v>
      </c>
      <c r="O470" s="482" t="s">
        <v>62</v>
      </c>
      <c r="P470" s="482" t="s">
        <v>10</v>
      </c>
      <c r="Q470" s="484" t="s">
        <v>63</v>
      </c>
      <c r="R470" s="482" t="s">
        <v>64</v>
      </c>
      <c r="S470" s="482" t="s">
        <v>65</v>
      </c>
      <c r="T470" s="482" t="s">
        <v>66</v>
      </c>
      <c r="U470" s="482" t="s">
        <v>67</v>
      </c>
      <c r="V470" s="484" t="s">
        <v>11</v>
      </c>
      <c r="W470" s="251" t="s">
        <v>12</v>
      </c>
      <c r="X470" s="86" t="s">
        <v>13</v>
      </c>
      <c r="Y470" s="86" t="s">
        <v>14</v>
      </c>
      <c r="Z470" s="252" t="s">
        <v>15</v>
      </c>
      <c r="AA470" s="484" t="s">
        <v>16</v>
      </c>
      <c r="AB470" s="482" t="s">
        <v>17</v>
      </c>
      <c r="AC470" s="87" t="s">
        <v>18</v>
      </c>
      <c r="AD470" s="88" t="s">
        <v>19</v>
      </c>
      <c r="AE470" s="87" t="s">
        <v>30</v>
      </c>
      <c r="AF470" s="88" t="s">
        <v>21</v>
      </c>
      <c r="AG470" s="89" t="s">
        <v>22</v>
      </c>
      <c r="AH470" s="468" t="s">
        <v>23</v>
      </c>
      <c r="AI470" s="470" t="s">
        <v>24</v>
      </c>
      <c r="AJ470" s="470" t="s">
        <v>25</v>
      </c>
      <c r="AK470" s="470" t="s">
        <v>26</v>
      </c>
      <c r="AL470" s="91" t="s">
        <v>68</v>
      </c>
      <c r="AM470" s="90" t="s">
        <v>27</v>
      </c>
      <c r="AN470" s="92" t="s">
        <v>28</v>
      </c>
      <c r="AO470" s="93" t="s">
        <v>29</v>
      </c>
      <c r="AP470" s="28" t="s">
        <v>16</v>
      </c>
      <c r="AQ470" s="472" t="s">
        <v>17</v>
      </c>
      <c r="AR470" s="94" t="s">
        <v>18</v>
      </c>
      <c r="AS470" s="95" t="s">
        <v>19</v>
      </c>
      <c r="AT470" s="94" t="s">
        <v>30</v>
      </c>
      <c r="AU470" s="95" t="s">
        <v>21</v>
      </c>
      <c r="AV470" s="96" t="s">
        <v>31</v>
      </c>
      <c r="AW470" s="83"/>
    </row>
    <row r="471" spans="1:49" ht="30" customHeight="1" thickBot="1">
      <c r="A471" s="1">
        <v>7</v>
      </c>
      <c r="B471" s="41" t="s">
        <v>623</v>
      </c>
      <c r="C471" s="42"/>
      <c r="D471" s="475"/>
      <c r="E471" s="477"/>
      <c r="F471" s="477"/>
      <c r="G471" s="477"/>
      <c r="H471" s="477"/>
      <c r="I471" s="97" t="s">
        <v>69</v>
      </c>
      <c r="J471" s="97" t="s">
        <v>70</v>
      </c>
      <c r="K471" s="98" t="s">
        <v>34</v>
      </c>
      <c r="L471" s="99" t="s">
        <v>35</v>
      </c>
      <c r="M471" s="479"/>
      <c r="N471" s="481"/>
      <c r="O471" s="483"/>
      <c r="P471" s="483"/>
      <c r="Q471" s="485"/>
      <c r="R471" s="483"/>
      <c r="S471" s="483"/>
      <c r="T471" s="483"/>
      <c r="U471" s="483"/>
      <c r="V471" s="485"/>
      <c r="W471" s="100" t="s">
        <v>36</v>
      </c>
      <c r="X471" s="100" t="s">
        <v>37</v>
      </c>
      <c r="Y471" s="100" t="s">
        <v>38</v>
      </c>
      <c r="Z471" s="101" t="s">
        <v>39</v>
      </c>
      <c r="AA471" s="485"/>
      <c r="AB471" s="483"/>
      <c r="AC471" s="102" t="s">
        <v>40</v>
      </c>
      <c r="AD471" s="103" t="s">
        <v>40</v>
      </c>
      <c r="AE471" s="102" t="s">
        <v>40</v>
      </c>
      <c r="AF471" s="103" t="s">
        <v>40</v>
      </c>
      <c r="AG471" s="104">
        <v>10</v>
      </c>
      <c r="AH471" s="469"/>
      <c r="AI471" s="471"/>
      <c r="AJ471" s="471"/>
      <c r="AK471" s="471"/>
      <c r="AL471" s="36" t="s">
        <v>41</v>
      </c>
      <c r="AM471" s="105" t="s">
        <v>42</v>
      </c>
      <c r="AN471" s="106" t="s">
        <v>43</v>
      </c>
      <c r="AO471" s="107" t="s">
        <v>39</v>
      </c>
      <c r="AP471" s="37" t="s">
        <v>44</v>
      </c>
      <c r="AQ471" s="473"/>
      <c r="AR471" s="108" t="s">
        <v>40</v>
      </c>
      <c r="AS471" s="109" t="s">
        <v>40</v>
      </c>
      <c r="AT471" s="108" t="s">
        <v>40</v>
      </c>
      <c r="AU471" s="109" t="s">
        <v>40</v>
      </c>
      <c r="AV471" s="40">
        <v>10</v>
      </c>
      <c r="AW471" s="83"/>
    </row>
    <row r="472" spans="1:49" ht="30" customHeight="1">
      <c r="A472" s="1">
        <v>7</v>
      </c>
      <c r="B472" s="41" t="s">
        <v>623</v>
      </c>
      <c r="C472" s="42"/>
      <c r="D472" s="282" t="s">
        <v>625</v>
      </c>
      <c r="E472" s="283" t="s">
        <v>71</v>
      </c>
      <c r="F472" s="284" t="s">
        <v>83</v>
      </c>
      <c r="G472" s="284" t="s">
        <v>73</v>
      </c>
      <c r="H472" s="285" t="s">
        <v>118</v>
      </c>
      <c r="I472" s="286"/>
      <c r="J472" s="287"/>
      <c r="K472" s="288">
        <v>8</v>
      </c>
      <c r="L472" s="289">
        <v>240</v>
      </c>
      <c r="M472" s="290" t="s">
        <v>626</v>
      </c>
      <c r="N472" s="189" t="s">
        <v>75</v>
      </c>
      <c r="O472" s="190">
        <v>1</v>
      </c>
      <c r="P472" s="291" t="s">
        <v>249</v>
      </c>
      <c r="Q472" s="291">
        <v>0</v>
      </c>
      <c r="R472" s="291" t="s">
        <v>77</v>
      </c>
      <c r="S472" s="292">
        <v>0</v>
      </c>
      <c r="T472" s="292">
        <v>0</v>
      </c>
      <c r="U472" s="292">
        <v>0</v>
      </c>
      <c r="V472" s="293">
        <v>0</v>
      </c>
      <c r="W472" s="294">
        <v>54</v>
      </c>
      <c r="X472" s="295">
        <v>2</v>
      </c>
      <c r="Y472" s="296">
        <v>2</v>
      </c>
      <c r="Z472" s="297">
        <v>0</v>
      </c>
      <c r="AA472" s="291">
        <v>0</v>
      </c>
      <c r="AB472" s="298" t="s">
        <v>80</v>
      </c>
      <c r="AC472" s="299" t="s">
        <v>56</v>
      </c>
      <c r="AD472" s="300" t="s">
        <v>56</v>
      </c>
      <c r="AE472" s="299" t="s">
        <v>56</v>
      </c>
      <c r="AF472" s="300">
        <v>0</v>
      </c>
      <c r="AG472" s="301">
        <v>0</v>
      </c>
      <c r="AH472" s="301" t="s">
        <v>124</v>
      </c>
      <c r="AI472" s="302" t="s">
        <v>124</v>
      </c>
      <c r="AJ472" s="303"/>
      <c r="AK472" s="304"/>
      <c r="AL472" s="294"/>
      <c r="AM472" s="305"/>
      <c r="AN472" s="306"/>
      <c r="AO472" s="300">
        <f t="shared" ref="AO472:AO535" si="99">IFERROR((AM472/1000)*K472*L472*AN472/12,0)</f>
        <v>0</v>
      </c>
      <c r="AP472" s="307" t="s">
        <v>82</v>
      </c>
      <c r="AQ472" s="298" t="str" cm="1">
        <f t="array" ref="AQ472">_xlfn.IFS(OR($G472="公衆街路灯A",$G472="定額電灯"),$G472&amp;AP472,COUNTIF(G472,"*従量電灯*"),G472,1,"-")</f>
        <v>従量電灯</v>
      </c>
      <c r="AR472" s="308" t="str" cm="1">
        <f t="array" ref="AR472">_xlfn.IFS($AN472=0,"-",OR($AH472="対象外",$AH472="-"),"-",OR($G472="公衆街路灯A",$G472="定額電灯"),_xlfn.XLOOKUP($AQ472,削除禁止_電灯料金!$B:$B,削除禁止_電灯料金!$E:$E,0),1,"-")</f>
        <v>-</v>
      </c>
      <c r="AS472" s="309" t="str" cm="1">
        <f t="array" ref="AS472">_xlfn.IFS($AR472="-","-",OR($G472="公衆街路灯A",$G472="定額電灯"),_xlfn.XLOOKUP(AQ472,削除禁止_電灯料金!$B:$B,削除禁止_電灯料金!$D:$D,0),1,"-")</f>
        <v>-</v>
      </c>
      <c r="AT472" s="308">
        <f>IFERROR(IF(OR($G472="公衆街路灯A",$G472="定額電灯"),"-",ROUND((_xlfn.XLOOKUP($AQ472,削除禁止_電灯料金!$B:$B,削除禁止_電灯料金!$E:$E)*AM472/1000*$K472*$L472/12),2)),"-")</f>
        <v>0</v>
      </c>
      <c r="AU472" s="309">
        <f>IFERROR(IF(OR($G472="公衆街路灯A",$G472="定額電灯"),"-",ROUND((AM472/1000*$K472*$L472/12)*_xlfn.XLOOKUP($A472,削除禁止_電灯料金!K:K,削除禁止_電灯料金!M:M,"-"),2)),"-")</f>
        <v>0</v>
      </c>
      <c r="AV472" s="310">
        <f>IFERROR(IF(OR($G472="公衆街路灯A",$G472="定額電灯"),ROUND((((AR472+AS472)*AN472))*12*_xlfn.XLOOKUP($A472,削除禁止_電灯料金!K:K,削除禁止_電灯料金!N:N),0),ROUND((AT472+AU472)*AN472*12*_xlfn.XLOOKUP($A472,削除禁止_電灯料金!K:K,削除禁止_電灯料金!N:N),0)),0)</f>
        <v>0</v>
      </c>
      <c r="AW472" s="145"/>
    </row>
    <row r="473" spans="1:49" ht="30" customHeight="1">
      <c r="A473" s="1">
        <v>7</v>
      </c>
      <c r="B473" s="41" t="s">
        <v>623</v>
      </c>
      <c r="C473" s="42"/>
      <c r="D473" s="146" t="s">
        <v>625</v>
      </c>
      <c r="E473" s="147" t="s">
        <v>71</v>
      </c>
      <c r="F473" s="148" t="s">
        <v>83</v>
      </c>
      <c r="G473" s="148" t="s">
        <v>73</v>
      </c>
      <c r="H473" s="149"/>
      <c r="I473" s="280"/>
      <c r="J473" s="267"/>
      <c r="K473" s="152">
        <v>24</v>
      </c>
      <c r="L473" s="153">
        <v>365</v>
      </c>
      <c r="M473" s="281" t="s">
        <v>627</v>
      </c>
      <c r="N473" s="119" t="s">
        <v>86</v>
      </c>
      <c r="O473" s="120">
        <v>1</v>
      </c>
      <c r="P473" s="155" t="s">
        <v>434</v>
      </c>
      <c r="Q473" s="155">
        <v>0</v>
      </c>
      <c r="R473" s="155" t="s">
        <v>77</v>
      </c>
      <c r="S473" s="156">
        <v>0</v>
      </c>
      <c r="T473" s="156">
        <v>0</v>
      </c>
      <c r="U473" s="156">
        <v>0</v>
      </c>
      <c r="V473" s="157" t="s">
        <v>90</v>
      </c>
      <c r="W473" s="158">
        <v>3</v>
      </c>
      <c r="X473" s="159">
        <v>1</v>
      </c>
      <c r="Y473" s="160">
        <v>1</v>
      </c>
      <c r="Z473" s="161">
        <f t="shared" ref="Z473:Z496" si="100">K473*L473*W473*Y473/12/1000</f>
        <v>2.19</v>
      </c>
      <c r="AA473" s="155">
        <v>0</v>
      </c>
      <c r="AB473" s="162" t="s">
        <v>80</v>
      </c>
      <c r="AC473" s="163" t="s">
        <v>56</v>
      </c>
      <c r="AD473" s="164" t="s">
        <v>56</v>
      </c>
      <c r="AE473" s="163" t="s">
        <v>56</v>
      </c>
      <c r="AF473" s="164">
        <f t="shared" ref="AF473:AF496" si="101">$B$2*Z473/Y473</f>
        <v>65.7</v>
      </c>
      <c r="AG473" s="165">
        <f t="shared" ref="AG473:AG496" si="102">Y473*AF473*120</f>
        <v>7884</v>
      </c>
      <c r="AH473" s="166" t="s">
        <v>81</v>
      </c>
      <c r="AI473" s="167"/>
      <c r="AJ473" s="168"/>
      <c r="AK473" s="169"/>
      <c r="AL473" s="170"/>
      <c r="AM473" s="171"/>
      <c r="AN473" s="172"/>
      <c r="AO473" s="173">
        <f t="shared" si="99"/>
        <v>0</v>
      </c>
      <c r="AP473" s="174" t="s">
        <v>82</v>
      </c>
      <c r="AQ473" s="175" t="str" cm="1">
        <f t="array" ref="AQ473">_xlfn.IFS(OR($G473="公衆街路灯A",$G473="定額電灯"),$G473&amp;AP473,COUNTIF(G473,"*従量電灯*"),G473,1,"-")</f>
        <v>従量電灯</v>
      </c>
      <c r="AR473" s="176" t="str" cm="1">
        <f t="array" ref="AR473">_xlfn.IFS($AN473=0,"-",OR($AH473="対象外",$AH473="-"),"-",OR($G473="公衆街路灯A",$G473="定額電灯"),_xlfn.XLOOKUP($AQ473,削除禁止_電灯料金!$B:$B,削除禁止_電灯料金!$E:$E,0),1,"-")</f>
        <v>-</v>
      </c>
      <c r="AS473" s="177" t="str" cm="1">
        <f t="array" ref="AS473">_xlfn.IFS($AR473="-","-",OR($G473="公衆街路灯A",$G473="定額電灯"),_xlfn.XLOOKUP(AQ473,削除禁止_電灯料金!$B:$B,削除禁止_電灯料金!$D:$D,0),1,"-")</f>
        <v>-</v>
      </c>
      <c r="AT473" s="176">
        <f>IFERROR(IF(OR($G473="公衆街路灯A",$G473="定額電灯"),"-",ROUND((_xlfn.XLOOKUP($AQ473,削除禁止_電灯料金!$B:$B,削除禁止_電灯料金!$E:$E)*AM473/1000*$K473*$L473/12),2)),"-")</f>
        <v>0</v>
      </c>
      <c r="AU473" s="177">
        <f>IFERROR(IF(OR($G473="公衆街路灯A",$G473="定額電灯"),"-",ROUND((AM473/1000*$K473*$L473/12)*_xlfn.XLOOKUP($A473,削除禁止_電灯料金!K:K,削除禁止_電灯料金!M:M,"-"),2)),"-")</f>
        <v>0</v>
      </c>
      <c r="AV473" s="178">
        <f>IFERROR(IF(OR($G473="公衆街路灯A",$G473="定額電灯"),ROUND((((AR473+AS473)*AN473))*12*_xlfn.XLOOKUP($A473,削除禁止_電灯料金!K:K,削除禁止_電灯料金!N:N),0),ROUND((AT473+AU473)*AN473*12*_xlfn.XLOOKUP($A473,削除禁止_電灯料金!K:K,削除禁止_電灯料金!N:N),0)),0)</f>
        <v>0</v>
      </c>
      <c r="AW473" s="145"/>
    </row>
    <row r="474" spans="1:49" ht="30" customHeight="1">
      <c r="A474" s="1">
        <v>7</v>
      </c>
      <c r="B474" s="41" t="s">
        <v>623</v>
      </c>
      <c r="C474" s="42"/>
      <c r="D474" s="146" t="s">
        <v>625</v>
      </c>
      <c r="E474" s="147" t="s">
        <v>71</v>
      </c>
      <c r="F474" s="148" t="s">
        <v>91</v>
      </c>
      <c r="G474" s="148" t="s">
        <v>73</v>
      </c>
      <c r="H474" s="149"/>
      <c r="I474" s="280"/>
      <c r="J474" s="267"/>
      <c r="K474" s="152">
        <v>24</v>
      </c>
      <c r="L474" s="153">
        <v>365</v>
      </c>
      <c r="M474" s="281" t="s">
        <v>628</v>
      </c>
      <c r="N474" s="119" t="s">
        <v>98</v>
      </c>
      <c r="O474" s="120">
        <v>1</v>
      </c>
      <c r="P474" s="155" t="s">
        <v>294</v>
      </c>
      <c r="Q474" s="155">
        <v>0</v>
      </c>
      <c r="R474" s="155">
        <v>0</v>
      </c>
      <c r="S474" s="156" t="s">
        <v>100</v>
      </c>
      <c r="T474" s="156" t="s">
        <v>235</v>
      </c>
      <c r="U474" s="156" t="s">
        <v>102</v>
      </c>
      <c r="V474" s="157">
        <v>0</v>
      </c>
      <c r="W474" s="158">
        <v>47</v>
      </c>
      <c r="X474" s="159">
        <v>1</v>
      </c>
      <c r="Y474" s="160">
        <v>1</v>
      </c>
      <c r="Z474" s="161">
        <f t="shared" si="100"/>
        <v>34.31</v>
      </c>
      <c r="AA474" s="155">
        <v>0</v>
      </c>
      <c r="AB474" s="162" t="s">
        <v>80</v>
      </c>
      <c r="AC474" s="163" t="s">
        <v>56</v>
      </c>
      <c r="AD474" s="164" t="s">
        <v>56</v>
      </c>
      <c r="AE474" s="163" t="s">
        <v>56</v>
      </c>
      <c r="AF474" s="164">
        <f t="shared" si="101"/>
        <v>1029.3000000000002</v>
      </c>
      <c r="AG474" s="165">
        <f t="shared" si="102"/>
        <v>123516.00000000003</v>
      </c>
      <c r="AH474" s="166" t="s">
        <v>81</v>
      </c>
      <c r="AI474" s="167"/>
      <c r="AJ474" s="168"/>
      <c r="AK474" s="169"/>
      <c r="AL474" s="170"/>
      <c r="AM474" s="171"/>
      <c r="AN474" s="172"/>
      <c r="AO474" s="173">
        <f t="shared" si="99"/>
        <v>0</v>
      </c>
      <c r="AP474" s="174" t="s">
        <v>82</v>
      </c>
      <c r="AQ474" s="175" t="str" cm="1">
        <f t="array" ref="AQ474">_xlfn.IFS(OR($G474="公衆街路灯A",$G474="定額電灯"),$G474&amp;AP474,COUNTIF(G474,"*従量電灯*"),G474,1,"-")</f>
        <v>従量電灯</v>
      </c>
      <c r="AR474" s="176" t="str" cm="1">
        <f t="array" ref="AR474">_xlfn.IFS($AN474=0,"-",OR($AH474="対象外",$AH474="-"),"-",OR($G474="公衆街路灯A",$G474="定額電灯"),_xlfn.XLOOKUP($AQ474,削除禁止_電灯料金!$B:$B,削除禁止_電灯料金!$E:$E,0),1,"-")</f>
        <v>-</v>
      </c>
      <c r="AS474" s="177" t="str" cm="1">
        <f t="array" ref="AS474">_xlfn.IFS($AR474="-","-",OR($G474="公衆街路灯A",$G474="定額電灯"),_xlfn.XLOOKUP(AQ474,削除禁止_電灯料金!$B:$B,削除禁止_電灯料金!$D:$D,0),1,"-")</f>
        <v>-</v>
      </c>
      <c r="AT474" s="176">
        <f>IFERROR(IF(OR($G474="公衆街路灯A",$G474="定額電灯"),"-",ROUND((_xlfn.XLOOKUP($AQ474,削除禁止_電灯料金!$B:$B,削除禁止_電灯料金!$E:$E)*AM474/1000*$K474*$L474/12),2)),"-")</f>
        <v>0</v>
      </c>
      <c r="AU474" s="177">
        <f>IFERROR(IF(OR($G474="公衆街路灯A",$G474="定額電灯"),"-",ROUND((AM474/1000*$K474*$L474/12)*_xlfn.XLOOKUP($A474,削除禁止_電灯料金!K:K,削除禁止_電灯料金!M:M,"-"),2)),"-")</f>
        <v>0</v>
      </c>
      <c r="AV474" s="178">
        <f>IFERROR(IF(OR($G474="公衆街路灯A",$G474="定額電灯"),ROUND((((AR474+AS474)*AN474))*12*_xlfn.XLOOKUP($A474,削除禁止_電灯料金!K:K,削除禁止_電灯料金!N:N),0),ROUND((AT474+AU474)*AN474*12*_xlfn.XLOOKUP($A474,削除禁止_電灯料金!K:K,削除禁止_電灯料金!N:N),0)),0)</f>
        <v>0</v>
      </c>
      <c r="AW474" s="145"/>
    </row>
    <row r="475" spans="1:49" ht="30" customHeight="1">
      <c r="A475" s="1">
        <v>7</v>
      </c>
      <c r="B475" s="41" t="s">
        <v>623</v>
      </c>
      <c r="C475" s="42"/>
      <c r="D475" s="146" t="s">
        <v>625</v>
      </c>
      <c r="E475" s="147" t="s">
        <v>71</v>
      </c>
      <c r="F475" s="148" t="s">
        <v>629</v>
      </c>
      <c r="G475" s="148" t="s">
        <v>73</v>
      </c>
      <c r="H475" s="149"/>
      <c r="I475" s="280"/>
      <c r="J475" s="267"/>
      <c r="K475" s="152">
        <v>8</v>
      </c>
      <c r="L475" s="153">
        <v>240</v>
      </c>
      <c r="M475" s="281" t="s">
        <v>630</v>
      </c>
      <c r="N475" s="119" t="s">
        <v>134</v>
      </c>
      <c r="O475" s="120">
        <v>2</v>
      </c>
      <c r="P475" s="155" t="s">
        <v>227</v>
      </c>
      <c r="Q475" s="155">
        <v>0</v>
      </c>
      <c r="R475" s="155">
        <v>0</v>
      </c>
      <c r="S475" s="156">
        <v>0</v>
      </c>
      <c r="T475" s="156">
        <v>0</v>
      </c>
      <c r="U475" s="156">
        <v>0</v>
      </c>
      <c r="V475" s="157">
        <v>0</v>
      </c>
      <c r="W475" s="158">
        <v>47</v>
      </c>
      <c r="X475" s="159">
        <v>4</v>
      </c>
      <c r="Y475" s="160">
        <v>8</v>
      </c>
      <c r="Z475" s="161">
        <f t="shared" si="100"/>
        <v>60.16</v>
      </c>
      <c r="AA475" s="155">
        <v>0</v>
      </c>
      <c r="AB475" s="162" t="s">
        <v>80</v>
      </c>
      <c r="AC475" s="163" t="s">
        <v>56</v>
      </c>
      <c r="AD475" s="164" t="s">
        <v>56</v>
      </c>
      <c r="AE475" s="163" t="s">
        <v>56</v>
      </c>
      <c r="AF475" s="164">
        <f t="shared" si="101"/>
        <v>225.6</v>
      </c>
      <c r="AG475" s="165">
        <f t="shared" si="102"/>
        <v>216576</v>
      </c>
      <c r="AH475" s="166" t="s">
        <v>113</v>
      </c>
      <c r="AI475" s="167"/>
      <c r="AJ475" s="168"/>
      <c r="AK475" s="169"/>
      <c r="AL475" s="170"/>
      <c r="AM475" s="171"/>
      <c r="AN475" s="172"/>
      <c r="AO475" s="173">
        <f t="shared" si="99"/>
        <v>0</v>
      </c>
      <c r="AP475" s="174" t="s">
        <v>82</v>
      </c>
      <c r="AQ475" s="175" t="str" cm="1">
        <f t="array" ref="AQ475">_xlfn.IFS(OR($G475="公衆街路灯A",$G475="定額電灯"),$G475&amp;AP475,COUNTIF(G475,"*従量電灯*"),G475,1,"-")</f>
        <v>従量電灯</v>
      </c>
      <c r="AR475" s="176" t="str" cm="1">
        <f t="array" ref="AR475">_xlfn.IFS($AN475=0,"-",OR($AH475="対象外",$AH475="-"),"-",OR($G475="公衆街路灯A",$G475="定額電灯"),_xlfn.XLOOKUP($AQ475,削除禁止_電灯料金!$B:$B,削除禁止_電灯料金!$E:$E,0),1,"-")</f>
        <v>-</v>
      </c>
      <c r="AS475" s="177" t="str" cm="1">
        <f t="array" ref="AS475">_xlfn.IFS($AR475="-","-",OR($G475="公衆街路灯A",$G475="定額電灯"),_xlfn.XLOOKUP(AQ475,削除禁止_電灯料金!$B:$B,削除禁止_電灯料金!$D:$D,0),1,"-")</f>
        <v>-</v>
      </c>
      <c r="AT475" s="176">
        <f>IFERROR(IF(OR($G475="公衆街路灯A",$G475="定額電灯"),"-",ROUND((_xlfn.XLOOKUP($AQ475,削除禁止_電灯料金!$B:$B,削除禁止_電灯料金!$E:$E)*AM475/1000*$K475*$L475/12),2)),"-")</f>
        <v>0</v>
      </c>
      <c r="AU475" s="177">
        <f>IFERROR(IF(OR($G475="公衆街路灯A",$G475="定額電灯"),"-",ROUND((AM475/1000*$K475*$L475/12)*_xlfn.XLOOKUP($A475,削除禁止_電灯料金!K:K,削除禁止_電灯料金!M:M,"-"),2)),"-")</f>
        <v>0</v>
      </c>
      <c r="AV475" s="178">
        <f>IFERROR(IF(OR($G475="公衆街路灯A",$G475="定額電灯"),ROUND((((AR475+AS475)*AN475))*12*_xlfn.XLOOKUP($A475,削除禁止_電灯料金!K:K,削除禁止_電灯料金!N:N),0),ROUND((AT475+AU475)*AN475*12*_xlfn.XLOOKUP($A475,削除禁止_電灯料金!K:K,削除禁止_電灯料金!N:N),0)),0)</f>
        <v>0</v>
      </c>
      <c r="AW475" s="145"/>
    </row>
    <row r="476" spans="1:49" ht="30" customHeight="1">
      <c r="A476" s="1">
        <v>7</v>
      </c>
      <c r="B476" s="41" t="s">
        <v>623</v>
      </c>
      <c r="C476" s="42"/>
      <c r="D476" s="146" t="s">
        <v>625</v>
      </c>
      <c r="E476" s="147" t="s">
        <v>71</v>
      </c>
      <c r="F476" s="148" t="s">
        <v>631</v>
      </c>
      <c r="G476" s="148" t="s">
        <v>73</v>
      </c>
      <c r="H476" s="149"/>
      <c r="I476" s="280"/>
      <c r="J476" s="267"/>
      <c r="K476" s="152">
        <v>8</v>
      </c>
      <c r="L476" s="153">
        <v>240</v>
      </c>
      <c r="M476" s="281" t="s">
        <v>632</v>
      </c>
      <c r="N476" s="119" t="s">
        <v>93</v>
      </c>
      <c r="O476" s="120">
        <v>5</v>
      </c>
      <c r="P476" s="155" t="s">
        <v>135</v>
      </c>
      <c r="Q476" s="155">
        <v>0</v>
      </c>
      <c r="R476" s="155" t="s">
        <v>633</v>
      </c>
      <c r="S476" s="156">
        <v>0</v>
      </c>
      <c r="T476" s="156">
        <v>0</v>
      </c>
      <c r="U476" s="156" t="s">
        <v>476</v>
      </c>
      <c r="V476" s="157">
        <v>0</v>
      </c>
      <c r="W476" s="158">
        <v>28</v>
      </c>
      <c r="X476" s="159">
        <v>1</v>
      </c>
      <c r="Y476" s="160">
        <v>5</v>
      </c>
      <c r="Z476" s="161">
        <f t="shared" si="100"/>
        <v>22.4</v>
      </c>
      <c r="AA476" s="155">
        <v>0</v>
      </c>
      <c r="AB476" s="162" t="s">
        <v>80</v>
      </c>
      <c r="AC476" s="163" t="s">
        <v>56</v>
      </c>
      <c r="AD476" s="164" t="s">
        <v>56</v>
      </c>
      <c r="AE476" s="163" t="s">
        <v>56</v>
      </c>
      <c r="AF476" s="164">
        <f t="shared" si="101"/>
        <v>134.4</v>
      </c>
      <c r="AG476" s="165">
        <f t="shared" si="102"/>
        <v>80640</v>
      </c>
      <c r="AH476" s="166" t="s">
        <v>113</v>
      </c>
      <c r="AI476" s="167"/>
      <c r="AJ476" s="168"/>
      <c r="AK476" s="169"/>
      <c r="AL476" s="170"/>
      <c r="AM476" s="171"/>
      <c r="AN476" s="172"/>
      <c r="AO476" s="173">
        <f t="shared" si="99"/>
        <v>0</v>
      </c>
      <c r="AP476" s="174" t="s">
        <v>82</v>
      </c>
      <c r="AQ476" s="175" t="str" cm="1">
        <f t="array" ref="AQ476">_xlfn.IFS(OR($G476="公衆街路灯A",$G476="定額電灯"),$G476&amp;AP476,COUNTIF(G476,"*従量電灯*"),G476,1,"-")</f>
        <v>従量電灯</v>
      </c>
      <c r="AR476" s="176" t="str" cm="1">
        <f t="array" ref="AR476">_xlfn.IFS($AN476=0,"-",OR($AH476="対象外",$AH476="-"),"-",OR($G476="公衆街路灯A",$G476="定額電灯"),_xlfn.XLOOKUP($AQ476,削除禁止_電灯料金!$B:$B,削除禁止_電灯料金!$E:$E,0),1,"-")</f>
        <v>-</v>
      </c>
      <c r="AS476" s="177" t="str" cm="1">
        <f t="array" ref="AS476">_xlfn.IFS($AR476="-","-",OR($G476="公衆街路灯A",$G476="定額電灯"),_xlfn.XLOOKUP(AQ476,削除禁止_電灯料金!$B:$B,削除禁止_電灯料金!$D:$D,0),1,"-")</f>
        <v>-</v>
      </c>
      <c r="AT476" s="176">
        <f>IFERROR(IF(OR($G476="公衆街路灯A",$G476="定額電灯"),"-",ROUND((_xlfn.XLOOKUP($AQ476,削除禁止_電灯料金!$B:$B,削除禁止_電灯料金!$E:$E)*AM476/1000*$K476*$L476/12),2)),"-")</f>
        <v>0</v>
      </c>
      <c r="AU476" s="177">
        <f>IFERROR(IF(OR($G476="公衆街路灯A",$G476="定額電灯"),"-",ROUND((AM476/1000*$K476*$L476/12)*_xlfn.XLOOKUP($A476,削除禁止_電灯料金!K:K,削除禁止_電灯料金!M:M,"-"),2)),"-")</f>
        <v>0</v>
      </c>
      <c r="AV476" s="178">
        <f>IFERROR(IF(OR($G476="公衆街路灯A",$G476="定額電灯"),ROUND((((AR476+AS476)*AN476))*12*_xlfn.XLOOKUP($A476,削除禁止_電灯料金!K:K,削除禁止_電灯料金!N:N),0),ROUND((AT476+AU476)*AN476*12*_xlfn.XLOOKUP($A476,削除禁止_電灯料金!K:K,削除禁止_電灯料金!N:N),0)),0)</f>
        <v>0</v>
      </c>
      <c r="AW476" s="145"/>
    </row>
    <row r="477" spans="1:49" ht="30" customHeight="1">
      <c r="A477" s="1">
        <v>7</v>
      </c>
      <c r="B477" s="41" t="s">
        <v>623</v>
      </c>
      <c r="C477" s="42"/>
      <c r="D477" s="146" t="s">
        <v>625</v>
      </c>
      <c r="E477" s="147" t="s">
        <v>71</v>
      </c>
      <c r="F477" s="148" t="s">
        <v>631</v>
      </c>
      <c r="G477" s="148" t="s">
        <v>73</v>
      </c>
      <c r="H477" s="149"/>
      <c r="I477" s="280"/>
      <c r="J477" s="267"/>
      <c r="K477" s="152">
        <v>8</v>
      </c>
      <c r="L477" s="153">
        <v>240</v>
      </c>
      <c r="M477" s="281" t="s">
        <v>634</v>
      </c>
      <c r="N477" s="119" t="s">
        <v>134</v>
      </c>
      <c r="O477" s="120">
        <v>1</v>
      </c>
      <c r="P477" s="155" t="s">
        <v>227</v>
      </c>
      <c r="Q477" s="155">
        <v>0</v>
      </c>
      <c r="R477" s="155">
        <v>0</v>
      </c>
      <c r="S477" s="156">
        <v>0</v>
      </c>
      <c r="T477" s="156">
        <v>0</v>
      </c>
      <c r="U477" s="156">
        <v>0</v>
      </c>
      <c r="V477" s="157">
        <v>0</v>
      </c>
      <c r="W477" s="158">
        <v>47</v>
      </c>
      <c r="X477" s="159">
        <v>1</v>
      </c>
      <c r="Y477" s="160">
        <v>1</v>
      </c>
      <c r="Z477" s="161">
        <f t="shared" si="100"/>
        <v>7.52</v>
      </c>
      <c r="AA477" s="155">
        <v>0</v>
      </c>
      <c r="AB477" s="162" t="s">
        <v>80</v>
      </c>
      <c r="AC477" s="163" t="s">
        <v>56</v>
      </c>
      <c r="AD477" s="164" t="s">
        <v>56</v>
      </c>
      <c r="AE477" s="163" t="s">
        <v>56</v>
      </c>
      <c r="AF477" s="164">
        <f t="shared" si="101"/>
        <v>225.6</v>
      </c>
      <c r="AG477" s="165">
        <f t="shared" si="102"/>
        <v>27072</v>
      </c>
      <c r="AH477" s="166" t="s">
        <v>113</v>
      </c>
      <c r="AI477" s="167"/>
      <c r="AJ477" s="168"/>
      <c r="AK477" s="169"/>
      <c r="AL477" s="170"/>
      <c r="AM477" s="171"/>
      <c r="AN477" s="172"/>
      <c r="AO477" s="173">
        <f t="shared" si="99"/>
        <v>0</v>
      </c>
      <c r="AP477" s="174" t="s">
        <v>82</v>
      </c>
      <c r="AQ477" s="175" t="str" cm="1">
        <f t="array" ref="AQ477">_xlfn.IFS(OR($G477="公衆街路灯A",$G477="定額電灯"),$G477&amp;AP477,COUNTIF(G477,"*従量電灯*"),G477,1,"-")</f>
        <v>従量電灯</v>
      </c>
      <c r="AR477" s="176" t="str" cm="1">
        <f t="array" ref="AR477">_xlfn.IFS($AN477=0,"-",OR($AH477="対象外",$AH477="-"),"-",OR($G477="公衆街路灯A",$G477="定額電灯"),_xlfn.XLOOKUP($AQ477,削除禁止_電灯料金!$B:$B,削除禁止_電灯料金!$E:$E,0),1,"-")</f>
        <v>-</v>
      </c>
      <c r="AS477" s="177" t="str" cm="1">
        <f t="array" ref="AS477">_xlfn.IFS($AR477="-","-",OR($G477="公衆街路灯A",$G477="定額電灯"),_xlfn.XLOOKUP(AQ477,削除禁止_電灯料金!$B:$B,削除禁止_電灯料金!$D:$D,0),1,"-")</f>
        <v>-</v>
      </c>
      <c r="AT477" s="176">
        <f>IFERROR(IF(OR($G477="公衆街路灯A",$G477="定額電灯"),"-",ROUND((_xlfn.XLOOKUP($AQ477,削除禁止_電灯料金!$B:$B,削除禁止_電灯料金!$E:$E)*AM477/1000*$K477*$L477/12),2)),"-")</f>
        <v>0</v>
      </c>
      <c r="AU477" s="177">
        <f>IFERROR(IF(OR($G477="公衆街路灯A",$G477="定額電灯"),"-",ROUND((AM477/1000*$K477*$L477/12)*_xlfn.XLOOKUP($A477,削除禁止_電灯料金!K:K,削除禁止_電灯料金!M:M,"-"),2)),"-")</f>
        <v>0</v>
      </c>
      <c r="AV477" s="178">
        <f>IFERROR(IF(OR($G477="公衆街路灯A",$G477="定額電灯"),ROUND((((AR477+AS477)*AN477))*12*_xlfn.XLOOKUP($A477,削除禁止_電灯料金!K:K,削除禁止_電灯料金!N:N),0),ROUND((AT477+AU477)*AN477*12*_xlfn.XLOOKUP($A477,削除禁止_電灯料金!K:K,削除禁止_電灯料金!N:N),0)),0)</f>
        <v>0</v>
      </c>
      <c r="AW477" s="145"/>
    </row>
    <row r="478" spans="1:49" ht="30" customHeight="1">
      <c r="A478" s="1">
        <v>7</v>
      </c>
      <c r="B478" s="41" t="s">
        <v>623</v>
      </c>
      <c r="C478" s="42"/>
      <c r="D478" s="146" t="s">
        <v>625</v>
      </c>
      <c r="E478" s="147" t="s">
        <v>71</v>
      </c>
      <c r="F478" s="148" t="s">
        <v>631</v>
      </c>
      <c r="G478" s="148" t="s">
        <v>73</v>
      </c>
      <c r="H478" s="149"/>
      <c r="I478" s="280"/>
      <c r="J478" s="267"/>
      <c r="K478" s="152">
        <v>8</v>
      </c>
      <c r="L478" s="153">
        <v>240</v>
      </c>
      <c r="M478" s="281" t="s">
        <v>635</v>
      </c>
      <c r="N478" s="119" t="s">
        <v>142</v>
      </c>
      <c r="O478" s="120">
        <v>1</v>
      </c>
      <c r="P478" s="155" t="s">
        <v>135</v>
      </c>
      <c r="Q478" s="155">
        <v>0</v>
      </c>
      <c r="R478" s="155">
        <v>0</v>
      </c>
      <c r="S478" s="156" t="s">
        <v>143</v>
      </c>
      <c r="T478" s="156">
        <v>0</v>
      </c>
      <c r="U478" s="156">
        <v>0</v>
      </c>
      <c r="V478" s="157">
        <v>0</v>
      </c>
      <c r="W478" s="158">
        <v>28</v>
      </c>
      <c r="X478" s="159">
        <v>1</v>
      </c>
      <c r="Y478" s="160">
        <v>1</v>
      </c>
      <c r="Z478" s="161">
        <f t="shared" si="100"/>
        <v>4.4800000000000004</v>
      </c>
      <c r="AA478" s="155">
        <v>0</v>
      </c>
      <c r="AB478" s="162" t="s">
        <v>80</v>
      </c>
      <c r="AC478" s="163" t="s">
        <v>56</v>
      </c>
      <c r="AD478" s="164" t="s">
        <v>56</v>
      </c>
      <c r="AE478" s="163" t="s">
        <v>56</v>
      </c>
      <c r="AF478" s="164">
        <f t="shared" si="101"/>
        <v>134.4</v>
      </c>
      <c r="AG478" s="165">
        <f t="shared" si="102"/>
        <v>16128</v>
      </c>
      <c r="AH478" s="166" t="s">
        <v>81</v>
      </c>
      <c r="AI478" s="167"/>
      <c r="AJ478" s="168"/>
      <c r="AK478" s="169"/>
      <c r="AL478" s="170"/>
      <c r="AM478" s="171"/>
      <c r="AN478" s="172"/>
      <c r="AO478" s="173">
        <f t="shared" si="99"/>
        <v>0</v>
      </c>
      <c r="AP478" s="174" t="s">
        <v>82</v>
      </c>
      <c r="AQ478" s="175" t="str" cm="1">
        <f t="array" ref="AQ478">_xlfn.IFS(OR($G478="公衆街路灯A",$G478="定額電灯"),$G478&amp;AP478,COUNTIF(G478,"*従量電灯*"),G478,1,"-")</f>
        <v>従量電灯</v>
      </c>
      <c r="AR478" s="176" t="str" cm="1">
        <f t="array" ref="AR478">_xlfn.IFS($AN478=0,"-",OR($AH478="対象外",$AH478="-"),"-",OR($G478="公衆街路灯A",$G478="定額電灯"),_xlfn.XLOOKUP($AQ478,削除禁止_電灯料金!$B:$B,削除禁止_電灯料金!$E:$E,0),1,"-")</f>
        <v>-</v>
      </c>
      <c r="AS478" s="177" t="str" cm="1">
        <f t="array" ref="AS478">_xlfn.IFS($AR478="-","-",OR($G478="公衆街路灯A",$G478="定額電灯"),_xlfn.XLOOKUP(AQ478,削除禁止_電灯料金!$B:$B,削除禁止_電灯料金!$D:$D,0),1,"-")</f>
        <v>-</v>
      </c>
      <c r="AT478" s="176">
        <f>IFERROR(IF(OR($G478="公衆街路灯A",$G478="定額電灯"),"-",ROUND((_xlfn.XLOOKUP($AQ478,削除禁止_電灯料金!$B:$B,削除禁止_電灯料金!$E:$E)*AM478/1000*$K478*$L478/12),2)),"-")</f>
        <v>0</v>
      </c>
      <c r="AU478" s="177">
        <f>IFERROR(IF(OR($G478="公衆街路灯A",$G478="定額電灯"),"-",ROUND((AM478/1000*$K478*$L478/12)*_xlfn.XLOOKUP($A478,削除禁止_電灯料金!K:K,削除禁止_電灯料金!M:M,"-"),2)),"-")</f>
        <v>0</v>
      </c>
      <c r="AV478" s="178">
        <f>IFERROR(IF(OR($G478="公衆街路灯A",$G478="定額電灯"),ROUND((((AR478+AS478)*AN478))*12*_xlfn.XLOOKUP($A478,削除禁止_電灯料金!K:K,削除禁止_電灯料金!N:N),0),ROUND((AT478+AU478)*AN478*12*_xlfn.XLOOKUP($A478,削除禁止_電灯料金!K:K,削除禁止_電灯料金!N:N),0)),0)</f>
        <v>0</v>
      </c>
      <c r="AW478" s="145"/>
    </row>
    <row r="479" spans="1:49" ht="30" customHeight="1">
      <c r="A479" s="1">
        <v>7</v>
      </c>
      <c r="B479" s="41" t="s">
        <v>623</v>
      </c>
      <c r="C479" s="42"/>
      <c r="D479" s="146" t="s">
        <v>625</v>
      </c>
      <c r="E479" s="147" t="s">
        <v>71</v>
      </c>
      <c r="F479" s="148" t="s">
        <v>636</v>
      </c>
      <c r="G479" s="148" t="s">
        <v>73</v>
      </c>
      <c r="H479" s="149"/>
      <c r="I479" s="280"/>
      <c r="J479" s="267"/>
      <c r="K479" s="152">
        <v>8</v>
      </c>
      <c r="L479" s="153">
        <v>240</v>
      </c>
      <c r="M479" s="281" t="s">
        <v>630</v>
      </c>
      <c r="N479" s="119" t="s">
        <v>134</v>
      </c>
      <c r="O479" s="120">
        <v>2</v>
      </c>
      <c r="P479" s="155" t="s">
        <v>227</v>
      </c>
      <c r="Q479" s="155">
        <v>0</v>
      </c>
      <c r="R479" s="155">
        <v>0</v>
      </c>
      <c r="S479" s="156">
        <v>0</v>
      </c>
      <c r="T479" s="156">
        <v>0</v>
      </c>
      <c r="U479" s="156">
        <v>0</v>
      </c>
      <c r="V479" s="157">
        <v>0</v>
      </c>
      <c r="W479" s="158">
        <v>47</v>
      </c>
      <c r="X479" s="159">
        <v>2</v>
      </c>
      <c r="Y479" s="160">
        <v>4</v>
      </c>
      <c r="Z479" s="161">
        <f t="shared" si="100"/>
        <v>30.08</v>
      </c>
      <c r="AA479" s="155">
        <v>0</v>
      </c>
      <c r="AB479" s="162" t="s">
        <v>80</v>
      </c>
      <c r="AC479" s="163" t="s">
        <v>56</v>
      </c>
      <c r="AD479" s="164" t="s">
        <v>56</v>
      </c>
      <c r="AE479" s="163" t="s">
        <v>56</v>
      </c>
      <c r="AF479" s="164">
        <f t="shared" si="101"/>
        <v>225.6</v>
      </c>
      <c r="AG479" s="165">
        <f t="shared" si="102"/>
        <v>108288</v>
      </c>
      <c r="AH479" s="166" t="s">
        <v>113</v>
      </c>
      <c r="AI479" s="167"/>
      <c r="AJ479" s="168"/>
      <c r="AK479" s="169"/>
      <c r="AL479" s="170"/>
      <c r="AM479" s="171"/>
      <c r="AN479" s="172"/>
      <c r="AO479" s="173">
        <f t="shared" si="99"/>
        <v>0</v>
      </c>
      <c r="AP479" s="174" t="s">
        <v>82</v>
      </c>
      <c r="AQ479" s="175" t="str" cm="1">
        <f t="array" ref="AQ479">_xlfn.IFS(OR($G479="公衆街路灯A",$G479="定額電灯"),$G479&amp;AP479,COUNTIF(G479,"*従量電灯*"),G479,1,"-")</f>
        <v>従量電灯</v>
      </c>
      <c r="AR479" s="176" t="str" cm="1">
        <f t="array" ref="AR479">_xlfn.IFS($AN479=0,"-",OR($AH479="対象外",$AH479="-"),"-",OR($G479="公衆街路灯A",$G479="定額電灯"),_xlfn.XLOOKUP($AQ479,削除禁止_電灯料金!$B:$B,削除禁止_電灯料金!$E:$E,0),1,"-")</f>
        <v>-</v>
      </c>
      <c r="AS479" s="177" t="str" cm="1">
        <f t="array" ref="AS479">_xlfn.IFS($AR479="-","-",OR($G479="公衆街路灯A",$G479="定額電灯"),_xlfn.XLOOKUP(AQ479,削除禁止_電灯料金!$B:$B,削除禁止_電灯料金!$D:$D,0),1,"-")</f>
        <v>-</v>
      </c>
      <c r="AT479" s="176">
        <f>IFERROR(IF(OR($G479="公衆街路灯A",$G479="定額電灯"),"-",ROUND((_xlfn.XLOOKUP($AQ479,削除禁止_電灯料金!$B:$B,削除禁止_電灯料金!$E:$E)*AM479/1000*$K479*$L479/12),2)),"-")</f>
        <v>0</v>
      </c>
      <c r="AU479" s="177">
        <f>IFERROR(IF(OR($G479="公衆街路灯A",$G479="定額電灯"),"-",ROUND((AM479/1000*$K479*$L479/12)*_xlfn.XLOOKUP($A479,削除禁止_電灯料金!K:K,削除禁止_電灯料金!M:M,"-"),2)),"-")</f>
        <v>0</v>
      </c>
      <c r="AV479" s="178">
        <f>IFERROR(IF(OR($G479="公衆街路灯A",$G479="定額電灯"),ROUND((((AR479+AS479)*AN479))*12*_xlfn.XLOOKUP($A479,削除禁止_電灯料金!K:K,削除禁止_電灯料金!N:N),0),ROUND((AT479+AU479)*AN479*12*_xlfn.XLOOKUP($A479,削除禁止_電灯料金!K:K,削除禁止_電灯料金!N:N),0)),0)</f>
        <v>0</v>
      </c>
      <c r="AW479" s="145"/>
    </row>
    <row r="480" spans="1:49" ht="30" customHeight="1">
      <c r="A480" s="1">
        <v>7</v>
      </c>
      <c r="B480" s="41" t="s">
        <v>623</v>
      </c>
      <c r="C480" s="42"/>
      <c r="D480" s="146" t="s">
        <v>625</v>
      </c>
      <c r="E480" s="147" t="s">
        <v>71</v>
      </c>
      <c r="F480" s="148" t="s">
        <v>637</v>
      </c>
      <c r="G480" s="148" t="s">
        <v>73</v>
      </c>
      <c r="H480" s="149"/>
      <c r="I480" s="280"/>
      <c r="J480" s="267"/>
      <c r="K480" s="152">
        <v>8</v>
      </c>
      <c r="L480" s="153">
        <v>240</v>
      </c>
      <c r="M480" s="281" t="s">
        <v>630</v>
      </c>
      <c r="N480" s="119" t="s">
        <v>134</v>
      </c>
      <c r="O480" s="120">
        <v>2</v>
      </c>
      <c r="P480" s="155" t="s">
        <v>227</v>
      </c>
      <c r="Q480" s="155">
        <v>0</v>
      </c>
      <c r="R480" s="155">
        <v>0</v>
      </c>
      <c r="S480" s="156">
        <v>0</v>
      </c>
      <c r="T480" s="156">
        <v>0</v>
      </c>
      <c r="U480" s="156">
        <v>0</v>
      </c>
      <c r="V480" s="157">
        <v>0</v>
      </c>
      <c r="W480" s="158">
        <v>47</v>
      </c>
      <c r="X480" s="159">
        <v>2</v>
      </c>
      <c r="Y480" s="160">
        <v>4</v>
      </c>
      <c r="Z480" s="161">
        <f t="shared" si="100"/>
        <v>30.08</v>
      </c>
      <c r="AA480" s="155">
        <v>0</v>
      </c>
      <c r="AB480" s="162" t="s">
        <v>80</v>
      </c>
      <c r="AC480" s="163" t="s">
        <v>56</v>
      </c>
      <c r="AD480" s="164" t="s">
        <v>56</v>
      </c>
      <c r="AE480" s="163" t="s">
        <v>56</v>
      </c>
      <c r="AF480" s="164">
        <f t="shared" si="101"/>
        <v>225.6</v>
      </c>
      <c r="AG480" s="165">
        <f t="shared" si="102"/>
        <v>108288</v>
      </c>
      <c r="AH480" s="166" t="s">
        <v>113</v>
      </c>
      <c r="AI480" s="167"/>
      <c r="AJ480" s="168"/>
      <c r="AK480" s="169"/>
      <c r="AL480" s="170"/>
      <c r="AM480" s="171"/>
      <c r="AN480" s="172"/>
      <c r="AO480" s="173">
        <f t="shared" si="99"/>
        <v>0</v>
      </c>
      <c r="AP480" s="174" t="s">
        <v>82</v>
      </c>
      <c r="AQ480" s="175" t="str" cm="1">
        <f t="array" ref="AQ480">_xlfn.IFS(OR($G480="公衆街路灯A",$G480="定額電灯"),$G480&amp;AP480,COUNTIF(G480,"*従量電灯*"),G480,1,"-")</f>
        <v>従量電灯</v>
      </c>
      <c r="AR480" s="176" t="str" cm="1">
        <f t="array" ref="AR480">_xlfn.IFS($AN480=0,"-",OR($AH480="対象外",$AH480="-"),"-",OR($G480="公衆街路灯A",$G480="定額電灯"),_xlfn.XLOOKUP($AQ480,削除禁止_電灯料金!$B:$B,削除禁止_電灯料金!$E:$E,0),1,"-")</f>
        <v>-</v>
      </c>
      <c r="AS480" s="177" t="str" cm="1">
        <f t="array" ref="AS480">_xlfn.IFS($AR480="-","-",OR($G480="公衆街路灯A",$G480="定額電灯"),_xlfn.XLOOKUP(AQ480,削除禁止_電灯料金!$B:$B,削除禁止_電灯料金!$D:$D,0),1,"-")</f>
        <v>-</v>
      </c>
      <c r="AT480" s="176">
        <f>IFERROR(IF(OR($G480="公衆街路灯A",$G480="定額電灯"),"-",ROUND((_xlfn.XLOOKUP($AQ480,削除禁止_電灯料金!$B:$B,削除禁止_電灯料金!$E:$E)*AM480/1000*$K480*$L480/12),2)),"-")</f>
        <v>0</v>
      </c>
      <c r="AU480" s="177">
        <f>IFERROR(IF(OR($G480="公衆街路灯A",$G480="定額電灯"),"-",ROUND((AM480/1000*$K480*$L480/12)*_xlfn.XLOOKUP($A480,削除禁止_電灯料金!K:K,削除禁止_電灯料金!M:M,"-"),2)),"-")</f>
        <v>0</v>
      </c>
      <c r="AV480" s="178">
        <f>IFERROR(IF(OR($G480="公衆街路灯A",$G480="定額電灯"),ROUND((((AR480+AS480)*AN480))*12*_xlfn.XLOOKUP($A480,削除禁止_電灯料金!K:K,削除禁止_電灯料金!N:N),0),ROUND((AT480+AU480)*AN480*12*_xlfn.XLOOKUP($A480,削除禁止_電灯料金!K:K,削除禁止_電灯料金!N:N),0)),0)</f>
        <v>0</v>
      </c>
      <c r="AW480" s="145"/>
    </row>
    <row r="481" spans="1:49" ht="30" customHeight="1">
      <c r="A481" s="1">
        <v>7</v>
      </c>
      <c r="B481" s="41" t="s">
        <v>623</v>
      </c>
      <c r="C481" s="42"/>
      <c r="D481" s="146" t="s">
        <v>625</v>
      </c>
      <c r="E481" s="147" t="s">
        <v>71</v>
      </c>
      <c r="F481" s="148" t="s">
        <v>638</v>
      </c>
      <c r="G481" s="148" t="s">
        <v>73</v>
      </c>
      <c r="H481" s="149"/>
      <c r="I481" s="280"/>
      <c r="J481" s="267"/>
      <c r="K481" s="152">
        <v>8</v>
      </c>
      <c r="L481" s="153">
        <v>240</v>
      </c>
      <c r="M481" s="281" t="s">
        <v>630</v>
      </c>
      <c r="N481" s="119" t="s">
        <v>134</v>
      </c>
      <c r="O481" s="120">
        <v>2</v>
      </c>
      <c r="P481" s="155" t="s">
        <v>227</v>
      </c>
      <c r="Q481" s="155">
        <v>0</v>
      </c>
      <c r="R481" s="155">
        <v>0</v>
      </c>
      <c r="S481" s="156">
        <v>0</v>
      </c>
      <c r="T481" s="156">
        <v>0</v>
      </c>
      <c r="U481" s="156">
        <v>0</v>
      </c>
      <c r="V481" s="157">
        <v>0</v>
      </c>
      <c r="W481" s="158">
        <v>47</v>
      </c>
      <c r="X481" s="159">
        <v>6</v>
      </c>
      <c r="Y481" s="160">
        <v>12</v>
      </c>
      <c r="Z481" s="161">
        <f t="shared" si="100"/>
        <v>90.24</v>
      </c>
      <c r="AA481" s="155">
        <v>0</v>
      </c>
      <c r="AB481" s="162" t="s">
        <v>80</v>
      </c>
      <c r="AC481" s="163" t="s">
        <v>56</v>
      </c>
      <c r="AD481" s="164" t="s">
        <v>56</v>
      </c>
      <c r="AE481" s="163" t="s">
        <v>56</v>
      </c>
      <c r="AF481" s="164">
        <f t="shared" si="101"/>
        <v>225.6</v>
      </c>
      <c r="AG481" s="165">
        <f t="shared" si="102"/>
        <v>324864</v>
      </c>
      <c r="AH481" s="166" t="s">
        <v>113</v>
      </c>
      <c r="AI481" s="167"/>
      <c r="AJ481" s="168"/>
      <c r="AK481" s="169"/>
      <c r="AL481" s="170"/>
      <c r="AM481" s="171"/>
      <c r="AN481" s="172"/>
      <c r="AO481" s="173">
        <f t="shared" si="99"/>
        <v>0</v>
      </c>
      <c r="AP481" s="174" t="s">
        <v>82</v>
      </c>
      <c r="AQ481" s="175" t="str" cm="1">
        <f t="array" ref="AQ481">_xlfn.IFS(OR($G481="公衆街路灯A",$G481="定額電灯"),$G481&amp;AP481,COUNTIF(G481,"*従量電灯*"),G481,1,"-")</f>
        <v>従量電灯</v>
      </c>
      <c r="AR481" s="176" t="str" cm="1">
        <f t="array" ref="AR481">_xlfn.IFS($AN481=0,"-",OR($AH481="対象外",$AH481="-"),"-",OR($G481="公衆街路灯A",$G481="定額電灯"),_xlfn.XLOOKUP($AQ481,削除禁止_電灯料金!$B:$B,削除禁止_電灯料金!$E:$E,0),1,"-")</f>
        <v>-</v>
      </c>
      <c r="AS481" s="177" t="str" cm="1">
        <f t="array" ref="AS481">_xlfn.IFS($AR481="-","-",OR($G481="公衆街路灯A",$G481="定額電灯"),_xlfn.XLOOKUP(AQ481,削除禁止_電灯料金!$B:$B,削除禁止_電灯料金!$D:$D,0),1,"-")</f>
        <v>-</v>
      </c>
      <c r="AT481" s="176">
        <f>IFERROR(IF(OR($G481="公衆街路灯A",$G481="定額電灯"),"-",ROUND((_xlfn.XLOOKUP($AQ481,削除禁止_電灯料金!$B:$B,削除禁止_電灯料金!$E:$E)*AM481/1000*$K481*$L481/12),2)),"-")</f>
        <v>0</v>
      </c>
      <c r="AU481" s="177">
        <f>IFERROR(IF(OR($G481="公衆街路灯A",$G481="定額電灯"),"-",ROUND((AM481/1000*$K481*$L481/12)*_xlfn.XLOOKUP($A481,削除禁止_電灯料金!K:K,削除禁止_電灯料金!M:M,"-"),2)),"-")</f>
        <v>0</v>
      </c>
      <c r="AV481" s="178">
        <f>IFERROR(IF(OR($G481="公衆街路灯A",$G481="定額電灯"),ROUND((((AR481+AS481)*AN481))*12*_xlfn.XLOOKUP($A481,削除禁止_電灯料金!K:K,削除禁止_電灯料金!N:N),0),ROUND((AT481+AU481)*AN481*12*_xlfn.XLOOKUP($A481,削除禁止_電灯料金!K:K,削除禁止_電灯料金!N:N),0)),0)</f>
        <v>0</v>
      </c>
      <c r="AW481" s="145"/>
    </row>
    <row r="482" spans="1:49" ht="30" customHeight="1">
      <c r="A482" s="1">
        <v>7</v>
      </c>
      <c r="B482" s="41" t="s">
        <v>623</v>
      </c>
      <c r="C482" s="42"/>
      <c r="D482" s="146" t="s">
        <v>625</v>
      </c>
      <c r="E482" s="147" t="s">
        <v>71</v>
      </c>
      <c r="F482" s="148" t="s">
        <v>639</v>
      </c>
      <c r="G482" s="148" t="s">
        <v>73</v>
      </c>
      <c r="H482" s="149"/>
      <c r="I482" s="280"/>
      <c r="J482" s="267"/>
      <c r="K482" s="152">
        <v>2</v>
      </c>
      <c r="L482" s="153">
        <v>240</v>
      </c>
      <c r="M482" s="281" t="s">
        <v>640</v>
      </c>
      <c r="N482" s="119" t="s">
        <v>134</v>
      </c>
      <c r="O482" s="120">
        <v>2</v>
      </c>
      <c r="P482" s="155" t="s">
        <v>135</v>
      </c>
      <c r="Q482" s="155">
        <v>0</v>
      </c>
      <c r="R482" s="155">
        <v>0</v>
      </c>
      <c r="S482" s="156">
        <v>0</v>
      </c>
      <c r="T482" s="156">
        <v>0</v>
      </c>
      <c r="U482" s="156">
        <v>0</v>
      </c>
      <c r="V482" s="157">
        <v>0</v>
      </c>
      <c r="W482" s="158">
        <v>28</v>
      </c>
      <c r="X482" s="159">
        <v>1</v>
      </c>
      <c r="Y482" s="160">
        <v>2</v>
      </c>
      <c r="Z482" s="161">
        <f t="shared" si="100"/>
        <v>2.2400000000000002</v>
      </c>
      <c r="AA482" s="155">
        <v>0</v>
      </c>
      <c r="AB482" s="162" t="s">
        <v>80</v>
      </c>
      <c r="AC482" s="163" t="s">
        <v>56</v>
      </c>
      <c r="AD482" s="164" t="s">
        <v>56</v>
      </c>
      <c r="AE482" s="163" t="s">
        <v>56</v>
      </c>
      <c r="AF482" s="164">
        <f t="shared" si="101"/>
        <v>33.6</v>
      </c>
      <c r="AG482" s="165">
        <f t="shared" si="102"/>
        <v>8064</v>
      </c>
      <c r="AH482" s="166" t="s">
        <v>113</v>
      </c>
      <c r="AI482" s="167"/>
      <c r="AJ482" s="168"/>
      <c r="AK482" s="169"/>
      <c r="AL482" s="170"/>
      <c r="AM482" s="171"/>
      <c r="AN482" s="172"/>
      <c r="AO482" s="173">
        <f t="shared" si="99"/>
        <v>0</v>
      </c>
      <c r="AP482" s="174" t="s">
        <v>82</v>
      </c>
      <c r="AQ482" s="175" t="str" cm="1">
        <f t="array" ref="AQ482">_xlfn.IFS(OR($G482="公衆街路灯A",$G482="定額電灯"),$G482&amp;AP482,COUNTIF(G482,"*従量電灯*"),G482,1,"-")</f>
        <v>従量電灯</v>
      </c>
      <c r="AR482" s="176" t="str" cm="1">
        <f t="array" ref="AR482">_xlfn.IFS($AN482=0,"-",OR($AH482="対象外",$AH482="-"),"-",OR($G482="公衆街路灯A",$G482="定額電灯"),_xlfn.XLOOKUP($AQ482,削除禁止_電灯料金!$B:$B,削除禁止_電灯料金!$E:$E,0),1,"-")</f>
        <v>-</v>
      </c>
      <c r="AS482" s="177" t="str" cm="1">
        <f t="array" ref="AS482">_xlfn.IFS($AR482="-","-",OR($G482="公衆街路灯A",$G482="定額電灯"),_xlfn.XLOOKUP(AQ482,削除禁止_電灯料金!$B:$B,削除禁止_電灯料金!$D:$D,0),1,"-")</f>
        <v>-</v>
      </c>
      <c r="AT482" s="176">
        <f>IFERROR(IF(OR($G482="公衆街路灯A",$G482="定額電灯"),"-",ROUND((_xlfn.XLOOKUP($AQ482,削除禁止_電灯料金!$B:$B,削除禁止_電灯料金!$E:$E)*AM482/1000*$K482*$L482/12),2)),"-")</f>
        <v>0</v>
      </c>
      <c r="AU482" s="177">
        <f>IFERROR(IF(OR($G482="公衆街路灯A",$G482="定額電灯"),"-",ROUND((AM482/1000*$K482*$L482/12)*_xlfn.XLOOKUP($A482,削除禁止_電灯料金!K:K,削除禁止_電灯料金!M:M,"-"),2)),"-")</f>
        <v>0</v>
      </c>
      <c r="AV482" s="178">
        <f>IFERROR(IF(OR($G482="公衆街路灯A",$G482="定額電灯"),ROUND((((AR482+AS482)*AN482))*12*_xlfn.XLOOKUP($A482,削除禁止_電灯料金!K:K,削除禁止_電灯料金!N:N),0),ROUND((AT482+AU482)*AN482*12*_xlfn.XLOOKUP($A482,削除禁止_電灯料金!K:K,削除禁止_電灯料金!N:N),0)),0)</f>
        <v>0</v>
      </c>
      <c r="AW482" s="145"/>
    </row>
    <row r="483" spans="1:49" ht="30" customHeight="1">
      <c r="A483" s="1">
        <v>7</v>
      </c>
      <c r="B483" s="41" t="s">
        <v>623</v>
      </c>
      <c r="C483" s="42"/>
      <c r="D483" s="146" t="s">
        <v>625</v>
      </c>
      <c r="E483" s="147" t="s">
        <v>71</v>
      </c>
      <c r="F483" s="148" t="s">
        <v>641</v>
      </c>
      <c r="G483" s="148" t="s">
        <v>73</v>
      </c>
      <c r="H483" s="149"/>
      <c r="I483" s="280"/>
      <c r="J483" s="267"/>
      <c r="K483" s="152">
        <v>2</v>
      </c>
      <c r="L483" s="153">
        <v>240</v>
      </c>
      <c r="M483" s="281" t="s">
        <v>630</v>
      </c>
      <c r="N483" s="119" t="s">
        <v>134</v>
      </c>
      <c r="O483" s="120">
        <v>2</v>
      </c>
      <c r="P483" s="155" t="s">
        <v>227</v>
      </c>
      <c r="Q483" s="155">
        <v>0</v>
      </c>
      <c r="R483" s="155">
        <v>0</v>
      </c>
      <c r="S483" s="156">
        <v>0</v>
      </c>
      <c r="T483" s="156">
        <v>0</v>
      </c>
      <c r="U483" s="156">
        <v>0</v>
      </c>
      <c r="V483" s="157">
        <v>0</v>
      </c>
      <c r="W483" s="158">
        <v>47</v>
      </c>
      <c r="X483" s="159">
        <v>1</v>
      </c>
      <c r="Y483" s="160">
        <v>2</v>
      </c>
      <c r="Z483" s="161">
        <f t="shared" si="100"/>
        <v>3.76</v>
      </c>
      <c r="AA483" s="155">
        <v>0</v>
      </c>
      <c r="AB483" s="162" t="s">
        <v>80</v>
      </c>
      <c r="AC483" s="163" t="s">
        <v>56</v>
      </c>
      <c r="AD483" s="164" t="s">
        <v>56</v>
      </c>
      <c r="AE483" s="163" t="s">
        <v>56</v>
      </c>
      <c r="AF483" s="164">
        <f t="shared" si="101"/>
        <v>56.4</v>
      </c>
      <c r="AG483" s="165">
        <f t="shared" si="102"/>
        <v>13536</v>
      </c>
      <c r="AH483" s="166" t="s">
        <v>113</v>
      </c>
      <c r="AI483" s="167"/>
      <c r="AJ483" s="168"/>
      <c r="AK483" s="169"/>
      <c r="AL483" s="170"/>
      <c r="AM483" s="171"/>
      <c r="AN483" s="172"/>
      <c r="AO483" s="173">
        <f t="shared" si="99"/>
        <v>0</v>
      </c>
      <c r="AP483" s="174" t="s">
        <v>82</v>
      </c>
      <c r="AQ483" s="175" t="str" cm="1">
        <f t="array" ref="AQ483">_xlfn.IFS(OR($G483="公衆街路灯A",$G483="定額電灯"),$G483&amp;AP483,COUNTIF(G483,"*従量電灯*"),G483,1,"-")</f>
        <v>従量電灯</v>
      </c>
      <c r="AR483" s="176" t="str" cm="1">
        <f t="array" ref="AR483">_xlfn.IFS($AN483=0,"-",OR($AH483="対象外",$AH483="-"),"-",OR($G483="公衆街路灯A",$G483="定額電灯"),_xlfn.XLOOKUP($AQ483,削除禁止_電灯料金!$B:$B,削除禁止_電灯料金!$E:$E,0),1,"-")</f>
        <v>-</v>
      </c>
      <c r="AS483" s="177" t="str" cm="1">
        <f t="array" ref="AS483">_xlfn.IFS($AR483="-","-",OR($G483="公衆街路灯A",$G483="定額電灯"),_xlfn.XLOOKUP(AQ483,削除禁止_電灯料金!$B:$B,削除禁止_電灯料金!$D:$D,0),1,"-")</f>
        <v>-</v>
      </c>
      <c r="AT483" s="176">
        <f>IFERROR(IF(OR($G483="公衆街路灯A",$G483="定額電灯"),"-",ROUND((_xlfn.XLOOKUP($AQ483,削除禁止_電灯料金!$B:$B,削除禁止_電灯料金!$E:$E)*AM483/1000*$K483*$L483/12),2)),"-")</f>
        <v>0</v>
      </c>
      <c r="AU483" s="177">
        <f>IFERROR(IF(OR($G483="公衆街路灯A",$G483="定額電灯"),"-",ROUND((AM483/1000*$K483*$L483/12)*_xlfn.XLOOKUP($A483,削除禁止_電灯料金!K:K,削除禁止_電灯料金!M:M,"-"),2)),"-")</f>
        <v>0</v>
      </c>
      <c r="AV483" s="178">
        <f>IFERROR(IF(OR($G483="公衆街路灯A",$G483="定額電灯"),ROUND((((AR483+AS483)*AN483))*12*_xlfn.XLOOKUP($A483,削除禁止_電灯料金!K:K,削除禁止_電灯料金!N:N),0),ROUND((AT483+AU483)*AN483*12*_xlfn.XLOOKUP($A483,削除禁止_電灯料金!K:K,削除禁止_電灯料金!N:N),0)),0)</f>
        <v>0</v>
      </c>
      <c r="AW483" s="145"/>
    </row>
    <row r="484" spans="1:49" ht="30" customHeight="1">
      <c r="A484" s="1">
        <v>7</v>
      </c>
      <c r="B484" s="41" t="s">
        <v>623</v>
      </c>
      <c r="C484" s="42"/>
      <c r="D484" s="146" t="s">
        <v>625</v>
      </c>
      <c r="E484" s="147" t="s">
        <v>71</v>
      </c>
      <c r="F484" s="148" t="s">
        <v>641</v>
      </c>
      <c r="G484" s="148" t="s">
        <v>73</v>
      </c>
      <c r="H484" s="149"/>
      <c r="I484" s="280"/>
      <c r="J484" s="267"/>
      <c r="K484" s="152">
        <v>2</v>
      </c>
      <c r="L484" s="153">
        <v>240</v>
      </c>
      <c r="M484" s="281" t="s">
        <v>640</v>
      </c>
      <c r="N484" s="119" t="s">
        <v>134</v>
      </c>
      <c r="O484" s="120">
        <v>2</v>
      </c>
      <c r="P484" s="155" t="s">
        <v>135</v>
      </c>
      <c r="Q484" s="155">
        <v>0</v>
      </c>
      <c r="R484" s="155">
        <v>0</v>
      </c>
      <c r="S484" s="156">
        <v>0</v>
      </c>
      <c r="T484" s="156">
        <v>0</v>
      </c>
      <c r="U484" s="156">
        <v>0</v>
      </c>
      <c r="V484" s="157">
        <v>0</v>
      </c>
      <c r="W484" s="158">
        <v>28</v>
      </c>
      <c r="X484" s="159">
        <v>1</v>
      </c>
      <c r="Y484" s="160">
        <v>2</v>
      </c>
      <c r="Z484" s="161">
        <f t="shared" si="100"/>
        <v>2.2400000000000002</v>
      </c>
      <c r="AA484" s="155">
        <v>0</v>
      </c>
      <c r="AB484" s="162" t="s">
        <v>80</v>
      </c>
      <c r="AC484" s="163" t="s">
        <v>56</v>
      </c>
      <c r="AD484" s="164" t="s">
        <v>56</v>
      </c>
      <c r="AE484" s="163" t="s">
        <v>56</v>
      </c>
      <c r="AF484" s="164">
        <f t="shared" si="101"/>
        <v>33.6</v>
      </c>
      <c r="AG484" s="165">
        <f t="shared" si="102"/>
        <v>8064</v>
      </c>
      <c r="AH484" s="166" t="s">
        <v>113</v>
      </c>
      <c r="AI484" s="167"/>
      <c r="AJ484" s="168"/>
      <c r="AK484" s="169"/>
      <c r="AL484" s="170"/>
      <c r="AM484" s="171"/>
      <c r="AN484" s="172"/>
      <c r="AO484" s="173">
        <f t="shared" si="99"/>
        <v>0</v>
      </c>
      <c r="AP484" s="174" t="s">
        <v>82</v>
      </c>
      <c r="AQ484" s="175" t="str" cm="1">
        <f t="array" ref="AQ484">_xlfn.IFS(OR($G484="公衆街路灯A",$G484="定額電灯"),$G484&amp;AP484,COUNTIF(G484,"*従量電灯*"),G484,1,"-")</f>
        <v>従量電灯</v>
      </c>
      <c r="AR484" s="176" t="str" cm="1">
        <f t="array" ref="AR484">_xlfn.IFS($AN484=0,"-",OR($AH484="対象外",$AH484="-"),"-",OR($G484="公衆街路灯A",$G484="定額電灯"),_xlfn.XLOOKUP($AQ484,削除禁止_電灯料金!$B:$B,削除禁止_電灯料金!$E:$E,0),1,"-")</f>
        <v>-</v>
      </c>
      <c r="AS484" s="177" t="str" cm="1">
        <f t="array" ref="AS484">_xlfn.IFS($AR484="-","-",OR($G484="公衆街路灯A",$G484="定額電灯"),_xlfn.XLOOKUP(AQ484,削除禁止_電灯料金!$B:$B,削除禁止_電灯料金!$D:$D,0),1,"-")</f>
        <v>-</v>
      </c>
      <c r="AT484" s="176">
        <f>IFERROR(IF(OR($G484="公衆街路灯A",$G484="定額電灯"),"-",ROUND((_xlfn.XLOOKUP($AQ484,削除禁止_電灯料金!$B:$B,削除禁止_電灯料金!$E:$E)*AM484/1000*$K484*$L484/12),2)),"-")</f>
        <v>0</v>
      </c>
      <c r="AU484" s="177">
        <f>IFERROR(IF(OR($G484="公衆街路灯A",$G484="定額電灯"),"-",ROUND((AM484/1000*$K484*$L484/12)*_xlfn.XLOOKUP($A484,削除禁止_電灯料金!K:K,削除禁止_電灯料金!M:M,"-"),2)),"-")</f>
        <v>0</v>
      </c>
      <c r="AV484" s="178">
        <f>IFERROR(IF(OR($G484="公衆街路灯A",$G484="定額電灯"),ROUND((((AR484+AS484)*AN484))*12*_xlfn.XLOOKUP($A484,削除禁止_電灯料金!K:K,削除禁止_電灯料金!N:N),0),ROUND((AT484+AU484)*AN484*12*_xlfn.XLOOKUP($A484,削除禁止_電灯料金!K:K,削除禁止_電灯料金!N:N),0)),0)</f>
        <v>0</v>
      </c>
      <c r="AW484" s="145"/>
    </row>
    <row r="485" spans="1:49" ht="30" customHeight="1">
      <c r="A485" s="1">
        <v>7</v>
      </c>
      <c r="B485" s="41" t="s">
        <v>623</v>
      </c>
      <c r="C485" s="42"/>
      <c r="D485" s="146" t="s">
        <v>625</v>
      </c>
      <c r="E485" s="147" t="s">
        <v>71</v>
      </c>
      <c r="F485" s="148" t="s">
        <v>641</v>
      </c>
      <c r="G485" s="148" t="s">
        <v>73</v>
      </c>
      <c r="H485" s="149"/>
      <c r="I485" s="280"/>
      <c r="J485" s="267"/>
      <c r="K485" s="152">
        <v>2</v>
      </c>
      <c r="L485" s="153">
        <v>240</v>
      </c>
      <c r="M485" s="281" t="s">
        <v>642</v>
      </c>
      <c r="N485" s="119" t="s">
        <v>389</v>
      </c>
      <c r="O485" s="120">
        <v>1</v>
      </c>
      <c r="P485" s="155" t="s">
        <v>135</v>
      </c>
      <c r="Q485" s="155">
        <v>0</v>
      </c>
      <c r="R485" s="155">
        <v>0</v>
      </c>
      <c r="S485" s="156">
        <v>0</v>
      </c>
      <c r="T485" s="156">
        <v>0</v>
      </c>
      <c r="U485" s="156" t="s">
        <v>519</v>
      </c>
      <c r="V485" s="157">
        <v>0</v>
      </c>
      <c r="W485" s="158">
        <v>28</v>
      </c>
      <c r="X485" s="159">
        <v>2</v>
      </c>
      <c r="Y485" s="160">
        <v>2</v>
      </c>
      <c r="Z485" s="161">
        <f t="shared" si="100"/>
        <v>2.2400000000000002</v>
      </c>
      <c r="AA485" s="155">
        <v>0</v>
      </c>
      <c r="AB485" s="162" t="s">
        <v>80</v>
      </c>
      <c r="AC485" s="163" t="s">
        <v>56</v>
      </c>
      <c r="AD485" s="164" t="s">
        <v>56</v>
      </c>
      <c r="AE485" s="163" t="s">
        <v>56</v>
      </c>
      <c r="AF485" s="164">
        <f t="shared" si="101"/>
        <v>33.6</v>
      </c>
      <c r="AG485" s="165">
        <f t="shared" si="102"/>
        <v>8064</v>
      </c>
      <c r="AH485" s="166" t="s">
        <v>113</v>
      </c>
      <c r="AI485" s="167"/>
      <c r="AJ485" s="168"/>
      <c r="AK485" s="169"/>
      <c r="AL485" s="170"/>
      <c r="AM485" s="171"/>
      <c r="AN485" s="172"/>
      <c r="AO485" s="173">
        <f t="shared" si="99"/>
        <v>0</v>
      </c>
      <c r="AP485" s="174" t="s">
        <v>82</v>
      </c>
      <c r="AQ485" s="175" t="str" cm="1">
        <f t="array" ref="AQ485">_xlfn.IFS(OR($G485="公衆街路灯A",$G485="定額電灯"),$G485&amp;AP485,COUNTIF(G485,"*従量電灯*"),G485,1,"-")</f>
        <v>従量電灯</v>
      </c>
      <c r="AR485" s="176" t="str" cm="1">
        <f t="array" ref="AR485">_xlfn.IFS($AN485=0,"-",OR($AH485="対象外",$AH485="-"),"-",OR($G485="公衆街路灯A",$G485="定額電灯"),_xlfn.XLOOKUP($AQ485,削除禁止_電灯料金!$B:$B,削除禁止_電灯料金!$E:$E,0),1,"-")</f>
        <v>-</v>
      </c>
      <c r="AS485" s="177" t="str" cm="1">
        <f t="array" ref="AS485">_xlfn.IFS($AR485="-","-",OR($G485="公衆街路灯A",$G485="定額電灯"),_xlfn.XLOOKUP(AQ485,削除禁止_電灯料金!$B:$B,削除禁止_電灯料金!$D:$D,0),1,"-")</f>
        <v>-</v>
      </c>
      <c r="AT485" s="176">
        <f>IFERROR(IF(OR($G485="公衆街路灯A",$G485="定額電灯"),"-",ROUND((_xlfn.XLOOKUP($AQ485,削除禁止_電灯料金!$B:$B,削除禁止_電灯料金!$E:$E)*AM485/1000*$K485*$L485/12),2)),"-")</f>
        <v>0</v>
      </c>
      <c r="AU485" s="177">
        <f>IFERROR(IF(OR($G485="公衆街路灯A",$G485="定額電灯"),"-",ROUND((AM485/1000*$K485*$L485/12)*_xlfn.XLOOKUP($A485,削除禁止_電灯料金!K:K,削除禁止_電灯料金!M:M,"-"),2)),"-")</f>
        <v>0</v>
      </c>
      <c r="AV485" s="178">
        <f>IFERROR(IF(OR($G485="公衆街路灯A",$G485="定額電灯"),ROUND((((AR485+AS485)*AN485))*12*_xlfn.XLOOKUP($A485,削除禁止_電灯料金!K:K,削除禁止_電灯料金!N:N),0),ROUND((AT485+AU485)*AN485*12*_xlfn.XLOOKUP($A485,削除禁止_電灯料金!K:K,削除禁止_電灯料金!N:N),0)),0)</f>
        <v>0</v>
      </c>
      <c r="AW485" s="145"/>
    </row>
    <row r="486" spans="1:49" ht="30" customHeight="1">
      <c r="A486" s="1">
        <v>7</v>
      </c>
      <c r="B486" s="41" t="s">
        <v>623</v>
      </c>
      <c r="C486" s="42"/>
      <c r="D486" s="146" t="s">
        <v>625</v>
      </c>
      <c r="E486" s="147" t="s">
        <v>71</v>
      </c>
      <c r="F486" s="148" t="s">
        <v>643</v>
      </c>
      <c r="G486" s="148" t="s">
        <v>73</v>
      </c>
      <c r="H486" s="149"/>
      <c r="I486" s="280"/>
      <c r="J486" s="267"/>
      <c r="K486" s="152">
        <v>8</v>
      </c>
      <c r="L486" s="153">
        <v>240</v>
      </c>
      <c r="M486" s="281" t="s">
        <v>644</v>
      </c>
      <c r="N486" s="119" t="s">
        <v>110</v>
      </c>
      <c r="O486" s="120">
        <v>2</v>
      </c>
      <c r="P486" s="155" t="s">
        <v>135</v>
      </c>
      <c r="Q486" s="155">
        <v>0</v>
      </c>
      <c r="R486" s="155" t="s">
        <v>295</v>
      </c>
      <c r="S486" s="156">
        <v>0</v>
      </c>
      <c r="T486" s="156">
        <v>0</v>
      </c>
      <c r="U486" s="156">
        <v>0</v>
      </c>
      <c r="V486" s="157">
        <v>0</v>
      </c>
      <c r="W486" s="158">
        <v>28</v>
      </c>
      <c r="X486" s="159">
        <v>1</v>
      </c>
      <c r="Y486" s="160">
        <v>2</v>
      </c>
      <c r="Z486" s="161">
        <f t="shared" si="100"/>
        <v>8.9600000000000009</v>
      </c>
      <c r="AA486" s="155">
        <v>0</v>
      </c>
      <c r="AB486" s="162" t="s">
        <v>80</v>
      </c>
      <c r="AC486" s="163" t="s">
        <v>56</v>
      </c>
      <c r="AD486" s="164" t="s">
        <v>56</v>
      </c>
      <c r="AE486" s="163" t="s">
        <v>56</v>
      </c>
      <c r="AF486" s="164">
        <f t="shared" si="101"/>
        <v>134.4</v>
      </c>
      <c r="AG486" s="165">
        <f t="shared" si="102"/>
        <v>32256</v>
      </c>
      <c r="AH486" s="166" t="s">
        <v>113</v>
      </c>
      <c r="AI486" s="167"/>
      <c r="AJ486" s="168"/>
      <c r="AK486" s="169"/>
      <c r="AL486" s="170"/>
      <c r="AM486" s="171"/>
      <c r="AN486" s="172"/>
      <c r="AO486" s="173">
        <f t="shared" si="99"/>
        <v>0</v>
      </c>
      <c r="AP486" s="174" t="s">
        <v>82</v>
      </c>
      <c r="AQ486" s="175" t="str" cm="1">
        <f t="array" ref="AQ486">_xlfn.IFS(OR($G486="公衆街路灯A",$G486="定額電灯"),$G486&amp;AP486,COUNTIF(G486,"*従量電灯*"),G486,1,"-")</f>
        <v>従量電灯</v>
      </c>
      <c r="AR486" s="176" t="str" cm="1">
        <f t="array" ref="AR486">_xlfn.IFS($AN486=0,"-",OR($AH486="対象外",$AH486="-"),"-",OR($G486="公衆街路灯A",$G486="定額電灯"),_xlfn.XLOOKUP($AQ486,削除禁止_電灯料金!$B:$B,削除禁止_電灯料金!$E:$E,0),1,"-")</f>
        <v>-</v>
      </c>
      <c r="AS486" s="177" t="str" cm="1">
        <f t="array" ref="AS486">_xlfn.IFS($AR486="-","-",OR($G486="公衆街路灯A",$G486="定額電灯"),_xlfn.XLOOKUP(AQ486,削除禁止_電灯料金!$B:$B,削除禁止_電灯料金!$D:$D,0),1,"-")</f>
        <v>-</v>
      </c>
      <c r="AT486" s="176">
        <f>IFERROR(IF(OR($G486="公衆街路灯A",$G486="定額電灯"),"-",ROUND((_xlfn.XLOOKUP($AQ486,削除禁止_電灯料金!$B:$B,削除禁止_電灯料金!$E:$E)*AM486/1000*$K486*$L486/12),2)),"-")</f>
        <v>0</v>
      </c>
      <c r="AU486" s="177">
        <f>IFERROR(IF(OR($G486="公衆街路灯A",$G486="定額電灯"),"-",ROUND((AM486/1000*$K486*$L486/12)*_xlfn.XLOOKUP($A486,削除禁止_電灯料金!K:K,削除禁止_電灯料金!M:M,"-"),2)),"-")</f>
        <v>0</v>
      </c>
      <c r="AV486" s="178">
        <f>IFERROR(IF(OR($G486="公衆街路灯A",$G486="定額電灯"),ROUND((((AR486+AS486)*AN486))*12*_xlfn.XLOOKUP($A486,削除禁止_電灯料金!K:K,削除禁止_電灯料金!N:N),0),ROUND((AT486+AU486)*AN486*12*_xlfn.XLOOKUP($A486,削除禁止_電灯料金!K:K,削除禁止_電灯料金!N:N),0)),0)</f>
        <v>0</v>
      </c>
      <c r="AW486" s="145"/>
    </row>
    <row r="487" spans="1:49" ht="30" customHeight="1">
      <c r="A487" s="1">
        <v>7</v>
      </c>
      <c r="B487" s="41" t="s">
        <v>623</v>
      </c>
      <c r="C487" s="42"/>
      <c r="D487" s="146" t="s">
        <v>625</v>
      </c>
      <c r="E487" s="147" t="s">
        <v>71</v>
      </c>
      <c r="F487" s="148" t="s">
        <v>645</v>
      </c>
      <c r="G487" s="148" t="s">
        <v>73</v>
      </c>
      <c r="H487" s="149"/>
      <c r="I487" s="280"/>
      <c r="J487" s="267"/>
      <c r="K487" s="152">
        <v>2</v>
      </c>
      <c r="L487" s="153">
        <v>240</v>
      </c>
      <c r="M487" s="281" t="s">
        <v>630</v>
      </c>
      <c r="N487" s="119" t="s">
        <v>134</v>
      </c>
      <c r="O487" s="120">
        <v>2</v>
      </c>
      <c r="P487" s="155" t="s">
        <v>227</v>
      </c>
      <c r="Q487" s="155">
        <v>0</v>
      </c>
      <c r="R487" s="155">
        <v>0</v>
      </c>
      <c r="S487" s="156">
        <v>0</v>
      </c>
      <c r="T487" s="156">
        <v>0</v>
      </c>
      <c r="U487" s="156">
        <v>0</v>
      </c>
      <c r="V487" s="157">
        <v>0</v>
      </c>
      <c r="W487" s="158">
        <v>47</v>
      </c>
      <c r="X487" s="159">
        <v>1</v>
      </c>
      <c r="Y487" s="160">
        <v>2</v>
      </c>
      <c r="Z487" s="161">
        <f t="shared" si="100"/>
        <v>3.76</v>
      </c>
      <c r="AA487" s="155">
        <v>0</v>
      </c>
      <c r="AB487" s="162" t="s">
        <v>80</v>
      </c>
      <c r="AC487" s="163" t="s">
        <v>56</v>
      </c>
      <c r="AD487" s="164" t="s">
        <v>56</v>
      </c>
      <c r="AE487" s="163" t="s">
        <v>56</v>
      </c>
      <c r="AF487" s="164">
        <f t="shared" si="101"/>
        <v>56.4</v>
      </c>
      <c r="AG487" s="165">
        <f t="shared" si="102"/>
        <v>13536</v>
      </c>
      <c r="AH487" s="166" t="s">
        <v>113</v>
      </c>
      <c r="AI487" s="167"/>
      <c r="AJ487" s="168"/>
      <c r="AK487" s="169"/>
      <c r="AL487" s="170"/>
      <c r="AM487" s="171"/>
      <c r="AN487" s="172"/>
      <c r="AO487" s="173">
        <f t="shared" si="99"/>
        <v>0</v>
      </c>
      <c r="AP487" s="174" t="s">
        <v>82</v>
      </c>
      <c r="AQ487" s="175" t="str" cm="1">
        <f t="array" ref="AQ487">_xlfn.IFS(OR($G487="公衆街路灯A",$G487="定額電灯"),$G487&amp;AP487,COUNTIF(G487,"*従量電灯*"),G487,1,"-")</f>
        <v>従量電灯</v>
      </c>
      <c r="AR487" s="176" t="str" cm="1">
        <f t="array" ref="AR487">_xlfn.IFS($AN487=0,"-",OR($AH487="対象外",$AH487="-"),"-",OR($G487="公衆街路灯A",$G487="定額電灯"),_xlfn.XLOOKUP($AQ487,削除禁止_電灯料金!$B:$B,削除禁止_電灯料金!$E:$E,0),1,"-")</f>
        <v>-</v>
      </c>
      <c r="AS487" s="177" t="str" cm="1">
        <f t="array" ref="AS487">_xlfn.IFS($AR487="-","-",OR($G487="公衆街路灯A",$G487="定額電灯"),_xlfn.XLOOKUP(AQ487,削除禁止_電灯料金!$B:$B,削除禁止_電灯料金!$D:$D,0),1,"-")</f>
        <v>-</v>
      </c>
      <c r="AT487" s="176">
        <f>IFERROR(IF(OR($G487="公衆街路灯A",$G487="定額電灯"),"-",ROUND((_xlfn.XLOOKUP($AQ487,削除禁止_電灯料金!$B:$B,削除禁止_電灯料金!$E:$E)*AM487/1000*$K487*$L487/12),2)),"-")</f>
        <v>0</v>
      </c>
      <c r="AU487" s="177">
        <f>IFERROR(IF(OR($G487="公衆街路灯A",$G487="定額電灯"),"-",ROUND((AM487/1000*$K487*$L487/12)*_xlfn.XLOOKUP($A487,削除禁止_電灯料金!K:K,削除禁止_電灯料金!M:M,"-"),2)),"-")</f>
        <v>0</v>
      </c>
      <c r="AV487" s="178">
        <f>IFERROR(IF(OR($G487="公衆街路灯A",$G487="定額電灯"),ROUND((((AR487+AS487)*AN487))*12*_xlfn.XLOOKUP($A487,削除禁止_電灯料金!K:K,削除禁止_電灯料金!N:N),0),ROUND((AT487+AU487)*AN487*12*_xlfn.XLOOKUP($A487,削除禁止_電灯料金!K:K,削除禁止_電灯料金!N:N),0)),0)</f>
        <v>0</v>
      </c>
      <c r="AW487" s="145"/>
    </row>
    <row r="488" spans="1:49" ht="30" customHeight="1">
      <c r="A488" s="1">
        <v>7</v>
      </c>
      <c r="B488" s="41" t="s">
        <v>623</v>
      </c>
      <c r="C488" s="42"/>
      <c r="D488" s="146" t="s">
        <v>625</v>
      </c>
      <c r="E488" s="147" t="s">
        <v>71</v>
      </c>
      <c r="F488" s="148" t="s">
        <v>645</v>
      </c>
      <c r="G488" s="148" t="s">
        <v>73</v>
      </c>
      <c r="H488" s="149"/>
      <c r="I488" s="280"/>
      <c r="J488" s="267"/>
      <c r="K488" s="152">
        <v>2</v>
      </c>
      <c r="L488" s="153">
        <v>240</v>
      </c>
      <c r="M488" s="281" t="s">
        <v>640</v>
      </c>
      <c r="N488" s="119" t="s">
        <v>134</v>
      </c>
      <c r="O488" s="120">
        <v>2</v>
      </c>
      <c r="P488" s="155" t="s">
        <v>135</v>
      </c>
      <c r="Q488" s="155">
        <v>0</v>
      </c>
      <c r="R488" s="155">
        <v>0</v>
      </c>
      <c r="S488" s="156">
        <v>0</v>
      </c>
      <c r="T488" s="156">
        <v>0</v>
      </c>
      <c r="U488" s="156">
        <v>0</v>
      </c>
      <c r="V488" s="157">
        <v>0</v>
      </c>
      <c r="W488" s="158">
        <v>28</v>
      </c>
      <c r="X488" s="159">
        <v>1</v>
      </c>
      <c r="Y488" s="160">
        <v>2</v>
      </c>
      <c r="Z488" s="161">
        <f t="shared" si="100"/>
        <v>2.2400000000000002</v>
      </c>
      <c r="AA488" s="155">
        <v>0</v>
      </c>
      <c r="AB488" s="162" t="s">
        <v>80</v>
      </c>
      <c r="AC488" s="163" t="s">
        <v>56</v>
      </c>
      <c r="AD488" s="164" t="s">
        <v>56</v>
      </c>
      <c r="AE488" s="163" t="s">
        <v>56</v>
      </c>
      <c r="AF488" s="164">
        <f t="shared" si="101"/>
        <v>33.6</v>
      </c>
      <c r="AG488" s="165">
        <f t="shared" si="102"/>
        <v>8064</v>
      </c>
      <c r="AH488" s="166" t="s">
        <v>113</v>
      </c>
      <c r="AI488" s="167"/>
      <c r="AJ488" s="168"/>
      <c r="AK488" s="169"/>
      <c r="AL488" s="170"/>
      <c r="AM488" s="171"/>
      <c r="AN488" s="172"/>
      <c r="AO488" s="173">
        <f t="shared" si="99"/>
        <v>0</v>
      </c>
      <c r="AP488" s="174" t="s">
        <v>82</v>
      </c>
      <c r="AQ488" s="175" t="str" cm="1">
        <f t="array" ref="AQ488">_xlfn.IFS(OR($G488="公衆街路灯A",$G488="定額電灯"),$G488&amp;AP488,COUNTIF(G488,"*従量電灯*"),G488,1,"-")</f>
        <v>従量電灯</v>
      </c>
      <c r="AR488" s="176" t="str" cm="1">
        <f t="array" ref="AR488">_xlfn.IFS($AN488=0,"-",OR($AH488="対象外",$AH488="-"),"-",OR($G488="公衆街路灯A",$G488="定額電灯"),_xlfn.XLOOKUP($AQ488,削除禁止_電灯料金!$B:$B,削除禁止_電灯料金!$E:$E,0),1,"-")</f>
        <v>-</v>
      </c>
      <c r="AS488" s="177" t="str" cm="1">
        <f t="array" ref="AS488">_xlfn.IFS($AR488="-","-",OR($G488="公衆街路灯A",$G488="定額電灯"),_xlfn.XLOOKUP(AQ488,削除禁止_電灯料金!$B:$B,削除禁止_電灯料金!$D:$D,0),1,"-")</f>
        <v>-</v>
      </c>
      <c r="AT488" s="176">
        <f>IFERROR(IF(OR($G488="公衆街路灯A",$G488="定額電灯"),"-",ROUND((_xlfn.XLOOKUP($AQ488,削除禁止_電灯料金!$B:$B,削除禁止_電灯料金!$E:$E)*AM488/1000*$K488*$L488/12),2)),"-")</f>
        <v>0</v>
      </c>
      <c r="AU488" s="177">
        <f>IFERROR(IF(OR($G488="公衆街路灯A",$G488="定額電灯"),"-",ROUND((AM488/1000*$K488*$L488/12)*_xlfn.XLOOKUP($A488,削除禁止_電灯料金!K:K,削除禁止_電灯料金!M:M,"-"),2)),"-")</f>
        <v>0</v>
      </c>
      <c r="AV488" s="178">
        <f>IFERROR(IF(OR($G488="公衆街路灯A",$G488="定額電灯"),ROUND((((AR488+AS488)*AN488))*12*_xlfn.XLOOKUP($A488,削除禁止_電灯料金!K:K,削除禁止_電灯料金!N:N),0),ROUND((AT488+AU488)*AN488*12*_xlfn.XLOOKUP($A488,削除禁止_電灯料金!K:K,削除禁止_電灯料金!N:N),0)),0)</f>
        <v>0</v>
      </c>
      <c r="AW488" s="145"/>
    </row>
    <row r="489" spans="1:49" ht="30" customHeight="1">
      <c r="A489" s="1">
        <v>7</v>
      </c>
      <c r="B489" s="41" t="s">
        <v>623</v>
      </c>
      <c r="C489" s="42"/>
      <c r="D489" s="146" t="s">
        <v>625</v>
      </c>
      <c r="E489" s="147" t="s">
        <v>71</v>
      </c>
      <c r="F489" s="148" t="s">
        <v>645</v>
      </c>
      <c r="G489" s="148" t="s">
        <v>73</v>
      </c>
      <c r="H489" s="149"/>
      <c r="I489" s="280"/>
      <c r="J489" s="267"/>
      <c r="K489" s="152">
        <v>2</v>
      </c>
      <c r="L489" s="153">
        <v>240</v>
      </c>
      <c r="M489" s="281" t="s">
        <v>642</v>
      </c>
      <c r="N489" s="119" t="s">
        <v>389</v>
      </c>
      <c r="O489" s="120">
        <v>1</v>
      </c>
      <c r="P489" s="155" t="s">
        <v>135</v>
      </c>
      <c r="Q489" s="155">
        <v>0</v>
      </c>
      <c r="R489" s="155">
        <v>0</v>
      </c>
      <c r="S489" s="156">
        <v>0</v>
      </c>
      <c r="T489" s="156">
        <v>0</v>
      </c>
      <c r="U489" s="156" t="s">
        <v>519</v>
      </c>
      <c r="V489" s="157">
        <v>0</v>
      </c>
      <c r="W489" s="158">
        <v>28</v>
      </c>
      <c r="X489" s="159">
        <v>2</v>
      </c>
      <c r="Y489" s="160">
        <v>2</v>
      </c>
      <c r="Z489" s="161">
        <f t="shared" si="100"/>
        <v>2.2400000000000002</v>
      </c>
      <c r="AA489" s="155">
        <v>0</v>
      </c>
      <c r="AB489" s="162" t="s">
        <v>80</v>
      </c>
      <c r="AC489" s="163" t="s">
        <v>56</v>
      </c>
      <c r="AD489" s="164" t="s">
        <v>56</v>
      </c>
      <c r="AE489" s="163" t="s">
        <v>56</v>
      </c>
      <c r="AF489" s="164">
        <f t="shared" si="101"/>
        <v>33.6</v>
      </c>
      <c r="AG489" s="165">
        <f t="shared" si="102"/>
        <v>8064</v>
      </c>
      <c r="AH489" s="166" t="s">
        <v>113</v>
      </c>
      <c r="AI489" s="167"/>
      <c r="AJ489" s="168"/>
      <c r="AK489" s="169"/>
      <c r="AL489" s="170"/>
      <c r="AM489" s="171"/>
      <c r="AN489" s="172"/>
      <c r="AO489" s="173">
        <f t="shared" si="99"/>
        <v>0</v>
      </c>
      <c r="AP489" s="174" t="s">
        <v>82</v>
      </c>
      <c r="AQ489" s="175" t="str" cm="1">
        <f t="array" ref="AQ489">_xlfn.IFS(OR($G489="公衆街路灯A",$G489="定額電灯"),$G489&amp;AP489,COUNTIF(G489,"*従量電灯*"),G489,1,"-")</f>
        <v>従量電灯</v>
      </c>
      <c r="AR489" s="176" t="str" cm="1">
        <f t="array" ref="AR489">_xlfn.IFS($AN489=0,"-",OR($AH489="対象外",$AH489="-"),"-",OR($G489="公衆街路灯A",$G489="定額電灯"),_xlfn.XLOOKUP($AQ489,削除禁止_電灯料金!$B:$B,削除禁止_電灯料金!$E:$E,0),1,"-")</f>
        <v>-</v>
      </c>
      <c r="AS489" s="177" t="str" cm="1">
        <f t="array" ref="AS489">_xlfn.IFS($AR489="-","-",OR($G489="公衆街路灯A",$G489="定額電灯"),_xlfn.XLOOKUP(AQ489,削除禁止_電灯料金!$B:$B,削除禁止_電灯料金!$D:$D,0),1,"-")</f>
        <v>-</v>
      </c>
      <c r="AT489" s="176">
        <f>IFERROR(IF(OR($G489="公衆街路灯A",$G489="定額電灯"),"-",ROUND((_xlfn.XLOOKUP($AQ489,削除禁止_電灯料金!$B:$B,削除禁止_電灯料金!$E:$E)*AM489/1000*$K489*$L489/12),2)),"-")</f>
        <v>0</v>
      </c>
      <c r="AU489" s="177">
        <f>IFERROR(IF(OR($G489="公衆街路灯A",$G489="定額電灯"),"-",ROUND((AM489/1000*$K489*$L489/12)*_xlfn.XLOOKUP($A489,削除禁止_電灯料金!K:K,削除禁止_電灯料金!M:M,"-"),2)),"-")</f>
        <v>0</v>
      </c>
      <c r="AV489" s="178">
        <f>IFERROR(IF(OR($G489="公衆街路灯A",$G489="定額電灯"),ROUND((((AR489+AS489)*AN489))*12*_xlfn.XLOOKUP($A489,削除禁止_電灯料金!K:K,削除禁止_電灯料金!N:N),0),ROUND((AT489+AU489)*AN489*12*_xlfn.XLOOKUP($A489,削除禁止_電灯料金!K:K,削除禁止_電灯料金!N:N),0)),0)</f>
        <v>0</v>
      </c>
      <c r="AW489" s="145"/>
    </row>
    <row r="490" spans="1:49" ht="30" customHeight="1">
      <c r="A490" s="1">
        <v>7</v>
      </c>
      <c r="B490" s="41" t="s">
        <v>623</v>
      </c>
      <c r="C490" s="42"/>
      <c r="D490" s="146" t="s">
        <v>625</v>
      </c>
      <c r="E490" s="147" t="s">
        <v>71</v>
      </c>
      <c r="F490" s="148" t="s">
        <v>140</v>
      </c>
      <c r="G490" s="148" t="s">
        <v>73</v>
      </c>
      <c r="H490" s="149"/>
      <c r="I490" s="280"/>
      <c r="J490" s="267"/>
      <c r="K490" s="152">
        <v>2</v>
      </c>
      <c r="L490" s="153">
        <v>240</v>
      </c>
      <c r="M490" s="281" t="s">
        <v>640</v>
      </c>
      <c r="N490" s="119" t="s">
        <v>134</v>
      </c>
      <c r="O490" s="120">
        <v>2</v>
      </c>
      <c r="P490" s="155" t="s">
        <v>135</v>
      </c>
      <c r="Q490" s="155">
        <v>0</v>
      </c>
      <c r="R490" s="155">
        <v>0</v>
      </c>
      <c r="S490" s="156">
        <v>0</v>
      </c>
      <c r="T490" s="156">
        <v>0</v>
      </c>
      <c r="U490" s="156">
        <v>0</v>
      </c>
      <c r="V490" s="157">
        <v>0</v>
      </c>
      <c r="W490" s="158">
        <v>28</v>
      </c>
      <c r="X490" s="159">
        <v>1</v>
      </c>
      <c r="Y490" s="160">
        <v>2</v>
      </c>
      <c r="Z490" s="161">
        <f t="shared" si="100"/>
        <v>2.2400000000000002</v>
      </c>
      <c r="AA490" s="155">
        <v>0</v>
      </c>
      <c r="AB490" s="162" t="s">
        <v>80</v>
      </c>
      <c r="AC490" s="163" t="s">
        <v>56</v>
      </c>
      <c r="AD490" s="164" t="s">
        <v>56</v>
      </c>
      <c r="AE490" s="163" t="s">
        <v>56</v>
      </c>
      <c r="AF490" s="164">
        <f t="shared" si="101"/>
        <v>33.6</v>
      </c>
      <c r="AG490" s="165">
        <f t="shared" si="102"/>
        <v>8064</v>
      </c>
      <c r="AH490" s="166" t="s">
        <v>113</v>
      </c>
      <c r="AI490" s="167"/>
      <c r="AJ490" s="168"/>
      <c r="AK490" s="169"/>
      <c r="AL490" s="170"/>
      <c r="AM490" s="171"/>
      <c r="AN490" s="172"/>
      <c r="AO490" s="173">
        <f t="shared" si="99"/>
        <v>0</v>
      </c>
      <c r="AP490" s="174" t="s">
        <v>82</v>
      </c>
      <c r="AQ490" s="175" t="str" cm="1">
        <f t="array" ref="AQ490">_xlfn.IFS(OR($G490="公衆街路灯A",$G490="定額電灯"),$G490&amp;AP490,COUNTIF(G490,"*従量電灯*"),G490,1,"-")</f>
        <v>従量電灯</v>
      </c>
      <c r="AR490" s="176" t="str" cm="1">
        <f t="array" ref="AR490">_xlfn.IFS($AN490=0,"-",OR($AH490="対象外",$AH490="-"),"-",OR($G490="公衆街路灯A",$G490="定額電灯"),_xlfn.XLOOKUP($AQ490,削除禁止_電灯料金!$B:$B,削除禁止_電灯料金!$E:$E,0),1,"-")</f>
        <v>-</v>
      </c>
      <c r="AS490" s="177" t="str" cm="1">
        <f t="array" ref="AS490">_xlfn.IFS($AR490="-","-",OR($G490="公衆街路灯A",$G490="定額電灯"),_xlfn.XLOOKUP(AQ490,削除禁止_電灯料金!$B:$B,削除禁止_電灯料金!$D:$D,0),1,"-")</f>
        <v>-</v>
      </c>
      <c r="AT490" s="176">
        <f>IFERROR(IF(OR($G490="公衆街路灯A",$G490="定額電灯"),"-",ROUND((_xlfn.XLOOKUP($AQ490,削除禁止_電灯料金!$B:$B,削除禁止_電灯料金!$E:$E)*AM490/1000*$K490*$L490/12),2)),"-")</f>
        <v>0</v>
      </c>
      <c r="AU490" s="177">
        <f>IFERROR(IF(OR($G490="公衆街路灯A",$G490="定額電灯"),"-",ROUND((AM490/1000*$K490*$L490/12)*_xlfn.XLOOKUP($A490,削除禁止_電灯料金!K:K,削除禁止_電灯料金!M:M,"-"),2)),"-")</f>
        <v>0</v>
      </c>
      <c r="AV490" s="178">
        <f>IFERROR(IF(OR($G490="公衆街路灯A",$G490="定額電灯"),ROUND((((AR490+AS490)*AN490))*12*_xlfn.XLOOKUP($A490,削除禁止_電灯料金!K:K,削除禁止_電灯料金!N:N),0),ROUND((AT490+AU490)*AN490*12*_xlfn.XLOOKUP($A490,削除禁止_電灯料金!K:K,削除禁止_電灯料金!N:N),0)),0)</f>
        <v>0</v>
      </c>
      <c r="AW490" s="145"/>
    </row>
    <row r="491" spans="1:49" ht="30" customHeight="1">
      <c r="A491" s="1">
        <v>7</v>
      </c>
      <c r="B491" s="41" t="s">
        <v>623</v>
      </c>
      <c r="C491" s="42"/>
      <c r="D491" s="146" t="s">
        <v>625</v>
      </c>
      <c r="E491" s="147" t="s">
        <v>71</v>
      </c>
      <c r="F491" s="148" t="s">
        <v>646</v>
      </c>
      <c r="G491" s="148" t="s">
        <v>73</v>
      </c>
      <c r="H491" s="149"/>
      <c r="I491" s="280"/>
      <c r="J491" s="267"/>
      <c r="K491" s="152">
        <v>8</v>
      </c>
      <c r="L491" s="153">
        <v>240</v>
      </c>
      <c r="M491" s="281" t="s">
        <v>630</v>
      </c>
      <c r="N491" s="119" t="s">
        <v>134</v>
      </c>
      <c r="O491" s="120">
        <v>2</v>
      </c>
      <c r="P491" s="155" t="s">
        <v>227</v>
      </c>
      <c r="Q491" s="155">
        <v>0</v>
      </c>
      <c r="R491" s="155">
        <v>0</v>
      </c>
      <c r="S491" s="156">
        <v>0</v>
      </c>
      <c r="T491" s="156">
        <v>0</v>
      </c>
      <c r="U491" s="156">
        <v>0</v>
      </c>
      <c r="V491" s="157">
        <v>0</v>
      </c>
      <c r="W491" s="158">
        <v>47</v>
      </c>
      <c r="X491" s="159">
        <v>4</v>
      </c>
      <c r="Y491" s="160">
        <v>8</v>
      </c>
      <c r="Z491" s="161">
        <f t="shared" si="100"/>
        <v>60.16</v>
      </c>
      <c r="AA491" s="155">
        <v>0</v>
      </c>
      <c r="AB491" s="162" t="s">
        <v>80</v>
      </c>
      <c r="AC491" s="163" t="s">
        <v>56</v>
      </c>
      <c r="AD491" s="164" t="s">
        <v>56</v>
      </c>
      <c r="AE491" s="163" t="s">
        <v>56</v>
      </c>
      <c r="AF491" s="164">
        <f t="shared" si="101"/>
        <v>225.6</v>
      </c>
      <c r="AG491" s="165">
        <f t="shared" si="102"/>
        <v>216576</v>
      </c>
      <c r="AH491" s="166" t="s">
        <v>113</v>
      </c>
      <c r="AI491" s="167"/>
      <c r="AJ491" s="168"/>
      <c r="AK491" s="169"/>
      <c r="AL491" s="170"/>
      <c r="AM491" s="171"/>
      <c r="AN491" s="172"/>
      <c r="AO491" s="173">
        <f t="shared" si="99"/>
        <v>0</v>
      </c>
      <c r="AP491" s="174" t="s">
        <v>82</v>
      </c>
      <c r="AQ491" s="175" t="str" cm="1">
        <f t="array" ref="AQ491">_xlfn.IFS(OR($G491="公衆街路灯A",$G491="定額電灯"),$G491&amp;AP491,COUNTIF(G491,"*従量電灯*"),G491,1,"-")</f>
        <v>従量電灯</v>
      </c>
      <c r="AR491" s="176" t="str" cm="1">
        <f t="array" ref="AR491">_xlfn.IFS($AN491=0,"-",OR($AH491="対象外",$AH491="-"),"-",OR($G491="公衆街路灯A",$G491="定額電灯"),_xlfn.XLOOKUP($AQ491,削除禁止_電灯料金!$B:$B,削除禁止_電灯料金!$E:$E,0),1,"-")</f>
        <v>-</v>
      </c>
      <c r="AS491" s="177" t="str" cm="1">
        <f t="array" ref="AS491">_xlfn.IFS($AR491="-","-",OR($G491="公衆街路灯A",$G491="定額電灯"),_xlfn.XLOOKUP(AQ491,削除禁止_電灯料金!$B:$B,削除禁止_電灯料金!$D:$D,0),1,"-")</f>
        <v>-</v>
      </c>
      <c r="AT491" s="176">
        <f>IFERROR(IF(OR($G491="公衆街路灯A",$G491="定額電灯"),"-",ROUND((_xlfn.XLOOKUP($AQ491,削除禁止_電灯料金!$B:$B,削除禁止_電灯料金!$E:$E)*AM491/1000*$K491*$L491/12),2)),"-")</f>
        <v>0</v>
      </c>
      <c r="AU491" s="177">
        <f>IFERROR(IF(OR($G491="公衆街路灯A",$G491="定額電灯"),"-",ROUND((AM491/1000*$K491*$L491/12)*_xlfn.XLOOKUP($A491,削除禁止_電灯料金!K:K,削除禁止_電灯料金!M:M,"-"),2)),"-")</f>
        <v>0</v>
      </c>
      <c r="AV491" s="178">
        <f>IFERROR(IF(OR($G491="公衆街路灯A",$G491="定額電灯"),ROUND((((AR491+AS491)*AN491))*12*_xlfn.XLOOKUP($A491,削除禁止_電灯料金!K:K,削除禁止_電灯料金!N:N),0),ROUND((AT491+AU491)*AN491*12*_xlfn.XLOOKUP($A491,削除禁止_電灯料金!K:K,削除禁止_電灯料金!N:N),0)),0)</f>
        <v>0</v>
      </c>
      <c r="AW491" s="145"/>
    </row>
    <row r="492" spans="1:49" ht="30" customHeight="1">
      <c r="A492" s="1">
        <v>7</v>
      </c>
      <c r="B492" s="41" t="s">
        <v>623</v>
      </c>
      <c r="C492" s="42"/>
      <c r="D492" s="146" t="s">
        <v>625</v>
      </c>
      <c r="E492" s="147" t="s">
        <v>71</v>
      </c>
      <c r="F492" s="148" t="s">
        <v>647</v>
      </c>
      <c r="G492" s="148" t="s">
        <v>73</v>
      </c>
      <c r="H492" s="149"/>
      <c r="I492" s="280"/>
      <c r="J492" s="267"/>
      <c r="K492" s="152">
        <v>8</v>
      </c>
      <c r="L492" s="153">
        <v>240</v>
      </c>
      <c r="M492" s="281" t="s">
        <v>630</v>
      </c>
      <c r="N492" s="119" t="s">
        <v>134</v>
      </c>
      <c r="O492" s="120">
        <v>2</v>
      </c>
      <c r="P492" s="155" t="s">
        <v>227</v>
      </c>
      <c r="Q492" s="155">
        <v>0</v>
      </c>
      <c r="R492" s="155">
        <v>0</v>
      </c>
      <c r="S492" s="156">
        <v>0</v>
      </c>
      <c r="T492" s="156">
        <v>0</v>
      </c>
      <c r="U492" s="156">
        <v>0</v>
      </c>
      <c r="V492" s="157">
        <v>0</v>
      </c>
      <c r="W492" s="158">
        <v>47</v>
      </c>
      <c r="X492" s="159">
        <v>6</v>
      </c>
      <c r="Y492" s="160">
        <v>12</v>
      </c>
      <c r="Z492" s="161">
        <f t="shared" si="100"/>
        <v>90.24</v>
      </c>
      <c r="AA492" s="155">
        <v>0</v>
      </c>
      <c r="AB492" s="162" t="s">
        <v>80</v>
      </c>
      <c r="AC492" s="163" t="s">
        <v>56</v>
      </c>
      <c r="AD492" s="164" t="s">
        <v>56</v>
      </c>
      <c r="AE492" s="163" t="s">
        <v>56</v>
      </c>
      <c r="AF492" s="164">
        <f t="shared" si="101"/>
        <v>225.6</v>
      </c>
      <c r="AG492" s="165">
        <f t="shared" si="102"/>
        <v>324864</v>
      </c>
      <c r="AH492" s="166" t="s">
        <v>113</v>
      </c>
      <c r="AI492" s="167"/>
      <c r="AJ492" s="168"/>
      <c r="AK492" s="169"/>
      <c r="AL492" s="170"/>
      <c r="AM492" s="171"/>
      <c r="AN492" s="172"/>
      <c r="AO492" s="173">
        <f t="shared" si="99"/>
        <v>0</v>
      </c>
      <c r="AP492" s="174" t="s">
        <v>82</v>
      </c>
      <c r="AQ492" s="175" t="str" cm="1">
        <f t="array" ref="AQ492">_xlfn.IFS(OR($G492="公衆街路灯A",$G492="定額電灯"),$G492&amp;AP492,COUNTIF(G492,"*従量電灯*"),G492,1,"-")</f>
        <v>従量電灯</v>
      </c>
      <c r="AR492" s="176" t="str" cm="1">
        <f t="array" ref="AR492">_xlfn.IFS($AN492=0,"-",OR($AH492="対象外",$AH492="-"),"-",OR($G492="公衆街路灯A",$G492="定額電灯"),_xlfn.XLOOKUP($AQ492,削除禁止_電灯料金!$B:$B,削除禁止_電灯料金!$E:$E,0),1,"-")</f>
        <v>-</v>
      </c>
      <c r="AS492" s="177" t="str" cm="1">
        <f t="array" ref="AS492">_xlfn.IFS($AR492="-","-",OR($G492="公衆街路灯A",$G492="定額電灯"),_xlfn.XLOOKUP(AQ492,削除禁止_電灯料金!$B:$B,削除禁止_電灯料金!$D:$D,0),1,"-")</f>
        <v>-</v>
      </c>
      <c r="AT492" s="176">
        <f>IFERROR(IF(OR($G492="公衆街路灯A",$G492="定額電灯"),"-",ROUND((_xlfn.XLOOKUP($AQ492,削除禁止_電灯料金!$B:$B,削除禁止_電灯料金!$E:$E)*AM492/1000*$K492*$L492/12),2)),"-")</f>
        <v>0</v>
      </c>
      <c r="AU492" s="177">
        <f>IFERROR(IF(OR($G492="公衆街路灯A",$G492="定額電灯"),"-",ROUND((AM492/1000*$K492*$L492/12)*_xlfn.XLOOKUP($A492,削除禁止_電灯料金!K:K,削除禁止_電灯料金!M:M,"-"),2)),"-")</f>
        <v>0</v>
      </c>
      <c r="AV492" s="178">
        <f>IFERROR(IF(OR($G492="公衆街路灯A",$G492="定額電灯"),ROUND((((AR492+AS492)*AN492))*12*_xlfn.XLOOKUP($A492,削除禁止_電灯料金!K:K,削除禁止_電灯料金!N:N),0),ROUND((AT492+AU492)*AN492*12*_xlfn.XLOOKUP($A492,削除禁止_電灯料金!K:K,削除禁止_電灯料金!N:N),0)),0)</f>
        <v>0</v>
      </c>
      <c r="AW492" s="145"/>
    </row>
    <row r="493" spans="1:49" ht="30" customHeight="1">
      <c r="A493" s="1">
        <v>7</v>
      </c>
      <c r="B493" s="41" t="s">
        <v>623</v>
      </c>
      <c r="C493" s="42"/>
      <c r="D493" s="146" t="s">
        <v>625</v>
      </c>
      <c r="E493" s="147" t="s">
        <v>71</v>
      </c>
      <c r="F493" s="148" t="s">
        <v>648</v>
      </c>
      <c r="G493" s="148" t="s">
        <v>73</v>
      </c>
      <c r="H493" s="149"/>
      <c r="I493" s="280"/>
      <c r="J493" s="267"/>
      <c r="K493" s="152">
        <v>24</v>
      </c>
      <c r="L493" s="153">
        <v>365</v>
      </c>
      <c r="M493" s="281" t="s">
        <v>649</v>
      </c>
      <c r="N493" s="119" t="s">
        <v>98</v>
      </c>
      <c r="O493" s="120">
        <v>1</v>
      </c>
      <c r="P493" s="155" t="s">
        <v>294</v>
      </c>
      <c r="Q493" s="155">
        <v>0</v>
      </c>
      <c r="R493" s="155">
        <v>0</v>
      </c>
      <c r="S493" s="156" t="s">
        <v>100</v>
      </c>
      <c r="T493" s="156">
        <v>0</v>
      </c>
      <c r="U493" s="156" t="s">
        <v>102</v>
      </c>
      <c r="V493" s="157">
        <v>0</v>
      </c>
      <c r="W493" s="158">
        <v>47</v>
      </c>
      <c r="X493" s="159">
        <v>1</v>
      </c>
      <c r="Y493" s="160">
        <v>1</v>
      </c>
      <c r="Z493" s="161">
        <f t="shared" si="100"/>
        <v>34.31</v>
      </c>
      <c r="AA493" s="155">
        <v>0</v>
      </c>
      <c r="AB493" s="162" t="s">
        <v>80</v>
      </c>
      <c r="AC493" s="163" t="s">
        <v>56</v>
      </c>
      <c r="AD493" s="164" t="s">
        <v>56</v>
      </c>
      <c r="AE493" s="163" t="s">
        <v>56</v>
      </c>
      <c r="AF493" s="164">
        <f t="shared" si="101"/>
        <v>1029.3000000000002</v>
      </c>
      <c r="AG493" s="165">
        <f t="shared" si="102"/>
        <v>123516.00000000003</v>
      </c>
      <c r="AH493" s="166" t="s">
        <v>81</v>
      </c>
      <c r="AI493" s="167"/>
      <c r="AJ493" s="168"/>
      <c r="AK493" s="169"/>
      <c r="AL493" s="170"/>
      <c r="AM493" s="171"/>
      <c r="AN493" s="172"/>
      <c r="AO493" s="173">
        <f t="shared" si="99"/>
        <v>0</v>
      </c>
      <c r="AP493" s="174" t="s">
        <v>82</v>
      </c>
      <c r="AQ493" s="175" t="str" cm="1">
        <f t="array" ref="AQ493">_xlfn.IFS(OR($G493="公衆街路灯A",$G493="定額電灯"),$G493&amp;AP493,COUNTIF(G493,"*従量電灯*"),G493,1,"-")</f>
        <v>従量電灯</v>
      </c>
      <c r="AR493" s="176" t="str" cm="1">
        <f t="array" ref="AR493">_xlfn.IFS($AN493=0,"-",OR($AH493="対象外",$AH493="-"),"-",OR($G493="公衆街路灯A",$G493="定額電灯"),_xlfn.XLOOKUP($AQ493,削除禁止_電灯料金!$B:$B,削除禁止_電灯料金!$E:$E,0),1,"-")</f>
        <v>-</v>
      </c>
      <c r="AS493" s="177" t="str" cm="1">
        <f t="array" ref="AS493">_xlfn.IFS($AR493="-","-",OR($G493="公衆街路灯A",$G493="定額電灯"),_xlfn.XLOOKUP(AQ493,削除禁止_電灯料金!$B:$B,削除禁止_電灯料金!$D:$D,0),1,"-")</f>
        <v>-</v>
      </c>
      <c r="AT493" s="176">
        <f>IFERROR(IF(OR($G493="公衆街路灯A",$G493="定額電灯"),"-",ROUND((_xlfn.XLOOKUP($AQ493,削除禁止_電灯料金!$B:$B,削除禁止_電灯料金!$E:$E)*AM493/1000*$K493*$L493/12),2)),"-")</f>
        <v>0</v>
      </c>
      <c r="AU493" s="177">
        <f>IFERROR(IF(OR($G493="公衆街路灯A",$G493="定額電灯"),"-",ROUND((AM493/1000*$K493*$L493/12)*_xlfn.XLOOKUP($A493,削除禁止_電灯料金!K:K,削除禁止_電灯料金!M:M,"-"),2)),"-")</f>
        <v>0</v>
      </c>
      <c r="AV493" s="178">
        <f>IFERROR(IF(OR($G493="公衆街路灯A",$G493="定額電灯"),ROUND((((AR493+AS493)*AN493))*12*_xlfn.XLOOKUP($A493,削除禁止_電灯料金!K:K,削除禁止_電灯料金!N:N),0),ROUND((AT493+AU493)*AN493*12*_xlfn.XLOOKUP($A493,削除禁止_電灯料金!K:K,削除禁止_電灯料金!N:N),0)),0)</f>
        <v>0</v>
      </c>
      <c r="AW493" s="145"/>
    </row>
    <row r="494" spans="1:49" ht="30" customHeight="1">
      <c r="A494" s="1">
        <v>7</v>
      </c>
      <c r="B494" s="41" t="s">
        <v>623</v>
      </c>
      <c r="C494" s="42"/>
      <c r="D494" s="146" t="s">
        <v>625</v>
      </c>
      <c r="E494" s="147" t="s">
        <v>71</v>
      </c>
      <c r="F494" s="148" t="s">
        <v>648</v>
      </c>
      <c r="G494" s="148" t="s">
        <v>73</v>
      </c>
      <c r="H494" s="149"/>
      <c r="I494" s="280"/>
      <c r="J494" s="267"/>
      <c r="K494" s="152">
        <v>2</v>
      </c>
      <c r="L494" s="153">
        <v>240</v>
      </c>
      <c r="M494" s="281" t="s">
        <v>644</v>
      </c>
      <c r="N494" s="119" t="s">
        <v>110</v>
      </c>
      <c r="O494" s="120">
        <v>2</v>
      </c>
      <c r="P494" s="155" t="s">
        <v>135</v>
      </c>
      <c r="Q494" s="155">
        <v>0</v>
      </c>
      <c r="R494" s="155" t="s">
        <v>295</v>
      </c>
      <c r="S494" s="156">
        <v>0</v>
      </c>
      <c r="T494" s="156">
        <v>0</v>
      </c>
      <c r="U494" s="156">
        <v>0</v>
      </c>
      <c r="V494" s="157">
        <v>0</v>
      </c>
      <c r="W494" s="158">
        <v>28</v>
      </c>
      <c r="X494" s="159">
        <v>2</v>
      </c>
      <c r="Y494" s="160">
        <v>4</v>
      </c>
      <c r="Z494" s="161">
        <f t="shared" si="100"/>
        <v>4.4800000000000004</v>
      </c>
      <c r="AA494" s="155">
        <v>0</v>
      </c>
      <c r="AB494" s="162" t="s">
        <v>80</v>
      </c>
      <c r="AC494" s="163" t="s">
        <v>56</v>
      </c>
      <c r="AD494" s="164" t="s">
        <v>56</v>
      </c>
      <c r="AE494" s="163" t="s">
        <v>56</v>
      </c>
      <c r="AF494" s="164">
        <f t="shared" si="101"/>
        <v>33.6</v>
      </c>
      <c r="AG494" s="165">
        <f t="shared" si="102"/>
        <v>16128</v>
      </c>
      <c r="AH494" s="166" t="s">
        <v>113</v>
      </c>
      <c r="AI494" s="167"/>
      <c r="AJ494" s="168"/>
      <c r="AK494" s="169"/>
      <c r="AL494" s="170"/>
      <c r="AM494" s="171"/>
      <c r="AN494" s="172"/>
      <c r="AO494" s="173">
        <f t="shared" si="99"/>
        <v>0</v>
      </c>
      <c r="AP494" s="174" t="s">
        <v>82</v>
      </c>
      <c r="AQ494" s="175" t="str" cm="1">
        <f t="array" ref="AQ494">_xlfn.IFS(OR($G494="公衆街路灯A",$G494="定額電灯"),$G494&amp;AP494,COUNTIF(G494,"*従量電灯*"),G494,1,"-")</f>
        <v>従量電灯</v>
      </c>
      <c r="AR494" s="176" t="str" cm="1">
        <f t="array" ref="AR494">_xlfn.IFS($AN494=0,"-",OR($AH494="対象外",$AH494="-"),"-",OR($G494="公衆街路灯A",$G494="定額電灯"),_xlfn.XLOOKUP($AQ494,削除禁止_電灯料金!$B:$B,削除禁止_電灯料金!$E:$E,0),1,"-")</f>
        <v>-</v>
      </c>
      <c r="AS494" s="177" t="str" cm="1">
        <f t="array" ref="AS494">_xlfn.IFS($AR494="-","-",OR($G494="公衆街路灯A",$G494="定額電灯"),_xlfn.XLOOKUP(AQ494,削除禁止_電灯料金!$B:$B,削除禁止_電灯料金!$D:$D,0),1,"-")</f>
        <v>-</v>
      </c>
      <c r="AT494" s="176">
        <f>IFERROR(IF(OR($G494="公衆街路灯A",$G494="定額電灯"),"-",ROUND((_xlfn.XLOOKUP($AQ494,削除禁止_電灯料金!$B:$B,削除禁止_電灯料金!$E:$E)*AM494/1000*$K494*$L494/12),2)),"-")</f>
        <v>0</v>
      </c>
      <c r="AU494" s="177">
        <f>IFERROR(IF(OR($G494="公衆街路灯A",$G494="定額電灯"),"-",ROUND((AM494/1000*$K494*$L494/12)*_xlfn.XLOOKUP($A494,削除禁止_電灯料金!K:K,削除禁止_電灯料金!M:M,"-"),2)),"-")</f>
        <v>0</v>
      </c>
      <c r="AV494" s="178">
        <f>IFERROR(IF(OR($G494="公衆街路灯A",$G494="定額電灯"),ROUND((((AR494+AS494)*AN494))*12*_xlfn.XLOOKUP($A494,削除禁止_電灯料金!K:K,削除禁止_電灯料金!N:N),0),ROUND((AT494+AU494)*AN494*12*_xlfn.XLOOKUP($A494,削除禁止_電灯料金!K:K,削除禁止_電灯料金!N:N),0)),0)</f>
        <v>0</v>
      </c>
      <c r="AW494" s="145"/>
    </row>
    <row r="495" spans="1:49" ht="30" customHeight="1">
      <c r="A495" s="1">
        <v>7</v>
      </c>
      <c r="B495" s="41" t="s">
        <v>623</v>
      </c>
      <c r="C495" s="42"/>
      <c r="D495" s="146" t="s">
        <v>625</v>
      </c>
      <c r="E495" s="147" t="s">
        <v>71</v>
      </c>
      <c r="F495" s="148" t="s">
        <v>648</v>
      </c>
      <c r="G495" s="148" t="s">
        <v>73</v>
      </c>
      <c r="H495" s="149"/>
      <c r="I495" s="280"/>
      <c r="J495" s="267"/>
      <c r="K495" s="152">
        <v>2</v>
      </c>
      <c r="L495" s="153">
        <v>240</v>
      </c>
      <c r="M495" s="281" t="s">
        <v>650</v>
      </c>
      <c r="N495" s="119" t="s">
        <v>110</v>
      </c>
      <c r="O495" s="120">
        <v>2</v>
      </c>
      <c r="P495" s="155" t="s">
        <v>135</v>
      </c>
      <c r="Q495" s="155">
        <v>0</v>
      </c>
      <c r="R495" s="155" t="s">
        <v>295</v>
      </c>
      <c r="S495" s="156">
        <v>0</v>
      </c>
      <c r="T495" s="156">
        <v>0</v>
      </c>
      <c r="U495" s="156">
        <v>0</v>
      </c>
      <c r="V495" s="157" t="s">
        <v>90</v>
      </c>
      <c r="W495" s="158">
        <v>28</v>
      </c>
      <c r="X495" s="159">
        <v>1</v>
      </c>
      <c r="Y495" s="160">
        <v>2</v>
      </c>
      <c r="Z495" s="161">
        <f t="shared" si="100"/>
        <v>2.2400000000000002</v>
      </c>
      <c r="AA495" s="155">
        <v>0</v>
      </c>
      <c r="AB495" s="162" t="s">
        <v>80</v>
      </c>
      <c r="AC495" s="163" t="s">
        <v>56</v>
      </c>
      <c r="AD495" s="164" t="s">
        <v>56</v>
      </c>
      <c r="AE495" s="163" t="s">
        <v>56</v>
      </c>
      <c r="AF495" s="164">
        <f t="shared" si="101"/>
        <v>33.6</v>
      </c>
      <c r="AG495" s="165">
        <f t="shared" si="102"/>
        <v>8064</v>
      </c>
      <c r="AH495" s="166" t="s">
        <v>81</v>
      </c>
      <c r="AI495" s="167"/>
      <c r="AJ495" s="168"/>
      <c r="AK495" s="169"/>
      <c r="AL495" s="170"/>
      <c r="AM495" s="171"/>
      <c r="AN495" s="172"/>
      <c r="AO495" s="173">
        <f t="shared" si="99"/>
        <v>0</v>
      </c>
      <c r="AP495" s="174" t="s">
        <v>82</v>
      </c>
      <c r="AQ495" s="175" t="str" cm="1">
        <f t="array" ref="AQ495">_xlfn.IFS(OR($G495="公衆街路灯A",$G495="定額電灯"),$G495&amp;AP495,COUNTIF(G495,"*従量電灯*"),G495,1,"-")</f>
        <v>従量電灯</v>
      </c>
      <c r="AR495" s="176" t="str" cm="1">
        <f t="array" ref="AR495">_xlfn.IFS($AN495=0,"-",OR($AH495="対象外",$AH495="-"),"-",OR($G495="公衆街路灯A",$G495="定額電灯"),_xlfn.XLOOKUP($AQ495,削除禁止_電灯料金!$B:$B,削除禁止_電灯料金!$E:$E,0),1,"-")</f>
        <v>-</v>
      </c>
      <c r="AS495" s="177" t="str" cm="1">
        <f t="array" ref="AS495">_xlfn.IFS($AR495="-","-",OR($G495="公衆街路灯A",$G495="定額電灯"),_xlfn.XLOOKUP(AQ495,削除禁止_電灯料金!$B:$B,削除禁止_電灯料金!$D:$D,0),1,"-")</f>
        <v>-</v>
      </c>
      <c r="AT495" s="176">
        <f>IFERROR(IF(OR($G495="公衆街路灯A",$G495="定額電灯"),"-",ROUND((_xlfn.XLOOKUP($AQ495,削除禁止_電灯料金!$B:$B,削除禁止_電灯料金!$E:$E)*AM495/1000*$K495*$L495/12),2)),"-")</f>
        <v>0</v>
      </c>
      <c r="AU495" s="177">
        <f>IFERROR(IF(OR($G495="公衆街路灯A",$G495="定額電灯"),"-",ROUND((AM495/1000*$K495*$L495/12)*_xlfn.XLOOKUP($A495,削除禁止_電灯料金!K:K,削除禁止_電灯料金!M:M,"-"),2)),"-")</f>
        <v>0</v>
      </c>
      <c r="AV495" s="178">
        <f>IFERROR(IF(OR($G495="公衆街路灯A",$G495="定額電灯"),ROUND((((AR495+AS495)*AN495))*12*_xlfn.XLOOKUP($A495,削除禁止_電灯料金!K:K,削除禁止_電灯料金!N:N),0),ROUND((AT495+AU495)*AN495*12*_xlfn.XLOOKUP($A495,削除禁止_電灯料金!K:K,削除禁止_電灯料金!N:N),0)),0)</f>
        <v>0</v>
      </c>
      <c r="AW495" s="145"/>
    </row>
    <row r="496" spans="1:49" ht="30" customHeight="1">
      <c r="A496" s="1">
        <v>7</v>
      </c>
      <c r="B496" s="41" t="s">
        <v>623</v>
      </c>
      <c r="C496" s="42"/>
      <c r="D496" s="146" t="s">
        <v>625</v>
      </c>
      <c r="E496" s="147" t="s">
        <v>71</v>
      </c>
      <c r="F496" s="148" t="s">
        <v>651</v>
      </c>
      <c r="G496" s="148" t="s">
        <v>73</v>
      </c>
      <c r="H496" s="149"/>
      <c r="I496" s="280"/>
      <c r="J496" s="267"/>
      <c r="K496" s="152">
        <v>2</v>
      </c>
      <c r="L496" s="153">
        <v>240</v>
      </c>
      <c r="M496" s="281" t="s">
        <v>634</v>
      </c>
      <c r="N496" s="119" t="s">
        <v>134</v>
      </c>
      <c r="O496" s="120">
        <v>1</v>
      </c>
      <c r="P496" s="155" t="s">
        <v>227</v>
      </c>
      <c r="Q496" s="155">
        <v>0</v>
      </c>
      <c r="R496" s="155">
        <v>0</v>
      </c>
      <c r="S496" s="156">
        <v>0</v>
      </c>
      <c r="T496" s="156">
        <v>0</v>
      </c>
      <c r="U496" s="156">
        <v>0</v>
      </c>
      <c r="V496" s="157">
        <v>0</v>
      </c>
      <c r="W496" s="158">
        <v>47</v>
      </c>
      <c r="X496" s="159">
        <v>2</v>
      </c>
      <c r="Y496" s="160">
        <v>2</v>
      </c>
      <c r="Z496" s="161">
        <f t="shared" si="100"/>
        <v>3.76</v>
      </c>
      <c r="AA496" s="155">
        <v>0</v>
      </c>
      <c r="AB496" s="162" t="s">
        <v>80</v>
      </c>
      <c r="AC496" s="163" t="s">
        <v>56</v>
      </c>
      <c r="AD496" s="164" t="s">
        <v>56</v>
      </c>
      <c r="AE496" s="163" t="s">
        <v>56</v>
      </c>
      <c r="AF496" s="164">
        <f t="shared" si="101"/>
        <v>56.4</v>
      </c>
      <c r="AG496" s="165">
        <f t="shared" si="102"/>
        <v>13536</v>
      </c>
      <c r="AH496" s="166" t="s">
        <v>113</v>
      </c>
      <c r="AI496" s="167"/>
      <c r="AJ496" s="168"/>
      <c r="AK496" s="169"/>
      <c r="AL496" s="170"/>
      <c r="AM496" s="171"/>
      <c r="AN496" s="172"/>
      <c r="AO496" s="173">
        <f t="shared" si="99"/>
        <v>0</v>
      </c>
      <c r="AP496" s="174" t="s">
        <v>82</v>
      </c>
      <c r="AQ496" s="175" t="str" cm="1">
        <f t="array" ref="AQ496">_xlfn.IFS(OR($G496="公衆街路灯A",$G496="定額電灯"),$G496&amp;AP496,COUNTIF(G496,"*従量電灯*"),G496,1,"-")</f>
        <v>従量電灯</v>
      </c>
      <c r="AR496" s="176" t="str" cm="1">
        <f t="array" ref="AR496">_xlfn.IFS($AN496=0,"-",OR($AH496="対象外",$AH496="-"),"-",OR($G496="公衆街路灯A",$G496="定額電灯"),_xlfn.XLOOKUP($AQ496,削除禁止_電灯料金!$B:$B,削除禁止_電灯料金!$E:$E,0),1,"-")</f>
        <v>-</v>
      </c>
      <c r="AS496" s="177" t="str" cm="1">
        <f t="array" ref="AS496">_xlfn.IFS($AR496="-","-",OR($G496="公衆街路灯A",$G496="定額電灯"),_xlfn.XLOOKUP(AQ496,削除禁止_電灯料金!$B:$B,削除禁止_電灯料金!$D:$D,0),1,"-")</f>
        <v>-</v>
      </c>
      <c r="AT496" s="176">
        <f>IFERROR(IF(OR($G496="公衆街路灯A",$G496="定額電灯"),"-",ROUND((_xlfn.XLOOKUP($AQ496,削除禁止_電灯料金!$B:$B,削除禁止_電灯料金!$E:$E)*AM496/1000*$K496*$L496/12),2)),"-")</f>
        <v>0</v>
      </c>
      <c r="AU496" s="177">
        <f>IFERROR(IF(OR($G496="公衆街路灯A",$G496="定額電灯"),"-",ROUND((AM496/1000*$K496*$L496/12)*_xlfn.XLOOKUP($A496,削除禁止_電灯料金!K:K,削除禁止_電灯料金!M:M,"-"),2)),"-")</f>
        <v>0</v>
      </c>
      <c r="AV496" s="178">
        <f>IFERROR(IF(OR($G496="公衆街路灯A",$G496="定額電灯"),ROUND((((AR496+AS496)*AN496))*12*_xlfn.XLOOKUP($A496,削除禁止_電灯料金!K:K,削除禁止_電灯料金!N:N),0),ROUND((AT496+AU496)*AN496*12*_xlfn.XLOOKUP($A496,削除禁止_電灯料金!K:K,削除禁止_電灯料金!N:N),0)),0)</f>
        <v>0</v>
      </c>
      <c r="AW496" s="145"/>
    </row>
    <row r="497" spans="1:49" ht="30" customHeight="1">
      <c r="A497" s="1">
        <v>7</v>
      </c>
      <c r="B497" s="41" t="s">
        <v>623</v>
      </c>
      <c r="C497" s="42"/>
      <c r="D497" s="180" t="s">
        <v>625</v>
      </c>
      <c r="E497" s="181" t="s">
        <v>71</v>
      </c>
      <c r="F497" s="182" t="s">
        <v>651</v>
      </c>
      <c r="G497" s="182" t="s">
        <v>73</v>
      </c>
      <c r="H497" s="183" t="s">
        <v>118</v>
      </c>
      <c r="I497" s="311"/>
      <c r="J497" s="312"/>
      <c r="K497" s="186">
        <v>2</v>
      </c>
      <c r="L497" s="187">
        <v>240</v>
      </c>
      <c r="M497" s="313" t="s">
        <v>652</v>
      </c>
      <c r="N497" s="189" t="s">
        <v>653</v>
      </c>
      <c r="O497" s="190">
        <v>1</v>
      </c>
      <c r="P497" s="191" t="s">
        <v>249</v>
      </c>
      <c r="Q497" s="191">
        <v>0</v>
      </c>
      <c r="R497" s="191">
        <v>0</v>
      </c>
      <c r="S497" s="192">
        <v>0</v>
      </c>
      <c r="T497" s="192">
        <v>0</v>
      </c>
      <c r="U497" s="192">
        <v>0</v>
      </c>
      <c r="V497" s="193">
        <v>0</v>
      </c>
      <c r="W497" s="194">
        <v>54</v>
      </c>
      <c r="X497" s="195">
        <v>1</v>
      </c>
      <c r="Y497" s="196">
        <v>1</v>
      </c>
      <c r="Z497" s="197">
        <v>0</v>
      </c>
      <c r="AA497" s="191">
        <v>0</v>
      </c>
      <c r="AB497" s="198" t="s">
        <v>80</v>
      </c>
      <c r="AC497" s="199" t="s">
        <v>56</v>
      </c>
      <c r="AD497" s="200" t="s">
        <v>56</v>
      </c>
      <c r="AE497" s="199" t="s">
        <v>56</v>
      </c>
      <c r="AF497" s="200">
        <v>0</v>
      </c>
      <c r="AG497" s="201">
        <v>0</v>
      </c>
      <c r="AH497" s="201" t="s">
        <v>124</v>
      </c>
      <c r="AI497" s="202" t="s">
        <v>124</v>
      </c>
      <c r="AJ497" s="203"/>
      <c r="AK497" s="204"/>
      <c r="AL497" s="194"/>
      <c r="AM497" s="205"/>
      <c r="AN497" s="206"/>
      <c r="AO497" s="200">
        <f t="shared" si="99"/>
        <v>0</v>
      </c>
      <c r="AP497" s="207" t="s">
        <v>82</v>
      </c>
      <c r="AQ497" s="198" t="str" cm="1">
        <f t="array" ref="AQ497">_xlfn.IFS(OR($G497="公衆街路灯A",$G497="定額電灯"),$G497&amp;AP497,COUNTIF(G497,"*従量電灯*"),G497,1,"-")</f>
        <v>従量電灯</v>
      </c>
      <c r="AR497" s="208" t="str" cm="1">
        <f t="array" ref="AR497">_xlfn.IFS($AN497=0,"-",OR($AH497="対象外",$AH497="-"),"-",OR($G497="公衆街路灯A",$G497="定額電灯"),_xlfn.XLOOKUP($AQ497,削除禁止_電灯料金!$B:$B,削除禁止_電灯料金!$E:$E,0),1,"-")</f>
        <v>-</v>
      </c>
      <c r="AS497" s="209" t="str" cm="1">
        <f t="array" ref="AS497">_xlfn.IFS($AR497="-","-",OR($G497="公衆街路灯A",$G497="定額電灯"),_xlfn.XLOOKUP(AQ497,削除禁止_電灯料金!$B:$B,削除禁止_電灯料金!$D:$D,0),1,"-")</f>
        <v>-</v>
      </c>
      <c r="AT497" s="208">
        <f>IFERROR(IF(OR($G497="公衆街路灯A",$G497="定額電灯"),"-",ROUND((_xlfn.XLOOKUP($AQ497,削除禁止_電灯料金!$B:$B,削除禁止_電灯料金!$E:$E)*AM497/1000*$K497*$L497/12),2)),"-")</f>
        <v>0</v>
      </c>
      <c r="AU497" s="209">
        <f>IFERROR(IF(OR($G497="公衆街路灯A",$G497="定額電灯"),"-",ROUND((AM497/1000*$K497*$L497/12)*_xlfn.XLOOKUP($A497,削除禁止_電灯料金!K:K,削除禁止_電灯料金!M:M,"-"),2)),"-")</f>
        <v>0</v>
      </c>
      <c r="AV497" s="210">
        <f>IFERROR(IF(OR($G497="公衆街路灯A",$G497="定額電灯"),ROUND((((AR497+AS497)*AN497))*12*_xlfn.XLOOKUP($A497,削除禁止_電灯料金!K:K,削除禁止_電灯料金!N:N),0),ROUND((AT497+AU497)*AN497*12*_xlfn.XLOOKUP($A497,削除禁止_電灯料金!K:K,削除禁止_電灯料金!N:N),0)),0)</f>
        <v>0</v>
      </c>
      <c r="AW497" s="145"/>
    </row>
    <row r="498" spans="1:49" ht="30" customHeight="1">
      <c r="A498" s="1">
        <v>7</v>
      </c>
      <c r="B498" s="41" t="s">
        <v>623</v>
      </c>
      <c r="C498" s="42"/>
      <c r="D498" s="180" t="s">
        <v>625</v>
      </c>
      <c r="E498" s="181" t="s">
        <v>71</v>
      </c>
      <c r="F498" s="182" t="s">
        <v>654</v>
      </c>
      <c r="G498" s="182" t="s">
        <v>56</v>
      </c>
      <c r="H498" s="183" t="s">
        <v>168</v>
      </c>
      <c r="I498" s="311"/>
      <c r="J498" s="312"/>
      <c r="K498" s="186" t="s">
        <v>82</v>
      </c>
      <c r="L498" s="187" t="s">
        <v>82</v>
      </c>
      <c r="M498" s="313" t="s">
        <v>82</v>
      </c>
      <c r="N498" s="189">
        <v>0</v>
      </c>
      <c r="O498" s="190">
        <v>0</v>
      </c>
      <c r="P498" s="191">
        <v>0</v>
      </c>
      <c r="Q498" s="191">
        <v>0</v>
      </c>
      <c r="R498" s="191">
        <v>0</v>
      </c>
      <c r="S498" s="192">
        <v>0</v>
      </c>
      <c r="T498" s="192">
        <v>0</v>
      </c>
      <c r="U498" s="192">
        <v>0</v>
      </c>
      <c r="V498" s="193">
        <v>0</v>
      </c>
      <c r="W498" s="194">
        <v>0</v>
      </c>
      <c r="X498" s="195"/>
      <c r="Y498" s="196">
        <v>0</v>
      </c>
      <c r="Z498" s="197">
        <v>0</v>
      </c>
      <c r="AA498" s="191">
        <v>0</v>
      </c>
      <c r="AB498" s="198" t="s">
        <v>56</v>
      </c>
      <c r="AC498" s="199" t="s">
        <v>56</v>
      </c>
      <c r="AD498" s="200" t="s">
        <v>56</v>
      </c>
      <c r="AE498" s="199" t="s">
        <v>56</v>
      </c>
      <c r="AF498" s="200" t="s">
        <v>56</v>
      </c>
      <c r="AG498" s="201">
        <v>0</v>
      </c>
      <c r="AH498" s="201" t="s">
        <v>56</v>
      </c>
      <c r="AI498" s="202"/>
      <c r="AJ498" s="203"/>
      <c r="AK498" s="204"/>
      <c r="AL498" s="194"/>
      <c r="AM498" s="205"/>
      <c r="AN498" s="206"/>
      <c r="AO498" s="200">
        <f t="shared" si="99"/>
        <v>0</v>
      </c>
      <c r="AP498" s="207" t="s">
        <v>82</v>
      </c>
      <c r="AQ498" s="198" t="str" cm="1">
        <f t="array" ref="AQ498">_xlfn.IFS(OR($G498="公衆街路灯A",$G498="定額電灯"),$G498&amp;AP498,COUNTIF(G498,"*従量電灯*"),G498,1,"-")</f>
        <v>-</v>
      </c>
      <c r="AR498" s="208" t="str" cm="1">
        <f t="array" ref="AR498">_xlfn.IFS($AN498=0,"-",OR($AH498="対象外",$AH498="-"),"-",OR($G498="公衆街路灯A",$G498="定額電灯"),_xlfn.XLOOKUP($AQ498,削除禁止_電灯料金!$B:$B,削除禁止_電灯料金!$E:$E,0),1,"-")</f>
        <v>-</v>
      </c>
      <c r="AS498" s="209" t="str" cm="1">
        <f t="array" ref="AS498">_xlfn.IFS($AR498="-","-",OR($G498="公衆街路灯A",$G498="定額電灯"),_xlfn.XLOOKUP(AQ498,削除禁止_電灯料金!$B:$B,削除禁止_電灯料金!$D:$D,0),1,"-")</f>
        <v>-</v>
      </c>
      <c r="AT498" s="208" t="str">
        <f>IFERROR(IF(OR($G498="公衆街路灯A",$G498="定額電灯"),"-",ROUND((_xlfn.XLOOKUP($AQ498,削除禁止_電灯料金!$B:$B,削除禁止_電灯料金!$E:$E)*AM498/1000*$K498*$L498/12),2)),"-")</f>
        <v>-</v>
      </c>
      <c r="AU498" s="209" t="str">
        <f>IFERROR(IF(OR($G498="公衆街路灯A",$G498="定額電灯"),"-",ROUND((AM498/1000*$K498*$L498/12)*_xlfn.XLOOKUP($A498,削除禁止_電灯料金!K:K,削除禁止_電灯料金!M:M,"-"),2)),"-")</f>
        <v>-</v>
      </c>
      <c r="AV498" s="210">
        <f>IFERROR(IF(OR($G498="公衆街路灯A",$G498="定額電灯"),ROUND((((AR498+AS498)*AN498))*12*_xlfn.XLOOKUP($A498,削除禁止_電灯料金!K:K,削除禁止_電灯料金!N:N),0),ROUND((AT498+AU498)*AN498*12*_xlfn.XLOOKUP($A498,削除禁止_電灯料金!K:K,削除禁止_電灯料金!N:N),0)),0)</f>
        <v>0</v>
      </c>
      <c r="AW498" s="145"/>
    </row>
    <row r="499" spans="1:49" ht="30" customHeight="1">
      <c r="A499" s="1">
        <v>7</v>
      </c>
      <c r="B499" s="41" t="s">
        <v>623</v>
      </c>
      <c r="C499" s="42"/>
      <c r="D499" s="146" t="s">
        <v>625</v>
      </c>
      <c r="E499" s="147" t="s">
        <v>71</v>
      </c>
      <c r="F499" s="148" t="s">
        <v>655</v>
      </c>
      <c r="G499" s="148" t="s">
        <v>73</v>
      </c>
      <c r="H499" s="149"/>
      <c r="I499" s="280"/>
      <c r="J499" s="267"/>
      <c r="K499" s="152">
        <v>2</v>
      </c>
      <c r="L499" s="153">
        <v>240</v>
      </c>
      <c r="M499" s="281" t="s">
        <v>656</v>
      </c>
      <c r="N499" s="119" t="s">
        <v>172</v>
      </c>
      <c r="O499" s="120">
        <v>1</v>
      </c>
      <c r="P499" s="155" t="s">
        <v>657</v>
      </c>
      <c r="Q499" s="155">
        <v>0</v>
      </c>
      <c r="R499" s="155">
        <v>0</v>
      </c>
      <c r="S499" s="156" t="s">
        <v>211</v>
      </c>
      <c r="T499" s="156">
        <v>0</v>
      </c>
      <c r="U499" s="156" t="s">
        <v>658</v>
      </c>
      <c r="V499" s="157">
        <v>0</v>
      </c>
      <c r="W499" s="158">
        <v>34</v>
      </c>
      <c r="X499" s="159">
        <v>5</v>
      </c>
      <c r="Y499" s="160">
        <v>5</v>
      </c>
      <c r="Z499" s="161">
        <f t="shared" ref="Z499:Z500" si="103">K499*L499*W499*Y499/12/1000</f>
        <v>6.8</v>
      </c>
      <c r="AA499" s="155">
        <v>0</v>
      </c>
      <c r="AB499" s="162" t="s">
        <v>80</v>
      </c>
      <c r="AC499" s="163" t="s">
        <v>56</v>
      </c>
      <c r="AD499" s="164" t="s">
        <v>56</v>
      </c>
      <c r="AE499" s="163" t="s">
        <v>56</v>
      </c>
      <c r="AF499" s="164">
        <f t="shared" ref="AF499:AF500" si="104">$B$2*Z499/Y499</f>
        <v>40.799999999999997</v>
      </c>
      <c r="AG499" s="165">
        <f t="shared" ref="AG499:AG500" si="105">Y499*AF499*120</f>
        <v>24480</v>
      </c>
      <c r="AH499" s="166" t="s">
        <v>81</v>
      </c>
      <c r="AI499" s="167"/>
      <c r="AJ499" s="168"/>
      <c r="AK499" s="169"/>
      <c r="AL499" s="170"/>
      <c r="AM499" s="171"/>
      <c r="AN499" s="172"/>
      <c r="AO499" s="173">
        <f t="shared" si="99"/>
        <v>0</v>
      </c>
      <c r="AP499" s="174" t="s">
        <v>82</v>
      </c>
      <c r="AQ499" s="175" t="str" cm="1">
        <f t="array" ref="AQ499">_xlfn.IFS(OR($G499="公衆街路灯A",$G499="定額電灯"),$G499&amp;AP499,COUNTIF(G499,"*従量電灯*"),G499,1,"-")</f>
        <v>従量電灯</v>
      </c>
      <c r="AR499" s="176" t="str" cm="1">
        <f t="array" ref="AR499">_xlfn.IFS($AN499=0,"-",OR($AH499="対象外",$AH499="-"),"-",OR($G499="公衆街路灯A",$G499="定額電灯"),_xlfn.XLOOKUP($AQ499,削除禁止_電灯料金!$B:$B,削除禁止_電灯料金!$E:$E,0),1,"-")</f>
        <v>-</v>
      </c>
      <c r="AS499" s="177" t="str" cm="1">
        <f t="array" ref="AS499">_xlfn.IFS($AR499="-","-",OR($G499="公衆街路灯A",$G499="定額電灯"),_xlfn.XLOOKUP(AQ499,削除禁止_電灯料金!$B:$B,削除禁止_電灯料金!$D:$D,0),1,"-")</f>
        <v>-</v>
      </c>
      <c r="AT499" s="176">
        <f>IFERROR(IF(OR($G499="公衆街路灯A",$G499="定額電灯"),"-",ROUND((_xlfn.XLOOKUP($AQ499,削除禁止_電灯料金!$B:$B,削除禁止_電灯料金!$E:$E)*AM499/1000*$K499*$L499/12),2)),"-")</f>
        <v>0</v>
      </c>
      <c r="AU499" s="177">
        <f>IFERROR(IF(OR($G499="公衆街路灯A",$G499="定額電灯"),"-",ROUND((AM499/1000*$K499*$L499/12)*_xlfn.XLOOKUP($A499,削除禁止_電灯料金!K:K,削除禁止_電灯料金!M:M,"-"),2)),"-")</f>
        <v>0</v>
      </c>
      <c r="AV499" s="178">
        <f>IFERROR(IF(OR($G499="公衆街路灯A",$G499="定額電灯"),ROUND((((AR499+AS499)*AN499))*12*_xlfn.XLOOKUP($A499,削除禁止_電灯料金!K:K,削除禁止_電灯料金!N:N),0),ROUND((AT499+AU499)*AN499*12*_xlfn.XLOOKUP($A499,削除禁止_電灯料金!K:K,削除禁止_電灯料金!N:N),0)),0)</f>
        <v>0</v>
      </c>
      <c r="AW499" s="145"/>
    </row>
    <row r="500" spans="1:49" ht="30" customHeight="1">
      <c r="A500" s="1">
        <v>7</v>
      </c>
      <c r="B500" s="41" t="s">
        <v>623</v>
      </c>
      <c r="C500" s="42"/>
      <c r="D500" s="146" t="s">
        <v>625</v>
      </c>
      <c r="E500" s="147" t="s">
        <v>71</v>
      </c>
      <c r="F500" s="148" t="s">
        <v>659</v>
      </c>
      <c r="G500" s="148" t="s">
        <v>73</v>
      </c>
      <c r="H500" s="149"/>
      <c r="I500" s="280"/>
      <c r="J500" s="267"/>
      <c r="K500" s="152">
        <v>2</v>
      </c>
      <c r="L500" s="153">
        <v>240</v>
      </c>
      <c r="M500" s="281" t="s">
        <v>656</v>
      </c>
      <c r="N500" s="119" t="s">
        <v>172</v>
      </c>
      <c r="O500" s="120">
        <v>1</v>
      </c>
      <c r="P500" s="155" t="s">
        <v>657</v>
      </c>
      <c r="Q500" s="155">
        <v>0</v>
      </c>
      <c r="R500" s="155">
        <v>0</v>
      </c>
      <c r="S500" s="156" t="s">
        <v>211</v>
      </c>
      <c r="T500" s="156">
        <v>0</v>
      </c>
      <c r="U500" s="156" t="s">
        <v>658</v>
      </c>
      <c r="V500" s="157">
        <v>0</v>
      </c>
      <c r="W500" s="158">
        <v>34</v>
      </c>
      <c r="X500" s="159">
        <v>5</v>
      </c>
      <c r="Y500" s="160">
        <v>5</v>
      </c>
      <c r="Z500" s="161">
        <f t="shared" si="103"/>
        <v>6.8</v>
      </c>
      <c r="AA500" s="155">
        <v>0</v>
      </c>
      <c r="AB500" s="162" t="s">
        <v>80</v>
      </c>
      <c r="AC500" s="163" t="s">
        <v>56</v>
      </c>
      <c r="AD500" s="164" t="s">
        <v>56</v>
      </c>
      <c r="AE500" s="163" t="s">
        <v>56</v>
      </c>
      <c r="AF500" s="164">
        <f t="shared" si="104"/>
        <v>40.799999999999997</v>
      </c>
      <c r="AG500" s="165">
        <f t="shared" si="105"/>
        <v>24480</v>
      </c>
      <c r="AH500" s="166" t="s">
        <v>81</v>
      </c>
      <c r="AI500" s="167"/>
      <c r="AJ500" s="168"/>
      <c r="AK500" s="169"/>
      <c r="AL500" s="170"/>
      <c r="AM500" s="171"/>
      <c r="AN500" s="172"/>
      <c r="AO500" s="173">
        <f t="shared" si="99"/>
        <v>0</v>
      </c>
      <c r="AP500" s="174" t="s">
        <v>82</v>
      </c>
      <c r="AQ500" s="175" t="str" cm="1">
        <f t="array" ref="AQ500">_xlfn.IFS(OR($G500="公衆街路灯A",$G500="定額電灯"),$G500&amp;AP500,COUNTIF(G500,"*従量電灯*"),G500,1,"-")</f>
        <v>従量電灯</v>
      </c>
      <c r="AR500" s="176" t="str" cm="1">
        <f t="array" ref="AR500">_xlfn.IFS($AN500=0,"-",OR($AH500="対象外",$AH500="-"),"-",OR($G500="公衆街路灯A",$G500="定額電灯"),_xlfn.XLOOKUP($AQ500,削除禁止_電灯料金!$B:$B,削除禁止_電灯料金!$E:$E,0),1,"-")</f>
        <v>-</v>
      </c>
      <c r="AS500" s="177" t="str" cm="1">
        <f t="array" ref="AS500">_xlfn.IFS($AR500="-","-",OR($G500="公衆街路灯A",$G500="定額電灯"),_xlfn.XLOOKUP(AQ500,削除禁止_電灯料金!$B:$B,削除禁止_電灯料金!$D:$D,0),1,"-")</f>
        <v>-</v>
      </c>
      <c r="AT500" s="176">
        <f>IFERROR(IF(OR($G500="公衆街路灯A",$G500="定額電灯"),"-",ROUND((_xlfn.XLOOKUP($AQ500,削除禁止_電灯料金!$B:$B,削除禁止_電灯料金!$E:$E)*AM500/1000*$K500*$L500/12),2)),"-")</f>
        <v>0</v>
      </c>
      <c r="AU500" s="177">
        <f>IFERROR(IF(OR($G500="公衆街路灯A",$G500="定額電灯"),"-",ROUND((AM500/1000*$K500*$L500/12)*_xlfn.XLOOKUP($A500,削除禁止_電灯料金!K:K,削除禁止_電灯料金!M:M,"-"),2)),"-")</f>
        <v>0</v>
      </c>
      <c r="AV500" s="178">
        <f>IFERROR(IF(OR($G500="公衆街路灯A",$G500="定額電灯"),ROUND((((AR500+AS500)*AN500))*12*_xlfn.XLOOKUP($A500,削除禁止_電灯料金!K:K,削除禁止_電灯料金!N:N),0),ROUND((AT500+AU500)*AN500*12*_xlfn.XLOOKUP($A500,削除禁止_電灯料金!K:K,削除禁止_電灯料金!N:N),0)),0)</f>
        <v>0</v>
      </c>
      <c r="AW500" s="145"/>
    </row>
    <row r="501" spans="1:49" ht="30" customHeight="1">
      <c r="A501" s="1">
        <v>7</v>
      </c>
      <c r="B501" s="41" t="s">
        <v>623</v>
      </c>
      <c r="C501" s="42"/>
      <c r="D501" s="180" t="s">
        <v>625</v>
      </c>
      <c r="E501" s="181" t="s">
        <v>71</v>
      </c>
      <c r="F501" s="182" t="s">
        <v>660</v>
      </c>
      <c r="G501" s="182" t="s">
        <v>56</v>
      </c>
      <c r="H501" s="183" t="s">
        <v>168</v>
      </c>
      <c r="I501" s="311"/>
      <c r="J501" s="312"/>
      <c r="K501" s="186" t="s">
        <v>82</v>
      </c>
      <c r="L501" s="187" t="s">
        <v>82</v>
      </c>
      <c r="M501" s="313" t="s">
        <v>82</v>
      </c>
      <c r="N501" s="189">
        <v>0</v>
      </c>
      <c r="O501" s="190">
        <v>0</v>
      </c>
      <c r="P501" s="191">
        <v>0</v>
      </c>
      <c r="Q501" s="191">
        <v>0</v>
      </c>
      <c r="R501" s="191">
        <v>0</v>
      </c>
      <c r="S501" s="192">
        <v>0</v>
      </c>
      <c r="T501" s="192">
        <v>0</v>
      </c>
      <c r="U501" s="192">
        <v>0</v>
      </c>
      <c r="V501" s="193">
        <v>0</v>
      </c>
      <c r="W501" s="194">
        <v>0</v>
      </c>
      <c r="X501" s="195"/>
      <c r="Y501" s="196">
        <v>0</v>
      </c>
      <c r="Z501" s="197">
        <v>0</v>
      </c>
      <c r="AA501" s="191">
        <v>0</v>
      </c>
      <c r="AB501" s="198" t="s">
        <v>56</v>
      </c>
      <c r="AC501" s="199" t="s">
        <v>56</v>
      </c>
      <c r="AD501" s="200" t="s">
        <v>56</v>
      </c>
      <c r="AE501" s="199" t="s">
        <v>56</v>
      </c>
      <c r="AF501" s="200" t="s">
        <v>56</v>
      </c>
      <c r="AG501" s="201">
        <v>0</v>
      </c>
      <c r="AH501" s="201" t="s">
        <v>56</v>
      </c>
      <c r="AI501" s="202"/>
      <c r="AJ501" s="203"/>
      <c r="AK501" s="204"/>
      <c r="AL501" s="194"/>
      <c r="AM501" s="205"/>
      <c r="AN501" s="206"/>
      <c r="AO501" s="200">
        <f t="shared" si="99"/>
        <v>0</v>
      </c>
      <c r="AP501" s="207" t="s">
        <v>82</v>
      </c>
      <c r="AQ501" s="198" t="str" cm="1">
        <f t="array" ref="AQ501">_xlfn.IFS(OR($G501="公衆街路灯A",$G501="定額電灯"),$G501&amp;AP501,COUNTIF(G501,"*従量電灯*"),G501,1,"-")</f>
        <v>-</v>
      </c>
      <c r="AR501" s="208" t="str" cm="1">
        <f t="array" ref="AR501">_xlfn.IFS($AN501=0,"-",OR($AH501="対象外",$AH501="-"),"-",OR($G501="公衆街路灯A",$G501="定額電灯"),_xlfn.XLOOKUP($AQ501,削除禁止_電灯料金!$B:$B,削除禁止_電灯料金!$E:$E,0),1,"-")</f>
        <v>-</v>
      </c>
      <c r="AS501" s="209" t="str" cm="1">
        <f t="array" ref="AS501">_xlfn.IFS($AR501="-","-",OR($G501="公衆街路灯A",$G501="定額電灯"),_xlfn.XLOOKUP(AQ501,削除禁止_電灯料金!$B:$B,削除禁止_電灯料金!$D:$D,0),1,"-")</f>
        <v>-</v>
      </c>
      <c r="AT501" s="208" t="str">
        <f>IFERROR(IF(OR($G501="公衆街路灯A",$G501="定額電灯"),"-",ROUND((_xlfn.XLOOKUP($AQ501,削除禁止_電灯料金!$B:$B,削除禁止_電灯料金!$E:$E)*AM501/1000*$K501*$L501/12),2)),"-")</f>
        <v>-</v>
      </c>
      <c r="AU501" s="209" t="str">
        <f>IFERROR(IF(OR($G501="公衆街路灯A",$G501="定額電灯"),"-",ROUND((AM501/1000*$K501*$L501/12)*_xlfn.XLOOKUP($A501,削除禁止_電灯料金!K:K,削除禁止_電灯料金!M:M,"-"),2)),"-")</f>
        <v>-</v>
      </c>
      <c r="AV501" s="210">
        <f>IFERROR(IF(OR($G501="公衆街路灯A",$G501="定額電灯"),ROUND((((AR501+AS501)*AN501))*12*_xlfn.XLOOKUP($A501,削除禁止_電灯料金!K:K,削除禁止_電灯料金!N:N),0),ROUND((AT501+AU501)*AN501*12*_xlfn.XLOOKUP($A501,削除禁止_電灯料金!K:K,削除禁止_電灯料金!N:N),0)),0)</f>
        <v>0</v>
      </c>
      <c r="AW501" s="145"/>
    </row>
    <row r="502" spans="1:49" ht="30" customHeight="1">
      <c r="A502" s="1">
        <v>7</v>
      </c>
      <c r="B502" s="41" t="s">
        <v>623</v>
      </c>
      <c r="C502" s="42"/>
      <c r="D502" s="146" t="s">
        <v>625</v>
      </c>
      <c r="E502" s="147" t="s">
        <v>71</v>
      </c>
      <c r="F502" s="148" t="s">
        <v>661</v>
      </c>
      <c r="G502" s="148" t="s">
        <v>73</v>
      </c>
      <c r="H502" s="149"/>
      <c r="I502" s="280"/>
      <c r="J502" s="267"/>
      <c r="K502" s="152">
        <v>2</v>
      </c>
      <c r="L502" s="153">
        <v>240</v>
      </c>
      <c r="M502" s="281" t="s">
        <v>634</v>
      </c>
      <c r="N502" s="119" t="s">
        <v>134</v>
      </c>
      <c r="O502" s="120">
        <v>1</v>
      </c>
      <c r="P502" s="155" t="s">
        <v>227</v>
      </c>
      <c r="Q502" s="155">
        <v>0</v>
      </c>
      <c r="R502" s="155">
        <v>0</v>
      </c>
      <c r="S502" s="156">
        <v>0</v>
      </c>
      <c r="T502" s="156">
        <v>0</v>
      </c>
      <c r="U502" s="156">
        <v>0</v>
      </c>
      <c r="V502" s="157">
        <v>0</v>
      </c>
      <c r="W502" s="158">
        <v>47</v>
      </c>
      <c r="X502" s="159">
        <v>2</v>
      </c>
      <c r="Y502" s="160">
        <v>2</v>
      </c>
      <c r="Z502" s="161">
        <f t="shared" ref="Z502" si="106">K502*L502*W502*Y502/12/1000</f>
        <v>3.76</v>
      </c>
      <c r="AA502" s="155">
        <v>0</v>
      </c>
      <c r="AB502" s="162" t="s">
        <v>80</v>
      </c>
      <c r="AC502" s="163" t="s">
        <v>56</v>
      </c>
      <c r="AD502" s="164" t="s">
        <v>56</v>
      </c>
      <c r="AE502" s="163" t="s">
        <v>56</v>
      </c>
      <c r="AF502" s="164">
        <f t="shared" ref="AF502" si="107">$B$2*Z502/Y502</f>
        <v>56.4</v>
      </c>
      <c r="AG502" s="165">
        <f t="shared" ref="AG502" si="108">Y502*AF502*120</f>
        <v>13536</v>
      </c>
      <c r="AH502" s="166" t="s">
        <v>113</v>
      </c>
      <c r="AI502" s="167"/>
      <c r="AJ502" s="168"/>
      <c r="AK502" s="169"/>
      <c r="AL502" s="170"/>
      <c r="AM502" s="171"/>
      <c r="AN502" s="172"/>
      <c r="AO502" s="173">
        <f t="shared" si="99"/>
        <v>0</v>
      </c>
      <c r="AP502" s="174" t="s">
        <v>82</v>
      </c>
      <c r="AQ502" s="175" t="str" cm="1">
        <f t="array" ref="AQ502">_xlfn.IFS(OR($G502="公衆街路灯A",$G502="定額電灯"),$G502&amp;AP502,COUNTIF(G502,"*従量電灯*"),G502,1,"-")</f>
        <v>従量電灯</v>
      </c>
      <c r="AR502" s="176" t="str" cm="1">
        <f t="array" ref="AR502">_xlfn.IFS($AN502=0,"-",OR($AH502="対象外",$AH502="-"),"-",OR($G502="公衆街路灯A",$G502="定額電灯"),_xlfn.XLOOKUP($AQ502,削除禁止_電灯料金!$B:$B,削除禁止_電灯料金!$E:$E,0),1,"-")</f>
        <v>-</v>
      </c>
      <c r="AS502" s="177" t="str" cm="1">
        <f t="array" ref="AS502">_xlfn.IFS($AR502="-","-",OR($G502="公衆街路灯A",$G502="定額電灯"),_xlfn.XLOOKUP(AQ502,削除禁止_電灯料金!$B:$B,削除禁止_電灯料金!$D:$D,0),1,"-")</f>
        <v>-</v>
      </c>
      <c r="AT502" s="176">
        <f>IFERROR(IF(OR($G502="公衆街路灯A",$G502="定額電灯"),"-",ROUND((_xlfn.XLOOKUP($AQ502,削除禁止_電灯料金!$B:$B,削除禁止_電灯料金!$E:$E)*AM502/1000*$K502*$L502/12),2)),"-")</f>
        <v>0</v>
      </c>
      <c r="AU502" s="177">
        <f>IFERROR(IF(OR($G502="公衆街路灯A",$G502="定額電灯"),"-",ROUND((AM502/1000*$K502*$L502/12)*_xlfn.XLOOKUP($A502,削除禁止_電灯料金!K:K,削除禁止_電灯料金!M:M,"-"),2)),"-")</f>
        <v>0</v>
      </c>
      <c r="AV502" s="178">
        <f>IFERROR(IF(OR($G502="公衆街路灯A",$G502="定額電灯"),ROUND((((AR502+AS502)*AN502))*12*_xlfn.XLOOKUP($A502,削除禁止_電灯料金!K:K,削除禁止_電灯料金!N:N),0),ROUND((AT502+AU502)*AN502*12*_xlfn.XLOOKUP($A502,削除禁止_電灯料金!K:K,削除禁止_電灯料金!N:N),0)),0)</f>
        <v>0</v>
      </c>
      <c r="AW502" s="145"/>
    </row>
    <row r="503" spans="1:49" ht="30" customHeight="1">
      <c r="A503" s="1">
        <v>7</v>
      </c>
      <c r="B503" s="41" t="s">
        <v>623</v>
      </c>
      <c r="C503" s="42"/>
      <c r="D503" s="180" t="s">
        <v>625</v>
      </c>
      <c r="E503" s="181" t="s">
        <v>71</v>
      </c>
      <c r="F503" s="182" t="s">
        <v>661</v>
      </c>
      <c r="G503" s="182" t="s">
        <v>73</v>
      </c>
      <c r="H503" s="183" t="s">
        <v>118</v>
      </c>
      <c r="I503" s="311"/>
      <c r="J503" s="312"/>
      <c r="K503" s="186">
        <v>2</v>
      </c>
      <c r="L503" s="187">
        <v>240</v>
      </c>
      <c r="M503" s="313" t="s">
        <v>652</v>
      </c>
      <c r="N503" s="189" t="s">
        <v>653</v>
      </c>
      <c r="O503" s="190">
        <v>1</v>
      </c>
      <c r="P503" s="191" t="s">
        <v>249</v>
      </c>
      <c r="Q503" s="191">
        <v>0</v>
      </c>
      <c r="R503" s="191">
        <v>0</v>
      </c>
      <c r="S503" s="192">
        <v>0</v>
      </c>
      <c r="T503" s="192">
        <v>0</v>
      </c>
      <c r="U503" s="192">
        <v>0</v>
      </c>
      <c r="V503" s="193">
        <v>0</v>
      </c>
      <c r="W503" s="194">
        <v>54</v>
      </c>
      <c r="X503" s="195">
        <v>1</v>
      </c>
      <c r="Y503" s="196">
        <v>1</v>
      </c>
      <c r="Z503" s="197">
        <v>0</v>
      </c>
      <c r="AA503" s="191">
        <v>0</v>
      </c>
      <c r="AB503" s="198" t="s">
        <v>80</v>
      </c>
      <c r="AC503" s="199" t="s">
        <v>56</v>
      </c>
      <c r="AD503" s="200" t="s">
        <v>56</v>
      </c>
      <c r="AE503" s="199" t="s">
        <v>56</v>
      </c>
      <c r="AF503" s="200">
        <v>0</v>
      </c>
      <c r="AG503" s="201">
        <v>0</v>
      </c>
      <c r="AH503" s="201" t="s">
        <v>124</v>
      </c>
      <c r="AI503" s="202" t="s">
        <v>124</v>
      </c>
      <c r="AJ503" s="203"/>
      <c r="AK503" s="204"/>
      <c r="AL503" s="194"/>
      <c r="AM503" s="205"/>
      <c r="AN503" s="206"/>
      <c r="AO503" s="200">
        <f t="shared" si="99"/>
        <v>0</v>
      </c>
      <c r="AP503" s="207" t="s">
        <v>82</v>
      </c>
      <c r="AQ503" s="198" t="str" cm="1">
        <f t="array" ref="AQ503">_xlfn.IFS(OR($G503="公衆街路灯A",$G503="定額電灯"),$G503&amp;AP503,COUNTIF(G503,"*従量電灯*"),G503,1,"-")</f>
        <v>従量電灯</v>
      </c>
      <c r="AR503" s="208" t="str" cm="1">
        <f t="array" ref="AR503">_xlfn.IFS($AN503=0,"-",OR($AH503="対象外",$AH503="-"),"-",OR($G503="公衆街路灯A",$G503="定額電灯"),_xlfn.XLOOKUP($AQ503,削除禁止_電灯料金!$B:$B,削除禁止_電灯料金!$E:$E,0),1,"-")</f>
        <v>-</v>
      </c>
      <c r="AS503" s="209" t="str" cm="1">
        <f t="array" ref="AS503">_xlfn.IFS($AR503="-","-",OR($G503="公衆街路灯A",$G503="定額電灯"),_xlfn.XLOOKUP(AQ503,削除禁止_電灯料金!$B:$B,削除禁止_電灯料金!$D:$D,0),1,"-")</f>
        <v>-</v>
      </c>
      <c r="AT503" s="208">
        <f>IFERROR(IF(OR($G503="公衆街路灯A",$G503="定額電灯"),"-",ROUND((_xlfn.XLOOKUP($AQ503,削除禁止_電灯料金!$B:$B,削除禁止_電灯料金!$E:$E)*AM503/1000*$K503*$L503/12),2)),"-")</f>
        <v>0</v>
      </c>
      <c r="AU503" s="209">
        <f>IFERROR(IF(OR($G503="公衆街路灯A",$G503="定額電灯"),"-",ROUND((AM503/1000*$K503*$L503/12)*_xlfn.XLOOKUP($A503,削除禁止_電灯料金!K:K,削除禁止_電灯料金!M:M,"-"),2)),"-")</f>
        <v>0</v>
      </c>
      <c r="AV503" s="210">
        <f>IFERROR(IF(OR($G503="公衆街路灯A",$G503="定額電灯"),ROUND((((AR503+AS503)*AN503))*12*_xlfn.XLOOKUP($A503,削除禁止_電灯料金!K:K,削除禁止_電灯料金!N:N),0),ROUND((AT503+AU503)*AN503*12*_xlfn.XLOOKUP($A503,削除禁止_電灯料金!K:K,削除禁止_電灯料金!N:N),0)),0)</f>
        <v>0</v>
      </c>
      <c r="AW503" s="145"/>
    </row>
    <row r="504" spans="1:49" ht="30" customHeight="1">
      <c r="A504" s="1">
        <v>7</v>
      </c>
      <c r="B504" s="41" t="s">
        <v>623</v>
      </c>
      <c r="C504" s="42"/>
      <c r="D504" s="146" t="s">
        <v>625</v>
      </c>
      <c r="E504" s="147" t="s">
        <v>71</v>
      </c>
      <c r="F504" s="148" t="s">
        <v>662</v>
      </c>
      <c r="G504" s="148" t="s">
        <v>73</v>
      </c>
      <c r="H504" s="149"/>
      <c r="I504" s="280"/>
      <c r="J504" s="267"/>
      <c r="K504" s="152">
        <v>8</v>
      </c>
      <c r="L504" s="153">
        <v>240</v>
      </c>
      <c r="M504" s="281" t="s">
        <v>632</v>
      </c>
      <c r="N504" s="119" t="s">
        <v>93</v>
      </c>
      <c r="O504" s="120">
        <v>5</v>
      </c>
      <c r="P504" s="155" t="s">
        <v>135</v>
      </c>
      <c r="Q504" s="155">
        <v>0</v>
      </c>
      <c r="R504" s="155" t="s">
        <v>633</v>
      </c>
      <c r="S504" s="156">
        <v>0</v>
      </c>
      <c r="T504" s="156">
        <v>0</v>
      </c>
      <c r="U504" s="156" t="s">
        <v>476</v>
      </c>
      <c r="V504" s="157">
        <v>0</v>
      </c>
      <c r="W504" s="158">
        <v>28</v>
      </c>
      <c r="X504" s="159">
        <v>4</v>
      </c>
      <c r="Y504" s="160">
        <v>20</v>
      </c>
      <c r="Z504" s="161">
        <f t="shared" ref="Z504:Z507" si="109">K504*L504*W504*Y504/12/1000</f>
        <v>89.6</v>
      </c>
      <c r="AA504" s="155">
        <v>0</v>
      </c>
      <c r="AB504" s="162" t="s">
        <v>80</v>
      </c>
      <c r="AC504" s="163" t="s">
        <v>56</v>
      </c>
      <c r="AD504" s="164" t="s">
        <v>56</v>
      </c>
      <c r="AE504" s="163" t="s">
        <v>56</v>
      </c>
      <c r="AF504" s="164">
        <f t="shared" ref="AF504:AF507" si="110">$B$2*Z504/Y504</f>
        <v>134.4</v>
      </c>
      <c r="AG504" s="165">
        <f t="shared" ref="AG504:AG507" si="111">Y504*AF504*120</f>
        <v>322560</v>
      </c>
      <c r="AH504" s="166" t="s">
        <v>113</v>
      </c>
      <c r="AI504" s="167"/>
      <c r="AJ504" s="168"/>
      <c r="AK504" s="169"/>
      <c r="AL504" s="170"/>
      <c r="AM504" s="171"/>
      <c r="AN504" s="172"/>
      <c r="AO504" s="173">
        <f t="shared" si="99"/>
        <v>0</v>
      </c>
      <c r="AP504" s="174" t="s">
        <v>82</v>
      </c>
      <c r="AQ504" s="175" t="str" cm="1">
        <f t="array" ref="AQ504">_xlfn.IFS(OR($G504="公衆街路灯A",$G504="定額電灯"),$G504&amp;AP504,COUNTIF(G504,"*従量電灯*"),G504,1,"-")</f>
        <v>従量電灯</v>
      </c>
      <c r="AR504" s="176" t="str" cm="1">
        <f t="array" ref="AR504">_xlfn.IFS($AN504=0,"-",OR($AH504="対象外",$AH504="-"),"-",OR($G504="公衆街路灯A",$G504="定額電灯"),_xlfn.XLOOKUP($AQ504,削除禁止_電灯料金!$B:$B,削除禁止_電灯料金!$E:$E,0),1,"-")</f>
        <v>-</v>
      </c>
      <c r="AS504" s="177" t="str" cm="1">
        <f t="array" ref="AS504">_xlfn.IFS($AR504="-","-",OR($G504="公衆街路灯A",$G504="定額電灯"),_xlfn.XLOOKUP(AQ504,削除禁止_電灯料金!$B:$B,削除禁止_電灯料金!$D:$D,0),1,"-")</f>
        <v>-</v>
      </c>
      <c r="AT504" s="176">
        <f>IFERROR(IF(OR($G504="公衆街路灯A",$G504="定額電灯"),"-",ROUND((_xlfn.XLOOKUP($AQ504,削除禁止_電灯料金!$B:$B,削除禁止_電灯料金!$E:$E)*AM504/1000*$K504*$L504/12),2)),"-")</f>
        <v>0</v>
      </c>
      <c r="AU504" s="177">
        <f>IFERROR(IF(OR($G504="公衆街路灯A",$G504="定額電灯"),"-",ROUND((AM504/1000*$K504*$L504/12)*_xlfn.XLOOKUP($A504,削除禁止_電灯料金!K:K,削除禁止_電灯料金!M:M,"-"),2)),"-")</f>
        <v>0</v>
      </c>
      <c r="AV504" s="178">
        <f>IFERROR(IF(OR($G504="公衆街路灯A",$G504="定額電灯"),ROUND((((AR504+AS504)*AN504))*12*_xlfn.XLOOKUP($A504,削除禁止_電灯料金!K:K,削除禁止_電灯料金!N:N),0),ROUND((AT504+AU504)*AN504*12*_xlfn.XLOOKUP($A504,削除禁止_電灯料金!K:K,削除禁止_電灯料金!N:N),0)),0)</f>
        <v>0</v>
      </c>
      <c r="AW504" s="145"/>
    </row>
    <row r="505" spans="1:49" ht="30" customHeight="1">
      <c r="A505" s="1">
        <v>7</v>
      </c>
      <c r="B505" s="41" t="s">
        <v>623</v>
      </c>
      <c r="C505" s="42"/>
      <c r="D505" s="146" t="s">
        <v>625</v>
      </c>
      <c r="E505" s="147" t="s">
        <v>71</v>
      </c>
      <c r="F505" s="148" t="s">
        <v>662</v>
      </c>
      <c r="G505" s="148" t="s">
        <v>73</v>
      </c>
      <c r="H505" s="149"/>
      <c r="I505" s="280"/>
      <c r="J505" s="267"/>
      <c r="K505" s="152">
        <v>8</v>
      </c>
      <c r="L505" s="153">
        <v>240</v>
      </c>
      <c r="M505" s="281" t="s">
        <v>640</v>
      </c>
      <c r="N505" s="119" t="s">
        <v>134</v>
      </c>
      <c r="O505" s="120">
        <v>2</v>
      </c>
      <c r="P505" s="155" t="s">
        <v>135</v>
      </c>
      <c r="Q505" s="155">
        <v>0</v>
      </c>
      <c r="R505" s="155">
        <v>0</v>
      </c>
      <c r="S505" s="156">
        <v>0</v>
      </c>
      <c r="T505" s="156">
        <v>0</v>
      </c>
      <c r="U505" s="156">
        <v>0</v>
      </c>
      <c r="V505" s="157">
        <v>0</v>
      </c>
      <c r="W505" s="158">
        <v>28</v>
      </c>
      <c r="X505" s="159">
        <v>1</v>
      </c>
      <c r="Y505" s="160">
        <v>2</v>
      </c>
      <c r="Z505" s="161">
        <f t="shared" si="109"/>
        <v>8.9600000000000009</v>
      </c>
      <c r="AA505" s="155">
        <v>0</v>
      </c>
      <c r="AB505" s="162" t="s">
        <v>80</v>
      </c>
      <c r="AC505" s="163" t="s">
        <v>56</v>
      </c>
      <c r="AD505" s="164" t="s">
        <v>56</v>
      </c>
      <c r="AE505" s="163" t="s">
        <v>56</v>
      </c>
      <c r="AF505" s="164">
        <f t="shared" si="110"/>
        <v>134.4</v>
      </c>
      <c r="AG505" s="165">
        <f t="shared" si="111"/>
        <v>32256</v>
      </c>
      <c r="AH505" s="166" t="s">
        <v>113</v>
      </c>
      <c r="AI505" s="167"/>
      <c r="AJ505" s="168"/>
      <c r="AK505" s="169"/>
      <c r="AL505" s="170"/>
      <c r="AM505" s="171"/>
      <c r="AN505" s="172"/>
      <c r="AO505" s="173">
        <f t="shared" si="99"/>
        <v>0</v>
      </c>
      <c r="AP505" s="174" t="s">
        <v>82</v>
      </c>
      <c r="AQ505" s="175" t="str" cm="1">
        <f t="array" ref="AQ505">_xlfn.IFS(OR($G505="公衆街路灯A",$G505="定額電灯"),$G505&amp;AP505,COUNTIF(G505,"*従量電灯*"),G505,1,"-")</f>
        <v>従量電灯</v>
      </c>
      <c r="AR505" s="176" t="str" cm="1">
        <f t="array" ref="AR505">_xlfn.IFS($AN505=0,"-",OR($AH505="対象外",$AH505="-"),"-",OR($G505="公衆街路灯A",$G505="定額電灯"),_xlfn.XLOOKUP($AQ505,削除禁止_電灯料金!$B:$B,削除禁止_電灯料金!$E:$E,0),1,"-")</f>
        <v>-</v>
      </c>
      <c r="AS505" s="177" t="str" cm="1">
        <f t="array" ref="AS505">_xlfn.IFS($AR505="-","-",OR($G505="公衆街路灯A",$G505="定額電灯"),_xlfn.XLOOKUP(AQ505,削除禁止_電灯料金!$B:$B,削除禁止_電灯料金!$D:$D,0),1,"-")</f>
        <v>-</v>
      </c>
      <c r="AT505" s="176">
        <f>IFERROR(IF(OR($G505="公衆街路灯A",$G505="定額電灯"),"-",ROUND((_xlfn.XLOOKUP($AQ505,削除禁止_電灯料金!$B:$B,削除禁止_電灯料金!$E:$E)*AM505/1000*$K505*$L505/12),2)),"-")</f>
        <v>0</v>
      </c>
      <c r="AU505" s="177">
        <f>IFERROR(IF(OR($G505="公衆街路灯A",$G505="定額電灯"),"-",ROUND((AM505/1000*$K505*$L505/12)*_xlfn.XLOOKUP($A505,削除禁止_電灯料金!K:K,削除禁止_電灯料金!M:M,"-"),2)),"-")</f>
        <v>0</v>
      </c>
      <c r="AV505" s="178">
        <f>IFERROR(IF(OR($G505="公衆街路灯A",$G505="定額電灯"),ROUND((((AR505+AS505)*AN505))*12*_xlfn.XLOOKUP($A505,削除禁止_電灯料金!K:K,削除禁止_電灯料金!N:N),0),ROUND((AT505+AU505)*AN505*12*_xlfn.XLOOKUP($A505,削除禁止_電灯料金!K:K,削除禁止_電灯料金!N:N),0)),0)</f>
        <v>0</v>
      </c>
      <c r="AW505" s="145"/>
    </row>
    <row r="506" spans="1:49" ht="30" customHeight="1">
      <c r="A506" s="1">
        <v>7</v>
      </c>
      <c r="B506" s="41" t="s">
        <v>623</v>
      </c>
      <c r="C506" s="42"/>
      <c r="D506" s="146" t="s">
        <v>625</v>
      </c>
      <c r="E506" s="147" t="s">
        <v>71</v>
      </c>
      <c r="F506" s="148" t="s">
        <v>662</v>
      </c>
      <c r="G506" s="148" t="s">
        <v>73</v>
      </c>
      <c r="H506" s="149"/>
      <c r="I506" s="280"/>
      <c r="J506" s="267"/>
      <c r="K506" s="152">
        <v>8</v>
      </c>
      <c r="L506" s="153">
        <v>240</v>
      </c>
      <c r="M506" s="281" t="s">
        <v>663</v>
      </c>
      <c r="N506" s="119" t="s">
        <v>210</v>
      </c>
      <c r="O506" s="120">
        <v>1</v>
      </c>
      <c r="P506" s="155" t="s">
        <v>135</v>
      </c>
      <c r="Q506" s="155">
        <v>0</v>
      </c>
      <c r="R506" s="155">
        <v>0</v>
      </c>
      <c r="S506" s="156">
        <v>0</v>
      </c>
      <c r="T506" s="156">
        <v>0</v>
      </c>
      <c r="U506" s="156">
        <v>0</v>
      </c>
      <c r="V506" s="157">
        <v>0</v>
      </c>
      <c r="W506" s="158">
        <v>28</v>
      </c>
      <c r="X506" s="159">
        <v>1</v>
      </c>
      <c r="Y506" s="160">
        <v>1</v>
      </c>
      <c r="Z506" s="161">
        <f t="shared" si="109"/>
        <v>4.4800000000000004</v>
      </c>
      <c r="AA506" s="155">
        <v>0</v>
      </c>
      <c r="AB506" s="162" t="s">
        <v>80</v>
      </c>
      <c r="AC506" s="163" t="s">
        <v>56</v>
      </c>
      <c r="AD506" s="164" t="s">
        <v>56</v>
      </c>
      <c r="AE506" s="163" t="s">
        <v>56</v>
      </c>
      <c r="AF506" s="164">
        <f t="shared" si="110"/>
        <v>134.4</v>
      </c>
      <c r="AG506" s="165">
        <f t="shared" si="111"/>
        <v>16128</v>
      </c>
      <c r="AH506" s="166" t="s">
        <v>113</v>
      </c>
      <c r="AI506" s="167"/>
      <c r="AJ506" s="168"/>
      <c r="AK506" s="169"/>
      <c r="AL506" s="170"/>
      <c r="AM506" s="171"/>
      <c r="AN506" s="172"/>
      <c r="AO506" s="173">
        <f t="shared" si="99"/>
        <v>0</v>
      </c>
      <c r="AP506" s="174" t="s">
        <v>82</v>
      </c>
      <c r="AQ506" s="175" t="str" cm="1">
        <f t="array" ref="AQ506">_xlfn.IFS(OR($G506="公衆街路灯A",$G506="定額電灯"),$G506&amp;AP506,COUNTIF(G506,"*従量電灯*"),G506,1,"-")</f>
        <v>従量電灯</v>
      </c>
      <c r="AR506" s="176" t="str" cm="1">
        <f t="array" ref="AR506">_xlfn.IFS($AN506=0,"-",OR($AH506="対象外",$AH506="-"),"-",OR($G506="公衆街路灯A",$G506="定額電灯"),_xlfn.XLOOKUP($AQ506,削除禁止_電灯料金!$B:$B,削除禁止_電灯料金!$E:$E,0),1,"-")</f>
        <v>-</v>
      </c>
      <c r="AS506" s="177" t="str" cm="1">
        <f t="array" ref="AS506">_xlfn.IFS($AR506="-","-",OR($G506="公衆街路灯A",$G506="定額電灯"),_xlfn.XLOOKUP(AQ506,削除禁止_電灯料金!$B:$B,削除禁止_電灯料金!$D:$D,0),1,"-")</f>
        <v>-</v>
      </c>
      <c r="AT506" s="176">
        <f>IFERROR(IF(OR($G506="公衆街路灯A",$G506="定額電灯"),"-",ROUND((_xlfn.XLOOKUP($AQ506,削除禁止_電灯料金!$B:$B,削除禁止_電灯料金!$E:$E)*AM506/1000*$K506*$L506/12),2)),"-")</f>
        <v>0</v>
      </c>
      <c r="AU506" s="177">
        <f>IFERROR(IF(OR($G506="公衆街路灯A",$G506="定額電灯"),"-",ROUND((AM506/1000*$K506*$L506/12)*_xlfn.XLOOKUP($A506,削除禁止_電灯料金!K:K,削除禁止_電灯料金!M:M,"-"),2)),"-")</f>
        <v>0</v>
      </c>
      <c r="AV506" s="178">
        <f>IFERROR(IF(OR($G506="公衆街路灯A",$G506="定額電灯"),ROUND((((AR506+AS506)*AN506))*12*_xlfn.XLOOKUP($A506,削除禁止_電灯料金!K:K,削除禁止_電灯料金!N:N),0),ROUND((AT506+AU506)*AN506*12*_xlfn.XLOOKUP($A506,削除禁止_電灯料金!K:K,削除禁止_電灯料金!N:N),0)),0)</f>
        <v>0</v>
      </c>
      <c r="AW506" s="145"/>
    </row>
    <row r="507" spans="1:49" ht="30" customHeight="1">
      <c r="A507" s="1">
        <v>7</v>
      </c>
      <c r="B507" s="41" t="s">
        <v>623</v>
      </c>
      <c r="C507" s="42"/>
      <c r="D507" s="146" t="s">
        <v>625</v>
      </c>
      <c r="E507" s="147" t="s">
        <v>71</v>
      </c>
      <c r="F507" s="148" t="s">
        <v>664</v>
      </c>
      <c r="G507" s="148" t="s">
        <v>73</v>
      </c>
      <c r="H507" s="149"/>
      <c r="I507" s="280"/>
      <c r="J507" s="267"/>
      <c r="K507" s="152">
        <v>8</v>
      </c>
      <c r="L507" s="153">
        <v>240</v>
      </c>
      <c r="M507" s="281" t="s">
        <v>632</v>
      </c>
      <c r="N507" s="119" t="s">
        <v>93</v>
      </c>
      <c r="O507" s="120">
        <v>5</v>
      </c>
      <c r="P507" s="155" t="s">
        <v>135</v>
      </c>
      <c r="Q507" s="155">
        <v>0</v>
      </c>
      <c r="R507" s="155" t="s">
        <v>633</v>
      </c>
      <c r="S507" s="156">
        <v>0</v>
      </c>
      <c r="T507" s="156">
        <v>0</v>
      </c>
      <c r="U507" s="156" t="s">
        <v>476</v>
      </c>
      <c r="V507" s="157">
        <v>0</v>
      </c>
      <c r="W507" s="158">
        <v>28</v>
      </c>
      <c r="X507" s="159">
        <v>4</v>
      </c>
      <c r="Y507" s="160">
        <v>20</v>
      </c>
      <c r="Z507" s="161">
        <f t="shared" si="109"/>
        <v>89.6</v>
      </c>
      <c r="AA507" s="155">
        <v>0</v>
      </c>
      <c r="AB507" s="162" t="s">
        <v>80</v>
      </c>
      <c r="AC507" s="163" t="s">
        <v>56</v>
      </c>
      <c r="AD507" s="164" t="s">
        <v>56</v>
      </c>
      <c r="AE507" s="163" t="s">
        <v>56</v>
      </c>
      <c r="AF507" s="164">
        <f t="shared" si="110"/>
        <v>134.4</v>
      </c>
      <c r="AG507" s="165">
        <f t="shared" si="111"/>
        <v>322560</v>
      </c>
      <c r="AH507" s="166" t="s">
        <v>113</v>
      </c>
      <c r="AI507" s="167"/>
      <c r="AJ507" s="168"/>
      <c r="AK507" s="169"/>
      <c r="AL507" s="170"/>
      <c r="AM507" s="171"/>
      <c r="AN507" s="172"/>
      <c r="AO507" s="173">
        <f t="shared" si="99"/>
        <v>0</v>
      </c>
      <c r="AP507" s="174" t="s">
        <v>82</v>
      </c>
      <c r="AQ507" s="175" t="str" cm="1">
        <f t="array" ref="AQ507">_xlfn.IFS(OR($G507="公衆街路灯A",$G507="定額電灯"),$G507&amp;AP507,COUNTIF(G507,"*従量電灯*"),G507,1,"-")</f>
        <v>従量電灯</v>
      </c>
      <c r="AR507" s="176" t="str" cm="1">
        <f t="array" ref="AR507">_xlfn.IFS($AN507=0,"-",OR($AH507="対象外",$AH507="-"),"-",OR($G507="公衆街路灯A",$G507="定額電灯"),_xlfn.XLOOKUP($AQ507,削除禁止_電灯料金!$B:$B,削除禁止_電灯料金!$E:$E,0),1,"-")</f>
        <v>-</v>
      </c>
      <c r="AS507" s="177" t="str" cm="1">
        <f t="array" ref="AS507">_xlfn.IFS($AR507="-","-",OR($G507="公衆街路灯A",$G507="定額電灯"),_xlfn.XLOOKUP(AQ507,削除禁止_電灯料金!$B:$B,削除禁止_電灯料金!$D:$D,0),1,"-")</f>
        <v>-</v>
      </c>
      <c r="AT507" s="176">
        <f>IFERROR(IF(OR($G507="公衆街路灯A",$G507="定額電灯"),"-",ROUND((_xlfn.XLOOKUP($AQ507,削除禁止_電灯料金!$B:$B,削除禁止_電灯料金!$E:$E)*AM507/1000*$K507*$L507/12),2)),"-")</f>
        <v>0</v>
      </c>
      <c r="AU507" s="177">
        <f>IFERROR(IF(OR($G507="公衆街路灯A",$G507="定額電灯"),"-",ROUND((AM507/1000*$K507*$L507/12)*_xlfn.XLOOKUP($A507,削除禁止_電灯料金!K:K,削除禁止_電灯料金!M:M,"-"),2)),"-")</f>
        <v>0</v>
      </c>
      <c r="AV507" s="178">
        <f>IFERROR(IF(OR($G507="公衆街路灯A",$G507="定額電灯"),ROUND((((AR507+AS507)*AN507))*12*_xlfn.XLOOKUP($A507,削除禁止_電灯料金!K:K,削除禁止_電灯料金!N:N),0),ROUND((AT507+AU507)*AN507*12*_xlfn.XLOOKUP($A507,削除禁止_電灯料金!K:K,削除禁止_電灯料金!N:N),0)),0)</f>
        <v>0</v>
      </c>
      <c r="AW507" s="145"/>
    </row>
    <row r="508" spans="1:49" ht="30" customHeight="1">
      <c r="A508" s="1">
        <v>7</v>
      </c>
      <c r="B508" s="41" t="s">
        <v>623</v>
      </c>
      <c r="C508" s="42"/>
      <c r="D508" s="180" t="s">
        <v>625</v>
      </c>
      <c r="E508" s="181" t="s">
        <v>71</v>
      </c>
      <c r="F508" s="182" t="s">
        <v>665</v>
      </c>
      <c r="G508" s="182" t="s">
        <v>73</v>
      </c>
      <c r="H508" s="183" t="s">
        <v>118</v>
      </c>
      <c r="I508" s="311"/>
      <c r="J508" s="312"/>
      <c r="K508" s="186">
        <v>8</v>
      </c>
      <c r="L508" s="187">
        <v>240</v>
      </c>
      <c r="M508" s="313" t="s">
        <v>626</v>
      </c>
      <c r="N508" s="189" t="s">
        <v>75</v>
      </c>
      <c r="O508" s="190">
        <v>1</v>
      </c>
      <c r="P508" s="191" t="s">
        <v>249</v>
      </c>
      <c r="Q508" s="191">
        <v>0</v>
      </c>
      <c r="R508" s="191" t="s">
        <v>77</v>
      </c>
      <c r="S508" s="192">
        <v>0</v>
      </c>
      <c r="T508" s="192">
        <v>0</v>
      </c>
      <c r="U508" s="192">
        <v>0</v>
      </c>
      <c r="V508" s="193">
        <v>0</v>
      </c>
      <c r="W508" s="194">
        <v>54</v>
      </c>
      <c r="X508" s="195">
        <v>8</v>
      </c>
      <c r="Y508" s="196">
        <v>8</v>
      </c>
      <c r="Z508" s="197">
        <v>0</v>
      </c>
      <c r="AA508" s="191">
        <v>0</v>
      </c>
      <c r="AB508" s="198" t="s">
        <v>80</v>
      </c>
      <c r="AC508" s="199" t="s">
        <v>56</v>
      </c>
      <c r="AD508" s="200" t="s">
        <v>56</v>
      </c>
      <c r="AE508" s="199" t="s">
        <v>56</v>
      </c>
      <c r="AF508" s="200">
        <v>0</v>
      </c>
      <c r="AG508" s="201">
        <v>0</v>
      </c>
      <c r="AH508" s="201" t="s">
        <v>124</v>
      </c>
      <c r="AI508" s="202" t="s">
        <v>124</v>
      </c>
      <c r="AJ508" s="203"/>
      <c r="AK508" s="204"/>
      <c r="AL508" s="194"/>
      <c r="AM508" s="205"/>
      <c r="AN508" s="206"/>
      <c r="AO508" s="200">
        <f t="shared" si="99"/>
        <v>0</v>
      </c>
      <c r="AP508" s="207" t="s">
        <v>82</v>
      </c>
      <c r="AQ508" s="198" t="str" cm="1">
        <f t="array" ref="AQ508">_xlfn.IFS(OR($G508="公衆街路灯A",$G508="定額電灯"),$G508&amp;AP508,COUNTIF(G508,"*従量電灯*"),G508,1,"-")</f>
        <v>従量電灯</v>
      </c>
      <c r="AR508" s="208" t="str" cm="1">
        <f t="array" ref="AR508">_xlfn.IFS($AN508=0,"-",OR($AH508="対象外",$AH508="-"),"-",OR($G508="公衆街路灯A",$G508="定額電灯"),_xlfn.XLOOKUP($AQ508,削除禁止_電灯料金!$B:$B,削除禁止_電灯料金!$E:$E,0),1,"-")</f>
        <v>-</v>
      </c>
      <c r="AS508" s="209" t="str" cm="1">
        <f t="array" ref="AS508">_xlfn.IFS($AR508="-","-",OR($G508="公衆街路灯A",$G508="定額電灯"),_xlfn.XLOOKUP(AQ508,削除禁止_電灯料金!$B:$B,削除禁止_電灯料金!$D:$D,0),1,"-")</f>
        <v>-</v>
      </c>
      <c r="AT508" s="208">
        <f>IFERROR(IF(OR($G508="公衆街路灯A",$G508="定額電灯"),"-",ROUND((_xlfn.XLOOKUP($AQ508,削除禁止_電灯料金!$B:$B,削除禁止_電灯料金!$E:$E)*AM508/1000*$K508*$L508/12),2)),"-")</f>
        <v>0</v>
      </c>
      <c r="AU508" s="209">
        <f>IFERROR(IF(OR($G508="公衆街路灯A",$G508="定額電灯"),"-",ROUND((AM508/1000*$K508*$L508/12)*_xlfn.XLOOKUP($A508,削除禁止_電灯料金!K:K,削除禁止_電灯料金!M:M,"-"),2)),"-")</f>
        <v>0</v>
      </c>
      <c r="AV508" s="210">
        <f>IFERROR(IF(OR($G508="公衆街路灯A",$G508="定額電灯"),ROUND((((AR508+AS508)*AN508))*12*_xlfn.XLOOKUP($A508,削除禁止_電灯料金!K:K,削除禁止_電灯料金!N:N),0),ROUND((AT508+AU508)*AN508*12*_xlfn.XLOOKUP($A508,削除禁止_電灯料金!K:K,削除禁止_電灯料金!N:N),0)),0)</f>
        <v>0</v>
      </c>
      <c r="AW508" s="145"/>
    </row>
    <row r="509" spans="1:49" ht="30" customHeight="1">
      <c r="A509" s="1">
        <v>7</v>
      </c>
      <c r="B509" s="41" t="s">
        <v>623</v>
      </c>
      <c r="C509" s="42"/>
      <c r="D509" s="146" t="s">
        <v>625</v>
      </c>
      <c r="E509" s="147" t="s">
        <v>71</v>
      </c>
      <c r="F509" s="148" t="s">
        <v>665</v>
      </c>
      <c r="G509" s="148" t="s">
        <v>73</v>
      </c>
      <c r="H509" s="149"/>
      <c r="I509" s="280"/>
      <c r="J509" s="267"/>
      <c r="K509" s="152">
        <v>24</v>
      </c>
      <c r="L509" s="153">
        <v>365</v>
      </c>
      <c r="M509" s="281" t="s">
        <v>627</v>
      </c>
      <c r="N509" s="119" t="s">
        <v>86</v>
      </c>
      <c r="O509" s="120">
        <v>1</v>
      </c>
      <c r="P509" s="155" t="s">
        <v>434</v>
      </c>
      <c r="Q509" s="155">
        <v>0</v>
      </c>
      <c r="R509" s="155" t="s">
        <v>77</v>
      </c>
      <c r="S509" s="156">
        <v>0</v>
      </c>
      <c r="T509" s="156">
        <v>0</v>
      </c>
      <c r="U509" s="156">
        <v>0</v>
      </c>
      <c r="V509" s="157" t="s">
        <v>90</v>
      </c>
      <c r="W509" s="158">
        <v>3</v>
      </c>
      <c r="X509" s="159">
        <v>1</v>
      </c>
      <c r="Y509" s="160">
        <v>1</v>
      </c>
      <c r="Z509" s="161">
        <f t="shared" ref="Z509:Z517" si="112">K509*L509*W509*Y509/12/1000</f>
        <v>2.19</v>
      </c>
      <c r="AA509" s="155">
        <v>0</v>
      </c>
      <c r="AB509" s="162" t="s">
        <v>80</v>
      </c>
      <c r="AC509" s="163" t="s">
        <v>56</v>
      </c>
      <c r="AD509" s="164" t="s">
        <v>56</v>
      </c>
      <c r="AE509" s="163" t="s">
        <v>56</v>
      </c>
      <c r="AF509" s="164">
        <f t="shared" ref="AF509:AF517" si="113">$B$2*Z509/Y509</f>
        <v>65.7</v>
      </c>
      <c r="AG509" s="165">
        <f t="shared" ref="AG509:AG517" si="114">Y509*AF509*120</f>
        <v>7884</v>
      </c>
      <c r="AH509" s="166" t="s">
        <v>81</v>
      </c>
      <c r="AI509" s="167"/>
      <c r="AJ509" s="168"/>
      <c r="AK509" s="169"/>
      <c r="AL509" s="170"/>
      <c r="AM509" s="171"/>
      <c r="AN509" s="172"/>
      <c r="AO509" s="173">
        <f t="shared" si="99"/>
        <v>0</v>
      </c>
      <c r="AP509" s="174" t="s">
        <v>82</v>
      </c>
      <c r="AQ509" s="175" t="str" cm="1">
        <f t="array" ref="AQ509">_xlfn.IFS(OR($G509="公衆街路灯A",$G509="定額電灯"),$G509&amp;AP509,COUNTIF(G509,"*従量電灯*"),G509,1,"-")</f>
        <v>従量電灯</v>
      </c>
      <c r="AR509" s="176" t="str" cm="1">
        <f t="array" ref="AR509">_xlfn.IFS($AN509=0,"-",OR($AH509="対象外",$AH509="-"),"-",OR($G509="公衆街路灯A",$G509="定額電灯"),_xlfn.XLOOKUP($AQ509,削除禁止_電灯料金!$B:$B,削除禁止_電灯料金!$E:$E,0),1,"-")</f>
        <v>-</v>
      </c>
      <c r="AS509" s="177" t="str" cm="1">
        <f t="array" ref="AS509">_xlfn.IFS($AR509="-","-",OR($G509="公衆街路灯A",$G509="定額電灯"),_xlfn.XLOOKUP(AQ509,削除禁止_電灯料金!$B:$B,削除禁止_電灯料金!$D:$D,0),1,"-")</f>
        <v>-</v>
      </c>
      <c r="AT509" s="176">
        <f>IFERROR(IF(OR($G509="公衆街路灯A",$G509="定額電灯"),"-",ROUND((_xlfn.XLOOKUP($AQ509,削除禁止_電灯料金!$B:$B,削除禁止_電灯料金!$E:$E)*AM509/1000*$K509*$L509/12),2)),"-")</f>
        <v>0</v>
      </c>
      <c r="AU509" s="177">
        <f>IFERROR(IF(OR($G509="公衆街路灯A",$G509="定額電灯"),"-",ROUND((AM509/1000*$K509*$L509/12)*_xlfn.XLOOKUP($A509,削除禁止_電灯料金!K:K,削除禁止_電灯料金!M:M,"-"),2)),"-")</f>
        <v>0</v>
      </c>
      <c r="AV509" s="178">
        <f>IFERROR(IF(OR($G509="公衆街路灯A",$G509="定額電灯"),ROUND((((AR509+AS509)*AN509))*12*_xlfn.XLOOKUP($A509,削除禁止_電灯料金!K:K,削除禁止_電灯料金!N:N),0),ROUND((AT509+AU509)*AN509*12*_xlfn.XLOOKUP($A509,削除禁止_電灯料金!K:K,削除禁止_電灯料金!N:N),0)),0)</f>
        <v>0</v>
      </c>
      <c r="AW509" s="145"/>
    </row>
    <row r="510" spans="1:49" ht="30" customHeight="1">
      <c r="A510" s="1">
        <v>7</v>
      </c>
      <c r="B510" s="41" t="s">
        <v>623</v>
      </c>
      <c r="C510" s="42"/>
      <c r="D510" s="146" t="s">
        <v>625</v>
      </c>
      <c r="E510" s="147" t="s">
        <v>71</v>
      </c>
      <c r="F510" s="148" t="s">
        <v>665</v>
      </c>
      <c r="G510" s="148" t="s">
        <v>73</v>
      </c>
      <c r="H510" s="149"/>
      <c r="I510" s="280"/>
      <c r="J510" s="267"/>
      <c r="K510" s="152">
        <v>24</v>
      </c>
      <c r="L510" s="153">
        <v>365</v>
      </c>
      <c r="M510" s="281" t="s">
        <v>666</v>
      </c>
      <c r="N510" s="119" t="s">
        <v>416</v>
      </c>
      <c r="O510" s="120">
        <v>1</v>
      </c>
      <c r="P510" s="155" t="s">
        <v>135</v>
      </c>
      <c r="Q510" s="155">
        <v>0</v>
      </c>
      <c r="R510" s="155">
        <v>0</v>
      </c>
      <c r="S510" s="156" t="s">
        <v>106</v>
      </c>
      <c r="T510" s="156" t="s">
        <v>235</v>
      </c>
      <c r="U510" s="156" t="s">
        <v>107</v>
      </c>
      <c r="V510" s="157">
        <v>0</v>
      </c>
      <c r="W510" s="158">
        <v>28</v>
      </c>
      <c r="X510" s="159">
        <v>1</v>
      </c>
      <c r="Y510" s="160">
        <v>1</v>
      </c>
      <c r="Z510" s="161">
        <f t="shared" si="112"/>
        <v>20.440000000000001</v>
      </c>
      <c r="AA510" s="155">
        <v>0</v>
      </c>
      <c r="AB510" s="162" t="s">
        <v>80</v>
      </c>
      <c r="AC510" s="163" t="s">
        <v>56</v>
      </c>
      <c r="AD510" s="164" t="s">
        <v>56</v>
      </c>
      <c r="AE510" s="163" t="s">
        <v>56</v>
      </c>
      <c r="AF510" s="164">
        <f t="shared" si="113"/>
        <v>613.20000000000005</v>
      </c>
      <c r="AG510" s="165">
        <f t="shared" si="114"/>
        <v>73584</v>
      </c>
      <c r="AH510" s="166" t="s">
        <v>81</v>
      </c>
      <c r="AI510" s="167"/>
      <c r="AJ510" s="168"/>
      <c r="AK510" s="169"/>
      <c r="AL510" s="170"/>
      <c r="AM510" s="171"/>
      <c r="AN510" s="172"/>
      <c r="AO510" s="173">
        <f t="shared" si="99"/>
        <v>0</v>
      </c>
      <c r="AP510" s="174" t="s">
        <v>82</v>
      </c>
      <c r="AQ510" s="175" t="str" cm="1">
        <f t="array" ref="AQ510">_xlfn.IFS(OR($G510="公衆街路灯A",$G510="定額電灯"),$G510&amp;AP510,COUNTIF(G510,"*従量電灯*"),G510,1,"-")</f>
        <v>従量電灯</v>
      </c>
      <c r="AR510" s="176" t="str" cm="1">
        <f t="array" ref="AR510">_xlfn.IFS($AN510=0,"-",OR($AH510="対象外",$AH510="-"),"-",OR($G510="公衆街路灯A",$G510="定額電灯"),_xlfn.XLOOKUP($AQ510,削除禁止_電灯料金!$B:$B,削除禁止_電灯料金!$E:$E,0),1,"-")</f>
        <v>-</v>
      </c>
      <c r="AS510" s="177" t="str" cm="1">
        <f t="array" ref="AS510">_xlfn.IFS($AR510="-","-",OR($G510="公衆街路灯A",$G510="定額電灯"),_xlfn.XLOOKUP(AQ510,削除禁止_電灯料金!$B:$B,削除禁止_電灯料金!$D:$D,0),1,"-")</f>
        <v>-</v>
      </c>
      <c r="AT510" s="176">
        <f>IFERROR(IF(OR($G510="公衆街路灯A",$G510="定額電灯"),"-",ROUND((_xlfn.XLOOKUP($AQ510,削除禁止_電灯料金!$B:$B,削除禁止_電灯料金!$E:$E)*AM510/1000*$K510*$L510/12),2)),"-")</f>
        <v>0</v>
      </c>
      <c r="AU510" s="177">
        <f>IFERROR(IF(OR($G510="公衆街路灯A",$G510="定額電灯"),"-",ROUND((AM510/1000*$K510*$L510/12)*_xlfn.XLOOKUP($A510,削除禁止_電灯料金!K:K,削除禁止_電灯料金!M:M,"-"),2)),"-")</f>
        <v>0</v>
      </c>
      <c r="AV510" s="178">
        <f>IFERROR(IF(OR($G510="公衆街路灯A",$G510="定額電灯"),ROUND((((AR510+AS510)*AN510))*12*_xlfn.XLOOKUP($A510,削除禁止_電灯料金!K:K,削除禁止_電灯料金!N:N),0),ROUND((AT510+AU510)*AN510*12*_xlfn.XLOOKUP($A510,削除禁止_電灯料金!K:K,削除禁止_電灯料金!N:N),0)),0)</f>
        <v>0</v>
      </c>
      <c r="AW510" s="145"/>
    </row>
    <row r="511" spans="1:49" ht="30" customHeight="1">
      <c r="A511" s="1">
        <v>7</v>
      </c>
      <c r="B511" s="41" t="s">
        <v>623</v>
      </c>
      <c r="C511" s="42"/>
      <c r="D511" s="146" t="s">
        <v>625</v>
      </c>
      <c r="E511" s="147" t="s">
        <v>71</v>
      </c>
      <c r="F511" s="148" t="s">
        <v>665</v>
      </c>
      <c r="G511" s="148" t="s">
        <v>73</v>
      </c>
      <c r="H511" s="149"/>
      <c r="I511" s="280"/>
      <c r="J511" s="267"/>
      <c r="K511" s="152">
        <v>24</v>
      </c>
      <c r="L511" s="153">
        <v>365</v>
      </c>
      <c r="M511" s="281" t="s">
        <v>667</v>
      </c>
      <c r="N511" s="119" t="s">
        <v>416</v>
      </c>
      <c r="O511" s="120">
        <v>1</v>
      </c>
      <c r="P511" s="155" t="s">
        <v>135</v>
      </c>
      <c r="Q511" s="155">
        <v>0</v>
      </c>
      <c r="R511" s="155">
        <v>0</v>
      </c>
      <c r="S511" s="156" t="s">
        <v>100</v>
      </c>
      <c r="T511" s="156" t="s">
        <v>668</v>
      </c>
      <c r="U511" s="156" t="s">
        <v>102</v>
      </c>
      <c r="V511" s="157">
        <v>0</v>
      </c>
      <c r="W511" s="158">
        <v>28</v>
      </c>
      <c r="X511" s="159">
        <v>1</v>
      </c>
      <c r="Y511" s="160">
        <v>1</v>
      </c>
      <c r="Z511" s="161">
        <f t="shared" si="112"/>
        <v>20.440000000000001</v>
      </c>
      <c r="AA511" s="155">
        <v>0</v>
      </c>
      <c r="AB511" s="162" t="s">
        <v>80</v>
      </c>
      <c r="AC511" s="163" t="s">
        <v>56</v>
      </c>
      <c r="AD511" s="164" t="s">
        <v>56</v>
      </c>
      <c r="AE511" s="163" t="s">
        <v>56</v>
      </c>
      <c r="AF511" s="164">
        <f t="shared" si="113"/>
        <v>613.20000000000005</v>
      </c>
      <c r="AG511" s="165">
        <f t="shared" si="114"/>
        <v>73584</v>
      </c>
      <c r="AH511" s="166" t="s">
        <v>81</v>
      </c>
      <c r="AI511" s="167"/>
      <c r="AJ511" s="168"/>
      <c r="AK511" s="169"/>
      <c r="AL511" s="170"/>
      <c r="AM511" s="171"/>
      <c r="AN511" s="172"/>
      <c r="AO511" s="173">
        <f t="shared" si="99"/>
        <v>0</v>
      </c>
      <c r="AP511" s="174" t="s">
        <v>82</v>
      </c>
      <c r="AQ511" s="175" t="str" cm="1">
        <f t="array" ref="AQ511">_xlfn.IFS(OR($G511="公衆街路灯A",$G511="定額電灯"),$G511&amp;AP511,COUNTIF(G511,"*従量電灯*"),G511,1,"-")</f>
        <v>従量電灯</v>
      </c>
      <c r="AR511" s="176" t="str" cm="1">
        <f t="array" ref="AR511">_xlfn.IFS($AN511=0,"-",OR($AH511="対象外",$AH511="-"),"-",OR($G511="公衆街路灯A",$G511="定額電灯"),_xlfn.XLOOKUP($AQ511,削除禁止_電灯料金!$B:$B,削除禁止_電灯料金!$E:$E,0),1,"-")</f>
        <v>-</v>
      </c>
      <c r="AS511" s="177" t="str" cm="1">
        <f t="array" ref="AS511">_xlfn.IFS($AR511="-","-",OR($G511="公衆街路灯A",$G511="定額電灯"),_xlfn.XLOOKUP(AQ511,削除禁止_電灯料金!$B:$B,削除禁止_電灯料金!$D:$D,0),1,"-")</f>
        <v>-</v>
      </c>
      <c r="AT511" s="176">
        <f>IFERROR(IF(OR($G511="公衆街路灯A",$G511="定額電灯"),"-",ROUND((_xlfn.XLOOKUP($AQ511,削除禁止_電灯料金!$B:$B,削除禁止_電灯料金!$E:$E)*AM511/1000*$K511*$L511/12),2)),"-")</f>
        <v>0</v>
      </c>
      <c r="AU511" s="177">
        <f>IFERROR(IF(OR($G511="公衆街路灯A",$G511="定額電灯"),"-",ROUND((AM511/1000*$K511*$L511/12)*_xlfn.XLOOKUP($A511,削除禁止_電灯料金!K:K,削除禁止_電灯料金!M:M,"-"),2)),"-")</f>
        <v>0</v>
      </c>
      <c r="AV511" s="178">
        <f>IFERROR(IF(OR($G511="公衆街路灯A",$G511="定額電灯"),ROUND((((AR511+AS511)*AN511))*12*_xlfn.XLOOKUP($A511,削除禁止_電灯料金!K:K,削除禁止_電灯料金!N:N),0),ROUND((AT511+AU511)*AN511*12*_xlfn.XLOOKUP($A511,削除禁止_電灯料金!K:K,削除禁止_電灯料金!N:N),0)),0)</f>
        <v>0</v>
      </c>
      <c r="AW511" s="145"/>
    </row>
    <row r="512" spans="1:49" ht="30" customHeight="1">
      <c r="A512" s="1">
        <v>7</v>
      </c>
      <c r="B512" s="41" t="s">
        <v>623</v>
      </c>
      <c r="C512" s="42"/>
      <c r="D512" s="146" t="s">
        <v>625</v>
      </c>
      <c r="E512" s="147" t="s">
        <v>71</v>
      </c>
      <c r="F512" s="148" t="s">
        <v>665</v>
      </c>
      <c r="G512" s="148" t="s">
        <v>73</v>
      </c>
      <c r="H512" s="149"/>
      <c r="I512" s="280"/>
      <c r="J512" s="267"/>
      <c r="K512" s="152">
        <v>8</v>
      </c>
      <c r="L512" s="153">
        <v>240</v>
      </c>
      <c r="M512" s="281" t="s">
        <v>644</v>
      </c>
      <c r="N512" s="119" t="s">
        <v>110</v>
      </c>
      <c r="O512" s="120">
        <v>2</v>
      </c>
      <c r="P512" s="155" t="s">
        <v>135</v>
      </c>
      <c r="Q512" s="155">
        <v>0</v>
      </c>
      <c r="R512" s="155" t="s">
        <v>295</v>
      </c>
      <c r="S512" s="156">
        <v>0</v>
      </c>
      <c r="T512" s="156">
        <v>0</v>
      </c>
      <c r="U512" s="156">
        <v>0</v>
      </c>
      <c r="V512" s="157">
        <v>0</v>
      </c>
      <c r="W512" s="158">
        <v>28</v>
      </c>
      <c r="X512" s="159">
        <v>2</v>
      </c>
      <c r="Y512" s="160">
        <v>4</v>
      </c>
      <c r="Z512" s="161">
        <f t="shared" si="112"/>
        <v>17.920000000000002</v>
      </c>
      <c r="AA512" s="155">
        <v>0</v>
      </c>
      <c r="AB512" s="162" t="s">
        <v>80</v>
      </c>
      <c r="AC512" s="163" t="s">
        <v>56</v>
      </c>
      <c r="AD512" s="164" t="s">
        <v>56</v>
      </c>
      <c r="AE512" s="163" t="s">
        <v>56</v>
      </c>
      <c r="AF512" s="164">
        <f t="shared" si="113"/>
        <v>134.4</v>
      </c>
      <c r="AG512" s="165">
        <f t="shared" si="114"/>
        <v>64512</v>
      </c>
      <c r="AH512" s="166" t="s">
        <v>113</v>
      </c>
      <c r="AI512" s="167"/>
      <c r="AJ512" s="168"/>
      <c r="AK512" s="169"/>
      <c r="AL512" s="170"/>
      <c r="AM512" s="171"/>
      <c r="AN512" s="172"/>
      <c r="AO512" s="173">
        <f t="shared" si="99"/>
        <v>0</v>
      </c>
      <c r="AP512" s="174" t="s">
        <v>82</v>
      </c>
      <c r="AQ512" s="175" t="str" cm="1">
        <f t="array" ref="AQ512">_xlfn.IFS(OR($G512="公衆街路灯A",$G512="定額電灯"),$G512&amp;AP512,COUNTIF(G512,"*従量電灯*"),G512,1,"-")</f>
        <v>従量電灯</v>
      </c>
      <c r="AR512" s="176" t="str" cm="1">
        <f t="array" ref="AR512">_xlfn.IFS($AN512=0,"-",OR($AH512="対象外",$AH512="-"),"-",OR($G512="公衆街路灯A",$G512="定額電灯"),_xlfn.XLOOKUP($AQ512,削除禁止_電灯料金!$B:$B,削除禁止_電灯料金!$E:$E,0),1,"-")</f>
        <v>-</v>
      </c>
      <c r="AS512" s="177" t="str" cm="1">
        <f t="array" ref="AS512">_xlfn.IFS($AR512="-","-",OR($G512="公衆街路灯A",$G512="定額電灯"),_xlfn.XLOOKUP(AQ512,削除禁止_電灯料金!$B:$B,削除禁止_電灯料金!$D:$D,0),1,"-")</f>
        <v>-</v>
      </c>
      <c r="AT512" s="176">
        <f>IFERROR(IF(OR($G512="公衆街路灯A",$G512="定額電灯"),"-",ROUND((_xlfn.XLOOKUP($AQ512,削除禁止_電灯料金!$B:$B,削除禁止_電灯料金!$E:$E)*AM512/1000*$K512*$L512/12),2)),"-")</f>
        <v>0</v>
      </c>
      <c r="AU512" s="177">
        <f>IFERROR(IF(OR($G512="公衆街路灯A",$G512="定額電灯"),"-",ROUND((AM512/1000*$K512*$L512/12)*_xlfn.XLOOKUP($A512,削除禁止_電灯料金!K:K,削除禁止_電灯料金!M:M,"-"),2)),"-")</f>
        <v>0</v>
      </c>
      <c r="AV512" s="178">
        <f>IFERROR(IF(OR($G512="公衆街路灯A",$G512="定額電灯"),ROUND((((AR512+AS512)*AN512))*12*_xlfn.XLOOKUP($A512,削除禁止_電灯料金!K:K,削除禁止_電灯料金!N:N),0),ROUND((AT512+AU512)*AN512*12*_xlfn.XLOOKUP($A512,削除禁止_電灯料金!K:K,削除禁止_電灯料金!N:N),0)),0)</f>
        <v>0</v>
      </c>
      <c r="AW512" s="145"/>
    </row>
    <row r="513" spans="1:49" ht="30" customHeight="1">
      <c r="A513" s="1">
        <v>7</v>
      </c>
      <c r="B513" s="41" t="s">
        <v>623</v>
      </c>
      <c r="C513" s="42"/>
      <c r="D513" s="146" t="s">
        <v>625</v>
      </c>
      <c r="E513" s="147" t="s">
        <v>71</v>
      </c>
      <c r="F513" s="148" t="s">
        <v>665</v>
      </c>
      <c r="G513" s="148" t="s">
        <v>73</v>
      </c>
      <c r="H513" s="149"/>
      <c r="I513" s="280"/>
      <c r="J513" s="267"/>
      <c r="K513" s="152">
        <v>8</v>
      </c>
      <c r="L513" s="153">
        <v>240</v>
      </c>
      <c r="M513" s="281" t="s">
        <v>650</v>
      </c>
      <c r="N513" s="119" t="s">
        <v>110</v>
      </c>
      <c r="O513" s="120">
        <v>2</v>
      </c>
      <c r="P513" s="155" t="s">
        <v>135</v>
      </c>
      <c r="Q513" s="155">
        <v>0</v>
      </c>
      <c r="R513" s="155" t="s">
        <v>295</v>
      </c>
      <c r="S513" s="156">
        <v>0</v>
      </c>
      <c r="T513" s="156">
        <v>0</v>
      </c>
      <c r="U513" s="156">
        <v>0</v>
      </c>
      <c r="V513" s="157" t="s">
        <v>90</v>
      </c>
      <c r="W513" s="158">
        <v>28</v>
      </c>
      <c r="X513" s="159">
        <v>2</v>
      </c>
      <c r="Y513" s="160">
        <v>4</v>
      </c>
      <c r="Z513" s="161">
        <f t="shared" si="112"/>
        <v>17.920000000000002</v>
      </c>
      <c r="AA513" s="155">
        <v>0</v>
      </c>
      <c r="AB513" s="162" t="s">
        <v>80</v>
      </c>
      <c r="AC513" s="163" t="s">
        <v>56</v>
      </c>
      <c r="AD513" s="164" t="s">
        <v>56</v>
      </c>
      <c r="AE513" s="163" t="s">
        <v>56</v>
      </c>
      <c r="AF513" s="164">
        <f t="shared" si="113"/>
        <v>134.4</v>
      </c>
      <c r="AG513" s="165">
        <f t="shared" si="114"/>
        <v>64512</v>
      </c>
      <c r="AH513" s="166" t="s">
        <v>81</v>
      </c>
      <c r="AI513" s="167"/>
      <c r="AJ513" s="168"/>
      <c r="AK513" s="169"/>
      <c r="AL513" s="170"/>
      <c r="AM513" s="171"/>
      <c r="AN513" s="172"/>
      <c r="AO513" s="173">
        <f t="shared" si="99"/>
        <v>0</v>
      </c>
      <c r="AP513" s="174" t="s">
        <v>82</v>
      </c>
      <c r="AQ513" s="175" t="str" cm="1">
        <f t="array" ref="AQ513">_xlfn.IFS(OR($G513="公衆街路灯A",$G513="定額電灯"),$G513&amp;AP513,COUNTIF(G513,"*従量電灯*"),G513,1,"-")</f>
        <v>従量電灯</v>
      </c>
      <c r="AR513" s="176" t="str" cm="1">
        <f t="array" ref="AR513">_xlfn.IFS($AN513=0,"-",OR($AH513="対象外",$AH513="-"),"-",OR($G513="公衆街路灯A",$G513="定額電灯"),_xlfn.XLOOKUP($AQ513,削除禁止_電灯料金!$B:$B,削除禁止_電灯料金!$E:$E,0),1,"-")</f>
        <v>-</v>
      </c>
      <c r="AS513" s="177" t="str" cm="1">
        <f t="array" ref="AS513">_xlfn.IFS($AR513="-","-",OR($G513="公衆街路灯A",$G513="定額電灯"),_xlfn.XLOOKUP(AQ513,削除禁止_電灯料金!$B:$B,削除禁止_電灯料金!$D:$D,0),1,"-")</f>
        <v>-</v>
      </c>
      <c r="AT513" s="176">
        <f>IFERROR(IF(OR($G513="公衆街路灯A",$G513="定額電灯"),"-",ROUND((_xlfn.XLOOKUP($AQ513,削除禁止_電灯料金!$B:$B,削除禁止_電灯料金!$E:$E)*AM513/1000*$K513*$L513/12),2)),"-")</f>
        <v>0</v>
      </c>
      <c r="AU513" s="177">
        <f>IFERROR(IF(OR($G513="公衆街路灯A",$G513="定額電灯"),"-",ROUND((AM513/1000*$K513*$L513/12)*_xlfn.XLOOKUP($A513,削除禁止_電灯料金!K:K,削除禁止_電灯料金!M:M,"-"),2)),"-")</f>
        <v>0</v>
      </c>
      <c r="AV513" s="178">
        <f>IFERROR(IF(OR($G513="公衆街路灯A",$G513="定額電灯"),ROUND((((AR513+AS513)*AN513))*12*_xlfn.XLOOKUP($A513,削除禁止_電灯料金!K:K,削除禁止_電灯料金!N:N),0),ROUND((AT513+AU513)*AN513*12*_xlfn.XLOOKUP($A513,削除禁止_電灯料金!K:K,削除禁止_電灯料金!N:N),0)),0)</f>
        <v>0</v>
      </c>
      <c r="AW513" s="145"/>
    </row>
    <row r="514" spans="1:49" ht="30" customHeight="1">
      <c r="A514" s="1">
        <v>7</v>
      </c>
      <c r="B514" s="41" t="s">
        <v>623</v>
      </c>
      <c r="C514" s="42"/>
      <c r="D514" s="146" t="s">
        <v>625</v>
      </c>
      <c r="E514" s="147" t="s">
        <v>71</v>
      </c>
      <c r="F514" s="148" t="s">
        <v>669</v>
      </c>
      <c r="G514" s="148" t="s">
        <v>73</v>
      </c>
      <c r="H514" s="149"/>
      <c r="I514" s="280"/>
      <c r="J514" s="267"/>
      <c r="K514" s="152">
        <v>8</v>
      </c>
      <c r="L514" s="153">
        <v>240</v>
      </c>
      <c r="M514" s="281" t="s">
        <v>670</v>
      </c>
      <c r="N514" s="119" t="s">
        <v>110</v>
      </c>
      <c r="O514" s="120">
        <v>2</v>
      </c>
      <c r="P514" s="155" t="s">
        <v>227</v>
      </c>
      <c r="Q514" s="155">
        <v>0</v>
      </c>
      <c r="R514" s="155" t="s">
        <v>295</v>
      </c>
      <c r="S514" s="156">
        <v>0</v>
      </c>
      <c r="T514" s="156">
        <v>0</v>
      </c>
      <c r="U514" s="156">
        <v>0</v>
      </c>
      <c r="V514" s="157">
        <v>0</v>
      </c>
      <c r="W514" s="158">
        <v>47</v>
      </c>
      <c r="X514" s="159">
        <v>16</v>
      </c>
      <c r="Y514" s="160">
        <v>32</v>
      </c>
      <c r="Z514" s="161">
        <f t="shared" si="112"/>
        <v>240.64</v>
      </c>
      <c r="AA514" s="155">
        <v>0</v>
      </c>
      <c r="AB514" s="162" t="s">
        <v>80</v>
      </c>
      <c r="AC514" s="163" t="s">
        <v>56</v>
      </c>
      <c r="AD514" s="164" t="s">
        <v>56</v>
      </c>
      <c r="AE514" s="163" t="s">
        <v>56</v>
      </c>
      <c r="AF514" s="164">
        <f t="shared" si="113"/>
        <v>225.6</v>
      </c>
      <c r="AG514" s="165">
        <f t="shared" si="114"/>
        <v>866304</v>
      </c>
      <c r="AH514" s="166" t="s">
        <v>113</v>
      </c>
      <c r="AI514" s="167"/>
      <c r="AJ514" s="168"/>
      <c r="AK514" s="169"/>
      <c r="AL514" s="170"/>
      <c r="AM514" s="171"/>
      <c r="AN514" s="172"/>
      <c r="AO514" s="173">
        <f t="shared" si="99"/>
        <v>0</v>
      </c>
      <c r="AP514" s="174" t="s">
        <v>82</v>
      </c>
      <c r="AQ514" s="175" t="str" cm="1">
        <f t="array" ref="AQ514">_xlfn.IFS(OR($G514="公衆街路灯A",$G514="定額電灯"),$G514&amp;AP514,COUNTIF(G514,"*従量電灯*"),G514,1,"-")</f>
        <v>従量電灯</v>
      </c>
      <c r="AR514" s="176" t="str" cm="1">
        <f t="array" ref="AR514">_xlfn.IFS($AN514=0,"-",OR($AH514="対象外",$AH514="-"),"-",OR($G514="公衆街路灯A",$G514="定額電灯"),_xlfn.XLOOKUP($AQ514,削除禁止_電灯料金!$B:$B,削除禁止_電灯料金!$E:$E,0),1,"-")</f>
        <v>-</v>
      </c>
      <c r="AS514" s="177" t="str" cm="1">
        <f t="array" ref="AS514">_xlfn.IFS($AR514="-","-",OR($G514="公衆街路灯A",$G514="定額電灯"),_xlfn.XLOOKUP(AQ514,削除禁止_電灯料金!$B:$B,削除禁止_電灯料金!$D:$D,0),1,"-")</f>
        <v>-</v>
      </c>
      <c r="AT514" s="176">
        <f>IFERROR(IF(OR($G514="公衆街路灯A",$G514="定額電灯"),"-",ROUND((_xlfn.XLOOKUP($AQ514,削除禁止_電灯料金!$B:$B,削除禁止_電灯料金!$E:$E)*AM514/1000*$K514*$L514/12),2)),"-")</f>
        <v>0</v>
      </c>
      <c r="AU514" s="177">
        <f>IFERROR(IF(OR($G514="公衆街路灯A",$G514="定額電灯"),"-",ROUND((AM514/1000*$K514*$L514/12)*_xlfn.XLOOKUP($A514,削除禁止_電灯料金!K:K,削除禁止_電灯料金!M:M,"-"),2)),"-")</f>
        <v>0</v>
      </c>
      <c r="AV514" s="178">
        <f>IFERROR(IF(OR($G514="公衆街路灯A",$G514="定額電灯"),ROUND((((AR514+AS514)*AN514))*12*_xlfn.XLOOKUP($A514,削除禁止_電灯料金!K:K,削除禁止_電灯料金!N:N),0),ROUND((AT514+AU514)*AN514*12*_xlfn.XLOOKUP($A514,削除禁止_電灯料金!K:K,削除禁止_電灯料金!N:N),0)),0)</f>
        <v>0</v>
      </c>
      <c r="AW514" s="145"/>
    </row>
    <row r="515" spans="1:49" ht="30" customHeight="1">
      <c r="A515" s="1">
        <v>7</v>
      </c>
      <c r="B515" s="41" t="s">
        <v>623</v>
      </c>
      <c r="C515" s="42"/>
      <c r="D515" s="146" t="s">
        <v>625</v>
      </c>
      <c r="E515" s="147" t="s">
        <v>71</v>
      </c>
      <c r="F515" s="148" t="s">
        <v>669</v>
      </c>
      <c r="G515" s="148" t="s">
        <v>73</v>
      </c>
      <c r="H515" s="149"/>
      <c r="I515" s="280"/>
      <c r="J515" s="267"/>
      <c r="K515" s="152">
        <v>8</v>
      </c>
      <c r="L515" s="153">
        <v>240</v>
      </c>
      <c r="M515" s="281" t="s">
        <v>671</v>
      </c>
      <c r="N515" s="119" t="s">
        <v>110</v>
      </c>
      <c r="O515" s="120">
        <v>1</v>
      </c>
      <c r="P515" s="155" t="s">
        <v>227</v>
      </c>
      <c r="Q515" s="155">
        <v>0</v>
      </c>
      <c r="R515" s="155" t="s">
        <v>359</v>
      </c>
      <c r="S515" s="156">
        <v>0</v>
      </c>
      <c r="T515" s="156">
        <v>0</v>
      </c>
      <c r="U515" s="156">
        <v>0</v>
      </c>
      <c r="V515" s="157">
        <v>0</v>
      </c>
      <c r="W515" s="158">
        <v>47</v>
      </c>
      <c r="X515" s="159">
        <v>4</v>
      </c>
      <c r="Y515" s="160">
        <v>4</v>
      </c>
      <c r="Z515" s="161">
        <f t="shared" si="112"/>
        <v>30.08</v>
      </c>
      <c r="AA515" s="155">
        <v>0</v>
      </c>
      <c r="AB515" s="162" t="s">
        <v>80</v>
      </c>
      <c r="AC515" s="163" t="s">
        <v>56</v>
      </c>
      <c r="AD515" s="164" t="s">
        <v>56</v>
      </c>
      <c r="AE515" s="163" t="s">
        <v>56</v>
      </c>
      <c r="AF515" s="164">
        <f t="shared" si="113"/>
        <v>225.6</v>
      </c>
      <c r="AG515" s="165">
        <f t="shared" si="114"/>
        <v>108288</v>
      </c>
      <c r="AH515" s="166" t="s">
        <v>113</v>
      </c>
      <c r="AI515" s="167"/>
      <c r="AJ515" s="168"/>
      <c r="AK515" s="169"/>
      <c r="AL515" s="170"/>
      <c r="AM515" s="171"/>
      <c r="AN515" s="172"/>
      <c r="AO515" s="173">
        <f t="shared" si="99"/>
        <v>0</v>
      </c>
      <c r="AP515" s="174" t="s">
        <v>82</v>
      </c>
      <c r="AQ515" s="175" t="str" cm="1">
        <f t="array" ref="AQ515">_xlfn.IFS(OR($G515="公衆街路灯A",$G515="定額電灯"),$G515&amp;AP515,COUNTIF(G515,"*従量電灯*"),G515,1,"-")</f>
        <v>従量電灯</v>
      </c>
      <c r="AR515" s="176" t="str" cm="1">
        <f t="array" ref="AR515">_xlfn.IFS($AN515=0,"-",OR($AH515="対象外",$AH515="-"),"-",OR($G515="公衆街路灯A",$G515="定額電灯"),_xlfn.XLOOKUP($AQ515,削除禁止_電灯料金!$B:$B,削除禁止_電灯料金!$E:$E,0),1,"-")</f>
        <v>-</v>
      </c>
      <c r="AS515" s="177" t="str" cm="1">
        <f t="array" ref="AS515">_xlfn.IFS($AR515="-","-",OR($G515="公衆街路灯A",$G515="定額電灯"),_xlfn.XLOOKUP(AQ515,削除禁止_電灯料金!$B:$B,削除禁止_電灯料金!$D:$D,0),1,"-")</f>
        <v>-</v>
      </c>
      <c r="AT515" s="176">
        <f>IFERROR(IF(OR($G515="公衆街路灯A",$G515="定額電灯"),"-",ROUND((_xlfn.XLOOKUP($AQ515,削除禁止_電灯料金!$B:$B,削除禁止_電灯料金!$E:$E)*AM515/1000*$K515*$L515/12),2)),"-")</f>
        <v>0</v>
      </c>
      <c r="AU515" s="177">
        <f>IFERROR(IF(OR($G515="公衆街路灯A",$G515="定額電灯"),"-",ROUND((AM515/1000*$K515*$L515/12)*_xlfn.XLOOKUP($A515,削除禁止_電灯料金!K:K,削除禁止_電灯料金!M:M,"-"),2)),"-")</f>
        <v>0</v>
      </c>
      <c r="AV515" s="178">
        <f>IFERROR(IF(OR($G515="公衆街路灯A",$G515="定額電灯"),ROUND((((AR515+AS515)*AN515))*12*_xlfn.XLOOKUP($A515,削除禁止_電灯料金!K:K,削除禁止_電灯料金!N:N),0),ROUND((AT515+AU515)*AN515*12*_xlfn.XLOOKUP($A515,削除禁止_電灯料金!K:K,削除禁止_電灯料金!N:N),0)),0)</f>
        <v>0</v>
      </c>
      <c r="AW515" s="145"/>
    </row>
    <row r="516" spans="1:49" ht="30" customHeight="1">
      <c r="A516" s="1">
        <v>7</v>
      </c>
      <c r="B516" s="41" t="s">
        <v>623</v>
      </c>
      <c r="C516" s="42"/>
      <c r="D516" s="146" t="s">
        <v>625</v>
      </c>
      <c r="E516" s="147" t="s">
        <v>71</v>
      </c>
      <c r="F516" s="148" t="s">
        <v>672</v>
      </c>
      <c r="G516" s="148" t="s">
        <v>73</v>
      </c>
      <c r="H516" s="149"/>
      <c r="I516" s="280"/>
      <c r="J516" s="267"/>
      <c r="K516" s="152">
        <v>4</v>
      </c>
      <c r="L516" s="153">
        <v>240</v>
      </c>
      <c r="M516" s="281" t="s">
        <v>673</v>
      </c>
      <c r="N516" s="119" t="s">
        <v>331</v>
      </c>
      <c r="O516" s="120">
        <v>1</v>
      </c>
      <c r="P516" s="155" t="s">
        <v>135</v>
      </c>
      <c r="Q516" s="155">
        <v>0</v>
      </c>
      <c r="R516" s="155">
        <v>0</v>
      </c>
      <c r="S516" s="156" t="s">
        <v>332</v>
      </c>
      <c r="T516" s="156">
        <v>0</v>
      </c>
      <c r="U516" s="156" t="s">
        <v>519</v>
      </c>
      <c r="V516" s="157">
        <v>0</v>
      </c>
      <c r="W516" s="158">
        <v>28</v>
      </c>
      <c r="X516" s="159">
        <v>1</v>
      </c>
      <c r="Y516" s="160">
        <v>1</v>
      </c>
      <c r="Z516" s="161">
        <f t="shared" si="112"/>
        <v>2.2400000000000002</v>
      </c>
      <c r="AA516" s="155">
        <v>0</v>
      </c>
      <c r="AB516" s="162" t="s">
        <v>80</v>
      </c>
      <c r="AC516" s="163" t="s">
        <v>56</v>
      </c>
      <c r="AD516" s="164" t="s">
        <v>56</v>
      </c>
      <c r="AE516" s="163" t="s">
        <v>56</v>
      </c>
      <c r="AF516" s="164">
        <f t="shared" si="113"/>
        <v>67.2</v>
      </c>
      <c r="AG516" s="165">
        <f t="shared" si="114"/>
        <v>8064</v>
      </c>
      <c r="AH516" s="166" t="s">
        <v>81</v>
      </c>
      <c r="AI516" s="167"/>
      <c r="AJ516" s="168"/>
      <c r="AK516" s="169"/>
      <c r="AL516" s="170"/>
      <c r="AM516" s="171"/>
      <c r="AN516" s="172"/>
      <c r="AO516" s="173">
        <f t="shared" si="99"/>
        <v>0</v>
      </c>
      <c r="AP516" s="174" t="s">
        <v>82</v>
      </c>
      <c r="AQ516" s="175" t="str" cm="1">
        <f t="array" ref="AQ516">_xlfn.IFS(OR($G516="公衆街路灯A",$G516="定額電灯"),$G516&amp;AP516,COUNTIF(G516,"*従量電灯*"),G516,1,"-")</f>
        <v>従量電灯</v>
      </c>
      <c r="AR516" s="176" t="str" cm="1">
        <f t="array" ref="AR516">_xlfn.IFS($AN516=0,"-",OR($AH516="対象外",$AH516="-"),"-",OR($G516="公衆街路灯A",$G516="定額電灯"),_xlfn.XLOOKUP($AQ516,削除禁止_電灯料金!$B:$B,削除禁止_電灯料金!$E:$E,0),1,"-")</f>
        <v>-</v>
      </c>
      <c r="AS516" s="177" t="str" cm="1">
        <f t="array" ref="AS516">_xlfn.IFS($AR516="-","-",OR($G516="公衆街路灯A",$G516="定額電灯"),_xlfn.XLOOKUP(AQ516,削除禁止_電灯料金!$B:$B,削除禁止_電灯料金!$D:$D,0),1,"-")</f>
        <v>-</v>
      </c>
      <c r="AT516" s="176">
        <f>IFERROR(IF(OR($G516="公衆街路灯A",$G516="定額電灯"),"-",ROUND((_xlfn.XLOOKUP($AQ516,削除禁止_電灯料金!$B:$B,削除禁止_電灯料金!$E:$E)*AM516/1000*$K516*$L516/12),2)),"-")</f>
        <v>0</v>
      </c>
      <c r="AU516" s="177">
        <f>IFERROR(IF(OR($G516="公衆街路灯A",$G516="定額電灯"),"-",ROUND((AM516/1000*$K516*$L516/12)*_xlfn.XLOOKUP($A516,削除禁止_電灯料金!K:K,削除禁止_電灯料金!M:M,"-"),2)),"-")</f>
        <v>0</v>
      </c>
      <c r="AV516" s="178">
        <f>IFERROR(IF(OR($G516="公衆街路灯A",$G516="定額電灯"),ROUND((((AR516+AS516)*AN516))*12*_xlfn.XLOOKUP($A516,削除禁止_電灯料金!K:K,削除禁止_電灯料金!N:N),0),ROUND((AT516+AU516)*AN516*12*_xlfn.XLOOKUP($A516,削除禁止_電灯料金!K:K,削除禁止_電灯料金!N:N),0)),0)</f>
        <v>0</v>
      </c>
      <c r="AW516" s="145"/>
    </row>
    <row r="517" spans="1:49" ht="30" customHeight="1">
      <c r="A517" s="1">
        <v>7</v>
      </c>
      <c r="B517" s="41" t="s">
        <v>623</v>
      </c>
      <c r="C517" s="42"/>
      <c r="D517" s="146" t="s">
        <v>625</v>
      </c>
      <c r="E517" s="147" t="s">
        <v>186</v>
      </c>
      <c r="F517" s="148" t="s">
        <v>674</v>
      </c>
      <c r="G517" s="148" t="s">
        <v>73</v>
      </c>
      <c r="H517" s="149"/>
      <c r="I517" s="280"/>
      <c r="J517" s="267"/>
      <c r="K517" s="152">
        <v>24</v>
      </c>
      <c r="L517" s="153">
        <v>365</v>
      </c>
      <c r="M517" s="281" t="s">
        <v>675</v>
      </c>
      <c r="N517" s="119" t="s">
        <v>86</v>
      </c>
      <c r="O517" s="120">
        <v>1</v>
      </c>
      <c r="P517" s="155" t="s">
        <v>432</v>
      </c>
      <c r="Q517" s="155">
        <v>0</v>
      </c>
      <c r="R517" s="155" t="s">
        <v>676</v>
      </c>
      <c r="S517" s="156">
        <v>0</v>
      </c>
      <c r="T517" s="156">
        <v>0</v>
      </c>
      <c r="U517" s="156">
        <v>0</v>
      </c>
      <c r="V517" s="157" t="s">
        <v>90</v>
      </c>
      <c r="W517" s="158">
        <v>3</v>
      </c>
      <c r="X517" s="159">
        <v>2</v>
      </c>
      <c r="Y517" s="160">
        <v>2</v>
      </c>
      <c r="Z517" s="161">
        <f t="shared" si="112"/>
        <v>4.38</v>
      </c>
      <c r="AA517" s="155">
        <v>0</v>
      </c>
      <c r="AB517" s="162" t="s">
        <v>80</v>
      </c>
      <c r="AC517" s="163" t="s">
        <v>56</v>
      </c>
      <c r="AD517" s="164" t="s">
        <v>56</v>
      </c>
      <c r="AE517" s="163" t="s">
        <v>56</v>
      </c>
      <c r="AF517" s="164">
        <f t="shared" si="113"/>
        <v>65.7</v>
      </c>
      <c r="AG517" s="165">
        <f t="shared" si="114"/>
        <v>15768</v>
      </c>
      <c r="AH517" s="166" t="s">
        <v>81</v>
      </c>
      <c r="AI517" s="167"/>
      <c r="AJ517" s="168"/>
      <c r="AK517" s="169"/>
      <c r="AL517" s="170"/>
      <c r="AM517" s="171"/>
      <c r="AN517" s="172"/>
      <c r="AO517" s="173">
        <f t="shared" si="99"/>
        <v>0</v>
      </c>
      <c r="AP517" s="174" t="s">
        <v>82</v>
      </c>
      <c r="AQ517" s="175" t="str" cm="1">
        <f t="array" ref="AQ517">_xlfn.IFS(OR($G517="公衆街路灯A",$G517="定額電灯"),$G517&amp;AP517,COUNTIF(G517,"*従量電灯*"),G517,1,"-")</f>
        <v>従量電灯</v>
      </c>
      <c r="AR517" s="176" t="str" cm="1">
        <f t="array" ref="AR517">_xlfn.IFS($AN517=0,"-",OR($AH517="対象外",$AH517="-"),"-",OR($G517="公衆街路灯A",$G517="定額電灯"),_xlfn.XLOOKUP($AQ517,削除禁止_電灯料金!$B:$B,削除禁止_電灯料金!$E:$E,0),1,"-")</f>
        <v>-</v>
      </c>
      <c r="AS517" s="177" t="str" cm="1">
        <f t="array" ref="AS517">_xlfn.IFS($AR517="-","-",OR($G517="公衆街路灯A",$G517="定額電灯"),_xlfn.XLOOKUP(AQ517,削除禁止_電灯料金!$B:$B,削除禁止_電灯料金!$D:$D,0),1,"-")</f>
        <v>-</v>
      </c>
      <c r="AT517" s="176">
        <f>IFERROR(IF(OR($G517="公衆街路灯A",$G517="定額電灯"),"-",ROUND((_xlfn.XLOOKUP($AQ517,削除禁止_電灯料金!$B:$B,削除禁止_電灯料金!$E:$E)*AM517/1000*$K517*$L517/12),2)),"-")</f>
        <v>0</v>
      </c>
      <c r="AU517" s="177">
        <f>IFERROR(IF(OR($G517="公衆街路灯A",$G517="定額電灯"),"-",ROUND((AM517/1000*$K517*$L517/12)*_xlfn.XLOOKUP($A517,削除禁止_電灯料金!K:K,削除禁止_電灯料金!M:M,"-"),2)),"-")</f>
        <v>0</v>
      </c>
      <c r="AV517" s="178">
        <f>IFERROR(IF(OR($G517="公衆街路灯A",$G517="定額電灯"),ROUND((((AR517+AS517)*AN517))*12*_xlfn.XLOOKUP($A517,削除禁止_電灯料金!K:K,削除禁止_電灯料金!N:N),0),ROUND((AT517+AU517)*AN517*12*_xlfn.XLOOKUP($A517,削除禁止_電灯料金!K:K,削除禁止_電灯料金!N:N),0)),0)</f>
        <v>0</v>
      </c>
      <c r="AW517" s="145"/>
    </row>
    <row r="518" spans="1:49" ht="30" customHeight="1">
      <c r="A518" s="1">
        <v>7</v>
      </c>
      <c r="B518" s="41" t="s">
        <v>623</v>
      </c>
      <c r="C518" s="42"/>
      <c r="D518" s="180" t="s">
        <v>625</v>
      </c>
      <c r="E518" s="181" t="s">
        <v>186</v>
      </c>
      <c r="F518" s="182" t="s">
        <v>674</v>
      </c>
      <c r="G518" s="182" t="s">
        <v>73</v>
      </c>
      <c r="H518" s="183" t="s">
        <v>118</v>
      </c>
      <c r="I518" s="311"/>
      <c r="J518" s="312"/>
      <c r="K518" s="186">
        <v>8</v>
      </c>
      <c r="L518" s="187">
        <v>240</v>
      </c>
      <c r="M518" s="313" t="s">
        <v>677</v>
      </c>
      <c r="N518" s="189" t="s">
        <v>75</v>
      </c>
      <c r="O518" s="190">
        <v>1</v>
      </c>
      <c r="P518" s="191" t="s">
        <v>678</v>
      </c>
      <c r="Q518" s="191">
        <v>0</v>
      </c>
      <c r="R518" s="191">
        <v>0</v>
      </c>
      <c r="S518" s="192">
        <v>0</v>
      </c>
      <c r="T518" s="192">
        <v>0</v>
      </c>
      <c r="U518" s="192">
        <v>0</v>
      </c>
      <c r="V518" s="193">
        <v>0</v>
      </c>
      <c r="W518" s="194">
        <v>100</v>
      </c>
      <c r="X518" s="195">
        <v>8</v>
      </c>
      <c r="Y518" s="196">
        <v>8</v>
      </c>
      <c r="Z518" s="197">
        <v>0</v>
      </c>
      <c r="AA518" s="191">
        <v>0</v>
      </c>
      <c r="AB518" s="198" t="s">
        <v>80</v>
      </c>
      <c r="AC518" s="199" t="s">
        <v>56</v>
      </c>
      <c r="AD518" s="200" t="s">
        <v>56</v>
      </c>
      <c r="AE518" s="199" t="s">
        <v>56</v>
      </c>
      <c r="AF518" s="200">
        <v>0</v>
      </c>
      <c r="AG518" s="201">
        <v>0</v>
      </c>
      <c r="AH518" s="201" t="s">
        <v>124</v>
      </c>
      <c r="AI518" s="202" t="s">
        <v>124</v>
      </c>
      <c r="AJ518" s="203"/>
      <c r="AK518" s="204"/>
      <c r="AL518" s="194"/>
      <c r="AM518" s="205"/>
      <c r="AN518" s="206"/>
      <c r="AO518" s="200">
        <f t="shared" si="99"/>
        <v>0</v>
      </c>
      <c r="AP518" s="207" t="s">
        <v>82</v>
      </c>
      <c r="AQ518" s="198" t="str" cm="1">
        <f t="array" ref="AQ518">_xlfn.IFS(OR($G518="公衆街路灯A",$G518="定額電灯"),$G518&amp;AP518,COUNTIF(G518,"*従量電灯*"),G518,1,"-")</f>
        <v>従量電灯</v>
      </c>
      <c r="AR518" s="208" t="str" cm="1">
        <f t="array" ref="AR518">_xlfn.IFS($AN518=0,"-",OR($AH518="対象外",$AH518="-"),"-",OR($G518="公衆街路灯A",$G518="定額電灯"),_xlfn.XLOOKUP($AQ518,削除禁止_電灯料金!$B:$B,削除禁止_電灯料金!$E:$E,0),1,"-")</f>
        <v>-</v>
      </c>
      <c r="AS518" s="209" t="str" cm="1">
        <f t="array" ref="AS518">_xlfn.IFS($AR518="-","-",OR($G518="公衆街路灯A",$G518="定額電灯"),_xlfn.XLOOKUP(AQ518,削除禁止_電灯料金!$B:$B,削除禁止_電灯料金!$D:$D,0),1,"-")</f>
        <v>-</v>
      </c>
      <c r="AT518" s="208">
        <f>IFERROR(IF(OR($G518="公衆街路灯A",$G518="定額電灯"),"-",ROUND((_xlfn.XLOOKUP($AQ518,削除禁止_電灯料金!$B:$B,削除禁止_電灯料金!$E:$E)*AM518/1000*$K518*$L518/12),2)),"-")</f>
        <v>0</v>
      </c>
      <c r="AU518" s="209">
        <f>IFERROR(IF(OR($G518="公衆街路灯A",$G518="定額電灯"),"-",ROUND((AM518/1000*$K518*$L518/12)*_xlfn.XLOOKUP($A518,削除禁止_電灯料金!K:K,削除禁止_電灯料金!M:M,"-"),2)),"-")</f>
        <v>0</v>
      </c>
      <c r="AV518" s="210">
        <f>IFERROR(IF(OR($G518="公衆街路灯A",$G518="定額電灯"),ROUND((((AR518+AS518)*AN518))*12*_xlfn.XLOOKUP($A518,削除禁止_電灯料金!K:K,削除禁止_電灯料金!N:N),0),ROUND((AT518+AU518)*AN518*12*_xlfn.XLOOKUP($A518,削除禁止_電灯料金!K:K,削除禁止_電灯料金!N:N),0)),0)</f>
        <v>0</v>
      </c>
      <c r="AW518" s="145"/>
    </row>
    <row r="519" spans="1:49" ht="30" customHeight="1">
      <c r="A519" s="1">
        <v>7</v>
      </c>
      <c r="B519" s="41" t="s">
        <v>623</v>
      </c>
      <c r="C519" s="42"/>
      <c r="D519" s="180" t="s">
        <v>625</v>
      </c>
      <c r="E519" s="181" t="s">
        <v>186</v>
      </c>
      <c r="F519" s="182" t="s">
        <v>679</v>
      </c>
      <c r="G519" s="182" t="s">
        <v>73</v>
      </c>
      <c r="H519" s="183" t="s">
        <v>118</v>
      </c>
      <c r="I519" s="311"/>
      <c r="J519" s="312"/>
      <c r="K519" s="186">
        <v>8</v>
      </c>
      <c r="L519" s="187">
        <v>240</v>
      </c>
      <c r="M519" s="313" t="s">
        <v>677</v>
      </c>
      <c r="N519" s="189" t="s">
        <v>75</v>
      </c>
      <c r="O519" s="190">
        <v>1</v>
      </c>
      <c r="P519" s="191" t="s">
        <v>678</v>
      </c>
      <c r="Q519" s="191">
        <v>0</v>
      </c>
      <c r="R519" s="191">
        <v>0</v>
      </c>
      <c r="S519" s="192">
        <v>0</v>
      </c>
      <c r="T519" s="192">
        <v>0</v>
      </c>
      <c r="U519" s="192">
        <v>0</v>
      </c>
      <c r="V519" s="193">
        <v>0</v>
      </c>
      <c r="W519" s="194">
        <v>100</v>
      </c>
      <c r="X519" s="195">
        <v>8</v>
      </c>
      <c r="Y519" s="196">
        <v>8</v>
      </c>
      <c r="Z519" s="197">
        <v>0</v>
      </c>
      <c r="AA519" s="191">
        <v>0</v>
      </c>
      <c r="AB519" s="198" t="s">
        <v>80</v>
      </c>
      <c r="AC519" s="199" t="s">
        <v>56</v>
      </c>
      <c r="AD519" s="200" t="s">
        <v>56</v>
      </c>
      <c r="AE519" s="199" t="s">
        <v>56</v>
      </c>
      <c r="AF519" s="200">
        <v>0</v>
      </c>
      <c r="AG519" s="201">
        <v>0</v>
      </c>
      <c r="AH519" s="201" t="s">
        <v>124</v>
      </c>
      <c r="AI519" s="202" t="s">
        <v>124</v>
      </c>
      <c r="AJ519" s="203"/>
      <c r="AK519" s="204"/>
      <c r="AL519" s="194"/>
      <c r="AM519" s="205"/>
      <c r="AN519" s="206"/>
      <c r="AO519" s="200">
        <f t="shared" si="99"/>
        <v>0</v>
      </c>
      <c r="AP519" s="207" t="s">
        <v>82</v>
      </c>
      <c r="AQ519" s="198" t="str" cm="1">
        <f t="array" ref="AQ519">_xlfn.IFS(OR($G519="公衆街路灯A",$G519="定額電灯"),$G519&amp;AP519,COUNTIF(G519,"*従量電灯*"),G519,1,"-")</f>
        <v>従量電灯</v>
      </c>
      <c r="AR519" s="208" t="str" cm="1">
        <f t="array" ref="AR519">_xlfn.IFS($AN519=0,"-",OR($AH519="対象外",$AH519="-"),"-",OR($G519="公衆街路灯A",$G519="定額電灯"),_xlfn.XLOOKUP($AQ519,削除禁止_電灯料金!$B:$B,削除禁止_電灯料金!$E:$E,0),1,"-")</f>
        <v>-</v>
      </c>
      <c r="AS519" s="209" t="str" cm="1">
        <f t="array" ref="AS519">_xlfn.IFS($AR519="-","-",OR($G519="公衆街路灯A",$G519="定額電灯"),_xlfn.XLOOKUP(AQ519,削除禁止_電灯料金!$B:$B,削除禁止_電灯料金!$D:$D,0),1,"-")</f>
        <v>-</v>
      </c>
      <c r="AT519" s="208">
        <f>IFERROR(IF(OR($G519="公衆街路灯A",$G519="定額電灯"),"-",ROUND((_xlfn.XLOOKUP($AQ519,削除禁止_電灯料金!$B:$B,削除禁止_電灯料金!$E:$E)*AM519/1000*$K519*$L519/12),2)),"-")</f>
        <v>0</v>
      </c>
      <c r="AU519" s="209">
        <f>IFERROR(IF(OR($G519="公衆街路灯A",$G519="定額電灯"),"-",ROUND((AM519/1000*$K519*$L519/12)*_xlfn.XLOOKUP($A519,削除禁止_電灯料金!K:K,削除禁止_電灯料金!M:M,"-"),2)),"-")</f>
        <v>0</v>
      </c>
      <c r="AV519" s="210">
        <f>IFERROR(IF(OR($G519="公衆街路灯A",$G519="定額電灯"),ROUND((((AR519+AS519)*AN519))*12*_xlfn.XLOOKUP($A519,削除禁止_電灯料金!K:K,削除禁止_電灯料金!N:N),0),ROUND((AT519+AU519)*AN519*12*_xlfn.XLOOKUP($A519,削除禁止_電灯料金!K:K,削除禁止_電灯料金!N:N),0)),0)</f>
        <v>0</v>
      </c>
      <c r="AW519" s="145"/>
    </row>
    <row r="520" spans="1:49" ht="30" customHeight="1">
      <c r="A520" s="1">
        <v>7</v>
      </c>
      <c r="B520" s="41" t="s">
        <v>623</v>
      </c>
      <c r="C520" s="42"/>
      <c r="D520" s="180" t="s">
        <v>625</v>
      </c>
      <c r="E520" s="181" t="s">
        <v>186</v>
      </c>
      <c r="F520" s="182" t="s">
        <v>680</v>
      </c>
      <c r="G520" s="182" t="s">
        <v>56</v>
      </c>
      <c r="H520" s="183" t="s">
        <v>168</v>
      </c>
      <c r="I520" s="311"/>
      <c r="J520" s="312"/>
      <c r="K520" s="186" t="s">
        <v>82</v>
      </c>
      <c r="L520" s="187" t="s">
        <v>82</v>
      </c>
      <c r="M520" s="313" t="s">
        <v>82</v>
      </c>
      <c r="N520" s="189">
        <v>0</v>
      </c>
      <c r="O520" s="190">
        <v>0</v>
      </c>
      <c r="P520" s="191">
        <v>0</v>
      </c>
      <c r="Q520" s="191">
        <v>0</v>
      </c>
      <c r="R520" s="191">
        <v>0</v>
      </c>
      <c r="S520" s="192">
        <v>0</v>
      </c>
      <c r="T520" s="192">
        <v>0</v>
      </c>
      <c r="U520" s="192">
        <v>0</v>
      </c>
      <c r="V520" s="193">
        <v>0</v>
      </c>
      <c r="W520" s="194">
        <v>0</v>
      </c>
      <c r="X520" s="195"/>
      <c r="Y520" s="196">
        <v>0</v>
      </c>
      <c r="Z520" s="197">
        <v>0</v>
      </c>
      <c r="AA520" s="191">
        <v>0</v>
      </c>
      <c r="AB520" s="198" t="s">
        <v>56</v>
      </c>
      <c r="AC520" s="199" t="s">
        <v>56</v>
      </c>
      <c r="AD520" s="200" t="s">
        <v>56</v>
      </c>
      <c r="AE520" s="199" t="s">
        <v>56</v>
      </c>
      <c r="AF520" s="200" t="s">
        <v>56</v>
      </c>
      <c r="AG520" s="201">
        <v>0</v>
      </c>
      <c r="AH520" s="201" t="s">
        <v>56</v>
      </c>
      <c r="AI520" s="202"/>
      <c r="AJ520" s="203"/>
      <c r="AK520" s="204"/>
      <c r="AL520" s="194"/>
      <c r="AM520" s="205"/>
      <c r="AN520" s="206"/>
      <c r="AO520" s="200">
        <f t="shared" si="99"/>
        <v>0</v>
      </c>
      <c r="AP520" s="207" t="s">
        <v>82</v>
      </c>
      <c r="AQ520" s="198" t="str" cm="1">
        <f t="array" ref="AQ520">_xlfn.IFS(OR($G520="公衆街路灯A",$G520="定額電灯"),$G520&amp;AP520,COUNTIF(G520,"*従量電灯*"),G520,1,"-")</f>
        <v>-</v>
      </c>
      <c r="AR520" s="208" t="str" cm="1">
        <f t="array" ref="AR520">_xlfn.IFS($AN520=0,"-",OR($AH520="対象外",$AH520="-"),"-",OR($G520="公衆街路灯A",$G520="定額電灯"),_xlfn.XLOOKUP($AQ520,削除禁止_電灯料金!$B:$B,削除禁止_電灯料金!$E:$E,0),1,"-")</f>
        <v>-</v>
      </c>
      <c r="AS520" s="209" t="str" cm="1">
        <f t="array" ref="AS520">_xlfn.IFS($AR520="-","-",OR($G520="公衆街路灯A",$G520="定額電灯"),_xlfn.XLOOKUP(AQ520,削除禁止_電灯料金!$B:$B,削除禁止_電灯料金!$D:$D,0),1,"-")</f>
        <v>-</v>
      </c>
      <c r="AT520" s="208" t="str">
        <f>IFERROR(IF(OR($G520="公衆街路灯A",$G520="定額電灯"),"-",ROUND((_xlfn.XLOOKUP($AQ520,削除禁止_電灯料金!$B:$B,削除禁止_電灯料金!$E:$E)*AM520/1000*$K520*$L520/12),2)),"-")</f>
        <v>-</v>
      </c>
      <c r="AU520" s="209" t="str">
        <f>IFERROR(IF(OR($G520="公衆街路灯A",$G520="定額電灯"),"-",ROUND((AM520/1000*$K520*$L520/12)*_xlfn.XLOOKUP($A520,削除禁止_電灯料金!K:K,削除禁止_電灯料金!M:M,"-"),2)),"-")</f>
        <v>-</v>
      </c>
      <c r="AV520" s="210">
        <f>IFERROR(IF(OR($G520="公衆街路灯A",$G520="定額電灯"),ROUND((((AR520+AS520)*AN520))*12*_xlfn.XLOOKUP($A520,削除禁止_電灯料金!K:K,削除禁止_電灯料金!N:N),0),ROUND((AT520+AU520)*AN520*12*_xlfn.XLOOKUP($A520,削除禁止_電灯料金!K:K,削除禁止_電灯料金!N:N),0)),0)</f>
        <v>0</v>
      </c>
      <c r="AW520" s="145"/>
    </row>
    <row r="521" spans="1:49" ht="30" customHeight="1">
      <c r="A521" s="1">
        <v>7</v>
      </c>
      <c r="B521" s="41" t="s">
        <v>623</v>
      </c>
      <c r="C521" s="42"/>
      <c r="D521" s="146" t="s">
        <v>625</v>
      </c>
      <c r="E521" s="147" t="s">
        <v>186</v>
      </c>
      <c r="F521" s="148" t="s">
        <v>103</v>
      </c>
      <c r="G521" s="148" t="s">
        <v>73</v>
      </c>
      <c r="H521" s="149"/>
      <c r="I521" s="280"/>
      <c r="J521" s="267"/>
      <c r="K521" s="152">
        <v>8</v>
      </c>
      <c r="L521" s="153">
        <v>240</v>
      </c>
      <c r="M521" s="281" t="s">
        <v>644</v>
      </c>
      <c r="N521" s="119" t="s">
        <v>110</v>
      </c>
      <c r="O521" s="120">
        <v>2</v>
      </c>
      <c r="P521" s="155" t="s">
        <v>135</v>
      </c>
      <c r="Q521" s="155">
        <v>0</v>
      </c>
      <c r="R521" s="155" t="s">
        <v>295</v>
      </c>
      <c r="S521" s="156">
        <v>0</v>
      </c>
      <c r="T521" s="156">
        <v>0</v>
      </c>
      <c r="U521" s="156">
        <v>0</v>
      </c>
      <c r="V521" s="157">
        <v>0</v>
      </c>
      <c r="W521" s="158">
        <v>28</v>
      </c>
      <c r="X521" s="159">
        <v>2</v>
      </c>
      <c r="Y521" s="160">
        <v>4</v>
      </c>
      <c r="Z521" s="161">
        <f t="shared" ref="Z521:Z522" si="115">K521*L521*W521*Y521/12/1000</f>
        <v>17.920000000000002</v>
      </c>
      <c r="AA521" s="155">
        <v>0</v>
      </c>
      <c r="AB521" s="162" t="s">
        <v>80</v>
      </c>
      <c r="AC521" s="163" t="s">
        <v>56</v>
      </c>
      <c r="AD521" s="164" t="s">
        <v>56</v>
      </c>
      <c r="AE521" s="163" t="s">
        <v>56</v>
      </c>
      <c r="AF521" s="164">
        <f t="shared" ref="AF521:AF522" si="116">$B$2*Z521/Y521</f>
        <v>134.4</v>
      </c>
      <c r="AG521" s="165">
        <f t="shared" ref="AG521:AG522" si="117">Y521*AF521*120</f>
        <v>64512</v>
      </c>
      <c r="AH521" s="166" t="s">
        <v>113</v>
      </c>
      <c r="AI521" s="167"/>
      <c r="AJ521" s="168"/>
      <c r="AK521" s="169"/>
      <c r="AL521" s="170"/>
      <c r="AM521" s="171"/>
      <c r="AN521" s="172"/>
      <c r="AO521" s="173">
        <f t="shared" si="99"/>
        <v>0</v>
      </c>
      <c r="AP521" s="174" t="s">
        <v>82</v>
      </c>
      <c r="AQ521" s="175" t="str" cm="1">
        <f t="array" ref="AQ521">_xlfn.IFS(OR($G521="公衆街路灯A",$G521="定額電灯"),$G521&amp;AP521,COUNTIF(G521,"*従量電灯*"),G521,1,"-")</f>
        <v>従量電灯</v>
      </c>
      <c r="AR521" s="176" t="str" cm="1">
        <f t="array" ref="AR521">_xlfn.IFS($AN521=0,"-",OR($AH521="対象外",$AH521="-"),"-",OR($G521="公衆街路灯A",$G521="定額電灯"),_xlfn.XLOOKUP($AQ521,削除禁止_電灯料金!$B:$B,削除禁止_電灯料金!$E:$E,0),1,"-")</f>
        <v>-</v>
      </c>
      <c r="AS521" s="177" t="str" cm="1">
        <f t="array" ref="AS521">_xlfn.IFS($AR521="-","-",OR($G521="公衆街路灯A",$G521="定額電灯"),_xlfn.XLOOKUP(AQ521,削除禁止_電灯料金!$B:$B,削除禁止_電灯料金!$D:$D,0),1,"-")</f>
        <v>-</v>
      </c>
      <c r="AT521" s="176">
        <f>IFERROR(IF(OR($G521="公衆街路灯A",$G521="定額電灯"),"-",ROUND((_xlfn.XLOOKUP($AQ521,削除禁止_電灯料金!$B:$B,削除禁止_電灯料金!$E:$E)*AM521/1000*$K521*$L521/12),2)),"-")</f>
        <v>0</v>
      </c>
      <c r="AU521" s="177">
        <f>IFERROR(IF(OR($G521="公衆街路灯A",$G521="定額電灯"),"-",ROUND((AM521/1000*$K521*$L521/12)*_xlfn.XLOOKUP($A521,削除禁止_電灯料金!K:K,削除禁止_電灯料金!M:M,"-"),2)),"-")</f>
        <v>0</v>
      </c>
      <c r="AV521" s="178">
        <f>IFERROR(IF(OR($G521="公衆街路灯A",$G521="定額電灯"),ROUND((((AR521+AS521)*AN521))*12*_xlfn.XLOOKUP($A521,削除禁止_電灯料金!K:K,削除禁止_電灯料金!N:N),0),ROUND((AT521+AU521)*AN521*12*_xlfn.XLOOKUP($A521,削除禁止_電灯料金!K:K,削除禁止_電灯料金!N:N),0)),0)</f>
        <v>0</v>
      </c>
      <c r="AW521" s="145"/>
    </row>
    <row r="522" spans="1:49" ht="30" customHeight="1">
      <c r="A522" s="1">
        <v>7</v>
      </c>
      <c r="B522" s="41" t="s">
        <v>623</v>
      </c>
      <c r="C522" s="42"/>
      <c r="D522" s="146" t="s">
        <v>625</v>
      </c>
      <c r="E522" s="147" t="s">
        <v>186</v>
      </c>
      <c r="F522" s="148" t="s">
        <v>103</v>
      </c>
      <c r="G522" s="148" t="s">
        <v>73</v>
      </c>
      <c r="H522" s="149"/>
      <c r="I522" s="280"/>
      <c r="J522" s="267"/>
      <c r="K522" s="152">
        <v>8</v>
      </c>
      <c r="L522" s="153">
        <v>240</v>
      </c>
      <c r="M522" s="281" t="s">
        <v>650</v>
      </c>
      <c r="N522" s="119" t="s">
        <v>110</v>
      </c>
      <c r="O522" s="120">
        <v>2</v>
      </c>
      <c r="P522" s="155" t="s">
        <v>135</v>
      </c>
      <c r="Q522" s="155">
        <v>0</v>
      </c>
      <c r="R522" s="155" t="s">
        <v>295</v>
      </c>
      <c r="S522" s="156">
        <v>0</v>
      </c>
      <c r="T522" s="156">
        <v>0</v>
      </c>
      <c r="U522" s="156">
        <v>0</v>
      </c>
      <c r="V522" s="157" t="s">
        <v>90</v>
      </c>
      <c r="W522" s="158">
        <v>28</v>
      </c>
      <c r="X522" s="159">
        <v>2</v>
      </c>
      <c r="Y522" s="160">
        <v>4</v>
      </c>
      <c r="Z522" s="161">
        <f t="shared" si="115"/>
        <v>17.920000000000002</v>
      </c>
      <c r="AA522" s="155">
        <v>0</v>
      </c>
      <c r="AB522" s="162" t="s">
        <v>80</v>
      </c>
      <c r="AC522" s="163" t="s">
        <v>56</v>
      </c>
      <c r="AD522" s="164" t="s">
        <v>56</v>
      </c>
      <c r="AE522" s="163" t="s">
        <v>56</v>
      </c>
      <c r="AF522" s="164">
        <f t="shared" si="116"/>
        <v>134.4</v>
      </c>
      <c r="AG522" s="165">
        <f t="shared" si="117"/>
        <v>64512</v>
      </c>
      <c r="AH522" s="166" t="s">
        <v>81</v>
      </c>
      <c r="AI522" s="167"/>
      <c r="AJ522" s="168"/>
      <c r="AK522" s="169"/>
      <c r="AL522" s="170"/>
      <c r="AM522" s="171"/>
      <c r="AN522" s="172"/>
      <c r="AO522" s="173">
        <f t="shared" si="99"/>
        <v>0</v>
      </c>
      <c r="AP522" s="174" t="s">
        <v>82</v>
      </c>
      <c r="AQ522" s="175" t="str" cm="1">
        <f t="array" ref="AQ522">_xlfn.IFS(OR($G522="公衆街路灯A",$G522="定額電灯"),$G522&amp;AP522,COUNTIF(G522,"*従量電灯*"),G522,1,"-")</f>
        <v>従量電灯</v>
      </c>
      <c r="AR522" s="176" t="str" cm="1">
        <f t="array" ref="AR522">_xlfn.IFS($AN522=0,"-",OR($AH522="対象外",$AH522="-"),"-",OR($G522="公衆街路灯A",$G522="定額電灯"),_xlfn.XLOOKUP($AQ522,削除禁止_電灯料金!$B:$B,削除禁止_電灯料金!$E:$E,0),1,"-")</f>
        <v>-</v>
      </c>
      <c r="AS522" s="177" t="str" cm="1">
        <f t="array" ref="AS522">_xlfn.IFS($AR522="-","-",OR($G522="公衆街路灯A",$G522="定額電灯"),_xlfn.XLOOKUP(AQ522,削除禁止_電灯料金!$B:$B,削除禁止_電灯料金!$D:$D,0),1,"-")</f>
        <v>-</v>
      </c>
      <c r="AT522" s="176">
        <f>IFERROR(IF(OR($G522="公衆街路灯A",$G522="定額電灯"),"-",ROUND((_xlfn.XLOOKUP($AQ522,削除禁止_電灯料金!$B:$B,削除禁止_電灯料金!$E:$E)*AM522/1000*$K522*$L522/12),2)),"-")</f>
        <v>0</v>
      </c>
      <c r="AU522" s="177">
        <f>IFERROR(IF(OR($G522="公衆街路灯A",$G522="定額電灯"),"-",ROUND((AM522/1000*$K522*$L522/12)*_xlfn.XLOOKUP($A522,削除禁止_電灯料金!K:K,削除禁止_電灯料金!M:M,"-"),2)),"-")</f>
        <v>0</v>
      </c>
      <c r="AV522" s="178">
        <f>IFERROR(IF(OR($G522="公衆街路灯A",$G522="定額電灯"),ROUND((((AR522+AS522)*AN522))*12*_xlfn.XLOOKUP($A522,削除禁止_電灯料金!K:K,削除禁止_電灯料金!N:N),0),ROUND((AT522+AU522)*AN522*12*_xlfn.XLOOKUP($A522,削除禁止_電灯料金!K:K,削除禁止_電灯料金!N:N),0)),0)</f>
        <v>0</v>
      </c>
      <c r="AW522" s="145"/>
    </row>
    <row r="523" spans="1:49" ht="30" customHeight="1">
      <c r="A523" s="1">
        <v>7</v>
      </c>
      <c r="B523" s="41" t="s">
        <v>623</v>
      </c>
      <c r="C523" s="42"/>
      <c r="D523" s="180" t="s">
        <v>625</v>
      </c>
      <c r="E523" s="181" t="s">
        <v>186</v>
      </c>
      <c r="F523" s="182" t="s">
        <v>103</v>
      </c>
      <c r="G523" s="182" t="s">
        <v>73</v>
      </c>
      <c r="H523" s="183" t="s">
        <v>118</v>
      </c>
      <c r="I523" s="311"/>
      <c r="J523" s="312"/>
      <c r="K523" s="186">
        <v>8</v>
      </c>
      <c r="L523" s="187">
        <v>240</v>
      </c>
      <c r="M523" s="313" t="s">
        <v>681</v>
      </c>
      <c r="N523" s="189" t="s">
        <v>75</v>
      </c>
      <c r="O523" s="190">
        <v>1</v>
      </c>
      <c r="P523" s="191" t="s">
        <v>249</v>
      </c>
      <c r="Q523" s="191">
        <v>0</v>
      </c>
      <c r="R523" s="191" t="s">
        <v>682</v>
      </c>
      <c r="S523" s="192">
        <v>0</v>
      </c>
      <c r="T523" s="192">
        <v>0</v>
      </c>
      <c r="U523" s="192" t="s">
        <v>683</v>
      </c>
      <c r="V523" s="193">
        <v>0</v>
      </c>
      <c r="W523" s="194">
        <v>54</v>
      </c>
      <c r="X523" s="195">
        <v>1</v>
      </c>
      <c r="Y523" s="196">
        <v>1</v>
      </c>
      <c r="Z523" s="197">
        <v>0</v>
      </c>
      <c r="AA523" s="191">
        <v>0</v>
      </c>
      <c r="AB523" s="198" t="s">
        <v>80</v>
      </c>
      <c r="AC523" s="199" t="s">
        <v>56</v>
      </c>
      <c r="AD523" s="200" t="s">
        <v>56</v>
      </c>
      <c r="AE523" s="199" t="s">
        <v>56</v>
      </c>
      <c r="AF523" s="200">
        <v>0</v>
      </c>
      <c r="AG523" s="201">
        <v>0</v>
      </c>
      <c r="AH523" s="201" t="s">
        <v>124</v>
      </c>
      <c r="AI523" s="202" t="s">
        <v>124</v>
      </c>
      <c r="AJ523" s="203"/>
      <c r="AK523" s="204"/>
      <c r="AL523" s="194"/>
      <c r="AM523" s="205"/>
      <c r="AN523" s="206"/>
      <c r="AO523" s="200">
        <f t="shared" si="99"/>
        <v>0</v>
      </c>
      <c r="AP523" s="207" t="s">
        <v>82</v>
      </c>
      <c r="AQ523" s="198" t="str" cm="1">
        <f t="array" ref="AQ523">_xlfn.IFS(OR($G523="公衆街路灯A",$G523="定額電灯"),$G523&amp;AP523,COUNTIF(G523,"*従量電灯*"),G523,1,"-")</f>
        <v>従量電灯</v>
      </c>
      <c r="AR523" s="208" t="str" cm="1">
        <f t="array" ref="AR523">_xlfn.IFS($AN523=0,"-",OR($AH523="対象外",$AH523="-"),"-",OR($G523="公衆街路灯A",$G523="定額電灯"),_xlfn.XLOOKUP($AQ523,削除禁止_電灯料金!$B:$B,削除禁止_電灯料金!$E:$E,0),1,"-")</f>
        <v>-</v>
      </c>
      <c r="AS523" s="209" t="str" cm="1">
        <f t="array" ref="AS523">_xlfn.IFS($AR523="-","-",OR($G523="公衆街路灯A",$G523="定額電灯"),_xlfn.XLOOKUP(AQ523,削除禁止_電灯料金!$B:$B,削除禁止_電灯料金!$D:$D,0),1,"-")</f>
        <v>-</v>
      </c>
      <c r="AT523" s="208">
        <f>IFERROR(IF(OR($G523="公衆街路灯A",$G523="定額電灯"),"-",ROUND((_xlfn.XLOOKUP($AQ523,削除禁止_電灯料金!$B:$B,削除禁止_電灯料金!$E:$E)*AM523/1000*$K523*$L523/12),2)),"-")</f>
        <v>0</v>
      </c>
      <c r="AU523" s="209">
        <f>IFERROR(IF(OR($G523="公衆街路灯A",$G523="定額電灯"),"-",ROUND((AM523/1000*$K523*$L523/12)*_xlfn.XLOOKUP($A523,削除禁止_電灯料金!K:K,削除禁止_電灯料金!M:M,"-"),2)),"-")</f>
        <v>0</v>
      </c>
      <c r="AV523" s="210">
        <f>IFERROR(IF(OR($G523="公衆街路灯A",$G523="定額電灯"),ROUND((((AR523+AS523)*AN523))*12*_xlfn.XLOOKUP($A523,削除禁止_電灯料金!K:K,削除禁止_電灯料金!N:N),0),ROUND((AT523+AU523)*AN523*12*_xlfn.XLOOKUP($A523,削除禁止_電灯料金!K:K,削除禁止_電灯料金!N:N),0)),0)</f>
        <v>0</v>
      </c>
      <c r="AW523" s="145"/>
    </row>
    <row r="524" spans="1:49" ht="30" customHeight="1">
      <c r="A524" s="1">
        <v>7</v>
      </c>
      <c r="B524" s="41" t="s">
        <v>623</v>
      </c>
      <c r="C524" s="42"/>
      <c r="D524" s="146" t="s">
        <v>625</v>
      </c>
      <c r="E524" s="147" t="s">
        <v>186</v>
      </c>
      <c r="F524" s="148" t="s">
        <v>103</v>
      </c>
      <c r="G524" s="148" t="s">
        <v>73</v>
      </c>
      <c r="H524" s="149"/>
      <c r="I524" s="280"/>
      <c r="J524" s="267"/>
      <c r="K524" s="152">
        <v>24</v>
      </c>
      <c r="L524" s="153">
        <v>365</v>
      </c>
      <c r="M524" s="281" t="s">
        <v>684</v>
      </c>
      <c r="N524" s="119" t="s">
        <v>86</v>
      </c>
      <c r="O524" s="120">
        <v>1</v>
      </c>
      <c r="P524" s="155" t="s">
        <v>434</v>
      </c>
      <c r="Q524" s="155">
        <v>0</v>
      </c>
      <c r="R524" s="155" t="s">
        <v>682</v>
      </c>
      <c r="S524" s="156">
        <v>0</v>
      </c>
      <c r="T524" s="156">
        <v>0</v>
      </c>
      <c r="U524" s="156" t="s">
        <v>683</v>
      </c>
      <c r="V524" s="157" t="s">
        <v>90</v>
      </c>
      <c r="W524" s="158">
        <v>3</v>
      </c>
      <c r="X524" s="159">
        <v>1</v>
      </c>
      <c r="Y524" s="160">
        <v>1</v>
      </c>
      <c r="Z524" s="161">
        <f t="shared" ref="Z524:Z536" si="118">K524*L524*W524*Y524/12/1000</f>
        <v>2.19</v>
      </c>
      <c r="AA524" s="155">
        <v>0</v>
      </c>
      <c r="AB524" s="162" t="s">
        <v>80</v>
      </c>
      <c r="AC524" s="163" t="s">
        <v>56</v>
      </c>
      <c r="AD524" s="164" t="s">
        <v>56</v>
      </c>
      <c r="AE524" s="163" t="s">
        <v>56</v>
      </c>
      <c r="AF524" s="164">
        <f t="shared" ref="AF524:AF536" si="119">$B$2*Z524/Y524</f>
        <v>65.7</v>
      </c>
      <c r="AG524" s="165">
        <f t="shared" ref="AG524:AG536" si="120">Y524*AF524*120</f>
        <v>7884</v>
      </c>
      <c r="AH524" s="166" t="s">
        <v>81</v>
      </c>
      <c r="AI524" s="167"/>
      <c r="AJ524" s="168"/>
      <c r="AK524" s="169"/>
      <c r="AL524" s="170"/>
      <c r="AM524" s="171"/>
      <c r="AN524" s="172"/>
      <c r="AO524" s="173">
        <f t="shared" si="99"/>
        <v>0</v>
      </c>
      <c r="AP524" s="174" t="s">
        <v>82</v>
      </c>
      <c r="AQ524" s="175" t="str" cm="1">
        <f t="array" ref="AQ524">_xlfn.IFS(OR($G524="公衆街路灯A",$G524="定額電灯"),$G524&amp;AP524,COUNTIF(G524,"*従量電灯*"),G524,1,"-")</f>
        <v>従量電灯</v>
      </c>
      <c r="AR524" s="176" t="str" cm="1">
        <f t="array" ref="AR524">_xlfn.IFS($AN524=0,"-",OR($AH524="対象外",$AH524="-"),"-",OR($G524="公衆街路灯A",$G524="定額電灯"),_xlfn.XLOOKUP($AQ524,削除禁止_電灯料金!$B:$B,削除禁止_電灯料金!$E:$E,0),1,"-")</f>
        <v>-</v>
      </c>
      <c r="AS524" s="177" t="str" cm="1">
        <f t="array" ref="AS524">_xlfn.IFS($AR524="-","-",OR($G524="公衆街路灯A",$G524="定額電灯"),_xlfn.XLOOKUP(AQ524,削除禁止_電灯料金!$B:$B,削除禁止_電灯料金!$D:$D,0),1,"-")</f>
        <v>-</v>
      </c>
      <c r="AT524" s="176">
        <f>IFERROR(IF(OR($G524="公衆街路灯A",$G524="定額電灯"),"-",ROUND((_xlfn.XLOOKUP($AQ524,削除禁止_電灯料金!$B:$B,削除禁止_電灯料金!$E:$E)*AM524/1000*$K524*$L524/12),2)),"-")</f>
        <v>0</v>
      </c>
      <c r="AU524" s="177">
        <f>IFERROR(IF(OR($G524="公衆街路灯A",$G524="定額電灯"),"-",ROUND((AM524/1000*$K524*$L524/12)*_xlfn.XLOOKUP($A524,削除禁止_電灯料金!K:K,削除禁止_電灯料金!M:M,"-"),2)),"-")</f>
        <v>0</v>
      </c>
      <c r="AV524" s="178">
        <f>IFERROR(IF(OR($G524="公衆街路灯A",$G524="定額電灯"),ROUND((((AR524+AS524)*AN524))*12*_xlfn.XLOOKUP($A524,削除禁止_電灯料金!K:K,削除禁止_電灯料金!N:N),0),ROUND((AT524+AU524)*AN524*12*_xlfn.XLOOKUP($A524,削除禁止_電灯料金!K:K,削除禁止_電灯料金!N:N),0)),0)</f>
        <v>0</v>
      </c>
      <c r="AW524" s="145"/>
    </row>
    <row r="525" spans="1:49" ht="30" customHeight="1">
      <c r="A525" s="1">
        <v>7</v>
      </c>
      <c r="B525" s="41" t="s">
        <v>623</v>
      </c>
      <c r="C525" s="42"/>
      <c r="D525" s="146" t="s">
        <v>625</v>
      </c>
      <c r="E525" s="147" t="s">
        <v>186</v>
      </c>
      <c r="F525" s="148" t="s">
        <v>103</v>
      </c>
      <c r="G525" s="148" t="s">
        <v>73</v>
      </c>
      <c r="H525" s="149"/>
      <c r="I525" s="280"/>
      <c r="J525" s="267"/>
      <c r="K525" s="152">
        <v>24</v>
      </c>
      <c r="L525" s="153">
        <v>365</v>
      </c>
      <c r="M525" s="281" t="s">
        <v>685</v>
      </c>
      <c r="N525" s="119" t="s">
        <v>98</v>
      </c>
      <c r="O525" s="120">
        <v>1</v>
      </c>
      <c r="P525" s="155" t="s">
        <v>294</v>
      </c>
      <c r="Q525" s="155">
        <v>0</v>
      </c>
      <c r="R525" s="155">
        <v>0</v>
      </c>
      <c r="S525" s="156" t="s">
        <v>106</v>
      </c>
      <c r="T525" s="156">
        <v>0</v>
      </c>
      <c r="U525" s="156" t="s">
        <v>102</v>
      </c>
      <c r="V525" s="157">
        <v>0</v>
      </c>
      <c r="W525" s="158">
        <v>47</v>
      </c>
      <c r="X525" s="159">
        <v>1</v>
      </c>
      <c r="Y525" s="160">
        <v>1</v>
      </c>
      <c r="Z525" s="161">
        <f t="shared" si="118"/>
        <v>34.31</v>
      </c>
      <c r="AA525" s="155">
        <v>0</v>
      </c>
      <c r="AB525" s="162" t="s">
        <v>80</v>
      </c>
      <c r="AC525" s="163" t="s">
        <v>56</v>
      </c>
      <c r="AD525" s="164" t="s">
        <v>56</v>
      </c>
      <c r="AE525" s="163" t="s">
        <v>56</v>
      </c>
      <c r="AF525" s="164">
        <f t="shared" si="119"/>
        <v>1029.3000000000002</v>
      </c>
      <c r="AG525" s="165">
        <f t="shared" si="120"/>
        <v>123516.00000000003</v>
      </c>
      <c r="AH525" s="166" t="s">
        <v>81</v>
      </c>
      <c r="AI525" s="167"/>
      <c r="AJ525" s="168"/>
      <c r="AK525" s="169"/>
      <c r="AL525" s="170"/>
      <c r="AM525" s="171"/>
      <c r="AN525" s="172"/>
      <c r="AO525" s="173">
        <f t="shared" si="99"/>
        <v>0</v>
      </c>
      <c r="AP525" s="174" t="s">
        <v>82</v>
      </c>
      <c r="AQ525" s="175" t="str" cm="1">
        <f t="array" ref="AQ525">_xlfn.IFS(OR($G525="公衆街路灯A",$G525="定額電灯"),$G525&amp;AP525,COUNTIF(G525,"*従量電灯*"),G525,1,"-")</f>
        <v>従量電灯</v>
      </c>
      <c r="AR525" s="176" t="str" cm="1">
        <f t="array" ref="AR525">_xlfn.IFS($AN525=0,"-",OR($AH525="対象外",$AH525="-"),"-",OR($G525="公衆街路灯A",$G525="定額電灯"),_xlfn.XLOOKUP($AQ525,削除禁止_電灯料金!$B:$B,削除禁止_電灯料金!$E:$E,0),1,"-")</f>
        <v>-</v>
      </c>
      <c r="AS525" s="177" t="str" cm="1">
        <f t="array" ref="AS525">_xlfn.IFS($AR525="-","-",OR($G525="公衆街路灯A",$G525="定額電灯"),_xlfn.XLOOKUP(AQ525,削除禁止_電灯料金!$B:$B,削除禁止_電灯料金!$D:$D,0),1,"-")</f>
        <v>-</v>
      </c>
      <c r="AT525" s="176">
        <f>IFERROR(IF(OR($G525="公衆街路灯A",$G525="定額電灯"),"-",ROUND((_xlfn.XLOOKUP($AQ525,削除禁止_電灯料金!$B:$B,削除禁止_電灯料金!$E:$E)*AM525/1000*$K525*$L525/12),2)),"-")</f>
        <v>0</v>
      </c>
      <c r="AU525" s="177">
        <f>IFERROR(IF(OR($G525="公衆街路灯A",$G525="定額電灯"),"-",ROUND((AM525/1000*$K525*$L525/12)*_xlfn.XLOOKUP($A525,削除禁止_電灯料金!K:K,削除禁止_電灯料金!M:M,"-"),2)),"-")</f>
        <v>0</v>
      </c>
      <c r="AV525" s="178">
        <f>IFERROR(IF(OR($G525="公衆街路灯A",$G525="定額電灯"),ROUND((((AR525+AS525)*AN525))*12*_xlfn.XLOOKUP($A525,削除禁止_電灯料金!K:K,削除禁止_電灯料金!N:N),0),ROUND((AT525+AU525)*AN525*12*_xlfn.XLOOKUP($A525,削除禁止_電灯料金!K:K,削除禁止_電灯料金!N:N),0)),0)</f>
        <v>0</v>
      </c>
      <c r="AW525" s="145"/>
    </row>
    <row r="526" spans="1:49" ht="30" customHeight="1">
      <c r="A526" s="1">
        <v>7</v>
      </c>
      <c r="B526" s="41" t="s">
        <v>623</v>
      </c>
      <c r="C526" s="42"/>
      <c r="D526" s="146" t="s">
        <v>625</v>
      </c>
      <c r="E526" s="147" t="s">
        <v>186</v>
      </c>
      <c r="F526" s="148" t="s">
        <v>140</v>
      </c>
      <c r="G526" s="148" t="s">
        <v>73</v>
      </c>
      <c r="H526" s="149"/>
      <c r="I526" s="280"/>
      <c r="J526" s="267"/>
      <c r="K526" s="152">
        <v>8</v>
      </c>
      <c r="L526" s="153">
        <v>240</v>
      </c>
      <c r="M526" s="281" t="s">
        <v>640</v>
      </c>
      <c r="N526" s="119" t="s">
        <v>134</v>
      </c>
      <c r="O526" s="120">
        <v>2</v>
      </c>
      <c r="P526" s="155" t="s">
        <v>135</v>
      </c>
      <c r="Q526" s="155">
        <v>0</v>
      </c>
      <c r="R526" s="155">
        <v>0</v>
      </c>
      <c r="S526" s="156">
        <v>0</v>
      </c>
      <c r="T526" s="156">
        <v>0</v>
      </c>
      <c r="U526" s="156">
        <v>0</v>
      </c>
      <c r="V526" s="157">
        <v>0</v>
      </c>
      <c r="W526" s="158">
        <v>28</v>
      </c>
      <c r="X526" s="159">
        <v>1</v>
      </c>
      <c r="Y526" s="160">
        <v>2</v>
      </c>
      <c r="Z526" s="161">
        <f t="shared" si="118"/>
        <v>8.9600000000000009</v>
      </c>
      <c r="AA526" s="155">
        <v>0</v>
      </c>
      <c r="AB526" s="162" t="s">
        <v>80</v>
      </c>
      <c r="AC526" s="163" t="s">
        <v>56</v>
      </c>
      <c r="AD526" s="164" t="s">
        <v>56</v>
      </c>
      <c r="AE526" s="163" t="s">
        <v>56</v>
      </c>
      <c r="AF526" s="164">
        <f t="shared" si="119"/>
        <v>134.4</v>
      </c>
      <c r="AG526" s="165">
        <f t="shared" si="120"/>
        <v>32256</v>
      </c>
      <c r="AH526" s="166" t="s">
        <v>113</v>
      </c>
      <c r="AI526" s="167"/>
      <c r="AJ526" s="168"/>
      <c r="AK526" s="169"/>
      <c r="AL526" s="170"/>
      <c r="AM526" s="171"/>
      <c r="AN526" s="172"/>
      <c r="AO526" s="173">
        <f t="shared" si="99"/>
        <v>0</v>
      </c>
      <c r="AP526" s="174" t="s">
        <v>82</v>
      </c>
      <c r="AQ526" s="175" t="str" cm="1">
        <f t="array" ref="AQ526">_xlfn.IFS(OR($G526="公衆街路灯A",$G526="定額電灯"),$G526&amp;AP526,COUNTIF(G526,"*従量電灯*"),G526,1,"-")</f>
        <v>従量電灯</v>
      </c>
      <c r="AR526" s="176" t="str" cm="1">
        <f t="array" ref="AR526">_xlfn.IFS($AN526=0,"-",OR($AH526="対象外",$AH526="-"),"-",OR($G526="公衆街路灯A",$G526="定額電灯"),_xlfn.XLOOKUP($AQ526,削除禁止_電灯料金!$B:$B,削除禁止_電灯料金!$E:$E,0),1,"-")</f>
        <v>-</v>
      </c>
      <c r="AS526" s="177" t="str" cm="1">
        <f t="array" ref="AS526">_xlfn.IFS($AR526="-","-",OR($G526="公衆街路灯A",$G526="定額電灯"),_xlfn.XLOOKUP(AQ526,削除禁止_電灯料金!$B:$B,削除禁止_電灯料金!$D:$D,0),1,"-")</f>
        <v>-</v>
      </c>
      <c r="AT526" s="176">
        <f>IFERROR(IF(OR($G526="公衆街路灯A",$G526="定額電灯"),"-",ROUND((_xlfn.XLOOKUP($AQ526,削除禁止_電灯料金!$B:$B,削除禁止_電灯料金!$E:$E)*AM526/1000*$K526*$L526/12),2)),"-")</f>
        <v>0</v>
      </c>
      <c r="AU526" s="177">
        <f>IFERROR(IF(OR($G526="公衆街路灯A",$G526="定額電灯"),"-",ROUND((AM526/1000*$K526*$L526/12)*_xlfn.XLOOKUP($A526,削除禁止_電灯料金!K:K,削除禁止_電灯料金!M:M,"-"),2)),"-")</f>
        <v>0</v>
      </c>
      <c r="AV526" s="178">
        <f>IFERROR(IF(OR($G526="公衆街路灯A",$G526="定額電灯"),ROUND((((AR526+AS526)*AN526))*12*_xlfn.XLOOKUP($A526,削除禁止_電灯料金!K:K,削除禁止_電灯料金!N:N),0),ROUND((AT526+AU526)*AN526*12*_xlfn.XLOOKUP($A526,削除禁止_電灯料金!K:K,削除禁止_電灯料金!N:N),0)),0)</f>
        <v>0</v>
      </c>
      <c r="AW526" s="145"/>
    </row>
    <row r="527" spans="1:49" ht="30" customHeight="1">
      <c r="A527" s="1">
        <v>7</v>
      </c>
      <c r="B527" s="41" t="s">
        <v>623</v>
      </c>
      <c r="C527" s="42"/>
      <c r="D527" s="146" t="s">
        <v>625</v>
      </c>
      <c r="E527" s="147" t="s">
        <v>186</v>
      </c>
      <c r="F527" s="148" t="s">
        <v>641</v>
      </c>
      <c r="G527" s="148" t="s">
        <v>73</v>
      </c>
      <c r="H527" s="149"/>
      <c r="I527" s="280"/>
      <c r="J527" s="267"/>
      <c r="K527" s="152">
        <v>8</v>
      </c>
      <c r="L527" s="153">
        <v>240</v>
      </c>
      <c r="M527" s="281" t="s">
        <v>630</v>
      </c>
      <c r="N527" s="119" t="s">
        <v>134</v>
      </c>
      <c r="O527" s="120">
        <v>2</v>
      </c>
      <c r="P527" s="155" t="s">
        <v>227</v>
      </c>
      <c r="Q527" s="155">
        <v>0</v>
      </c>
      <c r="R527" s="155">
        <v>0</v>
      </c>
      <c r="S527" s="156">
        <v>0</v>
      </c>
      <c r="T527" s="156">
        <v>0</v>
      </c>
      <c r="U527" s="156">
        <v>0</v>
      </c>
      <c r="V527" s="157">
        <v>0</v>
      </c>
      <c r="W527" s="158">
        <v>47</v>
      </c>
      <c r="X527" s="159">
        <v>1</v>
      </c>
      <c r="Y527" s="160">
        <v>2</v>
      </c>
      <c r="Z527" s="161">
        <f t="shared" si="118"/>
        <v>15.04</v>
      </c>
      <c r="AA527" s="155">
        <v>0</v>
      </c>
      <c r="AB527" s="162" t="s">
        <v>80</v>
      </c>
      <c r="AC527" s="163" t="s">
        <v>56</v>
      </c>
      <c r="AD527" s="164" t="s">
        <v>56</v>
      </c>
      <c r="AE527" s="163" t="s">
        <v>56</v>
      </c>
      <c r="AF527" s="164">
        <f t="shared" si="119"/>
        <v>225.6</v>
      </c>
      <c r="AG527" s="165">
        <f t="shared" si="120"/>
        <v>54144</v>
      </c>
      <c r="AH527" s="166" t="s">
        <v>113</v>
      </c>
      <c r="AI527" s="167"/>
      <c r="AJ527" s="168"/>
      <c r="AK527" s="169"/>
      <c r="AL527" s="170"/>
      <c r="AM527" s="171"/>
      <c r="AN527" s="172"/>
      <c r="AO527" s="173">
        <f t="shared" si="99"/>
        <v>0</v>
      </c>
      <c r="AP527" s="174" t="s">
        <v>82</v>
      </c>
      <c r="AQ527" s="175" t="str" cm="1">
        <f t="array" ref="AQ527">_xlfn.IFS(OR($G527="公衆街路灯A",$G527="定額電灯"),$G527&amp;AP527,COUNTIF(G527,"*従量電灯*"),G527,1,"-")</f>
        <v>従量電灯</v>
      </c>
      <c r="AR527" s="176" t="str" cm="1">
        <f t="array" ref="AR527">_xlfn.IFS($AN527=0,"-",OR($AH527="対象外",$AH527="-"),"-",OR($G527="公衆街路灯A",$G527="定額電灯"),_xlfn.XLOOKUP($AQ527,削除禁止_電灯料金!$B:$B,削除禁止_電灯料金!$E:$E,0),1,"-")</f>
        <v>-</v>
      </c>
      <c r="AS527" s="177" t="str" cm="1">
        <f t="array" ref="AS527">_xlfn.IFS($AR527="-","-",OR($G527="公衆街路灯A",$G527="定額電灯"),_xlfn.XLOOKUP(AQ527,削除禁止_電灯料金!$B:$B,削除禁止_電灯料金!$D:$D,0),1,"-")</f>
        <v>-</v>
      </c>
      <c r="AT527" s="176">
        <f>IFERROR(IF(OR($G527="公衆街路灯A",$G527="定額電灯"),"-",ROUND((_xlfn.XLOOKUP($AQ527,削除禁止_電灯料金!$B:$B,削除禁止_電灯料金!$E:$E)*AM527/1000*$K527*$L527/12),2)),"-")</f>
        <v>0</v>
      </c>
      <c r="AU527" s="177">
        <f>IFERROR(IF(OR($G527="公衆街路灯A",$G527="定額電灯"),"-",ROUND((AM527/1000*$K527*$L527/12)*_xlfn.XLOOKUP($A527,削除禁止_電灯料金!K:K,削除禁止_電灯料金!M:M,"-"),2)),"-")</f>
        <v>0</v>
      </c>
      <c r="AV527" s="178">
        <f>IFERROR(IF(OR($G527="公衆街路灯A",$G527="定額電灯"),ROUND((((AR527+AS527)*AN527))*12*_xlfn.XLOOKUP($A527,削除禁止_電灯料金!K:K,削除禁止_電灯料金!N:N),0),ROUND((AT527+AU527)*AN527*12*_xlfn.XLOOKUP($A527,削除禁止_電灯料金!K:K,削除禁止_電灯料金!N:N),0)),0)</f>
        <v>0</v>
      </c>
      <c r="AW527" s="145"/>
    </row>
    <row r="528" spans="1:49" ht="30" customHeight="1">
      <c r="A528" s="1">
        <v>7</v>
      </c>
      <c r="B528" s="41" t="s">
        <v>623</v>
      </c>
      <c r="C528" s="42"/>
      <c r="D528" s="146" t="s">
        <v>625</v>
      </c>
      <c r="E528" s="147" t="s">
        <v>186</v>
      </c>
      <c r="F528" s="148" t="s">
        <v>645</v>
      </c>
      <c r="G528" s="148" t="s">
        <v>73</v>
      </c>
      <c r="H528" s="149"/>
      <c r="I528" s="280"/>
      <c r="J528" s="267"/>
      <c r="K528" s="152">
        <v>8</v>
      </c>
      <c r="L528" s="153">
        <v>240</v>
      </c>
      <c r="M528" s="281" t="s">
        <v>634</v>
      </c>
      <c r="N528" s="119" t="s">
        <v>134</v>
      </c>
      <c r="O528" s="120">
        <v>1</v>
      </c>
      <c r="P528" s="155" t="s">
        <v>227</v>
      </c>
      <c r="Q528" s="155">
        <v>0</v>
      </c>
      <c r="R528" s="155">
        <v>0</v>
      </c>
      <c r="S528" s="156">
        <v>0</v>
      </c>
      <c r="T528" s="156">
        <v>0</v>
      </c>
      <c r="U528" s="156">
        <v>0</v>
      </c>
      <c r="V528" s="157">
        <v>0</v>
      </c>
      <c r="W528" s="158">
        <v>47</v>
      </c>
      <c r="X528" s="159">
        <v>1</v>
      </c>
      <c r="Y528" s="160">
        <v>1</v>
      </c>
      <c r="Z528" s="161">
        <f t="shared" si="118"/>
        <v>7.52</v>
      </c>
      <c r="AA528" s="155">
        <v>0</v>
      </c>
      <c r="AB528" s="162" t="s">
        <v>80</v>
      </c>
      <c r="AC528" s="163" t="s">
        <v>56</v>
      </c>
      <c r="AD528" s="164" t="s">
        <v>56</v>
      </c>
      <c r="AE528" s="163" t="s">
        <v>56</v>
      </c>
      <c r="AF528" s="164">
        <f t="shared" si="119"/>
        <v>225.6</v>
      </c>
      <c r="AG528" s="165">
        <f t="shared" si="120"/>
        <v>27072</v>
      </c>
      <c r="AH528" s="166" t="s">
        <v>113</v>
      </c>
      <c r="AI528" s="167"/>
      <c r="AJ528" s="168"/>
      <c r="AK528" s="169"/>
      <c r="AL528" s="170"/>
      <c r="AM528" s="171"/>
      <c r="AN528" s="172"/>
      <c r="AO528" s="173">
        <f t="shared" si="99"/>
        <v>0</v>
      </c>
      <c r="AP528" s="174" t="s">
        <v>82</v>
      </c>
      <c r="AQ528" s="175" t="str" cm="1">
        <f t="array" ref="AQ528">_xlfn.IFS(OR($G528="公衆街路灯A",$G528="定額電灯"),$G528&amp;AP528,COUNTIF(G528,"*従量電灯*"),G528,1,"-")</f>
        <v>従量電灯</v>
      </c>
      <c r="AR528" s="176" t="str" cm="1">
        <f t="array" ref="AR528">_xlfn.IFS($AN528=0,"-",OR($AH528="対象外",$AH528="-"),"-",OR($G528="公衆街路灯A",$G528="定額電灯"),_xlfn.XLOOKUP($AQ528,削除禁止_電灯料金!$B:$B,削除禁止_電灯料金!$E:$E,0),1,"-")</f>
        <v>-</v>
      </c>
      <c r="AS528" s="177" t="str" cm="1">
        <f t="array" ref="AS528">_xlfn.IFS($AR528="-","-",OR($G528="公衆街路灯A",$G528="定額電灯"),_xlfn.XLOOKUP(AQ528,削除禁止_電灯料金!$B:$B,削除禁止_電灯料金!$D:$D,0),1,"-")</f>
        <v>-</v>
      </c>
      <c r="AT528" s="176">
        <f>IFERROR(IF(OR($G528="公衆街路灯A",$G528="定額電灯"),"-",ROUND((_xlfn.XLOOKUP($AQ528,削除禁止_電灯料金!$B:$B,削除禁止_電灯料金!$E:$E)*AM528/1000*$K528*$L528/12),2)),"-")</f>
        <v>0</v>
      </c>
      <c r="AU528" s="177">
        <f>IFERROR(IF(OR($G528="公衆街路灯A",$G528="定額電灯"),"-",ROUND((AM528/1000*$K528*$L528/12)*_xlfn.XLOOKUP($A528,削除禁止_電灯料金!K:K,削除禁止_電灯料金!M:M,"-"),2)),"-")</f>
        <v>0</v>
      </c>
      <c r="AV528" s="178">
        <f>IFERROR(IF(OR($G528="公衆街路灯A",$G528="定額電灯"),ROUND((((AR528+AS528)*AN528))*12*_xlfn.XLOOKUP($A528,削除禁止_電灯料金!K:K,削除禁止_電灯料金!N:N),0),ROUND((AT528+AU528)*AN528*12*_xlfn.XLOOKUP($A528,削除禁止_電灯料金!K:K,削除禁止_電灯料金!N:N),0)),0)</f>
        <v>0</v>
      </c>
      <c r="AW528" s="145"/>
    </row>
    <row r="529" spans="1:49" ht="30" customHeight="1">
      <c r="A529" s="1">
        <v>7</v>
      </c>
      <c r="B529" s="41" t="s">
        <v>623</v>
      </c>
      <c r="C529" s="42"/>
      <c r="D529" s="146" t="s">
        <v>625</v>
      </c>
      <c r="E529" s="147" t="s">
        <v>186</v>
      </c>
      <c r="F529" s="148" t="s">
        <v>686</v>
      </c>
      <c r="G529" s="148" t="s">
        <v>73</v>
      </c>
      <c r="H529" s="149"/>
      <c r="I529" s="280"/>
      <c r="J529" s="267"/>
      <c r="K529" s="152">
        <v>4</v>
      </c>
      <c r="L529" s="153">
        <v>240</v>
      </c>
      <c r="M529" s="281" t="s">
        <v>630</v>
      </c>
      <c r="N529" s="119" t="s">
        <v>134</v>
      </c>
      <c r="O529" s="120">
        <v>2</v>
      </c>
      <c r="P529" s="155" t="s">
        <v>227</v>
      </c>
      <c r="Q529" s="155">
        <v>0</v>
      </c>
      <c r="R529" s="155">
        <v>0</v>
      </c>
      <c r="S529" s="156">
        <v>0</v>
      </c>
      <c r="T529" s="156">
        <v>0</v>
      </c>
      <c r="U529" s="156">
        <v>0</v>
      </c>
      <c r="V529" s="157">
        <v>0</v>
      </c>
      <c r="W529" s="158">
        <v>47</v>
      </c>
      <c r="X529" s="159">
        <v>1</v>
      </c>
      <c r="Y529" s="160">
        <v>2</v>
      </c>
      <c r="Z529" s="161">
        <f t="shared" si="118"/>
        <v>7.52</v>
      </c>
      <c r="AA529" s="155">
        <v>0</v>
      </c>
      <c r="AB529" s="162" t="s">
        <v>80</v>
      </c>
      <c r="AC529" s="163" t="s">
        <v>56</v>
      </c>
      <c r="AD529" s="164" t="s">
        <v>56</v>
      </c>
      <c r="AE529" s="163" t="s">
        <v>56</v>
      </c>
      <c r="AF529" s="164">
        <f t="shared" si="119"/>
        <v>112.8</v>
      </c>
      <c r="AG529" s="165">
        <f t="shared" si="120"/>
        <v>27072</v>
      </c>
      <c r="AH529" s="166" t="s">
        <v>113</v>
      </c>
      <c r="AI529" s="167"/>
      <c r="AJ529" s="168"/>
      <c r="AK529" s="169"/>
      <c r="AL529" s="170"/>
      <c r="AM529" s="171"/>
      <c r="AN529" s="172"/>
      <c r="AO529" s="173">
        <f t="shared" si="99"/>
        <v>0</v>
      </c>
      <c r="AP529" s="174" t="s">
        <v>82</v>
      </c>
      <c r="AQ529" s="175" t="str" cm="1">
        <f t="array" ref="AQ529">_xlfn.IFS(OR($G529="公衆街路灯A",$G529="定額電灯"),$G529&amp;AP529,COUNTIF(G529,"*従量電灯*"),G529,1,"-")</f>
        <v>従量電灯</v>
      </c>
      <c r="AR529" s="176" t="str" cm="1">
        <f t="array" ref="AR529">_xlfn.IFS($AN529=0,"-",OR($AH529="対象外",$AH529="-"),"-",OR($G529="公衆街路灯A",$G529="定額電灯"),_xlfn.XLOOKUP($AQ529,削除禁止_電灯料金!$B:$B,削除禁止_電灯料金!$E:$E,0),1,"-")</f>
        <v>-</v>
      </c>
      <c r="AS529" s="177" t="str" cm="1">
        <f t="array" ref="AS529">_xlfn.IFS($AR529="-","-",OR($G529="公衆街路灯A",$G529="定額電灯"),_xlfn.XLOOKUP(AQ529,削除禁止_電灯料金!$B:$B,削除禁止_電灯料金!$D:$D,0),1,"-")</f>
        <v>-</v>
      </c>
      <c r="AT529" s="176">
        <f>IFERROR(IF(OR($G529="公衆街路灯A",$G529="定額電灯"),"-",ROUND((_xlfn.XLOOKUP($AQ529,削除禁止_電灯料金!$B:$B,削除禁止_電灯料金!$E:$E)*AM529/1000*$K529*$L529/12),2)),"-")</f>
        <v>0</v>
      </c>
      <c r="AU529" s="177">
        <f>IFERROR(IF(OR($G529="公衆街路灯A",$G529="定額電灯"),"-",ROUND((AM529/1000*$K529*$L529/12)*_xlfn.XLOOKUP($A529,削除禁止_電灯料金!K:K,削除禁止_電灯料金!M:M,"-"),2)),"-")</f>
        <v>0</v>
      </c>
      <c r="AV529" s="178">
        <f>IFERROR(IF(OR($G529="公衆街路灯A",$G529="定額電灯"),ROUND((((AR529+AS529)*AN529))*12*_xlfn.XLOOKUP($A529,削除禁止_電灯料金!K:K,削除禁止_電灯料金!N:N),0),ROUND((AT529+AU529)*AN529*12*_xlfn.XLOOKUP($A529,削除禁止_電灯料金!K:K,削除禁止_電灯料金!N:N),0)),0)</f>
        <v>0</v>
      </c>
      <c r="AW529" s="145"/>
    </row>
    <row r="530" spans="1:49" ht="30" customHeight="1">
      <c r="A530" s="1">
        <v>7</v>
      </c>
      <c r="B530" s="41" t="s">
        <v>623</v>
      </c>
      <c r="C530" s="42"/>
      <c r="D530" s="146" t="s">
        <v>625</v>
      </c>
      <c r="E530" s="147" t="s">
        <v>186</v>
      </c>
      <c r="F530" s="148" t="s">
        <v>687</v>
      </c>
      <c r="G530" s="148" t="s">
        <v>73</v>
      </c>
      <c r="H530" s="149"/>
      <c r="I530" s="280"/>
      <c r="J530" s="267"/>
      <c r="K530" s="152">
        <v>4</v>
      </c>
      <c r="L530" s="153">
        <v>240</v>
      </c>
      <c r="M530" s="281" t="s">
        <v>630</v>
      </c>
      <c r="N530" s="119" t="s">
        <v>134</v>
      </c>
      <c r="O530" s="120">
        <v>2</v>
      </c>
      <c r="P530" s="155" t="s">
        <v>227</v>
      </c>
      <c r="Q530" s="155">
        <v>0</v>
      </c>
      <c r="R530" s="155">
        <v>0</v>
      </c>
      <c r="S530" s="156">
        <v>0</v>
      </c>
      <c r="T530" s="156">
        <v>0</v>
      </c>
      <c r="U530" s="156">
        <v>0</v>
      </c>
      <c r="V530" s="157">
        <v>0</v>
      </c>
      <c r="W530" s="158">
        <v>47</v>
      </c>
      <c r="X530" s="159">
        <v>5</v>
      </c>
      <c r="Y530" s="160">
        <v>10</v>
      </c>
      <c r="Z530" s="161">
        <f t="shared" si="118"/>
        <v>37.6</v>
      </c>
      <c r="AA530" s="155">
        <v>0</v>
      </c>
      <c r="AB530" s="162" t="s">
        <v>80</v>
      </c>
      <c r="AC530" s="163" t="s">
        <v>56</v>
      </c>
      <c r="AD530" s="164" t="s">
        <v>56</v>
      </c>
      <c r="AE530" s="163" t="s">
        <v>56</v>
      </c>
      <c r="AF530" s="164">
        <f t="shared" si="119"/>
        <v>112.8</v>
      </c>
      <c r="AG530" s="165">
        <f t="shared" si="120"/>
        <v>135360</v>
      </c>
      <c r="AH530" s="166" t="s">
        <v>113</v>
      </c>
      <c r="AI530" s="167"/>
      <c r="AJ530" s="168"/>
      <c r="AK530" s="169"/>
      <c r="AL530" s="170"/>
      <c r="AM530" s="171"/>
      <c r="AN530" s="172"/>
      <c r="AO530" s="173">
        <f t="shared" si="99"/>
        <v>0</v>
      </c>
      <c r="AP530" s="174" t="s">
        <v>82</v>
      </c>
      <c r="AQ530" s="175" t="str" cm="1">
        <f t="array" ref="AQ530">_xlfn.IFS(OR($G530="公衆街路灯A",$G530="定額電灯"),$G530&amp;AP530,COUNTIF(G530,"*従量電灯*"),G530,1,"-")</f>
        <v>従量電灯</v>
      </c>
      <c r="AR530" s="176" t="str" cm="1">
        <f t="array" ref="AR530">_xlfn.IFS($AN530=0,"-",OR($AH530="対象外",$AH530="-"),"-",OR($G530="公衆街路灯A",$G530="定額電灯"),_xlfn.XLOOKUP($AQ530,削除禁止_電灯料金!$B:$B,削除禁止_電灯料金!$E:$E,0),1,"-")</f>
        <v>-</v>
      </c>
      <c r="AS530" s="177" t="str" cm="1">
        <f t="array" ref="AS530">_xlfn.IFS($AR530="-","-",OR($G530="公衆街路灯A",$G530="定額電灯"),_xlfn.XLOOKUP(AQ530,削除禁止_電灯料金!$B:$B,削除禁止_電灯料金!$D:$D,0),1,"-")</f>
        <v>-</v>
      </c>
      <c r="AT530" s="176">
        <f>IFERROR(IF(OR($G530="公衆街路灯A",$G530="定額電灯"),"-",ROUND((_xlfn.XLOOKUP($AQ530,削除禁止_電灯料金!$B:$B,削除禁止_電灯料金!$E:$E)*AM530/1000*$K530*$L530/12),2)),"-")</f>
        <v>0</v>
      </c>
      <c r="AU530" s="177">
        <f>IFERROR(IF(OR($G530="公衆街路灯A",$G530="定額電灯"),"-",ROUND((AM530/1000*$K530*$L530/12)*_xlfn.XLOOKUP($A530,削除禁止_電灯料金!K:K,削除禁止_電灯料金!M:M,"-"),2)),"-")</f>
        <v>0</v>
      </c>
      <c r="AV530" s="178">
        <f>IFERROR(IF(OR($G530="公衆街路灯A",$G530="定額電灯"),ROUND((((AR530+AS530)*AN530))*12*_xlfn.XLOOKUP($A530,削除禁止_電灯料金!K:K,削除禁止_電灯料金!N:N),0),ROUND((AT530+AU530)*AN530*12*_xlfn.XLOOKUP($A530,削除禁止_電灯料金!K:K,削除禁止_電灯料金!N:N),0)),0)</f>
        <v>0</v>
      </c>
      <c r="AW530" s="145"/>
    </row>
    <row r="531" spans="1:49" ht="30" customHeight="1">
      <c r="A531" s="1">
        <v>7</v>
      </c>
      <c r="B531" s="41" t="s">
        <v>623</v>
      </c>
      <c r="C531" s="42"/>
      <c r="D531" s="146" t="s">
        <v>625</v>
      </c>
      <c r="E531" s="147" t="s">
        <v>186</v>
      </c>
      <c r="F531" s="148" t="s">
        <v>688</v>
      </c>
      <c r="G531" s="148" t="s">
        <v>73</v>
      </c>
      <c r="H531" s="149"/>
      <c r="I531" s="280"/>
      <c r="J531" s="267"/>
      <c r="K531" s="152">
        <v>4</v>
      </c>
      <c r="L531" s="153">
        <v>240</v>
      </c>
      <c r="M531" s="281" t="s">
        <v>630</v>
      </c>
      <c r="N531" s="119" t="s">
        <v>134</v>
      </c>
      <c r="O531" s="120">
        <v>2</v>
      </c>
      <c r="P531" s="155" t="s">
        <v>227</v>
      </c>
      <c r="Q531" s="155">
        <v>0</v>
      </c>
      <c r="R531" s="155">
        <v>0</v>
      </c>
      <c r="S531" s="156">
        <v>0</v>
      </c>
      <c r="T531" s="156">
        <v>0</v>
      </c>
      <c r="U531" s="156">
        <v>0</v>
      </c>
      <c r="V531" s="157">
        <v>0</v>
      </c>
      <c r="W531" s="158">
        <v>47</v>
      </c>
      <c r="X531" s="159">
        <v>1</v>
      </c>
      <c r="Y531" s="160">
        <v>2</v>
      </c>
      <c r="Z531" s="161">
        <f t="shared" si="118"/>
        <v>7.52</v>
      </c>
      <c r="AA531" s="155">
        <v>0</v>
      </c>
      <c r="AB531" s="162" t="s">
        <v>80</v>
      </c>
      <c r="AC531" s="163" t="s">
        <v>56</v>
      </c>
      <c r="AD531" s="164" t="s">
        <v>56</v>
      </c>
      <c r="AE531" s="163" t="s">
        <v>56</v>
      </c>
      <c r="AF531" s="164">
        <f t="shared" si="119"/>
        <v>112.8</v>
      </c>
      <c r="AG531" s="165">
        <f t="shared" si="120"/>
        <v>27072</v>
      </c>
      <c r="AH531" s="166" t="s">
        <v>113</v>
      </c>
      <c r="AI531" s="167"/>
      <c r="AJ531" s="168"/>
      <c r="AK531" s="169"/>
      <c r="AL531" s="170"/>
      <c r="AM531" s="171"/>
      <c r="AN531" s="172"/>
      <c r="AO531" s="173">
        <f t="shared" si="99"/>
        <v>0</v>
      </c>
      <c r="AP531" s="174" t="s">
        <v>82</v>
      </c>
      <c r="AQ531" s="175" t="str" cm="1">
        <f t="array" ref="AQ531">_xlfn.IFS(OR($G531="公衆街路灯A",$G531="定額電灯"),$G531&amp;AP531,COUNTIF(G531,"*従量電灯*"),G531,1,"-")</f>
        <v>従量電灯</v>
      </c>
      <c r="AR531" s="176" t="str" cm="1">
        <f t="array" ref="AR531">_xlfn.IFS($AN531=0,"-",OR($AH531="対象外",$AH531="-"),"-",OR($G531="公衆街路灯A",$G531="定額電灯"),_xlfn.XLOOKUP($AQ531,削除禁止_電灯料金!$B:$B,削除禁止_電灯料金!$E:$E,0),1,"-")</f>
        <v>-</v>
      </c>
      <c r="AS531" s="177" t="str" cm="1">
        <f t="array" ref="AS531">_xlfn.IFS($AR531="-","-",OR($G531="公衆街路灯A",$G531="定額電灯"),_xlfn.XLOOKUP(AQ531,削除禁止_電灯料金!$B:$B,削除禁止_電灯料金!$D:$D,0),1,"-")</f>
        <v>-</v>
      </c>
      <c r="AT531" s="176">
        <f>IFERROR(IF(OR($G531="公衆街路灯A",$G531="定額電灯"),"-",ROUND((_xlfn.XLOOKUP($AQ531,削除禁止_電灯料金!$B:$B,削除禁止_電灯料金!$E:$E)*AM531/1000*$K531*$L531/12),2)),"-")</f>
        <v>0</v>
      </c>
      <c r="AU531" s="177">
        <f>IFERROR(IF(OR($G531="公衆街路灯A",$G531="定額電灯"),"-",ROUND((AM531/1000*$K531*$L531/12)*_xlfn.XLOOKUP($A531,削除禁止_電灯料金!K:K,削除禁止_電灯料金!M:M,"-"),2)),"-")</f>
        <v>0</v>
      </c>
      <c r="AV531" s="178">
        <f>IFERROR(IF(OR($G531="公衆街路灯A",$G531="定額電灯"),ROUND((((AR531+AS531)*AN531))*12*_xlfn.XLOOKUP($A531,削除禁止_電灯料金!K:K,削除禁止_電灯料金!N:N),0),ROUND((AT531+AU531)*AN531*12*_xlfn.XLOOKUP($A531,削除禁止_電灯料金!K:K,削除禁止_電灯料金!N:N),0)),0)</f>
        <v>0</v>
      </c>
      <c r="AW531" s="145"/>
    </row>
    <row r="532" spans="1:49" ht="30" customHeight="1">
      <c r="A532" s="1">
        <v>7</v>
      </c>
      <c r="B532" s="41" t="s">
        <v>623</v>
      </c>
      <c r="C532" s="42"/>
      <c r="D532" s="146" t="s">
        <v>625</v>
      </c>
      <c r="E532" s="147" t="s">
        <v>186</v>
      </c>
      <c r="F532" s="148" t="s">
        <v>689</v>
      </c>
      <c r="G532" s="148" t="s">
        <v>73</v>
      </c>
      <c r="H532" s="149"/>
      <c r="I532" s="280"/>
      <c r="J532" s="267"/>
      <c r="K532" s="152">
        <v>24</v>
      </c>
      <c r="L532" s="153">
        <v>365</v>
      </c>
      <c r="M532" s="281" t="s">
        <v>690</v>
      </c>
      <c r="N532" s="119" t="s">
        <v>86</v>
      </c>
      <c r="O532" s="120">
        <v>1</v>
      </c>
      <c r="P532" s="155" t="s">
        <v>432</v>
      </c>
      <c r="Q532" s="155">
        <v>0</v>
      </c>
      <c r="R532" s="155" t="s">
        <v>691</v>
      </c>
      <c r="S532" s="156">
        <v>0</v>
      </c>
      <c r="T532" s="156">
        <v>0</v>
      </c>
      <c r="U532" s="156" t="s">
        <v>683</v>
      </c>
      <c r="V532" s="157" t="s">
        <v>90</v>
      </c>
      <c r="W532" s="158">
        <v>3</v>
      </c>
      <c r="X532" s="159">
        <v>8</v>
      </c>
      <c r="Y532" s="160">
        <v>8</v>
      </c>
      <c r="Z532" s="161">
        <f t="shared" si="118"/>
        <v>17.52</v>
      </c>
      <c r="AA532" s="155">
        <v>0</v>
      </c>
      <c r="AB532" s="162" t="s">
        <v>80</v>
      </c>
      <c r="AC532" s="163" t="s">
        <v>56</v>
      </c>
      <c r="AD532" s="164" t="s">
        <v>56</v>
      </c>
      <c r="AE532" s="163" t="s">
        <v>56</v>
      </c>
      <c r="AF532" s="164">
        <f t="shared" si="119"/>
        <v>65.7</v>
      </c>
      <c r="AG532" s="165">
        <f t="shared" si="120"/>
        <v>63072</v>
      </c>
      <c r="AH532" s="166" t="s">
        <v>81</v>
      </c>
      <c r="AI532" s="167"/>
      <c r="AJ532" s="168"/>
      <c r="AK532" s="169"/>
      <c r="AL532" s="170"/>
      <c r="AM532" s="171"/>
      <c r="AN532" s="172"/>
      <c r="AO532" s="173">
        <f t="shared" si="99"/>
        <v>0</v>
      </c>
      <c r="AP532" s="174" t="s">
        <v>82</v>
      </c>
      <c r="AQ532" s="175" t="str" cm="1">
        <f t="array" ref="AQ532">_xlfn.IFS(OR($G532="公衆街路灯A",$G532="定額電灯"),$G532&amp;AP532,COUNTIF(G532,"*従量電灯*"),G532,1,"-")</f>
        <v>従量電灯</v>
      </c>
      <c r="AR532" s="176" t="str" cm="1">
        <f t="array" ref="AR532">_xlfn.IFS($AN532=0,"-",OR($AH532="対象外",$AH532="-"),"-",OR($G532="公衆街路灯A",$G532="定額電灯"),_xlfn.XLOOKUP($AQ532,削除禁止_電灯料金!$B:$B,削除禁止_電灯料金!$E:$E,0),1,"-")</f>
        <v>-</v>
      </c>
      <c r="AS532" s="177" t="str" cm="1">
        <f t="array" ref="AS532">_xlfn.IFS($AR532="-","-",OR($G532="公衆街路灯A",$G532="定額電灯"),_xlfn.XLOOKUP(AQ532,削除禁止_電灯料金!$B:$B,削除禁止_電灯料金!$D:$D,0),1,"-")</f>
        <v>-</v>
      </c>
      <c r="AT532" s="176">
        <f>IFERROR(IF(OR($G532="公衆街路灯A",$G532="定額電灯"),"-",ROUND((_xlfn.XLOOKUP($AQ532,削除禁止_電灯料金!$B:$B,削除禁止_電灯料金!$E:$E)*AM532/1000*$K532*$L532/12),2)),"-")</f>
        <v>0</v>
      </c>
      <c r="AU532" s="177">
        <f>IFERROR(IF(OR($G532="公衆街路灯A",$G532="定額電灯"),"-",ROUND((AM532/1000*$K532*$L532/12)*_xlfn.XLOOKUP($A532,削除禁止_電灯料金!K:K,削除禁止_電灯料金!M:M,"-"),2)),"-")</f>
        <v>0</v>
      </c>
      <c r="AV532" s="178">
        <f>IFERROR(IF(OR($G532="公衆街路灯A",$G532="定額電灯"),ROUND((((AR532+AS532)*AN532))*12*_xlfn.XLOOKUP($A532,削除禁止_電灯料金!K:K,削除禁止_電灯料金!N:N),0),ROUND((AT532+AU532)*AN532*12*_xlfn.XLOOKUP($A532,削除禁止_電灯料金!K:K,削除禁止_電灯料金!N:N),0)),0)</f>
        <v>0</v>
      </c>
      <c r="AW532" s="145"/>
    </row>
    <row r="533" spans="1:49" ht="30" customHeight="1">
      <c r="A533" s="1">
        <v>7</v>
      </c>
      <c r="B533" s="41" t="s">
        <v>623</v>
      </c>
      <c r="C533" s="42"/>
      <c r="D533" s="146" t="s">
        <v>625</v>
      </c>
      <c r="E533" s="147" t="s">
        <v>186</v>
      </c>
      <c r="F533" s="148" t="s">
        <v>689</v>
      </c>
      <c r="G533" s="148" t="s">
        <v>73</v>
      </c>
      <c r="H533" s="149"/>
      <c r="I533" s="280"/>
      <c r="J533" s="267"/>
      <c r="K533" s="152">
        <v>8</v>
      </c>
      <c r="L533" s="153">
        <v>240</v>
      </c>
      <c r="M533" s="281" t="s">
        <v>692</v>
      </c>
      <c r="N533" s="119" t="s">
        <v>93</v>
      </c>
      <c r="O533" s="120">
        <v>5</v>
      </c>
      <c r="P533" s="155" t="s">
        <v>135</v>
      </c>
      <c r="Q533" s="155">
        <v>0</v>
      </c>
      <c r="R533" s="155">
        <v>0</v>
      </c>
      <c r="S533" s="156">
        <v>0</v>
      </c>
      <c r="T533" s="156">
        <v>0</v>
      </c>
      <c r="U533" s="156" t="s">
        <v>693</v>
      </c>
      <c r="V533" s="157">
        <v>0</v>
      </c>
      <c r="W533" s="158">
        <v>28</v>
      </c>
      <c r="X533" s="159">
        <v>20</v>
      </c>
      <c r="Y533" s="160">
        <v>100</v>
      </c>
      <c r="Z533" s="161">
        <f t="shared" si="118"/>
        <v>448</v>
      </c>
      <c r="AA533" s="155">
        <v>0</v>
      </c>
      <c r="AB533" s="162" t="s">
        <v>80</v>
      </c>
      <c r="AC533" s="163" t="s">
        <v>56</v>
      </c>
      <c r="AD533" s="164" t="s">
        <v>56</v>
      </c>
      <c r="AE533" s="163" t="s">
        <v>56</v>
      </c>
      <c r="AF533" s="164">
        <f t="shared" si="119"/>
        <v>134.4</v>
      </c>
      <c r="AG533" s="165">
        <f t="shared" si="120"/>
        <v>1612800</v>
      </c>
      <c r="AH533" s="166" t="s">
        <v>113</v>
      </c>
      <c r="AI533" s="167"/>
      <c r="AJ533" s="168"/>
      <c r="AK533" s="169"/>
      <c r="AL533" s="170"/>
      <c r="AM533" s="171"/>
      <c r="AN533" s="172"/>
      <c r="AO533" s="173">
        <f t="shared" si="99"/>
        <v>0</v>
      </c>
      <c r="AP533" s="174" t="s">
        <v>82</v>
      </c>
      <c r="AQ533" s="175" t="str" cm="1">
        <f t="array" ref="AQ533">_xlfn.IFS(OR($G533="公衆街路灯A",$G533="定額電灯"),$G533&amp;AP533,COUNTIF(G533,"*従量電灯*"),G533,1,"-")</f>
        <v>従量電灯</v>
      </c>
      <c r="AR533" s="176" t="str" cm="1">
        <f t="array" ref="AR533">_xlfn.IFS($AN533=0,"-",OR($AH533="対象外",$AH533="-"),"-",OR($G533="公衆街路灯A",$G533="定額電灯"),_xlfn.XLOOKUP($AQ533,削除禁止_電灯料金!$B:$B,削除禁止_電灯料金!$E:$E,0),1,"-")</f>
        <v>-</v>
      </c>
      <c r="AS533" s="177" t="str" cm="1">
        <f t="array" ref="AS533">_xlfn.IFS($AR533="-","-",OR($G533="公衆街路灯A",$G533="定額電灯"),_xlfn.XLOOKUP(AQ533,削除禁止_電灯料金!$B:$B,削除禁止_電灯料金!$D:$D,0),1,"-")</f>
        <v>-</v>
      </c>
      <c r="AT533" s="176">
        <f>IFERROR(IF(OR($G533="公衆街路灯A",$G533="定額電灯"),"-",ROUND((_xlfn.XLOOKUP($AQ533,削除禁止_電灯料金!$B:$B,削除禁止_電灯料金!$E:$E)*AM533/1000*$K533*$L533/12),2)),"-")</f>
        <v>0</v>
      </c>
      <c r="AU533" s="177">
        <f>IFERROR(IF(OR($G533="公衆街路灯A",$G533="定額電灯"),"-",ROUND((AM533/1000*$K533*$L533/12)*_xlfn.XLOOKUP($A533,削除禁止_電灯料金!K:K,削除禁止_電灯料金!M:M,"-"),2)),"-")</f>
        <v>0</v>
      </c>
      <c r="AV533" s="178">
        <f>IFERROR(IF(OR($G533="公衆街路灯A",$G533="定額電灯"),ROUND((((AR533+AS533)*AN533))*12*_xlfn.XLOOKUP($A533,削除禁止_電灯料金!K:K,削除禁止_電灯料金!N:N),0),ROUND((AT533+AU533)*AN533*12*_xlfn.XLOOKUP($A533,削除禁止_電灯料金!K:K,削除禁止_電灯料金!N:N),0)),0)</f>
        <v>0</v>
      </c>
      <c r="AW533" s="145"/>
    </row>
    <row r="534" spans="1:49" ht="30" customHeight="1">
      <c r="A534" s="1">
        <v>7</v>
      </c>
      <c r="B534" s="41" t="s">
        <v>623</v>
      </c>
      <c r="C534" s="42"/>
      <c r="D534" s="146" t="s">
        <v>625</v>
      </c>
      <c r="E534" s="147" t="s">
        <v>186</v>
      </c>
      <c r="F534" s="148" t="s">
        <v>689</v>
      </c>
      <c r="G534" s="148" t="s">
        <v>73</v>
      </c>
      <c r="H534" s="149"/>
      <c r="I534" s="280"/>
      <c r="J534" s="267"/>
      <c r="K534" s="152">
        <v>24</v>
      </c>
      <c r="L534" s="153">
        <v>365</v>
      </c>
      <c r="M534" s="281" t="s">
        <v>628</v>
      </c>
      <c r="N534" s="119" t="s">
        <v>98</v>
      </c>
      <c r="O534" s="120">
        <v>1</v>
      </c>
      <c r="P534" s="155" t="s">
        <v>294</v>
      </c>
      <c r="Q534" s="155">
        <v>0</v>
      </c>
      <c r="R534" s="155">
        <v>0</v>
      </c>
      <c r="S534" s="156" t="s">
        <v>100</v>
      </c>
      <c r="T534" s="156" t="s">
        <v>235</v>
      </c>
      <c r="U534" s="156" t="s">
        <v>102</v>
      </c>
      <c r="V534" s="157">
        <v>0</v>
      </c>
      <c r="W534" s="158">
        <v>47</v>
      </c>
      <c r="X534" s="159">
        <v>1</v>
      </c>
      <c r="Y534" s="160">
        <v>1</v>
      </c>
      <c r="Z534" s="161">
        <f t="shared" si="118"/>
        <v>34.31</v>
      </c>
      <c r="AA534" s="155">
        <v>0</v>
      </c>
      <c r="AB534" s="162" t="s">
        <v>80</v>
      </c>
      <c r="AC534" s="163" t="s">
        <v>56</v>
      </c>
      <c r="AD534" s="164" t="s">
        <v>56</v>
      </c>
      <c r="AE534" s="163" t="s">
        <v>56</v>
      </c>
      <c r="AF534" s="164">
        <f t="shared" si="119"/>
        <v>1029.3000000000002</v>
      </c>
      <c r="AG534" s="165">
        <f t="shared" si="120"/>
        <v>123516.00000000003</v>
      </c>
      <c r="AH534" s="166" t="s">
        <v>81</v>
      </c>
      <c r="AI534" s="167"/>
      <c r="AJ534" s="168"/>
      <c r="AK534" s="169"/>
      <c r="AL534" s="170"/>
      <c r="AM534" s="171"/>
      <c r="AN534" s="172"/>
      <c r="AO534" s="173">
        <f t="shared" si="99"/>
        <v>0</v>
      </c>
      <c r="AP534" s="174" t="s">
        <v>82</v>
      </c>
      <c r="AQ534" s="175" t="str" cm="1">
        <f t="array" ref="AQ534">_xlfn.IFS(OR($G534="公衆街路灯A",$G534="定額電灯"),$G534&amp;AP534,COUNTIF(G534,"*従量電灯*"),G534,1,"-")</f>
        <v>従量電灯</v>
      </c>
      <c r="AR534" s="176" t="str" cm="1">
        <f t="array" ref="AR534">_xlfn.IFS($AN534=0,"-",OR($AH534="対象外",$AH534="-"),"-",OR($G534="公衆街路灯A",$G534="定額電灯"),_xlfn.XLOOKUP($AQ534,削除禁止_電灯料金!$B:$B,削除禁止_電灯料金!$E:$E,0),1,"-")</f>
        <v>-</v>
      </c>
      <c r="AS534" s="177" t="str" cm="1">
        <f t="array" ref="AS534">_xlfn.IFS($AR534="-","-",OR($G534="公衆街路灯A",$G534="定額電灯"),_xlfn.XLOOKUP(AQ534,削除禁止_電灯料金!$B:$B,削除禁止_電灯料金!$D:$D,0),1,"-")</f>
        <v>-</v>
      </c>
      <c r="AT534" s="176">
        <f>IFERROR(IF(OR($G534="公衆街路灯A",$G534="定額電灯"),"-",ROUND((_xlfn.XLOOKUP($AQ534,削除禁止_電灯料金!$B:$B,削除禁止_電灯料金!$E:$E)*AM534/1000*$K534*$L534/12),2)),"-")</f>
        <v>0</v>
      </c>
      <c r="AU534" s="177">
        <f>IFERROR(IF(OR($G534="公衆街路灯A",$G534="定額電灯"),"-",ROUND((AM534/1000*$K534*$L534/12)*_xlfn.XLOOKUP($A534,削除禁止_電灯料金!K:K,削除禁止_電灯料金!M:M,"-"),2)),"-")</f>
        <v>0</v>
      </c>
      <c r="AV534" s="178">
        <f>IFERROR(IF(OR($G534="公衆街路灯A",$G534="定額電灯"),ROUND((((AR534+AS534)*AN534))*12*_xlfn.XLOOKUP($A534,削除禁止_電灯料金!K:K,削除禁止_電灯料金!N:N),0),ROUND((AT534+AU534)*AN534*12*_xlfn.XLOOKUP($A534,削除禁止_電灯料金!K:K,削除禁止_電灯料金!N:N),0)),0)</f>
        <v>0</v>
      </c>
      <c r="AW534" s="145"/>
    </row>
    <row r="535" spans="1:49" ht="30" customHeight="1">
      <c r="A535" s="1">
        <v>7</v>
      </c>
      <c r="B535" s="41" t="s">
        <v>623</v>
      </c>
      <c r="C535" s="42"/>
      <c r="D535" s="146" t="s">
        <v>625</v>
      </c>
      <c r="E535" s="147" t="s">
        <v>186</v>
      </c>
      <c r="F535" s="148" t="s">
        <v>689</v>
      </c>
      <c r="G535" s="148" t="s">
        <v>73</v>
      </c>
      <c r="H535" s="149"/>
      <c r="I535" s="280"/>
      <c r="J535" s="267"/>
      <c r="K535" s="152">
        <v>24</v>
      </c>
      <c r="L535" s="153">
        <v>365</v>
      </c>
      <c r="M535" s="281" t="s">
        <v>667</v>
      </c>
      <c r="N535" s="119" t="s">
        <v>416</v>
      </c>
      <c r="O535" s="120">
        <v>1</v>
      </c>
      <c r="P535" s="155" t="s">
        <v>135</v>
      </c>
      <c r="Q535" s="155">
        <v>0</v>
      </c>
      <c r="R535" s="155">
        <v>0</v>
      </c>
      <c r="S535" s="156" t="s">
        <v>100</v>
      </c>
      <c r="T535" s="156" t="s">
        <v>668</v>
      </c>
      <c r="U535" s="156" t="s">
        <v>102</v>
      </c>
      <c r="V535" s="157">
        <v>0</v>
      </c>
      <c r="W535" s="158">
        <v>28</v>
      </c>
      <c r="X535" s="159">
        <v>2</v>
      </c>
      <c r="Y535" s="160">
        <v>2</v>
      </c>
      <c r="Z535" s="161">
        <f t="shared" si="118"/>
        <v>40.880000000000003</v>
      </c>
      <c r="AA535" s="155">
        <v>0</v>
      </c>
      <c r="AB535" s="162" t="s">
        <v>80</v>
      </c>
      <c r="AC535" s="163" t="s">
        <v>56</v>
      </c>
      <c r="AD535" s="164" t="s">
        <v>56</v>
      </c>
      <c r="AE535" s="163" t="s">
        <v>56</v>
      </c>
      <c r="AF535" s="164">
        <f t="shared" si="119"/>
        <v>613.20000000000005</v>
      </c>
      <c r="AG535" s="165">
        <f t="shared" si="120"/>
        <v>147168</v>
      </c>
      <c r="AH535" s="166" t="s">
        <v>81</v>
      </c>
      <c r="AI535" s="167"/>
      <c r="AJ535" s="168"/>
      <c r="AK535" s="169"/>
      <c r="AL535" s="170"/>
      <c r="AM535" s="171"/>
      <c r="AN535" s="172"/>
      <c r="AO535" s="173">
        <f t="shared" si="99"/>
        <v>0</v>
      </c>
      <c r="AP535" s="174" t="s">
        <v>82</v>
      </c>
      <c r="AQ535" s="175" t="str" cm="1">
        <f t="array" ref="AQ535">_xlfn.IFS(OR($G535="公衆街路灯A",$G535="定額電灯"),$G535&amp;AP535,COUNTIF(G535,"*従量電灯*"),G535,1,"-")</f>
        <v>従量電灯</v>
      </c>
      <c r="AR535" s="176" t="str" cm="1">
        <f t="array" ref="AR535">_xlfn.IFS($AN535=0,"-",OR($AH535="対象外",$AH535="-"),"-",OR($G535="公衆街路灯A",$G535="定額電灯"),_xlfn.XLOOKUP($AQ535,削除禁止_電灯料金!$B:$B,削除禁止_電灯料金!$E:$E,0),1,"-")</f>
        <v>-</v>
      </c>
      <c r="AS535" s="177" t="str" cm="1">
        <f t="array" ref="AS535">_xlfn.IFS($AR535="-","-",OR($G535="公衆街路灯A",$G535="定額電灯"),_xlfn.XLOOKUP(AQ535,削除禁止_電灯料金!$B:$B,削除禁止_電灯料金!$D:$D,0),1,"-")</f>
        <v>-</v>
      </c>
      <c r="AT535" s="176">
        <f>IFERROR(IF(OR($G535="公衆街路灯A",$G535="定額電灯"),"-",ROUND((_xlfn.XLOOKUP($AQ535,削除禁止_電灯料金!$B:$B,削除禁止_電灯料金!$E:$E)*AM535/1000*$K535*$L535/12),2)),"-")</f>
        <v>0</v>
      </c>
      <c r="AU535" s="177">
        <f>IFERROR(IF(OR($G535="公衆街路灯A",$G535="定額電灯"),"-",ROUND((AM535/1000*$K535*$L535/12)*_xlfn.XLOOKUP($A535,削除禁止_電灯料金!K:K,削除禁止_電灯料金!M:M,"-"),2)),"-")</f>
        <v>0</v>
      </c>
      <c r="AV535" s="178">
        <f>IFERROR(IF(OR($G535="公衆街路灯A",$G535="定額電灯"),ROUND((((AR535+AS535)*AN535))*12*_xlfn.XLOOKUP($A535,削除禁止_電灯料金!K:K,削除禁止_電灯料金!N:N),0),ROUND((AT535+AU535)*AN535*12*_xlfn.XLOOKUP($A535,削除禁止_電灯料金!K:K,削除禁止_電灯料金!N:N),0)),0)</f>
        <v>0</v>
      </c>
      <c r="AW535" s="145"/>
    </row>
    <row r="536" spans="1:49" ht="30" customHeight="1">
      <c r="A536" s="1">
        <v>7</v>
      </c>
      <c r="B536" s="41" t="s">
        <v>623</v>
      </c>
      <c r="C536" s="42"/>
      <c r="D536" s="146" t="s">
        <v>625</v>
      </c>
      <c r="E536" s="147" t="s">
        <v>200</v>
      </c>
      <c r="F536" s="148" t="s">
        <v>694</v>
      </c>
      <c r="G536" s="148" t="s">
        <v>73</v>
      </c>
      <c r="H536" s="149"/>
      <c r="I536" s="280"/>
      <c r="J536" s="267"/>
      <c r="K536" s="152">
        <v>24</v>
      </c>
      <c r="L536" s="153">
        <v>365</v>
      </c>
      <c r="M536" s="281" t="s">
        <v>684</v>
      </c>
      <c r="N536" s="119" t="s">
        <v>86</v>
      </c>
      <c r="O536" s="120">
        <v>1</v>
      </c>
      <c r="P536" s="155" t="s">
        <v>434</v>
      </c>
      <c r="Q536" s="155">
        <v>0</v>
      </c>
      <c r="R536" s="155" t="s">
        <v>682</v>
      </c>
      <c r="S536" s="156">
        <v>0</v>
      </c>
      <c r="T536" s="156">
        <v>0</v>
      </c>
      <c r="U536" s="156" t="s">
        <v>683</v>
      </c>
      <c r="V536" s="157" t="s">
        <v>90</v>
      </c>
      <c r="W536" s="158">
        <v>3</v>
      </c>
      <c r="X536" s="159">
        <v>3</v>
      </c>
      <c r="Y536" s="160">
        <v>3</v>
      </c>
      <c r="Z536" s="161">
        <f t="shared" si="118"/>
        <v>6.57</v>
      </c>
      <c r="AA536" s="155">
        <v>0</v>
      </c>
      <c r="AB536" s="162" t="s">
        <v>80</v>
      </c>
      <c r="AC536" s="163" t="s">
        <v>56</v>
      </c>
      <c r="AD536" s="164" t="s">
        <v>56</v>
      </c>
      <c r="AE536" s="163" t="s">
        <v>56</v>
      </c>
      <c r="AF536" s="164">
        <f t="shared" si="119"/>
        <v>65.7</v>
      </c>
      <c r="AG536" s="165">
        <f t="shared" si="120"/>
        <v>23652.000000000004</v>
      </c>
      <c r="AH536" s="166" t="s">
        <v>81</v>
      </c>
      <c r="AI536" s="167"/>
      <c r="AJ536" s="168"/>
      <c r="AK536" s="169"/>
      <c r="AL536" s="170"/>
      <c r="AM536" s="171"/>
      <c r="AN536" s="172"/>
      <c r="AO536" s="173">
        <f t="shared" ref="AO536:AO551" si="121">IFERROR((AM536/1000)*K536*L536*AN536/12,0)</f>
        <v>0</v>
      </c>
      <c r="AP536" s="174" t="s">
        <v>82</v>
      </c>
      <c r="AQ536" s="175" t="str" cm="1">
        <f t="array" ref="AQ536">_xlfn.IFS(OR($G536="公衆街路灯A",$G536="定額電灯"),$G536&amp;AP536,COUNTIF(G536,"*従量電灯*"),G536,1,"-")</f>
        <v>従量電灯</v>
      </c>
      <c r="AR536" s="176" t="str" cm="1">
        <f t="array" ref="AR536">_xlfn.IFS($AN536=0,"-",OR($AH536="対象外",$AH536="-"),"-",OR($G536="公衆街路灯A",$G536="定額電灯"),_xlfn.XLOOKUP($AQ536,削除禁止_電灯料金!$B:$B,削除禁止_電灯料金!$E:$E,0),1,"-")</f>
        <v>-</v>
      </c>
      <c r="AS536" s="177" t="str" cm="1">
        <f t="array" ref="AS536">_xlfn.IFS($AR536="-","-",OR($G536="公衆街路灯A",$G536="定額電灯"),_xlfn.XLOOKUP(AQ536,削除禁止_電灯料金!$B:$B,削除禁止_電灯料金!$D:$D,0),1,"-")</f>
        <v>-</v>
      </c>
      <c r="AT536" s="176">
        <f>IFERROR(IF(OR($G536="公衆街路灯A",$G536="定額電灯"),"-",ROUND((_xlfn.XLOOKUP($AQ536,削除禁止_電灯料金!$B:$B,削除禁止_電灯料金!$E:$E)*AM536/1000*$K536*$L536/12),2)),"-")</f>
        <v>0</v>
      </c>
      <c r="AU536" s="177">
        <f>IFERROR(IF(OR($G536="公衆街路灯A",$G536="定額電灯"),"-",ROUND((AM536/1000*$K536*$L536/12)*_xlfn.XLOOKUP($A536,削除禁止_電灯料金!K:K,削除禁止_電灯料金!M:M,"-"),2)),"-")</f>
        <v>0</v>
      </c>
      <c r="AV536" s="178">
        <f>IFERROR(IF(OR($G536="公衆街路灯A",$G536="定額電灯"),ROUND((((AR536+AS536)*AN536))*12*_xlfn.XLOOKUP($A536,削除禁止_電灯料金!K:K,削除禁止_電灯料金!N:N),0),ROUND((AT536+AU536)*AN536*12*_xlfn.XLOOKUP($A536,削除禁止_電灯料金!K:K,削除禁止_電灯料金!N:N),0)),0)</f>
        <v>0</v>
      </c>
      <c r="AW536" s="145"/>
    </row>
    <row r="537" spans="1:49" ht="30" customHeight="1">
      <c r="A537" s="1">
        <v>7</v>
      </c>
      <c r="B537" s="41" t="s">
        <v>623</v>
      </c>
      <c r="C537" s="42"/>
      <c r="D537" s="180" t="s">
        <v>625</v>
      </c>
      <c r="E537" s="181" t="s">
        <v>200</v>
      </c>
      <c r="F537" s="182" t="s">
        <v>694</v>
      </c>
      <c r="G537" s="182" t="s">
        <v>73</v>
      </c>
      <c r="H537" s="183" t="s">
        <v>118</v>
      </c>
      <c r="I537" s="311"/>
      <c r="J537" s="312"/>
      <c r="K537" s="186">
        <v>8</v>
      </c>
      <c r="L537" s="187">
        <v>240</v>
      </c>
      <c r="M537" s="313" t="s">
        <v>681</v>
      </c>
      <c r="N537" s="189" t="s">
        <v>75</v>
      </c>
      <c r="O537" s="190">
        <v>1</v>
      </c>
      <c r="P537" s="191" t="s">
        <v>249</v>
      </c>
      <c r="Q537" s="191">
        <v>0</v>
      </c>
      <c r="R537" s="191" t="s">
        <v>682</v>
      </c>
      <c r="S537" s="192">
        <v>0</v>
      </c>
      <c r="T537" s="192">
        <v>0</v>
      </c>
      <c r="U537" s="192" t="s">
        <v>683</v>
      </c>
      <c r="V537" s="193">
        <v>0</v>
      </c>
      <c r="W537" s="194">
        <v>54</v>
      </c>
      <c r="X537" s="195">
        <v>8</v>
      </c>
      <c r="Y537" s="196">
        <v>8</v>
      </c>
      <c r="Z537" s="197">
        <v>0</v>
      </c>
      <c r="AA537" s="191">
        <v>0</v>
      </c>
      <c r="AB537" s="198" t="s">
        <v>80</v>
      </c>
      <c r="AC537" s="199" t="s">
        <v>56</v>
      </c>
      <c r="AD537" s="200" t="s">
        <v>56</v>
      </c>
      <c r="AE537" s="199" t="s">
        <v>56</v>
      </c>
      <c r="AF537" s="200">
        <v>0</v>
      </c>
      <c r="AG537" s="201">
        <v>0</v>
      </c>
      <c r="AH537" s="201" t="s">
        <v>124</v>
      </c>
      <c r="AI537" s="202" t="s">
        <v>124</v>
      </c>
      <c r="AJ537" s="203"/>
      <c r="AK537" s="204"/>
      <c r="AL537" s="194"/>
      <c r="AM537" s="205"/>
      <c r="AN537" s="206"/>
      <c r="AO537" s="200">
        <f t="shared" si="121"/>
        <v>0</v>
      </c>
      <c r="AP537" s="207" t="s">
        <v>82</v>
      </c>
      <c r="AQ537" s="198" t="str" cm="1">
        <f t="array" ref="AQ537">_xlfn.IFS(OR($G537="公衆街路灯A",$G537="定額電灯"),$G537&amp;AP537,COUNTIF(G537,"*従量電灯*"),G537,1,"-")</f>
        <v>従量電灯</v>
      </c>
      <c r="AR537" s="208" t="str" cm="1">
        <f t="array" ref="AR537">_xlfn.IFS($AN537=0,"-",OR($AH537="対象外",$AH537="-"),"-",OR($G537="公衆街路灯A",$G537="定額電灯"),_xlfn.XLOOKUP($AQ537,削除禁止_電灯料金!$B:$B,削除禁止_電灯料金!$E:$E,0),1,"-")</f>
        <v>-</v>
      </c>
      <c r="AS537" s="209" t="str" cm="1">
        <f t="array" ref="AS537">_xlfn.IFS($AR537="-","-",OR($G537="公衆街路灯A",$G537="定額電灯"),_xlfn.XLOOKUP(AQ537,削除禁止_電灯料金!$B:$B,削除禁止_電灯料金!$D:$D,0),1,"-")</f>
        <v>-</v>
      </c>
      <c r="AT537" s="208">
        <f>IFERROR(IF(OR($G537="公衆街路灯A",$G537="定額電灯"),"-",ROUND((_xlfn.XLOOKUP($AQ537,削除禁止_電灯料金!$B:$B,削除禁止_電灯料金!$E:$E)*AM537/1000*$K537*$L537/12),2)),"-")</f>
        <v>0</v>
      </c>
      <c r="AU537" s="209">
        <f>IFERROR(IF(OR($G537="公衆街路灯A",$G537="定額電灯"),"-",ROUND((AM537/1000*$K537*$L537/12)*_xlfn.XLOOKUP($A537,削除禁止_電灯料金!K:K,削除禁止_電灯料金!M:M,"-"),2)),"-")</f>
        <v>0</v>
      </c>
      <c r="AV537" s="210">
        <f>IFERROR(IF(OR($G537="公衆街路灯A",$G537="定額電灯"),ROUND((((AR537+AS537)*AN537))*12*_xlfn.XLOOKUP($A537,削除禁止_電灯料金!K:K,削除禁止_電灯料金!N:N),0),ROUND((AT537+AU537)*AN537*12*_xlfn.XLOOKUP($A537,削除禁止_電灯料金!K:K,削除禁止_電灯料金!N:N),0)),0)</f>
        <v>0</v>
      </c>
      <c r="AW537" s="145"/>
    </row>
    <row r="538" spans="1:49" ht="30" customHeight="1">
      <c r="A538" s="1">
        <v>7</v>
      </c>
      <c r="B538" s="41" t="s">
        <v>623</v>
      </c>
      <c r="C538" s="42"/>
      <c r="D538" s="146" t="s">
        <v>625</v>
      </c>
      <c r="E538" s="147" t="s">
        <v>200</v>
      </c>
      <c r="F538" s="148" t="s">
        <v>694</v>
      </c>
      <c r="G538" s="148" t="s">
        <v>73</v>
      </c>
      <c r="H538" s="149"/>
      <c r="I538" s="280"/>
      <c r="J538" s="267"/>
      <c r="K538" s="152">
        <v>8</v>
      </c>
      <c r="L538" s="153">
        <v>240</v>
      </c>
      <c r="M538" s="281" t="s">
        <v>695</v>
      </c>
      <c r="N538" s="119" t="s">
        <v>210</v>
      </c>
      <c r="O538" s="120">
        <v>1</v>
      </c>
      <c r="P538" s="155" t="s">
        <v>227</v>
      </c>
      <c r="Q538" s="155">
        <v>0</v>
      </c>
      <c r="R538" s="155">
        <v>0</v>
      </c>
      <c r="S538" s="156">
        <v>0</v>
      </c>
      <c r="T538" s="156">
        <v>0</v>
      </c>
      <c r="U538" s="156">
        <v>0</v>
      </c>
      <c r="V538" s="157">
        <v>0</v>
      </c>
      <c r="W538" s="158">
        <v>47</v>
      </c>
      <c r="X538" s="159">
        <v>2</v>
      </c>
      <c r="Y538" s="160">
        <v>2</v>
      </c>
      <c r="Z538" s="161">
        <f t="shared" ref="Z538:Z540" si="122">K538*L538*W538*Y538/12/1000</f>
        <v>15.04</v>
      </c>
      <c r="AA538" s="155">
        <v>0</v>
      </c>
      <c r="AB538" s="162" t="s">
        <v>80</v>
      </c>
      <c r="AC538" s="163" t="s">
        <v>56</v>
      </c>
      <c r="AD538" s="164" t="s">
        <v>56</v>
      </c>
      <c r="AE538" s="163" t="s">
        <v>56</v>
      </c>
      <c r="AF538" s="164">
        <f t="shared" ref="AF538:AF540" si="123">$B$2*Z538/Y538</f>
        <v>225.6</v>
      </c>
      <c r="AG538" s="165">
        <f t="shared" ref="AG538:AG540" si="124">Y538*AF538*120</f>
        <v>54144</v>
      </c>
      <c r="AH538" s="166" t="s">
        <v>113</v>
      </c>
      <c r="AI538" s="167"/>
      <c r="AJ538" s="168"/>
      <c r="AK538" s="169"/>
      <c r="AL538" s="170"/>
      <c r="AM538" s="171"/>
      <c r="AN538" s="172"/>
      <c r="AO538" s="173">
        <f t="shared" si="121"/>
        <v>0</v>
      </c>
      <c r="AP538" s="174" t="s">
        <v>82</v>
      </c>
      <c r="AQ538" s="175" t="str" cm="1">
        <f t="array" ref="AQ538">_xlfn.IFS(OR($G538="公衆街路灯A",$G538="定額電灯"),$G538&amp;AP538,COUNTIF(G538,"*従量電灯*"),G538,1,"-")</f>
        <v>従量電灯</v>
      </c>
      <c r="AR538" s="176" t="str" cm="1">
        <f t="array" ref="AR538">_xlfn.IFS($AN538=0,"-",OR($AH538="対象外",$AH538="-"),"-",OR($G538="公衆街路灯A",$G538="定額電灯"),_xlfn.XLOOKUP($AQ538,削除禁止_電灯料金!$B:$B,削除禁止_電灯料金!$E:$E,0),1,"-")</f>
        <v>-</v>
      </c>
      <c r="AS538" s="177" t="str" cm="1">
        <f t="array" ref="AS538">_xlfn.IFS($AR538="-","-",OR($G538="公衆街路灯A",$G538="定額電灯"),_xlfn.XLOOKUP(AQ538,削除禁止_電灯料金!$B:$B,削除禁止_電灯料金!$D:$D,0),1,"-")</f>
        <v>-</v>
      </c>
      <c r="AT538" s="176">
        <f>IFERROR(IF(OR($G538="公衆街路灯A",$G538="定額電灯"),"-",ROUND((_xlfn.XLOOKUP($AQ538,削除禁止_電灯料金!$B:$B,削除禁止_電灯料金!$E:$E)*AM538/1000*$K538*$L538/12),2)),"-")</f>
        <v>0</v>
      </c>
      <c r="AU538" s="177">
        <f>IFERROR(IF(OR($G538="公衆街路灯A",$G538="定額電灯"),"-",ROUND((AM538/1000*$K538*$L538/12)*_xlfn.XLOOKUP($A538,削除禁止_電灯料金!K:K,削除禁止_電灯料金!M:M,"-"),2)),"-")</f>
        <v>0</v>
      </c>
      <c r="AV538" s="178">
        <f>IFERROR(IF(OR($G538="公衆街路灯A",$G538="定額電灯"),ROUND((((AR538+AS538)*AN538))*12*_xlfn.XLOOKUP($A538,削除禁止_電灯料金!K:K,削除禁止_電灯料金!N:N),0),ROUND((AT538+AU538)*AN538*12*_xlfn.XLOOKUP($A538,削除禁止_電灯料金!K:K,削除禁止_電灯料金!N:N),0)),0)</f>
        <v>0</v>
      </c>
      <c r="AW538" s="145"/>
    </row>
    <row r="539" spans="1:49" ht="30" customHeight="1">
      <c r="A539" s="1">
        <v>7</v>
      </c>
      <c r="B539" s="41" t="s">
        <v>623</v>
      </c>
      <c r="C539" s="42"/>
      <c r="D539" s="146" t="s">
        <v>625</v>
      </c>
      <c r="E539" s="147" t="s">
        <v>200</v>
      </c>
      <c r="F539" s="148" t="s">
        <v>696</v>
      </c>
      <c r="G539" s="148" t="s">
        <v>73</v>
      </c>
      <c r="H539" s="149"/>
      <c r="I539" s="280"/>
      <c r="J539" s="267"/>
      <c r="K539" s="152">
        <v>8</v>
      </c>
      <c r="L539" s="153">
        <v>240</v>
      </c>
      <c r="M539" s="281" t="s">
        <v>673</v>
      </c>
      <c r="N539" s="119" t="s">
        <v>331</v>
      </c>
      <c r="O539" s="120">
        <v>1</v>
      </c>
      <c r="P539" s="155" t="s">
        <v>135</v>
      </c>
      <c r="Q539" s="155">
        <v>0</v>
      </c>
      <c r="R539" s="155">
        <v>0</v>
      </c>
      <c r="S539" s="156" t="s">
        <v>332</v>
      </c>
      <c r="T539" s="156">
        <v>0</v>
      </c>
      <c r="U539" s="156" t="s">
        <v>519</v>
      </c>
      <c r="V539" s="157">
        <v>0</v>
      </c>
      <c r="W539" s="158">
        <v>28</v>
      </c>
      <c r="X539" s="159">
        <v>1</v>
      </c>
      <c r="Y539" s="160">
        <v>1</v>
      </c>
      <c r="Z539" s="161">
        <f t="shared" si="122"/>
        <v>4.4800000000000004</v>
      </c>
      <c r="AA539" s="155">
        <v>0</v>
      </c>
      <c r="AB539" s="162" t="s">
        <v>80</v>
      </c>
      <c r="AC539" s="163" t="s">
        <v>56</v>
      </c>
      <c r="AD539" s="164" t="s">
        <v>56</v>
      </c>
      <c r="AE539" s="163" t="s">
        <v>56</v>
      </c>
      <c r="AF539" s="164">
        <f t="shared" si="123"/>
        <v>134.4</v>
      </c>
      <c r="AG539" s="165">
        <f t="shared" si="124"/>
        <v>16128</v>
      </c>
      <c r="AH539" s="166" t="s">
        <v>81</v>
      </c>
      <c r="AI539" s="167"/>
      <c r="AJ539" s="168"/>
      <c r="AK539" s="169"/>
      <c r="AL539" s="170"/>
      <c r="AM539" s="171"/>
      <c r="AN539" s="172"/>
      <c r="AO539" s="173">
        <f t="shared" si="121"/>
        <v>0</v>
      </c>
      <c r="AP539" s="174" t="s">
        <v>82</v>
      </c>
      <c r="AQ539" s="175" t="str" cm="1">
        <f t="array" ref="AQ539">_xlfn.IFS(OR($G539="公衆街路灯A",$G539="定額電灯"),$G539&amp;AP539,COUNTIF(G539,"*従量電灯*"),G539,1,"-")</f>
        <v>従量電灯</v>
      </c>
      <c r="AR539" s="176" t="str" cm="1">
        <f t="array" ref="AR539">_xlfn.IFS($AN539=0,"-",OR($AH539="対象外",$AH539="-"),"-",OR($G539="公衆街路灯A",$G539="定額電灯"),_xlfn.XLOOKUP($AQ539,削除禁止_電灯料金!$B:$B,削除禁止_電灯料金!$E:$E,0),1,"-")</f>
        <v>-</v>
      </c>
      <c r="AS539" s="177" t="str" cm="1">
        <f t="array" ref="AS539">_xlfn.IFS($AR539="-","-",OR($G539="公衆街路灯A",$G539="定額電灯"),_xlfn.XLOOKUP(AQ539,削除禁止_電灯料金!$B:$B,削除禁止_電灯料金!$D:$D,0),1,"-")</f>
        <v>-</v>
      </c>
      <c r="AT539" s="176">
        <f>IFERROR(IF(OR($G539="公衆街路灯A",$G539="定額電灯"),"-",ROUND((_xlfn.XLOOKUP($AQ539,削除禁止_電灯料金!$B:$B,削除禁止_電灯料金!$E:$E)*AM539/1000*$K539*$L539/12),2)),"-")</f>
        <v>0</v>
      </c>
      <c r="AU539" s="177">
        <f>IFERROR(IF(OR($G539="公衆街路灯A",$G539="定額電灯"),"-",ROUND((AM539/1000*$K539*$L539/12)*_xlfn.XLOOKUP($A539,削除禁止_電灯料金!K:K,削除禁止_電灯料金!M:M,"-"),2)),"-")</f>
        <v>0</v>
      </c>
      <c r="AV539" s="178">
        <f>IFERROR(IF(OR($G539="公衆街路灯A",$G539="定額電灯"),ROUND((((AR539+AS539)*AN539))*12*_xlfn.XLOOKUP($A539,削除禁止_電灯料金!K:K,削除禁止_電灯料金!N:N),0),ROUND((AT539+AU539)*AN539*12*_xlfn.XLOOKUP($A539,削除禁止_電灯料金!K:K,削除禁止_電灯料金!N:N),0)),0)</f>
        <v>0</v>
      </c>
      <c r="AW539" s="145"/>
    </row>
    <row r="540" spans="1:49" ht="30" customHeight="1">
      <c r="A540" s="1">
        <v>7</v>
      </c>
      <c r="B540" s="41" t="s">
        <v>623</v>
      </c>
      <c r="C540" s="42"/>
      <c r="D540" s="146" t="s">
        <v>697</v>
      </c>
      <c r="E540" s="147" t="s">
        <v>71</v>
      </c>
      <c r="F540" s="148" t="s">
        <v>697</v>
      </c>
      <c r="G540" s="148" t="s">
        <v>73</v>
      </c>
      <c r="H540" s="149"/>
      <c r="I540" s="280"/>
      <c r="J540" s="267"/>
      <c r="K540" s="152">
        <v>8</v>
      </c>
      <c r="L540" s="153">
        <v>240</v>
      </c>
      <c r="M540" s="281" t="s">
        <v>698</v>
      </c>
      <c r="N540" s="119" t="s">
        <v>600</v>
      </c>
      <c r="O540" s="120">
        <v>1</v>
      </c>
      <c r="P540" s="155" t="s">
        <v>601</v>
      </c>
      <c r="Q540" s="155">
        <v>0</v>
      </c>
      <c r="R540" s="155">
        <v>0</v>
      </c>
      <c r="S540" s="156" t="s">
        <v>699</v>
      </c>
      <c r="T540" s="156" t="s">
        <v>700</v>
      </c>
      <c r="U540" s="156" t="s">
        <v>701</v>
      </c>
      <c r="V540" s="157">
        <v>0</v>
      </c>
      <c r="W540" s="158">
        <v>433</v>
      </c>
      <c r="X540" s="159">
        <v>20</v>
      </c>
      <c r="Y540" s="160">
        <v>20</v>
      </c>
      <c r="Z540" s="161">
        <f t="shared" si="122"/>
        <v>1385.6</v>
      </c>
      <c r="AA540" s="155">
        <v>0</v>
      </c>
      <c r="AB540" s="162" t="s">
        <v>80</v>
      </c>
      <c r="AC540" s="163" t="s">
        <v>56</v>
      </c>
      <c r="AD540" s="164" t="s">
        <v>56</v>
      </c>
      <c r="AE540" s="163" t="s">
        <v>56</v>
      </c>
      <c r="AF540" s="164">
        <f t="shared" si="123"/>
        <v>2078.4</v>
      </c>
      <c r="AG540" s="165">
        <f t="shared" si="124"/>
        <v>4988160</v>
      </c>
      <c r="AH540" s="166" t="s">
        <v>81</v>
      </c>
      <c r="AI540" s="167"/>
      <c r="AJ540" s="168"/>
      <c r="AK540" s="169"/>
      <c r="AL540" s="170"/>
      <c r="AM540" s="171"/>
      <c r="AN540" s="172"/>
      <c r="AO540" s="173">
        <f t="shared" si="121"/>
        <v>0</v>
      </c>
      <c r="AP540" s="174" t="s">
        <v>82</v>
      </c>
      <c r="AQ540" s="175" t="str" cm="1">
        <f t="array" ref="AQ540">_xlfn.IFS(OR($G540="公衆街路灯A",$G540="定額電灯"),$G540&amp;AP540,COUNTIF(G540,"*従量電灯*"),G540,1,"-")</f>
        <v>従量電灯</v>
      </c>
      <c r="AR540" s="176" t="str" cm="1">
        <f t="array" ref="AR540">_xlfn.IFS($AN540=0,"-",OR($AH540="対象外",$AH540="-"),"-",OR($G540="公衆街路灯A",$G540="定額電灯"),_xlfn.XLOOKUP($AQ540,削除禁止_電灯料金!$B:$B,削除禁止_電灯料金!$E:$E,0),1,"-")</f>
        <v>-</v>
      </c>
      <c r="AS540" s="177" t="str" cm="1">
        <f t="array" ref="AS540">_xlfn.IFS($AR540="-","-",OR($G540="公衆街路灯A",$G540="定額電灯"),_xlfn.XLOOKUP(AQ540,削除禁止_電灯料金!$B:$B,削除禁止_電灯料金!$D:$D,0),1,"-")</f>
        <v>-</v>
      </c>
      <c r="AT540" s="176">
        <f>IFERROR(IF(OR($G540="公衆街路灯A",$G540="定額電灯"),"-",ROUND((_xlfn.XLOOKUP($AQ540,削除禁止_電灯料金!$B:$B,削除禁止_電灯料金!$E:$E)*AM540/1000*$K540*$L540/12),2)),"-")</f>
        <v>0</v>
      </c>
      <c r="AU540" s="177">
        <f>IFERROR(IF(OR($G540="公衆街路灯A",$G540="定額電灯"),"-",ROUND((AM540/1000*$K540*$L540/12)*_xlfn.XLOOKUP($A540,削除禁止_電灯料金!K:K,削除禁止_電灯料金!M:M,"-"),2)),"-")</f>
        <v>0</v>
      </c>
      <c r="AV540" s="178">
        <f>IFERROR(IF(OR($G540="公衆街路灯A",$G540="定額電灯"),ROUND((((AR540+AS540)*AN540))*12*_xlfn.XLOOKUP($A540,削除禁止_電灯料金!K:K,削除禁止_電灯料金!N:N),0),ROUND((AT540+AU540)*AN540*12*_xlfn.XLOOKUP($A540,削除禁止_電灯料金!K:K,削除禁止_電灯料金!N:N),0)),0)</f>
        <v>0</v>
      </c>
      <c r="AW540" s="145"/>
    </row>
    <row r="541" spans="1:49" ht="30" customHeight="1">
      <c r="A541" s="1">
        <v>7</v>
      </c>
      <c r="B541" s="41" t="s">
        <v>623</v>
      </c>
      <c r="C541" s="42"/>
      <c r="D541" s="180" t="s">
        <v>697</v>
      </c>
      <c r="E541" s="181" t="s">
        <v>71</v>
      </c>
      <c r="F541" s="182" t="s">
        <v>672</v>
      </c>
      <c r="G541" s="182" t="s">
        <v>73</v>
      </c>
      <c r="H541" s="183" t="s">
        <v>118</v>
      </c>
      <c r="I541" s="311"/>
      <c r="J541" s="312"/>
      <c r="K541" s="186">
        <v>4</v>
      </c>
      <c r="L541" s="187">
        <v>240</v>
      </c>
      <c r="M541" s="313" t="s">
        <v>702</v>
      </c>
      <c r="N541" s="189" t="s">
        <v>120</v>
      </c>
      <c r="O541" s="190">
        <v>1</v>
      </c>
      <c r="P541" s="191" t="s">
        <v>249</v>
      </c>
      <c r="Q541" s="191">
        <v>0</v>
      </c>
      <c r="R541" s="191">
        <v>0</v>
      </c>
      <c r="S541" s="192" t="s">
        <v>562</v>
      </c>
      <c r="T541" s="192">
        <v>0</v>
      </c>
      <c r="U541" s="192" t="s">
        <v>510</v>
      </c>
      <c r="V541" s="193">
        <v>0</v>
      </c>
      <c r="W541" s="194">
        <v>54</v>
      </c>
      <c r="X541" s="195">
        <v>5</v>
      </c>
      <c r="Y541" s="196">
        <v>5</v>
      </c>
      <c r="Z541" s="197">
        <v>0</v>
      </c>
      <c r="AA541" s="191">
        <v>0</v>
      </c>
      <c r="AB541" s="198" t="s">
        <v>80</v>
      </c>
      <c r="AC541" s="199" t="s">
        <v>56</v>
      </c>
      <c r="AD541" s="200" t="s">
        <v>56</v>
      </c>
      <c r="AE541" s="199" t="s">
        <v>56</v>
      </c>
      <c r="AF541" s="200">
        <v>0</v>
      </c>
      <c r="AG541" s="201">
        <v>0</v>
      </c>
      <c r="AH541" s="201" t="s">
        <v>124</v>
      </c>
      <c r="AI541" s="202" t="s">
        <v>124</v>
      </c>
      <c r="AJ541" s="203"/>
      <c r="AK541" s="204"/>
      <c r="AL541" s="194"/>
      <c r="AM541" s="205"/>
      <c r="AN541" s="206"/>
      <c r="AO541" s="200">
        <f t="shared" si="121"/>
        <v>0</v>
      </c>
      <c r="AP541" s="207" t="s">
        <v>82</v>
      </c>
      <c r="AQ541" s="198" t="str" cm="1">
        <f t="array" ref="AQ541">_xlfn.IFS(OR($G541="公衆街路灯A",$G541="定額電灯"),$G541&amp;AP541,COUNTIF(G541,"*従量電灯*"),G541,1,"-")</f>
        <v>従量電灯</v>
      </c>
      <c r="AR541" s="208" t="str" cm="1">
        <f t="array" ref="AR541">_xlfn.IFS($AN541=0,"-",OR($AH541="対象外",$AH541="-"),"-",OR($G541="公衆街路灯A",$G541="定額電灯"),_xlfn.XLOOKUP($AQ541,削除禁止_電灯料金!$B:$B,削除禁止_電灯料金!$E:$E,0),1,"-")</f>
        <v>-</v>
      </c>
      <c r="AS541" s="209" t="str" cm="1">
        <f t="array" ref="AS541">_xlfn.IFS($AR541="-","-",OR($G541="公衆街路灯A",$G541="定額電灯"),_xlfn.XLOOKUP(AQ541,削除禁止_電灯料金!$B:$B,削除禁止_電灯料金!$D:$D,0),1,"-")</f>
        <v>-</v>
      </c>
      <c r="AT541" s="208">
        <f>IFERROR(IF(OR($G541="公衆街路灯A",$G541="定額電灯"),"-",ROUND((_xlfn.XLOOKUP($AQ541,削除禁止_電灯料金!$B:$B,削除禁止_電灯料金!$E:$E)*AM541/1000*$K541*$L541/12),2)),"-")</f>
        <v>0</v>
      </c>
      <c r="AU541" s="209">
        <f>IFERROR(IF(OR($G541="公衆街路灯A",$G541="定額電灯"),"-",ROUND((AM541/1000*$K541*$L541/12)*_xlfn.XLOOKUP($A541,削除禁止_電灯料金!K:K,削除禁止_電灯料金!M:M,"-"),2)),"-")</f>
        <v>0</v>
      </c>
      <c r="AV541" s="210">
        <f>IFERROR(IF(OR($G541="公衆街路灯A",$G541="定額電灯"),ROUND((((AR541+AS541)*AN541))*12*_xlfn.XLOOKUP($A541,削除禁止_電灯料金!K:K,削除禁止_電灯料金!N:N),0),ROUND((AT541+AU541)*AN541*12*_xlfn.XLOOKUP($A541,削除禁止_電灯料金!K:K,削除禁止_電灯料金!N:N),0)),0)</f>
        <v>0</v>
      </c>
      <c r="AW541" s="145"/>
    </row>
    <row r="542" spans="1:49" ht="30" customHeight="1">
      <c r="A542" s="1">
        <v>7</v>
      </c>
      <c r="B542" s="41" t="s">
        <v>623</v>
      </c>
      <c r="C542" s="42"/>
      <c r="D542" s="180" t="s">
        <v>697</v>
      </c>
      <c r="E542" s="181" t="s">
        <v>71</v>
      </c>
      <c r="F542" s="182" t="s">
        <v>672</v>
      </c>
      <c r="G542" s="182" t="s">
        <v>73</v>
      </c>
      <c r="H542" s="183" t="s">
        <v>703</v>
      </c>
      <c r="I542" s="311"/>
      <c r="J542" s="312"/>
      <c r="K542" s="186">
        <v>4</v>
      </c>
      <c r="L542" s="187">
        <v>240</v>
      </c>
      <c r="M542" s="313" t="s">
        <v>704</v>
      </c>
      <c r="N542" s="189" t="s">
        <v>705</v>
      </c>
      <c r="O542" s="190">
        <v>2</v>
      </c>
      <c r="P542" s="191" t="s">
        <v>135</v>
      </c>
      <c r="Q542" s="191">
        <v>0</v>
      </c>
      <c r="R542" s="191">
        <v>0</v>
      </c>
      <c r="S542" s="192" t="s">
        <v>706</v>
      </c>
      <c r="T542" s="192" t="s">
        <v>707</v>
      </c>
      <c r="U542" s="192">
        <v>0</v>
      </c>
      <c r="V542" s="193">
        <v>0</v>
      </c>
      <c r="W542" s="194">
        <v>28</v>
      </c>
      <c r="X542" s="195">
        <v>4</v>
      </c>
      <c r="Y542" s="196">
        <v>8</v>
      </c>
      <c r="Z542" s="197">
        <v>0</v>
      </c>
      <c r="AA542" s="191">
        <v>0</v>
      </c>
      <c r="AB542" s="198" t="s">
        <v>80</v>
      </c>
      <c r="AC542" s="199" t="s">
        <v>56</v>
      </c>
      <c r="AD542" s="200" t="s">
        <v>56</v>
      </c>
      <c r="AE542" s="199" t="s">
        <v>56</v>
      </c>
      <c r="AF542" s="200">
        <v>0</v>
      </c>
      <c r="AG542" s="201">
        <v>0</v>
      </c>
      <c r="AH542" s="201" t="s">
        <v>124</v>
      </c>
      <c r="AI542" s="202" t="s">
        <v>124</v>
      </c>
      <c r="AJ542" s="203"/>
      <c r="AK542" s="204"/>
      <c r="AL542" s="194"/>
      <c r="AM542" s="205"/>
      <c r="AN542" s="206"/>
      <c r="AO542" s="200">
        <f t="shared" si="121"/>
        <v>0</v>
      </c>
      <c r="AP542" s="207" t="s">
        <v>82</v>
      </c>
      <c r="AQ542" s="198" t="str" cm="1">
        <f t="array" ref="AQ542">_xlfn.IFS(OR($G542="公衆街路灯A",$G542="定額電灯"),$G542&amp;AP542,COUNTIF(G542,"*従量電灯*"),G542,1,"-")</f>
        <v>従量電灯</v>
      </c>
      <c r="AR542" s="208" t="str" cm="1">
        <f t="array" ref="AR542">_xlfn.IFS($AN542=0,"-",OR($AH542="対象外",$AH542="-"),"-",OR($G542="公衆街路灯A",$G542="定額電灯"),_xlfn.XLOOKUP($AQ542,削除禁止_電灯料金!$B:$B,削除禁止_電灯料金!$E:$E,0),1,"-")</f>
        <v>-</v>
      </c>
      <c r="AS542" s="209" t="str" cm="1">
        <f t="array" ref="AS542">_xlfn.IFS($AR542="-","-",OR($G542="公衆街路灯A",$G542="定額電灯"),_xlfn.XLOOKUP(AQ542,削除禁止_電灯料金!$B:$B,削除禁止_電灯料金!$D:$D,0),1,"-")</f>
        <v>-</v>
      </c>
      <c r="AT542" s="208">
        <f>IFERROR(IF(OR($G542="公衆街路灯A",$G542="定額電灯"),"-",ROUND((_xlfn.XLOOKUP($AQ542,削除禁止_電灯料金!$B:$B,削除禁止_電灯料金!$E:$E)*AM542/1000*$K542*$L542/12),2)),"-")</f>
        <v>0</v>
      </c>
      <c r="AU542" s="209">
        <f>IFERROR(IF(OR($G542="公衆街路灯A",$G542="定額電灯"),"-",ROUND((AM542/1000*$K542*$L542/12)*_xlfn.XLOOKUP($A542,削除禁止_電灯料金!K:K,削除禁止_電灯料金!M:M,"-"),2)),"-")</f>
        <v>0</v>
      </c>
      <c r="AV542" s="210">
        <f>IFERROR(IF(OR($G542="公衆街路灯A",$G542="定額電灯"),ROUND((((AR542+AS542)*AN542))*12*_xlfn.XLOOKUP($A542,削除禁止_電灯料金!K:K,削除禁止_電灯料金!N:N),0),ROUND((AT542+AU542)*AN542*12*_xlfn.XLOOKUP($A542,削除禁止_電灯料金!K:K,削除禁止_電灯料金!N:N),0)),0)</f>
        <v>0</v>
      </c>
      <c r="AW542" s="145"/>
    </row>
    <row r="543" spans="1:49" ht="30" customHeight="1">
      <c r="A543" s="1">
        <v>7</v>
      </c>
      <c r="B543" s="41" t="s">
        <v>623</v>
      </c>
      <c r="C543" s="42"/>
      <c r="D543" s="146" t="s">
        <v>207</v>
      </c>
      <c r="E543" s="147" t="s">
        <v>56</v>
      </c>
      <c r="F543" s="148" t="s">
        <v>708</v>
      </c>
      <c r="G543" s="148" t="s">
        <v>73</v>
      </c>
      <c r="H543" s="149"/>
      <c r="I543" s="280">
        <v>4</v>
      </c>
      <c r="J543" s="151" t="s">
        <v>213</v>
      </c>
      <c r="K543" s="152">
        <v>2</v>
      </c>
      <c r="L543" s="153">
        <v>240</v>
      </c>
      <c r="M543" s="281" t="s">
        <v>709</v>
      </c>
      <c r="N543" s="119" t="s">
        <v>215</v>
      </c>
      <c r="O543" s="120">
        <v>1</v>
      </c>
      <c r="P543" s="155" t="s">
        <v>710</v>
      </c>
      <c r="Q543" s="155">
        <v>0</v>
      </c>
      <c r="R543" s="155">
        <v>0</v>
      </c>
      <c r="S543" s="156" t="s">
        <v>711</v>
      </c>
      <c r="T543" s="156">
        <v>0</v>
      </c>
      <c r="U543" s="156" t="s">
        <v>712</v>
      </c>
      <c r="V543" s="157">
        <v>0</v>
      </c>
      <c r="W543" s="158">
        <v>228</v>
      </c>
      <c r="X543" s="159">
        <v>2</v>
      </c>
      <c r="Y543" s="160">
        <v>2</v>
      </c>
      <c r="Z543" s="161">
        <f t="shared" ref="Z543:Z548" si="125">K543*L543*W543*Y543/12/1000</f>
        <v>18.239999999999998</v>
      </c>
      <c r="AA543" s="155">
        <v>0</v>
      </c>
      <c r="AB543" s="162" t="s">
        <v>80</v>
      </c>
      <c r="AC543" s="163" t="s">
        <v>56</v>
      </c>
      <c r="AD543" s="164" t="s">
        <v>56</v>
      </c>
      <c r="AE543" s="163" t="s">
        <v>56</v>
      </c>
      <c r="AF543" s="164">
        <f t="shared" ref="AF543:AF548" si="126">$B$2*Z543/Y543</f>
        <v>273.59999999999997</v>
      </c>
      <c r="AG543" s="165">
        <f t="shared" ref="AG543:AG548" si="127">Y543*AF543*120</f>
        <v>65663.999999999985</v>
      </c>
      <c r="AH543" s="166" t="s">
        <v>81</v>
      </c>
      <c r="AI543" s="167"/>
      <c r="AJ543" s="168"/>
      <c r="AK543" s="169"/>
      <c r="AL543" s="170"/>
      <c r="AM543" s="171"/>
      <c r="AN543" s="172"/>
      <c r="AO543" s="173">
        <f t="shared" si="121"/>
        <v>0</v>
      </c>
      <c r="AP543" s="174" t="s">
        <v>82</v>
      </c>
      <c r="AQ543" s="175" t="str" cm="1">
        <f t="array" ref="AQ543">_xlfn.IFS(OR($G543="公衆街路灯A",$G543="定額電灯"),$G543&amp;AP543,COUNTIF(G543,"*従量電灯*"),G543,1,"-")</f>
        <v>従量電灯</v>
      </c>
      <c r="AR543" s="176" t="str" cm="1">
        <f t="array" ref="AR543">_xlfn.IFS($AN543=0,"-",OR($AH543="対象外",$AH543="-"),"-",OR($G543="公衆街路灯A",$G543="定額電灯"),_xlfn.XLOOKUP($AQ543,削除禁止_電灯料金!$B:$B,削除禁止_電灯料金!$E:$E,0),1,"-")</f>
        <v>-</v>
      </c>
      <c r="AS543" s="177" t="str" cm="1">
        <f t="array" ref="AS543">_xlfn.IFS($AR543="-","-",OR($G543="公衆街路灯A",$G543="定額電灯"),_xlfn.XLOOKUP(AQ543,削除禁止_電灯料金!$B:$B,削除禁止_電灯料金!$D:$D,0),1,"-")</f>
        <v>-</v>
      </c>
      <c r="AT543" s="176">
        <f>IFERROR(IF(OR($G543="公衆街路灯A",$G543="定額電灯"),"-",ROUND((_xlfn.XLOOKUP($AQ543,削除禁止_電灯料金!$B:$B,削除禁止_電灯料金!$E:$E)*AM543/1000*$K543*$L543/12),2)),"-")</f>
        <v>0</v>
      </c>
      <c r="AU543" s="177">
        <f>IFERROR(IF(OR($G543="公衆街路灯A",$G543="定額電灯"),"-",ROUND((AM543/1000*$K543*$L543/12)*_xlfn.XLOOKUP($A543,削除禁止_電灯料金!K:K,削除禁止_電灯料金!M:M,"-"),2)),"-")</f>
        <v>0</v>
      </c>
      <c r="AV543" s="178">
        <f>IFERROR(IF(OR($G543="公衆街路灯A",$G543="定額電灯"),ROUND((((AR543+AS543)*AN543))*12*_xlfn.XLOOKUP($A543,削除禁止_電灯料金!K:K,削除禁止_電灯料金!N:N),0),ROUND((AT543+AU543)*AN543*12*_xlfn.XLOOKUP($A543,削除禁止_電灯料金!K:K,削除禁止_電灯料金!N:N),0)),0)</f>
        <v>0</v>
      </c>
      <c r="AW543" s="145"/>
    </row>
    <row r="544" spans="1:49" ht="30" customHeight="1">
      <c r="A544" s="1">
        <v>7</v>
      </c>
      <c r="B544" s="41" t="s">
        <v>623</v>
      </c>
      <c r="C544" s="42"/>
      <c r="D544" s="146" t="s">
        <v>207</v>
      </c>
      <c r="E544" s="147" t="s">
        <v>56</v>
      </c>
      <c r="F544" s="148" t="s">
        <v>713</v>
      </c>
      <c r="G544" s="148" t="s">
        <v>73</v>
      </c>
      <c r="H544" s="149"/>
      <c r="I544" s="280"/>
      <c r="J544" s="267"/>
      <c r="K544" s="152">
        <v>2</v>
      </c>
      <c r="L544" s="153">
        <v>240</v>
      </c>
      <c r="M544" s="281" t="s">
        <v>630</v>
      </c>
      <c r="N544" s="119" t="s">
        <v>134</v>
      </c>
      <c r="O544" s="120">
        <v>2</v>
      </c>
      <c r="P544" s="155" t="s">
        <v>227</v>
      </c>
      <c r="Q544" s="155">
        <v>0</v>
      </c>
      <c r="R544" s="155">
        <v>0</v>
      </c>
      <c r="S544" s="156">
        <v>0</v>
      </c>
      <c r="T544" s="156">
        <v>0</v>
      </c>
      <c r="U544" s="156">
        <v>0</v>
      </c>
      <c r="V544" s="157">
        <v>0</v>
      </c>
      <c r="W544" s="158">
        <v>47</v>
      </c>
      <c r="X544" s="159">
        <v>7</v>
      </c>
      <c r="Y544" s="160">
        <v>14</v>
      </c>
      <c r="Z544" s="161">
        <f t="shared" si="125"/>
        <v>26.32</v>
      </c>
      <c r="AA544" s="155">
        <v>0</v>
      </c>
      <c r="AB544" s="162" t="s">
        <v>80</v>
      </c>
      <c r="AC544" s="163" t="s">
        <v>56</v>
      </c>
      <c r="AD544" s="164" t="s">
        <v>56</v>
      </c>
      <c r="AE544" s="163" t="s">
        <v>56</v>
      </c>
      <c r="AF544" s="164">
        <f t="shared" si="126"/>
        <v>56.4</v>
      </c>
      <c r="AG544" s="165">
        <f t="shared" si="127"/>
        <v>94752</v>
      </c>
      <c r="AH544" s="166" t="s">
        <v>113</v>
      </c>
      <c r="AI544" s="167"/>
      <c r="AJ544" s="168"/>
      <c r="AK544" s="169"/>
      <c r="AL544" s="170"/>
      <c r="AM544" s="171"/>
      <c r="AN544" s="172"/>
      <c r="AO544" s="173">
        <f t="shared" si="121"/>
        <v>0</v>
      </c>
      <c r="AP544" s="174" t="s">
        <v>82</v>
      </c>
      <c r="AQ544" s="175" t="str" cm="1">
        <f t="array" ref="AQ544">_xlfn.IFS(OR($G544="公衆街路灯A",$G544="定額電灯"),$G544&amp;AP544,COUNTIF(G544,"*従量電灯*"),G544,1,"-")</f>
        <v>従量電灯</v>
      </c>
      <c r="AR544" s="176" t="str" cm="1">
        <f t="array" ref="AR544">_xlfn.IFS($AN544=0,"-",OR($AH544="対象外",$AH544="-"),"-",OR($G544="公衆街路灯A",$G544="定額電灯"),_xlfn.XLOOKUP($AQ544,削除禁止_電灯料金!$B:$B,削除禁止_電灯料金!$E:$E,0),1,"-")</f>
        <v>-</v>
      </c>
      <c r="AS544" s="177" t="str" cm="1">
        <f t="array" ref="AS544">_xlfn.IFS($AR544="-","-",OR($G544="公衆街路灯A",$G544="定額電灯"),_xlfn.XLOOKUP(AQ544,削除禁止_電灯料金!$B:$B,削除禁止_電灯料金!$D:$D,0),1,"-")</f>
        <v>-</v>
      </c>
      <c r="AT544" s="176">
        <f>IFERROR(IF(OR($G544="公衆街路灯A",$G544="定額電灯"),"-",ROUND((_xlfn.XLOOKUP($AQ544,削除禁止_電灯料金!$B:$B,削除禁止_電灯料金!$E:$E)*AM544/1000*$K544*$L544/12),2)),"-")</f>
        <v>0</v>
      </c>
      <c r="AU544" s="177">
        <f>IFERROR(IF(OR($G544="公衆街路灯A",$G544="定額電灯"),"-",ROUND((AM544/1000*$K544*$L544/12)*_xlfn.XLOOKUP($A544,削除禁止_電灯料金!K:K,削除禁止_電灯料金!M:M,"-"),2)),"-")</f>
        <v>0</v>
      </c>
      <c r="AV544" s="178">
        <f>IFERROR(IF(OR($G544="公衆街路灯A",$G544="定額電灯"),ROUND((((AR544+AS544)*AN544))*12*_xlfn.XLOOKUP($A544,削除禁止_電灯料金!K:K,削除禁止_電灯料金!N:N),0),ROUND((AT544+AU544)*AN544*12*_xlfn.XLOOKUP($A544,削除禁止_電灯料金!K:K,削除禁止_電灯料金!N:N),0)),0)</f>
        <v>0</v>
      </c>
      <c r="AW544" s="145"/>
    </row>
    <row r="545" spans="1:49" ht="30" customHeight="1">
      <c r="A545" s="1">
        <v>7</v>
      </c>
      <c r="B545" s="41" t="s">
        <v>623</v>
      </c>
      <c r="C545" s="42"/>
      <c r="D545" s="146" t="s">
        <v>207</v>
      </c>
      <c r="E545" s="147" t="s">
        <v>56</v>
      </c>
      <c r="F545" s="148" t="s">
        <v>714</v>
      </c>
      <c r="G545" s="148" t="s">
        <v>73</v>
      </c>
      <c r="H545" s="149"/>
      <c r="I545" s="280"/>
      <c r="J545" s="267"/>
      <c r="K545" s="152">
        <v>2</v>
      </c>
      <c r="L545" s="153">
        <v>240</v>
      </c>
      <c r="M545" s="281" t="s">
        <v>640</v>
      </c>
      <c r="N545" s="119" t="s">
        <v>134</v>
      </c>
      <c r="O545" s="120">
        <v>2</v>
      </c>
      <c r="P545" s="155" t="s">
        <v>135</v>
      </c>
      <c r="Q545" s="155">
        <v>0</v>
      </c>
      <c r="R545" s="155">
        <v>0</v>
      </c>
      <c r="S545" s="156">
        <v>0</v>
      </c>
      <c r="T545" s="156">
        <v>0</v>
      </c>
      <c r="U545" s="156">
        <v>0</v>
      </c>
      <c r="V545" s="157">
        <v>0</v>
      </c>
      <c r="W545" s="158">
        <v>28</v>
      </c>
      <c r="X545" s="159">
        <v>1</v>
      </c>
      <c r="Y545" s="160">
        <v>2</v>
      </c>
      <c r="Z545" s="161">
        <f t="shared" si="125"/>
        <v>2.2400000000000002</v>
      </c>
      <c r="AA545" s="155">
        <v>0</v>
      </c>
      <c r="AB545" s="162" t="s">
        <v>80</v>
      </c>
      <c r="AC545" s="163" t="s">
        <v>56</v>
      </c>
      <c r="AD545" s="164" t="s">
        <v>56</v>
      </c>
      <c r="AE545" s="163" t="s">
        <v>56</v>
      </c>
      <c r="AF545" s="164">
        <f t="shared" si="126"/>
        <v>33.6</v>
      </c>
      <c r="AG545" s="165">
        <f t="shared" si="127"/>
        <v>8064</v>
      </c>
      <c r="AH545" s="166" t="s">
        <v>113</v>
      </c>
      <c r="AI545" s="167"/>
      <c r="AJ545" s="168"/>
      <c r="AK545" s="169"/>
      <c r="AL545" s="170"/>
      <c r="AM545" s="171"/>
      <c r="AN545" s="172"/>
      <c r="AO545" s="173">
        <f t="shared" si="121"/>
        <v>0</v>
      </c>
      <c r="AP545" s="174" t="s">
        <v>82</v>
      </c>
      <c r="AQ545" s="175" t="str" cm="1">
        <f t="array" ref="AQ545">_xlfn.IFS(OR($G545="公衆街路灯A",$G545="定額電灯"),$G545&amp;AP545,COUNTIF(G545,"*従量電灯*"),G545,1,"-")</f>
        <v>従量電灯</v>
      </c>
      <c r="AR545" s="176" t="str" cm="1">
        <f t="array" ref="AR545">_xlfn.IFS($AN545=0,"-",OR($AH545="対象外",$AH545="-"),"-",OR($G545="公衆街路灯A",$G545="定額電灯"),_xlfn.XLOOKUP($AQ545,削除禁止_電灯料金!$B:$B,削除禁止_電灯料金!$E:$E,0),1,"-")</f>
        <v>-</v>
      </c>
      <c r="AS545" s="177" t="str" cm="1">
        <f t="array" ref="AS545">_xlfn.IFS($AR545="-","-",OR($G545="公衆街路灯A",$G545="定額電灯"),_xlfn.XLOOKUP(AQ545,削除禁止_電灯料金!$B:$B,削除禁止_電灯料金!$D:$D,0),1,"-")</f>
        <v>-</v>
      </c>
      <c r="AT545" s="176">
        <f>IFERROR(IF(OR($G545="公衆街路灯A",$G545="定額電灯"),"-",ROUND((_xlfn.XLOOKUP($AQ545,削除禁止_電灯料金!$B:$B,削除禁止_電灯料金!$E:$E)*AM545/1000*$K545*$L545/12),2)),"-")</f>
        <v>0</v>
      </c>
      <c r="AU545" s="177">
        <f>IFERROR(IF(OR($G545="公衆街路灯A",$G545="定額電灯"),"-",ROUND((AM545/1000*$K545*$L545/12)*_xlfn.XLOOKUP($A545,削除禁止_電灯料金!K:K,削除禁止_電灯料金!M:M,"-"),2)),"-")</f>
        <v>0</v>
      </c>
      <c r="AV545" s="178">
        <f>IFERROR(IF(OR($G545="公衆街路灯A",$G545="定額電灯"),ROUND((((AR545+AS545)*AN545))*12*_xlfn.XLOOKUP($A545,削除禁止_電灯料金!K:K,削除禁止_電灯料金!N:N),0),ROUND((AT545+AU545)*AN545*12*_xlfn.XLOOKUP($A545,削除禁止_電灯料金!K:K,削除禁止_電灯料金!N:N),0)),0)</f>
        <v>0</v>
      </c>
      <c r="AW545" s="145"/>
    </row>
    <row r="546" spans="1:49" ht="30" customHeight="1">
      <c r="A546" s="1">
        <v>7</v>
      </c>
      <c r="B546" s="41" t="s">
        <v>623</v>
      </c>
      <c r="C546" s="42"/>
      <c r="D546" s="146" t="s">
        <v>207</v>
      </c>
      <c r="E546" s="147" t="s">
        <v>56</v>
      </c>
      <c r="F546" s="148" t="s">
        <v>714</v>
      </c>
      <c r="G546" s="148" t="s">
        <v>73</v>
      </c>
      <c r="H546" s="149"/>
      <c r="I546" s="280"/>
      <c r="J546" s="267"/>
      <c r="K546" s="152">
        <v>2</v>
      </c>
      <c r="L546" s="153">
        <v>240</v>
      </c>
      <c r="M546" s="281" t="s">
        <v>642</v>
      </c>
      <c r="N546" s="119" t="s">
        <v>389</v>
      </c>
      <c r="O546" s="120">
        <v>1</v>
      </c>
      <c r="P546" s="155" t="s">
        <v>135</v>
      </c>
      <c r="Q546" s="155">
        <v>0</v>
      </c>
      <c r="R546" s="155">
        <v>0</v>
      </c>
      <c r="S546" s="156">
        <v>0</v>
      </c>
      <c r="T546" s="156">
        <v>0</v>
      </c>
      <c r="U546" s="156" t="s">
        <v>519</v>
      </c>
      <c r="V546" s="157">
        <v>0</v>
      </c>
      <c r="W546" s="158">
        <v>28</v>
      </c>
      <c r="X546" s="159">
        <v>1</v>
      </c>
      <c r="Y546" s="160">
        <v>1</v>
      </c>
      <c r="Z546" s="161">
        <f t="shared" si="125"/>
        <v>1.1200000000000001</v>
      </c>
      <c r="AA546" s="155">
        <v>0</v>
      </c>
      <c r="AB546" s="162" t="s">
        <v>80</v>
      </c>
      <c r="AC546" s="163" t="s">
        <v>56</v>
      </c>
      <c r="AD546" s="164" t="s">
        <v>56</v>
      </c>
      <c r="AE546" s="163" t="s">
        <v>56</v>
      </c>
      <c r="AF546" s="164">
        <f t="shared" si="126"/>
        <v>33.6</v>
      </c>
      <c r="AG546" s="165">
        <f t="shared" si="127"/>
        <v>4032</v>
      </c>
      <c r="AH546" s="166" t="s">
        <v>81</v>
      </c>
      <c r="AI546" s="167"/>
      <c r="AJ546" s="168"/>
      <c r="AK546" s="169"/>
      <c r="AL546" s="170"/>
      <c r="AM546" s="171"/>
      <c r="AN546" s="172"/>
      <c r="AO546" s="173">
        <f t="shared" si="121"/>
        <v>0</v>
      </c>
      <c r="AP546" s="174" t="s">
        <v>82</v>
      </c>
      <c r="AQ546" s="175" t="str" cm="1">
        <f t="array" ref="AQ546">_xlfn.IFS(OR($G546="公衆街路灯A",$G546="定額電灯"),$G546&amp;AP546,COUNTIF(G546,"*従量電灯*"),G546,1,"-")</f>
        <v>従量電灯</v>
      </c>
      <c r="AR546" s="176" t="str" cm="1">
        <f t="array" ref="AR546">_xlfn.IFS($AN546=0,"-",OR($AH546="対象外",$AH546="-"),"-",OR($G546="公衆街路灯A",$G546="定額電灯"),_xlfn.XLOOKUP($AQ546,削除禁止_電灯料金!$B:$B,削除禁止_電灯料金!$E:$E,0),1,"-")</f>
        <v>-</v>
      </c>
      <c r="AS546" s="177" t="str" cm="1">
        <f t="array" ref="AS546">_xlfn.IFS($AR546="-","-",OR($G546="公衆街路灯A",$G546="定額電灯"),_xlfn.XLOOKUP(AQ546,削除禁止_電灯料金!$B:$B,削除禁止_電灯料金!$D:$D,0),1,"-")</f>
        <v>-</v>
      </c>
      <c r="AT546" s="176">
        <f>IFERROR(IF(OR($G546="公衆街路灯A",$G546="定額電灯"),"-",ROUND((_xlfn.XLOOKUP($AQ546,削除禁止_電灯料金!$B:$B,削除禁止_電灯料金!$E:$E)*AM546/1000*$K546*$L546/12),2)),"-")</f>
        <v>0</v>
      </c>
      <c r="AU546" s="177">
        <f>IFERROR(IF(OR($G546="公衆街路灯A",$G546="定額電灯"),"-",ROUND((AM546/1000*$K546*$L546/12)*_xlfn.XLOOKUP($A546,削除禁止_電灯料金!K:K,削除禁止_電灯料金!M:M,"-"),2)),"-")</f>
        <v>0</v>
      </c>
      <c r="AV546" s="178">
        <f>IFERROR(IF(OR($G546="公衆街路灯A",$G546="定額電灯"),ROUND((((AR546+AS546)*AN546))*12*_xlfn.XLOOKUP($A546,削除禁止_電灯料金!K:K,削除禁止_電灯料金!N:N),0),ROUND((AT546+AU546)*AN546*12*_xlfn.XLOOKUP($A546,削除禁止_電灯料金!K:K,削除禁止_電灯料金!N:N),0)),0)</f>
        <v>0</v>
      </c>
      <c r="AW546" s="145"/>
    </row>
    <row r="547" spans="1:49" ht="30" customHeight="1">
      <c r="A547" s="1">
        <v>7</v>
      </c>
      <c r="B547" s="41" t="s">
        <v>623</v>
      </c>
      <c r="C547" s="42"/>
      <c r="D547" s="146" t="s">
        <v>207</v>
      </c>
      <c r="E547" s="147" t="s">
        <v>56</v>
      </c>
      <c r="F547" s="148" t="s">
        <v>715</v>
      </c>
      <c r="G547" s="148" t="s">
        <v>73</v>
      </c>
      <c r="H547" s="149"/>
      <c r="I547" s="280"/>
      <c r="J547" s="267"/>
      <c r="K547" s="152">
        <v>0</v>
      </c>
      <c r="L547" s="153">
        <v>0</v>
      </c>
      <c r="M547" s="281" t="s">
        <v>716</v>
      </c>
      <c r="N547" s="119" t="s">
        <v>215</v>
      </c>
      <c r="O547" s="120">
        <v>1</v>
      </c>
      <c r="P547" s="155" t="s">
        <v>710</v>
      </c>
      <c r="Q547" s="155">
        <v>0</v>
      </c>
      <c r="R547" s="155" t="s">
        <v>717</v>
      </c>
      <c r="S547" s="156">
        <v>0</v>
      </c>
      <c r="T547" s="156">
        <v>0</v>
      </c>
      <c r="U547" s="156" t="s">
        <v>683</v>
      </c>
      <c r="V547" s="157">
        <v>0</v>
      </c>
      <c r="W547" s="158">
        <v>228</v>
      </c>
      <c r="X547" s="159">
        <v>8</v>
      </c>
      <c r="Y547" s="160">
        <v>8</v>
      </c>
      <c r="Z547" s="161">
        <f t="shared" si="125"/>
        <v>0</v>
      </c>
      <c r="AA547" s="155">
        <v>0</v>
      </c>
      <c r="AB547" s="162" t="s">
        <v>80</v>
      </c>
      <c r="AC547" s="163" t="s">
        <v>56</v>
      </c>
      <c r="AD547" s="164" t="s">
        <v>56</v>
      </c>
      <c r="AE547" s="163" t="s">
        <v>56</v>
      </c>
      <c r="AF547" s="164">
        <f t="shared" si="126"/>
        <v>0</v>
      </c>
      <c r="AG547" s="165">
        <f t="shared" si="127"/>
        <v>0</v>
      </c>
      <c r="AH547" s="166" t="s">
        <v>81</v>
      </c>
      <c r="AI547" s="167"/>
      <c r="AJ547" s="168"/>
      <c r="AK547" s="169"/>
      <c r="AL547" s="170"/>
      <c r="AM547" s="171"/>
      <c r="AN547" s="172"/>
      <c r="AO547" s="173">
        <f t="shared" si="121"/>
        <v>0</v>
      </c>
      <c r="AP547" s="174" t="s">
        <v>82</v>
      </c>
      <c r="AQ547" s="175" t="str" cm="1">
        <f t="array" ref="AQ547">_xlfn.IFS(OR($G547="公衆街路灯A",$G547="定額電灯"),$G547&amp;AP547,COUNTIF(G547,"*従量電灯*"),G547,1,"-")</f>
        <v>従量電灯</v>
      </c>
      <c r="AR547" s="176" t="str" cm="1">
        <f t="array" ref="AR547">_xlfn.IFS($AN547=0,"-",OR($AH547="対象外",$AH547="-"),"-",OR($G547="公衆街路灯A",$G547="定額電灯"),_xlfn.XLOOKUP($AQ547,削除禁止_電灯料金!$B:$B,削除禁止_電灯料金!$E:$E,0),1,"-")</f>
        <v>-</v>
      </c>
      <c r="AS547" s="177" t="str" cm="1">
        <f t="array" ref="AS547">_xlfn.IFS($AR547="-","-",OR($G547="公衆街路灯A",$G547="定額電灯"),_xlfn.XLOOKUP(AQ547,削除禁止_電灯料金!$B:$B,削除禁止_電灯料金!$D:$D,0),1,"-")</f>
        <v>-</v>
      </c>
      <c r="AT547" s="176">
        <f>IFERROR(IF(OR($G547="公衆街路灯A",$G547="定額電灯"),"-",ROUND((_xlfn.XLOOKUP($AQ547,削除禁止_電灯料金!$B:$B,削除禁止_電灯料金!$E:$E)*AM547/1000*$K547*$L547/12),2)),"-")</f>
        <v>0</v>
      </c>
      <c r="AU547" s="177">
        <f>IFERROR(IF(OR($G547="公衆街路灯A",$G547="定額電灯"),"-",ROUND((AM547/1000*$K547*$L547/12)*_xlfn.XLOOKUP($A547,削除禁止_電灯料金!K:K,削除禁止_電灯料金!M:M,"-"),2)),"-")</f>
        <v>0</v>
      </c>
      <c r="AV547" s="178">
        <f>IFERROR(IF(OR($G547="公衆街路灯A",$G547="定額電灯"),ROUND((((AR547+AS547)*AN547))*12*_xlfn.XLOOKUP($A547,削除禁止_電灯料金!K:K,削除禁止_電灯料金!N:N),0),ROUND((AT547+AU547)*AN547*12*_xlfn.XLOOKUP($A547,削除禁止_電灯料金!K:K,削除禁止_電灯料金!N:N),0)),0)</f>
        <v>0</v>
      </c>
      <c r="AW547" s="145"/>
    </row>
    <row r="548" spans="1:49" ht="30" customHeight="1">
      <c r="A548" s="1">
        <v>7</v>
      </c>
      <c r="B548" s="41" t="s">
        <v>623</v>
      </c>
      <c r="C548" s="42"/>
      <c r="D548" s="146" t="s">
        <v>207</v>
      </c>
      <c r="E548" s="147" t="s">
        <v>56</v>
      </c>
      <c r="F548" s="148" t="s">
        <v>718</v>
      </c>
      <c r="G548" s="148" t="s">
        <v>73</v>
      </c>
      <c r="H548" s="149"/>
      <c r="I548" s="280"/>
      <c r="J548" s="267"/>
      <c r="K548" s="152">
        <v>2</v>
      </c>
      <c r="L548" s="153">
        <v>240</v>
      </c>
      <c r="M548" s="281" t="s">
        <v>630</v>
      </c>
      <c r="N548" s="119" t="s">
        <v>134</v>
      </c>
      <c r="O548" s="120">
        <v>2</v>
      </c>
      <c r="P548" s="155" t="s">
        <v>227</v>
      </c>
      <c r="Q548" s="155">
        <v>0</v>
      </c>
      <c r="R548" s="155">
        <v>0</v>
      </c>
      <c r="S548" s="156">
        <v>0</v>
      </c>
      <c r="T548" s="156">
        <v>0</v>
      </c>
      <c r="U548" s="156">
        <v>0</v>
      </c>
      <c r="V548" s="157">
        <v>0</v>
      </c>
      <c r="W548" s="158">
        <v>47</v>
      </c>
      <c r="X548" s="159">
        <v>6</v>
      </c>
      <c r="Y548" s="160">
        <v>12</v>
      </c>
      <c r="Z548" s="161">
        <f t="shared" si="125"/>
        <v>22.56</v>
      </c>
      <c r="AA548" s="155">
        <v>0</v>
      </c>
      <c r="AB548" s="162" t="s">
        <v>80</v>
      </c>
      <c r="AC548" s="163" t="s">
        <v>56</v>
      </c>
      <c r="AD548" s="164" t="s">
        <v>56</v>
      </c>
      <c r="AE548" s="163" t="s">
        <v>56</v>
      </c>
      <c r="AF548" s="164">
        <f t="shared" si="126"/>
        <v>56.4</v>
      </c>
      <c r="AG548" s="165">
        <f t="shared" si="127"/>
        <v>81216</v>
      </c>
      <c r="AH548" s="166" t="s">
        <v>113</v>
      </c>
      <c r="AI548" s="167"/>
      <c r="AJ548" s="168"/>
      <c r="AK548" s="169"/>
      <c r="AL548" s="170"/>
      <c r="AM548" s="171"/>
      <c r="AN548" s="172"/>
      <c r="AO548" s="173">
        <f t="shared" si="121"/>
        <v>0</v>
      </c>
      <c r="AP548" s="174" t="s">
        <v>82</v>
      </c>
      <c r="AQ548" s="175" t="str" cm="1">
        <f t="array" ref="AQ548">_xlfn.IFS(OR($G548="公衆街路灯A",$G548="定額電灯"),$G548&amp;AP548,COUNTIF(G548,"*従量電灯*"),G548,1,"-")</f>
        <v>従量電灯</v>
      </c>
      <c r="AR548" s="176" t="str" cm="1">
        <f t="array" ref="AR548">_xlfn.IFS($AN548=0,"-",OR($AH548="対象外",$AH548="-"),"-",OR($G548="公衆街路灯A",$G548="定額電灯"),_xlfn.XLOOKUP($AQ548,削除禁止_電灯料金!$B:$B,削除禁止_電灯料金!$E:$E,0),1,"-")</f>
        <v>-</v>
      </c>
      <c r="AS548" s="177" t="str" cm="1">
        <f t="array" ref="AS548">_xlfn.IFS($AR548="-","-",OR($G548="公衆街路灯A",$G548="定額電灯"),_xlfn.XLOOKUP(AQ548,削除禁止_電灯料金!$B:$B,削除禁止_電灯料金!$D:$D,0),1,"-")</f>
        <v>-</v>
      </c>
      <c r="AT548" s="176">
        <f>IFERROR(IF(OR($G548="公衆街路灯A",$G548="定額電灯"),"-",ROUND((_xlfn.XLOOKUP($AQ548,削除禁止_電灯料金!$B:$B,削除禁止_電灯料金!$E:$E)*AM548/1000*$K548*$L548/12),2)),"-")</f>
        <v>0</v>
      </c>
      <c r="AU548" s="177">
        <f>IFERROR(IF(OR($G548="公衆街路灯A",$G548="定額電灯"),"-",ROUND((AM548/1000*$K548*$L548/12)*_xlfn.XLOOKUP($A548,削除禁止_電灯料金!K:K,削除禁止_電灯料金!M:M,"-"),2)),"-")</f>
        <v>0</v>
      </c>
      <c r="AV548" s="178">
        <f>IFERROR(IF(OR($G548="公衆街路灯A",$G548="定額電灯"),ROUND((((AR548+AS548)*AN548))*12*_xlfn.XLOOKUP($A548,削除禁止_電灯料金!K:K,削除禁止_電灯料金!N:N),0),ROUND((AT548+AU548)*AN548*12*_xlfn.XLOOKUP($A548,削除禁止_電灯料金!K:K,削除禁止_電灯料金!N:N),0)),0)</f>
        <v>0</v>
      </c>
      <c r="AW548" s="145"/>
    </row>
    <row r="549" spans="1:49" ht="30" customHeight="1">
      <c r="A549" s="1">
        <v>7</v>
      </c>
      <c r="B549" s="41" t="s">
        <v>623</v>
      </c>
      <c r="C549" s="42"/>
      <c r="D549" s="146"/>
      <c r="E549" s="147" t="s">
        <v>219</v>
      </c>
      <c r="F549" s="148" t="s">
        <v>219</v>
      </c>
      <c r="G549" s="148"/>
      <c r="H549" s="149"/>
      <c r="I549" s="150"/>
      <c r="J549" s="151"/>
      <c r="K549" s="213"/>
      <c r="L549" s="214"/>
      <c r="M549" s="179" t="s">
        <v>82</v>
      </c>
      <c r="N549" s="119">
        <v>0</v>
      </c>
      <c r="O549" s="120">
        <v>0</v>
      </c>
      <c r="P549" s="155">
        <v>0</v>
      </c>
      <c r="Q549" s="155">
        <v>0</v>
      </c>
      <c r="R549" s="155">
        <v>0</v>
      </c>
      <c r="S549" s="156">
        <v>0</v>
      </c>
      <c r="T549" s="156">
        <v>0</v>
      </c>
      <c r="U549" s="156">
        <v>0</v>
      </c>
      <c r="V549" s="157">
        <v>0</v>
      </c>
      <c r="W549" s="158">
        <v>0</v>
      </c>
      <c r="X549" s="159"/>
      <c r="Y549" s="160">
        <v>0</v>
      </c>
      <c r="Z549" s="161">
        <v>0</v>
      </c>
      <c r="AA549" s="155">
        <v>0</v>
      </c>
      <c r="AB549" s="162" t="s">
        <v>56</v>
      </c>
      <c r="AC549" s="163" t="s">
        <v>56</v>
      </c>
      <c r="AD549" s="164" t="s">
        <v>56</v>
      </c>
      <c r="AE549" s="163" t="s">
        <v>56</v>
      </c>
      <c r="AF549" s="164" t="s">
        <v>56</v>
      </c>
      <c r="AG549" s="165">
        <v>0</v>
      </c>
      <c r="AH549" s="166" t="s">
        <v>56</v>
      </c>
      <c r="AI549" s="167"/>
      <c r="AJ549" s="168"/>
      <c r="AK549" s="169"/>
      <c r="AL549" s="170"/>
      <c r="AM549" s="171"/>
      <c r="AN549" s="172"/>
      <c r="AO549" s="173">
        <f t="shared" si="121"/>
        <v>0</v>
      </c>
      <c r="AP549" s="174" t="s">
        <v>82</v>
      </c>
      <c r="AQ549" s="175" t="str" cm="1">
        <f t="array" ref="AQ549">_xlfn.IFS(OR($G549="公衆街路灯A",$G549="定額電灯"),$G549&amp;AP549,COUNTIF(G549,"*従量電灯*"),G549,1,"-")</f>
        <v>-</v>
      </c>
      <c r="AR549" s="176" t="str" cm="1">
        <f t="array" ref="AR549">_xlfn.IFS($AN549=0,"-",OR($AH549="対象外",$AH549="-"),"-",OR($G549="公衆街路灯A",$G549="定額電灯"),_xlfn.XLOOKUP($AQ549,削除禁止_電灯料金!$B:$B,削除禁止_電灯料金!$E:$E,0),1,"-")</f>
        <v>-</v>
      </c>
      <c r="AS549" s="177" t="str" cm="1">
        <f t="array" ref="AS549">_xlfn.IFS($AR549="-","-",OR($G549="公衆街路灯A",$G549="定額電灯"),_xlfn.XLOOKUP(AQ549,削除禁止_電灯料金!$B:$B,削除禁止_電灯料金!$D:$D,0),1,"-")</f>
        <v>-</v>
      </c>
      <c r="AT549" s="176" t="str">
        <f>IFERROR(IF(OR($G549="公衆街路灯A",$G549="定額電灯"),"-",ROUND((_xlfn.XLOOKUP($AQ549,削除禁止_電灯料金!$B:$B,削除禁止_電灯料金!$E:$E)*AM549/1000*$K549*$L549/12),2)),"-")</f>
        <v>-</v>
      </c>
      <c r="AU549" s="177">
        <f>IFERROR(IF(OR($G549="公衆街路灯A",$G549="定額電灯"),"-",ROUND((AM549/1000*$K549*$L549/12)*_xlfn.XLOOKUP($A549,削除禁止_電灯料金!K:K,削除禁止_電灯料金!M:M,"-"),2)),"-")</f>
        <v>0</v>
      </c>
      <c r="AV549" s="178">
        <f>IFERROR(IF(OR($G549="公衆街路灯A",$G549="定額電灯"),ROUND((((AR549+AS549)*AN549))*12*_xlfn.XLOOKUP($A549,削除禁止_電灯料金!K:K,削除禁止_電灯料金!N:N),0),ROUND((AT549+AU549)*AN549*12*_xlfn.XLOOKUP($A549,削除禁止_電灯料金!K:K,削除禁止_電灯料金!N:N),0)),0)</f>
        <v>0</v>
      </c>
      <c r="AW549" s="145"/>
    </row>
    <row r="550" spans="1:49" ht="30" customHeight="1">
      <c r="A550" s="1">
        <v>7</v>
      </c>
      <c r="B550" s="41" t="s">
        <v>623</v>
      </c>
      <c r="C550" s="42"/>
      <c r="D550" s="146"/>
      <c r="E550" s="147" t="s">
        <v>219</v>
      </c>
      <c r="F550" s="148" t="s">
        <v>219</v>
      </c>
      <c r="G550" s="148"/>
      <c r="H550" s="149"/>
      <c r="I550" s="150"/>
      <c r="J550" s="151"/>
      <c r="K550" s="213"/>
      <c r="L550" s="214"/>
      <c r="M550" s="179" t="s">
        <v>82</v>
      </c>
      <c r="N550" s="119">
        <v>0</v>
      </c>
      <c r="O550" s="120">
        <v>0</v>
      </c>
      <c r="P550" s="155">
        <v>0</v>
      </c>
      <c r="Q550" s="155">
        <v>0</v>
      </c>
      <c r="R550" s="155">
        <v>0</v>
      </c>
      <c r="S550" s="156">
        <v>0</v>
      </c>
      <c r="T550" s="156">
        <v>0</v>
      </c>
      <c r="U550" s="156">
        <v>0</v>
      </c>
      <c r="V550" s="157">
        <v>0</v>
      </c>
      <c r="W550" s="158">
        <v>0</v>
      </c>
      <c r="X550" s="159"/>
      <c r="Y550" s="160">
        <v>0</v>
      </c>
      <c r="Z550" s="161">
        <v>0</v>
      </c>
      <c r="AA550" s="155">
        <v>0</v>
      </c>
      <c r="AB550" s="162" t="s">
        <v>56</v>
      </c>
      <c r="AC550" s="163" t="s">
        <v>56</v>
      </c>
      <c r="AD550" s="164" t="s">
        <v>56</v>
      </c>
      <c r="AE550" s="163" t="s">
        <v>56</v>
      </c>
      <c r="AF550" s="164" t="s">
        <v>56</v>
      </c>
      <c r="AG550" s="165">
        <v>0</v>
      </c>
      <c r="AH550" s="166" t="s">
        <v>56</v>
      </c>
      <c r="AI550" s="167"/>
      <c r="AJ550" s="168"/>
      <c r="AK550" s="169"/>
      <c r="AL550" s="170"/>
      <c r="AM550" s="171"/>
      <c r="AN550" s="172"/>
      <c r="AO550" s="173">
        <f t="shared" si="121"/>
        <v>0</v>
      </c>
      <c r="AP550" s="174" t="s">
        <v>82</v>
      </c>
      <c r="AQ550" s="175" t="str" cm="1">
        <f t="array" ref="AQ550">_xlfn.IFS(OR($G550="公衆街路灯A",$G550="定額電灯"),$G550&amp;AP550,COUNTIF(G550,"*従量電灯*"),G550,1,"-")</f>
        <v>-</v>
      </c>
      <c r="AR550" s="176" t="str" cm="1">
        <f t="array" ref="AR550">_xlfn.IFS($AN550=0,"-",OR($AH550="対象外",$AH550="-"),"-",OR($G550="公衆街路灯A",$G550="定額電灯"),_xlfn.XLOOKUP($AQ550,削除禁止_電灯料金!$B:$B,削除禁止_電灯料金!$E:$E,0),1,"-")</f>
        <v>-</v>
      </c>
      <c r="AS550" s="177" t="str" cm="1">
        <f t="array" ref="AS550">_xlfn.IFS($AR550="-","-",OR($G550="公衆街路灯A",$G550="定額電灯"),_xlfn.XLOOKUP(AQ550,削除禁止_電灯料金!$B:$B,削除禁止_電灯料金!$D:$D,0),1,"-")</f>
        <v>-</v>
      </c>
      <c r="AT550" s="176" t="str">
        <f>IFERROR(IF(OR($G550="公衆街路灯A",$G550="定額電灯"),"-",ROUND((_xlfn.XLOOKUP($AQ550,削除禁止_電灯料金!$B:$B,削除禁止_電灯料金!$E:$E)*AM550/1000*$K550*$L550/12),2)),"-")</f>
        <v>-</v>
      </c>
      <c r="AU550" s="177">
        <f>IFERROR(IF(OR($G550="公衆街路灯A",$G550="定額電灯"),"-",ROUND((AM550/1000*$K550*$L550/12)*_xlfn.XLOOKUP($A550,削除禁止_電灯料金!K:K,削除禁止_電灯料金!M:M,"-"),2)),"-")</f>
        <v>0</v>
      </c>
      <c r="AV550" s="178">
        <f>IFERROR(IF(OR($G550="公衆街路灯A",$G550="定額電灯"),ROUND((((AR550+AS550)*AN550))*12*_xlfn.XLOOKUP($A550,削除禁止_電灯料金!K:K,削除禁止_電灯料金!N:N),0),ROUND((AT550+AU550)*AN550*12*_xlfn.XLOOKUP($A550,削除禁止_電灯料金!K:K,削除禁止_電灯料金!N:N),0)),0)</f>
        <v>0</v>
      </c>
      <c r="AW550" s="145"/>
    </row>
    <row r="551" spans="1:49" ht="30" customHeight="1" thickBot="1">
      <c r="A551" s="1">
        <v>7</v>
      </c>
      <c r="B551" s="41" t="s">
        <v>623</v>
      </c>
      <c r="C551" s="42"/>
      <c r="D551" s="215"/>
      <c r="E551" s="216" t="s">
        <v>219</v>
      </c>
      <c r="F551" s="217" t="s">
        <v>219</v>
      </c>
      <c r="G551" s="216"/>
      <c r="H551" s="216"/>
      <c r="I551" s="218"/>
      <c r="J551" s="219"/>
      <c r="K551" s="220"/>
      <c r="L551" s="221"/>
      <c r="M551" s="222" t="s">
        <v>82</v>
      </c>
      <c r="N551" s="223">
        <v>0</v>
      </c>
      <c r="O551" s="224">
        <v>0</v>
      </c>
      <c r="P551" s="225">
        <v>0</v>
      </c>
      <c r="Q551" s="225">
        <v>0</v>
      </c>
      <c r="R551" s="225">
        <v>0</v>
      </c>
      <c r="S551" s="226">
        <v>0</v>
      </c>
      <c r="T551" s="226">
        <v>0</v>
      </c>
      <c r="U551" s="226">
        <v>0</v>
      </c>
      <c r="V551" s="227">
        <v>0</v>
      </c>
      <c r="W551" s="228">
        <v>0</v>
      </c>
      <c r="X551" s="229"/>
      <c r="Y551" s="410">
        <v>0</v>
      </c>
      <c r="Z551" s="230">
        <v>0</v>
      </c>
      <c r="AA551" s="225">
        <v>0</v>
      </c>
      <c r="AB551" s="231" t="s">
        <v>56</v>
      </c>
      <c r="AC551" s="232" t="s">
        <v>56</v>
      </c>
      <c r="AD551" s="411" t="s">
        <v>56</v>
      </c>
      <c r="AE551" s="232" t="s">
        <v>56</v>
      </c>
      <c r="AF551" s="411" t="s">
        <v>56</v>
      </c>
      <c r="AG551" s="412">
        <v>0</v>
      </c>
      <c r="AH551" s="413" t="s">
        <v>56</v>
      </c>
      <c r="AI551" s="236"/>
      <c r="AJ551" s="237"/>
      <c r="AK551" s="238"/>
      <c r="AL551" s="239"/>
      <c r="AM551" s="240"/>
      <c r="AN551" s="241"/>
      <c r="AO551" s="242">
        <f t="shared" si="121"/>
        <v>0</v>
      </c>
      <c r="AP551" s="243" t="s">
        <v>82</v>
      </c>
      <c r="AQ551" s="414" t="str" cm="1">
        <f t="array" ref="AQ551">_xlfn.IFS(OR($G551="公衆街路灯A",$G551="定額電灯"),$G551&amp;AP551,COUNTIF(G551,"*従量電灯*"),G551,1,"-")</f>
        <v>-</v>
      </c>
      <c r="AR551" s="415" t="str" cm="1">
        <f t="array" ref="AR551">_xlfn.IFS($AN551=0,"-",OR($AH551="対象外",$AH551="-"),"-",OR($G551="公衆街路灯A",$G551="定額電灯"),_xlfn.XLOOKUP($AQ551,削除禁止_電灯料金!$B:$B,削除禁止_電灯料金!$E:$E,0),1,"-")</f>
        <v>-</v>
      </c>
      <c r="AS551" s="416" t="str" cm="1">
        <f t="array" ref="AS551">_xlfn.IFS($AR551="-","-",OR($G551="公衆街路灯A",$G551="定額電灯"),_xlfn.XLOOKUP(AQ551,削除禁止_電灯料金!$B:$B,削除禁止_電灯料金!$D:$D,0),1,"-")</f>
        <v>-</v>
      </c>
      <c r="AT551" s="415" t="str">
        <f>IFERROR(IF(OR($G551="公衆街路灯A",$G551="定額電灯"),"-",ROUND((_xlfn.XLOOKUP($AQ551,削除禁止_電灯料金!$B:$B,削除禁止_電灯料金!$E:$E)*AM551/1000*$K551*$L551/12),2)),"-")</f>
        <v>-</v>
      </c>
      <c r="AU551" s="416">
        <f>IFERROR(IF(OR($G551="公衆街路灯A",$G551="定額電灯"),"-",ROUND((AM551/1000*$K551*$L551/12)*_xlfn.XLOOKUP($A551,削除禁止_電灯料金!K:K,削除禁止_電灯料金!M:M,"-"),2)),"-")</f>
        <v>0</v>
      </c>
      <c r="AV551" s="247">
        <f>IFERROR(IF(OR($G551="公衆街路灯A",$G551="定額電灯"),ROUND((((AR551+AS551)*AN551))*12*_xlfn.XLOOKUP($A551,削除禁止_電灯料金!K:K,削除禁止_電灯料金!N:N),0),ROUND((AT551+AU551)*AN551*12*_xlfn.XLOOKUP($A551,削除禁止_電灯料金!K:K,削除禁止_電灯料金!N:N),0)),0)</f>
        <v>0</v>
      </c>
      <c r="AW551" s="145"/>
    </row>
    <row r="552" spans="1:49" ht="30" customHeight="1">
      <c r="A552" s="1"/>
      <c r="B552" s="41"/>
      <c r="C552" s="248"/>
    </row>
    <row r="553" spans="1:49" ht="30" customHeight="1">
      <c r="A553" s="1">
        <v>8</v>
      </c>
      <c r="B553" s="41" t="s">
        <v>719</v>
      </c>
      <c r="C553" s="42"/>
      <c r="D553" s="4" t="s">
        <v>720</v>
      </c>
      <c r="E553" s="43"/>
      <c r="F553" s="44"/>
      <c r="G553" s="44"/>
      <c r="H553" s="45"/>
      <c r="I553" s="43"/>
      <c r="J553" s="43"/>
      <c r="K553" s="43"/>
      <c r="L553" s="43"/>
      <c r="M553" s="43"/>
      <c r="N553" s="46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7"/>
      <c r="AI553" s="48"/>
      <c r="AJ553" s="48"/>
      <c r="AK553" s="47"/>
      <c r="AL553" s="49"/>
      <c r="AM553" s="47"/>
      <c r="AN553" s="47"/>
      <c r="AO553" s="47"/>
      <c r="AP553" s="47"/>
      <c r="AQ553" s="49"/>
      <c r="AR553" s="47"/>
      <c r="AS553" s="47"/>
      <c r="AT553" s="47"/>
      <c r="AU553" s="47"/>
      <c r="AV553" s="47"/>
      <c r="AW553" s="47"/>
    </row>
    <row r="554" spans="1:49" ht="30" customHeight="1">
      <c r="A554" s="1">
        <v>8</v>
      </c>
      <c r="B554" s="41" t="s">
        <v>719</v>
      </c>
      <c r="C554" s="42"/>
      <c r="D554" s="43"/>
      <c r="E554" s="43"/>
      <c r="F554" s="44"/>
      <c r="G554" s="44"/>
      <c r="H554" s="45"/>
      <c r="I554" s="43"/>
      <c r="J554" s="43"/>
      <c r="K554" s="43"/>
      <c r="L554" s="43"/>
      <c r="M554" s="43"/>
      <c r="N554" s="46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7"/>
      <c r="AI554" s="50"/>
      <c r="AJ554" s="48"/>
      <c r="AK554" s="47"/>
      <c r="AL554" s="49"/>
      <c r="AM554" s="47"/>
      <c r="AN554" s="47"/>
      <c r="AO554" s="51"/>
      <c r="AP554" s="47"/>
      <c r="AQ554" s="49"/>
      <c r="AR554" s="51"/>
      <c r="AS554" s="51"/>
      <c r="AT554" s="51"/>
      <c r="AU554" s="51"/>
      <c r="AV554" s="47"/>
      <c r="AW554" s="47"/>
    </row>
    <row r="555" spans="1:49" ht="30" customHeight="1">
      <c r="A555" s="1">
        <v>8</v>
      </c>
      <c r="B555" s="41" t="s">
        <v>719</v>
      </c>
      <c r="C555" s="42"/>
      <c r="D555" s="52" t="s">
        <v>47</v>
      </c>
      <c r="E555" s="52"/>
      <c r="F555" s="53">
        <v>10</v>
      </c>
      <c r="G555" s="44"/>
      <c r="H555" s="45"/>
      <c r="I555" s="54"/>
      <c r="J555" s="54"/>
      <c r="K555" s="55"/>
      <c r="L555" s="46"/>
      <c r="M555" s="4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47"/>
      <c r="AI555" s="50"/>
      <c r="AJ555" s="48"/>
      <c r="AK555" s="47"/>
      <c r="AL555" s="49"/>
      <c r="AM555" s="47"/>
      <c r="AN555" s="47"/>
      <c r="AO555" s="47"/>
      <c r="AP555" s="47"/>
      <c r="AQ555" s="49"/>
      <c r="AR555" s="47"/>
      <c r="AS555" s="47"/>
      <c r="AT555" s="47"/>
      <c r="AU555" s="47"/>
      <c r="AV555" s="47"/>
      <c r="AW555" s="47"/>
    </row>
    <row r="556" spans="1:49" ht="30" customHeight="1" thickBot="1">
      <c r="A556" s="1">
        <v>8</v>
      </c>
      <c r="B556" s="41" t="s">
        <v>719</v>
      </c>
      <c r="C556" s="42"/>
      <c r="D556" s="57" t="s">
        <v>48</v>
      </c>
      <c r="E556" s="57"/>
      <c r="F556" s="58">
        <v>10</v>
      </c>
      <c r="G556" s="44"/>
      <c r="H556" s="45"/>
      <c r="I556" s="54"/>
      <c r="J556" s="54"/>
      <c r="K556" s="55"/>
      <c r="L556" s="46"/>
      <c r="M556" s="4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47"/>
      <c r="AI556" s="50"/>
      <c r="AJ556" s="48"/>
      <c r="AK556" s="47"/>
      <c r="AL556" s="49"/>
      <c r="AM556" s="47"/>
      <c r="AN556" s="47"/>
      <c r="AO556" s="47"/>
      <c r="AP556" s="47"/>
      <c r="AQ556" s="49"/>
      <c r="AR556" s="47"/>
      <c r="AS556" s="47"/>
      <c r="AT556" s="47"/>
      <c r="AU556" s="47"/>
      <c r="AV556" s="47"/>
      <c r="AW556" s="47"/>
    </row>
    <row r="557" spans="1:49" ht="30" customHeight="1" thickBot="1">
      <c r="A557" s="1">
        <v>8</v>
      </c>
      <c r="B557" s="41" t="s">
        <v>719</v>
      </c>
      <c r="C557" s="42"/>
      <c r="D557" s="59" t="s">
        <v>49</v>
      </c>
      <c r="E557" s="59"/>
      <c r="F557" s="60">
        <v>30</v>
      </c>
      <c r="G557" s="44"/>
      <c r="H557" s="45"/>
      <c r="I557" s="61"/>
      <c r="J557" s="61"/>
      <c r="K557" s="42"/>
      <c r="L557" s="42"/>
      <c r="M557" s="42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62"/>
      <c r="AD557" s="62"/>
      <c r="AE557" s="63"/>
      <c r="AF557" s="42"/>
      <c r="AG557" s="56"/>
      <c r="AH557" s="47"/>
      <c r="AI557" s="64" t="s">
        <v>50</v>
      </c>
      <c r="AJ557" s="48"/>
      <c r="AK557" s="47"/>
      <c r="AL557" s="49"/>
      <c r="AM557" s="47"/>
      <c r="AN557" s="47"/>
      <c r="AO557" s="47"/>
      <c r="AP557" s="47"/>
      <c r="AQ557" s="49"/>
      <c r="AR557" s="47"/>
      <c r="AS557" s="47"/>
      <c r="AT557" s="47"/>
      <c r="AU557" s="47"/>
      <c r="AV557" s="47"/>
      <c r="AW557" s="65"/>
    </row>
    <row r="558" spans="1:49" ht="30" customHeight="1" thickBot="1">
      <c r="A558" s="1">
        <v>8</v>
      </c>
      <c r="B558" s="41" t="s">
        <v>719</v>
      </c>
      <c r="C558" s="42"/>
      <c r="D558" s="66" t="s">
        <v>51</v>
      </c>
      <c r="E558" s="66"/>
      <c r="F558" s="67">
        <v>0.41499999999999998</v>
      </c>
      <c r="G558" s="44"/>
      <c r="H558" s="45"/>
      <c r="I558" s="68"/>
      <c r="J558" s="68"/>
      <c r="K558" s="42"/>
      <c r="L558" s="42"/>
      <c r="M558" s="42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62" t="s">
        <v>52</v>
      </c>
      <c r="AD558" s="69"/>
      <c r="AE558" s="70" t="s">
        <v>53</v>
      </c>
      <c r="AF558" s="69"/>
      <c r="AG558" s="56"/>
      <c r="AH558" s="47"/>
      <c r="AI558" s="48"/>
      <c r="AJ558" s="48"/>
      <c r="AK558" s="47"/>
      <c r="AL558" s="49"/>
      <c r="AM558" s="47"/>
      <c r="AN558" s="47"/>
      <c r="AO558" s="47"/>
      <c r="AP558" s="47"/>
      <c r="AQ558" s="49"/>
      <c r="AR558" s="47" t="s">
        <v>52</v>
      </c>
      <c r="AS558" s="47"/>
      <c r="AT558" s="47" t="s">
        <v>53</v>
      </c>
      <c r="AU558" s="47"/>
      <c r="AV558" s="47"/>
      <c r="AW558" s="65"/>
    </row>
    <row r="559" spans="1:49" ht="30" customHeight="1" thickBot="1">
      <c r="A559" s="1">
        <v>8</v>
      </c>
      <c r="B559" s="41" t="s">
        <v>719</v>
      </c>
      <c r="C559" s="42"/>
      <c r="D559" s="71" t="s">
        <v>54</v>
      </c>
      <c r="E559" s="45"/>
      <c r="F559" s="45"/>
      <c r="G559" s="45"/>
      <c r="H559" s="45"/>
      <c r="I559" s="45"/>
      <c r="J559" s="45"/>
      <c r="K559" s="72"/>
      <c r="L559" s="72"/>
      <c r="M559" s="73" t="s">
        <v>55</v>
      </c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  <c r="AA559" s="74"/>
      <c r="AB559" s="74"/>
      <c r="AC559" s="75" t="s">
        <v>1</v>
      </c>
      <c r="AD559" s="76"/>
      <c r="AE559" s="76" t="s">
        <v>2</v>
      </c>
      <c r="AF559" s="76"/>
      <c r="AG559" s="77" t="s">
        <v>56</v>
      </c>
      <c r="AH559" s="78" t="s">
        <v>57</v>
      </c>
      <c r="AI559" s="79"/>
      <c r="AJ559" s="79"/>
      <c r="AK559" s="80"/>
      <c r="AL559" s="15"/>
      <c r="AM559" s="80"/>
      <c r="AN559" s="80"/>
      <c r="AO559" s="80"/>
      <c r="AP559" s="80"/>
      <c r="AQ559" s="15"/>
      <c r="AR559" s="78" t="s">
        <v>1</v>
      </c>
      <c r="AS559" s="81"/>
      <c r="AT559" s="78" t="s">
        <v>2</v>
      </c>
      <c r="AU559" s="81"/>
      <c r="AV559" s="82" t="s">
        <v>56</v>
      </c>
      <c r="AW559" s="83"/>
    </row>
    <row r="560" spans="1:49" ht="42" customHeight="1">
      <c r="A560" s="1">
        <v>8</v>
      </c>
      <c r="B560" s="41" t="s">
        <v>719</v>
      </c>
      <c r="C560" s="42"/>
      <c r="D560" s="474" t="s">
        <v>4</v>
      </c>
      <c r="E560" s="476" t="s">
        <v>5</v>
      </c>
      <c r="F560" s="476" t="s">
        <v>6</v>
      </c>
      <c r="G560" s="476" t="s">
        <v>58</v>
      </c>
      <c r="H560" s="476" t="s">
        <v>7</v>
      </c>
      <c r="I560" s="20" t="s">
        <v>8</v>
      </c>
      <c r="J560" s="20"/>
      <c r="K560" s="84" t="s">
        <v>9</v>
      </c>
      <c r="L560" s="85" t="s">
        <v>59</v>
      </c>
      <c r="M560" s="478" t="s">
        <v>60</v>
      </c>
      <c r="N560" s="480" t="s">
        <v>61</v>
      </c>
      <c r="O560" s="482" t="s">
        <v>62</v>
      </c>
      <c r="P560" s="482" t="s">
        <v>10</v>
      </c>
      <c r="Q560" s="484" t="s">
        <v>63</v>
      </c>
      <c r="R560" s="482" t="s">
        <v>64</v>
      </c>
      <c r="S560" s="482" t="s">
        <v>65</v>
      </c>
      <c r="T560" s="482" t="s">
        <v>66</v>
      </c>
      <c r="U560" s="482" t="s">
        <v>67</v>
      </c>
      <c r="V560" s="484" t="s">
        <v>11</v>
      </c>
      <c r="W560" s="251" t="s">
        <v>12</v>
      </c>
      <c r="X560" s="86" t="s">
        <v>13</v>
      </c>
      <c r="Y560" s="86" t="s">
        <v>14</v>
      </c>
      <c r="Z560" s="252" t="s">
        <v>15</v>
      </c>
      <c r="AA560" s="484" t="s">
        <v>16</v>
      </c>
      <c r="AB560" s="482" t="s">
        <v>17</v>
      </c>
      <c r="AC560" s="87" t="s">
        <v>18</v>
      </c>
      <c r="AD560" s="88" t="s">
        <v>19</v>
      </c>
      <c r="AE560" s="87" t="s">
        <v>30</v>
      </c>
      <c r="AF560" s="88" t="s">
        <v>21</v>
      </c>
      <c r="AG560" s="89" t="s">
        <v>22</v>
      </c>
      <c r="AH560" s="468" t="s">
        <v>23</v>
      </c>
      <c r="AI560" s="470" t="s">
        <v>24</v>
      </c>
      <c r="AJ560" s="470" t="s">
        <v>25</v>
      </c>
      <c r="AK560" s="470" t="s">
        <v>26</v>
      </c>
      <c r="AL560" s="91" t="s">
        <v>68</v>
      </c>
      <c r="AM560" s="90" t="s">
        <v>27</v>
      </c>
      <c r="AN560" s="92" t="s">
        <v>28</v>
      </c>
      <c r="AO560" s="93" t="s">
        <v>29</v>
      </c>
      <c r="AP560" s="28" t="s">
        <v>16</v>
      </c>
      <c r="AQ560" s="472" t="s">
        <v>17</v>
      </c>
      <c r="AR560" s="94" t="s">
        <v>18</v>
      </c>
      <c r="AS560" s="95" t="s">
        <v>19</v>
      </c>
      <c r="AT560" s="94" t="s">
        <v>30</v>
      </c>
      <c r="AU560" s="95" t="s">
        <v>21</v>
      </c>
      <c r="AV560" s="96" t="s">
        <v>31</v>
      </c>
      <c r="AW560" s="83"/>
    </row>
    <row r="561" spans="1:49" ht="30" customHeight="1" thickBot="1">
      <c r="A561" s="1">
        <v>8</v>
      </c>
      <c r="B561" s="41" t="s">
        <v>719</v>
      </c>
      <c r="C561" s="42"/>
      <c r="D561" s="475"/>
      <c r="E561" s="477"/>
      <c r="F561" s="477"/>
      <c r="G561" s="477"/>
      <c r="H561" s="477"/>
      <c r="I561" s="97" t="s">
        <v>69</v>
      </c>
      <c r="J561" s="97" t="s">
        <v>70</v>
      </c>
      <c r="K561" s="98" t="s">
        <v>34</v>
      </c>
      <c r="L561" s="99" t="s">
        <v>35</v>
      </c>
      <c r="M561" s="479"/>
      <c r="N561" s="481"/>
      <c r="O561" s="483"/>
      <c r="P561" s="483"/>
      <c r="Q561" s="485"/>
      <c r="R561" s="483"/>
      <c r="S561" s="483"/>
      <c r="T561" s="483"/>
      <c r="U561" s="483"/>
      <c r="V561" s="485"/>
      <c r="W561" s="100" t="s">
        <v>36</v>
      </c>
      <c r="X561" s="100" t="s">
        <v>37</v>
      </c>
      <c r="Y561" s="100" t="s">
        <v>38</v>
      </c>
      <c r="Z561" s="101" t="s">
        <v>39</v>
      </c>
      <c r="AA561" s="485"/>
      <c r="AB561" s="483"/>
      <c r="AC561" s="102" t="s">
        <v>40</v>
      </c>
      <c r="AD561" s="103" t="s">
        <v>40</v>
      </c>
      <c r="AE561" s="102" t="s">
        <v>40</v>
      </c>
      <c r="AF561" s="103" t="s">
        <v>40</v>
      </c>
      <c r="AG561" s="104">
        <v>10</v>
      </c>
      <c r="AH561" s="469"/>
      <c r="AI561" s="471"/>
      <c r="AJ561" s="471"/>
      <c r="AK561" s="471"/>
      <c r="AL561" s="36" t="s">
        <v>41</v>
      </c>
      <c r="AM561" s="105" t="s">
        <v>42</v>
      </c>
      <c r="AN561" s="106" t="s">
        <v>43</v>
      </c>
      <c r="AO561" s="107" t="s">
        <v>39</v>
      </c>
      <c r="AP561" s="37" t="s">
        <v>44</v>
      </c>
      <c r="AQ561" s="473"/>
      <c r="AR561" s="108" t="s">
        <v>40</v>
      </c>
      <c r="AS561" s="109" t="s">
        <v>40</v>
      </c>
      <c r="AT561" s="108" t="s">
        <v>40</v>
      </c>
      <c r="AU561" s="109" t="s">
        <v>40</v>
      </c>
      <c r="AV561" s="40">
        <v>10</v>
      </c>
      <c r="AW561" s="83"/>
    </row>
    <row r="562" spans="1:49" ht="30" customHeight="1">
      <c r="A562" s="1">
        <v>8</v>
      </c>
      <c r="B562" s="41" t="s">
        <v>719</v>
      </c>
      <c r="C562" s="42"/>
      <c r="D562" s="282" t="s">
        <v>56</v>
      </c>
      <c r="E562" s="283" t="s">
        <v>71</v>
      </c>
      <c r="F562" s="284" t="s">
        <v>72</v>
      </c>
      <c r="G562" s="284" t="s">
        <v>73</v>
      </c>
      <c r="H562" s="285" t="s">
        <v>118</v>
      </c>
      <c r="I562" s="286"/>
      <c r="J562" s="287"/>
      <c r="K562" s="288">
        <v>4</v>
      </c>
      <c r="L562" s="289">
        <v>240</v>
      </c>
      <c r="M562" s="290" t="s">
        <v>721</v>
      </c>
      <c r="N562" s="189" t="s">
        <v>75</v>
      </c>
      <c r="O562" s="190">
        <v>1</v>
      </c>
      <c r="P562" s="291" t="s">
        <v>722</v>
      </c>
      <c r="Q562" s="291">
        <v>0</v>
      </c>
      <c r="R562" s="291" t="s">
        <v>77</v>
      </c>
      <c r="S562" s="292">
        <v>0</v>
      </c>
      <c r="T562" s="292">
        <v>0</v>
      </c>
      <c r="U562" s="292" t="s">
        <v>723</v>
      </c>
      <c r="V562" s="293">
        <v>0</v>
      </c>
      <c r="W562" s="294">
        <v>50</v>
      </c>
      <c r="X562" s="295">
        <v>2</v>
      </c>
      <c r="Y562" s="296">
        <v>2</v>
      </c>
      <c r="Z562" s="297">
        <v>0</v>
      </c>
      <c r="AA562" s="291">
        <v>0</v>
      </c>
      <c r="AB562" s="298" t="s">
        <v>80</v>
      </c>
      <c r="AC562" s="299" t="s">
        <v>56</v>
      </c>
      <c r="AD562" s="300" t="s">
        <v>56</v>
      </c>
      <c r="AE562" s="299" t="s">
        <v>56</v>
      </c>
      <c r="AF562" s="300">
        <v>0</v>
      </c>
      <c r="AG562" s="301">
        <v>0</v>
      </c>
      <c r="AH562" s="301" t="s">
        <v>124</v>
      </c>
      <c r="AI562" s="302" t="s">
        <v>124</v>
      </c>
      <c r="AJ562" s="303"/>
      <c r="AK562" s="304"/>
      <c r="AL562" s="294"/>
      <c r="AM562" s="305"/>
      <c r="AN562" s="306"/>
      <c r="AO562" s="300">
        <f t="shared" ref="AO562:AO600" si="128">IFERROR((AM562/1000)*K562*L562*AN562/12,0)</f>
        <v>0</v>
      </c>
      <c r="AP562" s="307" t="s">
        <v>82</v>
      </c>
      <c r="AQ562" s="298" t="str" cm="1">
        <f t="array" ref="AQ562">_xlfn.IFS(OR($G562="公衆街路灯A",$G562="定額電灯"),$G562&amp;AP562,COUNTIF(G562,"*従量電灯*"),G562,1,"-")</f>
        <v>従量電灯</v>
      </c>
      <c r="AR562" s="308" t="str" cm="1">
        <f t="array" ref="AR562">_xlfn.IFS($AN562=0,"-",OR($AH562="対象外",$AH562="-"),"-",OR($G562="公衆街路灯A",$G562="定額電灯"),_xlfn.XLOOKUP($AQ562,削除禁止_電灯料金!$B:$B,削除禁止_電灯料金!$E:$E,0),1,"-")</f>
        <v>-</v>
      </c>
      <c r="AS562" s="309" t="str" cm="1">
        <f t="array" ref="AS562">_xlfn.IFS($AR562="-","-",OR($G562="公衆街路灯A",$G562="定額電灯"),_xlfn.XLOOKUP(AQ562,削除禁止_電灯料金!$B:$B,削除禁止_電灯料金!$D:$D,0),1,"-")</f>
        <v>-</v>
      </c>
      <c r="AT562" s="308">
        <f>IFERROR(IF(OR($G562="公衆街路灯A",$G562="定額電灯"),"-",ROUND((_xlfn.XLOOKUP($AQ562,削除禁止_電灯料金!$B:$B,削除禁止_電灯料金!$E:$E)*AM562/1000*$K562*$L562/12),2)),"-")</f>
        <v>0</v>
      </c>
      <c r="AU562" s="309">
        <f>IFERROR(IF(OR($G562="公衆街路灯A",$G562="定額電灯"),"-",ROUND((AM562/1000*$K562*$L562/12)*_xlfn.XLOOKUP($A562,削除禁止_電灯料金!K:K,削除禁止_電灯料金!M:M,"-"),2)),"-")</f>
        <v>0</v>
      </c>
      <c r="AV562" s="310">
        <f>IFERROR(IF(OR($G562="公衆街路灯A",$G562="定額電灯"),ROUND((((AR562+AS562)*AN562))*12*_xlfn.XLOOKUP($A562,削除禁止_電灯料金!K:K,削除禁止_電灯料金!N:N),0),ROUND((AT562+AU562)*AN562*12*_xlfn.XLOOKUP($A562,削除禁止_電灯料金!K:K,削除禁止_電灯料金!N:N),0)),0)</f>
        <v>0</v>
      </c>
      <c r="AW562" s="145"/>
    </row>
    <row r="563" spans="1:49" ht="30" customHeight="1">
      <c r="A563" s="1">
        <v>8</v>
      </c>
      <c r="B563" s="41" t="s">
        <v>719</v>
      </c>
      <c r="C563" s="42"/>
      <c r="D563" s="180" t="s">
        <v>56</v>
      </c>
      <c r="E563" s="181" t="s">
        <v>71</v>
      </c>
      <c r="F563" s="182" t="s">
        <v>91</v>
      </c>
      <c r="G563" s="182" t="s">
        <v>73</v>
      </c>
      <c r="H563" s="183" t="s">
        <v>118</v>
      </c>
      <c r="I563" s="311"/>
      <c r="J563" s="312"/>
      <c r="K563" s="186">
        <v>7</v>
      </c>
      <c r="L563" s="187">
        <v>240</v>
      </c>
      <c r="M563" s="313" t="s">
        <v>721</v>
      </c>
      <c r="N563" s="189" t="s">
        <v>75</v>
      </c>
      <c r="O563" s="190">
        <v>1</v>
      </c>
      <c r="P563" s="191" t="s">
        <v>722</v>
      </c>
      <c r="Q563" s="191">
        <v>0</v>
      </c>
      <c r="R563" s="191" t="s">
        <v>77</v>
      </c>
      <c r="S563" s="192">
        <v>0</v>
      </c>
      <c r="T563" s="192">
        <v>0</v>
      </c>
      <c r="U563" s="192" t="s">
        <v>723</v>
      </c>
      <c r="V563" s="193">
        <v>0</v>
      </c>
      <c r="W563" s="194">
        <v>50</v>
      </c>
      <c r="X563" s="195">
        <v>4</v>
      </c>
      <c r="Y563" s="196">
        <v>4</v>
      </c>
      <c r="Z563" s="197">
        <v>0</v>
      </c>
      <c r="AA563" s="191">
        <v>0</v>
      </c>
      <c r="AB563" s="198" t="s">
        <v>80</v>
      </c>
      <c r="AC563" s="199" t="s">
        <v>56</v>
      </c>
      <c r="AD563" s="200" t="s">
        <v>56</v>
      </c>
      <c r="AE563" s="199" t="s">
        <v>56</v>
      </c>
      <c r="AF563" s="200">
        <v>0</v>
      </c>
      <c r="AG563" s="201">
        <v>0</v>
      </c>
      <c r="AH563" s="201" t="s">
        <v>124</v>
      </c>
      <c r="AI563" s="202" t="s">
        <v>124</v>
      </c>
      <c r="AJ563" s="203"/>
      <c r="AK563" s="204"/>
      <c r="AL563" s="194"/>
      <c r="AM563" s="205"/>
      <c r="AN563" s="206"/>
      <c r="AO563" s="200">
        <f t="shared" si="128"/>
        <v>0</v>
      </c>
      <c r="AP563" s="207" t="s">
        <v>82</v>
      </c>
      <c r="AQ563" s="198" t="str" cm="1">
        <f t="array" ref="AQ563">_xlfn.IFS(OR($G563="公衆街路灯A",$G563="定額電灯"),$G563&amp;AP563,COUNTIF(G563,"*従量電灯*"),G563,1,"-")</f>
        <v>従量電灯</v>
      </c>
      <c r="AR563" s="208" t="str" cm="1">
        <f t="array" ref="AR563">_xlfn.IFS($AN563=0,"-",OR($AH563="対象外",$AH563="-"),"-",OR($G563="公衆街路灯A",$G563="定額電灯"),_xlfn.XLOOKUP($AQ563,削除禁止_電灯料金!$B:$B,削除禁止_電灯料金!$E:$E,0),1,"-")</f>
        <v>-</v>
      </c>
      <c r="AS563" s="209" t="str" cm="1">
        <f t="array" ref="AS563">_xlfn.IFS($AR563="-","-",OR($G563="公衆街路灯A",$G563="定額電灯"),_xlfn.XLOOKUP(AQ563,削除禁止_電灯料金!$B:$B,削除禁止_電灯料金!$D:$D,0),1,"-")</f>
        <v>-</v>
      </c>
      <c r="AT563" s="208">
        <f>IFERROR(IF(OR($G563="公衆街路灯A",$G563="定額電灯"),"-",ROUND((_xlfn.XLOOKUP($AQ563,削除禁止_電灯料金!$B:$B,削除禁止_電灯料金!$E:$E)*AM563/1000*$K563*$L563/12),2)),"-")</f>
        <v>0</v>
      </c>
      <c r="AU563" s="209">
        <f>IFERROR(IF(OR($G563="公衆街路灯A",$G563="定額電灯"),"-",ROUND((AM563/1000*$K563*$L563/12)*_xlfn.XLOOKUP($A563,削除禁止_電灯料金!K:K,削除禁止_電灯料金!M:M,"-"),2)),"-")</f>
        <v>0</v>
      </c>
      <c r="AV563" s="210">
        <f>IFERROR(IF(OR($G563="公衆街路灯A",$G563="定額電灯"),ROUND((((AR563+AS563)*AN563))*12*_xlfn.XLOOKUP($A563,削除禁止_電灯料金!K:K,削除禁止_電灯料金!N:N),0),ROUND((AT563+AU563)*AN563*12*_xlfn.XLOOKUP($A563,削除禁止_電灯料金!K:K,削除禁止_電灯料金!N:N),0)),0)</f>
        <v>0</v>
      </c>
      <c r="AW563" s="145"/>
    </row>
    <row r="564" spans="1:49" ht="30" customHeight="1">
      <c r="A564" s="1">
        <v>8</v>
      </c>
      <c r="B564" s="41" t="s">
        <v>719</v>
      </c>
      <c r="C564" s="42"/>
      <c r="D564" s="146" t="s">
        <v>56</v>
      </c>
      <c r="E564" s="147" t="s">
        <v>71</v>
      </c>
      <c r="F564" s="148" t="s">
        <v>91</v>
      </c>
      <c r="G564" s="148" t="s">
        <v>73</v>
      </c>
      <c r="H564" s="149"/>
      <c r="I564" s="280"/>
      <c r="J564" s="267"/>
      <c r="K564" s="152">
        <v>24</v>
      </c>
      <c r="L564" s="153">
        <v>365</v>
      </c>
      <c r="M564" s="281" t="s">
        <v>724</v>
      </c>
      <c r="N564" s="119" t="s">
        <v>86</v>
      </c>
      <c r="O564" s="120">
        <v>1</v>
      </c>
      <c r="P564" s="155" t="s">
        <v>725</v>
      </c>
      <c r="Q564" s="155">
        <v>0</v>
      </c>
      <c r="R564" s="155">
        <v>0</v>
      </c>
      <c r="S564" s="156">
        <v>0</v>
      </c>
      <c r="T564" s="156">
        <v>0</v>
      </c>
      <c r="U564" s="156">
        <v>0</v>
      </c>
      <c r="V564" s="157" t="s">
        <v>90</v>
      </c>
      <c r="W564" s="158">
        <v>2</v>
      </c>
      <c r="X564" s="159">
        <v>1</v>
      </c>
      <c r="Y564" s="160">
        <v>1</v>
      </c>
      <c r="Z564" s="161">
        <f t="shared" ref="Z564:Z567" si="129">K564*L564*W564*Y564/12/1000</f>
        <v>1.46</v>
      </c>
      <c r="AA564" s="155">
        <v>0</v>
      </c>
      <c r="AB564" s="162" t="s">
        <v>80</v>
      </c>
      <c r="AC564" s="163" t="s">
        <v>56</v>
      </c>
      <c r="AD564" s="164" t="s">
        <v>56</v>
      </c>
      <c r="AE564" s="163" t="s">
        <v>56</v>
      </c>
      <c r="AF564" s="164">
        <f t="shared" ref="AF564:AF567" si="130">$B$2*Z564/Y564</f>
        <v>43.8</v>
      </c>
      <c r="AG564" s="165">
        <f t="shared" ref="AG564:AG567" si="131">Y564*AF564*120</f>
        <v>5256</v>
      </c>
      <c r="AH564" s="166" t="s">
        <v>81</v>
      </c>
      <c r="AI564" s="167"/>
      <c r="AJ564" s="168"/>
      <c r="AK564" s="169"/>
      <c r="AL564" s="170"/>
      <c r="AM564" s="171"/>
      <c r="AN564" s="172"/>
      <c r="AO564" s="173">
        <f t="shared" si="128"/>
        <v>0</v>
      </c>
      <c r="AP564" s="174" t="s">
        <v>82</v>
      </c>
      <c r="AQ564" s="175" t="str" cm="1">
        <f t="array" ref="AQ564">_xlfn.IFS(OR($G564="公衆街路灯A",$G564="定額電灯"),$G564&amp;AP564,COUNTIF(G564,"*従量電灯*"),G564,1,"-")</f>
        <v>従量電灯</v>
      </c>
      <c r="AR564" s="176" t="str" cm="1">
        <f t="array" ref="AR564">_xlfn.IFS($AN564=0,"-",OR($AH564="対象外",$AH564="-"),"-",OR($G564="公衆街路灯A",$G564="定額電灯"),_xlfn.XLOOKUP($AQ564,削除禁止_電灯料金!$B:$B,削除禁止_電灯料金!$E:$E,0),1,"-")</f>
        <v>-</v>
      </c>
      <c r="AS564" s="177" t="str" cm="1">
        <f t="array" ref="AS564">_xlfn.IFS($AR564="-","-",OR($G564="公衆街路灯A",$G564="定額電灯"),_xlfn.XLOOKUP(AQ564,削除禁止_電灯料金!$B:$B,削除禁止_電灯料金!$D:$D,0),1,"-")</f>
        <v>-</v>
      </c>
      <c r="AT564" s="176">
        <f>IFERROR(IF(OR($G564="公衆街路灯A",$G564="定額電灯"),"-",ROUND((_xlfn.XLOOKUP($AQ564,削除禁止_電灯料金!$B:$B,削除禁止_電灯料金!$E:$E)*AM564/1000*$K564*$L564/12),2)),"-")</f>
        <v>0</v>
      </c>
      <c r="AU564" s="177">
        <f>IFERROR(IF(OR($G564="公衆街路灯A",$G564="定額電灯"),"-",ROUND((AM564/1000*$K564*$L564/12)*_xlfn.XLOOKUP($A564,削除禁止_電灯料金!K:K,削除禁止_電灯料金!M:M,"-"),2)),"-")</f>
        <v>0</v>
      </c>
      <c r="AV564" s="178">
        <f>IFERROR(IF(OR($G564="公衆街路灯A",$G564="定額電灯"),ROUND((((AR564+AS564)*AN564))*12*_xlfn.XLOOKUP($A564,削除禁止_電灯料金!K:K,削除禁止_電灯料金!N:N),0),ROUND((AT564+AU564)*AN564*12*_xlfn.XLOOKUP($A564,削除禁止_電灯料金!K:K,削除禁止_電灯料金!N:N),0)),0)</f>
        <v>0</v>
      </c>
      <c r="AW564" s="145"/>
    </row>
    <row r="565" spans="1:49" ht="30" customHeight="1">
      <c r="A565" s="1">
        <v>8</v>
      </c>
      <c r="B565" s="41" t="s">
        <v>719</v>
      </c>
      <c r="C565" s="42"/>
      <c r="D565" s="146" t="s">
        <v>56</v>
      </c>
      <c r="E565" s="147" t="s">
        <v>71</v>
      </c>
      <c r="F565" s="148" t="s">
        <v>726</v>
      </c>
      <c r="G565" s="148" t="s">
        <v>73</v>
      </c>
      <c r="H565" s="149"/>
      <c r="I565" s="280"/>
      <c r="J565" s="267"/>
      <c r="K565" s="152">
        <v>7</v>
      </c>
      <c r="L565" s="153">
        <v>240</v>
      </c>
      <c r="M565" s="281" t="s">
        <v>670</v>
      </c>
      <c r="N565" s="119" t="s">
        <v>110</v>
      </c>
      <c r="O565" s="120">
        <v>2</v>
      </c>
      <c r="P565" s="155" t="s">
        <v>294</v>
      </c>
      <c r="Q565" s="155">
        <v>0</v>
      </c>
      <c r="R565" s="155" t="s">
        <v>295</v>
      </c>
      <c r="S565" s="156">
        <v>0</v>
      </c>
      <c r="T565" s="156">
        <v>0</v>
      </c>
      <c r="U565" s="156">
        <v>0</v>
      </c>
      <c r="V565" s="157">
        <v>0</v>
      </c>
      <c r="W565" s="158">
        <v>47</v>
      </c>
      <c r="X565" s="159">
        <v>1</v>
      </c>
      <c r="Y565" s="160">
        <v>2</v>
      </c>
      <c r="Z565" s="161">
        <f t="shared" si="129"/>
        <v>13.16</v>
      </c>
      <c r="AA565" s="155">
        <v>0</v>
      </c>
      <c r="AB565" s="162" t="s">
        <v>80</v>
      </c>
      <c r="AC565" s="163" t="s">
        <v>56</v>
      </c>
      <c r="AD565" s="164" t="s">
        <v>56</v>
      </c>
      <c r="AE565" s="163" t="s">
        <v>56</v>
      </c>
      <c r="AF565" s="164">
        <f t="shared" si="130"/>
        <v>197.4</v>
      </c>
      <c r="AG565" s="165">
        <f t="shared" si="131"/>
        <v>47376</v>
      </c>
      <c r="AH565" s="166" t="s">
        <v>113</v>
      </c>
      <c r="AI565" s="167"/>
      <c r="AJ565" s="168"/>
      <c r="AK565" s="169"/>
      <c r="AL565" s="170"/>
      <c r="AM565" s="171"/>
      <c r="AN565" s="172"/>
      <c r="AO565" s="173">
        <f t="shared" si="128"/>
        <v>0</v>
      </c>
      <c r="AP565" s="174" t="s">
        <v>82</v>
      </c>
      <c r="AQ565" s="175" t="str" cm="1">
        <f t="array" ref="AQ565">_xlfn.IFS(OR($G565="公衆街路灯A",$G565="定額電灯"),$G565&amp;AP565,COUNTIF(G565,"*従量電灯*"),G565,1,"-")</f>
        <v>従量電灯</v>
      </c>
      <c r="AR565" s="176" t="str" cm="1">
        <f t="array" ref="AR565">_xlfn.IFS($AN565=0,"-",OR($AH565="対象外",$AH565="-"),"-",OR($G565="公衆街路灯A",$G565="定額電灯"),_xlfn.XLOOKUP($AQ565,削除禁止_電灯料金!$B:$B,削除禁止_電灯料金!$E:$E,0),1,"-")</f>
        <v>-</v>
      </c>
      <c r="AS565" s="177" t="str" cm="1">
        <f t="array" ref="AS565">_xlfn.IFS($AR565="-","-",OR($G565="公衆街路灯A",$G565="定額電灯"),_xlfn.XLOOKUP(AQ565,削除禁止_電灯料金!$B:$B,削除禁止_電灯料金!$D:$D,0),1,"-")</f>
        <v>-</v>
      </c>
      <c r="AT565" s="176">
        <f>IFERROR(IF(OR($G565="公衆街路灯A",$G565="定額電灯"),"-",ROUND((_xlfn.XLOOKUP($AQ565,削除禁止_電灯料金!$B:$B,削除禁止_電灯料金!$E:$E)*AM565/1000*$K565*$L565/12),2)),"-")</f>
        <v>0</v>
      </c>
      <c r="AU565" s="177">
        <f>IFERROR(IF(OR($G565="公衆街路灯A",$G565="定額電灯"),"-",ROUND((AM565/1000*$K565*$L565/12)*_xlfn.XLOOKUP($A565,削除禁止_電灯料金!K:K,削除禁止_電灯料金!M:M,"-"),2)),"-")</f>
        <v>0</v>
      </c>
      <c r="AV565" s="178">
        <f>IFERROR(IF(OR($G565="公衆街路灯A",$G565="定額電灯"),ROUND((((AR565+AS565)*AN565))*12*_xlfn.XLOOKUP($A565,削除禁止_電灯料金!K:K,削除禁止_電灯料金!N:N),0),ROUND((AT565+AU565)*AN565*12*_xlfn.XLOOKUP($A565,削除禁止_電灯料金!K:K,削除禁止_電灯料金!N:N),0)),0)</f>
        <v>0</v>
      </c>
      <c r="AW565" s="145"/>
    </row>
    <row r="566" spans="1:49" ht="30" customHeight="1">
      <c r="A566" s="1">
        <v>8</v>
      </c>
      <c r="B566" s="41" t="s">
        <v>719</v>
      </c>
      <c r="C566" s="42"/>
      <c r="D566" s="146" t="s">
        <v>56</v>
      </c>
      <c r="E566" s="147" t="s">
        <v>71</v>
      </c>
      <c r="F566" s="148" t="s">
        <v>727</v>
      </c>
      <c r="G566" s="148" t="s">
        <v>73</v>
      </c>
      <c r="H566" s="149"/>
      <c r="I566" s="280"/>
      <c r="J566" s="267"/>
      <c r="K566" s="152">
        <v>7</v>
      </c>
      <c r="L566" s="153">
        <v>240</v>
      </c>
      <c r="M566" s="281" t="s">
        <v>670</v>
      </c>
      <c r="N566" s="119" t="s">
        <v>110</v>
      </c>
      <c r="O566" s="120">
        <v>2</v>
      </c>
      <c r="P566" s="155" t="s">
        <v>294</v>
      </c>
      <c r="Q566" s="155">
        <v>0</v>
      </c>
      <c r="R566" s="155" t="s">
        <v>295</v>
      </c>
      <c r="S566" s="156">
        <v>0</v>
      </c>
      <c r="T566" s="156">
        <v>0</v>
      </c>
      <c r="U566" s="156">
        <v>0</v>
      </c>
      <c r="V566" s="157">
        <v>0</v>
      </c>
      <c r="W566" s="158">
        <v>47</v>
      </c>
      <c r="X566" s="159">
        <v>1</v>
      </c>
      <c r="Y566" s="160">
        <v>2</v>
      </c>
      <c r="Z566" s="161">
        <f t="shared" si="129"/>
        <v>13.16</v>
      </c>
      <c r="AA566" s="155">
        <v>0</v>
      </c>
      <c r="AB566" s="162" t="s">
        <v>80</v>
      </c>
      <c r="AC566" s="163" t="s">
        <v>56</v>
      </c>
      <c r="AD566" s="164" t="s">
        <v>56</v>
      </c>
      <c r="AE566" s="163" t="s">
        <v>56</v>
      </c>
      <c r="AF566" s="164">
        <f t="shared" si="130"/>
        <v>197.4</v>
      </c>
      <c r="AG566" s="165">
        <f t="shared" si="131"/>
        <v>47376</v>
      </c>
      <c r="AH566" s="166" t="s">
        <v>113</v>
      </c>
      <c r="AI566" s="167"/>
      <c r="AJ566" s="168"/>
      <c r="AK566" s="169"/>
      <c r="AL566" s="170"/>
      <c r="AM566" s="171"/>
      <c r="AN566" s="172"/>
      <c r="AO566" s="173">
        <f t="shared" si="128"/>
        <v>0</v>
      </c>
      <c r="AP566" s="174" t="s">
        <v>82</v>
      </c>
      <c r="AQ566" s="175" t="str" cm="1">
        <f t="array" ref="AQ566">_xlfn.IFS(OR($G566="公衆街路灯A",$G566="定額電灯"),$G566&amp;AP566,COUNTIF(G566,"*従量電灯*"),G566,1,"-")</f>
        <v>従量電灯</v>
      </c>
      <c r="AR566" s="176" t="str" cm="1">
        <f t="array" ref="AR566">_xlfn.IFS($AN566=0,"-",OR($AH566="対象外",$AH566="-"),"-",OR($G566="公衆街路灯A",$G566="定額電灯"),_xlfn.XLOOKUP($AQ566,削除禁止_電灯料金!$B:$B,削除禁止_電灯料金!$E:$E,0),1,"-")</f>
        <v>-</v>
      </c>
      <c r="AS566" s="177" t="str" cm="1">
        <f t="array" ref="AS566">_xlfn.IFS($AR566="-","-",OR($G566="公衆街路灯A",$G566="定額電灯"),_xlfn.XLOOKUP(AQ566,削除禁止_電灯料金!$B:$B,削除禁止_電灯料金!$D:$D,0),1,"-")</f>
        <v>-</v>
      </c>
      <c r="AT566" s="176">
        <f>IFERROR(IF(OR($G566="公衆街路灯A",$G566="定額電灯"),"-",ROUND((_xlfn.XLOOKUP($AQ566,削除禁止_電灯料金!$B:$B,削除禁止_電灯料金!$E:$E)*AM566/1000*$K566*$L566/12),2)),"-")</f>
        <v>0</v>
      </c>
      <c r="AU566" s="177">
        <f>IFERROR(IF(OR($G566="公衆街路灯A",$G566="定額電灯"),"-",ROUND((AM566/1000*$K566*$L566/12)*_xlfn.XLOOKUP($A566,削除禁止_電灯料金!K:K,削除禁止_電灯料金!M:M,"-"),2)),"-")</f>
        <v>0</v>
      </c>
      <c r="AV566" s="178">
        <f>IFERROR(IF(OR($G566="公衆街路灯A",$G566="定額電灯"),ROUND((((AR566+AS566)*AN566))*12*_xlfn.XLOOKUP($A566,削除禁止_電灯料金!K:K,削除禁止_電灯料金!N:N),0),ROUND((AT566+AU566)*AN566*12*_xlfn.XLOOKUP($A566,削除禁止_電灯料金!K:K,削除禁止_電灯料金!N:N),0)),0)</f>
        <v>0</v>
      </c>
      <c r="AW566" s="145"/>
    </row>
    <row r="567" spans="1:49" ht="30" customHeight="1">
      <c r="A567" s="1">
        <v>8</v>
      </c>
      <c r="B567" s="41" t="s">
        <v>719</v>
      </c>
      <c r="C567" s="42"/>
      <c r="D567" s="146" t="s">
        <v>56</v>
      </c>
      <c r="E567" s="147" t="s">
        <v>71</v>
      </c>
      <c r="F567" s="148" t="s">
        <v>728</v>
      </c>
      <c r="G567" s="148" t="s">
        <v>73</v>
      </c>
      <c r="H567" s="149"/>
      <c r="I567" s="280"/>
      <c r="J567" s="267"/>
      <c r="K567" s="152">
        <v>7</v>
      </c>
      <c r="L567" s="153">
        <v>240</v>
      </c>
      <c r="M567" s="281" t="s">
        <v>630</v>
      </c>
      <c r="N567" s="119" t="s">
        <v>134</v>
      </c>
      <c r="O567" s="120">
        <v>2</v>
      </c>
      <c r="P567" s="155" t="s">
        <v>294</v>
      </c>
      <c r="Q567" s="155">
        <v>0</v>
      </c>
      <c r="R567" s="155">
        <v>0</v>
      </c>
      <c r="S567" s="156">
        <v>0</v>
      </c>
      <c r="T567" s="156">
        <v>0</v>
      </c>
      <c r="U567" s="156">
        <v>0</v>
      </c>
      <c r="V567" s="157">
        <v>0</v>
      </c>
      <c r="W567" s="158">
        <v>47</v>
      </c>
      <c r="X567" s="159">
        <v>22</v>
      </c>
      <c r="Y567" s="160">
        <v>44</v>
      </c>
      <c r="Z567" s="161">
        <f t="shared" si="129"/>
        <v>289.52</v>
      </c>
      <c r="AA567" s="155">
        <v>0</v>
      </c>
      <c r="AB567" s="162" t="s">
        <v>80</v>
      </c>
      <c r="AC567" s="163" t="s">
        <v>56</v>
      </c>
      <c r="AD567" s="164" t="s">
        <v>56</v>
      </c>
      <c r="AE567" s="163" t="s">
        <v>56</v>
      </c>
      <c r="AF567" s="164">
        <f t="shared" si="130"/>
        <v>197.39999999999998</v>
      </c>
      <c r="AG567" s="165">
        <f t="shared" si="131"/>
        <v>1042271.9999999998</v>
      </c>
      <c r="AH567" s="166" t="s">
        <v>113</v>
      </c>
      <c r="AI567" s="167"/>
      <c r="AJ567" s="168"/>
      <c r="AK567" s="169"/>
      <c r="AL567" s="170"/>
      <c r="AM567" s="171"/>
      <c r="AN567" s="172"/>
      <c r="AO567" s="173">
        <f t="shared" si="128"/>
        <v>0</v>
      </c>
      <c r="AP567" s="174" t="s">
        <v>82</v>
      </c>
      <c r="AQ567" s="175" t="str" cm="1">
        <f t="array" ref="AQ567">_xlfn.IFS(OR($G567="公衆街路灯A",$G567="定額電灯"),$G567&amp;AP567,COUNTIF(G567,"*従量電灯*"),G567,1,"-")</f>
        <v>従量電灯</v>
      </c>
      <c r="AR567" s="176" t="str" cm="1">
        <f t="array" ref="AR567">_xlfn.IFS($AN567=0,"-",OR($AH567="対象外",$AH567="-"),"-",OR($G567="公衆街路灯A",$G567="定額電灯"),_xlfn.XLOOKUP($AQ567,削除禁止_電灯料金!$B:$B,削除禁止_電灯料金!$E:$E,0),1,"-")</f>
        <v>-</v>
      </c>
      <c r="AS567" s="177" t="str" cm="1">
        <f t="array" ref="AS567">_xlfn.IFS($AR567="-","-",OR($G567="公衆街路灯A",$G567="定額電灯"),_xlfn.XLOOKUP(AQ567,削除禁止_電灯料金!$B:$B,削除禁止_電灯料金!$D:$D,0),1,"-")</f>
        <v>-</v>
      </c>
      <c r="AT567" s="176">
        <f>IFERROR(IF(OR($G567="公衆街路灯A",$G567="定額電灯"),"-",ROUND((_xlfn.XLOOKUP($AQ567,削除禁止_電灯料金!$B:$B,削除禁止_電灯料金!$E:$E)*AM567/1000*$K567*$L567/12),2)),"-")</f>
        <v>0</v>
      </c>
      <c r="AU567" s="177">
        <f>IFERROR(IF(OR($G567="公衆街路灯A",$G567="定額電灯"),"-",ROUND((AM567/1000*$K567*$L567/12)*_xlfn.XLOOKUP($A567,削除禁止_電灯料金!K:K,削除禁止_電灯料金!M:M,"-"),2)),"-")</f>
        <v>0</v>
      </c>
      <c r="AV567" s="178">
        <f>IFERROR(IF(OR($G567="公衆街路灯A",$G567="定額電灯"),ROUND((((AR567+AS567)*AN567))*12*_xlfn.XLOOKUP($A567,削除禁止_電灯料金!K:K,削除禁止_電灯料金!N:N),0),ROUND((AT567+AU567)*AN567*12*_xlfn.XLOOKUP($A567,削除禁止_電灯料金!K:K,削除禁止_電灯料金!N:N),0)),0)</f>
        <v>0</v>
      </c>
      <c r="AW567" s="145"/>
    </row>
    <row r="568" spans="1:49" ht="30" customHeight="1">
      <c r="A568" s="1">
        <v>8</v>
      </c>
      <c r="B568" s="41" t="s">
        <v>719</v>
      </c>
      <c r="C568" s="42"/>
      <c r="D568" s="180" t="s">
        <v>56</v>
      </c>
      <c r="E568" s="181" t="s">
        <v>71</v>
      </c>
      <c r="F568" s="182" t="s">
        <v>728</v>
      </c>
      <c r="G568" s="182" t="s">
        <v>73</v>
      </c>
      <c r="H568" s="183" t="s">
        <v>118</v>
      </c>
      <c r="I568" s="311"/>
      <c r="J568" s="312"/>
      <c r="K568" s="186">
        <v>7</v>
      </c>
      <c r="L568" s="187">
        <v>240</v>
      </c>
      <c r="M568" s="313" t="s">
        <v>729</v>
      </c>
      <c r="N568" s="189" t="s">
        <v>75</v>
      </c>
      <c r="O568" s="190">
        <v>1</v>
      </c>
      <c r="P568" s="191" t="s">
        <v>722</v>
      </c>
      <c r="Q568" s="191">
        <v>0</v>
      </c>
      <c r="R568" s="191" t="s">
        <v>77</v>
      </c>
      <c r="S568" s="192">
        <v>0</v>
      </c>
      <c r="T568" s="192">
        <v>0</v>
      </c>
      <c r="U568" s="192" t="s">
        <v>730</v>
      </c>
      <c r="V568" s="193">
        <v>0</v>
      </c>
      <c r="W568" s="194">
        <v>50</v>
      </c>
      <c r="X568" s="195">
        <v>8</v>
      </c>
      <c r="Y568" s="196">
        <v>8</v>
      </c>
      <c r="Z568" s="197">
        <v>0</v>
      </c>
      <c r="AA568" s="191">
        <v>0</v>
      </c>
      <c r="AB568" s="198" t="s">
        <v>80</v>
      </c>
      <c r="AC568" s="199" t="s">
        <v>56</v>
      </c>
      <c r="AD568" s="200" t="s">
        <v>56</v>
      </c>
      <c r="AE568" s="199" t="s">
        <v>56</v>
      </c>
      <c r="AF568" s="200">
        <v>0</v>
      </c>
      <c r="AG568" s="201">
        <v>0</v>
      </c>
      <c r="AH568" s="201" t="s">
        <v>124</v>
      </c>
      <c r="AI568" s="202" t="s">
        <v>124</v>
      </c>
      <c r="AJ568" s="203"/>
      <c r="AK568" s="204"/>
      <c r="AL568" s="194"/>
      <c r="AM568" s="205"/>
      <c r="AN568" s="206"/>
      <c r="AO568" s="200">
        <f t="shared" si="128"/>
        <v>0</v>
      </c>
      <c r="AP568" s="207" t="s">
        <v>82</v>
      </c>
      <c r="AQ568" s="198" t="str" cm="1">
        <f t="array" ref="AQ568">_xlfn.IFS(OR($G568="公衆街路灯A",$G568="定額電灯"),$G568&amp;AP568,COUNTIF(G568,"*従量電灯*"),G568,1,"-")</f>
        <v>従量電灯</v>
      </c>
      <c r="AR568" s="208" t="str" cm="1">
        <f t="array" ref="AR568">_xlfn.IFS($AN568=0,"-",OR($AH568="対象外",$AH568="-"),"-",OR($G568="公衆街路灯A",$G568="定額電灯"),_xlfn.XLOOKUP($AQ568,削除禁止_電灯料金!$B:$B,削除禁止_電灯料金!$E:$E,0),1,"-")</f>
        <v>-</v>
      </c>
      <c r="AS568" s="209" t="str" cm="1">
        <f t="array" ref="AS568">_xlfn.IFS($AR568="-","-",OR($G568="公衆街路灯A",$G568="定額電灯"),_xlfn.XLOOKUP(AQ568,削除禁止_電灯料金!$B:$B,削除禁止_電灯料金!$D:$D,0),1,"-")</f>
        <v>-</v>
      </c>
      <c r="AT568" s="208">
        <f>IFERROR(IF(OR($G568="公衆街路灯A",$G568="定額電灯"),"-",ROUND((_xlfn.XLOOKUP($AQ568,削除禁止_電灯料金!$B:$B,削除禁止_電灯料金!$E:$E)*AM568/1000*$K568*$L568/12),2)),"-")</f>
        <v>0</v>
      </c>
      <c r="AU568" s="209">
        <f>IFERROR(IF(OR($G568="公衆街路灯A",$G568="定額電灯"),"-",ROUND((AM568/1000*$K568*$L568/12)*_xlfn.XLOOKUP($A568,削除禁止_電灯料金!K:K,削除禁止_電灯料金!M:M,"-"),2)),"-")</f>
        <v>0</v>
      </c>
      <c r="AV568" s="210">
        <f>IFERROR(IF(OR($G568="公衆街路灯A",$G568="定額電灯"),ROUND((((AR568+AS568)*AN568))*12*_xlfn.XLOOKUP($A568,削除禁止_電灯料金!K:K,削除禁止_電灯料金!N:N),0),ROUND((AT568+AU568)*AN568*12*_xlfn.XLOOKUP($A568,削除禁止_電灯料金!K:K,削除禁止_電灯料金!N:N),0)),0)</f>
        <v>0</v>
      </c>
      <c r="AW568" s="145"/>
    </row>
    <row r="569" spans="1:49" ht="30" customHeight="1">
      <c r="A569" s="1">
        <v>8</v>
      </c>
      <c r="B569" s="41" t="s">
        <v>719</v>
      </c>
      <c r="C569" s="42"/>
      <c r="D569" s="146" t="s">
        <v>56</v>
      </c>
      <c r="E569" s="147" t="s">
        <v>71</v>
      </c>
      <c r="F569" s="148" t="s">
        <v>731</v>
      </c>
      <c r="G569" s="148" t="s">
        <v>73</v>
      </c>
      <c r="H569" s="149"/>
      <c r="I569" s="280"/>
      <c r="J569" s="267"/>
      <c r="K569" s="152">
        <v>7</v>
      </c>
      <c r="L569" s="153">
        <v>240</v>
      </c>
      <c r="M569" s="281" t="s">
        <v>630</v>
      </c>
      <c r="N569" s="119" t="s">
        <v>134</v>
      </c>
      <c r="O569" s="120">
        <v>2</v>
      </c>
      <c r="P569" s="155" t="s">
        <v>294</v>
      </c>
      <c r="Q569" s="155">
        <v>0</v>
      </c>
      <c r="R569" s="155">
        <v>0</v>
      </c>
      <c r="S569" s="156">
        <v>0</v>
      </c>
      <c r="T569" s="156">
        <v>0</v>
      </c>
      <c r="U569" s="156">
        <v>0</v>
      </c>
      <c r="V569" s="157">
        <v>0</v>
      </c>
      <c r="W569" s="158">
        <v>47</v>
      </c>
      <c r="X569" s="159">
        <v>2</v>
      </c>
      <c r="Y569" s="160">
        <v>4</v>
      </c>
      <c r="Z569" s="161">
        <f t="shared" ref="Z569:Z580" si="132">K569*L569*W569*Y569/12/1000</f>
        <v>26.32</v>
      </c>
      <c r="AA569" s="155">
        <v>0</v>
      </c>
      <c r="AB569" s="162" t="s">
        <v>80</v>
      </c>
      <c r="AC569" s="163" t="s">
        <v>56</v>
      </c>
      <c r="AD569" s="164" t="s">
        <v>56</v>
      </c>
      <c r="AE569" s="163" t="s">
        <v>56</v>
      </c>
      <c r="AF569" s="164">
        <f t="shared" ref="AF569:AF580" si="133">$B$2*Z569/Y569</f>
        <v>197.4</v>
      </c>
      <c r="AG569" s="165">
        <f t="shared" ref="AG569:AG580" si="134">Y569*AF569*120</f>
        <v>94752</v>
      </c>
      <c r="AH569" s="166" t="s">
        <v>113</v>
      </c>
      <c r="AI569" s="167"/>
      <c r="AJ569" s="168"/>
      <c r="AK569" s="169"/>
      <c r="AL569" s="170"/>
      <c r="AM569" s="171"/>
      <c r="AN569" s="172"/>
      <c r="AO569" s="173">
        <f t="shared" si="128"/>
        <v>0</v>
      </c>
      <c r="AP569" s="174" t="s">
        <v>82</v>
      </c>
      <c r="AQ569" s="175" t="str" cm="1">
        <f t="array" ref="AQ569">_xlfn.IFS(OR($G569="公衆街路灯A",$G569="定額電灯"),$G569&amp;AP569,COUNTIF(G569,"*従量電灯*"),G569,1,"-")</f>
        <v>従量電灯</v>
      </c>
      <c r="AR569" s="176" t="str" cm="1">
        <f t="array" ref="AR569">_xlfn.IFS($AN569=0,"-",OR($AH569="対象外",$AH569="-"),"-",OR($G569="公衆街路灯A",$G569="定額電灯"),_xlfn.XLOOKUP($AQ569,削除禁止_電灯料金!$B:$B,削除禁止_電灯料金!$E:$E,0),1,"-")</f>
        <v>-</v>
      </c>
      <c r="AS569" s="177" t="str" cm="1">
        <f t="array" ref="AS569">_xlfn.IFS($AR569="-","-",OR($G569="公衆街路灯A",$G569="定額電灯"),_xlfn.XLOOKUP(AQ569,削除禁止_電灯料金!$B:$B,削除禁止_電灯料金!$D:$D,0),1,"-")</f>
        <v>-</v>
      </c>
      <c r="AT569" s="176">
        <f>IFERROR(IF(OR($G569="公衆街路灯A",$G569="定額電灯"),"-",ROUND((_xlfn.XLOOKUP($AQ569,削除禁止_電灯料金!$B:$B,削除禁止_電灯料金!$E:$E)*AM569/1000*$K569*$L569/12),2)),"-")</f>
        <v>0</v>
      </c>
      <c r="AU569" s="177">
        <f>IFERROR(IF(OR($G569="公衆街路灯A",$G569="定額電灯"),"-",ROUND((AM569/1000*$K569*$L569/12)*_xlfn.XLOOKUP($A569,削除禁止_電灯料金!K:K,削除禁止_電灯料金!M:M,"-"),2)),"-")</f>
        <v>0</v>
      </c>
      <c r="AV569" s="178">
        <f>IFERROR(IF(OR($G569="公衆街路灯A",$G569="定額電灯"),ROUND((((AR569+AS569)*AN569))*12*_xlfn.XLOOKUP($A569,削除禁止_電灯料金!K:K,削除禁止_電灯料金!N:N),0),ROUND((AT569+AU569)*AN569*12*_xlfn.XLOOKUP($A569,削除禁止_電灯料金!K:K,削除禁止_電灯料金!N:N),0)),0)</f>
        <v>0</v>
      </c>
      <c r="AW569" s="145"/>
    </row>
    <row r="570" spans="1:49" ht="30" customHeight="1">
      <c r="A570" s="1">
        <v>8</v>
      </c>
      <c r="B570" s="41" t="s">
        <v>719</v>
      </c>
      <c r="C570" s="42"/>
      <c r="D570" s="146" t="s">
        <v>56</v>
      </c>
      <c r="E570" s="147" t="s">
        <v>71</v>
      </c>
      <c r="F570" s="148" t="s">
        <v>732</v>
      </c>
      <c r="G570" s="148" t="s">
        <v>73</v>
      </c>
      <c r="H570" s="149"/>
      <c r="I570" s="280"/>
      <c r="J570" s="267"/>
      <c r="K570" s="152">
        <v>7</v>
      </c>
      <c r="L570" s="153">
        <v>240</v>
      </c>
      <c r="M570" s="281" t="s">
        <v>670</v>
      </c>
      <c r="N570" s="119" t="s">
        <v>110</v>
      </c>
      <c r="O570" s="120">
        <v>2</v>
      </c>
      <c r="P570" s="155" t="s">
        <v>294</v>
      </c>
      <c r="Q570" s="155">
        <v>0</v>
      </c>
      <c r="R570" s="155" t="s">
        <v>295</v>
      </c>
      <c r="S570" s="156">
        <v>0</v>
      </c>
      <c r="T570" s="156">
        <v>0</v>
      </c>
      <c r="U570" s="156">
        <v>0</v>
      </c>
      <c r="V570" s="157">
        <v>0</v>
      </c>
      <c r="W570" s="158">
        <v>47</v>
      </c>
      <c r="X570" s="159">
        <v>2</v>
      </c>
      <c r="Y570" s="160">
        <v>4</v>
      </c>
      <c r="Z570" s="161">
        <f t="shared" si="132"/>
        <v>26.32</v>
      </c>
      <c r="AA570" s="155">
        <v>0</v>
      </c>
      <c r="AB570" s="162" t="s">
        <v>80</v>
      </c>
      <c r="AC570" s="163" t="s">
        <v>56</v>
      </c>
      <c r="AD570" s="164" t="s">
        <v>56</v>
      </c>
      <c r="AE570" s="163" t="s">
        <v>56</v>
      </c>
      <c r="AF570" s="164">
        <f t="shared" si="133"/>
        <v>197.4</v>
      </c>
      <c r="AG570" s="165">
        <f t="shared" si="134"/>
        <v>94752</v>
      </c>
      <c r="AH570" s="166" t="s">
        <v>113</v>
      </c>
      <c r="AI570" s="167"/>
      <c r="AJ570" s="168"/>
      <c r="AK570" s="169"/>
      <c r="AL570" s="170"/>
      <c r="AM570" s="171"/>
      <c r="AN570" s="172"/>
      <c r="AO570" s="173">
        <f t="shared" si="128"/>
        <v>0</v>
      </c>
      <c r="AP570" s="174" t="s">
        <v>82</v>
      </c>
      <c r="AQ570" s="175" t="str" cm="1">
        <f t="array" ref="AQ570">_xlfn.IFS(OR($G570="公衆街路灯A",$G570="定額電灯"),$G570&amp;AP570,COUNTIF(G570,"*従量電灯*"),G570,1,"-")</f>
        <v>従量電灯</v>
      </c>
      <c r="AR570" s="176" t="str" cm="1">
        <f t="array" ref="AR570">_xlfn.IFS($AN570=0,"-",OR($AH570="対象外",$AH570="-"),"-",OR($G570="公衆街路灯A",$G570="定額電灯"),_xlfn.XLOOKUP($AQ570,削除禁止_電灯料金!$B:$B,削除禁止_電灯料金!$E:$E,0),1,"-")</f>
        <v>-</v>
      </c>
      <c r="AS570" s="177" t="str" cm="1">
        <f t="array" ref="AS570">_xlfn.IFS($AR570="-","-",OR($G570="公衆街路灯A",$G570="定額電灯"),_xlfn.XLOOKUP(AQ570,削除禁止_電灯料金!$B:$B,削除禁止_電灯料金!$D:$D,0),1,"-")</f>
        <v>-</v>
      </c>
      <c r="AT570" s="176">
        <f>IFERROR(IF(OR($G570="公衆街路灯A",$G570="定額電灯"),"-",ROUND((_xlfn.XLOOKUP($AQ570,削除禁止_電灯料金!$B:$B,削除禁止_電灯料金!$E:$E)*AM570/1000*$K570*$L570/12),2)),"-")</f>
        <v>0</v>
      </c>
      <c r="AU570" s="177">
        <f>IFERROR(IF(OR($G570="公衆街路灯A",$G570="定額電灯"),"-",ROUND((AM570/1000*$K570*$L570/12)*_xlfn.XLOOKUP($A570,削除禁止_電灯料金!K:K,削除禁止_電灯料金!M:M,"-"),2)),"-")</f>
        <v>0</v>
      </c>
      <c r="AV570" s="178">
        <f>IFERROR(IF(OR($G570="公衆街路灯A",$G570="定額電灯"),ROUND((((AR570+AS570)*AN570))*12*_xlfn.XLOOKUP($A570,削除禁止_電灯料金!K:K,削除禁止_電灯料金!N:N),0),ROUND((AT570+AU570)*AN570*12*_xlfn.XLOOKUP($A570,削除禁止_電灯料金!K:K,削除禁止_電灯料金!N:N),0)),0)</f>
        <v>0</v>
      </c>
      <c r="AW570" s="145"/>
    </row>
    <row r="571" spans="1:49" ht="30" customHeight="1">
      <c r="A571" s="1">
        <v>8</v>
      </c>
      <c r="B571" s="41" t="s">
        <v>719</v>
      </c>
      <c r="C571" s="42"/>
      <c r="D571" s="146" t="s">
        <v>56</v>
      </c>
      <c r="E571" s="147" t="s">
        <v>71</v>
      </c>
      <c r="F571" s="148" t="s">
        <v>733</v>
      </c>
      <c r="G571" s="148" t="s">
        <v>73</v>
      </c>
      <c r="H571" s="149"/>
      <c r="I571" s="280"/>
      <c r="J571" s="267"/>
      <c r="K571" s="152">
        <v>7</v>
      </c>
      <c r="L571" s="153">
        <v>240</v>
      </c>
      <c r="M571" s="281" t="s">
        <v>670</v>
      </c>
      <c r="N571" s="119" t="s">
        <v>110</v>
      </c>
      <c r="O571" s="120">
        <v>2</v>
      </c>
      <c r="P571" s="155" t="s">
        <v>294</v>
      </c>
      <c r="Q571" s="155">
        <v>0</v>
      </c>
      <c r="R571" s="155" t="s">
        <v>295</v>
      </c>
      <c r="S571" s="156">
        <v>0</v>
      </c>
      <c r="T571" s="156">
        <v>0</v>
      </c>
      <c r="U571" s="156">
        <v>0</v>
      </c>
      <c r="V571" s="157">
        <v>0</v>
      </c>
      <c r="W571" s="158">
        <v>47</v>
      </c>
      <c r="X571" s="159">
        <v>2</v>
      </c>
      <c r="Y571" s="160">
        <v>4</v>
      </c>
      <c r="Z571" s="161">
        <f t="shared" si="132"/>
        <v>26.32</v>
      </c>
      <c r="AA571" s="155">
        <v>0</v>
      </c>
      <c r="AB571" s="162" t="s">
        <v>80</v>
      </c>
      <c r="AC571" s="163" t="s">
        <v>56</v>
      </c>
      <c r="AD571" s="164" t="s">
        <v>56</v>
      </c>
      <c r="AE571" s="163" t="s">
        <v>56</v>
      </c>
      <c r="AF571" s="164">
        <f t="shared" si="133"/>
        <v>197.4</v>
      </c>
      <c r="AG571" s="165">
        <f t="shared" si="134"/>
        <v>94752</v>
      </c>
      <c r="AH571" s="166" t="s">
        <v>113</v>
      </c>
      <c r="AI571" s="167"/>
      <c r="AJ571" s="168"/>
      <c r="AK571" s="169"/>
      <c r="AL571" s="170"/>
      <c r="AM571" s="171"/>
      <c r="AN571" s="172"/>
      <c r="AO571" s="173">
        <f t="shared" si="128"/>
        <v>0</v>
      </c>
      <c r="AP571" s="174" t="s">
        <v>82</v>
      </c>
      <c r="AQ571" s="175" t="str" cm="1">
        <f t="array" ref="AQ571">_xlfn.IFS(OR($G571="公衆街路灯A",$G571="定額電灯"),$G571&amp;AP571,COUNTIF(G571,"*従量電灯*"),G571,1,"-")</f>
        <v>従量電灯</v>
      </c>
      <c r="AR571" s="176" t="str" cm="1">
        <f t="array" ref="AR571">_xlfn.IFS($AN571=0,"-",OR($AH571="対象外",$AH571="-"),"-",OR($G571="公衆街路灯A",$G571="定額電灯"),_xlfn.XLOOKUP($AQ571,削除禁止_電灯料金!$B:$B,削除禁止_電灯料金!$E:$E,0),1,"-")</f>
        <v>-</v>
      </c>
      <c r="AS571" s="177" t="str" cm="1">
        <f t="array" ref="AS571">_xlfn.IFS($AR571="-","-",OR($G571="公衆街路灯A",$G571="定額電灯"),_xlfn.XLOOKUP(AQ571,削除禁止_電灯料金!$B:$B,削除禁止_電灯料金!$D:$D,0),1,"-")</f>
        <v>-</v>
      </c>
      <c r="AT571" s="176">
        <f>IFERROR(IF(OR($G571="公衆街路灯A",$G571="定額電灯"),"-",ROUND((_xlfn.XLOOKUP($AQ571,削除禁止_電灯料金!$B:$B,削除禁止_電灯料金!$E:$E)*AM571/1000*$K571*$L571/12),2)),"-")</f>
        <v>0</v>
      </c>
      <c r="AU571" s="177">
        <f>IFERROR(IF(OR($G571="公衆街路灯A",$G571="定額電灯"),"-",ROUND((AM571/1000*$K571*$L571/12)*_xlfn.XLOOKUP($A571,削除禁止_電灯料金!K:K,削除禁止_電灯料金!M:M,"-"),2)),"-")</f>
        <v>0</v>
      </c>
      <c r="AV571" s="178">
        <f>IFERROR(IF(OR($G571="公衆街路灯A",$G571="定額電灯"),ROUND((((AR571+AS571)*AN571))*12*_xlfn.XLOOKUP($A571,削除禁止_電灯料金!K:K,削除禁止_電灯料金!N:N),0),ROUND((AT571+AU571)*AN571*12*_xlfn.XLOOKUP($A571,削除禁止_電灯料金!K:K,削除禁止_電灯料金!N:N),0)),0)</f>
        <v>0</v>
      </c>
      <c r="AW571" s="145"/>
    </row>
    <row r="572" spans="1:49" ht="30" customHeight="1">
      <c r="A572" s="1">
        <v>8</v>
      </c>
      <c r="B572" s="41" t="s">
        <v>719</v>
      </c>
      <c r="C572" s="42"/>
      <c r="D572" s="146" t="s">
        <v>56</v>
      </c>
      <c r="E572" s="147" t="s">
        <v>71</v>
      </c>
      <c r="F572" s="148" t="s">
        <v>199</v>
      </c>
      <c r="G572" s="148" t="s">
        <v>73</v>
      </c>
      <c r="H572" s="149"/>
      <c r="I572" s="280"/>
      <c r="J572" s="267"/>
      <c r="K572" s="152">
        <v>4</v>
      </c>
      <c r="L572" s="153">
        <v>240</v>
      </c>
      <c r="M572" s="281" t="s">
        <v>670</v>
      </c>
      <c r="N572" s="119" t="s">
        <v>110</v>
      </c>
      <c r="O572" s="120">
        <v>2</v>
      </c>
      <c r="P572" s="155" t="s">
        <v>294</v>
      </c>
      <c r="Q572" s="155">
        <v>0</v>
      </c>
      <c r="R572" s="155" t="s">
        <v>295</v>
      </c>
      <c r="S572" s="156">
        <v>0</v>
      </c>
      <c r="T572" s="156">
        <v>0</v>
      </c>
      <c r="U572" s="156">
        <v>0</v>
      </c>
      <c r="V572" s="157">
        <v>0</v>
      </c>
      <c r="W572" s="158">
        <v>47</v>
      </c>
      <c r="X572" s="159">
        <v>9</v>
      </c>
      <c r="Y572" s="160">
        <v>18</v>
      </c>
      <c r="Z572" s="161">
        <f t="shared" si="132"/>
        <v>67.680000000000007</v>
      </c>
      <c r="AA572" s="155">
        <v>0</v>
      </c>
      <c r="AB572" s="162" t="s">
        <v>80</v>
      </c>
      <c r="AC572" s="163" t="s">
        <v>56</v>
      </c>
      <c r="AD572" s="164" t="s">
        <v>56</v>
      </c>
      <c r="AE572" s="163" t="s">
        <v>56</v>
      </c>
      <c r="AF572" s="164">
        <f t="shared" si="133"/>
        <v>112.80000000000001</v>
      </c>
      <c r="AG572" s="165">
        <f t="shared" si="134"/>
        <v>243648</v>
      </c>
      <c r="AH572" s="166" t="s">
        <v>113</v>
      </c>
      <c r="AI572" s="167"/>
      <c r="AJ572" s="168"/>
      <c r="AK572" s="169"/>
      <c r="AL572" s="170"/>
      <c r="AM572" s="171"/>
      <c r="AN572" s="172"/>
      <c r="AO572" s="173">
        <f t="shared" si="128"/>
        <v>0</v>
      </c>
      <c r="AP572" s="174" t="s">
        <v>82</v>
      </c>
      <c r="AQ572" s="175" t="str" cm="1">
        <f t="array" ref="AQ572">_xlfn.IFS(OR($G572="公衆街路灯A",$G572="定額電灯"),$G572&amp;AP572,COUNTIF(G572,"*従量電灯*"),G572,1,"-")</f>
        <v>従量電灯</v>
      </c>
      <c r="AR572" s="176" t="str" cm="1">
        <f t="array" ref="AR572">_xlfn.IFS($AN572=0,"-",OR($AH572="対象外",$AH572="-"),"-",OR($G572="公衆街路灯A",$G572="定額電灯"),_xlfn.XLOOKUP($AQ572,削除禁止_電灯料金!$B:$B,削除禁止_電灯料金!$E:$E,0),1,"-")</f>
        <v>-</v>
      </c>
      <c r="AS572" s="177" t="str" cm="1">
        <f t="array" ref="AS572">_xlfn.IFS($AR572="-","-",OR($G572="公衆街路灯A",$G572="定額電灯"),_xlfn.XLOOKUP(AQ572,削除禁止_電灯料金!$B:$B,削除禁止_電灯料金!$D:$D,0),1,"-")</f>
        <v>-</v>
      </c>
      <c r="AT572" s="176">
        <f>IFERROR(IF(OR($G572="公衆街路灯A",$G572="定額電灯"),"-",ROUND((_xlfn.XLOOKUP($AQ572,削除禁止_電灯料金!$B:$B,削除禁止_電灯料金!$E:$E)*AM572/1000*$K572*$L572/12),2)),"-")</f>
        <v>0</v>
      </c>
      <c r="AU572" s="177">
        <f>IFERROR(IF(OR($G572="公衆街路灯A",$G572="定額電灯"),"-",ROUND((AM572/1000*$K572*$L572/12)*_xlfn.XLOOKUP($A572,削除禁止_電灯料金!K:K,削除禁止_電灯料金!M:M,"-"),2)),"-")</f>
        <v>0</v>
      </c>
      <c r="AV572" s="178">
        <f>IFERROR(IF(OR($G572="公衆街路灯A",$G572="定額電灯"),ROUND((((AR572+AS572)*AN572))*12*_xlfn.XLOOKUP($A572,削除禁止_電灯料金!K:K,削除禁止_電灯料金!N:N),0),ROUND((AT572+AU572)*AN572*12*_xlfn.XLOOKUP($A572,削除禁止_電灯料金!K:K,削除禁止_電灯料金!N:N),0)),0)</f>
        <v>0</v>
      </c>
      <c r="AW572" s="145"/>
    </row>
    <row r="573" spans="1:49" ht="30" customHeight="1">
      <c r="A573" s="1">
        <v>8</v>
      </c>
      <c r="B573" s="41" t="s">
        <v>719</v>
      </c>
      <c r="C573" s="42"/>
      <c r="D573" s="146" t="s">
        <v>56</v>
      </c>
      <c r="E573" s="147" t="s">
        <v>71</v>
      </c>
      <c r="F573" s="148" t="s">
        <v>734</v>
      </c>
      <c r="G573" s="148" t="s">
        <v>73</v>
      </c>
      <c r="H573" s="149"/>
      <c r="I573" s="280"/>
      <c r="J573" s="267"/>
      <c r="K573" s="152">
        <v>2</v>
      </c>
      <c r="L573" s="153">
        <v>240</v>
      </c>
      <c r="M573" s="281" t="s">
        <v>640</v>
      </c>
      <c r="N573" s="119" t="s">
        <v>134</v>
      </c>
      <c r="O573" s="120">
        <v>2</v>
      </c>
      <c r="P573" s="155" t="s">
        <v>135</v>
      </c>
      <c r="Q573" s="155">
        <v>0</v>
      </c>
      <c r="R573" s="155">
        <v>0</v>
      </c>
      <c r="S573" s="156">
        <v>0</v>
      </c>
      <c r="T573" s="156">
        <v>0</v>
      </c>
      <c r="U573" s="156">
        <v>0</v>
      </c>
      <c r="V573" s="157">
        <v>0</v>
      </c>
      <c r="W573" s="158">
        <v>28</v>
      </c>
      <c r="X573" s="159">
        <v>1</v>
      </c>
      <c r="Y573" s="160">
        <v>2</v>
      </c>
      <c r="Z573" s="161">
        <f t="shared" si="132"/>
        <v>2.2400000000000002</v>
      </c>
      <c r="AA573" s="155">
        <v>0</v>
      </c>
      <c r="AB573" s="162" t="s">
        <v>80</v>
      </c>
      <c r="AC573" s="163" t="s">
        <v>56</v>
      </c>
      <c r="AD573" s="164" t="s">
        <v>56</v>
      </c>
      <c r="AE573" s="163" t="s">
        <v>56</v>
      </c>
      <c r="AF573" s="164">
        <f t="shared" si="133"/>
        <v>33.6</v>
      </c>
      <c r="AG573" s="165">
        <f t="shared" si="134"/>
        <v>8064</v>
      </c>
      <c r="AH573" s="166" t="s">
        <v>113</v>
      </c>
      <c r="AI573" s="167"/>
      <c r="AJ573" s="168"/>
      <c r="AK573" s="169"/>
      <c r="AL573" s="170"/>
      <c r="AM573" s="171"/>
      <c r="AN573" s="172"/>
      <c r="AO573" s="173">
        <f t="shared" si="128"/>
        <v>0</v>
      </c>
      <c r="AP573" s="174" t="s">
        <v>82</v>
      </c>
      <c r="AQ573" s="175" t="str" cm="1">
        <f t="array" ref="AQ573">_xlfn.IFS(OR($G573="公衆街路灯A",$G573="定額電灯"),$G573&amp;AP573,COUNTIF(G573,"*従量電灯*"),G573,1,"-")</f>
        <v>従量電灯</v>
      </c>
      <c r="AR573" s="176" t="str" cm="1">
        <f t="array" ref="AR573">_xlfn.IFS($AN573=0,"-",OR($AH573="対象外",$AH573="-"),"-",OR($G573="公衆街路灯A",$G573="定額電灯"),_xlfn.XLOOKUP($AQ573,削除禁止_電灯料金!$B:$B,削除禁止_電灯料金!$E:$E,0),1,"-")</f>
        <v>-</v>
      </c>
      <c r="AS573" s="177" t="str" cm="1">
        <f t="array" ref="AS573">_xlfn.IFS($AR573="-","-",OR($G573="公衆街路灯A",$G573="定額電灯"),_xlfn.XLOOKUP(AQ573,削除禁止_電灯料金!$B:$B,削除禁止_電灯料金!$D:$D,0),1,"-")</f>
        <v>-</v>
      </c>
      <c r="AT573" s="176">
        <f>IFERROR(IF(OR($G573="公衆街路灯A",$G573="定額電灯"),"-",ROUND((_xlfn.XLOOKUP($AQ573,削除禁止_電灯料金!$B:$B,削除禁止_電灯料金!$E:$E)*AM573/1000*$K573*$L573/12),2)),"-")</f>
        <v>0</v>
      </c>
      <c r="AU573" s="177">
        <f>IFERROR(IF(OR($G573="公衆街路灯A",$G573="定額電灯"),"-",ROUND((AM573/1000*$K573*$L573/12)*_xlfn.XLOOKUP($A573,削除禁止_電灯料金!K:K,削除禁止_電灯料金!M:M,"-"),2)),"-")</f>
        <v>0</v>
      </c>
      <c r="AV573" s="178">
        <f>IFERROR(IF(OR($G573="公衆街路灯A",$G573="定額電灯"),ROUND((((AR573+AS573)*AN573))*12*_xlfn.XLOOKUP($A573,削除禁止_電灯料金!K:K,削除禁止_電灯料金!N:N),0),ROUND((AT573+AU573)*AN573*12*_xlfn.XLOOKUP($A573,削除禁止_電灯料金!K:K,削除禁止_電灯料金!N:N),0)),0)</f>
        <v>0</v>
      </c>
      <c r="AW573" s="145"/>
    </row>
    <row r="574" spans="1:49" ht="30" customHeight="1">
      <c r="A574" s="1">
        <v>8</v>
      </c>
      <c r="B574" s="41" t="s">
        <v>719</v>
      </c>
      <c r="C574" s="42"/>
      <c r="D574" s="146" t="s">
        <v>56</v>
      </c>
      <c r="E574" s="147" t="s">
        <v>71</v>
      </c>
      <c r="F574" s="148" t="s">
        <v>735</v>
      </c>
      <c r="G574" s="148" t="s">
        <v>73</v>
      </c>
      <c r="H574" s="149"/>
      <c r="I574" s="280"/>
      <c r="J574" s="267"/>
      <c r="K574" s="152">
        <v>2</v>
      </c>
      <c r="L574" s="153">
        <v>240</v>
      </c>
      <c r="M574" s="281" t="s">
        <v>634</v>
      </c>
      <c r="N574" s="119" t="s">
        <v>134</v>
      </c>
      <c r="O574" s="120">
        <v>1</v>
      </c>
      <c r="P574" s="155" t="s">
        <v>294</v>
      </c>
      <c r="Q574" s="155">
        <v>0</v>
      </c>
      <c r="R574" s="155">
        <v>0</v>
      </c>
      <c r="S574" s="156">
        <v>0</v>
      </c>
      <c r="T574" s="156">
        <v>0</v>
      </c>
      <c r="U574" s="156">
        <v>0</v>
      </c>
      <c r="V574" s="157">
        <v>0</v>
      </c>
      <c r="W574" s="158">
        <v>47</v>
      </c>
      <c r="X574" s="159">
        <v>2</v>
      </c>
      <c r="Y574" s="160">
        <v>2</v>
      </c>
      <c r="Z574" s="161">
        <f t="shared" si="132"/>
        <v>3.76</v>
      </c>
      <c r="AA574" s="155">
        <v>0</v>
      </c>
      <c r="AB574" s="162" t="s">
        <v>80</v>
      </c>
      <c r="AC574" s="163" t="s">
        <v>56</v>
      </c>
      <c r="AD574" s="164" t="s">
        <v>56</v>
      </c>
      <c r="AE574" s="163" t="s">
        <v>56</v>
      </c>
      <c r="AF574" s="164">
        <f t="shared" si="133"/>
        <v>56.4</v>
      </c>
      <c r="AG574" s="165">
        <f t="shared" si="134"/>
        <v>13536</v>
      </c>
      <c r="AH574" s="166" t="s">
        <v>113</v>
      </c>
      <c r="AI574" s="167"/>
      <c r="AJ574" s="168"/>
      <c r="AK574" s="169"/>
      <c r="AL574" s="170"/>
      <c r="AM574" s="171"/>
      <c r="AN574" s="172"/>
      <c r="AO574" s="173">
        <f t="shared" si="128"/>
        <v>0</v>
      </c>
      <c r="AP574" s="174" t="s">
        <v>82</v>
      </c>
      <c r="AQ574" s="175" t="str" cm="1">
        <f t="array" ref="AQ574">_xlfn.IFS(OR($G574="公衆街路灯A",$G574="定額電灯"),$G574&amp;AP574,COUNTIF(G574,"*従量電灯*"),G574,1,"-")</f>
        <v>従量電灯</v>
      </c>
      <c r="AR574" s="176" t="str" cm="1">
        <f t="array" ref="AR574">_xlfn.IFS($AN574=0,"-",OR($AH574="対象外",$AH574="-"),"-",OR($G574="公衆街路灯A",$G574="定額電灯"),_xlfn.XLOOKUP($AQ574,削除禁止_電灯料金!$B:$B,削除禁止_電灯料金!$E:$E,0),1,"-")</f>
        <v>-</v>
      </c>
      <c r="AS574" s="177" t="str" cm="1">
        <f t="array" ref="AS574">_xlfn.IFS($AR574="-","-",OR($G574="公衆街路灯A",$G574="定額電灯"),_xlfn.XLOOKUP(AQ574,削除禁止_電灯料金!$B:$B,削除禁止_電灯料金!$D:$D,0),1,"-")</f>
        <v>-</v>
      </c>
      <c r="AT574" s="176">
        <f>IFERROR(IF(OR($G574="公衆街路灯A",$G574="定額電灯"),"-",ROUND((_xlfn.XLOOKUP($AQ574,削除禁止_電灯料金!$B:$B,削除禁止_電灯料金!$E:$E)*AM574/1000*$K574*$L574/12),2)),"-")</f>
        <v>0</v>
      </c>
      <c r="AU574" s="177">
        <f>IFERROR(IF(OR($G574="公衆街路灯A",$G574="定額電灯"),"-",ROUND((AM574/1000*$K574*$L574/12)*_xlfn.XLOOKUP($A574,削除禁止_電灯料金!K:K,削除禁止_電灯料金!M:M,"-"),2)),"-")</f>
        <v>0</v>
      </c>
      <c r="AV574" s="178">
        <f>IFERROR(IF(OR($G574="公衆街路灯A",$G574="定額電灯"),ROUND((((AR574+AS574)*AN574))*12*_xlfn.XLOOKUP($A574,削除禁止_電灯料金!K:K,削除禁止_電灯料金!N:N),0),ROUND((AT574+AU574)*AN574*12*_xlfn.XLOOKUP($A574,削除禁止_電灯料金!K:K,削除禁止_電灯料金!N:N),0)),0)</f>
        <v>0</v>
      </c>
      <c r="AW574" s="145"/>
    </row>
    <row r="575" spans="1:49" ht="30" customHeight="1">
      <c r="A575" s="1">
        <v>8</v>
      </c>
      <c r="B575" s="41" t="s">
        <v>719</v>
      </c>
      <c r="C575" s="42"/>
      <c r="D575" s="146" t="s">
        <v>56</v>
      </c>
      <c r="E575" s="147" t="s">
        <v>71</v>
      </c>
      <c r="F575" s="148" t="s">
        <v>735</v>
      </c>
      <c r="G575" s="148" t="s">
        <v>73</v>
      </c>
      <c r="H575" s="149"/>
      <c r="I575" s="280"/>
      <c r="J575" s="267"/>
      <c r="K575" s="152">
        <v>2</v>
      </c>
      <c r="L575" s="153">
        <v>240</v>
      </c>
      <c r="M575" s="281" t="s">
        <v>736</v>
      </c>
      <c r="N575" s="119" t="s">
        <v>331</v>
      </c>
      <c r="O575" s="120">
        <v>1</v>
      </c>
      <c r="P575" s="155" t="s">
        <v>294</v>
      </c>
      <c r="Q575" s="155">
        <v>0</v>
      </c>
      <c r="R575" s="155">
        <v>0</v>
      </c>
      <c r="S575" s="156">
        <v>0</v>
      </c>
      <c r="T575" s="156">
        <v>0</v>
      </c>
      <c r="U575" s="156" t="s">
        <v>737</v>
      </c>
      <c r="V575" s="157">
        <v>0</v>
      </c>
      <c r="W575" s="158">
        <v>47</v>
      </c>
      <c r="X575" s="159">
        <v>1</v>
      </c>
      <c r="Y575" s="160">
        <v>1</v>
      </c>
      <c r="Z575" s="161">
        <f t="shared" si="132"/>
        <v>1.88</v>
      </c>
      <c r="AA575" s="155">
        <v>0</v>
      </c>
      <c r="AB575" s="162" t="s">
        <v>80</v>
      </c>
      <c r="AC575" s="163" t="s">
        <v>56</v>
      </c>
      <c r="AD575" s="164" t="s">
        <v>56</v>
      </c>
      <c r="AE575" s="163" t="s">
        <v>56</v>
      </c>
      <c r="AF575" s="164">
        <f t="shared" si="133"/>
        <v>56.4</v>
      </c>
      <c r="AG575" s="165">
        <f t="shared" si="134"/>
        <v>6768</v>
      </c>
      <c r="AH575" s="166" t="s">
        <v>81</v>
      </c>
      <c r="AI575" s="167"/>
      <c r="AJ575" s="168"/>
      <c r="AK575" s="169"/>
      <c r="AL575" s="170"/>
      <c r="AM575" s="171"/>
      <c r="AN575" s="172"/>
      <c r="AO575" s="173">
        <f t="shared" si="128"/>
        <v>0</v>
      </c>
      <c r="AP575" s="174" t="s">
        <v>82</v>
      </c>
      <c r="AQ575" s="175" t="str" cm="1">
        <f t="array" ref="AQ575">_xlfn.IFS(OR($G575="公衆街路灯A",$G575="定額電灯"),$G575&amp;AP575,COUNTIF(G575,"*従量電灯*"),G575,1,"-")</f>
        <v>従量電灯</v>
      </c>
      <c r="AR575" s="176" t="str" cm="1">
        <f t="array" ref="AR575">_xlfn.IFS($AN575=0,"-",OR($AH575="対象外",$AH575="-"),"-",OR($G575="公衆街路灯A",$G575="定額電灯"),_xlfn.XLOOKUP($AQ575,削除禁止_電灯料金!$B:$B,削除禁止_電灯料金!$E:$E,0),1,"-")</f>
        <v>-</v>
      </c>
      <c r="AS575" s="177" t="str" cm="1">
        <f t="array" ref="AS575">_xlfn.IFS($AR575="-","-",OR($G575="公衆街路灯A",$G575="定額電灯"),_xlfn.XLOOKUP(AQ575,削除禁止_電灯料金!$B:$B,削除禁止_電灯料金!$D:$D,0),1,"-")</f>
        <v>-</v>
      </c>
      <c r="AT575" s="176">
        <f>IFERROR(IF(OR($G575="公衆街路灯A",$G575="定額電灯"),"-",ROUND((_xlfn.XLOOKUP($AQ575,削除禁止_電灯料金!$B:$B,削除禁止_電灯料金!$E:$E)*AM575/1000*$K575*$L575/12),2)),"-")</f>
        <v>0</v>
      </c>
      <c r="AU575" s="177">
        <f>IFERROR(IF(OR($G575="公衆街路灯A",$G575="定額電灯"),"-",ROUND((AM575/1000*$K575*$L575/12)*_xlfn.XLOOKUP($A575,削除禁止_電灯料金!K:K,削除禁止_電灯料金!M:M,"-"),2)),"-")</f>
        <v>0</v>
      </c>
      <c r="AV575" s="178">
        <f>IFERROR(IF(OR($G575="公衆街路灯A",$G575="定額電灯"),ROUND((((AR575+AS575)*AN575))*12*_xlfn.XLOOKUP($A575,削除禁止_電灯料金!K:K,削除禁止_電灯料金!N:N),0),ROUND((AT575+AU575)*AN575*12*_xlfn.XLOOKUP($A575,削除禁止_電灯料金!K:K,削除禁止_電灯料金!N:N),0)),0)</f>
        <v>0</v>
      </c>
      <c r="AW575" s="145"/>
    </row>
    <row r="576" spans="1:49" ht="30" customHeight="1">
      <c r="A576" s="1">
        <v>8</v>
      </c>
      <c r="B576" s="41" t="s">
        <v>719</v>
      </c>
      <c r="C576" s="42"/>
      <c r="D576" s="146" t="s">
        <v>56</v>
      </c>
      <c r="E576" s="147" t="s">
        <v>71</v>
      </c>
      <c r="F576" s="148" t="s">
        <v>738</v>
      </c>
      <c r="G576" s="148" t="s">
        <v>73</v>
      </c>
      <c r="H576" s="149"/>
      <c r="I576" s="280"/>
      <c r="J576" s="267"/>
      <c r="K576" s="152">
        <v>2</v>
      </c>
      <c r="L576" s="153">
        <v>240</v>
      </c>
      <c r="M576" s="281" t="s">
        <v>634</v>
      </c>
      <c r="N576" s="119" t="s">
        <v>134</v>
      </c>
      <c r="O576" s="120">
        <v>1</v>
      </c>
      <c r="P576" s="155" t="s">
        <v>294</v>
      </c>
      <c r="Q576" s="155">
        <v>0</v>
      </c>
      <c r="R576" s="155">
        <v>0</v>
      </c>
      <c r="S576" s="156">
        <v>0</v>
      </c>
      <c r="T576" s="156">
        <v>0</v>
      </c>
      <c r="U576" s="156">
        <v>0</v>
      </c>
      <c r="V576" s="157">
        <v>0</v>
      </c>
      <c r="W576" s="158">
        <v>47</v>
      </c>
      <c r="X576" s="159">
        <v>2</v>
      </c>
      <c r="Y576" s="160">
        <v>2</v>
      </c>
      <c r="Z576" s="161">
        <f t="shared" si="132"/>
        <v>3.76</v>
      </c>
      <c r="AA576" s="155">
        <v>0</v>
      </c>
      <c r="AB576" s="162" t="s">
        <v>80</v>
      </c>
      <c r="AC576" s="163" t="s">
        <v>56</v>
      </c>
      <c r="AD576" s="164" t="s">
        <v>56</v>
      </c>
      <c r="AE576" s="163" t="s">
        <v>56</v>
      </c>
      <c r="AF576" s="164">
        <f t="shared" si="133"/>
        <v>56.4</v>
      </c>
      <c r="AG576" s="165">
        <f t="shared" si="134"/>
        <v>13536</v>
      </c>
      <c r="AH576" s="166" t="s">
        <v>113</v>
      </c>
      <c r="AI576" s="167"/>
      <c r="AJ576" s="168"/>
      <c r="AK576" s="169"/>
      <c r="AL576" s="170"/>
      <c r="AM576" s="171"/>
      <c r="AN576" s="172"/>
      <c r="AO576" s="173">
        <f t="shared" si="128"/>
        <v>0</v>
      </c>
      <c r="AP576" s="174" t="s">
        <v>82</v>
      </c>
      <c r="AQ576" s="175" t="str" cm="1">
        <f t="array" ref="AQ576">_xlfn.IFS(OR($G576="公衆街路灯A",$G576="定額電灯"),$G576&amp;AP576,COUNTIF(G576,"*従量電灯*"),G576,1,"-")</f>
        <v>従量電灯</v>
      </c>
      <c r="AR576" s="176" t="str" cm="1">
        <f t="array" ref="AR576">_xlfn.IFS($AN576=0,"-",OR($AH576="対象外",$AH576="-"),"-",OR($G576="公衆街路灯A",$G576="定額電灯"),_xlfn.XLOOKUP($AQ576,削除禁止_電灯料金!$B:$B,削除禁止_電灯料金!$E:$E,0),1,"-")</f>
        <v>-</v>
      </c>
      <c r="AS576" s="177" t="str" cm="1">
        <f t="array" ref="AS576">_xlfn.IFS($AR576="-","-",OR($G576="公衆街路灯A",$G576="定額電灯"),_xlfn.XLOOKUP(AQ576,削除禁止_電灯料金!$B:$B,削除禁止_電灯料金!$D:$D,0),1,"-")</f>
        <v>-</v>
      </c>
      <c r="AT576" s="176">
        <f>IFERROR(IF(OR($G576="公衆街路灯A",$G576="定額電灯"),"-",ROUND((_xlfn.XLOOKUP($AQ576,削除禁止_電灯料金!$B:$B,削除禁止_電灯料金!$E:$E)*AM576/1000*$K576*$L576/12),2)),"-")</f>
        <v>0</v>
      </c>
      <c r="AU576" s="177">
        <f>IFERROR(IF(OR($G576="公衆街路灯A",$G576="定額電灯"),"-",ROUND((AM576/1000*$K576*$L576/12)*_xlfn.XLOOKUP($A576,削除禁止_電灯料金!K:K,削除禁止_電灯料金!M:M,"-"),2)),"-")</f>
        <v>0</v>
      </c>
      <c r="AV576" s="178">
        <f>IFERROR(IF(OR($G576="公衆街路灯A",$G576="定額電灯"),ROUND((((AR576+AS576)*AN576))*12*_xlfn.XLOOKUP($A576,削除禁止_電灯料金!K:K,削除禁止_電灯料金!N:N),0),ROUND((AT576+AU576)*AN576*12*_xlfn.XLOOKUP($A576,削除禁止_電灯料金!K:K,削除禁止_電灯料金!N:N),0)),0)</f>
        <v>0</v>
      </c>
      <c r="AW576" s="145"/>
    </row>
    <row r="577" spans="1:49" ht="30" customHeight="1">
      <c r="A577" s="1">
        <v>8</v>
      </c>
      <c r="B577" s="41" t="s">
        <v>719</v>
      </c>
      <c r="C577" s="42"/>
      <c r="D577" s="146" t="s">
        <v>56</v>
      </c>
      <c r="E577" s="147" t="s">
        <v>71</v>
      </c>
      <c r="F577" s="148" t="s">
        <v>738</v>
      </c>
      <c r="G577" s="148" t="s">
        <v>73</v>
      </c>
      <c r="H577" s="149"/>
      <c r="I577" s="280"/>
      <c r="J577" s="267"/>
      <c r="K577" s="152">
        <v>2</v>
      </c>
      <c r="L577" s="153">
        <v>240</v>
      </c>
      <c r="M577" s="281" t="s">
        <v>736</v>
      </c>
      <c r="N577" s="119" t="s">
        <v>331</v>
      </c>
      <c r="O577" s="120">
        <v>1</v>
      </c>
      <c r="P577" s="155" t="s">
        <v>294</v>
      </c>
      <c r="Q577" s="155">
        <v>0</v>
      </c>
      <c r="R577" s="155">
        <v>0</v>
      </c>
      <c r="S577" s="156">
        <v>0</v>
      </c>
      <c r="T577" s="156">
        <v>0</v>
      </c>
      <c r="U577" s="156" t="s">
        <v>737</v>
      </c>
      <c r="V577" s="157">
        <v>0</v>
      </c>
      <c r="W577" s="158">
        <v>47</v>
      </c>
      <c r="X577" s="159">
        <v>1</v>
      </c>
      <c r="Y577" s="160">
        <v>1</v>
      </c>
      <c r="Z577" s="161">
        <f t="shared" si="132"/>
        <v>1.88</v>
      </c>
      <c r="AA577" s="155">
        <v>0</v>
      </c>
      <c r="AB577" s="162" t="s">
        <v>80</v>
      </c>
      <c r="AC577" s="163" t="s">
        <v>56</v>
      </c>
      <c r="AD577" s="164" t="s">
        <v>56</v>
      </c>
      <c r="AE577" s="163" t="s">
        <v>56</v>
      </c>
      <c r="AF577" s="164">
        <f t="shared" si="133"/>
        <v>56.4</v>
      </c>
      <c r="AG577" s="165">
        <f t="shared" si="134"/>
        <v>6768</v>
      </c>
      <c r="AH577" s="166" t="s">
        <v>81</v>
      </c>
      <c r="AI577" s="167"/>
      <c r="AJ577" s="168"/>
      <c r="AK577" s="169"/>
      <c r="AL577" s="170"/>
      <c r="AM577" s="171"/>
      <c r="AN577" s="172"/>
      <c r="AO577" s="173">
        <f t="shared" si="128"/>
        <v>0</v>
      </c>
      <c r="AP577" s="174" t="s">
        <v>82</v>
      </c>
      <c r="AQ577" s="175" t="str" cm="1">
        <f t="array" ref="AQ577">_xlfn.IFS(OR($G577="公衆街路灯A",$G577="定額電灯"),$G577&amp;AP577,COUNTIF(G577,"*従量電灯*"),G577,1,"-")</f>
        <v>従量電灯</v>
      </c>
      <c r="AR577" s="176" t="str" cm="1">
        <f t="array" ref="AR577">_xlfn.IFS($AN577=0,"-",OR($AH577="対象外",$AH577="-"),"-",OR($G577="公衆街路灯A",$G577="定額電灯"),_xlfn.XLOOKUP($AQ577,削除禁止_電灯料金!$B:$B,削除禁止_電灯料金!$E:$E,0),1,"-")</f>
        <v>-</v>
      </c>
      <c r="AS577" s="177" t="str" cm="1">
        <f t="array" ref="AS577">_xlfn.IFS($AR577="-","-",OR($G577="公衆街路灯A",$G577="定額電灯"),_xlfn.XLOOKUP(AQ577,削除禁止_電灯料金!$B:$B,削除禁止_電灯料金!$D:$D,0),1,"-")</f>
        <v>-</v>
      </c>
      <c r="AT577" s="176">
        <f>IFERROR(IF(OR($G577="公衆街路灯A",$G577="定額電灯"),"-",ROUND((_xlfn.XLOOKUP($AQ577,削除禁止_電灯料金!$B:$B,削除禁止_電灯料金!$E:$E)*AM577/1000*$K577*$L577/12),2)),"-")</f>
        <v>0</v>
      </c>
      <c r="AU577" s="177">
        <f>IFERROR(IF(OR($G577="公衆街路灯A",$G577="定額電灯"),"-",ROUND((AM577/1000*$K577*$L577/12)*_xlfn.XLOOKUP($A577,削除禁止_電灯料金!K:K,削除禁止_電灯料金!M:M,"-"),2)),"-")</f>
        <v>0</v>
      </c>
      <c r="AV577" s="178">
        <f>IFERROR(IF(OR($G577="公衆街路灯A",$G577="定額電灯"),ROUND((((AR577+AS577)*AN577))*12*_xlfn.XLOOKUP($A577,削除禁止_電灯料金!K:K,削除禁止_電灯料金!N:N),0),ROUND((AT577+AU577)*AN577*12*_xlfn.XLOOKUP($A577,削除禁止_電灯料金!K:K,削除禁止_電灯料金!N:N),0)),0)</f>
        <v>0</v>
      </c>
      <c r="AW577" s="145"/>
    </row>
    <row r="578" spans="1:49" ht="30" customHeight="1">
      <c r="A578" s="1">
        <v>8</v>
      </c>
      <c r="B578" s="41" t="s">
        <v>719</v>
      </c>
      <c r="C578" s="42"/>
      <c r="D578" s="146" t="s">
        <v>56</v>
      </c>
      <c r="E578" s="147" t="s">
        <v>71</v>
      </c>
      <c r="F578" s="148" t="s">
        <v>739</v>
      </c>
      <c r="G578" s="148" t="s">
        <v>73</v>
      </c>
      <c r="H578" s="149"/>
      <c r="I578" s="280"/>
      <c r="J578" s="267"/>
      <c r="K578" s="152">
        <v>1</v>
      </c>
      <c r="L578" s="153">
        <v>240</v>
      </c>
      <c r="M578" s="281" t="s">
        <v>640</v>
      </c>
      <c r="N578" s="119" t="s">
        <v>134</v>
      </c>
      <c r="O578" s="120">
        <v>2</v>
      </c>
      <c r="P578" s="155" t="s">
        <v>135</v>
      </c>
      <c r="Q578" s="155">
        <v>0</v>
      </c>
      <c r="R578" s="155">
        <v>0</v>
      </c>
      <c r="S578" s="156">
        <v>0</v>
      </c>
      <c r="T578" s="156">
        <v>0</v>
      </c>
      <c r="U578" s="156">
        <v>0</v>
      </c>
      <c r="V578" s="157">
        <v>0</v>
      </c>
      <c r="W578" s="158">
        <v>28</v>
      </c>
      <c r="X578" s="159">
        <v>1</v>
      </c>
      <c r="Y578" s="160">
        <v>2</v>
      </c>
      <c r="Z578" s="161">
        <f t="shared" si="132"/>
        <v>1.1200000000000001</v>
      </c>
      <c r="AA578" s="155">
        <v>0</v>
      </c>
      <c r="AB578" s="162" t="s">
        <v>80</v>
      </c>
      <c r="AC578" s="163" t="s">
        <v>56</v>
      </c>
      <c r="AD578" s="164" t="s">
        <v>56</v>
      </c>
      <c r="AE578" s="163" t="s">
        <v>56</v>
      </c>
      <c r="AF578" s="164">
        <f t="shared" si="133"/>
        <v>16.8</v>
      </c>
      <c r="AG578" s="165">
        <f t="shared" si="134"/>
        <v>4032</v>
      </c>
      <c r="AH578" s="166" t="s">
        <v>113</v>
      </c>
      <c r="AI578" s="167"/>
      <c r="AJ578" s="168"/>
      <c r="AK578" s="169"/>
      <c r="AL578" s="170"/>
      <c r="AM578" s="171"/>
      <c r="AN578" s="172"/>
      <c r="AO578" s="173">
        <f t="shared" si="128"/>
        <v>0</v>
      </c>
      <c r="AP578" s="174" t="s">
        <v>82</v>
      </c>
      <c r="AQ578" s="175" t="str" cm="1">
        <f t="array" ref="AQ578">_xlfn.IFS(OR($G578="公衆街路灯A",$G578="定額電灯"),$G578&amp;AP578,COUNTIF(G578,"*従量電灯*"),G578,1,"-")</f>
        <v>従量電灯</v>
      </c>
      <c r="AR578" s="176" t="str" cm="1">
        <f t="array" ref="AR578">_xlfn.IFS($AN578=0,"-",OR($AH578="対象外",$AH578="-"),"-",OR($G578="公衆街路灯A",$G578="定額電灯"),_xlfn.XLOOKUP($AQ578,削除禁止_電灯料金!$B:$B,削除禁止_電灯料金!$E:$E,0),1,"-")</f>
        <v>-</v>
      </c>
      <c r="AS578" s="177" t="str" cm="1">
        <f t="array" ref="AS578">_xlfn.IFS($AR578="-","-",OR($G578="公衆街路灯A",$G578="定額電灯"),_xlfn.XLOOKUP(AQ578,削除禁止_電灯料金!$B:$B,削除禁止_電灯料金!$D:$D,0),1,"-")</f>
        <v>-</v>
      </c>
      <c r="AT578" s="176">
        <f>IFERROR(IF(OR($G578="公衆街路灯A",$G578="定額電灯"),"-",ROUND((_xlfn.XLOOKUP($AQ578,削除禁止_電灯料金!$B:$B,削除禁止_電灯料金!$E:$E)*AM578/1000*$K578*$L578/12),2)),"-")</f>
        <v>0</v>
      </c>
      <c r="AU578" s="177">
        <f>IFERROR(IF(OR($G578="公衆街路灯A",$G578="定額電灯"),"-",ROUND((AM578/1000*$K578*$L578/12)*_xlfn.XLOOKUP($A578,削除禁止_電灯料金!K:K,削除禁止_電灯料金!M:M,"-"),2)),"-")</f>
        <v>0</v>
      </c>
      <c r="AV578" s="178">
        <f>IFERROR(IF(OR($G578="公衆街路灯A",$G578="定額電灯"),ROUND((((AR578+AS578)*AN578))*12*_xlfn.XLOOKUP($A578,削除禁止_電灯料金!K:K,削除禁止_電灯料金!N:N),0),ROUND((AT578+AU578)*AN578*12*_xlfn.XLOOKUP($A578,削除禁止_電灯料金!K:K,削除禁止_電灯料金!N:N),0)),0)</f>
        <v>0</v>
      </c>
      <c r="AW578" s="145"/>
    </row>
    <row r="579" spans="1:49" ht="30" customHeight="1">
      <c r="A579" s="1">
        <v>8</v>
      </c>
      <c r="B579" s="41" t="s">
        <v>719</v>
      </c>
      <c r="C579" s="42"/>
      <c r="D579" s="146" t="s">
        <v>56</v>
      </c>
      <c r="E579" s="147" t="s">
        <v>71</v>
      </c>
      <c r="F579" s="148" t="s">
        <v>739</v>
      </c>
      <c r="G579" s="148" t="s">
        <v>73</v>
      </c>
      <c r="H579" s="149"/>
      <c r="I579" s="280"/>
      <c r="J579" s="267"/>
      <c r="K579" s="152">
        <v>1</v>
      </c>
      <c r="L579" s="153">
        <v>240</v>
      </c>
      <c r="M579" s="281" t="s">
        <v>663</v>
      </c>
      <c r="N579" s="119" t="s">
        <v>142</v>
      </c>
      <c r="O579" s="120">
        <v>1</v>
      </c>
      <c r="P579" s="155" t="s">
        <v>135</v>
      </c>
      <c r="Q579" s="155">
        <v>0</v>
      </c>
      <c r="R579" s="155">
        <v>0</v>
      </c>
      <c r="S579" s="156" t="s">
        <v>143</v>
      </c>
      <c r="T579" s="156">
        <v>0</v>
      </c>
      <c r="U579" s="156">
        <v>0</v>
      </c>
      <c r="V579" s="157">
        <v>0</v>
      </c>
      <c r="W579" s="158">
        <v>28</v>
      </c>
      <c r="X579" s="159">
        <v>1</v>
      </c>
      <c r="Y579" s="160">
        <v>1</v>
      </c>
      <c r="Z579" s="161">
        <f t="shared" si="132"/>
        <v>0.56000000000000005</v>
      </c>
      <c r="AA579" s="155">
        <v>0</v>
      </c>
      <c r="AB579" s="162" t="s">
        <v>80</v>
      </c>
      <c r="AC579" s="163" t="s">
        <v>56</v>
      </c>
      <c r="AD579" s="164" t="s">
        <v>56</v>
      </c>
      <c r="AE579" s="163" t="s">
        <v>56</v>
      </c>
      <c r="AF579" s="164">
        <f t="shared" si="133"/>
        <v>16.8</v>
      </c>
      <c r="AG579" s="165">
        <f t="shared" si="134"/>
        <v>2016</v>
      </c>
      <c r="AH579" s="166" t="s">
        <v>81</v>
      </c>
      <c r="AI579" s="167"/>
      <c r="AJ579" s="168"/>
      <c r="AK579" s="169"/>
      <c r="AL579" s="170"/>
      <c r="AM579" s="171"/>
      <c r="AN579" s="172"/>
      <c r="AO579" s="173">
        <f t="shared" si="128"/>
        <v>0</v>
      </c>
      <c r="AP579" s="174" t="s">
        <v>82</v>
      </c>
      <c r="AQ579" s="175" t="str" cm="1">
        <f t="array" ref="AQ579">_xlfn.IFS(OR($G579="公衆街路灯A",$G579="定額電灯"),$G579&amp;AP579,COUNTIF(G579,"*従量電灯*"),G579,1,"-")</f>
        <v>従量電灯</v>
      </c>
      <c r="AR579" s="176" t="str" cm="1">
        <f t="array" ref="AR579">_xlfn.IFS($AN579=0,"-",OR($AH579="対象外",$AH579="-"),"-",OR($G579="公衆街路灯A",$G579="定額電灯"),_xlfn.XLOOKUP($AQ579,削除禁止_電灯料金!$B:$B,削除禁止_電灯料金!$E:$E,0),1,"-")</f>
        <v>-</v>
      </c>
      <c r="AS579" s="177" t="str" cm="1">
        <f t="array" ref="AS579">_xlfn.IFS($AR579="-","-",OR($G579="公衆街路灯A",$G579="定額電灯"),_xlfn.XLOOKUP(AQ579,削除禁止_電灯料金!$B:$B,削除禁止_電灯料金!$D:$D,0),1,"-")</f>
        <v>-</v>
      </c>
      <c r="AT579" s="176">
        <f>IFERROR(IF(OR($G579="公衆街路灯A",$G579="定額電灯"),"-",ROUND((_xlfn.XLOOKUP($AQ579,削除禁止_電灯料金!$B:$B,削除禁止_電灯料金!$E:$E)*AM579/1000*$K579*$L579/12),2)),"-")</f>
        <v>0</v>
      </c>
      <c r="AU579" s="177">
        <f>IFERROR(IF(OR($G579="公衆街路灯A",$G579="定額電灯"),"-",ROUND((AM579/1000*$K579*$L579/12)*_xlfn.XLOOKUP($A579,削除禁止_電灯料金!K:K,削除禁止_電灯料金!M:M,"-"),2)),"-")</f>
        <v>0</v>
      </c>
      <c r="AV579" s="178">
        <f>IFERROR(IF(OR($G579="公衆街路灯A",$G579="定額電灯"),ROUND((((AR579+AS579)*AN579))*12*_xlfn.XLOOKUP($A579,削除禁止_電灯料金!K:K,削除禁止_電灯料金!N:N),0),ROUND((AT579+AU579)*AN579*12*_xlfn.XLOOKUP($A579,削除禁止_電灯料金!K:K,削除禁止_電灯料金!N:N),0)),0)</f>
        <v>0</v>
      </c>
      <c r="AW579" s="145"/>
    </row>
    <row r="580" spans="1:49" ht="30" customHeight="1">
      <c r="A580" s="1">
        <v>8</v>
      </c>
      <c r="B580" s="41" t="s">
        <v>719</v>
      </c>
      <c r="C580" s="42"/>
      <c r="D580" s="146" t="s">
        <v>56</v>
      </c>
      <c r="E580" s="147" t="s">
        <v>71</v>
      </c>
      <c r="F580" s="148" t="s">
        <v>108</v>
      </c>
      <c r="G580" s="148" t="s">
        <v>73</v>
      </c>
      <c r="H580" s="149"/>
      <c r="I580" s="280"/>
      <c r="J580" s="267"/>
      <c r="K580" s="152">
        <v>7</v>
      </c>
      <c r="L580" s="153">
        <v>240</v>
      </c>
      <c r="M580" s="281" t="s">
        <v>740</v>
      </c>
      <c r="N580" s="119" t="s">
        <v>93</v>
      </c>
      <c r="O580" s="120">
        <v>8</v>
      </c>
      <c r="P580" s="155" t="s">
        <v>294</v>
      </c>
      <c r="Q580" s="155">
        <v>0</v>
      </c>
      <c r="R580" s="155">
        <v>0</v>
      </c>
      <c r="S580" s="156">
        <v>0</v>
      </c>
      <c r="T580" s="156">
        <v>0</v>
      </c>
      <c r="U580" s="156" t="s">
        <v>385</v>
      </c>
      <c r="V580" s="157">
        <v>0</v>
      </c>
      <c r="W580" s="158">
        <v>47</v>
      </c>
      <c r="X580" s="159">
        <v>2</v>
      </c>
      <c r="Y580" s="160">
        <v>16</v>
      </c>
      <c r="Z580" s="161">
        <f t="shared" si="132"/>
        <v>105.28</v>
      </c>
      <c r="AA580" s="155">
        <v>0</v>
      </c>
      <c r="AB580" s="162" t="s">
        <v>80</v>
      </c>
      <c r="AC580" s="163" t="s">
        <v>56</v>
      </c>
      <c r="AD580" s="164" t="s">
        <v>56</v>
      </c>
      <c r="AE580" s="163" t="s">
        <v>56</v>
      </c>
      <c r="AF580" s="164">
        <f t="shared" si="133"/>
        <v>197.4</v>
      </c>
      <c r="AG580" s="165">
        <f t="shared" si="134"/>
        <v>379008</v>
      </c>
      <c r="AH580" s="166" t="s">
        <v>113</v>
      </c>
      <c r="AI580" s="167"/>
      <c r="AJ580" s="168"/>
      <c r="AK580" s="169"/>
      <c r="AL580" s="170"/>
      <c r="AM580" s="171"/>
      <c r="AN580" s="172"/>
      <c r="AO580" s="173">
        <f t="shared" si="128"/>
        <v>0</v>
      </c>
      <c r="AP580" s="174" t="s">
        <v>82</v>
      </c>
      <c r="AQ580" s="175" t="str" cm="1">
        <f t="array" ref="AQ580">_xlfn.IFS(OR($G580="公衆街路灯A",$G580="定額電灯"),$G580&amp;AP580,COUNTIF(G580,"*従量電灯*"),G580,1,"-")</f>
        <v>従量電灯</v>
      </c>
      <c r="AR580" s="176" t="str" cm="1">
        <f t="array" ref="AR580">_xlfn.IFS($AN580=0,"-",OR($AH580="対象外",$AH580="-"),"-",OR($G580="公衆街路灯A",$G580="定額電灯"),_xlfn.XLOOKUP($AQ580,削除禁止_電灯料金!$B:$B,削除禁止_電灯料金!$E:$E,0),1,"-")</f>
        <v>-</v>
      </c>
      <c r="AS580" s="177" t="str" cm="1">
        <f t="array" ref="AS580">_xlfn.IFS($AR580="-","-",OR($G580="公衆街路灯A",$G580="定額電灯"),_xlfn.XLOOKUP(AQ580,削除禁止_電灯料金!$B:$B,削除禁止_電灯料金!$D:$D,0),1,"-")</f>
        <v>-</v>
      </c>
      <c r="AT580" s="176">
        <f>IFERROR(IF(OR($G580="公衆街路灯A",$G580="定額電灯"),"-",ROUND((_xlfn.XLOOKUP($AQ580,削除禁止_電灯料金!$B:$B,削除禁止_電灯料金!$E:$E)*AM580/1000*$K580*$L580/12),2)),"-")</f>
        <v>0</v>
      </c>
      <c r="AU580" s="177">
        <f>IFERROR(IF(OR($G580="公衆街路灯A",$G580="定額電灯"),"-",ROUND((AM580/1000*$K580*$L580/12)*_xlfn.XLOOKUP($A580,削除禁止_電灯料金!K:K,削除禁止_電灯料金!M:M,"-"),2)),"-")</f>
        <v>0</v>
      </c>
      <c r="AV580" s="178">
        <f>IFERROR(IF(OR($G580="公衆街路灯A",$G580="定額電灯"),ROUND((((AR580+AS580)*AN580))*12*_xlfn.XLOOKUP($A580,削除禁止_電灯料金!K:K,削除禁止_電灯料金!N:N),0),ROUND((AT580+AU580)*AN580*12*_xlfn.XLOOKUP($A580,削除禁止_電灯料金!K:K,削除禁止_電灯料金!N:N),0)),0)</f>
        <v>0</v>
      </c>
      <c r="AW580" s="145"/>
    </row>
    <row r="581" spans="1:49" ht="30" customHeight="1">
      <c r="A581" s="1">
        <v>8</v>
      </c>
      <c r="B581" s="41" t="s">
        <v>719</v>
      </c>
      <c r="C581" s="42"/>
      <c r="D581" s="180" t="s">
        <v>56</v>
      </c>
      <c r="E581" s="181" t="s">
        <v>71</v>
      </c>
      <c r="F581" s="182" t="s">
        <v>108</v>
      </c>
      <c r="G581" s="182" t="s">
        <v>73</v>
      </c>
      <c r="H581" s="183" t="s">
        <v>118</v>
      </c>
      <c r="I581" s="311"/>
      <c r="J581" s="312"/>
      <c r="K581" s="186">
        <v>7</v>
      </c>
      <c r="L581" s="187">
        <v>240</v>
      </c>
      <c r="M581" s="313" t="s">
        <v>741</v>
      </c>
      <c r="N581" s="189" t="s">
        <v>75</v>
      </c>
      <c r="O581" s="190">
        <v>1</v>
      </c>
      <c r="P581" s="191" t="s">
        <v>722</v>
      </c>
      <c r="Q581" s="191">
        <v>0</v>
      </c>
      <c r="R581" s="191" t="s">
        <v>77</v>
      </c>
      <c r="S581" s="192">
        <v>0</v>
      </c>
      <c r="T581" s="192">
        <v>0</v>
      </c>
      <c r="U581" s="192" t="s">
        <v>742</v>
      </c>
      <c r="V581" s="193">
        <v>0</v>
      </c>
      <c r="W581" s="194">
        <v>50</v>
      </c>
      <c r="X581" s="195">
        <v>12</v>
      </c>
      <c r="Y581" s="196">
        <v>12</v>
      </c>
      <c r="Z581" s="197">
        <v>0</v>
      </c>
      <c r="AA581" s="191">
        <v>0</v>
      </c>
      <c r="AB581" s="198" t="s">
        <v>80</v>
      </c>
      <c r="AC581" s="199" t="s">
        <v>56</v>
      </c>
      <c r="AD581" s="200" t="s">
        <v>56</v>
      </c>
      <c r="AE581" s="199" t="s">
        <v>56</v>
      </c>
      <c r="AF581" s="200">
        <v>0</v>
      </c>
      <c r="AG581" s="201">
        <v>0</v>
      </c>
      <c r="AH581" s="201" t="s">
        <v>124</v>
      </c>
      <c r="AI581" s="202" t="s">
        <v>124</v>
      </c>
      <c r="AJ581" s="203"/>
      <c r="AK581" s="204"/>
      <c r="AL581" s="194"/>
      <c r="AM581" s="205"/>
      <c r="AN581" s="206"/>
      <c r="AO581" s="200">
        <f t="shared" si="128"/>
        <v>0</v>
      </c>
      <c r="AP581" s="207" t="s">
        <v>82</v>
      </c>
      <c r="AQ581" s="198" t="str" cm="1">
        <f t="array" ref="AQ581">_xlfn.IFS(OR($G581="公衆街路灯A",$G581="定額電灯"),$G581&amp;AP581,COUNTIF(G581,"*従量電灯*"),G581,1,"-")</f>
        <v>従量電灯</v>
      </c>
      <c r="AR581" s="208" t="str" cm="1">
        <f t="array" ref="AR581">_xlfn.IFS($AN581=0,"-",OR($AH581="対象外",$AH581="-"),"-",OR($G581="公衆街路灯A",$G581="定額電灯"),_xlfn.XLOOKUP($AQ581,削除禁止_電灯料金!$B:$B,削除禁止_電灯料金!$E:$E,0),1,"-")</f>
        <v>-</v>
      </c>
      <c r="AS581" s="209" t="str" cm="1">
        <f t="array" ref="AS581">_xlfn.IFS($AR581="-","-",OR($G581="公衆街路灯A",$G581="定額電灯"),_xlfn.XLOOKUP(AQ581,削除禁止_電灯料金!$B:$B,削除禁止_電灯料金!$D:$D,0),1,"-")</f>
        <v>-</v>
      </c>
      <c r="AT581" s="208">
        <f>IFERROR(IF(OR($G581="公衆街路灯A",$G581="定額電灯"),"-",ROUND((_xlfn.XLOOKUP($AQ581,削除禁止_電灯料金!$B:$B,削除禁止_電灯料金!$E:$E)*AM581/1000*$K581*$L581/12),2)),"-")</f>
        <v>0</v>
      </c>
      <c r="AU581" s="209">
        <f>IFERROR(IF(OR($G581="公衆街路灯A",$G581="定額電灯"),"-",ROUND((AM581/1000*$K581*$L581/12)*_xlfn.XLOOKUP($A581,削除禁止_電灯料金!K:K,削除禁止_電灯料金!M:M,"-"),2)),"-")</f>
        <v>0</v>
      </c>
      <c r="AV581" s="210">
        <f>IFERROR(IF(OR($G581="公衆街路灯A",$G581="定額電灯"),ROUND((((AR581+AS581)*AN581))*12*_xlfn.XLOOKUP($A581,削除禁止_電灯料金!K:K,削除禁止_電灯料金!N:N),0),ROUND((AT581+AU581)*AN581*12*_xlfn.XLOOKUP($A581,削除禁止_電灯料金!K:K,削除禁止_電灯料金!N:N),0)),0)</f>
        <v>0</v>
      </c>
      <c r="AW581" s="145"/>
    </row>
    <row r="582" spans="1:49" ht="30" customHeight="1">
      <c r="A582" s="1">
        <v>8</v>
      </c>
      <c r="B582" s="41" t="s">
        <v>719</v>
      </c>
      <c r="C582" s="42"/>
      <c r="D582" s="146" t="s">
        <v>56</v>
      </c>
      <c r="E582" s="147" t="s">
        <v>71</v>
      </c>
      <c r="F582" s="148" t="s">
        <v>743</v>
      </c>
      <c r="G582" s="148" t="s">
        <v>73</v>
      </c>
      <c r="H582" s="149"/>
      <c r="I582" s="280"/>
      <c r="J582" s="267"/>
      <c r="K582" s="152">
        <v>7</v>
      </c>
      <c r="L582" s="153">
        <v>240</v>
      </c>
      <c r="M582" s="281" t="s">
        <v>630</v>
      </c>
      <c r="N582" s="119" t="s">
        <v>134</v>
      </c>
      <c r="O582" s="120">
        <v>2</v>
      </c>
      <c r="P582" s="155" t="s">
        <v>294</v>
      </c>
      <c r="Q582" s="155">
        <v>0</v>
      </c>
      <c r="R582" s="155">
        <v>0</v>
      </c>
      <c r="S582" s="156">
        <v>0</v>
      </c>
      <c r="T582" s="156">
        <v>0</v>
      </c>
      <c r="U582" s="156">
        <v>0</v>
      </c>
      <c r="V582" s="157">
        <v>0</v>
      </c>
      <c r="W582" s="158">
        <v>47</v>
      </c>
      <c r="X582" s="159">
        <v>6</v>
      </c>
      <c r="Y582" s="160">
        <v>12</v>
      </c>
      <c r="Z582" s="161">
        <f t="shared" ref="Z582:Z597" si="135">K582*L582*W582*Y582/12/1000</f>
        <v>78.959999999999994</v>
      </c>
      <c r="AA582" s="155">
        <v>0</v>
      </c>
      <c r="AB582" s="162" t="s">
        <v>80</v>
      </c>
      <c r="AC582" s="163" t="s">
        <v>56</v>
      </c>
      <c r="AD582" s="164" t="s">
        <v>56</v>
      </c>
      <c r="AE582" s="163" t="s">
        <v>56</v>
      </c>
      <c r="AF582" s="164">
        <f t="shared" ref="AF582:AF597" si="136">$B$2*Z582/Y582</f>
        <v>197.39999999999998</v>
      </c>
      <c r="AG582" s="165">
        <f t="shared" ref="AG582:AG597" si="137">Y582*AF582*120</f>
        <v>284255.99999999994</v>
      </c>
      <c r="AH582" s="166" t="s">
        <v>113</v>
      </c>
      <c r="AI582" s="167"/>
      <c r="AJ582" s="168"/>
      <c r="AK582" s="169"/>
      <c r="AL582" s="170"/>
      <c r="AM582" s="171"/>
      <c r="AN582" s="172"/>
      <c r="AO582" s="173">
        <f t="shared" si="128"/>
        <v>0</v>
      </c>
      <c r="AP582" s="174" t="s">
        <v>82</v>
      </c>
      <c r="AQ582" s="175" t="str" cm="1">
        <f t="array" ref="AQ582">_xlfn.IFS(OR($G582="公衆街路灯A",$G582="定額電灯"),$G582&amp;AP582,COUNTIF(G582,"*従量電灯*"),G582,1,"-")</f>
        <v>従量電灯</v>
      </c>
      <c r="AR582" s="176" t="str" cm="1">
        <f t="array" ref="AR582">_xlfn.IFS($AN582=0,"-",OR($AH582="対象外",$AH582="-"),"-",OR($G582="公衆街路灯A",$G582="定額電灯"),_xlfn.XLOOKUP($AQ582,削除禁止_電灯料金!$B:$B,削除禁止_電灯料金!$E:$E,0),1,"-")</f>
        <v>-</v>
      </c>
      <c r="AS582" s="177" t="str" cm="1">
        <f t="array" ref="AS582">_xlfn.IFS($AR582="-","-",OR($G582="公衆街路灯A",$G582="定額電灯"),_xlfn.XLOOKUP(AQ582,削除禁止_電灯料金!$B:$B,削除禁止_電灯料金!$D:$D,0),1,"-")</f>
        <v>-</v>
      </c>
      <c r="AT582" s="176">
        <f>IFERROR(IF(OR($G582="公衆街路灯A",$G582="定額電灯"),"-",ROUND((_xlfn.XLOOKUP($AQ582,削除禁止_電灯料金!$B:$B,削除禁止_電灯料金!$E:$E)*AM582/1000*$K582*$L582/12),2)),"-")</f>
        <v>0</v>
      </c>
      <c r="AU582" s="177">
        <f>IFERROR(IF(OR($G582="公衆街路灯A",$G582="定額電灯"),"-",ROUND((AM582/1000*$K582*$L582/12)*_xlfn.XLOOKUP($A582,削除禁止_電灯料金!K:K,削除禁止_電灯料金!M:M,"-"),2)),"-")</f>
        <v>0</v>
      </c>
      <c r="AV582" s="178">
        <f>IFERROR(IF(OR($G582="公衆街路灯A",$G582="定額電灯"),ROUND((((AR582+AS582)*AN582))*12*_xlfn.XLOOKUP($A582,削除禁止_電灯料金!K:K,削除禁止_電灯料金!N:N),0),ROUND((AT582+AU582)*AN582*12*_xlfn.XLOOKUP($A582,削除禁止_電灯料金!K:K,削除禁止_電灯料金!N:N),0)),0)</f>
        <v>0</v>
      </c>
      <c r="AW582" s="145"/>
    </row>
    <row r="583" spans="1:49" ht="30" customHeight="1">
      <c r="A583" s="1">
        <v>8</v>
      </c>
      <c r="B583" s="41" t="s">
        <v>719</v>
      </c>
      <c r="C583" s="42"/>
      <c r="D583" s="146" t="s">
        <v>56</v>
      </c>
      <c r="E583" s="147" t="s">
        <v>71</v>
      </c>
      <c r="F583" s="148" t="s">
        <v>744</v>
      </c>
      <c r="G583" s="148" t="s">
        <v>73</v>
      </c>
      <c r="H583" s="149"/>
      <c r="I583" s="280"/>
      <c r="J583" s="267"/>
      <c r="K583" s="152">
        <v>7</v>
      </c>
      <c r="L583" s="153">
        <v>240</v>
      </c>
      <c r="M583" s="281" t="s">
        <v>630</v>
      </c>
      <c r="N583" s="119" t="s">
        <v>134</v>
      </c>
      <c r="O583" s="120">
        <v>2</v>
      </c>
      <c r="P583" s="155" t="s">
        <v>294</v>
      </c>
      <c r="Q583" s="155">
        <v>0</v>
      </c>
      <c r="R583" s="155">
        <v>0</v>
      </c>
      <c r="S583" s="156">
        <v>0</v>
      </c>
      <c r="T583" s="156">
        <v>0</v>
      </c>
      <c r="U583" s="156">
        <v>0</v>
      </c>
      <c r="V583" s="157">
        <v>0</v>
      </c>
      <c r="W583" s="158">
        <v>47</v>
      </c>
      <c r="X583" s="159">
        <v>6</v>
      </c>
      <c r="Y583" s="160">
        <v>12</v>
      </c>
      <c r="Z583" s="161">
        <f t="shared" si="135"/>
        <v>78.959999999999994</v>
      </c>
      <c r="AA583" s="155">
        <v>0</v>
      </c>
      <c r="AB583" s="162" t="s">
        <v>80</v>
      </c>
      <c r="AC583" s="163" t="s">
        <v>56</v>
      </c>
      <c r="AD583" s="164" t="s">
        <v>56</v>
      </c>
      <c r="AE583" s="163" t="s">
        <v>56</v>
      </c>
      <c r="AF583" s="164">
        <f t="shared" si="136"/>
        <v>197.39999999999998</v>
      </c>
      <c r="AG583" s="165">
        <f t="shared" si="137"/>
        <v>284255.99999999994</v>
      </c>
      <c r="AH583" s="166" t="s">
        <v>113</v>
      </c>
      <c r="AI583" s="167"/>
      <c r="AJ583" s="168"/>
      <c r="AK583" s="169"/>
      <c r="AL583" s="170"/>
      <c r="AM583" s="171"/>
      <c r="AN583" s="172"/>
      <c r="AO583" s="173">
        <f t="shared" si="128"/>
        <v>0</v>
      </c>
      <c r="AP583" s="174" t="s">
        <v>82</v>
      </c>
      <c r="AQ583" s="175" t="str" cm="1">
        <f t="array" ref="AQ583">_xlfn.IFS(OR($G583="公衆街路灯A",$G583="定額電灯"),$G583&amp;AP583,COUNTIF(G583,"*従量電灯*"),G583,1,"-")</f>
        <v>従量電灯</v>
      </c>
      <c r="AR583" s="176" t="str" cm="1">
        <f t="array" ref="AR583">_xlfn.IFS($AN583=0,"-",OR($AH583="対象外",$AH583="-"),"-",OR($G583="公衆街路灯A",$G583="定額電灯"),_xlfn.XLOOKUP($AQ583,削除禁止_電灯料金!$B:$B,削除禁止_電灯料金!$E:$E,0),1,"-")</f>
        <v>-</v>
      </c>
      <c r="AS583" s="177" t="str" cm="1">
        <f t="array" ref="AS583">_xlfn.IFS($AR583="-","-",OR($G583="公衆街路灯A",$G583="定額電灯"),_xlfn.XLOOKUP(AQ583,削除禁止_電灯料金!$B:$B,削除禁止_電灯料金!$D:$D,0),1,"-")</f>
        <v>-</v>
      </c>
      <c r="AT583" s="176">
        <f>IFERROR(IF(OR($G583="公衆街路灯A",$G583="定額電灯"),"-",ROUND((_xlfn.XLOOKUP($AQ583,削除禁止_電灯料金!$B:$B,削除禁止_電灯料金!$E:$E)*AM583/1000*$K583*$L583/12),2)),"-")</f>
        <v>0</v>
      </c>
      <c r="AU583" s="177">
        <f>IFERROR(IF(OR($G583="公衆街路灯A",$G583="定額電灯"),"-",ROUND((AM583/1000*$K583*$L583/12)*_xlfn.XLOOKUP($A583,削除禁止_電灯料金!K:K,削除禁止_電灯料金!M:M,"-"),2)),"-")</f>
        <v>0</v>
      </c>
      <c r="AV583" s="178">
        <f>IFERROR(IF(OR($G583="公衆街路灯A",$G583="定額電灯"),ROUND((((AR583+AS583)*AN583))*12*_xlfn.XLOOKUP($A583,削除禁止_電灯料金!K:K,削除禁止_電灯料金!N:N),0),ROUND((AT583+AU583)*AN583*12*_xlfn.XLOOKUP($A583,削除禁止_電灯料金!K:K,削除禁止_電灯料金!N:N),0)),0)</f>
        <v>0</v>
      </c>
      <c r="AW583" s="145"/>
    </row>
    <row r="584" spans="1:49" ht="30" customHeight="1">
      <c r="A584" s="1">
        <v>8</v>
      </c>
      <c r="B584" s="41" t="s">
        <v>719</v>
      </c>
      <c r="C584" s="42"/>
      <c r="D584" s="146" t="s">
        <v>56</v>
      </c>
      <c r="E584" s="147" t="s">
        <v>71</v>
      </c>
      <c r="F584" s="148" t="s">
        <v>125</v>
      </c>
      <c r="G584" s="148" t="s">
        <v>73</v>
      </c>
      <c r="H584" s="149"/>
      <c r="I584" s="280"/>
      <c r="J584" s="267"/>
      <c r="K584" s="152">
        <v>7</v>
      </c>
      <c r="L584" s="153">
        <v>240</v>
      </c>
      <c r="M584" s="281" t="s">
        <v>745</v>
      </c>
      <c r="N584" s="119" t="s">
        <v>93</v>
      </c>
      <c r="O584" s="120">
        <v>4</v>
      </c>
      <c r="P584" s="155" t="s">
        <v>135</v>
      </c>
      <c r="Q584" s="155">
        <v>0</v>
      </c>
      <c r="R584" s="155" t="s">
        <v>633</v>
      </c>
      <c r="S584" s="156">
        <v>0</v>
      </c>
      <c r="T584" s="156">
        <v>0</v>
      </c>
      <c r="U584" s="156" t="s">
        <v>385</v>
      </c>
      <c r="V584" s="157">
        <v>0</v>
      </c>
      <c r="W584" s="158">
        <v>28</v>
      </c>
      <c r="X584" s="159">
        <v>1</v>
      </c>
      <c r="Y584" s="160">
        <v>4</v>
      </c>
      <c r="Z584" s="161">
        <f t="shared" si="135"/>
        <v>15.68</v>
      </c>
      <c r="AA584" s="155">
        <v>0</v>
      </c>
      <c r="AB584" s="162" t="s">
        <v>80</v>
      </c>
      <c r="AC584" s="163" t="s">
        <v>56</v>
      </c>
      <c r="AD584" s="164" t="s">
        <v>56</v>
      </c>
      <c r="AE584" s="163" t="s">
        <v>56</v>
      </c>
      <c r="AF584" s="164">
        <f t="shared" si="136"/>
        <v>117.6</v>
      </c>
      <c r="AG584" s="165">
        <f t="shared" si="137"/>
        <v>56448</v>
      </c>
      <c r="AH584" s="166" t="s">
        <v>113</v>
      </c>
      <c r="AI584" s="167"/>
      <c r="AJ584" s="168"/>
      <c r="AK584" s="169"/>
      <c r="AL584" s="170"/>
      <c r="AM584" s="171"/>
      <c r="AN584" s="172"/>
      <c r="AO584" s="173">
        <f t="shared" si="128"/>
        <v>0</v>
      </c>
      <c r="AP584" s="174" t="s">
        <v>82</v>
      </c>
      <c r="AQ584" s="175" t="str" cm="1">
        <f t="array" ref="AQ584">_xlfn.IFS(OR($G584="公衆街路灯A",$G584="定額電灯"),$G584&amp;AP584,COUNTIF(G584,"*従量電灯*"),G584,1,"-")</f>
        <v>従量電灯</v>
      </c>
      <c r="AR584" s="176" t="str" cm="1">
        <f t="array" ref="AR584">_xlfn.IFS($AN584=0,"-",OR($AH584="対象外",$AH584="-"),"-",OR($G584="公衆街路灯A",$G584="定額電灯"),_xlfn.XLOOKUP($AQ584,削除禁止_電灯料金!$B:$B,削除禁止_電灯料金!$E:$E,0),1,"-")</f>
        <v>-</v>
      </c>
      <c r="AS584" s="177" t="str" cm="1">
        <f t="array" ref="AS584">_xlfn.IFS($AR584="-","-",OR($G584="公衆街路灯A",$G584="定額電灯"),_xlfn.XLOOKUP(AQ584,削除禁止_電灯料金!$B:$B,削除禁止_電灯料金!$D:$D,0),1,"-")</f>
        <v>-</v>
      </c>
      <c r="AT584" s="176">
        <f>IFERROR(IF(OR($G584="公衆街路灯A",$G584="定額電灯"),"-",ROUND((_xlfn.XLOOKUP($AQ584,削除禁止_電灯料金!$B:$B,削除禁止_電灯料金!$E:$E)*AM584/1000*$K584*$L584/12),2)),"-")</f>
        <v>0</v>
      </c>
      <c r="AU584" s="177">
        <f>IFERROR(IF(OR($G584="公衆街路灯A",$G584="定額電灯"),"-",ROUND((AM584/1000*$K584*$L584/12)*_xlfn.XLOOKUP($A584,削除禁止_電灯料金!K:K,削除禁止_電灯料金!M:M,"-"),2)),"-")</f>
        <v>0</v>
      </c>
      <c r="AV584" s="178">
        <f>IFERROR(IF(OR($G584="公衆街路灯A",$G584="定額電灯"),ROUND((((AR584+AS584)*AN584))*12*_xlfn.XLOOKUP($A584,削除禁止_電灯料金!K:K,削除禁止_電灯料金!N:N),0),ROUND((AT584+AU584)*AN584*12*_xlfn.XLOOKUP($A584,削除禁止_電灯料金!K:K,削除禁止_電灯料金!N:N),0)),0)</f>
        <v>0</v>
      </c>
      <c r="AW584" s="145"/>
    </row>
    <row r="585" spans="1:49" ht="30" customHeight="1">
      <c r="A585" s="1">
        <v>8</v>
      </c>
      <c r="B585" s="41" t="s">
        <v>719</v>
      </c>
      <c r="C585" s="42"/>
      <c r="D585" s="146" t="s">
        <v>56</v>
      </c>
      <c r="E585" s="147" t="s">
        <v>71</v>
      </c>
      <c r="F585" s="148" t="s">
        <v>125</v>
      </c>
      <c r="G585" s="148" t="s">
        <v>73</v>
      </c>
      <c r="H585" s="149"/>
      <c r="I585" s="280"/>
      <c r="J585" s="267"/>
      <c r="K585" s="152">
        <v>24</v>
      </c>
      <c r="L585" s="153">
        <v>365</v>
      </c>
      <c r="M585" s="281" t="s">
        <v>724</v>
      </c>
      <c r="N585" s="119" t="s">
        <v>86</v>
      </c>
      <c r="O585" s="120">
        <v>1</v>
      </c>
      <c r="P585" s="155" t="s">
        <v>725</v>
      </c>
      <c r="Q585" s="155">
        <v>0</v>
      </c>
      <c r="R585" s="155">
        <v>0</v>
      </c>
      <c r="S585" s="156">
        <v>0</v>
      </c>
      <c r="T585" s="156">
        <v>0</v>
      </c>
      <c r="U585" s="156">
        <v>0</v>
      </c>
      <c r="V585" s="157" t="s">
        <v>90</v>
      </c>
      <c r="W585" s="158">
        <v>2</v>
      </c>
      <c r="X585" s="159">
        <v>1</v>
      </c>
      <c r="Y585" s="160">
        <v>1</v>
      </c>
      <c r="Z585" s="161">
        <f t="shared" si="135"/>
        <v>1.46</v>
      </c>
      <c r="AA585" s="155">
        <v>0</v>
      </c>
      <c r="AB585" s="162" t="s">
        <v>80</v>
      </c>
      <c r="AC585" s="163" t="s">
        <v>56</v>
      </c>
      <c r="AD585" s="164" t="s">
        <v>56</v>
      </c>
      <c r="AE585" s="163" t="s">
        <v>56</v>
      </c>
      <c r="AF585" s="164">
        <f t="shared" si="136"/>
        <v>43.8</v>
      </c>
      <c r="AG585" s="165">
        <f t="shared" si="137"/>
        <v>5256</v>
      </c>
      <c r="AH585" s="166" t="s">
        <v>81</v>
      </c>
      <c r="AI585" s="167"/>
      <c r="AJ585" s="168"/>
      <c r="AK585" s="169"/>
      <c r="AL585" s="170"/>
      <c r="AM585" s="171"/>
      <c r="AN585" s="172"/>
      <c r="AO585" s="173">
        <f t="shared" si="128"/>
        <v>0</v>
      </c>
      <c r="AP585" s="174" t="s">
        <v>82</v>
      </c>
      <c r="AQ585" s="175" t="str" cm="1">
        <f t="array" ref="AQ585">_xlfn.IFS(OR($G585="公衆街路灯A",$G585="定額電灯"),$G585&amp;AP585,COUNTIF(G585,"*従量電灯*"),G585,1,"-")</f>
        <v>従量電灯</v>
      </c>
      <c r="AR585" s="176" t="str" cm="1">
        <f t="array" ref="AR585">_xlfn.IFS($AN585=0,"-",OR($AH585="対象外",$AH585="-"),"-",OR($G585="公衆街路灯A",$G585="定額電灯"),_xlfn.XLOOKUP($AQ585,削除禁止_電灯料金!$B:$B,削除禁止_電灯料金!$E:$E,0),1,"-")</f>
        <v>-</v>
      </c>
      <c r="AS585" s="177" t="str" cm="1">
        <f t="array" ref="AS585">_xlfn.IFS($AR585="-","-",OR($G585="公衆街路灯A",$G585="定額電灯"),_xlfn.XLOOKUP(AQ585,削除禁止_電灯料金!$B:$B,削除禁止_電灯料金!$D:$D,0),1,"-")</f>
        <v>-</v>
      </c>
      <c r="AT585" s="176">
        <f>IFERROR(IF(OR($G585="公衆街路灯A",$G585="定額電灯"),"-",ROUND((_xlfn.XLOOKUP($AQ585,削除禁止_電灯料金!$B:$B,削除禁止_電灯料金!$E:$E)*AM585/1000*$K585*$L585/12),2)),"-")</f>
        <v>0</v>
      </c>
      <c r="AU585" s="177">
        <f>IFERROR(IF(OR($G585="公衆街路灯A",$G585="定額電灯"),"-",ROUND((AM585/1000*$K585*$L585/12)*_xlfn.XLOOKUP($A585,削除禁止_電灯料金!K:K,削除禁止_電灯料金!M:M,"-"),2)),"-")</f>
        <v>0</v>
      </c>
      <c r="AV585" s="178">
        <f>IFERROR(IF(OR($G585="公衆街路灯A",$G585="定額電灯"),ROUND((((AR585+AS585)*AN585))*12*_xlfn.XLOOKUP($A585,削除禁止_電灯料金!K:K,削除禁止_電灯料金!N:N),0),ROUND((AT585+AU585)*AN585*12*_xlfn.XLOOKUP($A585,削除禁止_電灯料金!K:K,削除禁止_電灯料金!N:N),0)),0)</f>
        <v>0</v>
      </c>
      <c r="AW585" s="145"/>
    </row>
    <row r="586" spans="1:49" ht="30" customHeight="1">
      <c r="A586" s="1">
        <v>8</v>
      </c>
      <c r="B586" s="41" t="s">
        <v>719</v>
      </c>
      <c r="C586" s="42"/>
      <c r="D586" s="146" t="s">
        <v>56</v>
      </c>
      <c r="E586" s="147" t="s">
        <v>71</v>
      </c>
      <c r="F586" s="148" t="s">
        <v>125</v>
      </c>
      <c r="G586" s="148" t="s">
        <v>73</v>
      </c>
      <c r="H586" s="149"/>
      <c r="I586" s="280"/>
      <c r="J586" s="267"/>
      <c r="K586" s="152">
        <v>24</v>
      </c>
      <c r="L586" s="153">
        <v>365</v>
      </c>
      <c r="M586" s="281" t="s">
        <v>746</v>
      </c>
      <c r="N586" s="119" t="s">
        <v>416</v>
      </c>
      <c r="O586" s="120">
        <v>1</v>
      </c>
      <c r="P586" s="155" t="s">
        <v>135</v>
      </c>
      <c r="Q586" s="155">
        <v>0</v>
      </c>
      <c r="R586" s="155">
        <v>0</v>
      </c>
      <c r="S586" s="156" t="s">
        <v>106</v>
      </c>
      <c r="T586" s="156">
        <v>0</v>
      </c>
      <c r="U586" s="156" t="s">
        <v>107</v>
      </c>
      <c r="V586" s="157">
        <v>0</v>
      </c>
      <c r="W586" s="158">
        <v>28</v>
      </c>
      <c r="X586" s="159">
        <v>1</v>
      </c>
      <c r="Y586" s="160">
        <v>1</v>
      </c>
      <c r="Z586" s="161">
        <f t="shared" si="135"/>
        <v>20.440000000000001</v>
      </c>
      <c r="AA586" s="155">
        <v>0</v>
      </c>
      <c r="AB586" s="162" t="s">
        <v>80</v>
      </c>
      <c r="AC586" s="163" t="s">
        <v>56</v>
      </c>
      <c r="AD586" s="164" t="s">
        <v>56</v>
      </c>
      <c r="AE586" s="163" t="s">
        <v>56</v>
      </c>
      <c r="AF586" s="164">
        <f t="shared" si="136"/>
        <v>613.20000000000005</v>
      </c>
      <c r="AG586" s="165">
        <f t="shared" si="137"/>
        <v>73584</v>
      </c>
      <c r="AH586" s="166" t="s">
        <v>81</v>
      </c>
      <c r="AI586" s="167"/>
      <c r="AJ586" s="168"/>
      <c r="AK586" s="169"/>
      <c r="AL586" s="170"/>
      <c r="AM586" s="171"/>
      <c r="AN586" s="172"/>
      <c r="AO586" s="173">
        <f t="shared" si="128"/>
        <v>0</v>
      </c>
      <c r="AP586" s="174" t="s">
        <v>82</v>
      </c>
      <c r="AQ586" s="175" t="str" cm="1">
        <f t="array" ref="AQ586">_xlfn.IFS(OR($G586="公衆街路灯A",$G586="定額電灯"),$G586&amp;AP586,COUNTIF(G586,"*従量電灯*"),G586,1,"-")</f>
        <v>従量電灯</v>
      </c>
      <c r="AR586" s="176" t="str" cm="1">
        <f t="array" ref="AR586">_xlfn.IFS($AN586=0,"-",OR($AH586="対象外",$AH586="-"),"-",OR($G586="公衆街路灯A",$G586="定額電灯"),_xlfn.XLOOKUP($AQ586,削除禁止_電灯料金!$B:$B,削除禁止_電灯料金!$E:$E,0),1,"-")</f>
        <v>-</v>
      </c>
      <c r="AS586" s="177" t="str" cm="1">
        <f t="array" ref="AS586">_xlfn.IFS($AR586="-","-",OR($G586="公衆街路灯A",$G586="定額電灯"),_xlfn.XLOOKUP(AQ586,削除禁止_電灯料金!$B:$B,削除禁止_電灯料金!$D:$D,0),1,"-")</f>
        <v>-</v>
      </c>
      <c r="AT586" s="176">
        <f>IFERROR(IF(OR($G586="公衆街路灯A",$G586="定額電灯"),"-",ROUND((_xlfn.XLOOKUP($AQ586,削除禁止_電灯料金!$B:$B,削除禁止_電灯料金!$E:$E)*AM586/1000*$K586*$L586/12),2)),"-")</f>
        <v>0</v>
      </c>
      <c r="AU586" s="177">
        <f>IFERROR(IF(OR($G586="公衆街路灯A",$G586="定額電灯"),"-",ROUND((AM586/1000*$K586*$L586/12)*_xlfn.XLOOKUP($A586,削除禁止_電灯料金!K:K,削除禁止_電灯料金!M:M,"-"),2)),"-")</f>
        <v>0</v>
      </c>
      <c r="AV586" s="178">
        <f>IFERROR(IF(OR($G586="公衆街路灯A",$G586="定額電灯"),ROUND((((AR586+AS586)*AN586))*12*_xlfn.XLOOKUP($A586,削除禁止_電灯料金!K:K,削除禁止_電灯料金!N:N),0),ROUND((AT586+AU586)*AN586*12*_xlfn.XLOOKUP($A586,削除禁止_電灯料金!K:K,削除禁止_電灯料金!N:N),0)),0)</f>
        <v>0</v>
      </c>
      <c r="AW586" s="145"/>
    </row>
    <row r="587" spans="1:49" ht="30" customHeight="1">
      <c r="A587" s="1">
        <v>8</v>
      </c>
      <c r="B587" s="41" t="s">
        <v>719</v>
      </c>
      <c r="C587" s="42"/>
      <c r="D587" s="146" t="s">
        <v>56</v>
      </c>
      <c r="E587" s="147" t="s">
        <v>71</v>
      </c>
      <c r="F587" s="148" t="s">
        <v>125</v>
      </c>
      <c r="G587" s="148" t="s">
        <v>73</v>
      </c>
      <c r="H587" s="149"/>
      <c r="I587" s="280"/>
      <c r="J587" s="267"/>
      <c r="K587" s="152">
        <v>7</v>
      </c>
      <c r="L587" s="153">
        <v>240</v>
      </c>
      <c r="M587" s="281" t="s">
        <v>747</v>
      </c>
      <c r="N587" s="119" t="s">
        <v>110</v>
      </c>
      <c r="O587" s="120">
        <v>1</v>
      </c>
      <c r="P587" s="155" t="s">
        <v>135</v>
      </c>
      <c r="Q587" s="155">
        <v>0</v>
      </c>
      <c r="R587" s="155" t="s">
        <v>359</v>
      </c>
      <c r="S587" s="156">
        <v>0</v>
      </c>
      <c r="T587" s="156">
        <v>0</v>
      </c>
      <c r="U587" s="156">
        <v>0</v>
      </c>
      <c r="V587" s="157" t="s">
        <v>748</v>
      </c>
      <c r="W587" s="158">
        <v>28</v>
      </c>
      <c r="X587" s="159">
        <v>1</v>
      </c>
      <c r="Y587" s="160">
        <v>1</v>
      </c>
      <c r="Z587" s="161">
        <f t="shared" si="135"/>
        <v>3.92</v>
      </c>
      <c r="AA587" s="155">
        <v>0</v>
      </c>
      <c r="AB587" s="162" t="s">
        <v>80</v>
      </c>
      <c r="AC587" s="163" t="s">
        <v>56</v>
      </c>
      <c r="AD587" s="164" t="s">
        <v>56</v>
      </c>
      <c r="AE587" s="163" t="s">
        <v>56</v>
      </c>
      <c r="AF587" s="164">
        <f t="shared" si="136"/>
        <v>117.6</v>
      </c>
      <c r="AG587" s="165">
        <f t="shared" si="137"/>
        <v>14112</v>
      </c>
      <c r="AH587" s="166" t="s">
        <v>81</v>
      </c>
      <c r="AI587" s="167"/>
      <c r="AJ587" s="168"/>
      <c r="AK587" s="169"/>
      <c r="AL587" s="170"/>
      <c r="AM587" s="171"/>
      <c r="AN587" s="172"/>
      <c r="AO587" s="173">
        <f t="shared" si="128"/>
        <v>0</v>
      </c>
      <c r="AP587" s="174" t="s">
        <v>82</v>
      </c>
      <c r="AQ587" s="175" t="str" cm="1">
        <f t="array" ref="AQ587">_xlfn.IFS(OR($G587="公衆街路灯A",$G587="定額電灯"),$G587&amp;AP587,COUNTIF(G587,"*従量電灯*"),G587,1,"-")</f>
        <v>従量電灯</v>
      </c>
      <c r="AR587" s="176" t="str" cm="1">
        <f t="array" ref="AR587">_xlfn.IFS($AN587=0,"-",OR($AH587="対象外",$AH587="-"),"-",OR($G587="公衆街路灯A",$G587="定額電灯"),_xlfn.XLOOKUP($AQ587,削除禁止_電灯料金!$B:$B,削除禁止_電灯料金!$E:$E,0),1,"-")</f>
        <v>-</v>
      </c>
      <c r="AS587" s="177" t="str" cm="1">
        <f t="array" ref="AS587">_xlfn.IFS($AR587="-","-",OR($G587="公衆街路灯A",$G587="定額電灯"),_xlfn.XLOOKUP(AQ587,削除禁止_電灯料金!$B:$B,削除禁止_電灯料金!$D:$D,0),1,"-")</f>
        <v>-</v>
      </c>
      <c r="AT587" s="176">
        <f>IFERROR(IF(OR($G587="公衆街路灯A",$G587="定額電灯"),"-",ROUND((_xlfn.XLOOKUP($AQ587,削除禁止_電灯料金!$B:$B,削除禁止_電灯料金!$E:$E)*AM587/1000*$K587*$L587/12),2)),"-")</f>
        <v>0</v>
      </c>
      <c r="AU587" s="177">
        <f>IFERROR(IF(OR($G587="公衆街路灯A",$G587="定額電灯"),"-",ROUND((AM587/1000*$K587*$L587/12)*_xlfn.XLOOKUP($A587,削除禁止_電灯料金!K:K,削除禁止_電灯料金!M:M,"-"),2)),"-")</f>
        <v>0</v>
      </c>
      <c r="AV587" s="178">
        <f>IFERROR(IF(OR($G587="公衆街路灯A",$G587="定額電灯"),ROUND((((AR587+AS587)*AN587))*12*_xlfn.XLOOKUP($A587,削除禁止_電灯料金!K:K,削除禁止_電灯料金!N:N),0),ROUND((AT587+AU587)*AN587*12*_xlfn.XLOOKUP($A587,削除禁止_電灯料金!K:K,削除禁止_電灯料金!N:N),0)),0)</f>
        <v>0</v>
      </c>
      <c r="AW587" s="145"/>
    </row>
    <row r="588" spans="1:49" ht="30" customHeight="1">
      <c r="A588" s="1">
        <v>8</v>
      </c>
      <c r="B588" s="41" t="s">
        <v>719</v>
      </c>
      <c r="C588" s="42"/>
      <c r="D588" s="146" t="s">
        <v>56</v>
      </c>
      <c r="E588" s="147" t="s">
        <v>71</v>
      </c>
      <c r="F588" s="148" t="s">
        <v>125</v>
      </c>
      <c r="G588" s="148" t="s">
        <v>73</v>
      </c>
      <c r="H588" s="149"/>
      <c r="I588" s="280"/>
      <c r="J588" s="267"/>
      <c r="K588" s="152">
        <v>7</v>
      </c>
      <c r="L588" s="153">
        <v>240</v>
      </c>
      <c r="M588" s="281" t="s">
        <v>650</v>
      </c>
      <c r="N588" s="119" t="s">
        <v>110</v>
      </c>
      <c r="O588" s="120">
        <v>2</v>
      </c>
      <c r="P588" s="155" t="s">
        <v>135</v>
      </c>
      <c r="Q588" s="155">
        <v>0</v>
      </c>
      <c r="R588" s="155" t="s">
        <v>295</v>
      </c>
      <c r="S588" s="156">
        <v>0</v>
      </c>
      <c r="T588" s="156">
        <v>0</v>
      </c>
      <c r="U588" s="156">
        <v>0</v>
      </c>
      <c r="V588" s="157" t="s">
        <v>748</v>
      </c>
      <c r="W588" s="158">
        <v>28</v>
      </c>
      <c r="X588" s="159">
        <v>3</v>
      </c>
      <c r="Y588" s="160">
        <v>6</v>
      </c>
      <c r="Z588" s="161">
        <f t="shared" si="135"/>
        <v>23.52</v>
      </c>
      <c r="AA588" s="155">
        <v>0</v>
      </c>
      <c r="AB588" s="162" t="s">
        <v>80</v>
      </c>
      <c r="AC588" s="163" t="s">
        <v>56</v>
      </c>
      <c r="AD588" s="164" t="s">
        <v>56</v>
      </c>
      <c r="AE588" s="163" t="s">
        <v>56</v>
      </c>
      <c r="AF588" s="164">
        <f t="shared" si="136"/>
        <v>117.60000000000001</v>
      </c>
      <c r="AG588" s="165">
        <f t="shared" si="137"/>
        <v>84672</v>
      </c>
      <c r="AH588" s="166" t="s">
        <v>81</v>
      </c>
      <c r="AI588" s="167"/>
      <c r="AJ588" s="168"/>
      <c r="AK588" s="169"/>
      <c r="AL588" s="170"/>
      <c r="AM588" s="171"/>
      <c r="AN588" s="172"/>
      <c r="AO588" s="173">
        <f t="shared" si="128"/>
        <v>0</v>
      </c>
      <c r="AP588" s="174" t="s">
        <v>82</v>
      </c>
      <c r="AQ588" s="175" t="str" cm="1">
        <f t="array" ref="AQ588">_xlfn.IFS(OR($G588="公衆街路灯A",$G588="定額電灯"),$G588&amp;AP588,COUNTIF(G588,"*従量電灯*"),G588,1,"-")</f>
        <v>従量電灯</v>
      </c>
      <c r="AR588" s="176" t="str" cm="1">
        <f t="array" ref="AR588">_xlfn.IFS($AN588=0,"-",OR($AH588="対象外",$AH588="-"),"-",OR($G588="公衆街路灯A",$G588="定額電灯"),_xlfn.XLOOKUP($AQ588,削除禁止_電灯料金!$B:$B,削除禁止_電灯料金!$E:$E,0),1,"-")</f>
        <v>-</v>
      </c>
      <c r="AS588" s="177" t="str" cm="1">
        <f t="array" ref="AS588">_xlfn.IFS($AR588="-","-",OR($G588="公衆街路灯A",$G588="定額電灯"),_xlfn.XLOOKUP(AQ588,削除禁止_電灯料金!$B:$B,削除禁止_電灯料金!$D:$D,0),1,"-")</f>
        <v>-</v>
      </c>
      <c r="AT588" s="176">
        <f>IFERROR(IF(OR($G588="公衆街路灯A",$G588="定額電灯"),"-",ROUND((_xlfn.XLOOKUP($AQ588,削除禁止_電灯料金!$B:$B,削除禁止_電灯料金!$E:$E)*AM588/1000*$K588*$L588/12),2)),"-")</f>
        <v>0</v>
      </c>
      <c r="AU588" s="177">
        <f>IFERROR(IF(OR($G588="公衆街路灯A",$G588="定額電灯"),"-",ROUND((AM588/1000*$K588*$L588/12)*_xlfn.XLOOKUP($A588,削除禁止_電灯料金!K:K,削除禁止_電灯料金!M:M,"-"),2)),"-")</f>
        <v>0</v>
      </c>
      <c r="AV588" s="178">
        <f>IFERROR(IF(OR($G588="公衆街路灯A",$G588="定額電灯"),ROUND((((AR588+AS588)*AN588))*12*_xlfn.XLOOKUP($A588,削除禁止_電灯料金!K:K,削除禁止_電灯料金!N:N),0),ROUND((AT588+AU588)*AN588*12*_xlfn.XLOOKUP($A588,削除禁止_電灯料金!K:K,削除禁止_電灯料金!N:N),0)),0)</f>
        <v>0</v>
      </c>
      <c r="AW588" s="145"/>
    </row>
    <row r="589" spans="1:49" ht="30" customHeight="1">
      <c r="A589" s="1">
        <v>8</v>
      </c>
      <c r="B589" s="41" t="s">
        <v>719</v>
      </c>
      <c r="C589" s="42"/>
      <c r="D589" s="146" t="s">
        <v>56</v>
      </c>
      <c r="E589" s="147" t="s">
        <v>71</v>
      </c>
      <c r="F589" s="148" t="s">
        <v>125</v>
      </c>
      <c r="G589" s="148" t="s">
        <v>73</v>
      </c>
      <c r="H589" s="149"/>
      <c r="I589" s="280"/>
      <c r="J589" s="267"/>
      <c r="K589" s="152">
        <v>24</v>
      </c>
      <c r="L589" s="153">
        <v>365</v>
      </c>
      <c r="M589" s="281" t="s">
        <v>749</v>
      </c>
      <c r="N589" s="119" t="s">
        <v>416</v>
      </c>
      <c r="O589" s="120">
        <v>1</v>
      </c>
      <c r="P589" s="155" t="s">
        <v>135</v>
      </c>
      <c r="Q589" s="155">
        <v>0</v>
      </c>
      <c r="R589" s="155">
        <v>0</v>
      </c>
      <c r="S589" s="156" t="s">
        <v>750</v>
      </c>
      <c r="T589" s="156" t="s">
        <v>751</v>
      </c>
      <c r="U589" s="156" t="s">
        <v>107</v>
      </c>
      <c r="V589" s="157">
        <v>0</v>
      </c>
      <c r="W589" s="158">
        <v>28</v>
      </c>
      <c r="X589" s="159">
        <v>1</v>
      </c>
      <c r="Y589" s="160">
        <v>1</v>
      </c>
      <c r="Z589" s="161">
        <f t="shared" si="135"/>
        <v>20.440000000000001</v>
      </c>
      <c r="AA589" s="155">
        <v>0</v>
      </c>
      <c r="AB589" s="162" t="s">
        <v>80</v>
      </c>
      <c r="AC589" s="163" t="s">
        <v>56</v>
      </c>
      <c r="AD589" s="164" t="s">
        <v>56</v>
      </c>
      <c r="AE589" s="163" t="s">
        <v>56</v>
      </c>
      <c r="AF589" s="164">
        <f t="shared" si="136"/>
        <v>613.20000000000005</v>
      </c>
      <c r="AG589" s="165">
        <f t="shared" si="137"/>
        <v>73584</v>
      </c>
      <c r="AH589" s="166" t="s">
        <v>81</v>
      </c>
      <c r="AI589" s="167"/>
      <c r="AJ589" s="168"/>
      <c r="AK589" s="169"/>
      <c r="AL589" s="170"/>
      <c r="AM589" s="171"/>
      <c r="AN589" s="172"/>
      <c r="AO589" s="173">
        <f t="shared" si="128"/>
        <v>0</v>
      </c>
      <c r="AP589" s="174" t="s">
        <v>82</v>
      </c>
      <c r="AQ589" s="175" t="str" cm="1">
        <f t="array" ref="AQ589">_xlfn.IFS(OR($G589="公衆街路灯A",$G589="定額電灯"),$G589&amp;AP589,COUNTIF(G589,"*従量電灯*"),G589,1,"-")</f>
        <v>従量電灯</v>
      </c>
      <c r="AR589" s="176" t="str" cm="1">
        <f t="array" ref="AR589">_xlfn.IFS($AN589=0,"-",OR($AH589="対象外",$AH589="-"),"-",OR($G589="公衆街路灯A",$G589="定額電灯"),_xlfn.XLOOKUP($AQ589,削除禁止_電灯料金!$B:$B,削除禁止_電灯料金!$E:$E,0),1,"-")</f>
        <v>-</v>
      </c>
      <c r="AS589" s="177" t="str" cm="1">
        <f t="array" ref="AS589">_xlfn.IFS($AR589="-","-",OR($G589="公衆街路灯A",$G589="定額電灯"),_xlfn.XLOOKUP(AQ589,削除禁止_電灯料金!$B:$B,削除禁止_電灯料金!$D:$D,0),1,"-")</f>
        <v>-</v>
      </c>
      <c r="AT589" s="176">
        <f>IFERROR(IF(OR($G589="公衆街路灯A",$G589="定額電灯"),"-",ROUND((_xlfn.XLOOKUP($AQ589,削除禁止_電灯料金!$B:$B,削除禁止_電灯料金!$E:$E)*AM589/1000*$K589*$L589/12),2)),"-")</f>
        <v>0</v>
      </c>
      <c r="AU589" s="177">
        <f>IFERROR(IF(OR($G589="公衆街路灯A",$G589="定額電灯"),"-",ROUND((AM589/1000*$K589*$L589/12)*_xlfn.XLOOKUP($A589,削除禁止_電灯料金!K:K,削除禁止_電灯料金!M:M,"-"),2)),"-")</f>
        <v>0</v>
      </c>
      <c r="AV589" s="178">
        <f>IFERROR(IF(OR($G589="公衆街路灯A",$G589="定額電灯"),ROUND((((AR589+AS589)*AN589))*12*_xlfn.XLOOKUP($A589,削除禁止_電灯料金!K:K,削除禁止_電灯料金!N:N),0),ROUND((AT589+AU589)*AN589*12*_xlfn.XLOOKUP($A589,削除禁止_電灯料金!K:K,削除禁止_電灯料金!N:N),0)),0)</f>
        <v>0</v>
      </c>
      <c r="AW589" s="145"/>
    </row>
    <row r="590" spans="1:49" ht="30" customHeight="1">
      <c r="A590" s="1">
        <v>8</v>
      </c>
      <c r="B590" s="41" t="s">
        <v>719</v>
      </c>
      <c r="C590" s="42"/>
      <c r="D590" s="146" t="s">
        <v>56</v>
      </c>
      <c r="E590" s="147" t="s">
        <v>71</v>
      </c>
      <c r="F590" s="148" t="s">
        <v>125</v>
      </c>
      <c r="G590" s="148" t="s">
        <v>73</v>
      </c>
      <c r="H590" s="149"/>
      <c r="I590" s="280"/>
      <c r="J590" s="267"/>
      <c r="K590" s="152">
        <v>7</v>
      </c>
      <c r="L590" s="153">
        <v>240</v>
      </c>
      <c r="M590" s="281" t="s">
        <v>752</v>
      </c>
      <c r="N590" s="119" t="s">
        <v>110</v>
      </c>
      <c r="O590" s="120">
        <v>2</v>
      </c>
      <c r="P590" s="155" t="s">
        <v>135</v>
      </c>
      <c r="Q590" s="155">
        <v>0</v>
      </c>
      <c r="R590" s="155" t="s">
        <v>295</v>
      </c>
      <c r="S590" s="156">
        <v>0</v>
      </c>
      <c r="T590" s="156">
        <v>0</v>
      </c>
      <c r="U590" s="156">
        <v>0</v>
      </c>
      <c r="V590" s="157" t="s">
        <v>90</v>
      </c>
      <c r="W590" s="158">
        <v>28</v>
      </c>
      <c r="X590" s="159">
        <v>1</v>
      </c>
      <c r="Y590" s="160">
        <v>2</v>
      </c>
      <c r="Z590" s="161">
        <f t="shared" si="135"/>
        <v>7.84</v>
      </c>
      <c r="AA590" s="155">
        <v>0</v>
      </c>
      <c r="AB590" s="162" t="s">
        <v>80</v>
      </c>
      <c r="AC590" s="163" t="s">
        <v>56</v>
      </c>
      <c r="AD590" s="164" t="s">
        <v>56</v>
      </c>
      <c r="AE590" s="163" t="s">
        <v>56</v>
      </c>
      <c r="AF590" s="164">
        <f t="shared" si="136"/>
        <v>117.6</v>
      </c>
      <c r="AG590" s="165">
        <f t="shared" si="137"/>
        <v>28224</v>
      </c>
      <c r="AH590" s="166" t="s">
        <v>81</v>
      </c>
      <c r="AI590" s="167"/>
      <c r="AJ590" s="168"/>
      <c r="AK590" s="169"/>
      <c r="AL590" s="170"/>
      <c r="AM590" s="171"/>
      <c r="AN590" s="172"/>
      <c r="AO590" s="173">
        <f t="shared" si="128"/>
        <v>0</v>
      </c>
      <c r="AP590" s="174" t="s">
        <v>82</v>
      </c>
      <c r="AQ590" s="175" t="str" cm="1">
        <f t="array" ref="AQ590">_xlfn.IFS(OR($G590="公衆街路灯A",$G590="定額電灯"),$G590&amp;AP590,COUNTIF(G590,"*従量電灯*"),G590,1,"-")</f>
        <v>従量電灯</v>
      </c>
      <c r="AR590" s="176" t="str" cm="1">
        <f t="array" ref="AR590">_xlfn.IFS($AN590=0,"-",OR($AH590="対象外",$AH590="-"),"-",OR($G590="公衆街路灯A",$G590="定額電灯"),_xlfn.XLOOKUP($AQ590,削除禁止_電灯料金!$B:$B,削除禁止_電灯料金!$E:$E,0),1,"-")</f>
        <v>-</v>
      </c>
      <c r="AS590" s="177" t="str" cm="1">
        <f t="array" ref="AS590">_xlfn.IFS($AR590="-","-",OR($G590="公衆街路灯A",$G590="定額電灯"),_xlfn.XLOOKUP(AQ590,削除禁止_電灯料金!$B:$B,削除禁止_電灯料金!$D:$D,0),1,"-")</f>
        <v>-</v>
      </c>
      <c r="AT590" s="176">
        <f>IFERROR(IF(OR($G590="公衆街路灯A",$G590="定額電灯"),"-",ROUND((_xlfn.XLOOKUP($AQ590,削除禁止_電灯料金!$B:$B,削除禁止_電灯料金!$E:$E)*AM590/1000*$K590*$L590/12),2)),"-")</f>
        <v>0</v>
      </c>
      <c r="AU590" s="177">
        <f>IFERROR(IF(OR($G590="公衆街路灯A",$G590="定額電灯"),"-",ROUND((AM590/1000*$K590*$L590/12)*_xlfn.XLOOKUP($A590,削除禁止_電灯料金!K:K,削除禁止_電灯料金!M:M,"-"),2)),"-")</f>
        <v>0</v>
      </c>
      <c r="AV590" s="178">
        <f>IFERROR(IF(OR($G590="公衆街路灯A",$G590="定額電灯"),ROUND((((AR590+AS590)*AN590))*12*_xlfn.XLOOKUP($A590,削除禁止_電灯料金!K:K,削除禁止_電灯料金!N:N),0),ROUND((AT590+AU590)*AN590*12*_xlfn.XLOOKUP($A590,削除禁止_電灯料金!K:K,削除禁止_電灯料金!N:N),0)),0)</f>
        <v>0</v>
      </c>
      <c r="AW590" s="145"/>
    </row>
    <row r="591" spans="1:49" ht="30" customHeight="1">
      <c r="A591" s="1">
        <v>8</v>
      </c>
      <c r="B591" s="41" t="s">
        <v>719</v>
      </c>
      <c r="C591" s="42"/>
      <c r="D591" s="146" t="s">
        <v>56</v>
      </c>
      <c r="E591" s="147" t="s">
        <v>71</v>
      </c>
      <c r="F591" s="148" t="s">
        <v>753</v>
      </c>
      <c r="G591" s="148" t="s">
        <v>73</v>
      </c>
      <c r="H591" s="149"/>
      <c r="I591" s="280"/>
      <c r="J591" s="267"/>
      <c r="K591" s="152">
        <v>7</v>
      </c>
      <c r="L591" s="153">
        <v>240</v>
      </c>
      <c r="M591" s="281" t="s">
        <v>377</v>
      </c>
      <c r="N591" s="119" t="s">
        <v>110</v>
      </c>
      <c r="O591" s="120">
        <v>2</v>
      </c>
      <c r="P591" s="155" t="s">
        <v>294</v>
      </c>
      <c r="Q591" s="155">
        <v>0</v>
      </c>
      <c r="R591" s="155" t="s">
        <v>295</v>
      </c>
      <c r="S591" s="156">
        <v>0</v>
      </c>
      <c r="T591" s="156">
        <v>0</v>
      </c>
      <c r="U591" s="156" t="s">
        <v>754</v>
      </c>
      <c r="V591" s="157">
        <v>0</v>
      </c>
      <c r="W591" s="158">
        <v>47</v>
      </c>
      <c r="X591" s="159">
        <v>32</v>
      </c>
      <c r="Y591" s="160">
        <v>64</v>
      </c>
      <c r="Z591" s="161">
        <f t="shared" si="135"/>
        <v>421.12</v>
      </c>
      <c r="AA591" s="155">
        <v>0</v>
      </c>
      <c r="AB591" s="162" t="s">
        <v>80</v>
      </c>
      <c r="AC591" s="163" t="s">
        <v>56</v>
      </c>
      <c r="AD591" s="164" t="s">
        <v>56</v>
      </c>
      <c r="AE591" s="163" t="s">
        <v>56</v>
      </c>
      <c r="AF591" s="164">
        <f t="shared" si="136"/>
        <v>197.4</v>
      </c>
      <c r="AG591" s="165">
        <f t="shared" si="137"/>
        <v>1516032</v>
      </c>
      <c r="AH591" s="166" t="s">
        <v>113</v>
      </c>
      <c r="AI591" s="167"/>
      <c r="AJ591" s="168"/>
      <c r="AK591" s="169"/>
      <c r="AL591" s="170"/>
      <c r="AM591" s="171"/>
      <c r="AN591" s="172"/>
      <c r="AO591" s="173">
        <f t="shared" si="128"/>
        <v>0</v>
      </c>
      <c r="AP591" s="174" t="s">
        <v>82</v>
      </c>
      <c r="AQ591" s="175" t="str" cm="1">
        <f t="array" ref="AQ591">_xlfn.IFS(OR($G591="公衆街路灯A",$G591="定額電灯"),$G591&amp;AP591,COUNTIF(G591,"*従量電灯*"),G591,1,"-")</f>
        <v>従量電灯</v>
      </c>
      <c r="AR591" s="176" t="str" cm="1">
        <f t="array" ref="AR591">_xlfn.IFS($AN591=0,"-",OR($AH591="対象外",$AH591="-"),"-",OR($G591="公衆街路灯A",$G591="定額電灯"),_xlfn.XLOOKUP($AQ591,削除禁止_電灯料金!$B:$B,削除禁止_電灯料金!$E:$E,0),1,"-")</f>
        <v>-</v>
      </c>
      <c r="AS591" s="177" t="str" cm="1">
        <f t="array" ref="AS591">_xlfn.IFS($AR591="-","-",OR($G591="公衆街路灯A",$G591="定額電灯"),_xlfn.XLOOKUP(AQ591,削除禁止_電灯料金!$B:$B,削除禁止_電灯料金!$D:$D,0),1,"-")</f>
        <v>-</v>
      </c>
      <c r="AT591" s="176">
        <f>IFERROR(IF(OR($G591="公衆街路灯A",$G591="定額電灯"),"-",ROUND((_xlfn.XLOOKUP($AQ591,削除禁止_電灯料金!$B:$B,削除禁止_電灯料金!$E:$E)*AM591/1000*$K591*$L591/12),2)),"-")</f>
        <v>0</v>
      </c>
      <c r="AU591" s="177">
        <f>IFERROR(IF(OR($G591="公衆街路灯A",$G591="定額電灯"),"-",ROUND((AM591/1000*$K591*$L591/12)*_xlfn.XLOOKUP($A591,削除禁止_電灯料金!K:K,削除禁止_電灯料金!M:M,"-"),2)),"-")</f>
        <v>0</v>
      </c>
      <c r="AV591" s="178">
        <f>IFERROR(IF(OR($G591="公衆街路灯A",$G591="定額電灯"),ROUND((((AR591+AS591)*AN591))*12*_xlfn.XLOOKUP($A591,削除禁止_電灯料金!K:K,削除禁止_電灯料金!N:N),0),ROUND((AT591+AU591)*AN591*12*_xlfn.XLOOKUP($A591,削除禁止_電灯料金!K:K,削除禁止_電灯料金!N:N),0)),0)</f>
        <v>0</v>
      </c>
      <c r="AW591" s="145"/>
    </row>
    <row r="592" spans="1:49" ht="30" customHeight="1">
      <c r="A592" s="1">
        <v>8</v>
      </c>
      <c r="B592" s="41" t="s">
        <v>719</v>
      </c>
      <c r="C592" s="42"/>
      <c r="D592" s="146" t="s">
        <v>56</v>
      </c>
      <c r="E592" s="147" t="s">
        <v>71</v>
      </c>
      <c r="F592" s="148" t="s">
        <v>753</v>
      </c>
      <c r="G592" s="148" t="s">
        <v>73</v>
      </c>
      <c r="H592" s="149"/>
      <c r="I592" s="280"/>
      <c r="J592" s="267"/>
      <c r="K592" s="152">
        <v>24</v>
      </c>
      <c r="L592" s="153">
        <v>365</v>
      </c>
      <c r="M592" s="281" t="s">
        <v>755</v>
      </c>
      <c r="N592" s="119" t="s">
        <v>416</v>
      </c>
      <c r="O592" s="120">
        <v>1</v>
      </c>
      <c r="P592" s="155" t="s">
        <v>135</v>
      </c>
      <c r="Q592" s="155">
        <v>0</v>
      </c>
      <c r="R592" s="155">
        <v>0</v>
      </c>
      <c r="S592" s="156" t="s">
        <v>756</v>
      </c>
      <c r="T592" s="156" t="s">
        <v>532</v>
      </c>
      <c r="U592" s="156" t="s">
        <v>102</v>
      </c>
      <c r="V592" s="157">
        <v>0</v>
      </c>
      <c r="W592" s="158">
        <v>28</v>
      </c>
      <c r="X592" s="159">
        <v>3</v>
      </c>
      <c r="Y592" s="160">
        <v>3</v>
      </c>
      <c r="Z592" s="161">
        <f t="shared" si="135"/>
        <v>61.32</v>
      </c>
      <c r="AA592" s="155">
        <v>0</v>
      </c>
      <c r="AB592" s="162" t="s">
        <v>80</v>
      </c>
      <c r="AC592" s="163" t="s">
        <v>56</v>
      </c>
      <c r="AD592" s="164" t="s">
        <v>56</v>
      </c>
      <c r="AE592" s="163" t="s">
        <v>56</v>
      </c>
      <c r="AF592" s="164">
        <f t="shared" si="136"/>
        <v>613.19999999999993</v>
      </c>
      <c r="AG592" s="165">
        <f t="shared" si="137"/>
        <v>220752</v>
      </c>
      <c r="AH592" s="166" t="s">
        <v>81</v>
      </c>
      <c r="AI592" s="167"/>
      <c r="AJ592" s="168"/>
      <c r="AK592" s="169"/>
      <c r="AL592" s="170"/>
      <c r="AM592" s="171"/>
      <c r="AN592" s="172"/>
      <c r="AO592" s="173">
        <f t="shared" si="128"/>
        <v>0</v>
      </c>
      <c r="AP592" s="174" t="s">
        <v>82</v>
      </c>
      <c r="AQ592" s="175" t="str" cm="1">
        <f t="array" ref="AQ592">_xlfn.IFS(OR($G592="公衆街路灯A",$G592="定額電灯"),$G592&amp;AP592,COUNTIF(G592,"*従量電灯*"),G592,1,"-")</f>
        <v>従量電灯</v>
      </c>
      <c r="AR592" s="176" t="str" cm="1">
        <f t="array" ref="AR592">_xlfn.IFS($AN592=0,"-",OR($AH592="対象外",$AH592="-"),"-",OR($G592="公衆街路灯A",$G592="定額電灯"),_xlfn.XLOOKUP($AQ592,削除禁止_電灯料金!$B:$B,削除禁止_電灯料金!$E:$E,0),1,"-")</f>
        <v>-</v>
      </c>
      <c r="AS592" s="177" t="str" cm="1">
        <f t="array" ref="AS592">_xlfn.IFS($AR592="-","-",OR($G592="公衆街路灯A",$G592="定額電灯"),_xlfn.XLOOKUP(AQ592,削除禁止_電灯料金!$B:$B,削除禁止_電灯料金!$D:$D,0),1,"-")</f>
        <v>-</v>
      </c>
      <c r="AT592" s="176">
        <f>IFERROR(IF(OR($G592="公衆街路灯A",$G592="定額電灯"),"-",ROUND((_xlfn.XLOOKUP($AQ592,削除禁止_電灯料金!$B:$B,削除禁止_電灯料金!$E:$E)*AM592/1000*$K592*$L592/12),2)),"-")</f>
        <v>0</v>
      </c>
      <c r="AU592" s="177">
        <f>IFERROR(IF(OR($G592="公衆街路灯A",$G592="定額電灯"),"-",ROUND((AM592/1000*$K592*$L592/12)*_xlfn.XLOOKUP($A592,削除禁止_電灯料金!K:K,削除禁止_電灯料金!M:M,"-"),2)),"-")</f>
        <v>0</v>
      </c>
      <c r="AV592" s="178">
        <f>IFERROR(IF(OR($G592="公衆街路灯A",$G592="定額電灯"),ROUND((((AR592+AS592)*AN592))*12*_xlfn.XLOOKUP($A592,削除禁止_電灯料金!K:K,削除禁止_電灯料金!N:N),0),ROUND((AT592+AU592)*AN592*12*_xlfn.XLOOKUP($A592,削除禁止_電灯料金!K:K,削除禁止_電灯料金!N:N),0)),0)</f>
        <v>0</v>
      </c>
      <c r="AW592" s="145"/>
    </row>
    <row r="593" spans="1:49" ht="30" customHeight="1">
      <c r="A593" s="1">
        <v>8</v>
      </c>
      <c r="B593" s="41" t="s">
        <v>719</v>
      </c>
      <c r="C593" s="42"/>
      <c r="D593" s="146" t="s">
        <v>56</v>
      </c>
      <c r="E593" s="147" t="s">
        <v>71</v>
      </c>
      <c r="F593" s="148" t="s">
        <v>757</v>
      </c>
      <c r="G593" s="148" t="s">
        <v>73</v>
      </c>
      <c r="H593" s="149"/>
      <c r="I593" s="280"/>
      <c r="J593" s="267"/>
      <c r="K593" s="152">
        <v>4</v>
      </c>
      <c r="L593" s="153">
        <v>240</v>
      </c>
      <c r="M593" s="281" t="s">
        <v>356</v>
      </c>
      <c r="N593" s="119" t="s">
        <v>110</v>
      </c>
      <c r="O593" s="120">
        <v>2</v>
      </c>
      <c r="P593" s="155" t="s">
        <v>294</v>
      </c>
      <c r="Q593" s="155">
        <v>0</v>
      </c>
      <c r="R593" s="155" t="s">
        <v>295</v>
      </c>
      <c r="S593" s="156">
        <v>0</v>
      </c>
      <c r="T593" s="156">
        <v>0</v>
      </c>
      <c r="U593" s="156">
        <v>0</v>
      </c>
      <c r="V593" s="157">
        <v>0</v>
      </c>
      <c r="W593" s="158">
        <v>47</v>
      </c>
      <c r="X593" s="159">
        <v>6</v>
      </c>
      <c r="Y593" s="160">
        <v>12</v>
      </c>
      <c r="Z593" s="161">
        <f t="shared" si="135"/>
        <v>45.12</v>
      </c>
      <c r="AA593" s="155">
        <v>0</v>
      </c>
      <c r="AB593" s="162" t="s">
        <v>80</v>
      </c>
      <c r="AC593" s="163" t="s">
        <v>56</v>
      </c>
      <c r="AD593" s="164" t="s">
        <v>56</v>
      </c>
      <c r="AE593" s="163" t="s">
        <v>56</v>
      </c>
      <c r="AF593" s="164">
        <f t="shared" si="136"/>
        <v>112.8</v>
      </c>
      <c r="AG593" s="165">
        <f t="shared" si="137"/>
        <v>162432</v>
      </c>
      <c r="AH593" s="166" t="s">
        <v>113</v>
      </c>
      <c r="AI593" s="167"/>
      <c r="AJ593" s="168"/>
      <c r="AK593" s="169"/>
      <c r="AL593" s="170"/>
      <c r="AM593" s="171"/>
      <c r="AN593" s="172"/>
      <c r="AO593" s="173">
        <f t="shared" si="128"/>
        <v>0</v>
      </c>
      <c r="AP593" s="174" t="s">
        <v>82</v>
      </c>
      <c r="AQ593" s="175" t="str" cm="1">
        <f t="array" ref="AQ593">_xlfn.IFS(OR($G593="公衆街路灯A",$G593="定額電灯"),$G593&amp;AP593,COUNTIF(G593,"*従量電灯*"),G593,1,"-")</f>
        <v>従量電灯</v>
      </c>
      <c r="AR593" s="176" t="str" cm="1">
        <f t="array" ref="AR593">_xlfn.IFS($AN593=0,"-",OR($AH593="対象外",$AH593="-"),"-",OR($G593="公衆街路灯A",$G593="定額電灯"),_xlfn.XLOOKUP($AQ593,削除禁止_電灯料金!$B:$B,削除禁止_電灯料金!$E:$E,0),1,"-")</f>
        <v>-</v>
      </c>
      <c r="AS593" s="177" t="str" cm="1">
        <f t="array" ref="AS593">_xlfn.IFS($AR593="-","-",OR($G593="公衆街路灯A",$G593="定額電灯"),_xlfn.XLOOKUP(AQ593,削除禁止_電灯料金!$B:$B,削除禁止_電灯料金!$D:$D,0),1,"-")</f>
        <v>-</v>
      </c>
      <c r="AT593" s="176">
        <f>IFERROR(IF(OR($G593="公衆街路灯A",$G593="定額電灯"),"-",ROUND((_xlfn.XLOOKUP($AQ593,削除禁止_電灯料金!$B:$B,削除禁止_電灯料金!$E:$E)*AM593/1000*$K593*$L593/12),2)),"-")</f>
        <v>0</v>
      </c>
      <c r="AU593" s="177">
        <f>IFERROR(IF(OR($G593="公衆街路灯A",$G593="定額電灯"),"-",ROUND((AM593/1000*$K593*$L593/12)*_xlfn.XLOOKUP($A593,削除禁止_電灯料金!K:K,削除禁止_電灯料金!M:M,"-"),2)),"-")</f>
        <v>0</v>
      </c>
      <c r="AV593" s="178">
        <f>IFERROR(IF(OR($G593="公衆街路灯A",$G593="定額電灯"),ROUND((((AR593+AS593)*AN593))*12*_xlfn.XLOOKUP($A593,削除禁止_電灯料金!K:K,削除禁止_電灯料金!N:N),0),ROUND((AT593+AU593)*AN593*12*_xlfn.XLOOKUP($A593,削除禁止_電灯料金!K:K,削除禁止_電灯料金!N:N),0)),0)</f>
        <v>0</v>
      </c>
      <c r="AW593" s="145"/>
    </row>
    <row r="594" spans="1:49" ht="30" customHeight="1">
      <c r="A594" s="1">
        <v>8</v>
      </c>
      <c r="B594" s="41" t="s">
        <v>719</v>
      </c>
      <c r="C594" s="42"/>
      <c r="D594" s="146" t="s">
        <v>56</v>
      </c>
      <c r="E594" s="147" t="s">
        <v>71</v>
      </c>
      <c r="F594" s="148" t="s">
        <v>194</v>
      </c>
      <c r="G594" s="148" t="s">
        <v>73</v>
      </c>
      <c r="H594" s="149"/>
      <c r="I594" s="280"/>
      <c r="J594" s="267"/>
      <c r="K594" s="152">
        <v>7</v>
      </c>
      <c r="L594" s="153">
        <v>240</v>
      </c>
      <c r="M594" s="281" t="s">
        <v>369</v>
      </c>
      <c r="N594" s="119" t="s">
        <v>134</v>
      </c>
      <c r="O594" s="120">
        <v>2</v>
      </c>
      <c r="P594" s="155" t="s">
        <v>294</v>
      </c>
      <c r="Q594" s="155">
        <v>0</v>
      </c>
      <c r="R594" s="155">
        <v>0</v>
      </c>
      <c r="S594" s="156">
        <v>0</v>
      </c>
      <c r="T594" s="156">
        <v>0</v>
      </c>
      <c r="U594" s="156">
        <v>0</v>
      </c>
      <c r="V594" s="157">
        <v>0</v>
      </c>
      <c r="W594" s="158">
        <v>47</v>
      </c>
      <c r="X594" s="159">
        <v>2</v>
      </c>
      <c r="Y594" s="160">
        <v>4</v>
      </c>
      <c r="Z594" s="161">
        <f t="shared" si="135"/>
        <v>26.32</v>
      </c>
      <c r="AA594" s="155">
        <v>0</v>
      </c>
      <c r="AB594" s="162" t="s">
        <v>80</v>
      </c>
      <c r="AC594" s="163" t="s">
        <v>56</v>
      </c>
      <c r="AD594" s="164" t="s">
        <v>56</v>
      </c>
      <c r="AE594" s="163" t="s">
        <v>56</v>
      </c>
      <c r="AF594" s="164">
        <f t="shared" si="136"/>
        <v>197.4</v>
      </c>
      <c r="AG594" s="165">
        <f t="shared" si="137"/>
        <v>94752</v>
      </c>
      <c r="AH594" s="166" t="s">
        <v>113</v>
      </c>
      <c r="AI594" s="167"/>
      <c r="AJ594" s="168"/>
      <c r="AK594" s="169"/>
      <c r="AL594" s="170"/>
      <c r="AM594" s="171"/>
      <c r="AN594" s="172"/>
      <c r="AO594" s="173">
        <f t="shared" si="128"/>
        <v>0</v>
      </c>
      <c r="AP594" s="174" t="s">
        <v>82</v>
      </c>
      <c r="AQ594" s="175" t="str" cm="1">
        <f t="array" ref="AQ594">_xlfn.IFS(OR($G594="公衆街路灯A",$G594="定額電灯"),$G594&amp;AP594,COUNTIF(G594,"*従量電灯*"),G594,1,"-")</f>
        <v>従量電灯</v>
      </c>
      <c r="AR594" s="176" t="str" cm="1">
        <f t="array" ref="AR594">_xlfn.IFS($AN594=0,"-",OR($AH594="対象外",$AH594="-"),"-",OR($G594="公衆街路灯A",$G594="定額電灯"),_xlfn.XLOOKUP($AQ594,削除禁止_電灯料金!$B:$B,削除禁止_電灯料金!$E:$E,0),1,"-")</f>
        <v>-</v>
      </c>
      <c r="AS594" s="177" t="str" cm="1">
        <f t="array" ref="AS594">_xlfn.IFS($AR594="-","-",OR($G594="公衆街路灯A",$G594="定額電灯"),_xlfn.XLOOKUP(AQ594,削除禁止_電灯料金!$B:$B,削除禁止_電灯料金!$D:$D,0),1,"-")</f>
        <v>-</v>
      </c>
      <c r="AT594" s="176">
        <f>IFERROR(IF(OR($G594="公衆街路灯A",$G594="定額電灯"),"-",ROUND((_xlfn.XLOOKUP($AQ594,削除禁止_電灯料金!$B:$B,削除禁止_電灯料金!$E:$E)*AM594/1000*$K594*$L594/12),2)),"-")</f>
        <v>0</v>
      </c>
      <c r="AU594" s="177">
        <f>IFERROR(IF(OR($G594="公衆街路灯A",$G594="定額電灯"),"-",ROUND((AM594/1000*$K594*$L594/12)*_xlfn.XLOOKUP($A594,削除禁止_電灯料金!K:K,削除禁止_電灯料金!M:M,"-"),2)),"-")</f>
        <v>0</v>
      </c>
      <c r="AV594" s="178">
        <f>IFERROR(IF(OR($G594="公衆街路灯A",$G594="定額電灯"),ROUND((((AR594+AS594)*AN594))*12*_xlfn.XLOOKUP($A594,削除禁止_電灯料金!K:K,削除禁止_電灯料金!N:N),0),ROUND((AT594+AU594)*AN594*12*_xlfn.XLOOKUP($A594,削除禁止_電灯料金!K:K,削除禁止_電灯料金!N:N),0)),0)</f>
        <v>0</v>
      </c>
      <c r="AW594" s="145"/>
    </row>
    <row r="595" spans="1:49" ht="30" customHeight="1">
      <c r="A595" s="1">
        <v>8</v>
      </c>
      <c r="B595" s="41" t="s">
        <v>719</v>
      </c>
      <c r="C595" s="42"/>
      <c r="D595" s="146" t="s">
        <v>56</v>
      </c>
      <c r="E595" s="147" t="s">
        <v>71</v>
      </c>
      <c r="F595" s="148" t="s">
        <v>672</v>
      </c>
      <c r="G595" s="148" t="s">
        <v>73</v>
      </c>
      <c r="H595" s="149"/>
      <c r="I595" s="280"/>
      <c r="J595" s="267"/>
      <c r="K595" s="152">
        <v>4</v>
      </c>
      <c r="L595" s="153">
        <v>240</v>
      </c>
      <c r="M595" s="281" t="s">
        <v>758</v>
      </c>
      <c r="N595" s="119" t="s">
        <v>120</v>
      </c>
      <c r="O595" s="120">
        <v>1</v>
      </c>
      <c r="P595" s="155" t="s">
        <v>759</v>
      </c>
      <c r="Q595" s="155">
        <v>0</v>
      </c>
      <c r="R595" s="155">
        <v>0</v>
      </c>
      <c r="S595" s="156">
        <v>0</v>
      </c>
      <c r="T595" s="156" t="s">
        <v>276</v>
      </c>
      <c r="U595" s="156" t="s">
        <v>737</v>
      </c>
      <c r="V595" s="157">
        <v>0</v>
      </c>
      <c r="W595" s="158">
        <v>26</v>
      </c>
      <c r="X595" s="159">
        <v>1</v>
      </c>
      <c r="Y595" s="160">
        <v>1</v>
      </c>
      <c r="Z595" s="161">
        <f t="shared" si="135"/>
        <v>2.08</v>
      </c>
      <c r="AA595" s="155">
        <v>0</v>
      </c>
      <c r="AB595" s="162" t="s">
        <v>80</v>
      </c>
      <c r="AC595" s="163" t="s">
        <v>56</v>
      </c>
      <c r="AD595" s="164" t="s">
        <v>56</v>
      </c>
      <c r="AE595" s="163" t="s">
        <v>56</v>
      </c>
      <c r="AF595" s="164">
        <f t="shared" si="136"/>
        <v>62.400000000000006</v>
      </c>
      <c r="AG595" s="165">
        <f t="shared" si="137"/>
        <v>7488.0000000000009</v>
      </c>
      <c r="AH595" s="166" t="s">
        <v>81</v>
      </c>
      <c r="AI595" s="167"/>
      <c r="AJ595" s="168"/>
      <c r="AK595" s="169"/>
      <c r="AL595" s="170"/>
      <c r="AM595" s="171"/>
      <c r="AN595" s="172"/>
      <c r="AO595" s="173">
        <f t="shared" si="128"/>
        <v>0</v>
      </c>
      <c r="AP595" s="174" t="s">
        <v>82</v>
      </c>
      <c r="AQ595" s="175" t="str" cm="1">
        <f t="array" ref="AQ595">_xlfn.IFS(OR($G595="公衆街路灯A",$G595="定額電灯"),$G595&amp;AP595,COUNTIF(G595,"*従量電灯*"),G595,1,"-")</f>
        <v>従量電灯</v>
      </c>
      <c r="AR595" s="176" t="str" cm="1">
        <f t="array" ref="AR595">_xlfn.IFS($AN595=0,"-",OR($AH595="対象外",$AH595="-"),"-",OR($G595="公衆街路灯A",$G595="定額電灯"),_xlfn.XLOOKUP($AQ595,削除禁止_電灯料金!$B:$B,削除禁止_電灯料金!$E:$E,0),1,"-")</f>
        <v>-</v>
      </c>
      <c r="AS595" s="177" t="str" cm="1">
        <f t="array" ref="AS595">_xlfn.IFS($AR595="-","-",OR($G595="公衆街路灯A",$G595="定額電灯"),_xlfn.XLOOKUP(AQ595,削除禁止_電灯料金!$B:$B,削除禁止_電灯料金!$D:$D,0),1,"-")</f>
        <v>-</v>
      </c>
      <c r="AT595" s="176">
        <f>IFERROR(IF(OR($G595="公衆街路灯A",$G595="定額電灯"),"-",ROUND((_xlfn.XLOOKUP($AQ595,削除禁止_電灯料金!$B:$B,削除禁止_電灯料金!$E:$E)*AM595/1000*$K595*$L595/12),2)),"-")</f>
        <v>0</v>
      </c>
      <c r="AU595" s="177">
        <f>IFERROR(IF(OR($G595="公衆街路灯A",$G595="定額電灯"),"-",ROUND((AM595/1000*$K595*$L595/12)*_xlfn.XLOOKUP($A595,削除禁止_電灯料金!K:K,削除禁止_電灯料金!M:M,"-"),2)),"-")</f>
        <v>0</v>
      </c>
      <c r="AV595" s="178">
        <f>IFERROR(IF(OR($G595="公衆街路灯A",$G595="定額電灯"),ROUND((((AR595+AS595)*AN595))*12*_xlfn.XLOOKUP($A595,削除禁止_電灯料金!K:K,削除禁止_電灯料金!N:N),0),ROUND((AT595+AU595)*AN595*12*_xlfn.XLOOKUP($A595,削除禁止_電灯料金!K:K,削除禁止_電灯料金!N:N),0)),0)</f>
        <v>0</v>
      </c>
      <c r="AW595" s="145"/>
    </row>
    <row r="596" spans="1:49" ht="30" customHeight="1">
      <c r="A596" s="1">
        <v>8</v>
      </c>
      <c r="B596" s="41" t="s">
        <v>719</v>
      </c>
      <c r="C596" s="42"/>
      <c r="D596" s="146" t="s">
        <v>56</v>
      </c>
      <c r="E596" s="147" t="s">
        <v>71</v>
      </c>
      <c r="F596" s="148" t="s">
        <v>672</v>
      </c>
      <c r="G596" s="148" t="s">
        <v>73</v>
      </c>
      <c r="H596" s="149"/>
      <c r="I596" s="280"/>
      <c r="J596" s="267"/>
      <c r="K596" s="152">
        <v>4</v>
      </c>
      <c r="L596" s="153">
        <v>240</v>
      </c>
      <c r="M596" s="281" t="s">
        <v>760</v>
      </c>
      <c r="N596" s="119" t="s">
        <v>615</v>
      </c>
      <c r="O596" s="120">
        <v>1</v>
      </c>
      <c r="P596" s="155" t="s">
        <v>135</v>
      </c>
      <c r="Q596" s="155">
        <v>0</v>
      </c>
      <c r="R596" s="155">
        <v>0</v>
      </c>
      <c r="S596" s="156">
        <v>0</v>
      </c>
      <c r="T596" s="156" t="s">
        <v>276</v>
      </c>
      <c r="U596" s="156" t="s">
        <v>442</v>
      </c>
      <c r="V596" s="157">
        <v>0</v>
      </c>
      <c r="W596" s="158">
        <v>28</v>
      </c>
      <c r="X596" s="159">
        <v>1</v>
      </c>
      <c r="Y596" s="160">
        <v>1</v>
      </c>
      <c r="Z596" s="161">
        <f t="shared" si="135"/>
        <v>2.2400000000000002</v>
      </c>
      <c r="AA596" s="155">
        <v>0</v>
      </c>
      <c r="AB596" s="162" t="s">
        <v>80</v>
      </c>
      <c r="AC596" s="163" t="s">
        <v>56</v>
      </c>
      <c r="AD596" s="164" t="s">
        <v>56</v>
      </c>
      <c r="AE596" s="163" t="s">
        <v>56</v>
      </c>
      <c r="AF596" s="164">
        <f t="shared" si="136"/>
        <v>67.2</v>
      </c>
      <c r="AG596" s="165">
        <f t="shared" si="137"/>
        <v>8064</v>
      </c>
      <c r="AH596" s="166" t="s">
        <v>81</v>
      </c>
      <c r="AI596" s="167"/>
      <c r="AJ596" s="168"/>
      <c r="AK596" s="169"/>
      <c r="AL596" s="170"/>
      <c r="AM596" s="171"/>
      <c r="AN596" s="172"/>
      <c r="AO596" s="173">
        <f t="shared" si="128"/>
        <v>0</v>
      </c>
      <c r="AP596" s="174" t="s">
        <v>82</v>
      </c>
      <c r="AQ596" s="175" t="str" cm="1">
        <f t="array" ref="AQ596">_xlfn.IFS(OR($G596="公衆街路灯A",$G596="定額電灯"),$G596&amp;AP596,COUNTIF(G596,"*従量電灯*"),G596,1,"-")</f>
        <v>従量電灯</v>
      </c>
      <c r="AR596" s="176" t="str" cm="1">
        <f t="array" ref="AR596">_xlfn.IFS($AN596=0,"-",OR($AH596="対象外",$AH596="-"),"-",OR($G596="公衆街路灯A",$G596="定額電灯"),_xlfn.XLOOKUP($AQ596,削除禁止_電灯料金!$B:$B,削除禁止_電灯料金!$E:$E,0),1,"-")</f>
        <v>-</v>
      </c>
      <c r="AS596" s="177" t="str" cm="1">
        <f t="array" ref="AS596">_xlfn.IFS($AR596="-","-",OR($G596="公衆街路灯A",$G596="定額電灯"),_xlfn.XLOOKUP(AQ596,削除禁止_電灯料金!$B:$B,削除禁止_電灯料金!$D:$D,0),1,"-")</f>
        <v>-</v>
      </c>
      <c r="AT596" s="176">
        <f>IFERROR(IF(OR($G596="公衆街路灯A",$G596="定額電灯"),"-",ROUND((_xlfn.XLOOKUP($AQ596,削除禁止_電灯料金!$B:$B,削除禁止_電灯料金!$E:$E)*AM596/1000*$K596*$L596/12),2)),"-")</f>
        <v>0</v>
      </c>
      <c r="AU596" s="177">
        <f>IFERROR(IF(OR($G596="公衆街路灯A",$G596="定額電灯"),"-",ROUND((AM596/1000*$K596*$L596/12)*_xlfn.XLOOKUP($A596,削除禁止_電灯料金!K:K,削除禁止_電灯料金!M:M,"-"),2)),"-")</f>
        <v>0</v>
      </c>
      <c r="AV596" s="178">
        <f>IFERROR(IF(OR($G596="公衆街路灯A",$G596="定額電灯"),ROUND((((AR596+AS596)*AN596))*12*_xlfn.XLOOKUP($A596,削除禁止_電灯料金!K:K,削除禁止_電灯料金!N:N),0),ROUND((AT596+AU596)*AN596*12*_xlfn.XLOOKUP($A596,削除禁止_電灯料金!K:K,削除禁止_電灯料金!N:N),0)),0)</f>
        <v>0</v>
      </c>
      <c r="AW596" s="145"/>
    </row>
    <row r="597" spans="1:49" ht="30" customHeight="1">
      <c r="A597" s="1">
        <v>8</v>
      </c>
      <c r="B597" s="41" t="s">
        <v>719</v>
      </c>
      <c r="C597" s="42"/>
      <c r="D597" s="146" t="s">
        <v>207</v>
      </c>
      <c r="E597" s="147" t="s">
        <v>56</v>
      </c>
      <c r="F597" s="148" t="s">
        <v>212</v>
      </c>
      <c r="G597" s="148" t="s">
        <v>73</v>
      </c>
      <c r="H597" s="149"/>
      <c r="I597" s="280"/>
      <c r="J597" s="267"/>
      <c r="K597" s="152">
        <v>4</v>
      </c>
      <c r="L597" s="153">
        <v>240</v>
      </c>
      <c r="M597" s="281" t="s">
        <v>761</v>
      </c>
      <c r="N597" s="119" t="s">
        <v>615</v>
      </c>
      <c r="O597" s="120">
        <v>1</v>
      </c>
      <c r="P597" s="155" t="s">
        <v>762</v>
      </c>
      <c r="Q597" s="155">
        <v>0</v>
      </c>
      <c r="R597" s="155">
        <v>0</v>
      </c>
      <c r="S597" s="156">
        <v>0</v>
      </c>
      <c r="T597" s="156" t="s">
        <v>763</v>
      </c>
      <c r="U597" s="156" t="s">
        <v>442</v>
      </c>
      <c r="V597" s="157">
        <v>0</v>
      </c>
      <c r="W597" s="158">
        <v>36</v>
      </c>
      <c r="X597" s="159">
        <v>1</v>
      </c>
      <c r="Y597" s="160">
        <v>1</v>
      </c>
      <c r="Z597" s="161">
        <f t="shared" si="135"/>
        <v>2.88</v>
      </c>
      <c r="AA597" s="155">
        <v>0</v>
      </c>
      <c r="AB597" s="162" t="s">
        <v>80</v>
      </c>
      <c r="AC597" s="163" t="s">
        <v>56</v>
      </c>
      <c r="AD597" s="164" t="s">
        <v>56</v>
      </c>
      <c r="AE597" s="163" t="s">
        <v>56</v>
      </c>
      <c r="AF597" s="164">
        <f t="shared" si="136"/>
        <v>86.399999999999991</v>
      </c>
      <c r="AG597" s="165">
        <f t="shared" si="137"/>
        <v>10367.999999999998</v>
      </c>
      <c r="AH597" s="166" t="s">
        <v>81</v>
      </c>
      <c r="AI597" s="167"/>
      <c r="AJ597" s="168"/>
      <c r="AK597" s="169"/>
      <c r="AL597" s="170"/>
      <c r="AM597" s="171"/>
      <c r="AN597" s="172"/>
      <c r="AO597" s="173">
        <f t="shared" si="128"/>
        <v>0</v>
      </c>
      <c r="AP597" s="174" t="s">
        <v>82</v>
      </c>
      <c r="AQ597" s="175" t="str" cm="1">
        <f t="array" ref="AQ597">_xlfn.IFS(OR($G597="公衆街路灯A",$G597="定額電灯"),$G597&amp;AP597,COUNTIF(G597,"*従量電灯*"),G597,1,"-")</f>
        <v>従量電灯</v>
      </c>
      <c r="AR597" s="176" t="str" cm="1">
        <f t="array" ref="AR597">_xlfn.IFS($AN597=0,"-",OR($AH597="対象外",$AH597="-"),"-",OR($G597="公衆街路灯A",$G597="定額電灯"),_xlfn.XLOOKUP($AQ597,削除禁止_電灯料金!$B:$B,削除禁止_電灯料金!$E:$E,0),1,"-")</f>
        <v>-</v>
      </c>
      <c r="AS597" s="177" t="str" cm="1">
        <f t="array" ref="AS597">_xlfn.IFS($AR597="-","-",OR($G597="公衆街路灯A",$G597="定額電灯"),_xlfn.XLOOKUP(AQ597,削除禁止_電灯料金!$B:$B,削除禁止_電灯料金!$D:$D,0),1,"-")</f>
        <v>-</v>
      </c>
      <c r="AT597" s="176">
        <f>IFERROR(IF(OR($G597="公衆街路灯A",$G597="定額電灯"),"-",ROUND((_xlfn.XLOOKUP($AQ597,削除禁止_電灯料金!$B:$B,削除禁止_電灯料金!$E:$E)*AM597/1000*$K597*$L597/12),2)),"-")</f>
        <v>0</v>
      </c>
      <c r="AU597" s="177">
        <f>IFERROR(IF(OR($G597="公衆街路灯A",$G597="定額電灯"),"-",ROUND((AM597/1000*$K597*$L597/12)*_xlfn.XLOOKUP($A597,削除禁止_電灯料金!K:K,削除禁止_電灯料金!M:M,"-"),2)),"-")</f>
        <v>0</v>
      </c>
      <c r="AV597" s="178">
        <f>IFERROR(IF(OR($G597="公衆街路灯A",$G597="定額電灯"),ROUND((((AR597+AS597)*AN597))*12*_xlfn.XLOOKUP($A597,削除禁止_電灯料金!K:K,削除禁止_電灯料金!N:N),0),ROUND((AT597+AU597)*AN597*12*_xlfn.XLOOKUP($A597,削除禁止_電灯料金!K:K,削除禁止_電灯料金!N:N),0)),0)</f>
        <v>0</v>
      </c>
      <c r="AW597" s="145"/>
    </row>
    <row r="598" spans="1:49" ht="30" customHeight="1">
      <c r="A598" s="1">
        <v>8</v>
      </c>
      <c r="B598" s="41" t="s">
        <v>719</v>
      </c>
      <c r="C598" s="42"/>
      <c r="D598" s="146"/>
      <c r="E598" s="147" t="s">
        <v>219</v>
      </c>
      <c r="F598" s="148" t="s">
        <v>219</v>
      </c>
      <c r="G598" s="148"/>
      <c r="H598" s="149"/>
      <c r="I598" s="150"/>
      <c r="J598" s="151"/>
      <c r="K598" s="213"/>
      <c r="L598" s="214"/>
      <c r="M598" s="179" t="s">
        <v>82</v>
      </c>
      <c r="N598" s="119">
        <v>0</v>
      </c>
      <c r="O598" s="120">
        <v>0</v>
      </c>
      <c r="P598" s="155">
        <v>0</v>
      </c>
      <c r="Q598" s="155">
        <v>0</v>
      </c>
      <c r="R598" s="155">
        <v>0</v>
      </c>
      <c r="S598" s="156">
        <v>0</v>
      </c>
      <c r="T598" s="156">
        <v>0</v>
      </c>
      <c r="U598" s="156">
        <v>0</v>
      </c>
      <c r="V598" s="157">
        <v>0</v>
      </c>
      <c r="W598" s="158">
        <v>0</v>
      </c>
      <c r="X598" s="159"/>
      <c r="Y598" s="160">
        <v>0</v>
      </c>
      <c r="Z598" s="161">
        <v>0</v>
      </c>
      <c r="AA598" s="155">
        <v>0</v>
      </c>
      <c r="AB598" s="162" t="s">
        <v>56</v>
      </c>
      <c r="AC598" s="163" t="s">
        <v>56</v>
      </c>
      <c r="AD598" s="164" t="s">
        <v>56</v>
      </c>
      <c r="AE598" s="163" t="s">
        <v>56</v>
      </c>
      <c r="AF598" s="164" t="s">
        <v>56</v>
      </c>
      <c r="AG598" s="165">
        <v>0</v>
      </c>
      <c r="AH598" s="166" t="s">
        <v>56</v>
      </c>
      <c r="AI598" s="167"/>
      <c r="AJ598" s="168"/>
      <c r="AK598" s="169"/>
      <c r="AL598" s="170"/>
      <c r="AM598" s="171"/>
      <c r="AN598" s="172"/>
      <c r="AO598" s="173">
        <f t="shared" si="128"/>
        <v>0</v>
      </c>
      <c r="AP598" s="174" t="s">
        <v>82</v>
      </c>
      <c r="AQ598" s="175" t="str" cm="1">
        <f t="array" ref="AQ598">_xlfn.IFS(OR($G598="公衆街路灯A",$G598="定額電灯"),$G598&amp;AP598,COUNTIF(G598,"*従量電灯*"),G598,1,"-")</f>
        <v>-</v>
      </c>
      <c r="AR598" s="176" t="str" cm="1">
        <f t="array" ref="AR598">_xlfn.IFS($AN598=0,"-",OR($AH598="対象外",$AH598="-"),"-",OR($G598="公衆街路灯A",$G598="定額電灯"),_xlfn.XLOOKUP($AQ598,削除禁止_電灯料金!$B:$B,削除禁止_電灯料金!$E:$E,0),1,"-")</f>
        <v>-</v>
      </c>
      <c r="AS598" s="177" t="str" cm="1">
        <f t="array" ref="AS598">_xlfn.IFS($AR598="-","-",OR($G598="公衆街路灯A",$G598="定額電灯"),_xlfn.XLOOKUP(AQ598,削除禁止_電灯料金!$B:$B,削除禁止_電灯料金!$D:$D,0),1,"-")</f>
        <v>-</v>
      </c>
      <c r="AT598" s="176" t="str">
        <f>IFERROR(IF(OR($G598="公衆街路灯A",$G598="定額電灯"),"-",ROUND((_xlfn.XLOOKUP($AQ598,削除禁止_電灯料金!$B:$B,削除禁止_電灯料金!$E:$E)*AM598/1000*$K598*$L598/12),2)),"-")</f>
        <v>-</v>
      </c>
      <c r="AU598" s="177">
        <f>IFERROR(IF(OR($G598="公衆街路灯A",$G598="定額電灯"),"-",ROUND((AM598/1000*$K598*$L598/12)*_xlfn.XLOOKUP($A598,削除禁止_電灯料金!K:K,削除禁止_電灯料金!M:M,"-"),2)),"-")</f>
        <v>0</v>
      </c>
      <c r="AV598" s="178">
        <f>IFERROR(IF(OR($G598="公衆街路灯A",$G598="定額電灯"),ROUND((((AR598+AS598)*AN598))*12*_xlfn.XLOOKUP($A598,削除禁止_電灯料金!K:K,削除禁止_電灯料金!N:N),0),ROUND((AT598+AU598)*AN598*12*_xlfn.XLOOKUP($A598,削除禁止_電灯料金!K:K,削除禁止_電灯料金!N:N),0)),0)</f>
        <v>0</v>
      </c>
      <c r="AW598" s="145"/>
    </row>
    <row r="599" spans="1:49" ht="30" customHeight="1">
      <c r="A599" s="1">
        <v>8</v>
      </c>
      <c r="B599" s="41" t="s">
        <v>719</v>
      </c>
      <c r="C599" s="42"/>
      <c r="D599" s="146"/>
      <c r="E599" s="147" t="s">
        <v>219</v>
      </c>
      <c r="F599" s="148" t="s">
        <v>219</v>
      </c>
      <c r="G599" s="148"/>
      <c r="H599" s="149"/>
      <c r="I599" s="150"/>
      <c r="J599" s="151"/>
      <c r="K599" s="213"/>
      <c r="L599" s="214"/>
      <c r="M599" s="179" t="s">
        <v>82</v>
      </c>
      <c r="N599" s="119">
        <v>0</v>
      </c>
      <c r="O599" s="120">
        <v>0</v>
      </c>
      <c r="P599" s="155">
        <v>0</v>
      </c>
      <c r="Q599" s="155">
        <v>0</v>
      </c>
      <c r="R599" s="155">
        <v>0</v>
      </c>
      <c r="S599" s="156">
        <v>0</v>
      </c>
      <c r="T599" s="156">
        <v>0</v>
      </c>
      <c r="U599" s="156">
        <v>0</v>
      </c>
      <c r="V599" s="157">
        <v>0</v>
      </c>
      <c r="W599" s="158">
        <v>0</v>
      </c>
      <c r="X599" s="159"/>
      <c r="Y599" s="160">
        <v>0</v>
      </c>
      <c r="Z599" s="161">
        <v>0</v>
      </c>
      <c r="AA599" s="155">
        <v>0</v>
      </c>
      <c r="AB599" s="162" t="s">
        <v>56</v>
      </c>
      <c r="AC599" s="163" t="s">
        <v>56</v>
      </c>
      <c r="AD599" s="164" t="s">
        <v>56</v>
      </c>
      <c r="AE599" s="163" t="s">
        <v>56</v>
      </c>
      <c r="AF599" s="164" t="s">
        <v>56</v>
      </c>
      <c r="AG599" s="165">
        <v>0</v>
      </c>
      <c r="AH599" s="166" t="s">
        <v>56</v>
      </c>
      <c r="AI599" s="167"/>
      <c r="AJ599" s="168"/>
      <c r="AK599" s="169"/>
      <c r="AL599" s="170"/>
      <c r="AM599" s="171"/>
      <c r="AN599" s="172"/>
      <c r="AO599" s="173">
        <f t="shared" si="128"/>
        <v>0</v>
      </c>
      <c r="AP599" s="174" t="s">
        <v>82</v>
      </c>
      <c r="AQ599" s="175" t="str" cm="1">
        <f t="array" ref="AQ599">_xlfn.IFS(OR($G599="公衆街路灯A",$G599="定額電灯"),$G599&amp;AP599,COUNTIF(G599,"*従量電灯*"),G599,1,"-")</f>
        <v>-</v>
      </c>
      <c r="AR599" s="176" t="str" cm="1">
        <f t="array" ref="AR599">_xlfn.IFS($AN599=0,"-",OR($AH599="対象外",$AH599="-"),"-",OR($G599="公衆街路灯A",$G599="定額電灯"),_xlfn.XLOOKUP($AQ599,削除禁止_電灯料金!$B:$B,削除禁止_電灯料金!$E:$E,0),1,"-")</f>
        <v>-</v>
      </c>
      <c r="AS599" s="177" t="str" cm="1">
        <f t="array" ref="AS599">_xlfn.IFS($AR599="-","-",OR($G599="公衆街路灯A",$G599="定額電灯"),_xlfn.XLOOKUP(AQ599,削除禁止_電灯料金!$B:$B,削除禁止_電灯料金!$D:$D,0),1,"-")</f>
        <v>-</v>
      </c>
      <c r="AT599" s="176" t="str">
        <f>IFERROR(IF(OR($G599="公衆街路灯A",$G599="定額電灯"),"-",ROUND((_xlfn.XLOOKUP($AQ599,削除禁止_電灯料金!$B:$B,削除禁止_電灯料金!$E:$E)*AM599/1000*$K599*$L599/12),2)),"-")</f>
        <v>-</v>
      </c>
      <c r="AU599" s="177">
        <f>IFERROR(IF(OR($G599="公衆街路灯A",$G599="定額電灯"),"-",ROUND((AM599/1000*$K599*$L599/12)*_xlfn.XLOOKUP($A599,削除禁止_電灯料金!K:K,削除禁止_電灯料金!M:M,"-"),2)),"-")</f>
        <v>0</v>
      </c>
      <c r="AV599" s="178">
        <f>IFERROR(IF(OR($G599="公衆街路灯A",$G599="定額電灯"),ROUND((((AR599+AS599)*AN599))*12*_xlfn.XLOOKUP($A599,削除禁止_電灯料金!K:K,削除禁止_電灯料金!N:N),0),ROUND((AT599+AU599)*AN599*12*_xlfn.XLOOKUP($A599,削除禁止_電灯料金!K:K,削除禁止_電灯料金!N:N),0)),0)</f>
        <v>0</v>
      </c>
      <c r="AW599" s="145"/>
    </row>
    <row r="600" spans="1:49" ht="30" customHeight="1" thickBot="1">
      <c r="A600" s="1">
        <v>8</v>
      </c>
      <c r="B600" s="41" t="s">
        <v>719</v>
      </c>
      <c r="C600" s="42"/>
      <c r="D600" s="215"/>
      <c r="E600" s="216" t="s">
        <v>219</v>
      </c>
      <c r="F600" s="217" t="s">
        <v>219</v>
      </c>
      <c r="G600" s="216"/>
      <c r="H600" s="216"/>
      <c r="I600" s="218"/>
      <c r="J600" s="219"/>
      <c r="K600" s="220"/>
      <c r="L600" s="221"/>
      <c r="M600" s="222" t="s">
        <v>82</v>
      </c>
      <c r="N600" s="223">
        <v>0</v>
      </c>
      <c r="O600" s="224">
        <v>0</v>
      </c>
      <c r="P600" s="225">
        <v>0</v>
      </c>
      <c r="Q600" s="225">
        <v>0</v>
      </c>
      <c r="R600" s="225">
        <v>0</v>
      </c>
      <c r="S600" s="226">
        <v>0</v>
      </c>
      <c r="T600" s="226">
        <v>0</v>
      </c>
      <c r="U600" s="226">
        <v>0</v>
      </c>
      <c r="V600" s="227">
        <v>0</v>
      </c>
      <c r="W600" s="228">
        <v>0</v>
      </c>
      <c r="X600" s="229"/>
      <c r="Y600" s="410">
        <v>0</v>
      </c>
      <c r="Z600" s="230">
        <v>0</v>
      </c>
      <c r="AA600" s="225">
        <v>0</v>
      </c>
      <c r="AB600" s="231" t="s">
        <v>56</v>
      </c>
      <c r="AC600" s="232" t="s">
        <v>56</v>
      </c>
      <c r="AD600" s="411" t="s">
        <v>56</v>
      </c>
      <c r="AE600" s="232" t="s">
        <v>56</v>
      </c>
      <c r="AF600" s="411" t="s">
        <v>56</v>
      </c>
      <c r="AG600" s="412">
        <v>0</v>
      </c>
      <c r="AH600" s="413" t="s">
        <v>56</v>
      </c>
      <c r="AI600" s="236"/>
      <c r="AJ600" s="237"/>
      <c r="AK600" s="238"/>
      <c r="AL600" s="239"/>
      <c r="AM600" s="240"/>
      <c r="AN600" s="241"/>
      <c r="AO600" s="242">
        <f t="shared" si="128"/>
        <v>0</v>
      </c>
      <c r="AP600" s="243" t="s">
        <v>82</v>
      </c>
      <c r="AQ600" s="414" t="str" cm="1">
        <f t="array" ref="AQ600">_xlfn.IFS(OR($G600="公衆街路灯A",$G600="定額電灯"),$G600&amp;AP600,COUNTIF(G600,"*従量電灯*"),G600,1,"-")</f>
        <v>-</v>
      </c>
      <c r="AR600" s="415" t="str" cm="1">
        <f t="array" ref="AR600">_xlfn.IFS($AN600=0,"-",OR($AH600="対象外",$AH600="-"),"-",OR($G600="公衆街路灯A",$G600="定額電灯"),_xlfn.XLOOKUP($AQ600,削除禁止_電灯料金!$B:$B,削除禁止_電灯料金!$E:$E,0),1,"-")</f>
        <v>-</v>
      </c>
      <c r="AS600" s="416" t="str" cm="1">
        <f t="array" ref="AS600">_xlfn.IFS($AR600="-","-",OR($G600="公衆街路灯A",$G600="定額電灯"),_xlfn.XLOOKUP(AQ600,削除禁止_電灯料金!$B:$B,削除禁止_電灯料金!$D:$D,0),1,"-")</f>
        <v>-</v>
      </c>
      <c r="AT600" s="415" t="str">
        <f>IFERROR(IF(OR($G600="公衆街路灯A",$G600="定額電灯"),"-",ROUND((_xlfn.XLOOKUP($AQ600,削除禁止_電灯料金!$B:$B,削除禁止_電灯料金!$E:$E)*AM600/1000*$K600*$L600/12),2)),"-")</f>
        <v>-</v>
      </c>
      <c r="AU600" s="416">
        <f>IFERROR(IF(OR($G600="公衆街路灯A",$G600="定額電灯"),"-",ROUND((AM600/1000*$K600*$L600/12)*_xlfn.XLOOKUP($A600,削除禁止_電灯料金!K:K,削除禁止_電灯料金!M:M,"-"),2)),"-")</f>
        <v>0</v>
      </c>
      <c r="AV600" s="247">
        <f>IFERROR(IF(OR($G600="公衆街路灯A",$G600="定額電灯"),ROUND((((AR600+AS600)*AN600))*12*_xlfn.XLOOKUP($A600,削除禁止_電灯料金!K:K,削除禁止_電灯料金!N:N),0),ROUND((AT600+AU600)*AN600*12*_xlfn.XLOOKUP($A600,削除禁止_電灯料金!K:K,削除禁止_電灯料金!N:N),0)),0)</f>
        <v>0</v>
      </c>
      <c r="AW600" s="145"/>
    </row>
    <row r="601" spans="1:49" ht="30" customHeight="1">
      <c r="A601" s="1"/>
      <c r="B601" s="41"/>
      <c r="C601" s="248"/>
    </row>
    <row r="602" spans="1:49" ht="30" customHeight="1">
      <c r="A602" s="1">
        <v>9</v>
      </c>
      <c r="B602" s="319" t="s">
        <v>764</v>
      </c>
      <c r="C602" s="42"/>
      <c r="D602" s="4" t="s">
        <v>765</v>
      </c>
      <c r="E602" s="43"/>
      <c r="F602" s="44"/>
      <c r="G602" s="44"/>
      <c r="H602" s="45"/>
      <c r="I602" s="43"/>
      <c r="J602" s="43"/>
      <c r="K602" s="43"/>
      <c r="L602" s="43"/>
      <c r="M602" s="43"/>
      <c r="N602" s="46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7"/>
      <c r="AI602" s="48"/>
      <c r="AJ602" s="48"/>
      <c r="AK602" s="47"/>
      <c r="AL602" s="49"/>
      <c r="AM602" s="47"/>
      <c r="AN602" s="47"/>
      <c r="AO602" s="47"/>
      <c r="AP602" s="47"/>
      <c r="AQ602" s="49"/>
      <c r="AR602" s="47"/>
      <c r="AS602" s="47"/>
      <c r="AT602" s="47"/>
      <c r="AU602" s="47"/>
      <c r="AV602" s="47"/>
      <c r="AW602" s="47"/>
    </row>
    <row r="603" spans="1:49" ht="30" customHeight="1">
      <c r="A603" s="1">
        <v>9</v>
      </c>
      <c r="B603" s="319" t="s">
        <v>764</v>
      </c>
      <c r="C603" s="42"/>
      <c r="D603" s="43"/>
      <c r="E603" s="43"/>
      <c r="F603" s="44"/>
      <c r="G603" s="44"/>
      <c r="H603" s="45"/>
      <c r="I603" s="43"/>
      <c r="J603" s="43"/>
      <c r="K603" s="43"/>
      <c r="L603" s="43"/>
      <c r="M603" s="43"/>
      <c r="N603" s="46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7"/>
      <c r="AI603" s="50"/>
      <c r="AJ603" s="48"/>
      <c r="AK603" s="47"/>
      <c r="AL603" s="49"/>
      <c r="AM603" s="47"/>
      <c r="AN603" s="47"/>
      <c r="AO603" s="51"/>
      <c r="AP603" s="47"/>
      <c r="AQ603" s="49"/>
      <c r="AR603" s="51"/>
      <c r="AS603" s="51"/>
      <c r="AT603" s="51"/>
      <c r="AU603" s="51"/>
      <c r="AV603" s="47"/>
      <c r="AW603" s="47"/>
    </row>
    <row r="604" spans="1:49" ht="30" customHeight="1">
      <c r="A604" s="1">
        <v>9</v>
      </c>
      <c r="B604" s="319" t="s">
        <v>764</v>
      </c>
      <c r="C604" s="42"/>
      <c r="D604" s="52" t="s">
        <v>47</v>
      </c>
      <c r="E604" s="52"/>
      <c r="F604" s="53">
        <v>10</v>
      </c>
      <c r="G604" s="44"/>
      <c r="H604" s="45"/>
      <c r="I604" s="54"/>
      <c r="J604" s="54"/>
      <c r="K604" s="55"/>
      <c r="L604" s="46"/>
      <c r="M604" s="4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47"/>
      <c r="AI604" s="50"/>
      <c r="AJ604" s="48"/>
      <c r="AK604" s="47"/>
      <c r="AL604" s="49"/>
      <c r="AM604" s="47"/>
      <c r="AN604" s="47"/>
      <c r="AO604" s="47"/>
      <c r="AP604" s="47"/>
      <c r="AQ604" s="49"/>
      <c r="AR604" s="47"/>
      <c r="AS604" s="47"/>
      <c r="AT604" s="47"/>
      <c r="AU604" s="47"/>
      <c r="AV604" s="47"/>
      <c r="AW604" s="47"/>
    </row>
    <row r="605" spans="1:49" ht="30" customHeight="1" thickBot="1">
      <c r="A605" s="1">
        <v>9</v>
      </c>
      <c r="B605" s="319" t="s">
        <v>764</v>
      </c>
      <c r="C605" s="42"/>
      <c r="D605" s="57" t="s">
        <v>48</v>
      </c>
      <c r="E605" s="57"/>
      <c r="F605" s="58">
        <v>10</v>
      </c>
      <c r="G605" s="44"/>
      <c r="H605" s="45"/>
      <c r="I605" s="54"/>
      <c r="J605" s="54"/>
      <c r="K605" s="55"/>
      <c r="L605" s="46"/>
      <c r="M605" s="4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47"/>
      <c r="AI605" s="50"/>
      <c r="AJ605" s="48"/>
      <c r="AK605" s="47"/>
      <c r="AL605" s="49"/>
      <c r="AM605" s="47"/>
      <c r="AN605" s="47"/>
      <c r="AO605" s="47"/>
      <c r="AP605" s="47"/>
      <c r="AQ605" s="49"/>
      <c r="AR605" s="47"/>
      <c r="AS605" s="47"/>
      <c r="AT605" s="47"/>
      <c r="AU605" s="47"/>
      <c r="AV605" s="47"/>
      <c r="AW605" s="47"/>
    </row>
    <row r="606" spans="1:49" ht="30" customHeight="1" thickBot="1">
      <c r="A606" s="1">
        <v>9</v>
      </c>
      <c r="B606" s="319" t="s">
        <v>764</v>
      </c>
      <c r="C606" s="42"/>
      <c r="D606" s="59" t="s">
        <v>49</v>
      </c>
      <c r="E606" s="59"/>
      <c r="F606" s="60">
        <v>30</v>
      </c>
      <c r="G606" s="44"/>
      <c r="H606" s="45"/>
      <c r="I606" s="61"/>
      <c r="J606" s="61"/>
      <c r="K606" s="42"/>
      <c r="L606" s="42"/>
      <c r="M606" s="42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62"/>
      <c r="AD606" s="62"/>
      <c r="AE606" s="63"/>
      <c r="AF606" s="42"/>
      <c r="AG606" s="56"/>
      <c r="AH606" s="47"/>
      <c r="AI606" s="64" t="s">
        <v>50</v>
      </c>
      <c r="AJ606" s="48"/>
      <c r="AK606" s="47"/>
      <c r="AL606" s="49"/>
      <c r="AM606" s="47"/>
      <c r="AN606" s="47"/>
      <c r="AO606" s="47"/>
      <c r="AP606" s="47"/>
      <c r="AQ606" s="49"/>
      <c r="AR606" s="47"/>
      <c r="AS606" s="47"/>
      <c r="AT606" s="47"/>
      <c r="AU606" s="47"/>
      <c r="AV606" s="47"/>
      <c r="AW606" s="65"/>
    </row>
    <row r="607" spans="1:49" ht="30" customHeight="1" thickBot="1">
      <c r="A607" s="1">
        <v>9</v>
      </c>
      <c r="B607" s="319" t="s">
        <v>764</v>
      </c>
      <c r="C607" s="42"/>
      <c r="D607" s="66" t="s">
        <v>51</v>
      </c>
      <c r="E607" s="66"/>
      <c r="F607" s="67">
        <v>0.41499999999999998</v>
      </c>
      <c r="G607" s="44"/>
      <c r="H607" s="45"/>
      <c r="I607" s="68"/>
      <c r="J607" s="68"/>
      <c r="K607" s="42"/>
      <c r="L607" s="42"/>
      <c r="M607" s="42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62" t="s">
        <v>52</v>
      </c>
      <c r="AD607" s="69"/>
      <c r="AE607" s="70" t="s">
        <v>53</v>
      </c>
      <c r="AF607" s="69"/>
      <c r="AG607" s="56"/>
      <c r="AH607" s="47"/>
      <c r="AI607" s="48"/>
      <c r="AJ607" s="48"/>
      <c r="AK607" s="47"/>
      <c r="AL607" s="49"/>
      <c r="AM607" s="47"/>
      <c r="AN607" s="47"/>
      <c r="AO607" s="47"/>
      <c r="AP607" s="47"/>
      <c r="AQ607" s="49"/>
      <c r="AR607" s="47" t="s">
        <v>52</v>
      </c>
      <c r="AS607" s="47"/>
      <c r="AT607" s="47" t="s">
        <v>53</v>
      </c>
      <c r="AU607" s="47"/>
      <c r="AV607" s="47"/>
      <c r="AW607" s="65"/>
    </row>
    <row r="608" spans="1:49" ht="30" customHeight="1" thickBot="1">
      <c r="A608" s="1">
        <v>9</v>
      </c>
      <c r="B608" s="319" t="s">
        <v>764</v>
      </c>
      <c r="C608" s="42"/>
      <c r="D608" s="71" t="s">
        <v>54</v>
      </c>
      <c r="E608" s="45"/>
      <c r="F608" s="45"/>
      <c r="G608" s="45"/>
      <c r="H608" s="45"/>
      <c r="I608" s="45"/>
      <c r="J608" s="45"/>
      <c r="K608" s="72"/>
      <c r="L608" s="72"/>
      <c r="M608" s="73" t="s">
        <v>55</v>
      </c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  <c r="AA608" s="74"/>
      <c r="AB608" s="74"/>
      <c r="AC608" s="75" t="s">
        <v>1</v>
      </c>
      <c r="AD608" s="76"/>
      <c r="AE608" s="76" t="s">
        <v>2</v>
      </c>
      <c r="AF608" s="76"/>
      <c r="AG608" s="77" t="s">
        <v>56</v>
      </c>
      <c r="AH608" s="78" t="s">
        <v>57</v>
      </c>
      <c r="AI608" s="79"/>
      <c r="AJ608" s="79"/>
      <c r="AK608" s="80"/>
      <c r="AL608" s="15"/>
      <c r="AM608" s="80"/>
      <c r="AN608" s="80"/>
      <c r="AO608" s="80"/>
      <c r="AP608" s="80"/>
      <c r="AQ608" s="15"/>
      <c r="AR608" s="78" t="s">
        <v>1</v>
      </c>
      <c r="AS608" s="81"/>
      <c r="AT608" s="78" t="s">
        <v>2</v>
      </c>
      <c r="AU608" s="81"/>
      <c r="AV608" s="82" t="s">
        <v>56</v>
      </c>
      <c r="AW608" s="83"/>
    </row>
    <row r="609" spans="1:49" ht="42" customHeight="1">
      <c r="A609" s="1">
        <v>9</v>
      </c>
      <c r="B609" s="319" t="s">
        <v>764</v>
      </c>
      <c r="C609" s="42"/>
      <c r="D609" s="474" t="s">
        <v>4</v>
      </c>
      <c r="E609" s="476" t="s">
        <v>5</v>
      </c>
      <c r="F609" s="476" t="s">
        <v>6</v>
      </c>
      <c r="G609" s="476" t="s">
        <v>58</v>
      </c>
      <c r="H609" s="476" t="s">
        <v>7</v>
      </c>
      <c r="I609" s="20" t="s">
        <v>8</v>
      </c>
      <c r="J609" s="20"/>
      <c r="K609" s="84" t="s">
        <v>9</v>
      </c>
      <c r="L609" s="85" t="s">
        <v>59</v>
      </c>
      <c r="M609" s="478" t="s">
        <v>60</v>
      </c>
      <c r="N609" s="480" t="s">
        <v>61</v>
      </c>
      <c r="O609" s="482" t="s">
        <v>62</v>
      </c>
      <c r="P609" s="482" t="s">
        <v>10</v>
      </c>
      <c r="Q609" s="484" t="s">
        <v>63</v>
      </c>
      <c r="R609" s="482" t="s">
        <v>64</v>
      </c>
      <c r="S609" s="482" t="s">
        <v>65</v>
      </c>
      <c r="T609" s="482" t="s">
        <v>66</v>
      </c>
      <c r="U609" s="482" t="s">
        <v>67</v>
      </c>
      <c r="V609" s="484" t="s">
        <v>11</v>
      </c>
      <c r="W609" s="251" t="s">
        <v>12</v>
      </c>
      <c r="X609" s="86" t="s">
        <v>13</v>
      </c>
      <c r="Y609" s="86" t="s">
        <v>14</v>
      </c>
      <c r="Z609" s="252" t="s">
        <v>15</v>
      </c>
      <c r="AA609" s="484" t="s">
        <v>16</v>
      </c>
      <c r="AB609" s="482" t="s">
        <v>17</v>
      </c>
      <c r="AC609" s="87" t="s">
        <v>18</v>
      </c>
      <c r="AD609" s="88" t="s">
        <v>19</v>
      </c>
      <c r="AE609" s="87" t="s">
        <v>30</v>
      </c>
      <c r="AF609" s="88" t="s">
        <v>21</v>
      </c>
      <c r="AG609" s="89" t="s">
        <v>22</v>
      </c>
      <c r="AH609" s="468" t="s">
        <v>23</v>
      </c>
      <c r="AI609" s="470" t="s">
        <v>24</v>
      </c>
      <c r="AJ609" s="470" t="s">
        <v>25</v>
      </c>
      <c r="AK609" s="470" t="s">
        <v>26</v>
      </c>
      <c r="AL609" s="91" t="s">
        <v>68</v>
      </c>
      <c r="AM609" s="90" t="s">
        <v>27</v>
      </c>
      <c r="AN609" s="92" t="s">
        <v>28</v>
      </c>
      <c r="AO609" s="93" t="s">
        <v>29</v>
      </c>
      <c r="AP609" s="28" t="s">
        <v>16</v>
      </c>
      <c r="AQ609" s="472" t="s">
        <v>17</v>
      </c>
      <c r="AR609" s="94" t="s">
        <v>18</v>
      </c>
      <c r="AS609" s="95" t="s">
        <v>19</v>
      </c>
      <c r="AT609" s="94" t="s">
        <v>30</v>
      </c>
      <c r="AU609" s="95" t="s">
        <v>21</v>
      </c>
      <c r="AV609" s="96" t="s">
        <v>31</v>
      </c>
      <c r="AW609" s="83"/>
    </row>
    <row r="610" spans="1:49" ht="30" customHeight="1" thickBot="1">
      <c r="A610" s="1">
        <v>9</v>
      </c>
      <c r="B610" s="319" t="s">
        <v>764</v>
      </c>
      <c r="C610" s="42"/>
      <c r="D610" s="475"/>
      <c r="E610" s="477"/>
      <c r="F610" s="477"/>
      <c r="G610" s="477"/>
      <c r="H610" s="477"/>
      <c r="I610" s="97" t="s">
        <v>69</v>
      </c>
      <c r="J610" s="97" t="s">
        <v>70</v>
      </c>
      <c r="K610" s="98" t="s">
        <v>34</v>
      </c>
      <c r="L610" s="99" t="s">
        <v>35</v>
      </c>
      <c r="M610" s="479"/>
      <c r="N610" s="481"/>
      <c r="O610" s="483"/>
      <c r="P610" s="483"/>
      <c r="Q610" s="485"/>
      <c r="R610" s="483"/>
      <c r="S610" s="483"/>
      <c r="T610" s="483"/>
      <c r="U610" s="483"/>
      <c r="V610" s="485"/>
      <c r="W610" s="100" t="s">
        <v>36</v>
      </c>
      <c r="X610" s="100" t="s">
        <v>37</v>
      </c>
      <c r="Y610" s="100" t="s">
        <v>38</v>
      </c>
      <c r="Z610" s="101" t="s">
        <v>39</v>
      </c>
      <c r="AA610" s="485"/>
      <c r="AB610" s="483"/>
      <c r="AC610" s="102" t="s">
        <v>40</v>
      </c>
      <c r="AD610" s="103" t="s">
        <v>40</v>
      </c>
      <c r="AE610" s="102" t="s">
        <v>40</v>
      </c>
      <c r="AF610" s="103" t="s">
        <v>40</v>
      </c>
      <c r="AG610" s="104">
        <v>10</v>
      </c>
      <c r="AH610" s="469"/>
      <c r="AI610" s="471"/>
      <c r="AJ610" s="471"/>
      <c r="AK610" s="471"/>
      <c r="AL610" s="36" t="s">
        <v>41</v>
      </c>
      <c r="AM610" s="105" t="s">
        <v>42</v>
      </c>
      <c r="AN610" s="106" t="s">
        <v>43</v>
      </c>
      <c r="AO610" s="107" t="s">
        <v>39</v>
      </c>
      <c r="AP610" s="37" t="s">
        <v>44</v>
      </c>
      <c r="AQ610" s="473"/>
      <c r="AR610" s="108" t="s">
        <v>40</v>
      </c>
      <c r="AS610" s="109" t="s">
        <v>40</v>
      </c>
      <c r="AT610" s="108" t="s">
        <v>40</v>
      </c>
      <c r="AU610" s="109" t="s">
        <v>40</v>
      </c>
      <c r="AV610" s="40">
        <v>10</v>
      </c>
      <c r="AW610" s="83"/>
    </row>
    <row r="611" spans="1:49" ht="30" customHeight="1">
      <c r="A611" s="1">
        <v>9</v>
      </c>
      <c r="B611" s="319" t="s">
        <v>764</v>
      </c>
      <c r="C611" s="42"/>
      <c r="D611" s="282" t="s">
        <v>56</v>
      </c>
      <c r="E611" s="283" t="s">
        <v>71</v>
      </c>
      <c r="F611" s="284" t="s">
        <v>766</v>
      </c>
      <c r="G611" s="284" t="s">
        <v>73</v>
      </c>
      <c r="H611" s="317" t="s">
        <v>483</v>
      </c>
      <c r="I611" s="286"/>
      <c r="J611" s="287"/>
      <c r="K611" s="288" t="s">
        <v>82</v>
      </c>
      <c r="L611" s="289" t="s">
        <v>82</v>
      </c>
      <c r="M611" s="290" t="s">
        <v>484</v>
      </c>
      <c r="N611" s="189" t="s">
        <v>485</v>
      </c>
      <c r="O611" s="190">
        <v>0</v>
      </c>
      <c r="P611" s="291" t="s">
        <v>486</v>
      </c>
      <c r="Q611" s="291">
        <v>0</v>
      </c>
      <c r="R611" s="291">
        <v>0</v>
      </c>
      <c r="S611" s="292">
        <v>0</v>
      </c>
      <c r="T611" s="292">
        <v>0</v>
      </c>
      <c r="U611" s="292">
        <v>0</v>
      </c>
      <c r="V611" s="293">
        <v>0</v>
      </c>
      <c r="W611" s="294" t="s">
        <v>56</v>
      </c>
      <c r="X611" s="295"/>
      <c r="Y611" s="296">
        <v>0</v>
      </c>
      <c r="Z611" s="297">
        <v>0</v>
      </c>
      <c r="AA611" s="291">
        <v>0</v>
      </c>
      <c r="AB611" s="298" t="s">
        <v>80</v>
      </c>
      <c r="AC611" s="299" t="s">
        <v>56</v>
      </c>
      <c r="AD611" s="300" t="s">
        <v>56</v>
      </c>
      <c r="AE611" s="299" t="s">
        <v>56</v>
      </c>
      <c r="AF611" s="300" t="s">
        <v>56</v>
      </c>
      <c r="AG611" s="301">
        <v>0</v>
      </c>
      <c r="AH611" s="301" t="s">
        <v>124</v>
      </c>
      <c r="AI611" s="302" t="s">
        <v>487</v>
      </c>
      <c r="AJ611" s="303"/>
      <c r="AK611" s="304"/>
      <c r="AL611" s="294"/>
      <c r="AM611" s="305"/>
      <c r="AN611" s="306"/>
      <c r="AO611" s="300">
        <f t="shared" ref="AO611:AO674" si="138">IFERROR((AM611/1000)*K611*L611*AN611/12,0)</f>
        <v>0</v>
      </c>
      <c r="AP611" s="307" t="s">
        <v>82</v>
      </c>
      <c r="AQ611" s="298" t="str" cm="1">
        <f t="array" ref="AQ611">_xlfn.IFS(OR($G611="公衆街路灯A",$G611="定額電灯"),$G611&amp;AP611,COUNTIF(G611,"*従量電灯*"),G611,1,"-")</f>
        <v>従量電灯</v>
      </c>
      <c r="AR611" s="308" t="str" cm="1">
        <f t="array" ref="AR611">_xlfn.IFS($AN611=0,"-",OR($AH611="対象外",$AH611="-"),"-",OR($G611="公衆街路灯A",$G611="定額電灯"),_xlfn.XLOOKUP($AQ611,削除禁止_電灯料金!$B:$B,削除禁止_電灯料金!$E:$E,0),1,"-")</f>
        <v>-</v>
      </c>
      <c r="AS611" s="309" t="str" cm="1">
        <f t="array" ref="AS611">_xlfn.IFS($AR611="-","-",OR($G611="公衆街路灯A",$G611="定額電灯"),_xlfn.XLOOKUP(AQ611,削除禁止_電灯料金!$B:$B,削除禁止_電灯料金!$D:$D,0),1,"-")</f>
        <v>-</v>
      </c>
      <c r="AT611" s="308" t="str">
        <f>IFERROR(IF(OR($G611="公衆街路灯A",$G611="定額電灯"),"-",ROUND((_xlfn.XLOOKUP($AQ611,削除禁止_電灯料金!$B:$B,削除禁止_電灯料金!$E:$E)*AM611/1000*$K611*$L611/12),2)),"-")</f>
        <v>-</v>
      </c>
      <c r="AU611" s="309" t="str">
        <f>IFERROR(IF(OR($G611="公衆街路灯A",$G611="定額電灯"),"-",ROUND((AM611/1000*$K611*$L611/12)*_xlfn.XLOOKUP($A611,削除禁止_電灯料金!K:K,削除禁止_電灯料金!M:M,"-"),2)),"-")</f>
        <v>-</v>
      </c>
      <c r="AV611" s="310">
        <f>IFERROR(IF(OR($G611="公衆街路灯A",$G611="定額電灯"),ROUND((((AR611+AS611)*AN611))*12*_xlfn.XLOOKUP($A611,削除禁止_電灯料金!K:K,削除禁止_電灯料金!N:N),0),ROUND((AT611+AU611)*AN611*12*_xlfn.XLOOKUP($A611,削除禁止_電灯料金!K:K,削除禁止_電灯料金!N:N),0)),0)</f>
        <v>0</v>
      </c>
      <c r="AW611" s="145"/>
    </row>
    <row r="612" spans="1:49" ht="30" customHeight="1">
      <c r="A612" s="1">
        <v>9</v>
      </c>
      <c r="B612" s="319" t="s">
        <v>764</v>
      </c>
      <c r="C612" s="42"/>
      <c r="D612" s="180" t="s">
        <v>56</v>
      </c>
      <c r="E612" s="181" t="s">
        <v>71</v>
      </c>
      <c r="F612" s="182" t="s">
        <v>767</v>
      </c>
      <c r="G612" s="182" t="s">
        <v>73</v>
      </c>
      <c r="H612" s="318" t="s">
        <v>483</v>
      </c>
      <c r="I612" s="311"/>
      <c r="J612" s="312"/>
      <c r="K612" s="186" t="s">
        <v>82</v>
      </c>
      <c r="L612" s="187" t="s">
        <v>82</v>
      </c>
      <c r="M612" s="313" t="s">
        <v>486</v>
      </c>
      <c r="N612" s="189" t="s">
        <v>485</v>
      </c>
      <c r="O612" s="190">
        <v>0</v>
      </c>
      <c r="P612" s="191" t="s">
        <v>486</v>
      </c>
      <c r="Q612" s="191">
        <v>0</v>
      </c>
      <c r="R612" s="191">
        <v>0</v>
      </c>
      <c r="S612" s="192">
        <v>0</v>
      </c>
      <c r="T612" s="192">
        <v>0</v>
      </c>
      <c r="U612" s="192">
        <v>0</v>
      </c>
      <c r="V612" s="193">
        <v>0</v>
      </c>
      <c r="W612" s="194" t="s">
        <v>56</v>
      </c>
      <c r="X612" s="195"/>
      <c r="Y612" s="196">
        <v>0</v>
      </c>
      <c r="Z612" s="197">
        <v>0</v>
      </c>
      <c r="AA612" s="191">
        <v>0</v>
      </c>
      <c r="AB612" s="198" t="s">
        <v>80</v>
      </c>
      <c r="AC612" s="199" t="s">
        <v>56</v>
      </c>
      <c r="AD612" s="200" t="s">
        <v>56</v>
      </c>
      <c r="AE612" s="199" t="s">
        <v>56</v>
      </c>
      <c r="AF612" s="200" t="s">
        <v>56</v>
      </c>
      <c r="AG612" s="201">
        <v>0</v>
      </c>
      <c r="AH612" s="201" t="s">
        <v>124</v>
      </c>
      <c r="AI612" s="202" t="s">
        <v>487</v>
      </c>
      <c r="AJ612" s="203"/>
      <c r="AK612" s="204"/>
      <c r="AL612" s="194"/>
      <c r="AM612" s="205"/>
      <c r="AN612" s="206"/>
      <c r="AO612" s="200">
        <f t="shared" si="138"/>
        <v>0</v>
      </c>
      <c r="AP612" s="207" t="s">
        <v>82</v>
      </c>
      <c r="AQ612" s="198" t="str" cm="1">
        <f t="array" ref="AQ612">_xlfn.IFS(OR($G612="公衆街路灯A",$G612="定額電灯"),$G612&amp;AP612,COUNTIF(G612,"*従量電灯*"),G612,1,"-")</f>
        <v>従量電灯</v>
      </c>
      <c r="AR612" s="208" t="str" cm="1">
        <f t="array" ref="AR612">_xlfn.IFS($AN612=0,"-",OR($AH612="対象外",$AH612="-"),"-",OR($G612="公衆街路灯A",$G612="定額電灯"),_xlfn.XLOOKUP($AQ612,削除禁止_電灯料金!$B:$B,削除禁止_電灯料金!$E:$E,0),1,"-")</f>
        <v>-</v>
      </c>
      <c r="AS612" s="209" t="str" cm="1">
        <f t="array" ref="AS612">_xlfn.IFS($AR612="-","-",OR($G612="公衆街路灯A",$G612="定額電灯"),_xlfn.XLOOKUP(AQ612,削除禁止_電灯料金!$B:$B,削除禁止_電灯料金!$D:$D,0),1,"-")</f>
        <v>-</v>
      </c>
      <c r="AT612" s="208" t="str">
        <f>IFERROR(IF(OR($G612="公衆街路灯A",$G612="定額電灯"),"-",ROUND((_xlfn.XLOOKUP($AQ612,削除禁止_電灯料金!$B:$B,削除禁止_電灯料金!$E:$E)*AM612/1000*$K612*$L612/12),2)),"-")</f>
        <v>-</v>
      </c>
      <c r="AU612" s="209" t="str">
        <f>IFERROR(IF(OR($G612="公衆街路灯A",$G612="定額電灯"),"-",ROUND((AM612/1000*$K612*$L612/12)*_xlfn.XLOOKUP($A612,削除禁止_電灯料金!K:K,削除禁止_電灯料金!M:M,"-"),2)),"-")</f>
        <v>-</v>
      </c>
      <c r="AV612" s="210">
        <f>IFERROR(IF(OR($G612="公衆街路灯A",$G612="定額電灯"),ROUND((((AR612+AS612)*AN612))*12*_xlfn.XLOOKUP($A612,削除禁止_電灯料金!K:K,削除禁止_電灯料金!N:N),0),ROUND((AT612+AU612)*AN612*12*_xlfn.XLOOKUP($A612,削除禁止_電灯料金!K:K,削除禁止_電灯料金!N:N),0)),0)</f>
        <v>0</v>
      </c>
      <c r="AW612" s="145"/>
    </row>
    <row r="613" spans="1:49" ht="30" customHeight="1">
      <c r="A613" s="1">
        <v>9</v>
      </c>
      <c r="B613" s="319" t="s">
        <v>764</v>
      </c>
      <c r="C613" s="42"/>
      <c r="D613" s="180" t="s">
        <v>56</v>
      </c>
      <c r="E613" s="181" t="s">
        <v>71</v>
      </c>
      <c r="F613" s="182" t="s">
        <v>768</v>
      </c>
      <c r="G613" s="182" t="s">
        <v>73</v>
      </c>
      <c r="H613" s="183" t="s">
        <v>769</v>
      </c>
      <c r="I613" s="311"/>
      <c r="J613" s="312"/>
      <c r="K613" s="186" t="s">
        <v>82</v>
      </c>
      <c r="L613" s="187" t="s">
        <v>82</v>
      </c>
      <c r="M613" s="313" t="s">
        <v>486</v>
      </c>
      <c r="N613" s="189" t="s">
        <v>485</v>
      </c>
      <c r="O613" s="190">
        <v>0</v>
      </c>
      <c r="P613" s="191" t="s">
        <v>486</v>
      </c>
      <c r="Q613" s="191">
        <v>0</v>
      </c>
      <c r="R613" s="191">
        <v>0</v>
      </c>
      <c r="S613" s="192">
        <v>0</v>
      </c>
      <c r="T613" s="192">
        <v>0</v>
      </c>
      <c r="U613" s="192">
        <v>0</v>
      </c>
      <c r="V613" s="193">
        <v>0</v>
      </c>
      <c r="W613" s="194" t="s">
        <v>56</v>
      </c>
      <c r="X613" s="195">
        <v>8</v>
      </c>
      <c r="Y613" s="196">
        <v>0</v>
      </c>
      <c r="Z613" s="197">
        <v>0</v>
      </c>
      <c r="AA613" s="191">
        <v>0</v>
      </c>
      <c r="AB613" s="198" t="s">
        <v>80</v>
      </c>
      <c r="AC613" s="199" t="s">
        <v>56</v>
      </c>
      <c r="AD613" s="200" t="s">
        <v>56</v>
      </c>
      <c r="AE613" s="199" t="s">
        <v>56</v>
      </c>
      <c r="AF613" s="200">
        <v>0</v>
      </c>
      <c r="AG613" s="201">
        <v>0</v>
      </c>
      <c r="AH613" s="201" t="s">
        <v>124</v>
      </c>
      <c r="AI613" s="202" t="s">
        <v>487</v>
      </c>
      <c r="AJ613" s="203"/>
      <c r="AK613" s="204"/>
      <c r="AL613" s="194"/>
      <c r="AM613" s="205"/>
      <c r="AN613" s="206"/>
      <c r="AO613" s="200">
        <f t="shared" si="138"/>
        <v>0</v>
      </c>
      <c r="AP613" s="207" t="s">
        <v>82</v>
      </c>
      <c r="AQ613" s="198" t="str" cm="1">
        <f t="array" ref="AQ613">_xlfn.IFS(OR($G613="公衆街路灯A",$G613="定額電灯"),$G613&amp;AP613,COUNTIF(G613,"*従量電灯*"),G613,1,"-")</f>
        <v>従量電灯</v>
      </c>
      <c r="AR613" s="208" t="str" cm="1">
        <f t="array" ref="AR613">_xlfn.IFS($AN613=0,"-",OR($AH613="対象外",$AH613="-"),"-",OR($G613="公衆街路灯A",$G613="定額電灯"),_xlfn.XLOOKUP($AQ613,削除禁止_電灯料金!$B:$B,削除禁止_電灯料金!$E:$E,0),1,"-")</f>
        <v>-</v>
      </c>
      <c r="AS613" s="209" t="str" cm="1">
        <f t="array" ref="AS613">_xlfn.IFS($AR613="-","-",OR($G613="公衆街路灯A",$G613="定額電灯"),_xlfn.XLOOKUP(AQ613,削除禁止_電灯料金!$B:$B,削除禁止_電灯料金!$D:$D,0),1,"-")</f>
        <v>-</v>
      </c>
      <c r="AT613" s="208" t="str">
        <f>IFERROR(IF(OR($G613="公衆街路灯A",$G613="定額電灯"),"-",ROUND((_xlfn.XLOOKUP($AQ613,削除禁止_電灯料金!$B:$B,削除禁止_電灯料金!$E:$E)*AM613/1000*$K613*$L613/12),2)),"-")</f>
        <v>-</v>
      </c>
      <c r="AU613" s="209" t="str">
        <f>IFERROR(IF(OR($G613="公衆街路灯A",$G613="定額電灯"),"-",ROUND((AM613/1000*$K613*$L613/12)*_xlfn.XLOOKUP($A613,削除禁止_電灯料金!K:K,削除禁止_電灯料金!M:M,"-"),2)),"-")</f>
        <v>-</v>
      </c>
      <c r="AV613" s="210">
        <f>IFERROR(IF(OR($G613="公衆街路灯A",$G613="定額電灯"),ROUND((((AR613+AS613)*AN613))*12*_xlfn.XLOOKUP($A613,削除禁止_電灯料金!K:K,削除禁止_電灯料金!N:N),0),ROUND((AT613+AU613)*AN613*12*_xlfn.XLOOKUP($A613,削除禁止_電灯料金!K:K,削除禁止_電灯料金!N:N),0)),0)</f>
        <v>0</v>
      </c>
      <c r="AW613" s="145"/>
    </row>
    <row r="614" spans="1:49" ht="30" customHeight="1">
      <c r="A614" s="1">
        <v>9</v>
      </c>
      <c r="B614" s="319" t="s">
        <v>764</v>
      </c>
      <c r="C614" s="42"/>
      <c r="D614" s="146" t="s">
        <v>56</v>
      </c>
      <c r="E614" s="147" t="s">
        <v>71</v>
      </c>
      <c r="F614" s="148" t="s">
        <v>768</v>
      </c>
      <c r="G614" s="148" t="s">
        <v>73</v>
      </c>
      <c r="H614" s="149"/>
      <c r="I614" s="280"/>
      <c r="J614" s="267"/>
      <c r="K614" s="152">
        <v>24</v>
      </c>
      <c r="L614" s="153">
        <v>365</v>
      </c>
      <c r="M614" s="281" t="s">
        <v>770</v>
      </c>
      <c r="N614" s="119" t="s">
        <v>86</v>
      </c>
      <c r="O614" s="120">
        <v>1</v>
      </c>
      <c r="P614" s="155" t="s">
        <v>725</v>
      </c>
      <c r="Q614" s="155">
        <v>0</v>
      </c>
      <c r="R614" s="155" t="s">
        <v>88</v>
      </c>
      <c r="S614" s="156">
        <v>0</v>
      </c>
      <c r="T614" s="156">
        <v>0</v>
      </c>
      <c r="U614" s="156">
        <v>0</v>
      </c>
      <c r="V614" s="157" t="s">
        <v>90</v>
      </c>
      <c r="W614" s="158">
        <v>2</v>
      </c>
      <c r="X614" s="159">
        <v>1</v>
      </c>
      <c r="Y614" s="160">
        <v>1</v>
      </c>
      <c r="Z614" s="161">
        <f t="shared" ref="Z614" si="139">K614*L614*W614*Y614/12/1000</f>
        <v>1.46</v>
      </c>
      <c r="AA614" s="155">
        <v>0</v>
      </c>
      <c r="AB614" s="162" t="s">
        <v>80</v>
      </c>
      <c r="AC614" s="163" t="s">
        <v>56</v>
      </c>
      <c r="AD614" s="164" t="s">
        <v>56</v>
      </c>
      <c r="AE614" s="163" t="s">
        <v>56</v>
      </c>
      <c r="AF614" s="164">
        <f t="shared" ref="AF614" si="140">$B$2*Z614/Y614</f>
        <v>43.8</v>
      </c>
      <c r="AG614" s="165">
        <f t="shared" ref="AG614" si="141">Y614*AF614*120</f>
        <v>5256</v>
      </c>
      <c r="AH614" s="166" t="s">
        <v>81</v>
      </c>
      <c r="AI614" s="167"/>
      <c r="AJ614" s="168"/>
      <c r="AK614" s="169"/>
      <c r="AL614" s="170"/>
      <c r="AM614" s="171"/>
      <c r="AN614" s="172"/>
      <c r="AO614" s="173">
        <f t="shared" si="138"/>
        <v>0</v>
      </c>
      <c r="AP614" s="174" t="s">
        <v>82</v>
      </c>
      <c r="AQ614" s="175" t="str" cm="1">
        <f t="array" ref="AQ614">_xlfn.IFS(OR($G614="公衆街路灯A",$G614="定額電灯"),$G614&amp;AP614,COUNTIF(G614,"*従量電灯*"),G614,1,"-")</f>
        <v>従量電灯</v>
      </c>
      <c r="AR614" s="176" t="str" cm="1">
        <f t="array" ref="AR614">_xlfn.IFS($AN614=0,"-",OR($AH614="対象外",$AH614="-"),"-",OR($G614="公衆街路灯A",$G614="定額電灯"),_xlfn.XLOOKUP($AQ614,削除禁止_電灯料金!$B:$B,削除禁止_電灯料金!$E:$E,0),1,"-")</f>
        <v>-</v>
      </c>
      <c r="AS614" s="177" t="str" cm="1">
        <f t="array" ref="AS614">_xlfn.IFS($AR614="-","-",OR($G614="公衆街路灯A",$G614="定額電灯"),_xlfn.XLOOKUP(AQ614,削除禁止_電灯料金!$B:$B,削除禁止_電灯料金!$D:$D,0),1,"-")</f>
        <v>-</v>
      </c>
      <c r="AT614" s="176">
        <f>IFERROR(IF(OR($G614="公衆街路灯A",$G614="定額電灯"),"-",ROUND((_xlfn.XLOOKUP($AQ614,削除禁止_電灯料金!$B:$B,削除禁止_電灯料金!$E:$E)*AM614/1000*$K614*$L614/12),2)),"-")</f>
        <v>0</v>
      </c>
      <c r="AU614" s="177">
        <f>IFERROR(IF(OR($G614="公衆街路灯A",$G614="定額電灯"),"-",ROUND((AM614/1000*$K614*$L614/12)*_xlfn.XLOOKUP($A614,削除禁止_電灯料金!K:K,削除禁止_電灯料金!M:M,"-"),2)),"-")</f>
        <v>0</v>
      </c>
      <c r="AV614" s="178">
        <f>IFERROR(IF(OR($G614="公衆街路灯A",$G614="定額電灯"),ROUND((((AR614+AS614)*AN614))*12*_xlfn.XLOOKUP($A614,削除禁止_電灯料金!K:K,削除禁止_電灯料金!N:N),0),ROUND((AT614+AU614)*AN614*12*_xlfn.XLOOKUP($A614,削除禁止_電灯料金!K:K,削除禁止_電灯料金!N:N),0)),0)</f>
        <v>0</v>
      </c>
      <c r="AW614" s="145"/>
    </row>
    <row r="615" spans="1:49" ht="30" customHeight="1">
      <c r="A615" s="1">
        <v>9</v>
      </c>
      <c r="B615" s="319" t="s">
        <v>764</v>
      </c>
      <c r="C615" s="42"/>
      <c r="D615" s="180" t="s">
        <v>56</v>
      </c>
      <c r="E615" s="181" t="s">
        <v>71</v>
      </c>
      <c r="F615" s="182" t="s">
        <v>103</v>
      </c>
      <c r="G615" s="182" t="s">
        <v>73</v>
      </c>
      <c r="H615" s="183" t="s">
        <v>769</v>
      </c>
      <c r="I615" s="311"/>
      <c r="J615" s="312"/>
      <c r="K615" s="186" t="s">
        <v>82</v>
      </c>
      <c r="L615" s="187" t="s">
        <v>82</v>
      </c>
      <c r="M615" s="313" t="s">
        <v>486</v>
      </c>
      <c r="N615" s="189" t="s">
        <v>485</v>
      </c>
      <c r="O615" s="190">
        <v>0</v>
      </c>
      <c r="P615" s="191" t="s">
        <v>486</v>
      </c>
      <c r="Q615" s="191">
        <v>0</v>
      </c>
      <c r="R615" s="191">
        <v>0</v>
      </c>
      <c r="S615" s="192">
        <v>0</v>
      </c>
      <c r="T615" s="192">
        <v>0</v>
      </c>
      <c r="U615" s="192">
        <v>0</v>
      </c>
      <c r="V615" s="193">
        <v>0</v>
      </c>
      <c r="W615" s="194" t="s">
        <v>56</v>
      </c>
      <c r="X615" s="195">
        <v>17</v>
      </c>
      <c r="Y615" s="196">
        <v>0</v>
      </c>
      <c r="Z615" s="197">
        <v>0</v>
      </c>
      <c r="AA615" s="191">
        <v>0</v>
      </c>
      <c r="AB615" s="198" t="s">
        <v>80</v>
      </c>
      <c r="AC615" s="199" t="s">
        <v>56</v>
      </c>
      <c r="AD615" s="200" t="s">
        <v>56</v>
      </c>
      <c r="AE615" s="199" t="s">
        <v>56</v>
      </c>
      <c r="AF615" s="200">
        <v>0</v>
      </c>
      <c r="AG615" s="201">
        <v>0</v>
      </c>
      <c r="AH615" s="201" t="s">
        <v>124</v>
      </c>
      <c r="AI615" s="202" t="s">
        <v>487</v>
      </c>
      <c r="AJ615" s="203"/>
      <c r="AK615" s="204"/>
      <c r="AL615" s="194"/>
      <c r="AM615" s="205"/>
      <c r="AN615" s="206"/>
      <c r="AO615" s="200">
        <f t="shared" si="138"/>
        <v>0</v>
      </c>
      <c r="AP615" s="207" t="s">
        <v>82</v>
      </c>
      <c r="AQ615" s="198" t="str" cm="1">
        <f t="array" ref="AQ615">_xlfn.IFS(OR($G615="公衆街路灯A",$G615="定額電灯"),$G615&amp;AP615,COUNTIF(G615,"*従量電灯*"),G615,1,"-")</f>
        <v>従量電灯</v>
      </c>
      <c r="AR615" s="208" t="str" cm="1">
        <f t="array" ref="AR615">_xlfn.IFS($AN615=0,"-",OR($AH615="対象外",$AH615="-"),"-",OR($G615="公衆街路灯A",$G615="定額電灯"),_xlfn.XLOOKUP($AQ615,削除禁止_電灯料金!$B:$B,削除禁止_電灯料金!$E:$E,0),1,"-")</f>
        <v>-</v>
      </c>
      <c r="AS615" s="209" t="str" cm="1">
        <f t="array" ref="AS615">_xlfn.IFS($AR615="-","-",OR($G615="公衆街路灯A",$G615="定額電灯"),_xlfn.XLOOKUP(AQ615,削除禁止_電灯料金!$B:$B,削除禁止_電灯料金!$D:$D,0),1,"-")</f>
        <v>-</v>
      </c>
      <c r="AT615" s="208" t="str">
        <f>IFERROR(IF(OR($G615="公衆街路灯A",$G615="定額電灯"),"-",ROUND((_xlfn.XLOOKUP($AQ615,削除禁止_電灯料金!$B:$B,削除禁止_電灯料金!$E:$E)*AM615/1000*$K615*$L615/12),2)),"-")</f>
        <v>-</v>
      </c>
      <c r="AU615" s="209" t="str">
        <f>IFERROR(IF(OR($G615="公衆街路灯A",$G615="定額電灯"),"-",ROUND((AM615/1000*$K615*$L615/12)*_xlfn.XLOOKUP($A615,削除禁止_電灯料金!K:K,削除禁止_電灯料金!M:M,"-"),2)),"-")</f>
        <v>-</v>
      </c>
      <c r="AV615" s="210">
        <f>IFERROR(IF(OR($G615="公衆街路灯A",$G615="定額電灯"),ROUND((((AR615+AS615)*AN615))*12*_xlfn.XLOOKUP($A615,削除禁止_電灯料金!K:K,削除禁止_電灯料金!N:N),0),ROUND((AT615+AU615)*AN615*12*_xlfn.XLOOKUP($A615,削除禁止_電灯料金!K:K,削除禁止_電灯料金!N:N),0)),0)</f>
        <v>0</v>
      </c>
      <c r="AW615" s="145"/>
    </row>
    <row r="616" spans="1:49" ht="30" customHeight="1">
      <c r="A616" s="1">
        <v>9</v>
      </c>
      <c r="B616" s="319" t="s">
        <v>764</v>
      </c>
      <c r="C616" s="42"/>
      <c r="D616" s="180" t="s">
        <v>56</v>
      </c>
      <c r="E616" s="181" t="s">
        <v>71</v>
      </c>
      <c r="F616" s="182" t="s">
        <v>103</v>
      </c>
      <c r="G616" s="182" t="s">
        <v>73</v>
      </c>
      <c r="H616" s="183" t="s">
        <v>769</v>
      </c>
      <c r="I616" s="311"/>
      <c r="J616" s="312"/>
      <c r="K616" s="186" t="s">
        <v>82</v>
      </c>
      <c r="L616" s="187" t="s">
        <v>82</v>
      </c>
      <c r="M616" s="313" t="s">
        <v>486</v>
      </c>
      <c r="N616" s="189" t="s">
        <v>485</v>
      </c>
      <c r="O616" s="190">
        <v>0</v>
      </c>
      <c r="P616" s="191" t="s">
        <v>486</v>
      </c>
      <c r="Q616" s="191">
        <v>0</v>
      </c>
      <c r="R616" s="191">
        <v>0</v>
      </c>
      <c r="S616" s="192">
        <v>0</v>
      </c>
      <c r="T616" s="192">
        <v>0</v>
      </c>
      <c r="U616" s="192">
        <v>0</v>
      </c>
      <c r="V616" s="193">
        <v>0</v>
      </c>
      <c r="W616" s="194" t="s">
        <v>56</v>
      </c>
      <c r="X616" s="195">
        <v>8</v>
      </c>
      <c r="Y616" s="196">
        <v>0</v>
      </c>
      <c r="Z616" s="197">
        <v>0</v>
      </c>
      <c r="AA616" s="191">
        <v>0</v>
      </c>
      <c r="AB616" s="198" t="s">
        <v>80</v>
      </c>
      <c r="AC616" s="199" t="s">
        <v>56</v>
      </c>
      <c r="AD616" s="200" t="s">
        <v>56</v>
      </c>
      <c r="AE616" s="199" t="s">
        <v>56</v>
      </c>
      <c r="AF616" s="200">
        <v>0</v>
      </c>
      <c r="AG616" s="201">
        <v>0</v>
      </c>
      <c r="AH616" s="201" t="s">
        <v>124</v>
      </c>
      <c r="AI616" s="202" t="s">
        <v>487</v>
      </c>
      <c r="AJ616" s="203"/>
      <c r="AK616" s="204"/>
      <c r="AL616" s="194"/>
      <c r="AM616" s="205"/>
      <c r="AN616" s="206"/>
      <c r="AO616" s="200">
        <f t="shared" si="138"/>
        <v>0</v>
      </c>
      <c r="AP616" s="207" t="s">
        <v>82</v>
      </c>
      <c r="AQ616" s="198" t="str" cm="1">
        <f t="array" ref="AQ616">_xlfn.IFS(OR($G616="公衆街路灯A",$G616="定額電灯"),$G616&amp;AP616,COUNTIF(G616,"*従量電灯*"),G616,1,"-")</f>
        <v>従量電灯</v>
      </c>
      <c r="AR616" s="208" t="str" cm="1">
        <f t="array" ref="AR616">_xlfn.IFS($AN616=0,"-",OR($AH616="対象外",$AH616="-"),"-",OR($G616="公衆街路灯A",$G616="定額電灯"),_xlfn.XLOOKUP($AQ616,削除禁止_電灯料金!$B:$B,削除禁止_電灯料金!$E:$E,0),1,"-")</f>
        <v>-</v>
      </c>
      <c r="AS616" s="209" t="str" cm="1">
        <f t="array" ref="AS616">_xlfn.IFS($AR616="-","-",OR($G616="公衆街路灯A",$G616="定額電灯"),_xlfn.XLOOKUP(AQ616,削除禁止_電灯料金!$B:$B,削除禁止_電灯料金!$D:$D,0),1,"-")</f>
        <v>-</v>
      </c>
      <c r="AT616" s="208" t="str">
        <f>IFERROR(IF(OR($G616="公衆街路灯A",$G616="定額電灯"),"-",ROUND((_xlfn.XLOOKUP($AQ616,削除禁止_電灯料金!$B:$B,削除禁止_電灯料金!$E:$E)*AM616/1000*$K616*$L616/12),2)),"-")</f>
        <v>-</v>
      </c>
      <c r="AU616" s="209" t="str">
        <f>IFERROR(IF(OR($G616="公衆街路灯A",$G616="定額電灯"),"-",ROUND((AM616/1000*$K616*$L616/12)*_xlfn.XLOOKUP($A616,削除禁止_電灯料金!K:K,削除禁止_電灯料金!M:M,"-"),2)),"-")</f>
        <v>-</v>
      </c>
      <c r="AV616" s="210">
        <f>IFERROR(IF(OR($G616="公衆街路灯A",$G616="定額電灯"),ROUND((((AR616+AS616)*AN616))*12*_xlfn.XLOOKUP($A616,削除禁止_電灯料金!K:K,削除禁止_電灯料金!N:N),0),ROUND((AT616+AU616)*AN616*12*_xlfn.XLOOKUP($A616,削除禁止_電灯料金!K:K,削除禁止_電灯料金!N:N),0)),0)</f>
        <v>0</v>
      </c>
      <c r="AW616" s="145"/>
    </row>
    <row r="617" spans="1:49" ht="30" customHeight="1">
      <c r="A617" s="1">
        <v>9</v>
      </c>
      <c r="B617" s="319" t="s">
        <v>764</v>
      </c>
      <c r="C617" s="42"/>
      <c r="D617" s="180" t="s">
        <v>56</v>
      </c>
      <c r="E617" s="181" t="s">
        <v>71</v>
      </c>
      <c r="F617" s="182" t="s">
        <v>103</v>
      </c>
      <c r="G617" s="182" t="s">
        <v>73</v>
      </c>
      <c r="H617" s="183" t="s">
        <v>769</v>
      </c>
      <c r="I617" s="311"/>
      <c r="J617" s="312"/>
      <c r="K617" s="186" t="s">
        <v>82</v>
      </c>
      <c r="L617" s="187" t="s">
        <v>82</v>
      </c>
      <c r="M617" s="313" t="s">
        <v>486</v>
      </c>
      <c r="N617" s="189" t="s">
        <v>485</v>
      </c>
      <c r="O617" s="190">
        <v>0</v>
      </c>
      <c r="P617" s="191" t="s">
        <v>486</v>
      </c>
      <c r="Q617" s="191">
        <v>0</v>
      </c>
      <c r="R617" s="191">
        <v>0</v>
      </c>
      <c r="S617" s="192">
        <v>0</v>
      </c>
      <c r="T617" s="192">
        <v>0</v>
      </c>
      <c r="U617" s="192">
        <v>0</v>
      </c>
      <c r="V617" s="193">
        <v>0</v>
      </c>
      <c r="W617" s="194" t="s">
        <v>56</v>
      </c>
      <c r="X617" s="195">
        <v>8</v>
      </c>
      <c r="Y617" s="196">
        <v>0</v>
      </c>
      <c r="Z617" s="197">
        <v>0</v>
      </c>
      <c r="AA617" s="191">
        <v>0</v>
      </c>
      <c r="AB617" s="198" t="s">
        <v>80</v>
      </c>
      <c r="AC617" s="199" t="s">
        <v>56</v>
      </c>
      <c r="AD617" s="200" t="s">
        <v>56</v>
      </c>
      <c r="AE617" s="199" t="s">
        <v>56</v>
      </c>
      <c r="AF617" s="200">
        <v>0</v>
      </c>
      <c r="AG617" s="201">
        <v>0</v>
      </c>
      <c r="AH617" s="201" t="s">
        <v>124</v>
      </c>
      <c r="AI617" s="202" t="s">
        <v>487</v>
      </c>
      <c r="AJ617" s="203"/>
      <c r="AK617" s="204"/>
      <c r="AL617" s="194"/>
      <c r="AM617" s="205"/>
      <c r="AN617" s="206"/>
      <c r="AO617" s="200">
        <f t="shared" si="138"/>
        <v>0</v>
      </c>
      <c r="AP617" s="207" t="s">
        <v>82</v>
      </c>
      <c r="AQ617" s="198" t="str" cm="1">
        <f t="array" ref="AQ617">_xlfn.IFS(OR($G617="公衆街路灯A",$G617="定額電灯"),$G617&amp;AP617,COUNTIF(G617,"*従量電灯*"),G617,1,"-")</f>
        <v>従量電灯</v>
      </c>
      <c r="AR617" s="208" t="str" cm="1">
        <f t="array" ref="AR617">_xlfn.IFS($AN617=0,"-",OR($AH617="対象外",$AH617="-"),"-",OR($G617="公衆街路灯A",$G617="定額電灯"),_xlfn.XLOOKUP($AQ617,削除禁止_電灯料金!$B:$B,削除禁止_電灯料金!$E:$E,0),1,"-")</f>
        <v>-</v>
      </c>
      <c r="AS617" s="209" t="str" cm="1">
        <f t="array" ref="AS617">_xlfn.IFS($AR617="-","-",OR($G617="公衆街路灯A",$G617="定額電灯"),_xlfn.XLOOKUP(AQ617,削除禁止_電灯料金!$B:$B,削除禁止_電灯料金!$D:$D,0),1,"-")</f>
        <v>-</v>
      </c>
      <c r="AT617" s="208" t="str">
        <f>IFERROR(IF(OR($G617="公衆街路灯A",$G617="定額電灯"),"-",ROUND((_xlfn.XLOOKUP($AQ617,削除禁止_電灯料金!$B:$B,削除禁止_電灯料金!$E:$E)*AM617/1000*$K617*$L617/12),2)),"-")</f>
        <v>-</v>
      </c>
      <c r="AU617" s="209" t="str">
        <f>IFERROR(IF(OR($G617="公衆街路灯A",$G617="定額電灯"),"-",ROUND((AM617/1000*$K617*$L617/12)*_xlfn.XLOOKUP($A617,削除禁止_電灯料金!K:K,削除禁止_電灯料金!M:M,"-"),2)),"-")</f>
        <v>-</v>
      </c>
      <c r="AV617" s="210">
        <f>IFERROR(IF(OR($G617="公衆街路灯A",$G617="定額電灯"),ROUND((((AR617+AS617)*AN617))*12*_xlfn.XLOOKUP($A617,削除禁止_電灯料金!K:K,削除禁止_電灯料金!N:N),0),ROUND((AT617+AU617)*AN617*12*_xlfn.XLOOKUP($A617,削除禁止_電灯料金!K:K,削除禁止_電灯料金!N:N),0)),0)</f>
        <v>0</v>
      </c>
      <c r="AW617" s="145"/>
    </row>
    <row r="618" spans="1:49" ht="30" customHeight="1">
      <c r="A618" s="1">
        <v>9</v>
      </c>
      <c r="B618" s="319" t="s">
        <v>764</v>
      </c>
      <c r="C618" s="42"/>
      <c r="D618" s="180" t="s">
        <v>56</v>
      </c>
      <c r="E618" s="181" t="s">
        <v>71</v>
      </c>
      <c r="F618" s="182" t="s">
        <v>103</v>
      </c>
      <c r="G618" s="182" t="s">
        <v>73</v>
      </c>
      <c r="H618" s="183" t="s">
        <v>769</v>
      </c>
      <c r="I618" s="311"/>
      <c r="J618" s="312"/>
      <c r="K618" s="186" t="s">
        <v>82</v>
      </c>
      <c r="L618" s="187" t="s">
        <v>82</v>
      </c>
      <c r="M618" s="313" t="s">
        <v>771</v>
      </c>
      <c r="N618" s="189" t="s">
        <v>772</v>
      </c>
      <c r="O618" s="190">
        <v>1</v>
      </c>
      <c r="P618" s="191" t="s">
        <v>486</v>
      </c>
      <c r="Q618" s="191">
        <v>0</v>
      </c>
      <c r="R618" s="191">
        <v>0</v>
      </c>
      <c r="S618" s="192" t="s">
        <v>773</v>
      </c>
      <c r="T618" s="192">
        <v>0</v>
      </c>
      <c r="U618" s="192" t="s">
        <v>774</v>
      </c>
      <c r="V618" s="193">
        <v>0</v>
      </c>
      <c r="W618" s="194" t="s">
        <v>56</v>
      </c>
      <c r="X618" s="195">
        <v>6</v>
      </c>
      <c r="Y618" s="196">
        <v>6</v>
      </c>
      <c r="Z618" s="197">
        <v>0</v>
      </c>
      <c r="AA618" s="191">
        <v>0</v>
      </c>
      <c r="AB618" s="198" t="s">
        <v>80</v>
      </c>
      <c r="AC618" s="199" t="s">
        <v>56</v>
      </c>
      <c r="AD618" s="200" t="s">
        <v>56</v>
      </c>
      <c r="AE618" s="199" t="s">
        <v>56</v>
      </c>
      <c r="AF618" s="200">
        <v>0</v>
      </c>
      <c r="AG618" s="201">
        <v>0</v>
      </c>
      <c r="AH618" s="201" t="s">
        <v>124</v>
      </c>
      <c r="AI618" s="202" t="s">
        <v>487</v>
      </c>
      <c r="AJ618" s="203"/>
      <c r="AK618" s="204"/>
      <c r="AL618" s="194"/>
      <c r="AM618" s="205"/>
      <c r="AN618" s="206"/>
      <c r="AO618" s="200">
        <f t="shared" si="138"/>
        <v>0</v>
      </c>
      <c r="AP618" s="207" t="s">
        <v>82</v>
      </c>
      <c r="AQ618" s="198" t="str" cm="1">
        <f t="array" ref="AQ618">_xlfn.IFS(OR($G618="公衆街路灯A",$G618="定額電灯"),$G618&amp;AP618,COUNTIF(G618,"*従量電灯*"),G618,1,"-")</f>
        <v>従量電灯</v>
      </c>
      <c r="AR618" s="208" t="str" cm="1">
        <f t="array" ref="AR618">_xlfn.IFS($AN618=0,"-",OR($AH618="対象外",$AH618="-"),"-",OR($G618="公衆街路灯A",$G618="定額電灯"),_xlfn.XLOOKUP($AQ618,削除禁止_電灯料金!$B:$B,削除禁止_電灯料金!$E:$E,0),1,"-")</f>
        <v>-</v>
      </c>
      <c r="AS618" s="209" t="str" cm="1">
        <f t="array" ref="AS618">_xlfn.IFS($AR618="-","-",OR($G618="公衆街路灯A",$G618="定額電灯"),_xlfn.XLOOKUP(AQ618,削除禁止_電灯料金!$B:$B,削除禁止_電灯料金!$D:$D,0),1,"-")</f>
        <v>-</v>
      </c>
      <c r="AT618" s="208" t="str">
        <f>IFERROR(IF(OR($G618="公衆街路灯A",$G618="定額電灯"),"-",ROUND((_xlfn.XLOOKUP($AQ618,削除禁止_電灯料金!$B:$B,削除禁止_電灯料金!$E:$E)*AM618/1000*$K618*$L618/12),2)),"-")</f>
        <v>-</v>
      </c>
      <c r="AU618" s="209" t="str">
        <f>IFERROR(IF(OR($G618="公衆街路灯A",$G618="定額電灯"),"-",ROUND((AM618/1000*$K618*$L618/12)*_xlfn.XLOOKUP($A618,削除禁止_電灯料金!K:K,削除禁止_電灯料金!M:M,"-"),2)),"-")</f>
        <v>-</v>
      </c>
      <c r="AV618" s="210">
        <f>IFERROR(IF(OR($G618="公衆街路灯A",$G618="定額電灯"),ROUND((((AR618+AS618)*AN618))*12*_xlfn.XLOOKUP($A618,削除禁止_電灯料金!K:K,削除禁止_電灯料金!N:N),0),ROUND((AT618+AU618)*AN618*12*_xlfn.XLOOKUP($A618,削除禁止_電灯料金!K:K,削除禁止_電灯料金!N:N),0)),0)</f>
        <v>0</v>
      </c>
      <c r="AW618" s="145"/>
    </row>
    <row r="619" spans="1:49" ht="30" customHeight="1">
      <c r="A619" s="1">
        <v>9</v>
      </c>
      <c r="B619" s="319" t="s">
        <v>764</v>
      </c>
      <c r="C619" s="42"/>
      <c r="D619" s="146" t="s">
        <v>56</v>
      </c>
      <c r="E619" s="147" t="s">
        <v>71</v>
      </c>
      <c r="F619" s="148" t="s">
        <v>103</v>
      </c>
      <c r="G619" s="148" t="s">
        <v>73</v>
      </c>
      <c r="H619" s="149"/>
      <c r="I619" s="280"/>
      <c r="J619" s="267"/>
      <c r="K619" s="152">
        <v>24</v>
      </c>
      <c r="L619" s="153">
        <v>365</v>
      </c>
      <c r="M619" s="281" t="s">
        <v>770</v>
      </c>
      <c r="N619" s="119" t="s">
        <v>86</v>
      </c>
      <c r="O619" s="120">
        <v>1</v>
      </c>
      <c r="P619" s="155" t="s">
        <v>725</v>
      </c>
      <c r="Q619" s="155">
        <v>0</v>
      </c>
      <c r="R619" s="155" t="s">
        <v>88</v>
      </c>
      <c r="S619" s="156">
        <v>0</v>
      </c>
      <c r="T619" s="156">
        <v>0</v>
      </c>
      <c r="U619" s="156">
        <v>0</v>
      </c>
      <c r="V619" s="157" t="s">
        <v>90</v>
      </c>
      <c r="W619" s="158">
        <v>2</v>
      </c>
      <c r="X619" s="159">
        <v>1</v>
      </c>
      <c r="Y619" s="160">
        <v>1</v>
      </c>
      <c r="Z619" s="161">
        <f t="shared" ref="Z619:Z620" si="142">K619*L619*W619*Y619/12/1000</f>
        <v>1.46</v>
      </c>
      <c r="AA619" s="155">
        <v>0</v>
      </c>
      <c r="AB619" s="162" t="s">
        <v>80</v>
      </c>
      <c r="AC619" s="163" t="s">
        <v>56</v>
      </c>
      <c r="AD619" s="164" t="s">
        <v>56</v>
      </c>
      <c r="AE619" s="163" t="s">
        <v>56</v>
      </c>
      <c r="AF619" s="164">
        <f t="shared" ref="AF619:AF620" si="143">$B$2*Z619/Y619</f>
        <v>43.8</v>
      </c>
      <c r="AG619" s="165">
        <f t="shared" ref="AG619:AG620" si="144">Y619*AF619*120</f>
        <v>5256</v>
      </c>
      <c r="AH619" s="166" t="s">
        <v>81</v>
      </c>
      <c r="AI619" s="167"/>
      <c r="AJ619" s="168"/>
      <c r="AK619" s="169"/>
      <c r="AL619" s="170"/>
      <c r="AM619" s="171"/>
      <c r="AN619" s="172"/>
      <c r="AO619" s="173">
        <f t="shared" si="138"/>
        <v>0</v>
      </c>
      <c r="AP619" s="174" t="s">
        <v>82</v>
      </c>
      <c r="AQ619" s="175" t="str" cm="1">
        <f t="array" ref="AQ619">_xlfn.IFS(OR($G619="公衆街路灯A",$G619="定額電灯"),$G619&amp;AP619,COUNTIF(G619,"*従量電灯*"),G619,1,"-")</f>
        <v>従量電灯</v>
      </c>
      <c r="AR619" s="176" t="str" cm="1">
        <f t="array" ref="AR619">_xlfn.IFS($AN619=0,"-",OR($AH619="対象外",$AH619="-"),"-",OR($G619="公衆街路灯A",$G619="定額電灯"),_xlfn.XLOOKUP($AQ619,削除禁止_電灯料金!$B:$B,削除禁止_電灯料金!$E:$E,0),1,"-")</f>
        <v>-</v>
      </c>
      <c r="AS619" s="177" t="str" cm="1">
        <f t="array" ref="AS619">_xlfn.IFS($AR619="-","-",OR($G619="公衆街路灯A",$G619="定額電灯"),_xlfn.XLOOKUP(AQ619,削除禁止_電灯料金!$B:$B,削除禁止_電灯料金!$D:$D,0),1,"-")</f>
        <v>-</v>
      </c>
      <c r="AT619" s="176">
        <f>IFERROR(IF(OR($G619="公衆街路灯A",$G619="定額電灯"),"-",ROUND((_xlfn.XLOOKUP($AQ619,削除禁止_電灯料金!$B:$B,削除禁止_電灯料金!$E:$E)*AM619/1000*$K619*$L619/12),2)),"-")</f>
        <v>0</v>
      </c>
      <c r="AU619" s="177">
        <f>IFERROR(IF(OR($G619="公衆街路灯A",$G619="定額電灯"),"-",ROUND((AM619/1000*$K619*$L619/12)*_xlfn.XLOOKUP($A619,削除禁止_電灯料金!K:K,削除禁止_電灯料金!M:M,"-"),2)),"-")</f>
        <v>0</v>
      </c>
      <c r="AV619" s="178">
        <f>IFERROR(IF(OR($G619="公衆街路灯A",$G619="定額電灯"),ROUND((((AR619+AS619)*AN619))*12*_xlfn.XLOOKUP($A619,削除禁止_電灯料金!K:K,削除禁止_電灯料金!N:N),0),ROUND((AT619+AU619)*AN619*12*_xlfn.XLOOKUP($A619,削除禁止_電灯料金!K:K,削除禁止_電灯料金!N:N),0)),0)</f>
        <v>0</v>
      </c>
      <c r="AW619" s="145"/>
    </row>
    <row r="620" spans="1:49" ht="30" customHeight="1">
      <c r="A620" s="1">
        <v>9</v>
      </c>
      <c r="B620" s="319" t="s">
        <v>764</v>
      </c>
      <c r="C620" s="42"/>
      <c r="D620" s="146" t="s">
        <v>56</v>
      </c>
      <c r="E620" s="147" t="s">
        <v>71</v>
      </c>
      <c r="F620" s="148" t="s">
        <v>103</v>
      </c>
      <c r="G620" s="148" t="s">
        <v>73</v>
      </c>
      <c r="H620" s="149"/>
      <c r="I620" s="280"/>
      <c r="J620" s="267"/>
      <c r="K620" s="152">
        <v>24</v>
      </c>
      <c r="L620" s="153">
        <v>365</v>
      </c>
      <c r="M620" s="281" t="s">
        <v>775</v>
      </c>
      <c r="N620" s="119" t="s">
        <v>86</v>
      </c>
      <c r="O620" s="120">
        <v>1</v>
      </c>
      <c r="P620" s="155" t="s">
        <v>87</v>
      </c>
      <c r="Q620" s="155">
        <v>0</v>
      </c>
      <c r="R620" s="155" t="s">
        <v>88</v>
      </c>
      <c r="S620" s="156">
        <v>0</v>
      </c>
      <c r="T620" s="156">
        <v>0</v>
      </c>
      <c r="U620" s="156">
        <v>0</v>
      </c>
      <c r="V620" s="157" t="s">
        <v>90</v>
      </c>
      <c r="W620" s="158">
        <v>2.7</v>
      </c>
      <c r="X620" s="159">
        <v>2</v>
      </c>
      <c r="Y620" s="160">
        <v>2</v>
      </c>
      <c r="Z620" s="161">
        <f t="shared" si="142"/>
        <v>3.9420000000000002</v>
      </c>
      <c r="AA620" s="155">
        <v>0</v>
      </c>
      <c r="AB620" s="162" t="s">
        <v>80</v>
      </c>
      <c r="AC620" s="163" t="s">
        <v>56</v>
      </c>
      <c r="AD620" s="164" t="s">
        <v>56</v>
      </c>
      <c r="AE620" s="163" t="s">
        <v>56</v>
      </c>
      <c r="AF620" s="164">
        <f t="shared" si="143"/>
        <v>59.13</v>
      </c>
      <c r="AG620" s="165">
        <f t="shared" si="144"/>
        <v>14191.2</v>
      </c>
      <c r="AH620" s="166" t="s">
        <v>81</v>
      </c>
      <c r="AI620" s="167"/>
      <c r="AJ620" s="168"/>
      <c r="AK620" s="169"/>
      <c r="AL620" s="170"/>
      <c r="AM620" s="171"/>
      <c r="AN620" s="172"/>
      <c r="AO620" s="173">
        <f t="shared" si="138"/>
        <v>0</v>
      </c>
      <c r="AP620" s="174" t="s">
        <v>82</v>
      </c>
      <c r="AQ620" s="175" t="str" cm="1">
        <f t="array" ref="AQ620">_xlfn.IFS(OR($G620="公衆街路灯A",$G620="定額電灯"),$G620&amp;AP620,COUNTIF(G620,"*従量電灯*"),G620,1,"-")</f>
        <v>従量電灯</v>
      </c>
      <c r="AR620" s="176" t="str" cm="1">
        <f t="array" ref="AR620">_xlfn.IFS($AN620=0,"-",OR($AH620="対象外",$AH620="-"),"-",OR($G620="公衆街路灯A",$G620="定額電灯"),_xlfn.XLOOKUP($AQ620,削除禁止_電灯料金!$B:$B,削除禁止_電灯料金!$E:$E,0),1,"-")</f>
        <v>-</v>
      </c>
      <c r="AS620" s="177" t="str" cm="1">
        <f t="array" ref="AS620">_xlfn.IFS($AR620="-","-",OR($G620="公衆街路灯A",$G620="定額電灯"),_xlfn.XLOOKUP(AQ620,削除禁止_電灯料金!$B:$B,削除禁止_電灯料金!$D:$D,0),1,"-")</f>
        <v>-</v>
      </c>
      <c r="AT620" s="176">
        <f>IFERROR(IF(OR($G620="公衆街路灯A",$G620="定額電灯"),"-",ROUND((_xlfn.XLOOKUP($AQ620,削除禁止_電灯料金!$B:$B,削除禁止_電灯料金!$E:$E)*AM620/1000*$K620*$L620/12),2)),"-")</f>
        <v>0</v>
      </c>
      <c r="AU620" s="177">
        <f>IFERROR(IF(OR($G620="公衆街路灯A",$G620="定額電灯"),"-",ROUND((AM620/1000*$K620*$L620/12)*_xlfn.XLOOKUP($A620,削除禁止_電灯料金!K:K,削除禁止_電灯料金!M:M,"-"),2)),"-")</f>
        <v>0</v>
      </c>
      <c r="AV620" s="178">
        <f>IFERROR(IF(OR($G620="公衆街路灯A",$G620="定額電灯"),ROUND((((AR620+AS620)*AN620))*12*_xlfn.XLOOKUP($A620,削除禁止_電灯料金!K:K,削除禁止_電灯料金!N:N),0),ROUND((AT620+AU620)*AN620*12*_xlfn.XLOOKUP($A620,削除禁止_電灯料金!K:K,削除禁止_電灯料金!N:N),0)),0)</f>
        <v>0</v>
      </c>
      <c r="AW620" s="145"/>
    </row>
    <row r="621" spans="1:49" ht="30" customHeight="1">
      <c r="A621" s="1">
        <v>9</v>
      </c>
      <c r="B621" s="319" t="s">
        <v>764</v>
      </c>
      <c r="C621" s="42"/>
      <c r="D621" s="180" t="s">
        <v>56</v>
      </c>
      <c r="E621" s="181" t="s">
        <v>71</v>
      </c>
      <c r="F621" s="182" t="s">
        <v>103</v>
      </c>
      <c r="G621" s="182" t="s">
        <v>73</v>
      </c>
      <c r="H621" s="183" t="s">
        <v>769</v>
      </c>
      <c r="I621" s="311"/>
      <c r="J621" s="312"/>
      <c r="K621" s="186" t="s">
        <v>82</v>
      </c>
      <c r="L621" s="187" t="s">
        <v>82</v>
      </c>
      <c r="M621" s="313" t="s">
        <v>776</v>
      </c>
      <c r="N621" s="189" t="s">
        <v>98</v>
      </c>
      <c r="O621" s="190">
        <v>0</v>
      </c>
      <c r="P621" s="191" t="s">
        <v>486</v>
      </c>
      <c r="Q621" s="191">
        <v>0</v>
      </c>
      <c r="R621" s="191" t="s">
        <v>777</v>
      </c>
      <c r="S621" s="192" t="s">
        <v>100</v>
      </c>
      <c r="T621" s="192" t="s">
        <v>778</v>
      </c>
      <c r="U621" s="192" t="s">
        <v>102</v>
      </c>
      <c r="V621" s="193">
        <v>0</v>
      </c>
      <c r="W621" s="194" t="s">
        <v>56</v>
      </c>
      <c r="X621" s="195">
        <v>2</v>
      </c>
      <c r="Y621" s="196">
        <v>0</v>
      </c>
      <c r="Z621" s="197">
        <v>0</v>
      </c>
      <c r="AA621" s="191">
        <v>0</v>
      </c>
      <c r="AB621" s="198" t="s">
        <v>80</v>
      </c>
      <c r="AC621" s="199" t="s">
        <v>56</v>
      </c>
      <c r="AD621" s="200" t="s">
        <v>56</v>
      </c>
      <c r="AE621" s="199" t="s">
        <v>56</v>
      </c>
      <c r="AF621" s="200">
        <v>0</v>
      </c>
      <c r="AG621" s="201">
        <v>0</v>
      </c>
      <c r="AH621" s="201" t="s">
        <v>124</v>
      </c>
      <c r="AI621" s="202" t="s">
        <v>487</v>
      </c>
      <c r="AJ621" s="203"/>
      <c r="AK621" s="204"/>
      <c r="AL621" s="194"/>
      <c r="AM621" s="205"/>
      <c r="AN621" s="206"/>
      <c r="AO621" s="200">
        <f t="shared" si="138"/>
        <v>0</v>
      </c>
      <c r="AP621" s="207" t="s">
        <v>82</v>
      </c>
      <c r="AQ621" s="198" t="str" cm="1">
        <f t="array" ref="AQ621">_xlfn.IFS(OR($G621="公衆街路灯A",$G621="定額電灯"),$G621&amp;AP621,COUNTIF(G621,"*従量電灯*"),G621,1,"-")</f>
        <v>従量電灯</v>
      </c>
      <c r="AR621" s="208" t="str" cm="1">
        <f t="array" ref="AR621">_xlfn.IFS($AN621=0,"-",OR($AH621="対象外",$AH621="-"),"-",OR($G621="公衆街路灯A",$G621="定額電灯"),_xlfn.XLOOKUP($AQ621,削除禁止_電灯料金!$B:$B,削除禁止_電灯料金!$E:$E,0),1,"-")</f>
        <v>-</v>
      </c>
      <c r="AS621" s="209" t="str" cm="1">
        <f t="array" ref="AS621">_xlfn.IFS($AR621="-","-",OR($G621="公衆街路灯A",$G621="定額電灯"),_xlfn.XLOOKUP(AQ621,削除禁止_電灯料金!$B:$B,削除禁止_電灯料金!$D:$D,0),1,"-")</f>
        <v>-</v>
      </c>
      <c r="AT621" s="208" t="str">
        <f>IFERROR(IF(OR($G621="公衆街路灯A",$G621="定額電灯"),"-",ROUND((_xlfn.XLOOKUP($AQ621,削除禁止_電灯料金!$B:$B,削除禁止_電灯料金!$E:$E)*AM621/1000*$K621*$L621/12),2)),"-")</f>
        <v>-</v>
      </c>
      <c r="AU621" s="209" t="str">
        <f>IFERROR(IF(OR($G621="公衆街路灯A",$G621="定額電灯"),"-",ROUND((AM621/1000*$K621*$L621/12)*_xlfn.XLOOKUP($A621,削除禁止_電灯料金!K:K,削除禁止_電灯料金!M:M,"-"),2)),"-")</f>
        <v>-</v>
      </c>
      <c r="AV621" s="210">
        <f>IFERROR(IF(OR($G621="公衆街路灯A",$G621="定額電灯"),ROUND((((AR621+AS621)*AN621))*12*_xlfn.XLOOKUP($A621,削除禁止_電灯料金!K:K,削除禁止_電灯料金!N:N),0),ROUND((AT621+AU621)*AN621*12*_xlfn.XLOOKUP($A621,削除禁止_電灯料金!K:K,削除禁止_電灯料金!N:N),0)),0)</f>
        <v>0</v>
      </c>
      <c r="AW621" s="145"/>
    </row>
    <row r="622" spans="1:49" ht="30" customHeight="1">
      <c r="A622" s="1">
        <v>9</v>
      </c>
      <c r="B622" s="319" t="s">
        <v>764</v>
      </c>
      <c r="C622" s="42"/>
      <c r="D622" s="146" t="s">
        <v>56</v>
      </c>
      <c r="E622" s="147" t="s">
        <v>71</v>
      </c>
      <c r="F622" s="148" t="s">
        <v>779</v>
      </c>
      <c r="G622" s="148" t="s">
        <v>73</v>
      </c>
      <c r="H622" s="149"/>
      <c r="I622" s="280"/>
      <c r="J622" s="267"/>
      <c r="K622" s="152">
        <v>3</v>
      </c>
      <c r="L622" s="153">
        <v>10</v>
      </c>
      <c r="M622" s="281" t="s">
        <v>780</v>
      </c>
      <c r="N622" s="119" t="s">
        <v>110</v>
      </c>
      <c r="O622" s="120">
        <v>2</v>
      </c>
      <c r="P622" s="155" t="s">
        <v>111</v>
      </c>
      <c r="Q622" s="155">
        <v>0</v>
      </c>
      <c r="R622" s="155" t="s">
        <v>112</v>
      </c>
      <c r="S622" s="156" t="s">
        <v>781</v>
      </c>
      <c r="T622" s="156">
        <v>0</v>
      </c>
      <c r="U622" s="156" t="s">
        <v>96</v>
      </c>
      <c r="V622" s="157">
        <v>0</v>
      </c>
      <c r="W622" s="158">
        <v>48</v>
      </c>
      <c r="X622" s="159">
        <v>1</v>
      </c>
      <c r="Y622" s="160">
        <v>2</v>
      </c>
      <c r="Z622" s="161">
        <f t="shared" ref="Z622:Z627" si="145">K622*L622*W622*Y622/12/1000</f>
        <v>0.24</v>
      </c>
      <c r="AA622" s="155">
        <v>0</v>
      </c>
      <c r="AB622" s="162" t="s">
        <v>80</v>
      </c>
      <c r="AC622" s="163" t="s">
        <v>56</v>
      </c>
      <c r="AD622" s="164" t="s">
        <v>56</v>
      </c>
      <c r="AE622" s="163" t="s">
        <v>56</v>
      </c>
      <c r="AF622" s="164">
        <f t="shared" ref="AF622:AF627" si="146">$B$2*Z622/Y622</f>
        <v>3.5999999999999996</v>
      </c>
      <c r="AG622" s="165">
        <f t="shared" ref="AG622:AG627" si="147">Y622*AF622*120</f>
        <v>863.99999999999989</v>
      </c>
      <c r="AH622" s="166" t="s">
        <v>113</v>
      </c>
      <c r="AI622" s="167"/>
      <c r="AJ622" s="168"/>
      <c r="AK622" s="169"/>
      <c r="AL622" s="170"/>
      <c r="AM622" s="171"/>
      <c r="AN622" s="172"/>
      <c r="AO622" s="173">
        <f t="shared" si="138"/>
        <v>0</v>
      </c>
      <c r="AP622" s="174" t="s">
        <v>82</v>
      </c>
      <c r="AQ622" s="175" t="str" cm="1">
        <f t="array" ref="AQ622">_xlfn.IFS(OR($G622="公衆街路灯A",$G622="定額電灯"),$G622&amp;AP622,COUNTIF(G622,"*従量電灯*"),G622,1,"-")</f>
        <v>従量電灯</v>
      </c>
      <c r="AR622" s="176" t="str" cm="1">
        <f t="array" ref="AR622">_xlfn.IFS($AN622=0,"-",OR($AH622="対象外",$AH622="-"),"-",OR($G622="公衆街路灯A",$G622="定額電灯"),_xlfn.XLOOKUP($AQ622,削除禁止_電灯料金!$B:$B,削除禁止_電灯料金!$E:$E,0),1,"-")</f>
        <v>-</v>
      </c>
      <c r="AS622" s="177" t="str" cm="1">
        <f t="array" ref="AS622">_xlfn.IFS($AR622="-","-",OR($G622="公衆街路灯A",$G622="定額電灯"),_xlfn.XLOOKUP(AQ622,削除禁止_電灯料金!$B:$B,削除禁止_電灯料金!$D:$D,0),1,"-")</f>
        <v>-</v>
      </c>
      <c r="AT622" s="176">
        <f>IFERROR(IF(OR($G622="公衆街路灯A",$G622="定額電灯"),"-",ROUND((_xlfn.XLOOKUP($AQ622,削除禁止_電灯料金!$B:$B,削除禁止_電灯料金!$E:$E)*AM622/1000*$K622*$L622/12),2)),"-")</f>
        <v>0</v>
      </c>
      <c r="AU622" s="177">
        <f>IFERROR(IF(OR($G622="公衆街路灯A",$G622="定額電灯"),"-",ROUND((AM622/1000*$K622*$L622/12)*_xlfn.XLOOKUP($A622,削除禁止_電灯料金!K:K,削除禁止_電灯料金!M:M,"-"),2)),"-")</f>
        <v>0</v>
      </c>
      <c r="AV622" s="178">
        <f>IFERROR(IF(OR($G622="公衆街路灯A",$G622="定額電灯"),ROUND((((AR622+AS622)*AN622))*12*_xlfn.XLOOKUP($A622,削除禁止_電灯料金!K:K,削除禁止_電灯料金!N:N),0),ROUND((AT622+AU622)*AN622*12*_xlfn.XLOOKUP($A622,削除禁止_電灯料金!K:K,削除禁止_電灯料金!N:N),0)),0)</f>
        <v>0</v>
      </c>
      <c r="AW622" s="145"/>
    </row>
    <row r="623" spans="1:49" ht="30" customHeight="1">
      <c r="A623" s="1">
        <v>9</v>
      </c>
      <c r="B623" s="319" t="s">
        <v>764</v>
      </c>
      <c r="C623" s="42"/>
      <c r="D623" s="146" t="s">
        <v>56</v>
      </c>
      <c r="E623" s="147" t="s">
        <v>71</v>
      </c>
      <c r="F623" s="148" t="s">
        <v>779</v>
      </c>
      <c r="G623" s="148" t="s">
        <v>73</v>
      </c>
      <c r="H623" s="149"/>
      <c r="I623" s="280"/>
      <c r="J623" s="267"/>
      <c r="K623" s="152">
        <v>24</v>
      </c>
      <c r="L623" s="153">
        <v>365</v>
      </c>
      <c r="M623" s="281" t="s">
        <v>770</v>
      </c>
      <c r="N623" s="119" t="s">
        <v>86</v>
      </c>
      <c r="O623" s="120">
        <v>1</v>
      </c>
      <c r="P623" s="155" t="s">
        <v>725</v>
      </c>
      <c r="Q623" s="155">
        <v>0</v>
      </c>
      <c r="R623" s="155" t="s">
        <v>88</v>
      </c>
      <c r="S623" s="156">
        <v>0</v>
      </c>
      <c r="T623" s="156">
        <v>0</v>
      </c>
      <c r="U623" s="156">
        <v>0</v>
      </c>
      <c r="V623" s="157" t="s">
        <v>90</v>
      </c>
      <c r="W623" s="158">
        <v>2</v>
      </c>
      <c r="X623" s="159">
        <v>1</v>
      </c>
      <c r="Y623" s="160">
        <v>1</v>
      </c>
      <c r="Z623" s="161">
        <f t="shared" si="145"/>
        <v>1.46</v>
      </c>
      <c r="AA623" s="155">
        <v>0</v>
      </c>
      <c r="AB623" s="162" t="s">
        <v>80</v>
      </c>
      <c r="AC623" s="163" t="s">
        <v>56</v>
      </c>
      <c r="AD623" s="164" t="s">
        <v>56</v>
      </c>
      <c r="AE623" s="163" t="s">
        <v>56</v>
      </c>
      <c r="AF623" s="164">
        <f t="shared" si="146"/>
        <v>43.8</v>
      </c>
      <c r="AG623" s="165">
        <f t="shared" si="147"/>
        <v>5256</v>
      </c>
      <c r="AH623" s="166" t="s">
        <v>81</v>
      </c>
      <c r="AI623" s="167"/>
      <c r="AJ623" s="168"/>
      <c r="AK623" s="169"/>
      <c r="AL623" s="170"/>
      <c r="AM623" s="171"/>
      <c r="AN623" s="172"/>
      <c r="AO623" s="173">
        <f t="shared" si="138"/>
        <v>0</v>
      </c>
      <c r="AP623" s="174" t="s">
        <v>82</v>
      </c>
      <c r="AQ623" s="175" t="str" cm="1">
        <f t="array" ref="AQ623">_xlfn.IFS(OR($G623="公衆街路灯A",$G623="定額電灯"),$G623&amp;AP623,COUNTIF(G623,"*従量電灯*"),G623,1,"-")</f>
        <v>従量電灯</v>
      </c>
      <c r="AR623" s="176" t="str" cm="1">
        <f t="array" ref="AR623">_xlfn.IFS($AN623=0,"-",OR($AH623="対象外",$AH623="-"),"-",OR($G623="公衆街路灯A",$G623="定額電灯"),_xlfn.XLOOKUP($AQ623,削除禁止_電灯料金!$B:$B,削除禁止_電灯料金!$E:$E,0),1,"-")</f>
        <v>-</v>
      </c>
      <c r="AS623" s="177" t="str" cm="1">
        <f t="array" ref="AS623">_xlfn.IFS($AR623="-","-",OR($G623="公衆街路灯A",$G623="定額電灯"),_xlfn.XLOOKUP(AQ623,削除禁止_電灯料金!$B:$B,削除禁止_電灯料金!$D:$D,0),1,"-")</f>
        <v>-</v>
      </c>
      <c r="AT623" s="176">
        <f>IFERROR(IF(OR($G623="公衆街路灯A",$G623="定額電灯"),"-",ROUND((_xlfn.XLOOKUP($AQ623,削除禁止_電灯料金!$B:$B,削除禁止_電灯料金!$E:$E)*AM623/1000*$K623*$L623/12),2)),"-")</f>
        <v>0</v>
      </c>
      <c r="AU623" s="177">
        <f>IFERROR(IF(OR($G623="公衆街路灯A",$G623="定額電灯"),"-",ROUND((AM623/1000*$K623*$L623/12)*_xlfn.XLOOKUP($A623,削除禁止_電灯料金!K:K,削除禁止_電灯料金!M:M,"-"),2)),"-")</f>
        <v>0</v>
      </c>
      <c r="AV623" s="178">
        <f>IFERROR(IF(OR($G623="公衆街路灯A",$G623="定額電灯"),ROUND((((AR623+AS623)*AN623))*12*_xlfn.XLOOKUP($A623,削除禁止_電灯料金!K:K,削除禁止_電灯料金!N:N),0),ROUND((AT623+AU623)*AN623*12*_xlfn.XLOOKUP($A623,削除禁止_電灯料金!K:K,削除禁止_電灯料金!N:N),0)),0)</f>
        <v>0</v>
      </c>
      <c r="AW623" s="145"/>
    </row>
    <row r="624" spans="1:49" ht="30" customHeight="1">
      <c r="A624" s="1">
        <v>9</v>
      </c>
      <c r="B624" s="319" t="s">
        <v>764</v>
      </c>
      <c r="C624" s="42"/>
      <c r="D624" s="146" t="s">
        <v>56</v>
      </c>
      <c r="E624" s="147" t="s">
        <v>71</v>
      </c>
      <c r="F624" s="148" t="s">
        <v>782</v>
      </c>
      <c r="G624" s="148" t="s">
        <v>73</v>
      </c>
      <c r="H624" s="149"/>
      <c r="I624" s="280"/>
      <c r="J624" s="267"/>
      <c r="K624" s="152">
        <v>3</v>
      </c>
      <c r="L624" s="153">
        <v>10</v>
      </c>
      <c r="M624" s="281" t="s">
        <v>780</v>
      </c>
      <c r="N624" s="119" t="s">
        <v>110</v>
      </c>
      <c r="O624" s="120">
        <v>2</v>
      </c>
      <c r="P624" s="155" t="s">
        <v>111</v>
      </c>
      <c r="Q624" s="155">
        <v>0</v>
      </c>
      <c r="R624" s="155" t="s">
        <v>112</v>
      </c>
      <c r="S624" s="156" t="s">
        <v>781</v>
      </c>
      <c r="T624" s="156">
        <v>0</v>
      </c>
      <c r="U624" s="156" t="s">
        <v>96</v>
      </c>
      <c r="V624" s="157">
        <v>0</v>
      </c>
      <c r="W624" s="158">
        <v>48</v>
      </c>
      <c r="X624" s="159">
        <v>1</v>
      </c>
      <c r="Y624" s="160">
        <v>2</v>
      </c>
      <c r="Z624" s="161">
        <f t="shared" si="145"/>
        <v>0.24</v>
      </c>
      <c r="AA624" s="155">
        <v>0</v>
      </c>
      <c r="AB624" s="162" t="s">
        <v>80</v>
      </c>
      <c r="AC624" s="163" t="s">
        <v>56</v>
      </c>
      <c r="AD624" s="164" t="s">
        <v>56</v>
      </c>
      <c r="AE624" s="163" t="s">
        <v>56</v>
      </c>
      <c r="AF624" s="164">
        <f t="shared" si="146"/>
        <v>3.5999999999999996</v>
      </c>
      <c r="AG624" s="165">
        <f t="shared" si="147"/>
        <v>863.99999999999989</v>
      </c>
      <c r="AH624" s="166" t="s">
        <v>113</v>
      </c>
      <c r="AI624" s="167"/>
      <c r="AJ624" s="168"/>
      <c r="AK624" s="169"/>
      <c r="AL624" s="170"/>
      <c r="AM624" s="171"/>
      <c r="AN624" s="172"/>
      <c r="AO624" s="173">
        <f t="shared" si="138"/>
        <v>0</v>
      </c>
      <c r="AP624" s="174" t="s">
        <v>82</v>
      </c>
      <c r="AQ624" s="175" t="str" cm="1">
        <f t="array" ref="AQ624">_xlfn.IFS(OR($G624="公衆街路灯A",$G624="定額電灯"),$G624&amp;AP624,COUNTIF(G624,"*従量電灯*"),G624,1,"-")</f>
        <v>従量電灯</v>
      </c>
      <c r="AR624" s="176" t="str" cm="1">
        <f t="array" ref="AR624">_xlfn.IFS($AN624=0,"-",OR($AH624="対象外",$AH624="-"),"-",OR($G624="公衆街路灯A",$G624="定額電灯"),_xlfn.XLOOKUP($AQ624,削除禁止_電灯料金!$B:$B,削除禁止_電灯料金!$E:$E,0),1,"-")</f>
        <v>-</v>
      </c>
      <c r="AS624" s="177" t="str" cm="1">
        <f t="array" ref="AS624">_xlfn.IFS($AR624="-","-",OR($G624="公衆街路灯A",$G624="定額電灯"),_xlfn.XLOOKUP(AQ624,削除禁止_電灯料金!$B:$B,削除禁止_電灯料金!$D:$D,0),1,"-")</f>
        <v>-</v>
      </c>
      <c r="AT624" s="176">
        <f>IFERROR(IF(OR($G624="公衆街路灯A",$G624="定額電灯"),"-",ROUND((_xlfn.XLOOKUP($AQ624,削除禁止_電灯料金!$B:$B,削除禁止_電灯料金!$E:$E)*AM624/1000*$K624*$L624/12),2)),"-")</f>
        <v>0</v>
      </c>
      <c r="AU624" s="177">
        <f>IFERROR(IF(OR($G624="公衆街路灯A",$G624="定額電灯"),"-",ROUND((AM624/1000*$K624*$L624/12)*_xlfn.XLOOKUP($A624,削除禁止_電灯料金!K:K,削除禁止_電灯料金!M:M,"-"),2)),"-")</f>
        <v>0</v>
      </c>
      <c r="AV624" s="178">
        <f>IFERROR(IF(OR($G624="公衆街路灯A",$G624="定額電灯"),ROUND((((AR624+AS624)*AN624))*12*_xlfn.XLOOKUP($A624,削除禁止_電灯料金!K:K,削除禁止_電灯料金!N:N),0),ROUND((AT624+AU624)*AN624*12*_xlfn.XLOOKUP($A624,削除禁止_電灯料金!K:K,削除禁止_電灯料金!N:N),0)),0)</f>
        <v>0</v>
      </c>
      <c r="AW624" s="145"/>
    </row>
    <row r="625" spans="1:49" ht="30" customHeight="1">
      <c r="A625" s="1">
        <v>9</v>
      </c>
      <c r="B625" s="319" t="s">
        <v>764</v>
      </c>
      <c r="C625" s="42"/>
      <c r="D625" s="146" t="s">
        <v>56</v>
      </c>
      <c r="E625" s="147" t="s">
        <v>71</v>
      </c>
      <c r="F625" s="148" t="s">
        <v>782</v>
      </c>
      <c r="G625" s="148" t="s">
        <v>73</v>
      </c>
      <c r="H625" s="149"/>
      <c r="I625" s="280"/>
      <c r="J625" s="267"/>
      <c r="K625" s="152">
        <v>24</v>
      </c>
      <c r="L625" s="153">
        <v>365</v>
      </c>
      <c r="M625" s="281" t="s">
        <v>770</v>
      </c>
      <c r="N625" s="119" t="s">
        <v>86</v>
      </c>
      <c r="O625" s="120">
        <v>1</v>
      </c>
      <c r="P625" s="155" t="s">
        <v>725</v>
      </c>
      <c r="Q625" s="155">
        <v>0</v>
      </c>
      <c r="R625" s="155" t="s">
        <v>88</v>
      </c>
      <c r="S625" s="156">
        <v>0</v>
      </c>
      <c r="T625" s="156">
        <v>0</v>
      </c>
      <c r="U625" s="156">
        <v>0</v>
      </c>
      <c r="V625" s="157" t="s">
        <v>90</v>
      </c>
      <c r="W625" s="158">
        <v>2</v>
      </c>
      <c r="X625" s="159">
        <v>1</v>
      </c>
      <c r="Y625" s="160">
        <v>1</v>
      </c>
      <c r="Z625" s="161">
        <f t="shared" si="145"/>
        <v>1.46</v>
      </c>
      <c r="AA625" s="155">
        <v>0</v>
      </c>
      <c r="AB625" s="162" t="s">
        <v>80</v>
      </c>
      <c r="AC625" s="163" t="s">
        <v>56</v>
      </c>
      <c r="AD625" s="164" t="s">
        <v>56</v>
      </c>
      <c r="AE625" s="163" t="s">
        <v>56</v>
      </c>
      <c r="AF625" s="164">
        <f t="shared" si="146"/>
        <v>43.8</v>
      </c>
      <c r="AG625" s="165">
        <f t="shared" si="147"/>
        <v>5256</v>
      </c>
      <c r="AH625" s="166" t="s">
        <v>81</v>
      </c>
      <c r="AI625" s="167"/>
      <c r="AJ625" s="168"/>
      <c r="AK625" s="169"/>
      <c r="AL625" s="170"/>
      <c r="AM625" s="171"/>
      <c r="AN625" s="172"/>
      <c r="AO625" s="173">
        <f t="shared" si="138"/>
        <v>0</v>
      </c>
      <c r="AP625" s="174" t="s">
        <v>82</v>
      </c>
      <c r="AQ625" s="175" t="str" cm="1">
        <f t="array" ref="AQ625">_xlfn.IFS(OR($G625="公衆街路灯A",$G625="定額電灯"),$G625&amp;AP625,COUNTIF(G625,"*従量電灯*"),G625,1,"-")</f>
        <v>従量電灯</v>
      </c>
      <c r="AR625" s="176" t="str" cm="1">
        <f t="array" ref="AR625">_xlfn.IFS($AN625=0,"-",OR($AH625="対象外",$AH625="-"),"-",OR($G625="公衆街路灯A",$G625="定額電灯"),_xlfn.XLOOKUP($AQ625,削除禁止_電灯料金!$B:$B,削除禁止_電灯料金!$E:$E,0),1,"-")</f>
        <v>-</v>
      </c>
      <c r="AS625" s="177" t="str" cm="1">
        <f t="array" ref="AS625">_xlfn.IFS($AR625="-","-",OR($G625="公衆街路灯A",$G625="定額電灯"),_xlfn.XLOOKUP(AQ625,削除禁止_電灯料金!$B:$B,削除禁止_電灯料金!$D:$D,0),1,"-")</f>
        <v>-</v>
      </c>
      <c r="AT625" s="176">
        <f>IFERROR(IF(OR($G625="公衆街路灯A",$G625="定額電灯"),"-",ROUND((_xlfn.XLOOKUP($AQ625,削除禁止_電灯料金!$B:$B,削除禁止_電灯料金!$E:$E)*AM625/1000*$K625*$L625/12),2)),"-")</f>
        <v>0</v>
      </c>
      <c r="AU625" s="177">
        <f>IFERROR(IF(OR($G625="公衆街路灯A",$G625="定額電灯"),"-",ROUND((AM625/1000*$K625*$L625/12)*_xlfn.XLOOKUP($A625,削除禁止_電灯料金!K:K,削除禁止_電灯料金!M:M,"-"),2)),"-")</f>
        <v>0</v>
      </c>
      <c r="AV625" s="178">
        <f>IFERROR(IF(OR($G625="公衆街路灯A",$G625="定額電灯"),ROUND((((AR625+AS625)*AN625))*12*_xlfn.XLOOKUP($A625,削除禁止_電灯料金!K:K,削除禁止_電灯料金!N:N),0),ROUND((AT625+AU625)*AN625*12*_xlfn.XLOOKUP($A625,削除禁止_電灯料金!K:K,削除禁止_電灯料金!N:N),0)),0)</f>
        <v>0</v>
      </c>
      <c r="AW625" s="145"/>
    </row>
    <row r="626" spans="1:49" ht="30" customHeight="1">
      <c r="A626" s="1">
        <v>9</v>
      </c>
      <c r="B626" s="319" t="s">
        <v>764</v>
      </c>
      <c r="C626" s="42"/>
      <c r="D626" s="146" t="s">
        <v>56</v>
      </c>
      <c r="E626" s="147" t="s">
        <v>71</v>
      </c>
      <c r="F626" s="148" t="s">
        <v>783</v>
      </c>
      <c r="G626" s="148" t="s">
        <v>73</v>
      </c>
      <c r="H626" s="149"/>
      <c r="I626" s="280"/>
      <c r="J626" s="267"/>
      <c r="K626" s="152">
        <v>3</v>
      </c>
      <c r="L626" s="153">
        <v>10</v>
      </c>
      <c r="M626" s="281" t="s">
        <v>780</v>
      </c>
      <c r="N626" s="119" t="s">
        <v>110</v>
      </c>
      <c r="O626" s="120">
        <v>2</v>
      </c>
      <c r="P626" s="155" t="s">
        <v>111</v>
      </c>
      <c r="Q626" s="155">
        <v>0</v>
      </c>
      <c r="R626" s="155" t="s">
        <v>112</v>
      </c>
      <c r="S626" s="156" t="s">
        <v>781</v>
      </c>
      <c r="T626" s="156">
        <v>0</v>
      </c>
      <c r="U626" s="156" t="s">
        <v>96</v>
      </c>
      <c r="V626" s="157">
        <v>0</v>
      </c>
      <c r="W626" s="158">
        <v>48</v>
      </c>
      <c r="X626" s="159">
        <v>1</v>
      </c>
      <c r="Y626" s="160">
        <v>2</v>
      </c>
      <c r="Z626" s="161">
        <f t="shared" si="145"/>
        <v>0.24</v>
      </c>
      <c r="AA626" s="155">
        <v>0</v>
      </c>
      <c r="AB626" s="162" t="s">
        <v>80</v>
      </c>
      <c r="AC626" s="163" t="s">
        <v>56</v>
      </c>
      <c r="AD626" s="164" t="s">
        <v>56</v>
      </c>
      <c r="AE626" s="163" t="s">
        <v>56</v>
      </c>
      <c r="AF626" s="164">
        <f t="shared" si="146"/>
        <v>3.5999999999999996</v>
      </c>
      <c r="AG626" s="165">
        <f t="shared" si="147"/>
        <v>863.99999999999989</v>
      </c>
      <c r="AH626" s="166" t="s">
        <v>113</v>
      </c>
      <c r="AI626" s="167"/>
      <c r="AJ626" s="168"/>
      <c r="AK626" s="169"/>
      <c r="AL626" s="170"/>
      <c r="AM626" s="171"/>
      <c r="AN626" s="172"/>
      <c r="AO626" s="173">
        <f t="shared" si="138"/>
        <v>0</v>
      </c>
      <c r="AP626" s="174" t="s">
        <v>82</v>
      </c>
      <c r="AQ626" s="175" t="str" cm="1">
        <f t="array" ref="AQ626">_xlfn.IFS(OR($G626="公衆街路灯A",$G626="定額電灯"),$G626&amp;AP626,COUNTIF(G626,"*従量電灯*"),G626,1,"-")</f>
        <v>従量電灯</v>
      </c>
      <c r="AR626" s="176" t="str" cm="1">
        <f t="array" ref="AR626">_xlfn.IFS($AN626=0,"-",OR($AH626="対象外",$AH626="-"),"-",OR($G626="公衆街路灯A",$G626="定額電灯"),_xlfn.XLOOKUP($AQ626,削除禁止_電灯料金!$B:$B,削除禁止_電灯料金!$E:$E,0),1,"-")</f>
        <v>-</v>
      </c>
      <c r="AS626" s="177" t="str" cm="1">
        <f t="array" ref="AS626">_xlfn.IFS($AR626="-","-",OR($G626="公衆街路灯A",$G626="定額電灯"),_xlfn.XLOOKUP(AQ626,削除禁止_電灯料金!$B:$B,削除禁止_電灯料金!$D:$D,0),1,"-")</f>
        <v>-</v>
      </c>
      <c r="AT626" s="176">
        <f>IFERROR(IF(OR($G626="公衆街路灯A",$G626="定額電灯"),"-",ROUND((_xlfn.XLOOKUP($AQ626,削除禁止_電灯料金!$B:$B,削除禁止_電灯料金!$E:$E)*AM626/1000*$K626*$L626/12),2)),"-")</f>
        <v>0</v>
      </c>
      <c r="AU626" s="177">
        <f>IFERROR(IF(OR($G626="公衆街路灯A",$G626="定額電灯"),"-",ROUND((AM626/1000*$K626*$L626/12)*_xlfn.XLOOKUP($A626,削除禁止_電灯料金!K:K,削除禁止_電灯料金!M:M,"-"),2)),"-")</f>
        <v>0</v>
      </c>
      <c r="AV626" s="178">
        <f>IFERROR(IF(OR($G626="公衆街路灯A",$G626="定額電灯"),ROUND((((AR626+AS626)*AN626))*12*_xlfn.XLOOKUP($A626,削除禁止_電灯料金!K:K,削除禁止_電灯料金!N:N),0),ROUND((AT626+AU626)*AN626*12*_xlfn.XLOOKUP($A626,削除禁止_電灯料金!K:K,削除禁止_電灯料金!N:N),0)),0)</f>
        <v>0</v>
      </c>
      <c r="AW626" s="145"/>
    </row>
    <row r="627" spans="1:49" ht="30" customHeight="1">
      <c r="A627" s="1">
        <v>9</v>
      </c>
      <c r="B627" s="319" t="s">
        <v>764</v>
      </c>
      <c r="C627" s="42"/>
      <c r="D627" s="146" t="s">
        <v>56</v>
      </c>
      <c r="E627" s="147" t="s">
        <v>71</v>
      </c>
      <c r="F627" s="148" t="s">
        <v>783</v>
      </c>
      <c r="G627" s="148" t="s">
        <v>73</v>
      </c>
      <c r="H627" s="149"/>
      <c r="I627" s="280"/>
      <c r="J627" s="267"/>
      <c r="K627" s="152">
        <v>24</v>
      </c>
      <c r="L627" s="153">
        <v>365</v>
      </c>
      <c r="M627" s="281" t="s">
        <v>770</v>
      </c>
      <c r="N627" s="119" t="s">
        <v>86</v>
      </c>
      <c r="O627" s="120">
        <v>1</v>
      </c>
      <c r="P627" s="155" t="s">
        <v>725</v>
      </c>
      <c r="Q627" s="155">
        <v>0</v>
      </c>
      <c r="R627" s="155" t="s">
        <v>88</v>
      </c>
      <c r="S627" s="156">
        <v>0</v>
      </c>
      <c r="T627" s="156">
        <v>0</v>
      </c>
      <c r="U627" s="156">
        <v>0</v>
      </c>
      <c r="V627" s="157" t="s">
        <v>90</v>
      </c>
      <c r="W627" s="158">
        <v>2</v>
      </c>
      <c r="X627" s="159">
        <v>1</v>
      </c>
      <c r="Y627" s="160">
        <v>1</v>
      </c>
      <c r="Z627" s="161">
        <f t="shared" si="145"/>
        <v>1.46</v>
      </c>
      <c r="AA627" s="155">
        <v>0</v>
      </c>
      <c r="AB627" s="162" t="s">
        <v>80</v>
      </c>
      <c r="AC627" s="163" t="s">
        <v>56</v>
      </c>
      <c r="AD627" s="164" t="s">
        <v>56</v>
      </c>
      <c r="AE627" s="163" t="s">
        <v>56</v>
      </c>
      <c r="AF627" s="164">
        <f t="shared" si="146"/>
        <v>43.8</v>
      </c>
      <c r="AG627" s="165">
        <f t="shared" si="147"/>
        <v>5256</v>
      </c>
      <c r="AH627" s="166" t="s">
        <v>81</v>
      </c>
      <c r="AI627" s="167"/>
      <c r="AJ627" s="168"/>
      <c r="AK627" s="169"/>
      <c r="AL627" s="170"/>
      <c r="AM627" s="171"/>
      <c r="AN627" s="172"/>
      <c r="AO627" s="173">
        <f t="shared" si="138"/>
        <v>0</v>
      </c>
      <c r="AP627" s="174" t="s">
        <v>82</v>
      </c>
      <c r="AQ627" s="175" t="str" cm="1">
        <f t="array" ref="AQ627">_xlfn.IFS(OR($G627="公衆街路灯A",$G627="定額電灯"),$G627&amp;AP627,COUNTIF(G627,"*従量電灯*"),G627,1,"-")</f>
        <v>従量電灯</v>
      </c>
      <c r="AR627" s="176" t="str" cm="1">
        <f t="array" ref="AR627">_xlfn.IFS($AN627=0,"-",OR($AH627="対象外",$AH627="-"),"-",OR($G627="公衆街路灯A",$G627="定額電灯"),_xlfn.XLOOKUP($AQ627,削除禁止_電灯料金!$B:$B,削除禁止_電灯料金!$E:$E,0),1,"-")</f>
        <v>-</v>
      </c>
      <c r="AS627" s="177" t="str" cm="1">
        <f t="array" ref="AS627">_xlfn.IFS($AR627="-","-",OR($G627="公衆街路灯A",$G627="定額電灯"),_xlfn.XLOOKUP(AQ627,削除禁止_電灯料金!$B:$B,削除禁止_電灯料金!$D:$D,0),1,"-")</f>
        <v>-</v>
      </c>
      <c r="AT627" s="176">
        <f>IFERROR(IF(OR($G627="公衆街路灯A",$G627="定額電灯"),"-",ROUND((_xlfn.XLOOKUP($AQ627,削除禁止_電灯料金!$B:$B,削除禁止_電灯料金!$E:$E)*AM627/1000*$K627*$L627/12),2)),"-")</f>
        <v>0</v>
      </c>
      <c r="AU627" s="177">
        <f>IFERROR(IF(OR($G627="公衆街路灯A",$G627="定額電灯"),"-",ROUND((AM627/1000*$K627*$L627/12)*_xlfn.XLOOKUP($A627,削除禁止_電灯料金!K:K,削除禁止_電灯料金!M:M,"-"),2)),"-")</f>
        <v>0</v>
      </c>
      <c r="AV627" s="178">
        <f>IFERROR(IF(OR($G627="公衆街路灯A",$G627="定額電灯"),ROUND((((AR627+AS627)*AN627))*12*_xlfn.XLOOKUP($A627,削除禁止_電灯料金!K:K,削除禁止_電灯料金!N:N),0),ROUND((AT627+AU627)*AN627*12*_xlfn.XLOOKUP($A627,削除禁止_電灯料金!K:K,削除禁止_電灯料金!N:N),0)),0)</f>
        <v>0</v>
      </c>
      <c r="AW627" s="145"/>
    </row>
    <row r="628" spans="1:49" ht="30" customHeight="1">
      <c r="A628" s="1">
        <v>9</v>
      </c>
      <c r="B628" s="319" t="s">
        <v>764</v>
      </c>
      <c r="C628" s="42"/>
      <c r="D628" s="180" t="s">
        <v>56</v>
      </c>
      <c r="E628" s="181" t="s">
        <v>71</v>
      </c>
      <c r="F628" s="182" t="s">
        <v>784</v>
      </c>
      <c r="G628" s="182" t="s">
        <v>73</v>
      </c>
      <c r="H628" s="183" t="s">
        <v>769</v>
      </c>
      <c r="I628" s="311"/>
      <c r="J628" s="312"/>
      <c r="K628" s="186" t="s">
        <v>82</v>
      </c>
      <c r="L628" s="187" t="s">
        <v>82</v>
      </c>
      <c r="M628" s="313" t="s">
        <v>785</v>
      </c>
      <c r="N628" s="189" t="s">
        <v>75</v>
      </c>
      <c r="O628" s="190">
        <v>1</v>
      </c>
      <c r="P628" s="191" t="s">
        <v>486</v>
      </c>
      <c r="Q628" s="191">
        <v>0</v>
      </c>
      <c r="R628" s="191" t="s">
        <v>88</v>
      </c>
      <c r="S628" s="192" t="s">
        <v>786</v>
      </c>
      <c r="T628" s="192">
        <v>0</v>
      </c>
      <c r="U628" s="192" t="s">
        <v>787</v>
      </c>
      <c r="V628" s="193">
        <v>0</v>
      </c>
      <c r="W628" s="194" t="s">
        <v>56</v>
      </c>
      <c r="X628" s="195">
        <v>6</v>
      </c>
      <c r="Y628" s="196">
        <v>6</v>
      </c>
      <c r="Z628" s="197">
        <v>0</v>
      </c>
      <c r="AA628" s="191">
        <v>0</v>
      </c>
      <c r="AB628" s="198" t="s">
        <v>80</v>
      </c>
      <c r="AC628" s="199" t="s">
        <v>56</v>
      </c>
      <c r="AD628" s="200" t="s">
        <v>56</v>
      </c>
      <c r="AE628" s="199" t="s">
        <v>56</v>
      </c>
      <c r="AF628" s="200">
        <v>0</v>
      </c>
      <c r="AG628" s="201">
        <v>0</v>
      </c>
      <c r="AH628" s="201" t="s">
        <v>124</v>
      </c>
      <c r="AI628" s="202" t="s">
        <v>487</v>
      </c>
      <c r="AJ628" s="203"/>
      <c r="AK628" s="204"/>
      <c r="AL628" s="194"/>
      <c r="AM628" s="205"/>
      <c r="AN628" s="206"/>
      <c r="AO628" s="200">
        <f t="shared" si="138"/>
        <v>0</v>
      </c>
      <c r="AP628" s="207" t="s">
        <v>82</v>
      </c>
      <c r="AQ628" s="198" t="str" cm="1">
        <f t="array" ref="AQ628">_xlfn.IFS(OR($G628="公衆街路灯A",$G628="定額電灯"),$G628&amp;AP628,COUNTIF(G628,"*従量電灯*"),G628,1,"-")</f>
        <v>従量電灯</v>
      </c>
      <c r="AR628" s="208" t="str" cm="1">
        <f t="array" ref="AR628">_xlfn.IFS($AN628=0,"-",OR($AH628="対象外",$AH628="-"),"-",OR($G628="公衆街路灯A",$G628="定額電灯"),_xlfn.XLOOKUP($AQ628,削除禁止_電灯料金!$B:$B,削除禁止_電灯料金!$E:$E,0),1,"-")</f>
        <v>-</v>
      </c>
      <c r="AS628" s="209" t="str" cm="1">
        <f t="array" ref="AS628">_xlfn.IFS($AR628="-","-",OR($G628="公衆街路灯A",$G628="定額電灯"),_xlfn.XLOOKUP(AQ628,削除禁止_電灯料金!$B:$B,削除禁止_電灯料金!$D:$D,0),1,"-")</f>
        <v>-</v>
      </c>
      <c r="AT628" s="208" t="str">
        <f>IFERROR(IF(OR($G628="公衆街路灯A",$G628="定額電灯"),"-",ROUND((_xlfn.XLOOKUP($AQ628,削除禁止_電灯料金!$B:$B,削除禁止_電灯料金!$E:$E)*AM628/1000*$K628*$L628/12),2)),"-")</f>
        <v>-</v>
      </c>
      <c r="AU628" s="209" t="str">
        <f>IFERROR(IF(OR($G628="公衆街路灯A",$G628="定額電灯"),"-",ROUND((AM628/1000*$K628*$L628/12)*_xlfn.XLOOKUP($A628,削除禁止_電灯料金!K:K,削除禁止_電灯料金!M:M,"-"),2)),"-")</f>
        <v>-</v>
      </c>
      <c r="AV628" s="210">
        <f>IFERROR(IF(OR($G628="公衆街路灯A",$G628="定額電灯"),ROUND((((AR628+AS628)*AN628))*12*_xlfn.XLOOKUP($A628,削除禁止_電灯料金!K:K,削除禁止_電灯料金!N:N),0),ROUND((AT628+AU628)*AN628*12*_xlfn.XLOOKUP($A628,削除禁止_電灯料金!K:K,削除禁止_電灯料金!N:N),0)),0)</f>
        <v>0</v>
      </c>
      <c r="AW628" s="145"/>
    </row>
    <row r="629" spans="1:49" ht="30" customHeight="1">
      <c r="A629" s="1">
        <v>9</v>
      </c>
      <c r="B629" s="319" t="s">
        <v>764</v>
      </c>
      <c r="C629" s="42"/>
      <c r="D629" s="146" t="s">
        <v>56</v>
      </c>
      <c r="E629" s="147" t="s">
        <v>71</v>
      </c>
      <c r="F629" s="148" t="s">
        <v>784</v>
      </c>
      <c r="G629" s="148" t="s">
        <v>73</v>
      </c>
      <c r="H629" s="149"/>
      <c r="I629" s="280"/>
      <c r="J629" s="267"/>
      <c r="K629" s="152">
        <v>24</v>
      </c>
      <c r="L629" s="153">
        <v>365</v>
      </c>
      <c r="M629" s="281" t="s">
        <v>775</v>
      </c>
      <c r="N629" s="119" t="s">
        <v>86</v>
      </c>
      <c r="O629" s="120">
        <v>1</v>
      </c>
      <c r="P629" s="155" t="s">
        <v>87</v>
      </c>
      <c r="Q629" s="155">
        <v>0</v>
      </c>
      <c r="R629" s="155" t="s">
        <v>88</v>
      </c>
      <c r="S629" s="156">
        <v>0</v>
      </c>
      <c r="T629" s="156">
        <v>0</v>
      </c>
      <c r="U629" s="156">
        <v>0</v>
      </c>
      <c r="V629" s="157" t="s">
        <v>90</v>
      </c>
      <c r="W629" s="158">
        <v>2.7</v>
      </c>
      <c r="X629" s="159">
        <v>1</v>
      </c>
      <c r="Y629" s="160">
        <v>1</v>
      </c>
      <c r="Z629" s="161">
        <f t="shared" ref="Z629:Z631" si="148">K629*L629*W629*Y629/12/1000</f>
        <v>1.9710000000000001</v>
      </c>
      <c r="AA629" s="155">
        <v>0</v>
      </c>
      <c r="AB629" s="162" t="s">
        <v>80</v>
      </c>
      <c r="AC629" s="163" t="s">
        <v>56</v>
      </c>
      <c r="AD629" s="164" t="s">
        <v>56</v>
      </c>
      <c r="AE629" s="163" t="s">
        <v>56</v>
      </c>
      <c r="AF629" s="164">
        <f t="shared" ref="AF629:AF631" si="149">$B$2*Z629/Y629</f>
        <v>59.13</v>
      </c>
      <c r="AG629" s="165">
        <f t="shared" ref="AG629:AG631" si="150">Y629*AF629*120</f>
        <v>7095.6</v>
      </c>
      <c r="AH629" s="166" t="s">
        <v>81</v>
      </c>
      <c r="AI629" s="167"/>
      <c r="AJ629" s="168"/>
      <c r="AK629" s="169"/>
      <c r="AL629" s="170"/>
      <c r="AM629" s="171"/>
      <c r="AN629" s="172"/>
      <c r="AO629" s="173">
        <f t="shared" si="138"/>
        <v>0</v>
      </c>
      <c r="AP629" s="174" t="s">
        <v>82</v>
      </c>
      <c r="AQ629" s="175" t="str" cm="1">
        <f t="array" ref="AQ629">_xlfn.IFS(OR($G629="公衆街路灯A",$G629="定額電灯"),$G629&amp;AP629,COUNTIF(G629,"*従量電灯*"),G629,1,"-")</f>
        <v>従量電灯</v>
      </c>
      <c r="AR629" s="176" t="str" cm="1">
        <f t="array" ref="AR629">_xlfn.IFS($AN629=0,"-",OR($AH629="対象外",$AH629="-"),"-",OR($G629="公衆街路灯A",$G629="定額電灯"),_xlfn.XLOOKUP($AQ629,削除禁止_電灯料金!$B:$B,削除禁止_電灯料金!$E:$E,0),1,"-")</f>
        <v>-</v>
      </c>
      <c r="AS629" s="177" t="str" cm="1">
        <f t="array" ref="AS629">_xlfn.IFS($AR629="-","-",OR($G629="公衆街路灯A",$G629="定額電灯"),_xlfn.XLOOKUP(AQ629,削除禁止_電灯料金!$B:$B,削除禁止_電灯料金!$D:$D,0),1,"-")</f>
        <v>-</v>
      </c>
      <c r="AT629" s="176">
        <f>IFERROR(IF(OR($G629="公衆街路灯A",$G629="定額電灯"),"-",ROUND((_xlfn.XLOOKUP($AQ629,削除禁止_電灯料金!$B:$B,削除禁止_電灯料金!$E:$E)*AM629/1000*$K629*$L629/12),2)),"-")</f>
        <v>0</v>
      </c>
      <c r="AU629" s="177">
        <f>IFERROR(IF(OR($G629="公衆街路灯A",$G629="定額電灯"),"-",ROUND((AM629/1000*$K629*$L629/12)*_xlfn.XLOOKUP($A629,削除禁止_電灯料金!K:K,削除禁止_電灯料金!M:M,"-"),2)),"-")</f>
        <v>0</v>
      </c>
      <c r="AV629" s="178">
        <f>IFERROR(IF(OR($G629="公衆街路灯A",$G629="定額電灯"),ROUND((((AR629+AS629)*AN629))*12*_xlfn.XLOOKUP($A629,削除禁止_電灯料金!K:K,削除禁止_電灯料金!N:N),0),ROUND((AT629+AU629)*AN629*12*_xlfn.XLOOKUP($A629,削除禁止_電灯料金!K:K,削除禁止_電灯料金!N:N),0)),0)</f>
        <v>0</v>
      </c>
      <c r="AW629" s="145"/>
    </row>
    <row r="630" spans="1:49" ht="30" customHeight="1">
      <c r="A630" s="1">
        <v>9</v>
      </c>
      <c r="B630" s="319" t="s">
        <v>764</v>
      </c>
      <c r="C630" s="42"/>
      <c r="D630" s="146" t="s">
        <v>56</v>
      </c>
      <c r="E630" s="147" t="s">
        <v>71</v>
      </c>
      <c r="F630" s="148" t="s">
        <v>788</v>
      </c>
      <c r="G630" s="148" t="s">
        <v>73</v>
      </c>
      <c r="H630" s="149"/>
      <c r="I630" s="280"/>
      <c r="J630" s="267"/>
      <c r="K630" s="152">
        <v>3</v>
      </c>
      <c r="L630" s="153">
        <v>10</v>
      </c>
      <c r="M630" s="281" t="s">
        <v>789</v>
      </c>
      <c r="N630" s="119" t="s">
        <v>110</v>
      </c>
      <c r="O630" s="120">
        <v>2</v>
      </c>
      <c r="P630" s="155" t="s">
        <v>111</v>
      </c>
      <c r="Q630" s="155">
        <v>0</v>
      </c>
      <c r="R630" s="155" t="s">
        <v>112</v>
      </c>
      <c r="S630" s="156">
        <v>0</v>
      </c>
      <c r="T630" s="156">
        <v>0</v>
      </c>
      <c r="U630" s="156" t="s">
        <v>790</v>
      </c>
      <c r="V630" s="157">
        <v>0</v>
      </c>
      <c r="W630" s="158">
        <v>48</v>
      </c>
      <c r="X630" s="159">
        <v>2</v>
      </c>
      <c r="Y630" s="160">
        <v>4</v>
      </c>
      <c r="Z630" s="161">
        <f t="shared" si="148"/>
        <v>0.48</v>
      </c>
      <c r="AA630" s="155">
        <v>0</v>
      </c>
      <c r="AB630" s="162" t="s">
        <v>80</v>
      </c>
      <c r="AC630" s="163" t="s">
        <v>56</v>
      </c>
      <c r="AD630" s="164" t="s">
        <v>56</v>
      </c>
      <c r="AE630" s="163" t="s">
        <v>56</v>
      </c>
      <c r="AF630" s="164">
        <f t="shared" si="149"/>
        <v>3.5999999999999996</v>
      </c>
      <c r="AG630" s="165">
        <f t="shared" si="150"/>
        <v>1727.9999999999998</v>
      </c>
      <c r="AH630" s="166" t="s">
        <v>113</v>
      </c>
      <c r="AI630" s="167"/>
      <c r="AJ630" s="168"/>
      <c r="AK630" s="169"/>
      <c r="AL630" s="170"/>
      <c r="AM630" s="171"/>
      <c r="AN630" s="172"/>
      <c r="AO630" s="173">
        <f t="shared" si="138"/>
        <v>0</v>
      </c>
      <c r="AP630" s="174" t="s">
        <v>82</v>
      </c>
      <c r="AQ630" s="175" t="str" cm="1">
        <f t="array" ref="AQ630">_xlfn.IFS(OR($G630="公衆街路灯A",$G630="定額電灯"),$G630&amp;AP630,COUNTIF(G630,"*従量電灯*"),G630,1,"-")</f>
        <v>従量電灯</v>
      </c>
      <c r="AR630" s="176" t="str" cm="1">
        <f t="array" ref="AR630">_xlfn.IFS($AN630=0,"-",OR($AH630="対象外",$AH630="-"),"-",OR($G630="公衆街路灯A",$G630="定額電灯"),_xlfn.XLOOKUP($AQ630,削除禁止_電灯料金!$B:$B,削除禁止_電灯料金!$E:$E,0),1,"-")</f>
        <v>-</v>
      </c>
      <c r="AS630" s="177" t="str" cm="1">
        <f t="array" ref="AS630">_xlfn.IFS($AR630="-","-",OR($G630="公衆街路灯A",$G630="定額電灯"),_xlfn.XLOOKUP(AQ630,削除禁止_電灯料金!$B:$B,削除禁止_電灯料金!$D:$D,0),1,"-")</f>
        <v>-</v>
      </c>
      <c r="AT630" s="176">
        <f>IFERROR(IF(OR($G630="公衆街路灯A",$G630="定額電灯"),"-",ROUND((_xlfn.XLOOKUP($AQ630,削除禁止_電灯料金!$B:$B,削除禁止_電灯料金!$E:$E)*AM630/1000*$K630*$L630/12),2)),"-")</f>
        <v>0</v>
      </c>
      <c r="AU630" s="177">
        <f>IFERROR(IF(OR($G630="公衆街路灯A",$G630="定額電灯"),"-",ROUND((AM630/1000*$K630*$L630/12)*_xlfn.XLOOKUP($A630,削除禁止_電灯料金!K:K,削除禁止_電灯料金!M:M,"-"),2)),"-")</f>
        <v>0</v>
      </c>
      <c r="AV630" s="178">
        <f>IFERROR(IF(OR($G630="公衆街路灯A",$G630="定額電灯"),ROUND((((AR630+AS630)*AN630))*12*_xlfn.XLOOKUP($A630,削除禁止_電灯料金!K:K,削除禁止_電灯料金!N:N),0),ROUND((AT630+AU630)*AN630*12*_xlfn.XLOOKUP($A630,削除禁止_電灯料金!K:K,削除禁止_電灯料金!N:N),0)),0)</f>
        <v>0</v>
      </c>
      <c r="AW630" s="145"/>
    </row>
    <row r="631" spans="1:49" ht="30" customHeight="1">
      <c r="A631" s="1">
        <v>9</v>
      </c>
      <c r="B631" s="319" t="s">
        <v>764</v>
      </c>
      <c r="C631" s="42"/>
      <c r="D631" s="146" t="s">
        <v>56</v>
      </c>
      <c r="E631" s="147" t="s">
        <v>71</v>
      </c>
      <c r="F631" s="148" t="s">
        <v>788</v>
      </c>
      <c r="G631" s="148" t="s">
        <v>73</v>
      </c>
      <c r="H631" s="149"/>
      <c r="I631" s="280"/>
      <c r="J631" s="267"/>
      <c r="K631" s="152">
        <v>24</v>
      </c>
      <c r="L631" s="153">
        <v>365</v>
      </c>
      <c r="M631" s="281" t="s">
        <v>770</v>
      </c>
      <c r="N631" s="119" t="s">
        <v>86</v>
      </c>
      <c r="O631" s="120">
        <v>1</v>
      </c>
      <c r="P631" s="155" t="s">
        <v>725</v>
      </c>
      <c r="Q631" s="155">
        <v>0</v>
      </c>
      <c r="R631" s="155" t="s">
        <v>88</v>
      </c>
      <c r="S631" s="156">
        <v>0</v>
      </c>
      <c r="T631" s="156">
        <v>0</v>
      </c>
      <c r="U631" s="156">
        <v>0</v>
      </c>
      <c r="V631" s="157" t="s">
        <v>90</v>
      </c>
      <c r="W631" s="158">
        <v>2</v>
      </c>
      <c r="X631" s="159">
        <v>1</v>
      </c>
      <c r="Y631" s="160">
        <v>1</v>
      </c>
      <c r="Z631" s="161">
        <f t="shared" si="148"/>
        <v>1.46</v>
      </c>
      <c r="AA631" s="155">
        <v>0</v>
      </c>
      <c r="AB631" s="162" t="s">
        <v>80</v>
      </c>
      <c r="AC631" s="163" t="s">
        <v>56</v>
      </c>
      <c r="AD631" s="164" t="s">
        <v>56</v>
      </c>
      <c r="AE631" s="163" t="s">
        <v>56</v>
      </c>
      <c r="AF631" s="164">
        <f t="shared" si="149"/>
        <v>43.8</v>
      </c>
      <c r="AG631" s="165">
        <f t="shared" si="150"/>
        <v>5256</v>
      </c>
      <c r="AH631" s="166" t="s">
        <v>81</v>
      </c>
      <c r="AI631" s="167"/>
      <c r="AJ631" s="168"/>
      <c r="AK631" s="169"/>
      <c r="AL631" s="170"/>
      <c r="AM631" s="171"/>
      <c r="AN631" s="172"/>
      <c r="AO631" s="173">
        <f t="shared" si="138"/>
        <v>0</v>
      </c>
      <c r="AP631" s="174" t="s">
        <v>82</v>
      </c>
      <c r="AQ631" s="175" t="str" cm="1">
        <f t="array" ref="AQ631">_xlfn.IFS(OR($G631="公衆街路灯A",$G631="定額電灯"),$G631&amp;AP631,COUNTIF(G631,"*従量電灯*"),G631,1,"-")</f>
        <v>従量電灯</v>
      </c>
      <c r="AR631" s="176" t="str" cm="1">
        <f t="array" ref="AR631">_xlfn.IFS($AN631=0,"-",OR($AH631="対象外",$AH631="-"),"-",OR($G631="公衆街路灯A",$G631="定額電灯"),_xlfn.XLOOKUP($AQ631,削除禁止_電灯料金!$B:$B,削除禁止_電灯料金!$E:$E,0),1,"-")</f>
        <v>-</v>
      </c>
      <c r="AS631" s="177" t="str" cm="1">
        <f t="array" ref="AS631">_xlfn.IFS($AR631="-","-",OR($G631="公衆街路灯A",$G631="定額電灯"),_xlfn.XLOOKUP(AQ631,削除禁止_電灯料金!$B:$B,削除禁止_電灯料金!$D:$D,0),1,"-")</f>
        <v>-</v>
      </c>
      <c r="AT631" s="176">
        <f>IFERROR(IF(OR($G631="公衆街路灯A",$G631="定額電灯"),"-",ROUND((_xlfn.XLOOKUP($AQ631,削除禁止_電灯料金!$B:$B,削除禁止_電灯料金!$E:$E)*AM631/1000*$K631*$L631/12),2)),"-")</f>
        <v>0</v>
      </c>
      <c r="AU631" s="177">
        <f>IFERROR(IF(OR($G631="公衆街路灯A",$G631="定額電灯"),"-",ROUND((AM631/1000*$K631*$L631/12)*_xlfn.XLOOKUP($A631,削除禁止_電灯料金!K:K,削除禁止_電灯料金!M:M,"-"),2)),"-")</f>
        <v>0</v>
      </c>
      <c r="AV631" s="178">
        <f>IFERROR(IF(OR($G631="公衆街路灯A",$G631="定額電灯"),ROUND((((AR631+AS631)*AN631))*12*_xlfn.XLOOKUP($A631,削除禁止_電灯料金!K:K,削除禁止_電灯料金!N:N),0),ROUND((AT631+AU631)*AN631*12*_xlfn.XLOOKUP($A631,削除禁止_電灯料金!K:K,削除禁止_電灯料金!N:N),0)),0)</f>
        <v>0</v>
      </c>
      <c r="AW631" s="145"/>
    </row>
    <row r="632" spans="1:49" ht="30" customHeight="1">
      <c r="A632" s="1">
        <v>9</v>
      </c>
      <c r="B632" s="319" t="s">
        <v>764</v>
      </c>
      <c r="C632" s="42"/>
      <c r="D632" s="180" t="s">
        <v>56</v>
      </c>
      <c r="E632" s="181" t="s">
        <v>71</v>
      </c>
      <c r="F632" s="182" t="s">
        <v>791</v>
      </c>
      <c r="G632" s="182" t="s">
        <v>73</v>
      </c>
      <c r="H632" s="183" t="s">
        <v>769</v>
      </c>
      <c r="I632" s="311"/>
      <c r="J632" s="312"/>
      <c r="K632" s="186" t="s">
        <v>82</v>
      </c>
      <c r="L632" s="187" t="s">
        <v>82</v>
      </c>
      <c r="M632" s="313" t="s">
        <v>792</v>
      </c>
      <c r="N632" s="189" t="s">
        <v>75</v>
      </c>
      <c r="O632" s="190">
        <v>3</v>
      </c>
      <c r="P632" s="191" t="s">
        <v>486</v>
      </c>
      <c r="Q632" s="191">
        <v>0</v>
      </c>
      <c r="R632" s="191" t="s">
        <v>793</v>
      </c>
      <c r="S632" s="192">
        <v>0</v>
      </c>
      <c r="T632" s="192">
        <v>0</v>
      </c>
      <c r="U632" s="192" t="s">
        <v>794</v>
      </c>
      <c r="V632" s="193">
        <v>0</v>
      </c>
      <c r="W632" s="194" t="s">
        <v>56</v>
      </c>
      <c r="X632" s="195">
        <v>22</v>
      </c>
      <c r="Y632" s="196">
        <v>66</v>
      </c>
      <c r="Z632" s="197">
        <v>0</v>
      </c>
      <c r="AA632" s="191">
        <v>0</v>
      </c>
      <c r="AB632" s="198" t="s">
        <v>80</v>
      </c>
      <c r="AC632" s="199" t="s">
        <v>56</v>
      </c>
      <c r="AD632" s="200" t="s">
        <v>56</v>
      </c>
      <c r="AE632" s="199" t="s">
        <v>56</v>
      </c>
      <c r="AF632" s="200">
        <v>0</v>
      </c>
      <c r="AG632" s="201">
        <v>0</v>
      </c>
      <c r="AH632" s="201" t="s">
        <v>124</v>
      </c>
      <c r="AI632" s="202" t="s">
        <v>487</v>
      </c>
      <c r="AJ632" s="203"/>
      <c r="AK632" s="204"/>
      <c r="AL632" s="194"/>
      <c r="AM632" s="205"/>
      <c r="AN632" s="206"/>
      <c r="AO632" s="200">
        <f t="shared" si="138"/>
        <v>0</v>
      </c>
      <c r="AP632" s="207" t="s">
        <v>82</v>
      </c>
      <c r="AQ632" s="198" t="str" cm="1">
        <f t="array" ref="AQ632">_xlfn.IFS(OR($G632="公衆街路灯A",$G632="定額電灯"),$G632&amp;AP632,COUNTIF(G632,"*従量電灯*"),G632,1,"-")</f>
        <v>従量電灯</v>
      </c>
      <c r="AR632" s="208" t="str" cm="1">
        <f t="array" ref="AR632">_xlfn.IFS($AN632=0,"-",OR($AH632="対象外",$AH632="-"),"-",OR($G632="公衆街路灯A",$G632="定額電灯"),_xlfn.XLOOKUP($AQ632,削除禁止_電灯料金!$B:$B,削除禁止_電灯料金!$E:$E,0),1,"-")</f>
        <v>-</v>
      </c>
      <c r="AS632" s="209" t="str" cm="1">
        <f t="array" ref="AS632">_xlfn.IFS($AR632="-","-",OR($G632="公衆街路灯A",$G632="定額電灯"),_xlfn.XLOOKUP(AQ632,削除禁止_電灯料金!$B:$B,削除禁止_電灯料金!$D:$D,0),1,"-")</f>
        <v>-</v>
      </c>
      <c r="AT632" s="208" t="str">
        <f>IFERROR(IF(OR($G632="公衆街路灯A",$G632="定額電灯"),"-",ROUND((_xlfn.XLOOKUP($AQ632,削除禁止_電灯料金!$B:$B,削除禁止_電灯料金!$E:$E)*AM632/1000*$K632*$L632/12),2)),"-")</f>
        <v>-</v>
      </c>
      <c r="AU632" s="209" t="str">
        <f>IFERROR(IF(OR($G632="公衆街路灯A",$G632="定額電灯"),"-",ROUND((AM632/1000*$K632*$L632/12)*_xlfn.XLOOKUP($A632,削除禁止_電灯料金!K:K,削除禁止_電灯料金!M:M,"-"),2)),"-")</f>
        <v>-</v>
      </c>
      <c r="AV632" s="210">
        <f>IFERROR(IF(OR($G632="公衆街路灯A",$G632="定額電灯"),ROUND((((AR632+AS632)*AN632))*12*_xlfn.XLOOKUP($A632,削除禁止_電灯料金!K:K,削除禁止_電灯料金!N:N),0),ROUND((AT632+AU632)*AN632*12*_xlfn.XLOOKUP($A632,削除禁止_電灯料金!K:K,削除禁止_電灯料金!N:N),0)),0)</f>
        <v>0</v>
      </c>
      <c r="AW632" s="145"/>
    </row>
    <row r="633" spans="1:49" ht="30" customHeight="1">
      <c r="A633" s="1">
        <v>9</v>
      </c>
      <c r="B633" s="319" t="s">
        <v>764</v>
      </c>
      <c r="C633" s="42"/>
      <c r="D633" s="180" t="s">
        <v>56</v>
      </c>
      <c r="E633" s="181" t="s">
        <v>71</v>
      </c>
      <c r="F633" s="182" t="s">
        <v>791</v>
      </c>
      <c r="G633" s="182" t="s">
        <v>73</v>
      </c>
      <c r="H633" s="183" t="s">
        <v>769</v>
      </c>
      <c r="I633" s="311"/>
      <c r="J633" s="312"/>
      <c r="K633" s="186" t="s">
        <v>82</v>
      </c>
      <c r="L633" s="187" t="s">
        <v>82</v>
      </c>
      <c r="M633" s="313" t="s">
        <v>795</v>
      </c>
      <c r="N633" s="189" t="s">
        <v>75</v>
      </c>
      <c r="O633" s="190">
        <v>2</v>
      </c>
      <c r="P633" s="191" t="s">
        <v>486</v>
      </c>
      <c r="Q633" s="191">
        <v>0</v>
      </c>
      <c r="R633" s="191" t="s">
        <v>77</v>
      </c>
      <c r="S633" s="192" t="s">
        <v>786</v>
      </c>
      <c r="T633" s="192">
        <v>0</v>
      </c>
      <c r="U633" s="192" t="s">
        <v>794</v>
      </c>
      <c r="V633" s="193">
        <v>0</v>
      </c>
      <c r="W633" s="194" t="s">
        <v>56</v>
      </c>
      <c r="X633" s="195">
        <v>2</v>
      </c>
      <c r="Y633" s="196">
        <v>4</v>
      </c>
      <c r="Z633" s="197">
        <v>0</v>
      </c>
      <c r="AA633" s="191">
        <v>0</v>
      </c>
      <c r="AB633" s="198" t="s">
        <v>80</v>
      </c>
      <c r="AC633" s="199" t="s">
        <v>56</v>
      </c>
      <c r="AD633" s="200" t="s">
        <v>56</v>
      </c>
      <c r="AE633" s="199" t="s">
        <v>56</v>
      </c>
      <c r="AF633" s="200">
        <v>0</v>
      </c>
      <c r="AG633" s="201">
        <v>0</v>
      </c>
      <c r="AH633" s="201" t="s">
        <v>124</v>
      </c>
      <c r="AI633" s="202" t="s">
        <v>487</v>
      </c>
      <c r="AJ633" s="203"/>
      <c r="AK633" s="204"/>
      <c r="AL633" s="194"/>
      <c r="AM633" s="205"/>
      <c r="AN633" s="206"/>
      <c r="AO633" s="200">
        <f t="shared" si="138"/>
        <v>0</v>
      </c>
      <c r="AP633" s="207" t="s">
        <v>82</v>
      </c>
      <c r="AQ633" s="198" t="str" cm="1">
        <f t="array" ref="AQ633">_xlfn.IFS(OR($G633="公衆街路灯A",$G633="定額電灯"),$G633&amp;AP633,COUNTIF(G633,"*従量電灯*"),G633,1,"-")</f>
        <v>従量電灯</v>
      </c>
      <c r="AR633" s="208" t="str" cm="1">
        <f t="array" ref="AR633">_xlfn.IFS($AN633=0,"-",OR($AH633="対象外",$AH633="-"),"-",OR($G633="公衆街路灯A",$G633="定額電灯"),_xlfn.XLOOKUP($AQ633,削除禁止_電灯料金!$B:$B,削除禁止_電灯料金!$E:$E,0),1,"-")</f>
        <v>-</v>
      </c>
      <c r="AS633" s="209" t="str" cm="1">
        <f t="array" ref="AS633">_xlfn.IFS($AR633="-","-",OR($G633="公衆街路灯A",$G633="定額電灯"),_xlfn.XLOOKUP(AQ633,削除禁止_電灯料金!$B:$B,削除禁止_電灯料金!$D:$D,0),1,"-")</f>
        <v>-</v>
      </c>
      <c r="AT633" s="208" t="str">
        <f>IFERROR(IF(OR($G633="公衆街路灯A",$G633="定額電灯"),"-",ROUND((_xlfn.XLOOKUP($AQ633,削除禁止_電灯料金!$B:$B,削除禁止_電灯料金!$E:$E)*AM633/1000*$K633*$L633/12),2)),"-")</f>
        <v>-</v>
      </c>
      <c r="AU633" s="209" t="str">
        <f>IFERROR(IF(OR($G633="公衆街路灯A",$G633="定額電灯"),"-",ROUND((AM633/1000*$K633*$L633/12)*_xlfn.XLOOKUP($A633,削除禁止_電灯料金!K:K,削除禁止_電灯料金!M:M,"-"),2)),"-")</f>
        <v>-</v>
      </c>
      <c r="AV633" s="210">
        <f>IFERROR(IF(OR($G633="公衆街路灯A",$G633="定額電灯"),ROUND((((AR633+AS633)*AN633))*12*_xlfn.XLOOKUP($A633,削除禁止_電灯料金!K:K,削除禁止_電灯料金!N:N),0),ROUND((AT633+AU633)*AN633*12*_xlfn.XLOOKUP($A633,削除禁止_電灯料金!K:K,削除禁止_電灯料金!N:N),0)),0)</f>
        <v>0</v>
      </c>
      <c r="AW633" s="145"/>
    </row>
    <row r="634" spans="1:49" ht="30" customHeight="1">
      <c r="A634" s="1">
        <v>9</v>
      </c>
      <c r="B634" s="319" t="s">
        <v>764</v>
      </c>
      <c r="C634" s="42"/>
      <c r="D634" s="146" t="s">
        <v>56</v>
      </c>
      <c r="E634" s="147" t="s">
        <v>71</v>
      </c>
      <c r="F634" s="148" t="s">
        <v>791</v>
      </c>
      <c r="G634" s="148" t="s">
        <v>73</v>
      </c>
      <c r="H634" s="149"/>
      <c r="I634" s="280"/>
      <c r="J634" s="267"/>
      <c r="K634" s="152">
        <v>24</v>
      </c>
      <c r="L634" s="153">
        <v>365</v>
      </c>
      <c r="M634" s="281" t="s">
        <v>796</v>
      </c>
      <c r="N634" s="119" t="s">
        <v>86</v>
      </c>
      <c r="O634" s="120">
        <v>1</v>
      </c>
      <c r="P634" s="155" t="s">
        <v>189</v>
      </c>
      <c r="Q634" s="155">
        <v>0</v>
      </c>
      <c r="R634" s="155" t="s">
        <v>88</v>
      </c>
      <c r="S634" s="156">
        <v>0</v>
      </c>
      <c r="T634" s="156">
        <v>0</v>
      </c>
      <c r="U634" s="156">
        <v>0</v>
      </c>
      <c r="V634" s="157" t="s">
        <v>90</v>
      </c>
      <c r="W634" s="158">
        <v>3.8</v>
      </c>
      <c r="X634" s="159">
        <v>2</v>
      </c>
      <c r="Y634" s="160">
        <v>2</v>
      </c>
      <c r="Z634" s="161">
        <f t="shared" ref="Z634:Z635" si="151">K634*L634*W634*Y634/12/1000</f>
        <v>5.548</v>
      </c>
      <c r="AA634" s="155">
        <v>0</v>
      </c>
      <c r="AB634" s="162" t="s">
        <v>80</v>
      </c>
      <c r="AC634" s="163" t="s">
        <v>56</v>
      </c>
      <c r="AD634" s="164" t="s">
        <v>56</v>
      </c>
      <c r="AE634" s="163" t="s">
        <v>56</v>
      </c>
      <c r="AF634" s="164">
        <f t="shared" ref="AF634:AF635" si="152">$B$2*Z634/Y634</f>
        <v>83.22</v>
      </c>
      <c r="AG634" s="165">
        <f t="shared" ref="AG634:AG635" si="153">Y634*AF634*120</f>
        <v>19972.8</v>
      </c>
      <c r="AH634" s="166" t="s">
        <v>81</v>
      </c>
      <c r="AI634" s="167"/>
      <c r="AJ634" s="168"/>
      <c r="AK634" s="169"/>
      <c r="AL634" s="170"/>
      <c r="AM634" s="171"/>
      <c r="AN634" s="172"/>
      <c r="AO634" s="173">
        <f t="shared" si="138"/>
        <v>0</v>
      </c>
      <c r="AP634" s="174" t="s">
        <v>82</v>
      </c>
      <c r="AQ634" s="175" t="str" cm="1">
        <f t="array" ref="AQ634">_xlfn.IFS(OR($G634="公衆街路灯A",$G634="定額電灯"),$G634&amp;AP634,COUNTIF(G634,"*従量電灯*"),G634,1,"-")</f>
        <v>従量電灯</v>
      </c>
      <c r="AR634" s="176" t="str" cm="1">
        <f t="array" ref="AR634">_xlfn.IFS($AN634=0,"-",OR($AH634="対象外",$AH634="-"),"-",OR($G634="公衆街路灯A",$G634="定額電灯"),_xlfn.XLOOKUP($AQ634,削除禁止_電灯料金!$B:$B,削除禁止_電灯料金!$E:$E,0),1,"-")</f>
        <v>-</v>
      </c>
      <c r="AS634" s="177" t="str" cm="1">
        <f t="array" ref="AS634">_xlfn.IFS($AR634="-","-",OR($G634="公衆街路灯A",$G634="定額電灯"),_xlfn.XLOOKUP(AQ634,削除禁止_電灯料金!$B:$B,削除禁止_電灯料金!$D:$D,0),1,"-")</f>
        <v>-</v>
      </c>
      <c r="AT634" s="176">
        <f>IFERROR(IF(OR($G634="公衆街路灯A",$G634="定額電灯"),"-",ROUND((_xlfn.XLOOKUP($AQ634,削除禁止_電灯料金!$B:$B,削除禁止_電灯料金!$E:$E)*AM634/1000*$K634*$L634/12),2)),"-")</f>
        <v>0</v>
      </c>
      <c r="AU634" s="177">
        <f>IFERROR(IF(OR($G634="公衆街路灯A",$G634="定額電灯"),"-",ROUND((AM634/1000*$K634*$L634/12)*_xlfn.XLOOKUP($A634,削除禁止_電灯料金!K:K,削除禁止_電灯料金!M:M,"-"),2)),"-")</f>
        <v>0</v>
      </c>
      <c r="AV634" s="178">
        <f>IFERROR(IF(OR($G634="公衆街路灯A",$G634="定額電灯"),ROUND((((AR634+AS634)*AN634))*12*_xlfn.XLOOKUP($A634,削除禁止_電灯料金!K:K,削除禁止_電灯料金!N:N),0),ROUND((AT634+AU634)*AN634*12*_xlfn.XLOOKUP($A634,削除禁止_電灯料金!K:K,削除禁止_電灯料金!N:N),0)),0)</f>
        <v>0</v>
      </c>
      <c r="AW634" s="145"/>
    </row>
    <row r="635" spans="1:49" ht="30" customHeight="1">
      <c r="A635" s="1">
        <v>9</v>
      </c>
      <c r="B635" s="319" t="s">
        <v>764</v>
      </c>
      <c r="C635" s="42"/>
      <c r="D635" s="146" t="s">
        <v>56</v>
      </c>
      <c r="E635" s="147" t="s">
        <v>71</v>
      </c>
      <c r="F635" s="148" t="s">
        <v>791</v>
      </c>
      <c r="G635" s="148" t="s">
        <v>73</v>
      </c>
      <c r="H635" s="149"/>
      <c r="I635" s="280"/>
      <c r="J635" s="267"/>
      <c r="K635" s="152">
        <v>24</v>
      </c>
      <c r="L635" s="153">
        <v>365</v>
      </c>
      <c r="M635" s="281" t="s">
        <v>775</v>
      </c>
      <c r="N635" s="119" t="s">
        <v>86</v>
      </c>
      <c r="O635" s="120">
        <v>1</v>
      </c>
      <c r="P635" s="155" t="s">
        <v>87</v>
      </c>
      <c r="Q635" s="155">
        <v>0</v>
      </c>
      <c r="R635" s="155" t="s">
        <v>88</v>
      </c>
      <c r="S635" s="156">
        <v>0</v>
      </c>
      <c r="T635" s="156">
        <v>0</v>
      </c>
      <c r="U635" s="156">
        <v>0</v>
      </c>
      <c r="V635" s="157" t="s">
        <v>90</v>
      </c>
      <c r="W635" s="158">
        <v>2.7</v>
      </c>
      <c r="X635" s="159">
        <v>1</v>
      </c>
      <c r="Y635" s="160">
        <v>1</v>
      </c>
      <c r="Z635" s="161">
        <f t="shared" si="151"/>
        <v>1.9710000000000001</v>
      </c>
      <c r="AA635" s="155">
        <v>0</v>
      </c>
      <c r="AB635" s="162" t="s">
        <v>80</v>
      </c>
      <c r="AC635" s="163" t="s">
        <v>56</v>
      </c>
      <c r="AD635" s="164" t="s">
        <v>56</v>
      </c>
      <c r="AE635" s="163" t="s">
        <v>56</v>
      </c>
      <c r="AF635" s="164">
        <f t="shared" si="152"/>
        <v>59.13</v>
      </c>
      <c r="AG635" s="165">
        <f t="shared" si="153"/>
        <v>7095.6</v>
      </c>
      <c r="AH635" s="166" t="s">
        <v>81</v>
      </c>
      <c r="AI635" s="167"/>
      <c r="AJ635" s="168"/>
      <c r="AK635" s="169"/>
      <c r="AL635" s="170"/>
      <c r="AM635" s="171"/>
      <c r="AN635" s="172"/>
      <c r="AO635" s="173">
        <f t="shared" si="138"/>
        <v>0</v>
      </c>
      <c r="AP635" s="174" t="s">
        <v>82</v>
      </c>
      <c r="AQ635" s="175" t="str" cm="1">
        <f t="array" ref="AQ635">_xlfn.IFS(OR($G635="公衆街路灯A",$G635="定額電灯"),$G635&amp;AP635,COUNTIF(G635,"*従量電灯*"),G635,1,"-")</f>
        <v>従量電灯</v>
      </c>
      <c r="AR635" s="176" t="str" cm="1">
        <f t="array" ref="AR635">_xlfn.IFS($AN635=0,"-",OR($AH635="対象外",$AH635="-"),"-",OR($G635="公衆街路灯A",$G635="定額電灯"),_xlfn.XLOOKUP($AQ635,削除禁止_電灯料金!$B:$B,削除禁止_電灯料金!$E:$E,0),1,"-")</f>
        <v>-</v>
      </c>
      <c r="AS635" s="177" t="str" cm="1">
        <f t="array" ref="AS635">_xlfn.IFS($AR635="-","-",OR($G635="公衆街路灯A",$G635="定額電灯"),_xlfn.XLOOKUP(AQ635,削除禁止_電灯料金!$B:$B,削除禁止_電灯料金!$D:$D,0),1,"-")</f>
        <v>-</v>
      </c>
      <c r="AT635" s="176">
        <f>IFERROR(IF(OR($G635="公衆街路灯A",$G635="定額電灯"),"-",ROUND((_xlfn.XLOOKUP($AQ635,削除禁止_電灯料金!$B:$B,削除禁止_電灯料金!$E:$E)*AM635/1000*$K635*$L635/12),2)),"-")</f>
        <v>0</v>
      </c>
      <c r="AU635" s="177">
        <f>IFERROR(IF(OR($G635="公衆街路灯A",$G635="定額電灯"),"-",ROUND((AM635/1000*$K635*$L635/12)*_xlfn.XLOOKUP($A635,削除禁止_電灯料金!K:K,削除禁止_電灯料金!M:M,"-"),2)),"-")</f>
        <v>0</v>
      </c>
      <c r="AV635" s="178">
        <f>IFERROR(IF(OR($G635="公衆街路灯A",$G635="定額電灯"),ROUND((((AR635+AS635)*AN635))*12*_xlfn.XLOOKUP($A635,削除禁止_電灯料金!K:K,削除禁止_電灯料金!N:N),0),ROUND((AT635+AU635)*AN635*12*_xlfn.XLOOKUP($A635,削除禁止_電灯料金!K:K,削除禁止_電灯料金!N:N),0)),0)</f>
        <v>0</v>
      </c>
      <c r="AW635" s="145"/>
    </row>
    <row r="636" spans="1:49" ht="30" customHeight="1">
      <c r="A636" s="1">
        <v>9</v>
      </c>
      <c r="B636" s="319" t="s">
        <v>764</v>
      </c>
      <c r="C636" s="42"/>
      <c r="D636" s="180" t="s">
        <v>56</v>
      </c>
      <c r="E636" s="181" t="s">
        <v>71</v>
      </c>
      <c r="F636" s="182" t="s">
        <v>791</v>
      </c>
      <c r="G636" s="182" t="s">
        <v>73</v>
      </c>
      <c r="H636" s="183" t="s">
        <v>769</v>
      </c>
      <c r="I636" s="311"/>
      <c r="J636" s="312"/>
      <c r="K636" s="186" t="s">
        <v>82</v>
      </c>
      <c r="L636" s="187" t="s">
        <v>82</v>
      </c>
      <c r="M636" s="313" t="s">
        <v>797</v>
      </c>
      <c r="N636" s="189" t="s">
        <v>416</v>
      </c>
      <c r="O636" s="190">
        <v>0</v>
      </c>
      <c r="P636" s="191" t="s">
        <v>486</v>
      </c>
      <c r="Q636" s="191">
        <v>0</v>
      </c>
      <c r="R636" s="191">
        <v>0</v>
      </c>
      <c r="S636" s="192" t="s">
        <v>100</v>
      </c>
      <c r="T636" s="192">
        <v>0</v>
      </c>
      <c r="U636" s="192" t="s">
        <v>102</v>
      </c>
      <c r="V636" s="193">
        <v>0</v>
      </c>
      <c r="W636" s="194" t="s">
        <v>56</v>
      </c>
      <c r="X636" s="195">
        <v>3</v>
      </c>
      <c r="Y636" s="196">
        <v>0</v>
      </c>
      <c r="Z636" s="197">
        <v>0</v>
      </c>
      <c r="AA636" s="191">
        <v>0</v>
      </c>
      <c r="AB636" s="198" t="s">
        <v>80</v>
      </c>
      <c r="AC636" s="199" t="s">
        <v>56</v>
      </c>
      <c r="AD636" s="200" t="s">
        <v>56</v>
      </c>
      <c r="AE636" s="199" t="s">
        <v>56</v>
      </c>
      <c r="AF636" s="200">
        <v>0</v>
      </c>
      <c r="AG636" s="201">
        <v>0</v>
      </c>
      <c r="AH636" s="201" t="s">
        <v>124</v>
      </c>
      <c r="AI636" s="202" t="s">
        <v>487</v>
      </c>
      <c r="AJ636" s="203"/>
      <c r="AK636" s="204"/>
      <c r="AL636" s="194"/>
      <c r="AM636" s="205"/>
      <c r="AN636" s="206"/>
      <c r="AO636" s="200">
        <f t="shared" si="138"/>
        <v>0</v>
      </c>
      <c r="AP636" s="207" t="s">
        <v>82</v>
      </c>
      <c r="AQ636" s="198" t="str" cm="1">
        <f t="array" ref="AQ636">_xlfn.IFS(OR($G636="公衆街路灯A",$G636="定額電灯"),$G636&amp;AP636,COUNTIF(G636,"*従量電灯*"),G636,1,"-")</f>
        <v>従量電灯</v>
      </c>
      <c r="AR636" s="208" t="str" cm="1">
        <f t="array" ref="AR636">_xlfn.IFS($AN636=0,"-",OR($AH636="対象外",$AH636="-"),"-",OR($G636="公衆街路灯A",$G636="定額電灯"),_xlfn.XLOOKUP($AQ636,削除禁止_電灯料金!$B:$B,削除禁止_電灯料金!$E:$E,0),1,"-")</f>
        <v>-</v>
      </c>
      <c r="AS636" s="209" t="str" cm="1">
        <f t="array" ref="AS636">_xlfn.IFS($AR636="-","-",OR($G636="公衆街路灯A",$G636="定額電灯"),_xlfn.XLOOKUP(AQ636,削除禁止_電灯料金!$B:$B,削除禁止_電灯料金!$D:$D,0),1,"-")</f>
        <v>-</v>
      </c>
      <c r="AT636" s="208" t="str">
        <f>IFERROR(IF(OR($G636="公衆街路灯A",$G636="定額電灯"),"-",ROUND((_xlfn.XLOOKUP($AQ636,削除禁止_電灯料金!$B:$B,削除禁止_電灯料金!$E:$E)*AM636/1000*$K636*$L636/12),2)),"-")</f>
        <v>-</v>
      </c>
      <c r="AU636" s="209" t="str">
        <f>IFERROR(IF(OR($G636="公衆街路灯A",$G636="定額電灯"),"-",ROUND((AM636/1000*$K636*$L636/12)*_xlfn.XLOOKUP($A636,削除禁止_電灯料金!K:K,削除禁止_電灯料金!M:M,"-"),2)),"-")</f>
        <v>-</v>
      </c>
      <c r="AV636" s="210">
        <f>IFERROR(IF(OR($G636="公衆街路灯A",$G636="定額電灯"),ROUND((((AR636+AS636)*AN636))*12*_xlfn.XLOOKUP($A636,削除禁止_電灯料金!K:K,削除禁止_電灯料金!N:N),0),ROUND((AT636+AU636)*AN636*12*_xlfn.XLOOKUP($A636,削除禁止_電灯料金!K:K,削除禁止_電灯料金!N:N),0)),0)</f>
        <v>0</v>
      </c>
      <c r="AW636" s="145"/>
    </row>
    <row r="637" spans="1:49" ht="30" customHeight="1">
      <c r="A637" s="1">
        <v>9</v>
      </c>
      <c r="B637" s="319" t="s">
        <v>764</v>
      </c>
      <c r="C637" s="42"/>
      <c r="D637" s="146" t="s">
        <v>56</v>
      </c>
      <c r="E637" s="147" t="s">
        <v>71</v>
      </c>
      <c r="F637" s="148" t="s">
        <v>798</v>
      </c>
      <c r="G637" s="148" t="s">
        <v>73</v>
      </c>
      <c r="H637" s="149"/>
      <c r="I637" s="280"/>
      <c r="J637" s="267"/>
      <c r="K637" s="152">
        <v>0.5</v>
      </c>
      <c r="L637" s="153">
        <v>10</v>
      </c>
      <c r="M637" s="281" t="s">
        <v>799</v>
      </c>
      <c r="N637" s="119" t="s">
        <v>134</v>
      </c>
      <c r="O637" s="120">
        <v>2</v>
      </c>
      <c r="P637" s="155" t="s">
        <v>111</v>
      </c>
      <c r="Q637" s="155">
        <v>0</v>
      </c>
      <c r="R637" s="155">
        <v>0</v>
      </c>
      <c r="S637" s="156" t="s">
        <v>800</v>
      </c>
      <c r="T637" s="156">
        <v>0</v>
      </c>
      <c r="U637" s="156">
        <v>0</v>
      </c>
      <c r="V637" s="157">
        <v>0</v>
      </c>
      <c r="W637" s="158">
        <v>48</v>
      </c>
      <c r="X637" s="159">
        <v>2</v>
      </c>
      <c r="Y637" s="160">
        <v>4</v>
      </c>
      <c r="Z637" s="161">
        <f t="shared" ref="Z637" si="154">K637*L637*W637*Y637/12/1000</f>
        <v>0.08</v>
      </c>
      <c r="AA637" s="155">
        <v>0</v>
      </c>
      <c r="AB637" s="162" t="s">
        <v>80</v>
      </c>
      <c r="AC637" s="163" t="s">
        <v>56</v>
      </c>
      <c r="AD637" s="164" t="s">
        <v>56</v>
      </c>
      <c r="AE637" s="163" t="s">
        <v>56</v>
      </c>
      <c r="AF637" s="164">
        <f t="shared" ref="AF637" si="155">$B$2*Z637/Y637</f>
        <v>0.6</v>
      </c>
      <c r="AG637" s="165">
        <f t="shared" ref="AG637" si="156">Y637*AF637*120</f>
        <v>288</v>
      </c>
      <c r="AH637" s="166" t="s">
        <v>113</v>
      </c>
      <c r="AI637" s="167"/>
      <c r="AJ637" s="168"/>
      <c r="AK637" s="169"/>
      <c r="AL637" s="170"/>
      <c r="AM637" s="171"/>
      <c r="AN637" s="172"/>
      <c r="AO637" s="173">
        <f t="shared" si="138"/>
        <v>0</v>
      </c>
      <c r="AP637" s="174" t="s">
        <v>82</v>
      </c>
      <c r="AQ637" s="175" t="str" cm="1">
        <f t="array" ref="AQ637">_xlfn.IFS(OR($G637="公衆街路灯A",$G637="定額電灯"),$G637&amp;AP637,COUNTIF(G637,"*従量電灯*"),G637,1,"-")</f>
        <v>従量電灯</v>
      </c>
      <c r="AR637" s="176" t="str" cm="1">
        <f t="array" ref="AR637">_xlfn.IFS($AN637=0,"-",OR($AH637="対象外",$AH637="-"),"-",OR($G637="公衆街路灯A",$G637="定額電灯"),_xlfn.XLOOKUP($AQ637,削除禁止_電灯料金!$B:$B,削除禁止_電灯料金!$E:$E,0),1,"-")</f>
        <v>-</v>
      </c>
      <c r="AS637" s="177" t="str" cm="1">
        <f t="array" ref="AS637">_xlfn.IFS($AR637="-","-",OR($G637="公衆街路灯A",$G637="定額電灯"),_xlfn.XLOOKUP(AQ637,削除禁止_電灯料金!$B:$B,削除禁止_電灯料金!$D:$D,0),1,"-")</f>
        <v>-</v>
      </c>
      <c r="AT637" s="176">
        <f>IFERROR(IF(OR($G637="公衆街路灯A",$G637="定額電灯"),"-",ROUND((_xlfn.XLOOKUP($AQ637,削除禁止_電灯料金!$B:$B,削除禁止_電灯料金!$E:$E)*AM637/1000*$K637*$L637/12),2)),"-")</f>
        <v>0</v>
      </c>
      <c r="AU637" s="177">
        <f>IFERROR(IF(OR($G637="公衆街路灯A",$G637="定額電灯"),"-",ROUND((AM637/1000*$K637*$L637/12)*_xlfn.XLOOKUP($A637,削除禁止_電灯料金!K:K,削除禁止_電灯料金!M:M,"-"),2)),"-")</f>
        <v>0</v>
      </c>
      <c r="AV637" s="178">
        <f>IFERROR(IF(OR($G637="公衆街路灯A",$G637="定額電灯"),ROUND((((AR637+AS637)*AN637))*12*_xlfn.XLOOKUP($A637,削除禁止_電灯料金!K:K,削除禁止_電灯料金!N:N),0),ROUND((AT637+AU637)*AN637*12*_xlfn.XLOOKUP($A637,削除禁止_電灯料金!K:K,削除禁止_電灯料金!N:N),0)),0)</f>
        <v>0</v>
      </c>
      <c r="AW637" s="145"/>
    </row>
    <row r="638" spans="1:49" ht="30" customHeight="1">
      <c r="A638" s="1">
        <v>9</v>
      </c>
      <c r="B638" s="319" t="s">
        <v>764</v>
      </c>
      <c r="C638" s="42"/>
      <c r="D638" s="180" t="s">
        <v>56</v>
      </c>
      <c r="E638" s="181" t="s">
        <v>71</v>
      </c>
      <c r="F638" s="182" t="s">
        <v>801</v>
      </c>
      <c r="G638" s="182" t="s">
        <v>73</v>
      </c>
      <c r="H638" s="318" t="s">
        <v>483</v>
      </c>
      <c r="I638" s="311"/>
      <c r="J638" s="312"/>
      <c r="K638" s="186" t="s">
        <v>82</v>
      </c>
      <c r="L638" s="187" t="s">
        <v>82</v>
      </c>
      <c r="M638" s="313" t="s">
        <v>484</v>
      </c>
      <c r="N638" s="189" t="s">
        <v>485</v>
      </c>
      <c r="O638" s="190">
        <v>0</v>
      </c>
      <c r="P638" s="191" t="s">
        <v>486</v>
      </c>
      <c r="Q638" s="191">
        <v>0</v>
      </c>
      <c r="R638" s="191">
        <v>0</v>
      </c>
      <c r="S638" s="192">
        <v>0</v>
      </c>
      <c r="T638" s="192">
        <v>0</v>
      </c>
      <c r="U638" s="192">
        <v>0</v>
      </c>
      <c r="V638" s="193">
        <v>0</v>
      </c>
      <c r="W638" s="194" t="s">
        <v>56</v>
      </c>
      <c r="X638" s="195"/>
      <c r="Y638" s="196">
        <v>0</v>
      </c>
      <c r="Z638" s="197">
        <v>0</v>
      </c>
      <c r="AA638" s="191">
        <v>0</v>
      </c>
      <c r="AB638" s="198" t="s">
        <v>80</v>
      </c>
      <c r="AC638" s="199" t="s">
        <v>56</v>
      </c>
      <c r="AD638" s="200" t="s">
        <v>56</v>
      </c>
      <c r="AE638" s="199" t="s">
        <v>56</v>
      </c>
      <c r="AF638" s="200" t="s">
        <v>56</v>
      </c>
      <c r="AG638" s="201">
        <v>0</v>
      </c>
      <c r="AH638" s="201" t="s">
        <v>124</v>
      </c>
      <c r="AI638" s="202" t="s">
        <v>487</v>
      </c>
      <c r="AJ638" s="203"/>
      <c r="AK638" s="204"/>
      <c r="AL638" s="194"/>
      <c r="AM638" s="205"/>
      <c r="AN638" s="206"/>
      <c r="AO638" s="200">
        <f t="shared" si="138"/>
        <v>0</v>
      </c>
      <c r="AP638" s="207" t="s">
        <v>82</v>
      </c>
      <c r="AQ638" s="198" t="str" cm="1">
        <f t="array" ref="AQ638">_xlfn.IFS(OR($G638="公衆街路灯A",$G638="定額電灯"),$G638&amp;AP638,COUNTIF(G638,"*従量電灯*"),G638,1,"-")</f>
        <v>従量電灯</v>
      </c>
      <c r="AR638" s="208" t="str" cm="1">
        <f t="array" ref="AR638">_xlfn.IFS($AN638=0,"-",OR($AH638="対象外",$AH638="-"),"-",OR($G638="公衆街路灯A",$G638="定額電灯"),_xlfn.XLOOKUP($AQ638,削除禁止_電灯料金!$B:$B,削除禁止_電灯料金!$E:$E,0),1,"-")</f>
        <v>-</v>
      </c>
      <c r="AS638" s="209" t="str" cm="1">
        <f t="array" ref="AS638">_xlfn.IFS($AR638="-","-",OR($G638="公衆街路灯A",$G638="定額電灯"),_xlfn.XLOOKUP(AQ638,削除禁止_電灯料金!$B:$B,削除禁止_電灯料金!$D:$D,0),1,"-")</f>
        <v>-</v>
      </c>
      <c r="AT638" s="208" t="str">
        <f>IFERROR(IF(OR($G638="公衆街路灯A",$G638="定額電灯"),"-",ROUND((_xlfn.XLOOKUP($AQ638,削除禁止_電灯料金!$B:$B,削除禁止_電灯料金!$E:$E)*AM638/1000*$K638*$L638/12),2)),"-")</f>
        <v>-</v>
      </c>
      <c r="AU638" s="209" t="str">
        <f>IFERROR(IF(OR($G638="公衆街路灯A",$G638="定額電灯"),"-",ROUND((AM638/1000*$K638*$L638/12)*_xlfn.XLOOKUP($A638,削除禁止_電灯料金!K:K,削除禁止_電灯料金!M:M,"-"),2)),"-")</f>
        <v>-</v>
      </c>
      <c r="AV638" s="210">
        <f>IFERROR(IF(OR($G638="公衆街路灯A",$G638="定額電灯"),ROUND((((AR638+AS638)*AN638))*12*_xlfn.XLOOKUP($A638,削除禁止_電灯料金!K:K,削除禁止_電灯料金!N:N),0),ROUND((AT638+AU638)*AN638*12*_xlfn.XLOOKUP($A638,削除禁止_電灯料金!K:K,削除禁止_電灯料金!N:N),0)),0)</f>
        <v>0</v>
      </c>
      <c r="AW638" s="145"/>
    </row>
    <row r="639" spans="1:49" ht="30" customHeight="1">
      <c r="A639" s="1">
        <v>9</v>
      </c>
      <c r="B639" s="319" t="s">
        <v>764</v>
      </c>
      <c r="C639" s="42"/>
      <c r="D639" s="180" t="s">
        <v>56</v>
      </c>
      <c r="E639" s="181" t="s">
        <v>71</v>
      </c>
      <c r="F639" s="182" t="s">
        <v>802</v>
      </c>
      <c r="G639" s="182" t="s">
        <v>73</v>
      </c>
      <c r="H639" s="318" t="s">
        <v>483</v>
      </c>
      <c r="I639" s="311"/>
      <c r="J639" s="312"/>
      <c r="K639" s="186" t="s">
        <v>82</v>
      </c>
      <c r="L639" s="187" t="s">
        <v>82</v>
      </c>
      <c r="M639" s="313" t="s">
        <v>484</v>
      </c>
      <c r="N639" s="189" t="s">
        <v>485</v>
      </c>
      <c r="O639" s="190">
        <v>0</v>
      </c>
      <c r="P639" s="191" t="s">
        <v>486</v>
      </c>
      <c r="Q639" s="191">
        <v>0</v>
      </c>
      <c r="R639" s="191">
        <v>0</v>
      </c>
      <c r="S639" s="192">
        <v>0</v>
      </c>
      <c r="T639" s="192">
        <v>0</v>
      </c>
      <c r="U639" s="192">
        <v>0</v>
      </c>
      <c r="V639" s="193">
        <v>0</v>
      </c>
      <c r="W639" s="194" t="s">
        <v>56</v>
      </c>
      <c r="X639" s="195"/>
      <c r="Y639" s="196">
        <v>0</v>
      </c>
      <c r="Z639" s="197">
        <v>0</v>
      </c>
      <c r="AA639" s="191">
        <v>0</v>
      </c>
      <c r="AB639" s="198" t="s">
        <v>80</v>
      </c>
      <c r="AC639" s="199" t="s">
        <v>56</v>
      </c>
      <c r="AD639" s="200" t="s">
        <v>56</v>
      </c>
      <c r="AE639" s="199" t="s">
        <v>56</v>
      </c>
      <c r="AF639" s="200" t="s">
        <v>56</v>
      </c>
      <c r="AG639" s="201">
        <v>0</v>
      </c>
      <c r="AH639" s="201" t="s">
        <v>124</v>
      </c>
      <c r="AI639" s="202" t="s">
        <v>487</v>
      </c>
      <c r="AJ639" s="203"/>
      <c r="AK639" s="204"/>
      <c r="AL639" s="194"/>
      <c r="AM639" s="205"/>
      <c r="AN639" s="206"/>
      <c r="AO639" s="200">
        <f t="shared" si="138"/>
        <v>0</v>
      </c>
      <c r="AP639" s="207" t="s">
        <v>82</v>
      </c>
      <c r="AQ639" s="198" t="str" cm="1">
        <f t="array" ref="AQ639">_xlfn.IFS(OR($G639="公衆街路灯A",$G639="定額電灯"),$G639&amp;AP639,COUNTIF(G639,"*従量電灯*"),G639,1,"-")</f>
        <v>従量電灯</v>
      </c>
      <c r="AR639" s="208" t="str" cm="1">
        <f t="array" ref="AR639">_xlfn.IFS($AN639=0,"-",OR($AH639="対象外",$AH639="-"),"-",OR($G639="公衆街路灯A",$G639="定額電灯"),_xlfn.XLOOKUP($AQ639,削除禁止_電灯料金!$B:$B,削除禁止_電灯料金!$E:$E,0),1,"-")</f>
        <v>-</v>
      </c>
      <c r="AS639" s="209" t="str" cm="1">
        <f t="array" ref="AS639">_xlfn.IFS($AR639="-","-",OR($G639="公衆街路灯A",$G639="定額電灯"),_xlfn.XLOOKUP(AQ639,削除禁止_電灯料金!$B:$B,削除禁止_電灯料金!$D:$D,0),1,"-")</f>
        <v>-</v>
      </c>
      <c r="AT639" s="208" t="str">
        <f>IFERROR(IF(OR($G639="公衆街路灯A",$G639="定額電灯"),"-",ROUND((_xlfn.XLOOKUP($AQ639,削除禁止_電灯料金!$B:$B,削除禁止_電灯料金!$E:$E)*AM639/1000*$K639*$L639/12),2)),"-")</f>
        <v>-</v>
      </c>
      <c r="AU639" s="209" t="str">
        <f>IFERROR(IF(OR($G639="公衆街路灯A",$G639="定額電灯"),"-",ROUND((AM639/1000*$K639*$L639/12)*_xlfn.XLOOKUP($A639,削除禁止_電灯料金!K:K,削除禁止_電灯料金!M:M,"-"),2)),"-")</f>
        <v>-</v>
      </c>
      <c r="AV639" s="210">
        <f>IFERROR(IF(OR($G639="公衆街路灯A",$G639="定額電灯"),ROUND((((AR639+AS639)*AN639))*12*_xlfn.XLOOKUP($A639,削除禁止_電灯料金!K:K,削除禁止_電灯料金!N:N),0),ROUND((AT639+AU639)*AN639*12*_xlfn.XLOOKUP($A639,削除禁止_電灯料金!K:K,削除禁止_電灯料金!N:N),0)),0)</f>
        <v>0</v>
      </c>
      <c r="AW639" s="145"/>
    </row>
    <row r="640" spans="1:49" ht="30" customHeight="1">
      <c r="A640" s="1">
        <v>9</v>
      </c>
      <c r="B640" s="319" t="s">
        <v>764</v>
      </c>
      <c r="C640" s="42"/>
      <c r="D640" s="146" t="s">
        <v>56</v>
      </c>
      <c r="E640" s="147" t="s">
        <v>71</v>
      </c>
      <c r="F640" s="148" t="s">
        <v>803</v>
      </c>
      <c r="G640" s="148" t="s">
        <v>73</v>
      </c>
      <c r="H640" s="149"/>
      <c r="I640" s="280"/>
      <c r="J640" s="267"/>
      <c r="K640" s="152">
        <v>3</v>
      </c>
      <c r="L640" s="153">
        <v>10</v>
      </c>
      <c r="M640" s="281" t="s">
        <v>789</v>
      </c>
      <c r="N640" s="119" t="s">
        <v>110</v>
      </c>
      <c r="O640" s="120">
        <v>2</v>
      </c>
      <c r="P640" s="155" t="s">
        <v>111</v>
      </c>
      <c r="Q640" s="155">
        <v>0</v>
      </c>
      <c r="R640" s="155" t="s">
        <v>112</v>
      </c>
      <c r="S640" s="156">
        <v>0</v>
      </c>
      <c r="T640" s="156">
        <v>0</v>
      </c>
      <c r="U640" s="156" t="s">
        <v>790</v>
      </c>
      <c r="V640" s="157">
        <v>0</v>
      </c>
      <c r="W640" s="158">
        <v>48</v>
      </c>
      <c r="X640" s="159">
        <v>2</v>
      </c>
      <c r="Y640" s="160">
        <v>4</v>
      </c>
      <c r="Z640" s="161">
        <f t="shared" ref="Z640:Z642" si="157">K640*L640*W640*Y640/12/1000</f>
        <v>0.48</v>
      </c>
      <c r="AA640" s="155">
        <v>0</v>
      </c>
      <c r="AB640" s="162" t="s">
        <v>80</v>
      </c>
      <c r="AC640" s="163" t="s">
        <v>56</v>
      </c>
      <c r="AD640" s="164" t="s">
        <v>56</v>
      </c>
      <c r="AE640" s="163" t="s">
        <v>56</v>
      </c>
      <c r="AF640" s="164">
        <f t="shared" ref="AF640:AF642" si="158">$B$2*Z640/Y640</f>
        <v>3.5999999999999996</v>
      </c>
      <c r="AG640" s="165">
        <f t="shared" ref="AG640:AG642" si="159">Y640*AF640*120</f>
        <v>1727.9999999999998</v>
      </c>
      <c r="AH640" s="166" t="s">
        <v>113</v>
      </c>
      <c r="AI640" s="167"/>
      <c r="AJ640" s="168"/>
      <c r="AK640" s="169"/>
      <c r="AL640" s="170"/>
      <c r="AM640" s="171"/>
      <c r="AN640" s="172"/>
      <c r="AO640" s="173">
        <f t="shared" si="138"/>
        <v>0</v>
      </c>
      <c r="AP640" s="174" t="s">
        <v>82</v>
      </c>
      <c r="AQ640" s="175" t="str" cm="1">
        <f t="array" ref="AQ640">_xlfn.IFS(OR($G640="公衆街路灯A",$G640="定額電灯"),$G640&amp;AP640,COUNTIF(G640,"*従量電灯*"),G640,1,"-")</f>
        <v>従量電灯</v>
      </c>
      <c r="AR640" s="176" t="str" cm="1">
        <f t="array" ref="AR640">_xlfn.IFS($AN640=0,"-",OR($AH640="対象外",$AH640="-"),"-",OR($G640="公衆街路灯A",$G640="定額電灯"),_xlfn.XLOOKUP($AQ640,削除禁止_電灯料金!$B:$B,削除禁止_電灯料金!$E:$E,0),1,"-")</f>
        <v>-</v>
      </c>
      <c r="AS640" s="177" t="str" cm="1">
        <f t="array" ref="AS640">_xlfn.IFS($AR640="-","-",OR($G640="公衆街路灯A",$G640="定額電灯"),_xlfn.XLOOKUP(AQ640,削除禁止_電灯料金!$B:$B,削除禁止_電灯料金!$D:$D,0),1,"-")</f>
        <v>-</v>
      </c>
      <c r="AT640" s="176">
        <f>IFERROR(IF(OR($G640="公衆街路灯A",$G640="定額電灯"),"-",ROUND((_xlfn.XLOOKUP($AQ640,削除禁止_電灯料金!$B:$B,削除禁止_電灯料金!$E:$E)*AM640/1000*$K640*$L640/12),2)),"-")</f>
        <v>0</v>
      </c>
      <c r="AU640" s="177">
        <f>IFERROR(IF(OR($G640="公衆街路灯A",$G640="定額電灯"),"-",ROUND((AM640/1000*$K640*$L640/12)*_xlfn.XLOOKUP($A640,削除禁止_電灯料金!K:K,削除禁止_電灯料金!M:M,"-"),2)),"-")</f>
        <v>0</v>
      </c>
      <c r="AV640" s="178">
        <f>IFERROR(IF(OR($G640="公衆街路灯A",$G640="定額電灯"),ROUND((((AR640+AS640)*AN640))*12*_xlfn.XLOOKUP($A640,削除禁止_電灯料金!K:K,削除禁止_電灯料金!N:N),0),ROUND((AT640+AU640)*AN640*12*_xlfn.XLOOKUP($A640,削除禁止_電灯料金!K:K,削除禁止_電灯料金!N:N),0)),0)</f>
        <v>0</v>
      </c>
      <c r="AW640" s="145"/>
    </row>
    <row r="641" spans="1:49" ht="30" customHeight="1">
      <c r="A641" s="1">
        <v>9</v>
      </c>
      <c r="B641" s="319" t="s">
        <v>764</v>
      </c>
      <c r="C641" s="42"/>
      <c r="D641" s="146" t="s">
        <v>56</v>
      </c>
      <c r="E641" s="147" t="s">
        <v>71</v>
      </c>
      <c r="F641" s="148" t="s">
        <v>803</v>
      </c>
      <c r="G641" s="148" t="s">
        <v>73</v>
      </c>
      <c r="H641" s="149"/>
      <c r="I641" s="280"/>
      <c r="J641" s="267"/>
      <c r="K641" s="152">
        <v>24</v>
      </c>
      <c r="L641" s="153">
        <v>365</v>
      </c>
      <c r="M641" s="281" t="s">
        <v>770</v>
      </c>
      <c r="N641" s="119" t="s">
        <v>86</v>
      </c>
      <c r="O641" s="120">
        <v>1</v>
      </c>
      <c r="P641" s="155" t="s">
        <v>725</v>
      </c>
      <c r="Q641" s="155">
        <v>0</v>
      </c>
      <c r="R641" s="155" t="s">
        <v>88</v>
      </c>
      <c r="S641" s="156">
        <v>0</v>
      </c>
      <c r="T641" s="156">
        <v>0</v>
      </c>
      <c r="U641" s="156">
        <v>0</v>
      </c>
      <c r="V641" s="157" t="s">
        <v>90</v>
      </c>
      <c r="W641" s="158">
        <v>2</v>
      </c>
      <c r="X641" s="159">
        <v>1</v>
      </c>
      <c r="Y641" s="160">
        <v>1</v>
      </c>
      <c r="Z641" s="161">
        <f t="shared" si="157"/>
        <v>1.46</v>
      </c>
      <c r="AA641" s="155">
        <v>0</v>
      </c>
      <c r="AB641" s="162" t="s">
        <v>80</v>
      </c>
      <c r="AC641" s="163" t="s">
        <v>56</v>
      </c>
      <c r="AD641" s="164" t="s">
        <v>56</v>
      </c>
      <c r="AE641" s="163" t="s">
        <v>56</v>
      </c>
      <c r="AF641" s="164">
        <f t="shared" si="158"/>
        <v>43.8</v>
      </c>
      <c r="AG641" s="165">
        <f t="shared" si="159"/>
        <v>5256</v>
      </c>
      <c r="AH641" s="166" t="s">
        <v>81</v>
      </c>
      <c r="AI641" s="167"/>
      <c r="AJ641" s="168"/>
      <c r="AK641" s="169"/>
      <c r="AL641" s="170"/>
      <c r="AM641" s="171"/>
      <c r="AN641" s="172"/>
      <c r="AO641" s="173">
        <f t="shared" si="138"/>
        <v>0</v>
      </c>
      <c r="AP641" s="174" t="s">
        <v>82</v>
      </c>
      <c r="AQ641" s="175" t="str" cm="1">
        <f t="array" ref="AQ641">_xlfn.IFS(OR($G641="公衆街路灯A",$G641="定額電灯"),$G641&amp;AP641,COUNTIF(G641,"*従量電灯*"),G641,1,"-")</f>
        <v>従量電灯</v>
      </c>
      <c r="AR641" s="176" t="str" cm="1">
        <f t="array" ref="AR641">_xlfn.IFS($AN641=0,"-",OR($AH641="対象外",$AH641="-"),"-",OR($G641="公衆街路灯A",$G641="定額電灯"),_xlfn.XLOOKUP($AQ641,削除禁止_電灯料金!$B:$B,削除禁止_電灯料金!$E:$E,0),1,"-")</f>
        <v>-</v>
      </c>
      <c r="AS641" s="177" t="str" cm="1">
        <f t="array" ref="AS641">_xlfn.IFS($AR641="-","-",OR($G641="公衆街路灯A",$G641="定額電灯"),_xlfn.XLOOKUP(AQ641,削除禁止_電灯料金!$B:$B,削除禁止_電灯料金!$D:$D,0),1,"-")</f>
        <v>-</v>
      </c>
      <c r="AT641" s="176">
        <f>IFERROR(IF(OR($G641="公衆街路灯A",$G641="定額電灯"),"-",ROUND((_xlfn.XLOOKUP($AQ641,削除禁止_電灯料金!$B:$B,削除禁止_電灯料金!$E:$E)*AM641/1000*$K641*$L641/12),2)),"-")</f>
        <v>0</v>
      </c>
      <c r="AU641" s="177">
        <f>IFERROR(IF(OR($G641="公衆街路灯A",$G641="定額電灯"),"-",ROUND((AM641/1000*$K641*$L641/12)*_xlfn.XLOOKUP($A641,削除禁止_電灯料金!K:K,削除禁止_電灯料金!M:M,"-"),2)),"-")</f>
        <v>0</v>
      </c>
      <c r="AV641" s="178">
        <f>IFERROR(IF(OR($G641="公衆街路灯A",$G641="定額電灯"),ROUND((((AR641+AS641)*AN641))*12*_xlfn.XLOOKUP($A641,削除禁止_電灯料金!K:K,削除禁止_電灯料金!N:N),0),ROUND((AT641+AU641)*AN641*12*_xlfn.XLOOKUP($A641,削除禁止_電灯料金!K:K,削除禁止_電灯料金!N:N),0)),0)</f>
        <v>0</v>
      </c>
      <c r="AW641" s="145"/>
    </row>
    <row r="642" spans="1:49" ht="30" customHeight="1">
      <c r="A642" s="1">
        <v>9</v>
      </c>
      <c r="B642" s="319" t="s">
        <v>764</v>
      </c>
      <c r="C642" s="42"/>
      <c r="D642" s="146" t="s">
        <v>56</v>
      </c>
      <c r="E642" s="147" t="s">
        <v>71</v>
      </c>
      <c r="F642" s="148" t="s">
        <v>804</v>
      </c>
      <c r="G642" s="148" t="s">
        <v>73</v>
      </c>
      <c r="H642" s="149"/>
      <c r="I642" s="280"/>
      <c r="J642" s="267"/>
      <c r="K642" s="152">
        <v>3</v>
      </c>
      <c r="L642" s="153">
        <v>10</v>
      </c>
      <c r="M642" s="281" t="s">
        <v>799</v>
      </c>
      <c r="N642" s="119" t="s">
        <v>134</v>
      </c>
      <c r="O642" s="120">
        <v>2</v>
      </c>
      <c r="P642" s="155" t="s">
        <v>111</v>
      </c>
      <c r="Q642" s="155">
        <v>0</v>
      </c>
      <c r="R642" s="155">
        <v>0</v>
      </c>
      <c r="S642" s="156" t="s">
        <v>800</v>
      </c>
      <c r="T642" s="156">
        <v>0</v>
      </c>
      <c r="U642" s="156">
        <v>0</v>
      </c>
      <c r="V642" s="157">
        <v>0</v>
      </c>
      <c r="W642" s="158">
        <v>48</v>
      </c>
      <c r="X642" s="159">
        <v>1</v>
      </c>
      <c r="Y642" s="160">
        <v>2</v>
      </c>
      <c r="Z642" s="161">
        <f t="shared" si="157"/>
        <v>0.24</v>
      </c>
      <c r="AA642" s="155">
        <v>0</v>
      </c>
      <c r="AB642" s="162" t="s">
        <v>80</v>
      </c>
      <c r="AC642" s="163" t="s">
        <v>56</v>
      </c>
      <c r="AD642" s="164" t="s">
        <v>56</v>
      </c>
      <c r="AE642" s="163" t="s">
        <v>56</v>
      </c>
      <c r="AF642" s="164">
        <f t="shared" si="158"/>
        <v>3.5999999999999996</v>
      </c>
      <c r="AG642" s="165">
        <f t="shared" si="159"/>
        <v>863.99999999999989</v>
      </c>
      <c r="AH642" s="166" t="s">
        <v>113</v>
      </c>
      <c r="AI642" s="167"/>
      <c r="AJ642" s="168"/>
      <c r="AK642" s="169"/>
      <c r="AL642" s="170"/>
      <c r="AM642" s="171"/>
      <c r="AN642" s="172"/>
      <c r="AO642" s="173">
        <f t="shared" si="138"/>
        <v>0</v>
      </c>
      <c r="AP642" s="174" t="s">
        <v>82</v>
      </c>
      <c r="AQ642" s="175" t="str" cm="1">
        <f t="array" ref="AQ642">_xlfn.IFS(OR($G642="公衆街路灯A",$G642="定額電灯"),$G642&amp;AP642,COUNTIF(G642,"*従量電灯*"),G642,1,"-")</f>
        <v>従量電灯</v>
      </c>
      <c r="AR642" s="176" t="str" cm="1">
        <f t="array" ref="AR642">_xlfn.IFS($AN642=0,"-",OR($AH642="対象外",$AH642="-"),"-",OR($G642="公衆街路灯A",$G642="定額電灯"),_xlfn.XLOOKUP($AQ642,削除禁止_電灯料金!$B:$B,削除禁止_電灯料金!$E:$E,0),1,"-")</f>
        <v>-</v>
      </c>
      <c r="AS642" s="177" t="str" cm="1">
        <f t="array" ref="AS642">_xlfn.IFS($AR642="-","-",OR($G642="公衆街路灯A",$G642="定額電灯"),_xlfn.XLOOKUP(AQ642,削除禁止_電灯料金!$B:$B,削除禁止_電灯料金!$D:$D,0),1,"-")</f>
        <v>-</v>
      </c>
      <c r="AT642" s="176">
        <f>IFERROR(IF(OR($G642="公衆街路灯A",$G642="定額電灯"),"-",ROUND((_xlfn.XLOOKUP($AQ642,削除禁止_電灯料金!$B:$B,削除禁止_電灯料金!$E:$E)*AM642/1000*$K642*$L642/12),2)),"-")</f>
        <v>0</v>
      </c>
      <c r="AU642" s="177">
        <f>IFERROR(IF(OR($G642="公衆街路灯A",$G642="定額電灯"),"-",ROUND((AM642/1000*$K642*$L642/12)*_xlfn.XLOOKUP($A642,削除禁止_電灯料金!K:K,削除禁止_電灯料金!M:M,"-"),2)),"-")</f>
        <v>0</v>
      </c>
      <c r="AV642" s="178">
        <f>IFERROR(IF(OR($G642="公衆街路灯A",$G642="定額電灯"),ROUND((((AR642+AS642)*AN642))*12*_xlfn.XLOOKUP($A642,削除禁止_電灯料金!K:K,削除禁止_電灯料金!N:N),0),ROUND((AT642+AU642)*AN642*12*_xlfn.XLOOKUP($A642,削除禁止_電灯料金!K:K,削除禁止_電灯料金!N:N),0)),0)</f>
        <v>0</v>
      </c>
      <c r="AW642" s="145"/>
    </row>
    <row r="643" spans="1:49" ht="30" customHeight="1">
      <c r="A643" s="1">
        <v>9</v>
      </c>
      <c r="B643" s="319" t="s">
        <v>764</v>
      </c>
      <c r="C643" s="42"/>
      <c r="D643" s="180" t="s">
        <v>56</v>
      </c>
      <c r="E643" s="181" t="s">
        <v>71</v>
      </c>
      <c r="F643" s="182" t="s">
        <v>804</v>
      </c>
      <c r="G643" s="182" t="s">
        <v>73</v>
      </c>
      <c r="H643" s="183" t="s">
        <v>769</v>
      </c>
      <c r="I643" s="311"/>
      <c r="J643" s="312"/>
      <c r="K643" s="186" t="s">
        <v>82</v>
      </c>
      <c r="L643" s="187" t="s">
        <v>82</v>
      </c>
      <c r="M643" s="313" t="s">
        <v>785</v>
      </c>
      <c r="N643" s="189" t="s">
        <v>75</v>
      </c>
      <c r="O643" s="190">
        <v>1</v>
      </c>
      <c r="P643" s="191" t="s">
        <v>486</v>
      </c>
      <c r="Q643" s="191">
        <v>0</v>
      </c>
      <c r="R643" s="191" t="s">
        <v>88</v>
      </c>
      <c r="S643" s="192" t="s">
        <v>786</v>
      </c>
      <c r="T643" s="192">
        <v>0</v>
      </c>
      <c r="U643" s="192" t="s">
        <v>787</v>
      </c>
      <c r="V643" s="193">
        <v>0</v>
      </c>
      <c r="W643" s="194" t="s">
        <v>56</v>
      </c>
      <c r="X643" s="195">
        <v>4</v>
      </c>
      <c r="Y643" s="196">
        <v>4</v>
      </c>
      <c r="Z643" s="197">
        <v>0</v>
      </c>
      <c r="AA643" s="191">
        <v>0</v>
      </c>
      <c r="AB643" s="198" t="s">
        <v>80</v>
      </c>
      <c r="AC643" s="199" t="s">
        <v>56</v>
      </c>
      <c r="AD643" s="200" t="s">
        <v>56</v>
      </c>
      <c r="AE643" s="199" t="s">
        <v>56</v>
      </c>
      <c r="AF643" s="200">
        <v>0</v>
      </c>
      <c r="AG643" s="201">
        <v>0</v>
      </c>
      <c r="AH643" s="201" t="s">
        <v>124</v>
      </c>
      <c r="AI643" s="202" t="s">
        <v>487</v>
      </c>
      <c r="AJ643" s="203"/>
      <c r="AK643" s="204"/>
      <c r="AL643" s="194"/>
      <c r="AM643" s="205"/>
      <c r="AN643" s="206"/>
      <c r="AO643" s="200">
        <f t="shared" si="138"/>
        <v>0</v>
      </c>
      <c r="AP643" s="207" t="s">
        <v>82</v>
      </c>
      <c r="AQ643" s="198" t="str" cm="1">
        <f t="array" ref="AQ643">_xlfn.IFS(OR($G643="公衆街路灯A",$G643="定額電灯"),$G643&amp;AP643,COUNTIF(G643,"*従量電灯*"),G643,1,"-")</f>
        <v>従量電灯</v>
      </c>
      <c r="AR643" s="208" t="str" cm="1">
        <f t="array" ref="AR643">_xlfn.IFS($AN643=0,"-",OR($AH643="対象外",$AH643="-"),"-",OR($G643="公衆街路灯A",$G643="定額電灯"),_xlfn.XLOOKUP($AQ643,削除禁止_電灯料金!$B:$B,削除禁止_電灯料金!$E:$E,0),1,"-")</f>
        <v>-</v>
      </c>
      <c r="AS643" s="209" t="str" cm="1">
        <f t="array" ref="AS643">_xlfn.IFS($AR643="-","-",OR($G643="公衆街路灯A",$G643="定額電灯"),_xlfn.XLOOKUP(AQ643,削除禁止_電灯料金!$B:$B,削除禁止_電灯料金!$D:$D,0),1,"-")</f>
        <v>-</v>
      </c>
      <c r="AT643" s="208" t="str">
        <f>IFERROR(IF(OR($G643="公衆街路灯A",$G643="定額電灯"),"-",ROUND((_xlfn.XLOOKUP($AQ643,削除禁止_電灯料金!$B:$B,削除禁止_電灯料金!$E:$E)*AM643/1000*$K643*$L643/12),2)),"-")</f>
        <v>-</v>
      </c>
      <c r="AU643" s="209" t="str">
        <f>IFERROR(IF(OR($G643="公衆街路灯A",$G643="定額電灯"),"-",ROUND((AM643/1000*$K643*$L643/12)*_xlfn.XLOOKUP($A643,削除禁止_電灯料金!K:K,削除禁止_電灯料金!M:M,"-"),2)),"-")</f>
        <v>-</v>
      </c>
      <c r="AV643" s="210">
        <f>IFERROR(IF(OR($G643="公衆街路灯A",$G643="定額電灯"),ROUND((((AR643+AS643)*AN643))*12*_xlfn.XLOOKUP($A643,削除禁止_電灯料金!K:K,削除禁止_電灯料金!N:N),0),ROUND((AT643+AU643)*AN643*12*_xlfn.XLOOKUP($A643,削除禁止_電灯料金!K:K,削除禁止_電灯料金!N:N),0)),0)</f>
        <v>0</v>
      </c>
      <c r="AW643" s="145"/>
    </row>
    <row r="644" spans="1:49" ht="30" customHeight="1">
      <c r="A644" s="1">
        <v>9</v>
      </c>
      <c r="B644" s="319" t="s">
        <v>764</v>
      </c>
      <c r="C644" s="42"/>
      <c r="D644" s="146" t="s">
        <v>56</v>
      </c>
      <c r="E644" s="147" t="s">
        <v>71</v>
      </c>
      <c r="F644" s="148" t="s">
        <v>804</v>
      </c>
      <c r="G644" s="148" t="s">
        <v>73</v>
      </c>
      <c r="H644" s="149"/>
      <c r="I644" s="280"/>
      <c r="J644" s="267"/>
      <c r="K644" s="152">
        <v>24</v>
      </c>
      <c r="L644" s="153">
        <v>365</v>
      </c>
      <c r="M644" s="281" t="s">
        <v>775</v>
      </c>
      <c r="N644" s="119" t="s">
        <v>86</v>
      </c>
      <c r="O644" s="120">
        <v>1</v>
      </c>
      <c r="P644" s="155" t="s">
        <v>87</v>
      </c>
      <c r="Q644" s="155">
        <v>0</v>
      </c>
      <c r="R644" s="155" t="s">
        <v>88</v>
      </c>
      <c r="S644" s="156">
        <v>0</v>
      </c>
      <c r="T644" s="156">
        <v>0</v>
      </c>
      <c r="U644" s="156">
        <v>0</v>
      </c>
      <c r="V644" s="157" t="s">
        <v>90</v>
      </c>
      <c r="W644" s="158">
        <v>2.7</v>
      </c>
      <c r="X644" s="159">
        <v>1</v>
      </c>
      <c r="Y644" s="160">
        <v>1</v>
      </c>
      <c r="Z644" s="161">
        <f t="shared" ref="Z644:Z647" si="160">K644*L644*W644*Y644/12/1000</f>
        <v>1.9710000000000001</v>
      </c>
      <c r="AA644" s="155">
        <v>0</v>
      </c>
      <c r="AB644" s="162" t="s">
        <v>80</v>
      </c>
      <c r="AC644" s="163" t="s">
        <v>56</v>
      </c>
      <c r="AD644" s="164" t="s">
        <v>56</v>
      </c>
      <c r="AE644" s="163" t="s">
        <v>56</v>
      </c>
      <c r="AF644" s="164">
        <f t="shared" ref="AF644:AF647" si="161">$B$2*Z644/Y644</f>
        <v>59.13</v>
      </c>
      <c r="AG644" s="165">
        <f t="shared" ref="AG644:AG647" si="162">Y644*AF644*120</f>
        <v>7095.6</v>
      </c>
      <c r="AH644" s="166" t="s">
        <v>81</v>
      </c>
      <c r="AI644" s="167"/>
      <c r="AJ644" s="168"/>
      <c r="AK644" s="169"/>
      <c r="AL644" s="170"/>
      <c r="AM644" s="171"/>
      <c r="AN644" s="172"/>
      <c r="AO644" s="173">
        <f t="shared" si="138"/>
        <v>0</v>
      </c>
      <c r="AP644" s="174" t="s">
        <v>82</v>
      </c>
      <c r="AQ644" s="175" t="str" cm="1">
        <f t="array" ref="AQ644">_xlfn.IFS(OR($G644="公衆街路灯A",$G644="定額電灯"),$G644&amp;AP644,COUNTIF(G644,"*従量電灯*"),G644,1,"-")</f>
        <v>従量電灯</v>
      </c>
      <c r="AR644" s="176" t="str" cm="1">
        <f t="array" ref="AR644">_xlfn.IFS($AN644=0,"-",OR($AH644="対象外",$AH644="-"),"-",OR($G644="公衆街路灯A",$G644="定額電灯"),_xlfn.XLOOKUP($AQ644,削除禁止_電灯料金!$B:$B,削除禁止_電灯料金!$E:$E,0),1,"-")</f>
        <v>-</v>
      </c>
      <c r="AS644" s="177" t="str" cm="1">
        <f t="array" ref="AS644">_xlfn.IFS($AR644="-","-",OR($G644="公衆街路灯A",$G644="定額電灯"),_xlfn.XLOOKUP(AQ644,削除禁止_電灯料金!$B:$B,削除禁止_電灯料金!$D:$D,0),1,"-")</f>
        <v>-</v>
      </c>
      <c r="AT644" s="176">
        <f>IFERROR(IF(OR($G644="公衆街路灯A",$G644="定額電灯"),"-",ROUND((_xlfn.XLOOKUP($AQ644,削除禁止_電灯料金!$B:$B,削除禁止_電灯料金!$E:$E)*AM644/1000*$K644*$L644/12),2)),"-")</f>
        <v>0</v>
      </c>
      <c r="AU644" s="177">
        <f>IFERROR(IF(OR($G644="公衆街路灯A",$G644="定額電灯"),"-",ROUND((AM644/1000*$K644*$L644/12)*_xlfn.XLOOKUP($A644,削除禁止_電灯料金!K:K,削除禁止_電灯料金!M:M,"-"),2)),"-")</f>
        <v>0</v>
      </c>
      <c r="AV644" s="178">
        <f>IFERROR(IF(OR($G644="公衆街路灯A",$G644="定額電灯"),ROUND((((AR644+AS644)*AN644))*12*_xlfn.XLOOKUP($A644,削除禁止_電灯料金!K:K,削除禁止_電灯料金!N:N),0),ROUND((AT644+AU644)*AN644*12*_xlfn.XLOOKUP($A644,削除禁止_電灯料金!K:K,削除禁止_電灯料金!N:N),0)),0)</f>
        <v>0</v>
      </c>
      <c r="AW644" s="145"/>
    </row>
    <row r="645" spans="1:49" ht="30" customHeight="1">
      <c r="A645" s="1">
        <v>9</v>
      </c>
      <c r="B645" s="319" t="s">
        <v>764</v>
      </c>
      <c r="C645" s="42"/>
      <c r="D645" s="146" t="s">
        <v>56</v>
      </c>
      <c r="E645" s="147" t="s">
        <v>71</v>
      </c>
      <c r="F645" s="148" t="s">
        <v>805</v>
      </c>
      <c r="G645" s="148" t="s">
        <v>73</v>
      </c>
      <c r="H645" s="149"/>
      <c r="I645" s="280"/>
      <c r="J645" s="267"/>
      <c r="K645" s="152">
        <v>3</v>
      </c>
      <c r="L645" s="153">
        <v>10</v>
      </c>
      <c r="M645" s="281" t="s">
        <v>789</v>
      </c>
      <c r="N645" s="119" t="s">
        <v>110</v>
      </c>
      <c r="O645" s="120">
        <v>2</v>
      </c>
      <c r="P645" s="155" t="s">
        <v>111</v>
      </c>
      <c r="Q645" s="155">
        <v>0</v>
      </c>
      <c r="R645" s="155" t="s">
        <v>112</v>
      </c>
      <c r="S645" s="156">
        <v>0</v>
      </c>
      <c r="T645" s="156">
        <v>0</v>
      </c>
      <c r="U645" s="156" t="s">
        <v>790</v>
      </c>
      <c r="V645" s="157">
        <v>0</v>
      </c>
      <c r="W645" s="158">
        <v>48</v>
      </c>
      <c r="X645" s="159">
        <v>9</v>
      </c>
      <c r="Y645" s="160">
        <v>18</v>
      </c>
      <c r="Z645" s="161">
        <f t="shared" si="160"/>
        <v>2.16</v>
      </c>
      <c r="AA645" s="155">
        <v>0</v>
      </c>
      <c r="AB645" s="162" t="s">
        <v>80</v>
      </c>
      <c r="AC645" s="163" t="s">
        <v>56</v>
      </c>
      <c r="AD645" s="164" t="s">
        <v>56</v>
      </c>
      <c r="AE645" s="163" t="s">
        <v>56</v>
      </c>
      <c r="AF645" s="164">
        <f t="shared" si="161"/>
        <v>3.6000000000000005</v>
      </c>
      <c r="AG645" s="165">
        <f t="shared" si="162"/>
        <v>7776.0000000000018</v>
      </c>
      <c r="AH645" s="166" t="s">
        <v>113</v>
      </c>
      <c r="AI645" s="167"/>
      <c r="AJ645" s="168"/>
      <c r="AK645" s="169"/>
      <c r="AL645" s="170"/>
      <c r="AM645" s="171"/>
      <c r="AN645" s="172"/>
      <c r="AO645" s="173">
        <f t="shared" si="138"/>
        <v>0</v>
      </c>
      <c r="AP645" s="174" t="s">
        <v>82</v>
      </c>
      <c r="AQ645" s="175" t="str" cm="1">
        <f t="array" ref="AQ645">_xlfn.IFS(OR($G645="公衆街路灯A",$G645="定額電灯"),$G645&amp;AP645,COUNTIF(G645,"*従量電灯*"),G645,1,"-")</f>
        <v>従量電灯</v>
      </c>
      <c r="AR645" s="176" t="str" cm="1">
        <f t="array" ref="AR645">_xlfn.IFS($AN645=0,"-",OR($AH645="対象外",$AH645="-"),"-",OR($G645="公衆街路灯A",$G645="定額電灯"),_xlfn.XLOOKUP($AQ645,削除禁止_電灯料金!$B:$B,削除禁止_電灯料金!$E:$E,0),1,"-")</f>
        <v>-</v>
      </c>
      <c r="AS645" s="177" t="str" cm="1">
        <f t="array" ref="AS645">_xlfn.IFS($AR645="-","-",OR($G645="公衆街路灯A",$G645="定額電灯"),_xlfn.XLOOKUP(AQ645,削除禁止_電灯料金!$B:$B,削除禁止_電灯料金!$D:$D,0),1,"-")</f>
        <v>-</v>
      </c>
      <c r="AT645" s="176">
        <f>IFERROR(IF(OR($G645="公衆街路灯A",$G645="定額電灯"),"-",ROUND((_xlfn.XLOOKUP($AQ645,削除禁止_電灯料金!$B:$B,削除禁止_電灯料金!$E:$E)*AM645/1000*$K645*$L645/12),2)),"-")</f>
        <v>0</v>
      </c>
      <c r="AU645" s="177">
        <f>IFERROR(IF(OR($G645="公衆街路灯A",$G645="定額電灯"),"-",ROUND((AM645/1000*$K645*$L645/12)*_xlfn.XLOOKUP($A645,削除禁止_電灯料金!K:K,削除禁止_電灯料金!M:M,"-"),2)),"-")</f>
        <v>0</v>
      </c>
      <c r="AV645" s="178">
        <f>IFERROR(IF(OR($G645="公衆街路灯A",$G645="定額電灯"),ROUND((((AR645+AS645)*AN645))*12*_xlfn.XLOOKUP($A645,削除禁止_電灯料金!K:K,削除禁止_電灯料金!N:N),0),ROUND((AT645+AU645)*AN645*12*_xlfn.XLOOKUP($A645,削除禁止_電灯料金!K:K,削除禁止_電灯料金!N:N),0)),0)</f>
        <v>0</v>
      </c>
      <c r="AW645" s="145"/>
    </row>
    <row r="646" spans="1:49" ht="30" customHeight="1">
      <c r="A646" s="1">
        <v>9</v>
      </c>
      <c r="B646" s="319" t="s">
        <v>764</v>
      </c>
      <c r="C646" s="42"/>
      <c r="D646" s="146" t="s">
        <v>56</v>
      </c>
      <c r="E646" s="147" t="s">
        <v>71</v>
      </c>
      <c r="F646" s="148" t="s">
        <v>805</v>
      </c>
      <c r="G646" s="148" t="s">
        <v>73</v>
      </c>
      <c r="H646" s="149"/>
      <c r="I646" s="280"/>
      <c r="J646" s="267"/>
      <c r="K646" s="152">
        <v>3</v>
      </c>
      <c r="L646" s="153">
        <v>10</v>
      </c>
      <c r="M646" s="281" t="s">
        <v>806</v>
      </c>
      <c r="N646" s="119" t="s">
        <v>110</v>
      </c>
      <c r="O646" s="120">
        <v>1</v>
      </c>
      <c r="P646" s="155" t="s">
        <v>111</v>
      </c>
      <c r="Q646" s="155">
        <v>0</v>
      </c>
      <c r="R646" s="155" t="s">
        <v>359</v>
      </c>
      <c r="S646" s="156">
        <v>0</v>
      </c>
      <c r="T646" s="156">
        <v>0</v>
      </c>
      <c r="U646" s="156" t="s">
        <v>807</v>
      </c>
      <c r="V646" s="157">
        <v>0</v>
      </c>
      <c r="W646" s="158">
        <v>48</v>
      </c>
      <c r="X646" s="159">
        <v>4</v>
      </c>
      <c r="Y646" s="160">
        <v>4</v>
      </c>
      <c r="Z646" s="161">
        <f t="shared" si="160"/>
        <v>0.48</v>
      </c>
      <c r="AA646" s="155">
        <v>0</v>
      </c>
      <c r="AB646" s="162" t="s">
        <v>80</v>
      </c>
      <c r="AC646" s="163" t="s">
        <v>56</v>
      </c>
      <c r="AD646" s="164" t="s">
        <v>56</v>
      </c>
      <c r="AE646" s="163" t="s">
        <v>56</v>
      </c>
      <c r="AF646" s="164">
        <f t="shared" si="161"/>
        <v>3.5999999999999996</v>
      </c>
      <c r="AG646" s="165">
        <f t="shared" si="162"/>
        <v>1727.9999999999998</v>
      </c>
      <c r="AH646" s="166" t="s">
        <v>113</v>
      </c>
      <c r="AI646" s="167"/>
      <c r="AJ646" s="168"/>
      <c r="AK646" s="169"/>
      <c r="AL646" s="170"/>
      <c r="AM646" s="171"/>
      <c r="AN646" s="172"/>
      <c r="AO646" s="173">
        <f t="shared" si="138"/>
        <v>0</v>
      </c>
      <c r="AP646" s="174" t="s">
        <v>82</v>
      </c>
      <c r="AQ646" s="175" t="str" cm="1">
        <f t="array" ref="AQ646">_xlfn.IFS(OR($G646="公衆街路灯A",$G646="定額電灯"),$G646&amp;AP646,COUNTIF(G646,"*従量電灯*"),G646,1,"-")</f>
        <v>従量電灯</v>
      </c>
      <c r="AR646" s="176" t="str" cm="1">
        <f t="array" ref="AR646">_xlfn.IFS($AN646=0,"-",OR($AH646="対象外",$AH646="-"),"-",OR($G646="公衆街路灯A",$G646="定額電灯"),_xlfn.XLOOKUP($AQ646,削除禁止_電灯料金!$B:$B,削除禁止_電灯料金!$E:$E,0),1,"-")</f>
        <v>-</v>
      </c>
      <c r="AS646" s="177" t="str" cm="1">
        <f t="array" ref="AS646">_xlfn.IFS($AR646="-","-",OR($G646="公衆街路灯A",$G646="定額電灯"),_xlfn.XLOOKUP(AQ646,削除禁止_電灯料金!$B:$B,削除禁止_電灯料金!$D:$D,0),1,"-")</f>
        <v>-</v>
      </c>
      <c r="AT646" s="176">
        <f>IFERROR(IF(OR($G646="公衆街路灯A",$G646="定額電灯"),"-",ROUND((_xlfn.XLOOKUP($AQ646,削除禁止_電灯料金!$B:$B,削除禁止_電灯料金!$E:$E)*AM646/1000*$K646*$L646/12),2)),"-")</f>
        <v>0</v>
      </c>
      <c r="AU646" s="177">
        <f>IFERROR(IF(OR($G646="公衆街路灯A",$G646="定額電灯"),"-",ROUND((AM646/1000*$K646*$L646/12)*_xlfn.XLOOKUP($A646,削除禁止_電灯料金!K:K,削除禁止_電灯料金!M:M,"-"),2)),"-")</f>
        <v>0</v>
      </c>
      <c r="AV646" s="178">
        <f>IFERROR(IF(OR($G646="公衆街路灯A",$G646="定額電灯"),ROUND((((AR646+AS646)*AN646))*12*_xlfn.XLOOKUP($A646,削除禁止_電灯料金!K:K,削除禁止_電灯料金!N:N),0),ROUND((AT646+AU646)*AN646*12*_xlfn.XLOOKUP($A646,削除禁止_電灯料金!K:K,削除禁止_電灯料金!N:N),0)),0)</f>
        <v>0</v>
      </c>
      <c r="AW646" s="145"/>
    </row>
    <row r="647" spans="1:49" ht="30" customHeight="1">
      <c r="A647" s="1">
        <v>9</v>
      </c>
      <c r="B647" s="319" t="s">
        <v>764</v>
      </c>
      <c r="C647" s="42"/>
      <c r="D647" s="146" t="s">
        <v>56</v>
      </c>
      <c r="E647" s="147" t="s">
        <v>71</v>
      </c>
      <c r="F647" s="148" t="s">
        <v>805</v>
      </c>
      <c r="G647" s="148" t="s">
        <v>73</v>
      </c>
      <c r="H647" s="149"/>
      <c r="I647" s="280"/>
      <c r="J647" s="267"/>
      <c r="K647" s="152">
        <v>24</v>
      </c>
      <c r="L647" s="153">
        <v>365</v>
      </c>
      <c r="M647" s="281" t="s">
        <v>775</v>
      </c>
      <c r="N647" s="119" t="s">
        <v>86</v>
      </c>
      <c r="O647" s="120">
        <v>1</v>
      </c>
      <c r="P647" s="155" t="s">
        <v>87</v>
      </c>
      <c r="Q647" s="155">
        <v>0</v>
      </c>
      <c r="R647" s="155" t="s">
        <v>88</v>
      </c>
      <c r="S647" s="156">
        <v>0</v>
      </c>
      <c r="T647" s="156">
        <v>0</v>
      </c>
      <c r="U647" s="156">
        <v>0</v>
      </c>
      <c r="V647" s="157" t="s">
        <v>90</v>
      </c>
      <c r="W647" s="158">
        <v>2.7</v>
      </c>
      <c r="X647" s="159">
        <v>2</v>
      </c>
      <c r="Y647" s="160">
        <v>2</v>
      </c>
      <c r="Z647" s="161">
        <f t="shared" si="160"/>
        <v>3.9420000000000002</v>
      </c>
      <c r="AA647" s="155">
        <v>0</v>
      </c>
      <c r="AB647" s="162" t="s">
        <v>80</v>
      </c>
      <c r="AC647" s="163" t="s">
        <v>56</v>
      </c>
      <c r="AD647" s="164" t="s">
        <v>56</v>
      </c>
      <c r="AE647" s="163" t="s">
        <v>56</v>
      </c>
      <c r="AF647" s="164">
        <f t="shared" si="161"/>
        <v>59.13</v>
      </c>
      <c r="AG647" s="165">
        <f t="shared" si="162"/>
        <v>14191.2</v>
      </c>
      <c r="AH647" s="166" t="s">
        <v>81</v>
      </c>
      <c r="AI647" s="167"/>
      <c r="AJ647" s="168"/>
      <c r="AK647" s="169"/>
      <c r="AL647" s="170"/>
      <c r="AM647" s="171"/>
      <c r="AN647" s="172"/>
      <c r="AO647" s="173">
        <f t="shared" si="138"/>
        <v>0</v>
      </c>
      <c r="AP647" s="174" t="s">
        <v>82</v>
      </c>
      <c r="AQ647" s="175" t="str" cm="1">
        <f t="array" ref="AQ647">_xlfn.IFS(OR($G647="公衆街路灯A",$G647="定額電灯"),$G647&amp;AP647,COUNTIF(G647,"*従量電灯*"),G647,1,"-")</f>
        <v>従量電灯</v>
      </c>
      <c r="AR647" s="176" t="str" cm="1">
        <f t="array" ref="AR647">_xlfn.IFS($AN647=0,"-",OR($AH647="対象外",$AH647="-"),"-",OR($G647="公衆街路灯A",$G647="定額電灯"),_xlfn.XLOOKUP($AQ647,削除禁止_電灯料金!$B:$B,削除禁止_電灯料金!$E:$E,0),1,"-")</f>
        <v>-</v>
      </c>
      <c r="AS647" s="177" t="str" cm="1">
        <f t="array" ref="AS647">_xlfn.IFS($AR647="-","-",OR($G647="公衆街路灯A",$G647="定額電灯"),_xlfn.XLOOKUP(AQ647,削除禁止_電灯料金!$B:$B,削除禁止_電灯料金!$D:$D,0),1,"-")</f>
        <v>-</v>
      </c>
      <c r="AT647" s="176">
        <f>IFERROR(IF(OR($G647="公衆街路灯A",$G647="定額電灯"),"-",ROUND((_xlfn.XLOOKUP($AQ647,削除禁止_電灯料金!$B:$B,削除禁止_電灯料金!$E:$E)*AM647/1000*$K647*$L647/12),2)),"-")</f>
        <v>0</v>
      </c>
      <c r="AU647" s="177">
        <f>IFERROR(IF(OR($G647="公衆街路灯A",$G647="定額電灯"),"-",ROUND((AM647/1000*$K647*$L647/12)*_xlfn.XLOOKUP($A647,削除禁止_電灯料金!K:K,削除禁止_電灯料金!M:M,"-"),2)),"-")</f>
        <v>0</v>
      </c>
      <c r="AV647" s="178">
        <f>IFERROR(IF(OR($G647="公衆街路灯A",$G647="定額電灯"),ROUND((((AR647+AS647)*AN647))*12*_xlfn.XLOOKUP($A647,削除禁止_電灯料金!K:K,削除禁止_電灯料金!N:N),0),ROUND((AT647+AU647)*AN647*12*_xlfn.XLOOKUP($A647,削除禁止_電灯料金!K:K,削除禁止_電灯料金!N:N),0)),0)</f>
        <v>0</v>
      </c>
      <c r="AW647" s="145"/>
    </row>
    <row r="648" spans="1:49" ht="30" customHeight="1">
      <c r="A648" s="1">
        <v>9</v>
      </c>
      <c r="B648" s="319" t="s">
        <v>764</v>
      </c>
      <c r="C648" s="42"/>
      <c r="D648" s="180" t="s">
        <v>56</v>
      </c>
      <c r="E648" s="181" t="s">
        <v>71</v>
      </c>
      <c r="F648" s="182" t="s">
        <v>805</v>
      </c>
      <c r="G648" s="182" t="s">
        <v>73</v>
      </c>
      <c r="H648" s="183" t="s">
        <v>769</v>
      </c>
      <c r="I648" s="311"/>
      <c r="J648" s="312"/>
      <c r="K648" s="186" t="s">
        <v>82</v>
      </c>
      <c r="L648" s="187" t="s">
        <v>82</v>
      </c>
      <c r="M648" s="313" t="s">
        <v>776</v>
      </c>
      <c r="N648" s="189" t="s">
        <v>98</v>
      </c>
      <c r="O648" s="190">
        <v>0</v>
      </c>
      <c r="P648" s="191" t="s">
        <v>486</v>
      </c>
      <c r="Q648" s="191">
        <v>0</v>
      </c>
      <c r="R648" s="191" t="s">
        <v>777</v>
      </c>
      <c r="S648" s="192" t="s">
        <v>100</v>
      </c>
      <c r="T648" s="192" t="s">
        <v>778</v>
      </c>
      <c r="U648" s="192" t="s">
        <v>102</v>
      </c>
      <c r="V648" s="193">
        <v>0</v>
      </c>
      <c r="W648" s="194" t="s">
        <v>56</v>
      </c>
      <c r="X648" s="195">
        <v>1</v>
      </c>
      <c r="Y648" s="196">
        <v>0</v>
      </c>
      <c r="Z648" s="197">
        <v>0</v>
      </c>
      <c r="AA648" s="191">
        <v>0</v>
      </c>
      <c r="AB648" s="198" t="s">
        <v>80</v>
      </c>
      <c r="AC648" s="199" t="s">
        <v>56</v>
      </c>
      <c r="AD648" s="200" t="s">
        <v>56</v>
      </c>
      <c r="AE648" s="199" t="s">
        <v>56</v>
      </c>
      <c r="AF648" s="200">
        <v>0</v>
      </c>
      <c r="AG648" s="201">
        <v>0</v>
      </c>
      <c r="AH648" s="201" t="s">
        <v>124</v>
      </c>
      <c r="AI648" s="202" t="s">
        <v>487</v>
      </c>
      <c r="AJ648" s="203"/>
      <c r="AK648" s="204"/>
      <c r="AL648" s="194"/>
      <c r="AM648" s="205"/>
      <c r="AN648" s="206"/>
      <c r="AO648" s="200">
        <f t="shared" si="138"/>
        <v>0</v>
      </c>
      <c r="AP648" s="207" t="s">
        <v>82</v>
      </c>
      <c r="AQ648" s="198" t="str" cm="1">
        <f t="array" ref="AQ648">_xlfn.IFS(OR($G648="公衆街路灯A",$G648="定額電灯"),$G648&amp;AP648,COUNTIF(G648,"*従量電灯*"),G648,1,"-")</f>
        <v>従量電灯</v>
      </c>
      <c r="AR648" s="208" t="str" cm="1">
        <f t="array" ref="AR648">_xlfn.IFS($AN648=0,"-",OR($AH648="対象外",$AH648="-"),"-",OR($G648="公衆街路灯A",$G648="定額電灯"),_xlfn.XLOOKUP($AQ648,削除禁止_電灯料金!$B:$B,削除禁止_電灯料金!$E:$E,0),1,"-")</f>
        <v>-</v>
      </c>
      <c r="AS648" s="209" t="str" cm="1">
        <f t="array" ref="AS648">_xlfn.IFS($AR648="-","-",OR($G648="公衆街路灯A",$G648="定額電灯"),_xlfn.XLOOKUP(AQ648,削除禁止_電灯料金!$B:$B,削除禁止_電灯料金!$D:$D,0),1,"-")</f>
        <v>-</v>
      </c>
      <c r="AT648" s="208" t="str">
        <f>IFERROR(IF(OR($G648="公衆街路灯A",$G648="定額電灯"),"-",ROUND((_xlfn.XLOOKUP($AQ648,削除禁止_電灯料金!$B:$B,削除禁止_電灯料金!$E:$E)*AM648/1000*$K648*$L648/12),2)),"-")</f>
        <v>-</v>
      </c>
      <c r="AU648" s="209" t="str">
        <f>IFERROR(IF(OR($G648="公衆街路灯A",$G648="定額電灯"),"-",ROUND((AM648/1000*$K648*$L648/12)*_xlfn.XLOOKUP($A648,削除禁止_電灯料金!K:K,削除禁止_電灯料金!M:M,"-"),2)),"-")</f>
        <v>-</v>
      </c>
      <c r="AV648" s="210">
        <f>IFERROR(IF(OR($G648="公衆街路灯A",$G648="定額電灯"),ROUND((((AR648+AS648)*AN648))*12*_xlfn.XLOOKUP($A648,削除禁止_電灯料金!K:K,削除禁止_電灯料金!N:N),0),ROUND((AT648+AU648)*AN648*12*_xlfn.XLOOKUP($A648,削除禁止_電灯料金!K:K,削除禁止_電灯料金!N:N),0)),0)</f>
        <v>0</v>
      </c>
      <c r="AW648" s="145"/>
    </row>
    <row r="649" spans="1:49" ht="30" customHeight="1">
      <c r="A649" s="1">
        <v>9</v>
      </c>
      <c r="B649" s="319" t="s">
        <v>764</v>
      </c>
      <c r="C649" s="42"/>
      <c r="D649" s="180" t="s">
        <v>56</v>
      </c>
      <c r="E649" s="181" t="s">
        <v>71</v>
      </c>
      <c r="F649" s="182" t="s">
        <v>808</v>
      </c>
      <c r="G649" s="182" t="s">
        <v>73</v>
      </c>
      <c r="H649" s="183" t="s">
        <v>769</v>
      </c>
      <c r="I649" s="311"/>
      <c r="J649" s="312"/>
      <c r="K649" s="186" t="s">
        <v>82</v>
      </c>
      <c r="L649" s="187" t="s">
        <v>82</v>
      </c>
      <c r="M649" s="313" t="s">
        <v>785</v>
      </c>
      <c r="N649" s="189" t="s">
        <v>75</v>
      </c>
      <c r="O649" s="190">
        <v>1</v>
      </c>
      <c r="P649" s="191" t="s">
        <v>486</v>
      </c>
      <c r="Q649" s="191">
        <v>0</v>
      </c>
      <c r="R649" s="191" t="s">
        <v>88</v>
      </c>
      <c r="S649" s="192" t="s">
        <v>786</v>
      </c>
      <c r="T649" s="192">
        <v>0</v>
      </c>
      <c r="U649" s="192" t="s">
        <v>787</v>
      </c>
      <c r="V649" s="193">
        <v>0</v>
      </c>
      <c r="W649" s="194" t="s">
        <v>56</v>
      </c>
      <c r="X649" s="195">
        <v>6</v>
      </c>
      <c r="Y649" s="196">
        <v>6</v>
      </c>
      <c r="Z649" s="197">
        <v>0</v>
      </c>
      <c r="AA649" s="191">
        <v>0</v>
      </c>
      <c r="AB649" s="198" t="s">
        <v>80</v>
      </c>
      <c r="AC649" s="199" t="s">
        <v>56</v>
      </c>
      <c r="AD649" s="200" t="s">
        <v>56</v>
      </c>
      <c r="AE649" s="199" t="s">
        <v>56</v>
      </c>
      <c r="AF649" s="200">
        <v>0</v>
      </c>
      <c r="AG649" s="201">
        <v>0</v>
      </c>
      <c r="AH649" s="201" t="s">
        <v>124</v>
      </c>
      <c r="AI649" s="202" t="s">
        <v>487</v>
      </c>
      <c r="AJ649" s="203"/>
      <c r="AK649" s="204"/>
      <c r="AL649" s="194"/>
      <c r="AM649" s="205"/>
      <c r="AN649" s="206"/>
      <c r="AO649" s="200">
        <f t="shared" si="138"/>
        <v>0</v>
      </c>
      <c r="AP649" s="207" t="s">
        <v>82</v>
      </c>
      <c r="AQ649" s="198" t="str" cm="1">
        <f t="array" ref="AQ649">_xlfn.IFS(OR($G649="公衆街路灯A",$G649="定額電灯"),$G649&amp;AP649,COUNTIF(G649,"*従量電灯*"),G649,1,"-")</f>
        <v>従量電灯</v>
      </c>
      <c r="AR649" s="208" t="str" cm="1">
        <f t="array" ref="AR649">_xlfn.IFS($AN649=0,"-",OR($AH649="対象外",$AH649="-"),"-",OR($G649="公衆街路灯A",$G649="定額電灯"),_xlfn.XLOOKUP($AQ649,削除禁止_電灯料金!$B:$B,削除禁止_電灯料金!$E:$E,0),1,"-")</f>
        <v>-</v>
      </c>
      <c r="AS649" s="209" t="str" cm="1">
        <f t="array" ref="AS649">_xlfn.IFS($AR649="-","-",OR($G649="公衆街路灯A",$G649="定額電灯"),_xlfn.XLOOKUP(AQ649,削除禁止_電灯料金!$B:$B,削除禁止_電灯料金!$D:$D,0),1,"-")</f>
        <v>-</v>
      </c>
      <c r="AT649" s="208" t="str">
        <f>IFERROR(IF(OR($G649="公衆街路灯A",$G649="定額電灯"),"-",ROUND((_xlfn.XLOOKUP($AQ649,削除禁止_電灯料金!$B:$B,削除禁止_電灯料金!$E:$E)*AM649/1000*$K649*$L649/12),2)),"-")</f>
        <v>-</v>
      </c>
      <c r="AU649" s="209" t="str">
        <f>IFERROR(IF(OR($G649="公衆街路灯A",$G649="定額電灯"),"-",ROUND((AM649/1000*$K649*$L649/12)*_xlfn.XLOOKUP($A649,削除禁止_電灯料金!K:K,削除禁止_電灯料金!M:M,"-"),2)),"-")</f>
        <v>-</v>
      </c>
      <c r="AV649" s="210">
        <f>IFERROR(IF(OR($G649="公衆街路灯A",$G649="定額電灯"),ROUND((((AR649+AS649)*AN649))*12*_xlfn.XLOOKUP($A649,削除禁止_電灯料金!K:K,削除禁止_電灯料金!N:N),0),ROUND((AT649+AU649)*AN649*12*_xlfn.XLOOKUP($A649,削除禁止_電灯料金!K:K,削除禁止_電灯料金!N:N),0)),0)</f>
        <v>0</v>
      </c>
      <c r="AW649" s="145"/>
    </row>
    <row r="650" spans="1:49" ht="30" customHeight="1">
      <c r="A650" s="1">
        <v>9</v>
      </c>
      <c r="B650" s="319" t="s">
        <v>764</v>
      </c>
      <c r="C650" s="42"/>
      <c r="D650" s="146" t="s">
        <v>56</v>
      </c>
      <c r="E650" s="147" t="s">
        <v>71</v>
      </c>
      <c r="F650" s="148" t="s">
        <v>808</v>
      </c>
      <c r="G650" s="148" t="s">
        <v>73</v>
      </c>
      <c r="H650" s="149"/>
      <c r="I650" s="280"/>
      <c r="J650" s="267"/>
      <c r="K650" s="152">
        <v>24</v>
      </c>
      <c r="L650" s="153">
        <v>365</v>
      </c>
      <c r="M650" s="281" t="s">
        <v>775</v>
      </c>
      <c r="N650" s="119" t="s">
        <v>86</v>
      </c>
      <c r="O650" s="120">
        <v>1</v>
      </c>
      <c r="P650" s="155" t="s">
        <v>87</v>
      </c>
      <c r="Q650" s="155">
        <v>0</v>
      </c>
      <c r="R650" s="155" t="s">
        <v>88</v>
      </c>
      <c r="S650" s="156">
        <v>0</v>
      </c>
      <c r="T650" s="156">
        <v>0</v>
      </c>
      <c r="U650" s="156">
        <v>0</v>
      </c>
      <c r="V650" s="157" t="s">
        <v>90</v>
      </c>
      <c r="W650" s="158">
        <v>2.7</v>
      </c>
      <c r="X650" s="159">
        <v>1</v>
      </c>
      <c r="Y650" s="160">
        <v>1</v>
      </c>
      <c r="Z650" s="161">
        <f t="shared" ref="Z650:Z658" si="163">K650*L650*W650*Y650/12/1000</f>
        <v>1.9710000000000001</v>
      </c>
      <c r="AA650" s="155">
        <v>0</v>
      </c>
      <c r="AB650" s="162" t="s">
        <v>80</v>
      </c>
      <c r="AC650" s="163" t="s">
        <v>56</v>
      </c>
      <c r="AD650" s="164" t="s">
        <v>56</v>
      </c>
      <c r="AE650" s="163" t="s">
        <v>56</v>
      </c>
      <c r="AF650" s="164">
        <f t="shared" ref="AF650:AF658" si="164">$B$2*Z650/Y650</f>
        <v>59.13</v>
      </c>
      <c r="AG650" s="165">
        <f t="shared" ref="AG650:AG658" si="165">Y650*AF650*120</f>
        <v>7095.6</v>
      </c>
      <c r="AH650" s="166" t="s">
        <v>81</v>
      </c>
      <c r="AI650" s="167"/>
      <c r="AJ650" s="168"/>
      <c r="AK650" s="169"/>
      <c r="AL650" s="170"/>
      <c r="AM650" s="171"/>
      <c r="AN650" s="172"/>
      <c r="AO650" s="173">
        <f t="shared" si="138"/>
        <v>0</v>
      </c>
      <c r="AP650" s="174" t="s">
        <v>82</v>
      </c>
      <c r="AQ650" s="175" t="str" cm="1">
        <f t="array" ref="AQ650">_xlfn.IFS(OR($G650="公衆街路灯A",$G650="定額電灯"),$G650&amp;AP650,COUNTIF(G650,"*従量電灯*"),G650,1,"-")</f>
        <v>従量電灯</v>
      </c>
      <c r="AR650" s="176" t="str" cm="1">
        <f t="array" ref="AR650">_xlfn.IFS($AN650=0,"-",OR($AH650="対象外",$AH650="-"),"-",OR($G650="公衆街路灯A",$G650="定額電灯"),_xlfn.XLOOKUP($AQ650,削除禁止_電灯料金!$B:$B,削除禁止_電灯料金!$E:$E,0),1,"-")</f>
        <v>-</v>
      </c>
      <c r="AS650" s="177" t="str" cm="1">
        <f t="array" ref="AS650">_xlfn.IFS($AR650="-","-",OR($G650="公衆街路灯A",$G650="定額電灯"),_xlfn.XLOOKUP(AQ650,削除禁止_電灯料金!$B:$B,削除禁止_電灯料金!$D:$D,0),1,"-")</f>
        <v>-</v>
      </c>
      <c r="AT650" s="176">
        <f>IFERROR(IF(OR($G650="公衆街路灯A",$G650="定額電灯"),"-",ROUND((_xlfn.XLOOKUP($AQ650,削除禁止_電灯料金!$B:$B,削除禁止_電灯料金!$E:$E)*AM650/1000*$K650*$L650/12),2)),"-")</f>
        <v>0</v>
      </c>
      <c r="AU650" s="177">
        <f>IFERROR(IF(OR($G650="公衆街路灯A",$G650="定額電灯"),"-",ROUND((AM650/1000*$K650*$L650/12)*_xlfn.XLOOKUP($A650,削除禁止_電灯料金!K:K,削除禁止_電灯料金!M:M,"-"),2)),"-")</f>
        <v>0</v>
      </c>
      <c r="AV650" s="178">
        <f>IFERROR(IF(OR($G650="公衆街路灯A",$G650="定額電灯"),ROUND((((AR650+AS650)*AN650))*12*_xlfn.XLOOKUP($A650,削除禁止_電灯料金!K:K,削除禁止_電灯料金!N:N),0),ROUND((AT650+AU650)*AN650*12*_xlfn.XLOOKUP($A650,削除禁止_電灯料金!K:K,削除禁止_電灯料金!N:N),0)),0)</f>
        <v>0</v>
      </c>
      <c r="AW650" s="145"/>
    </row>
    <row r="651" spans="1:49" ht="30" customHeight="1">
      <c r="A651" s="1">
        <v>9</v>
      </c>
      <c r="B651" s="319" t="s">
        <v>764</v>
      </c>
      <c r="C651" s="42"/>
      <c r="D651" s="146" t="s">
        <v>56</v>
      </c>
      <c r="E651" s="147" t="s">
        <v>71</v>
      </c>
      <c r="F651" s="148" t="s">
        <v>718</v>
      </c>
      <c r="G651" s="148" t="s">
        <v>73</v>
      </c>
      <c r="H651" s="149"/>
      <c r="I651" s="280"/>
      <c r="J651" s="267"/>
      <c r="K651" s="152">
        <v>0.5</v>
      </c>
      <c r="L651" s="153">
        <v>10</v>
      </c>
      <c r="M651" s="281" t="s">
        <v>799</v>
      </c>
      <c r="N651" s="119" t="s">
        <v>134</v>
      </c>
      <c r="O651" s="120">
        <v>2</v>
      </c>
      <c r="P651" s="155" t="s">
        <v>111</v>
      </c>
      <c r="Q651" s="155">
        <v>0</v>
      </c>
      <c r="R651" s="155">
        <v>0</v>
      </c>
      <c r="S651" s="156" t="s">
        <v>800</v>
      </c>
      <c r="T651" s="156">
        <v>0</v>
      </c>
      <c r="U651" s="156">
        <v>0</v>
      </c>
      <c r="V651" s="157">
        <v>0</v>
      </c>
      <c r="W651" s="158">
        <v>48</v>
      </c>
      <c r="X651" s="159">
        <v>1</v>
      </c>
      <c r="Y651" s="160">
        <v>2</v>
      </c>
      <c r="Z651" s="161">
        <f t="shared" si="163"/>
        <v>0.04</v>
      </c>
      <c r="AA651" s="155">
        <v>0</v>
      </c>
      <c r="AB651" s="162" t="s">
        <v>80</v>
      </c>
      <c r="AC651" s="163" t="s">
        <v>56</v>
      </c>
      <c r="AD651" s="164" t="s">
        <v>56</v>
      </c>
      <c r="AE651" s="163" t="s">
        <v>56</v>
      </c>
      <c r="AF651" s="164">
        <f t="shared" si="164"/>
        <v>0.6</v>
      </c>
      <c r="AG651" s="165">
        <f t="shared" si="165"/>
        <v>144</v>
      </c>
      <c r="AH651" s="166" t="s">
        <v>113</v>
      </c>
      <c r="AI651" s="167"/>
      <c r="AJ651" s="168"/>
      <c r="AK651" s="169"/>
      <c r="AL651" s="170"/>
      <c r="AM651" s="171"/>
      <c r="AN651" s="172"/>
      <c r="AO651" s="173">
        <f t="shared" si="138"/>
        <v>0</v>
      </c>
      <c r="AP651" s="174" t="s">
        <v>82</v>
      </c>
      <c r="AQ651" s="175" t="str" cm="1">
        <f t="array" ref="AQ651">_xlfn.IFS(OR($G651="公衆街路灯A",$G651="定額電灯"),$G651&amp;AP651,COUNTIF(G651,"*従量電灯*"),G651,1,"-")</f>
        <v>従量電灯</v>
      </c>
      <c r="AR651" s="176" t="str" cm="1">
        <f t="array" ref="AR651">_xlfn.IFS($AN651=0,"-",OR($AH651="対象外",$AH651="-"),"-",OR($G651="公衆街路灯A",$G651="定額電灯"),_xlfn.XLOOKUP($AQ651,削除禁止_電灯料金!$B:$B,削除禁止_電灯料金!$E:$E,0),1,"-")</f>
        <v>-</v>
      </c>
      <c r="AS651" s="177" t="str" cm="1">
        <f t="array" ref="AS651">_xlfn.IFS($AR651="-","-",OR($G651="公衆街路灯A",$G651="定額電灯"),_xlfn.XLOOKUP(AQ651,削除禁止_電灯料金!$B:$B,削除禁止_電灯料金!$D:$D,0),1,"-")</f>
        <v>-</v>
      </c>
      <c r="AT651" s="176">
        <f>IFERROR(IF(OR($G651="公衆街路灯A",$G651="定額電灯"),"-",ROUND((_xlfn.XLOOKUP($AQ651,削除禁止_電灯料金!$B:$B,削除禁止_電灯料金!$E:$E)*AM651/1000*$K651*$L651/12),2)),"-")</f>
        <v>0</v>
      </c>
      <c r="AU651" s="177">
        <f>IFERROR(IF(OR($G651="公衆街路灯A",$G651="定額電灯"),"-",ROUND((AM651/1000*$K651*$L651/12)*_xlfn.XLOOKUP($A651,削除禁止_電灯料金!K:K,削除禁止_電灯料金!M:M,"-"),2)),"-")</f>
        <v>0</v>
      </c>
      <c r="AV651" s="178">
        <f>IFERROR(IF(OR($G651="公衆街路灯A",$G651="定額電灯"),ROUND((((AR651+AS651)*AN651))*12*_xlfn.XLOOKUP($A651,削除禁止_電灯料金!K:K,削除禁止_電灯料金!N:N),0),ROUND((AT651+AU651)*AN651*12*_xlfn.XLOOKUP($A651,削除禁止_電灯料金!K:K,削除禁止_電灯料金!N:N),0)),0)</f>
        <v>0</v>
      </c>
      <c r="AW651" s="145"/>
    </row>
    <row r="652" spans="1:49" ht="30" customHeight="1">
      <c r="A652" s="1">
        <v>9</v>
      </c>
      <c r="B652" s="319" t="s">
        <v>764</v>
      </c>
      <c r="C652" s="42"/>
      <c r="D652" s="146" t="s">
        <v>56</v>
      </c>
      <c r="E652" s="147" t="s">
        <v>71</v>
      </c>
      <c r="F652" s="148" t="s">
        <v>718</v>
      </c>
      <c r="G652" s="148" t="s">
        <v>73</v>
      </c>
      <c r="H652" s="149"/>
      <c r="I652" s="280"/>
      <c r="J652" s="267"/>
      <c r="K652" s="152">
        <v>24</v>
      </c>
      <c r="L652" s="153">
        <v>365</v>
      </c>
      <c r="M652" s="281" t="s">
        <v>770</v>
      </c>
      <c r="N652" s="119" t="s">
        <v>86</v>
      </c>
      <c r="O652" s="120">
        <v>1</v>
      </c>
      <c r="P652" s="155" t="s">
        <v>725</v>
      </c>
      <c r="Q652" s="155">
        <v>0</v>
      </c>
      <c r="R652" s="155" t="s">
        <v>88</v>
      </c>
      <c r="S652" s="156">
        <v>0</v>
      </c>
      <c r="T652" s="156">
        <v>0</v>
      </c>
      <c r="U652" s="156">
        <v>0</v>
      </c>
      <c r="V652" s="157" t="s">
        <v>90</v>
      </c>
      <c r="W652" s="158">
        <v>2</v>
      </c>
      <c r="X652" s="159">
        <v>1</v>
      </c>
      <c r="Y652" s="160">
        <v>1</v>
      </c>
      <c r="Z652" s="161">
        <f t="shared" si="163"/>
        <v>1.46</v>
      </c>
      <c r="AA652" s="155">
        <v>0</v>
      </c>
      <c r="AB652" s="162" t="s">
        <v>80</v>
      </c>
      <c r="AC652" s="163" t="s">
        <v>56</v>
      </c>
      <c r="AD652" s="164" t="s">
        <v>56</v>
      </c>
      <c r="AE652" s="163" t="s">
        <v>56</v>
      </c>
      <c r="AF652" s="164">
        <f t="shared" si="164"/>
        <v>43.8</v>
      </c>
      <c r="AG652" s="165">
        <f t="shared" si="165"/>
        <v>5256</v>
      </c>
      <c r="AH652" s="166" t="s">
        <v>81</v>
      </c>
      <c r="AI652" s="167"/>
      <c r="AJ652" s="168"/>
      <c r="AK652" s="169"/>
      <c r="AL652" s="170"/>
      <c r="AM652" s="171"/>
      <c r="AN652" s="172"/>
      <c r="AO652" s="173">
        <f t="shared" si="138"/>
        <v>0</v>
      </c>
      <c r="AP652" s="174" t="s">
        <v>82</v>
      </c>
      <c r="AQ652" s="175" t="str" cm="1">
        <f t="array" ref="AQ652">_xlfn.IFS(OR($G652="公衆街路灯A",$G652="定額電灯"),$G652&amp;AP652,COUNTIF(G652,"*従量電灯*"),G652,1,"-")</f>
        <v>従量電灯</v>
      </c>
      <c r="AR652" s="176" t="str" cm="1">
        <f t="array" ref="AR652">_xlfn.IFS($AN652=0,"-",OR($AH652="対象外",$AH652="-"),"-",OR($G652="公衆街路灯A",$G652="定額電灯"),_xlfn.XLOOKUP($AQ652,削除禁止_電灯料金!$B:$B,削除禁止_電灯料金!$E:$E,0),1,"-")</f>
        <v>-</v>
      </c>
      <c r="AS652" s="177" t="str" cm="1">
        <f t="array" ref="AS652">_xlfn.IFS($AR652="-","-",OR($G652="公衆街路灯A",$G652="定額電灯"),_xlfn.XLOOKUP(AQ652,削除禁止_電灯料金!$B:$B,削除禁止_電灯料金!$D:$D,0),1,"-")</f>
        <v>-</v>
      </c>
      <c r="AT652" s="176">
        <f>IFERROR(IF(OR($G652="公衆街路灯A",$G652="定額電灯"),"-",ROUND((_xlfn.XLOOKUP($AQ652,削除禁止_電灯料金!$B:$B,削除禁止_電灯料金!$E:$E)*AM652/1000*$K652*$L652/12),2)),"-")</f>
        <v>0</v>
      </c>
      <c r="AU652" s="177">
        <f>IFERROR(IF(OR($G652="公衆街路灯A",$G652="定額電灯"),"-",ROUND((AM652/1000*$K652*$L652/12)*_xlfn.XLOOKUP($A652,削除禁止_電灯料金!K:K,削除禁止_電灯料金!M:M,"-"),2)),"-")</f>
        <v>0</v>
      </c>
      <c r="AV652" s="178">
        <f>IFERROR(IF(OR($G652="公衆街路灯A",$G652="定額電灯"),ROUND((((AR652+AS652)*AN652))*12*_xlfn.XLOOKUP($A652,削除禁止_電灯料金!K:K,削除禁止_電灯料金!N:N),0),ROUND((AT652+AU652)*AN652*12*_xlfn.XLOOKUP($A652,削除禁止_電灯料金!K:K,削除禁止_電灯料金!N:N),0)),0)</f>
        <v>0</v>
      </c>
      <c r="AW652" s="145"/>
    </row>
    <row r="653" spans="1:49" ht="30" customHeight="1">
      <c r="A653" s="1">
        <v>9</v>
      </c>
      <c r="B653" s="319" t="s">
        <v>764</v>
      </c>
      <c r="C653" s="42"/>
      <c r="D653" s="146" t="s">
        <v>56</v>
      </c>
      <c r="E653" s="147" t="s">
        <v>71</v>
      </c>
      <c r="F653" s="148" t="s">
        <v>809</v>
      </c>
      <c r="G653" s="148" t="s">
        <v>73</v>
      </c>
      <c r="H653" s="149"/>
      <c r="I653" s="280"/>
      <c r="J653" s="267"/>
      <c r="K653" s="152">
        <v>3</v>
      </c>
      <c r="L653" s="153">
        <v>10</v>
      </c>
      <c r="M653" s="281" t="s">
        <v>789</v>
      </c>
      <c r="N653" s="119" t="s">
        <v>110</v>
      </c>
      <c r="O653" s="120">
        <v>2</v>
      </c>
      <c r="P653" s="155" t="s">
        <v>111</v>
      </c>
      <c r="Q653" s="155">
        <v>0</v>
      </c>
      <c r="R653" s="155" t="s">
        <v>112</v>
      </c>
      <c r="S653" s="156">
        <v>0</v>
      </c>
      <c r="T653" s="156">
        <v>0</v>
      </c>
      <c r="U653" s="156" t="s">
        <v>790</v>
      </c>
      <c r="V653" s="157">
        <v>0</v>
      </c>
      <c r="W653" s="158">
        <v>48</v>
      </c>
      <c r="X653" s="159">
        <v>2</v>
      </c>
      <c r="Y653" s="160">
        <v>4</v>
      </c>
      <c r="Z653" s="161">
        <f t="shared" si="163"/>
        <v>0.48</v>
      </c>
      <c r="AA653" s="155">
        <v>0</v>
      </c>
      <c r="AB653" s="162" t="s">
        <v>80</v>
      </c>
      <c r="AC653" s="163" t="s">
        <v>56</v>
      </c>
      <c r="AD653" s="164" t="s">
        <v>56</v>
      </c>
      <c r="AE653" s="163" t="s">
        <v>56</v>
      </c>
      <c r="AF653" s="164">
        <f t="shared" si="164"/>
        <v>3.5999999999999996</v>
      </c>
      <c r="AG653" s="165">
        <f t="shared" si="165"/>
        <v>1727.9999999999998</v>
      </c>
      <c r="AH653" s="166" t="s">
        <v>113</v>
      </c>
      <c r="AI653" s="167"/>
      <c r="AJ653" s="168"/>
      <c r="AK653" s="169"/>
      <c r="AL653" s="170"/>
      <c r="AM653" s="171"/>
      <c r="AN653" s="172"/>
      <c r="AO653" s="173">
        <f t="shared" si="138"/>
        <v>0</v>
      </c>
      <c r="AP653" s="174" t="s">
        <v>82</v>
      </c>
      <c r="AQ653" s="175" t="str" cm="1">
        <f t="array" ref="AQ653">_xlfn.IFS(OR($G653="公衆街路灯A",$G653="定額電灯"),$G653&amp;AP653,COUNTIF(G653,"*従量電灯*"),G653,1,"-")</f>
        <v>従量電灯</v>
      </c>
      <c r="AR653" s="176" t="str" cm="1">
        <f t="array" ref="AR653">_xlfn.IFS($AN653=0,"-",OR($AH653="対象外",$AH653="-"),"-",OR($G653="公衆街路灯A",$G653="定額電灯"),_xlfn.XLOOKUP($AQ653,削除禁止_電灯料金!$B:$B,削除禁止_電灯料金!$E:$E,0),1,"-")</f>
        <v>-</v>
      </c>
      <c r="AS653" s="177" t="str" cm="1">
        <f t="array" ref="AS653">_xlfn.IFS($AR653="-","-",OR($G653="公衆街路灯A",$G653="定額電灯"),_xlfn.XLOOKUP(AQ653,削除禁止_電灯料金!$B:$B,削除禁止_電灯料金!$D:$D,0),1,"-")</f>
        <v>-</v>
      </c>
      <c r="AT653" s="176">
        <f>IFERROR(IF(OR($G653="公衆街路灯A",$G653="定額電灯"),"-",ROUND((_xlfn.XLOOKUP($AQ653,削除禁止_電灯料金!$B:$B,削除禁止_電灯料金!$E:$E)*AM653/1000*$K653*$L653/12),2)),"-")</f>
        <v>0</v>
      </c>
      <c r="AU653" s="177">
        <f>IFERROR(IF(OR($G653="公衆街路灯A",$G653="定額電灯"),"-",ROUND((AM653/1000*$K653*$L653/12)*_xlfn.XLOOKUP($A653,削除禁止_電灯料金!K:K,削除禁止_電灯料金!M:M,"-"),2)),"-")</f>
        <v>0</v>
      </c>
      <c r="AV653" s="178">
        <f>IFERROR(IF(OR($G653="公衆街路灯A",$G653="定額電灯"),ROUND((((AR653+AS653)*AN653))*12*_xlfn.XLOOKUP($A653,削除禁止_電灯料金!K:K,削除禁止_電灯料金!N:N),0),ROUND((AT653+AU653)*AN653*12*_xlfn.XLOOKUP($A653,削除禁止_電灯料金!K:K,削除禁止_電灯料金!N:N),0)),0)</f>
        <v>0</v>
      </c>
      <c r="AW653" s="145"/>
    </row>
    <row r="654" spans="1:49" ht="30" customHeight="1">
      <c r="A654" s="1">
        <v>9</v>
      </c>
      <c r="B654" s="319" t="s">
        <v>764</v>
      </c>
      <c r="C654" s="42"/>
      <c r="D654" s="146" t="s">
        <v>56</v>
      </c>
      <c r="E654" s="147" t="s">
        <v>71</v>
      </c>
      <c r="F654" s="148" t="s">
        <v>809</v>
      </c>
      <c r="G654" s="148" t="s">
        <v>73</v>
      </c>
      <c r="H654" s="149"/>
      <c r="I654" s="280"/>
      <c r="J654" s="267"/>
      <c r="K654" s="152">
        <v>24</v>
      </c>
      <c r="L654" s="153">
        <v>365</v>
      </c>
      <c r="M654" s="281" t="s">
        <v>770</v>
      </c>
      <c r="N654" s="119" t="s">
        <v>86</v>
      </c>
      <c r="O654" s="120">
        <v>1</v>
      </c>
      <c r="P654" s="155" t="s">
        <v>725</v>
      </c>
      <c r="Q654" s="155">
        <v>0</v>
      </c>
      <c r="R654" s="155" t="s">
        <v>88</v>
      </c>
      <c r="S654" s="156">
        <v>0</v>
      </c>
      <c r="T654" s="156">
        <v>0</v>
      </c>
      <c r="U654" s="156">
        <v>0</v>
      </c>
      <c r="V654" s="157" t="s">
        <v>90</v>
      </c>
      <c r="W654" s="158">
        <v>2</v>
      </c>
      <c r="X654" s="159">
        <v>1</v>
      </c>
      <c r="Y654" s="160">
        <v>1</v>
      </c>
      <c r="Z654" s="161">
        <f t="shared" si="163"/>
        <v>1.46</v>
      </c>
      <c r="AA654" s="155">
        <v>0</v>
      </c>
      <c r="AB654" s="162" t="s">
        <v>80</v>
      </c>
      <c r="AC654" s="163" t="s">
        <v>56</v>
      </c>
      <c r="AD654" s="164" t="s">
        <v>56</v>
      </c>
      <c r="AE654" s="163" t="s">
        <v>56</v>
      </c>
      <c r="AF654" s="164">
        <f t="shared" si="164"/>
        <v>43.8</v>
      </c>
      <c r="AG654" s="165">
        <f t="shared" si="165"/>
        <v>5256</v>
      </c>
      <c r="AH654" s="166" t="s">
        <v>81</v>
      </c>
      <c r="AI654" s="167"/>
      <c r="AJ654" s="168"/>
      <c r="AK654" s="169"/>
      <c r="AL654" s="170"/>
      <c r="AM654" s="171"/>
      <c r="AN654" s="172"/>
      <c r="AO654" s="173">
        <f t="shared" si="138"/>
        <v>0</v>
      </c>
      <c r="AP654" s="174" t="s">
        <v>82</v>
      </c>
      <c r="AQ654" s="175" t="str" cm="1">
        <f t="array" ref="AQ654">_xlfn.IFS(OR($G654="公衆街路灯A",$G654="定額電灯"),$G654&amp;AP654,COUNTIF(G654,"*従量電灯*"),G654,1,"-")</f>
        <v>従量電灯</v>
      </c>
      <c r="AR654" s="176" t="str" cm="1">
        <f t="array" ref="AR654">_xlfn.IFS($AN654=0,"-",OR($AH654="対象外",$AH654="-"),"-",OR($G654="公衆街路灯A",$G654="定額電灯"),_xlfn.XLOOKUP($AQ654,削除禁止_電灯料金!$B:$B,削除禁止_電灯料金!$E:$E,0),1,"-")</f>
        <v>-</v>
      </c>
      <c r="AS654" s="177" t="str" cm="1">
        <f t="array" ref="AS654">_xlfn.IFS($AR654="-","-",OR($G654="公衆街路灯A",$G654="定額電灯"),_xlfn.XLOOKUP(AQ654,削除禁止_電灯料金!$B:$B,削除禁止_電灯料金!$D:$D,0),1,"-")</f>
        <v>-</v>
      </c>
      <c r="AT654" s="176">
        <f>IFERROR(IF(OR($G654="公衆街路灯A",$G654="定額電灯"),"-",ROUND((_xlfn.XLOOKUP($AQ654,削除禁止_電灯料金!$B:$B,削除禁止_電灯料金!$E:$E)*AM654/1000*$K654*$L654/12),2)),"-")</f>
        <v>0</v>
      </c>
      <c r="AU654" s="177">
        <f>IFERROR(IF(OR($G654="公衆街路灯A",$G654="定額電灯"),"-",ROUND((AM654/1000*$K654*$L654/12)*_xlfn.XLOOKUP($A654,削除禁止_電灯料金!K:K,削除禁止_電灯料金!M:M,"-"),2)),"-")</f>
        <v>0</v>
      </c>
      <c r="AV654" s="178">
        <f>IFERROR(IF(OR($G654="公衆街路灯A",$G654="定額電灯"),ROUND((((AR654+AS654)*AN654))*12*_xlfn.XLOOKUP($A654,削除禁止_電灯料金!K:K,削除禁止_電灯料金!N:N),0),ROUND((AT654+AU654)*AN654*12*_xlfn.XLOOKUP($A654,削除禁止_電灯料金!K:K,削除禁止_電灯料金!N:N),0)),0)</f>
        <v>0</v>
      </c>
      <c r="AW654" s="145"/>
    </row>
    <row r="655" spans="1:49" ht="30" customHeight="1">
      <c r="A655" s="1">
        <v>9</v>
      </c>
      <c r="B655" s="319" t="s">
        <v>764</v>
      </c>
      <c r="C655" s="42"/>
      <c r="D655" s="146" t="s">
        <v>56</v>
      </c>
      <c r="E655" s="147" t="s">
        <v>71</v>
      </c>
      <c r="F655" s="148" t="s">
        <v>810</v>
      </c>
      <c r="G655" s="148" t="s">
        <v>73</v>
      </c>
      <c r="H655" s="149"/>
      <c r="I655" s="280"/>
      <c r="J655" s="267"/>
      <c r="K655" s="152">
        <v>3</v>
      </c>
      <c r="L655" s="153">
        <v>10</v>
      </c>
      <c r="M655" s="281" t="s">
        <v>789</v>
      </c>
      <c r="N655" s="119" t="s">
        <v>110</v>
      </c>
      <c r="O655" s="120">
        <v>2</v>
      </c>
      <c r="P655" s="155" t="s">
        <v>111</v>
      </c>
      <c r="Q655" s="155">
        <v>0</v>
      </c>
      <c r="R655" s="155" t="s">
        <v>112</v>
      </c>
      <c r="S655" s="156">
        <v>0</v>
      </c>
      <c r="T655" s="156">
        <v>0</v>
      </c>
      <c r="U655" s="156" t="s">
        <v>790</v>
      </c>
      <c r="V655" s="157">
        <v>0</v>
      </c>
      <c r="W655" s="158">
        <v>48</v>
      </c>
      <c r="X655" s="159">
        <v>4</v>
      </c>
      <c r="Y655" s="160">
        <v>8</v>
      </c>
      <c r="Z655" s="161">
        <f t="shared" si="163"/>
        <v>0.96</v>
      </c>
      <c r="AA655" s="155">
        <v>0</v>
      </c>
      <c r="AB655" s="162" t="s">
        <v>80</v>
      </c>
      <c r="AC655" s="163" t="s">
        <v>56</v>
      </c>
      <c r="AD655" s="164" t="s">
        <v>56</v>
      </c>
      <c r="AE655" s="163" t="s">
        <v>56</v>
      </c>
      <c r="AF655" s="164">
        <f t="shared" si="164"/>
        <v>3.5999999999999996</v>
      </c>
      <c r="AG655" s="165">
        <f t="shared" si="165"/>
        <v>3455.9999999999995</v>
      </c>
      <c r="AH655" s="166" t="s">
        <v>113</v>
      </c>
      <c r="AI655" s="167"/>
      <c r="AJ655" s="168"/>
      <c r="AK655" s="169"/>
      <c r="AL655" s="170"/>
      <c r="AM655" s="171"/>
      <c r="AN655" s="172"/>
      <c r="AO655" s="173">
        <f t="shared" si="138"/>
        <v>0</v>
      </c>
      <c r="AP655" s="174" t="s">
        <v>82</v>
      </c>
      <c r="AQ655" s="175" t="str" cm="1">
        <f t="array" ref="AQ655">_xlfn.IFS(OR($G655="公衆街路灯A",$G655="定額電灯"),$G655&amp;AP655,COUNTIF(G655,"*従量電灯*"),G655,1,"-")</f>
        <v>従量電灯</v>
      </c>
      <c r="AR655" s="176" t="str" cm="1">
        <f t="array" ref="AR655">_xlfn.IFS($AN655=0,"-",OR($AH655="対象外",$AH655="-"),"-",OR($G655="公衆街路灯A",$G655="定額電灯"),_xlfn.XLOOKUP($AQ655,削除禁止_電灯料金!$B:$B,削除禁止_電灯料金!$E:$E,0),1,"-")</f>
        <v>-</v>
      </c>
      <c r="AS655" s="177" t="str" cm="1">
        <f t="array" ref="AS655">_xlfn.IFS($AR655="-","-",OR($G655="公衆街路灯A",$G655="定額電灯"),_xlfn.XLOOKUP(AQ655,削除禁止_電灯料金!$B:$B,削除禁止_電灯料金!$D:$D,0),1,"-")</f>
        <v>-</v>
      </c>
      <c r="AT655" s="176">
        <f>IFERROR(IF(OR($G655="公衆街路灯A",$G655="定額電灯"),"-",ROUND((_xlfn.XLOOKUP($AQ655,削除禁止_電灯料金!$B:$B,削除禁止_電灯料金!$E:$E)*AM655/1000*$K655*$L655/12),2)),"-")</f>
        <v>0</v>
      </c>
      <c r="AU655" s="177">
        <f>IFERROR(IF(OR($G655="公衆街路灯A",$G655="定額電灯"),"-",ROUND((AM655/1000*$K655*$L655/12)*_xlfn.XLOOKUP($A655,削除禁止_電灯料金!K:K,削除禁止_電灯料金!M:M,"-"),2)),"-")</f>
        <v>0</v>
      </c>
      <c r="AV655" s="178">
        <f>IFERROR(IF(OR($G655="公衆街路灯A",$G655="定額電灯"),ROUND((((AR655+AS655)*AN655))*12*_xlfn.XLOOKUP($A655,削除禁止_電灯料金!K:K,削除禁止_電灯料金!N:N),0),ROUND((AT655+AU655)*AN655*12*_xlfn.XLOOKUP($A655,削除禁止_電灯料金!K:K,削除禁止_電灯料金!N:N),0)),0)</f>
        <v>0</v>
      </c>
      <c r="AW655" s="145"/>
    </row>
    <row r="656" spans="1:49" ht="30" customHeight="1">
      <c r="A656" s="1">
        <v>9</v>
      </c>
      <c r="B656" s="319" t="s">
        <v>764</v>
      </c>
      <c r="C656" s="42"/>
      <c r="D656" s="146" t="s">
        <v>56</v>
      </c>
      <c r="E656" s="147" t="s">
        <v>71</v>
      </c>
      <c r="F656" s="148" t="s">
        <v>810</v>
      </c>
      <c r="G656" s="148" t="s">
        <v>73</v>
      </c>
      <c r="H656" s="149"/>
      <c r="I656" s="280"/>
      <c r="J656" s="267"/>
      <c r="K656" s="152">
        <v>24</v>
      </c>
      <c r="L656" s="153">
        <v>365</v>
      </c>
      <c r="M656" s="281" t="s">
        <v>770</v>
      </c>
      <c r="N656" s="119" t="s">
        <v>86</v>
      </c>
      <c r="O656" s="120">
        <v>1</v>
      </c>
      <c r="P656" s="155" t="s">
        <v>725</v>
      </c>
      <c r="Q656" s="155">
        <v>0</v>
      </c>
      <c r="R656" s="155" t="s">
        <v>88</v>
      </c>
      <c r="S656" s="156">
        <v>0</v>
      </c>
      <c r="T656" s="156">
        <v>0</v>
      </c>
      <c r="U656" s="156">
        <v>0</v>
      </c>
      <c r="V656" s="157" t="s">
        <v>90</v>
      </c>
      <c r="W656" s="158">
        <v>2</v>
      </c>
      <c r="X656" s="159">
        <v>1</v>
      </c>
      <c r="Y656" s="160">
        <v>1</v>
      </c>
      <c r="Z656" s="161">
        <f t="shared" si="163"/>
        <v>1.46</v>
      </c>
      <c r="AA656" s="155">
        <v>0</v>
      </c>
      <c r="AB656" s="162" t="s">
        <v>80</v>
      </c>
      <c r="AC656" s="163" t="s">
        <v>56</v>
      </c>
      <c r="AD656" s="164" t="s">
        <v>56</v>
      </c>
      <c r="AE656" s="163" t="s">
        <v>56</v>
      </c>
      <c r="AF656" s="164">
        <f t="shared" si="164"/>
        <v>43.8</v>
      </c>
      <c r="AG656" s="165">
        <f t="shared" si="165"/>
        <v>5256</v>
      </c>
      <c r="AH656" s="166" t="s">
        <v>81</v>
      </c>
      <c r="AI656" s="167"/>
      <c r="AJ656" s="168"/>
      <c r="AK656" s="169"/>
      <c r="AL656" s="170"/>
      <c r="AM656" s="171"/>
      <c r="AN656" s="172"/>
      <c r="AO656" s="173">
        <f t="shared" si="138"/>
        <v>0</v>
      </c>
      <c r="AP656" s="174" t="s">
        <v>82</v>
      </c>
      <c r="AQ656" s="175" t="str" cm="1">
        <f t="array" ref="AQ656">_xlfn.IFS(OR($G656="公衆街路灯A",$G656="定額電灯"),$G656&amp;AP656,COUNTIF(G656,"*従量電灯*"),G656,1,"-")</f>
        <v>従量電灯</v>
      </c>
      <c r="AR656" s="176" t="str" cm="1">
        <f t="array" ref="AR656">_xlfn.IFS($AN656=0,"-",OR($AH656="対象外",$AH656="-"),"-",OR($G656="公衆街路灯A",$G656="定額電灯"),_xlfn.XLOOKUP($AQ656,削除禁止_電灯料金!$B:$B,削除禁止_電灯料金!$E:$E,0),1,"-")</f>
        <v>-</v>
      </c>
      <c r="AS656" s="177" t="str" cm="1">
        <f t="array" ref="AS656">_xlfn.IFS($AR656="-","-",OR($G656="公衆街路灯A",$G656="定額電灯"),_xlfn.XLOOKUP(AQ656,削除禁止_電灯料金!$B:$B,削除禁止_電灯料金!$D:$D,0),1,"-")</f>
        <v>-</v>
      </c>
      <c r="AT656" s="176">
        <f>IFERROR(IF(OR($G656="公衆街路灯A",$G656="定額電灯"),"-",ROUND((_xlfn.XLOOKUP($AQ656,削除禁止_電灯料金!$B:$B,削除禁止_電灯料金!$E:$E)*AM656/1000*$K656*$L656/12),2)),"-")</f>
        <v>0</v>
      </c>
      <c r="AU656" s="177">
        <f>IFERROR(IF(OR($G656="公衆街路灯A",$G656="定額電灯"),"-",ROUND((AM656/1000*$K656*$L656/12)*_xlfn.XLOOKUP($A656,削除禁止_電灯料金!K:K,削除禁止_電灯料金!M:M,"-"),2)),"-")</f>
        <v>0</v>
      </c>
      <c r="AV656" s="178">
        <f>IFERROR(IF(OR($G656="公衆街路灯A",$G656="定額電灯"),ROUND((((AR656+AS656)*AN656))*12*_xlfn.XLOOKUP($A656,削除禁止_電灯料金!K:K,削除禁止_電灯料金!N:N),0),ROUND((AT656+AU656)*AN656*12*_xlfn.XLOOKUP($A656,削除禁止_電灯料金!K:K,削除禁止_電灯料金!N:N),0)),0)</f>
        <v>0</v>
      </c>
      <c r="AW656" s="145"/>
    </row>
    <row r="657" spans="1:49" ht="30" customHeight="1">
      <c r="A657" s="1">
        <v>9</v>
      </c>
      <c r="B657" s="319" t="s">
        <v>764</v>
      </c>
      <c r="C657" s="42"/>
      <c r="D657" s="146" t="s">
        <v>56</v>
      </c>
      <c r="E657" s="147" t="s">
        <v>71</v>
      </c>
      <c r="F657" s="148" t="s">
        <v>811</v>
      </c>
      <c r="G657" s="148" t="s">
        <v>73</v>
      </c>
      <c r="H657" s="149"/>
      <c r="I657" s="280"/>
      <c r="J657" s="267"/>
      <c r="K657" s="152">
        <v>3</v>
      </c>
      <c r="L657" s="153">
        <v>10</v>
      </c>
      <c r="M657" s="281" t="s">
        <v>789</v>
      </c>
      <c r="N657" s="119" t="s">
        <v>110</v>
      </c>
      <c r="O657" s="120">
        <v>2</v>
      </c>
      <c r="P657" s="155" t="s">
        <v>111</v>
      </c>
      <c r="Q657" s="155">
        <v>0</v>
      </c>
      <c r="R657" s="155" t="s">
        <v>112</v>
      </c>
      <c r="S657" s="156">
        <v>0</v>
      </c>
      <c r="T657" s="156">
        <v>0</v>
      </c>
      <c r="U657" s="156" t="s">
        <v>790</v>
      </c>
      <c r="V657" s="157">
        <v>0</v>
      </c>
      <c r="W657" s="158">
        <v>48</v>
      </c>
      <c r="X657" s="159">
        <v>4</v>
      </c>
      <c r="Y657" s="160">
        <v>8</v>
      </c>
      <c r="Z657" s="161">
        <f t="shared" si="163"/>
        <v>0.96</v>
      </c>
      <c r="AA657" s="155">
        <v>0</v>
      </c>
      <c r="AB657" s="162" t="s">
        <v>80</v>
      </c>
      <c r="AC657" s="163" t="s">
        <v>56</v>
      </c>
      <c r="AD657" s="164" t="s">
        <v>56</v>
      </c>
      <c r="AE657" s="163" t="s">
        <v>56</v>
      </c>
      <c r="AF657" s="164">
        <f t="shared" si="164"/>
        <v>3.5999999999999996</v>
      </c>
      <c r="AG657" s="165">
        <f t="shared" si="165"/>
        <v>3455.9999999999995</v>
      </c>
      <c r="AH657" s="166" t="s">
        <v>113</v>
      </c>
      <c r="AI657" s="167"/>
      <c r="AJ657" s="168"/>
      <c r="AK657" s="169"/>
      <c r="AL657" s="170"/>
      <c r="AM657" s="171"/>
      <c r="AN657" s="172"/>
      <c r="AO657" s="173">
        <f t="shared" si="138"/>
        <v>0</v>
      </c>
      <c r="AP657" s="174" t="s">
        <v>82</v>
      </c>
      <c r="AQ657" s="175" t="str" cm="1">
        <f t="array" ref="AQ657">_xlfn.IFS(OR($G657="公衆街路灯A",$G657="定額電灯"),$G657&amp;AP657,COUNTIF(G657,"*従量電灯*"),G657,1,"-")</f>
        <v>従量電灯</v>
      </c>
      <c r="AR657" s="176" t="str" cm="1">
        <f t="array" ref="AR657">_xlfn.IFS($AN657=0,"-",OR($AH657="対象外",$AH657="-"),"-",OR($G657="公衆街路灯A",$G657="定額電灯"),_xlfn.XLOOKUP($AQ657,削除禁止_電灯料金!$B:$B,削除禁止_電灯料金!$E:$E,0),1,"-")</f>
        <v>-</v>
      </c>
      <c r="AS657" s="177" t="str" cm="1">
        <f t="array" ref="AS657">_xlfn.IFS($AR657="-","-",OR($G657="公衆街路灯A",$G657="定額電灯"),_xlfn.XLOOKUP(AQ657,削除禁止_電灯料金!$B:$B,削除禁止_電灯料金!$D:$D,0),1,"-")</f>
        <v>-</v>
      </c>
      <c r="AT657" s="176">
        <f>IFERROR(IF(OR($G657="公衆街路灯A",$G657="定額電灯"),"-",ROUND((_xlfn.XLOOKUP($AQ657,削除禁止_電灯料金!$B:$B,削除禁止_電灯料金!$E:$E)*AM657/1000*$K657*$L657/12),2)),"-")</f>
        <v>0</v>
      </c>
      <c r="AU657" s="177">
        <f>IFERROR(IF(OR($G657="公衆街路灯A",$G657="定額電灯"),"-",ROUND((AM657/1000*$K657*$L657/12)*_xlfn.XLOOKUP($A657,削除禁止_電灯料金!K:K,削除禁止_電灯料金!M:M,"-"),2)),"-")</f>
        <v>0</v>
      </c>
      <c r="AV657" s="178">
        <f>IFERROR(IF(OR($G657="公衆街路灯A",$G657="定額電灯"),ROUND((((AR657+AS657)*AN657))*12*_xlfn.XLOOKUP($A657,削除禁止_電灯料金!K:K,削除禁止_電灯料金!N:N),0),ROUND((AT657+AU657)*AN657*12*_xlfn.XLOOKUP($A657,削除禁止_電灯料金!K:K,削除禁止_電灯料金!N:N),0)),0)</f>
        <v>0</v>
      </c>
      <c r="AW657" s="145"/>
    </row>
    <row r="658" spans="1:49" ht="30" customHeight="1">
      <c r="A658" s="1">
        <v>9</v>
      </c>
      <c r="B658" s="319" t="s">
        <v>764</v>
      </c>
      <c r="C658" s="42"/>
      <c r="D658" s="146" t="s">
        <v>56</v>
      </c>
      <c r="E658" s="147" t="s">
        <v>71</v>
      </c>
      <c r="F658" s="148" t="s">
        <v>811</v>
      </c>
      <c r="G658" s="148" t="s">
        <v>73</v>
      </c>
      <c r="H658" s="149"/>
      <c r="I658" s="280"/>
      <c r="J658" s="267"/>
      <c r="K658" s="152">
        <v>24</v>
      </c>
      <c r="L658" s="153">
        <v>365</v>
      </c>
      <c r="M658" s="281" t="s">
        <v>770</v>
      </c>
      <c r="N658" s="119" t="s">
        <v>86</v>
      </c>
      <c r="O658" s="120">
        <v>1</v>
      </c>
      <c r="P658" s="155" t="s">
        <v>725</v>
      </c>
      <c r="Q658" s="155">
        <v>0</v>
      </c>
      <c r="R658" s="155" t="s">
        <v>88</v>
      </c>
      <c r="S658" s="156">
        <v>0</v>
      </c>
      <c r="T658" s="156">
        <v>0</v>
      </c>
      <c r="U658" s="156">
        <v>0</v>
      </c>
      <c r="V658" s="157" t="s">
        <v>90</v>
      </c>
      <c r="W658" s="158">
        <v>2</v>
      </c>
      <c r="X658" s="159">
        <v>1</v>
      </c>
      <c r="Y658" s="160">
        <v>1</v>
      </c>
      <c r="Z658" s="161">
        <f t="shared" si="163"/>
        <v>1.46</v>
      </c>
      <c r="AA658" s="155">
        <v>0</v>
      </c>
      <c r="AB658" s="162" t="s">
        <v>80</v>
      </c>
      <c r="AC658" s="163" t="s">
        <v>56</v>
      </c>
      <c r="AD658" s="164" t="s">
        <v>56</v>
      </c>
      <c r="AE658" s="163" t="s">
        <v>56</v>
      </c>
      <c r="AF658" s="164">
        <f t="shared" si="164"/>
        <v>43.8</v>
      </c>
      <c r="AG658" s="165">
        <f t="shared" si="165"/>
        <v>5256</v>
      </c>
      <c r="AH658" s="166" t="s">
        <v>81</v>
      </c>
      <c r="AI658" s="167"/>
      <c r="AJ658" s="168"/>
      <c r="AK658" s="169"/>
      <c r="AL658" s="170"/>
      <c r="AM658" s="171"/>
      <c r="AN658" s="172"/>
      <c r="AO658" s="173">
        <f t="shared" si="138"/>
        <v>0</v>
      </c>
      <c r="AP658" s="174" t="s">
        <v>82</v>
      </c>
      <c r="AQ658" s="175" t="str" cm="1">
        <f t="array" ref="AQ658">_xlfn.IFS(OR($G658="公衆街路灯A",$G658="定額電灯"),$G658&amp;AP658,COUNTIF(G658,"*従量電灯*"),G658,1,"-")</f>
        <v>従量電灯</v>
      </c>
      <c r="AR658" s="176" t="str" cm="1">
        <f t="array" ref="AR658">_xlfn.IFS($AN658=0,"-",OR($AH658="対象外",$AH658="-"),"-",OR($G658="公衆街路灯A",$G658="定額電灯"),_xlfn.XLOOKUP($AQ658,削除禁止_電灯料金!$B:$B,削除禁止_電灯料金!$E:$E,0),1,"-")</f>
        <v>-</v>
      </c>
      <c r="AS658" s="177" t="str" cm="1">
        <f t="array" ref="AS658">_xlfn.IFS($AR658="-","-",OR($G658="公衆街路灯A",$G658="定額電灯"),_xlfn.XLOOKUP(AQ658,削除禁止_電灯料金!$B:$B,削除禁止_電灯料金!$D:$D,0),1,"-")</f>
        <v>-</v>
      </c>
      <c r="AT658" s="176">
        <f>IFERROR(IF(OR($G658="公衆街路灯A",$G658="定額電灯"),"-",ROUND((_xlfn.XLOOKUP($AQ658,削除禁止_電灯料金!$B:$B,削除禁止_電灯料金!$E:$E)*AM658/1000*$K658*$L658/12),2)),"-")</f>
        <v>0</v>
      </c>
      <c r="AU658" s="177">
        <f>IFERROR(IF(OR($G658="公衆街路灯A",$G658="定額電灯"),"-",ROUND((AM658/1000*$K658*$L658/12)*_xlfn.XLOOKUP($A658,削除禁止_電灯料金!K:K,削除禁止_電灯料金!M:M,"-"),2)),"-")</f>
        <v>0</v>
      </c>
      <c r="AV658" s="178">
        <f>IFERROR(IF(OR($G658="公衆街路灯A",$G658="定額電灯"),ROUND((((AR658+AS658)*AN658))*12*_xlfn.XLOOKUP($A658,削除禁止_電灯料金!K:K,削除禁止_電灯料金!N:N),0),ROUND((AT658+AU658)*AN658*12*_xlfn.XLOOKUP($A658,削除禁止_電灯料金!K:K,削除禁止_電灯料金!N:N),0)),0)</f>
        <v>0</v>
      </c>
      <c r="AW658" s="145"/>
    </row>
    <row r="659" spans="1:49" ht="30" customHeight="1">
      <c r="A659" s="1">
        <v>9</v>
      </c>
      <c r="B659" s="319" t="s">
        <v>764</v>
      </c>
      <c r="C659" s="42"/>
      <c r="D659" s="180" t="s">
        <v>56</v>
      </c>
      <c r="E659" s="181" t="s">
        <v>71</v>
      </c>
      <c r="F659" s="182" t="s">
        <v>812</v>
      </c>
      <c r="G659" s="182" t="s">
        <v>73</v>
      </c>
      <c r="H659" s="183" t="s">
        <v>769</v>
      </c>
      <c r="I659" s="311"/>
      <c r="J659" s="312"/>
      <c r="K659" s="186" t="s">
        <v>82</v>
      </c>
      <c r="L659" s="187" t="s">
        <v>82</v>
      </c>
      <c r="M659" s="313" t="s">
        <v>785</v>
      </c>
      <c r="N659" s="189" t="s">
        <v>75</v>
      </c>
      <c r="O659" s="190">
        <v>1</v>
      </c>
      <c r="P659" s="191" t="s">
        <v>486</v>
      </c>
      <c r="Q659" s="191">
        <v>0</v>
      </c>
      <c r="R659" s="191" t="s">
        <v>88</v>
      </c>
      <c r="S659" s="192" t="s">
        <v>786</v>
      </c>
      <c r="T659" s="192">
        <v>0</v>
      </c>
      <c r="U659" s="192" t="s">
        <v>787</v>
      </c>
      <c r="V659" s="193">
        <v>0</v>
      </c>
      <c r="W659" s="194" t="s">
        <v>56</v>
      </c>
      <c r="X659" s="195">
        <v>12</v>
      </c>
      <c r="Y659" s="196">
        <v>12</v>
      </c>
      <c r="Z659" s="197">
        <v>0</v>
      </c>
      <c r="AA659" s="191">
        <v>0</v>
      </c>
      <c r="AB659" s="198" t="s">
        <v>80</v>
      </c>
      <c r="AC659" s="199" t="s">
        <v>56</v>
      </c>
      <c r="AD659" s="200" t="s">
        <v>56</v>
      </c>
      <c r="AE659" s="199" t="s">
        <v>56</v>
      </c>
      <c r="AF659" s="200">
        <v>0</v>
      </c>
      <c r="AG659" s="201">
        <v>0</v>
      </c>
      <c r="AH659" s="201" t="s">
        <v>124</v>
      </c>
      <c r="AI659" s="202" t="s">
        <v>487</v>
      </c>
      <c r="AJ659" s="203"/>
      <c r="AK659" s="204"/>
      <c r="AL659" s="194"/>
      <c r="AM659" s="205"/>
      <c r="AN659" s="206"/>
      <c r="AO659" s="200">
        <f t="shared" si="138"/>
        <v>0</v>
      </c>
      <c r="AP659" s="207" t="s">
        <v>82</v>
      </c>
      <c r="AQ659" s="198" t="str" cm="1">
        <f t="array" ref="AQ659">_xlfn.IFS(OR($G659="公衆街路灯A",$G659="定額電灯"),$G659&amp;AP659,COUNTIF(G659,"*従量電灯*"),G659,1,"-")</f>
        <v>従量電灯</v>
      </c>
      <c r="AR659" s="208" t="str" cm="1">
        <f t="array" ref="AR659">_xlfn.IFS($AN659=0,"-",OR($AH659="対象外",$AH659="-"),"-",OR($G659="公衆街路灯A",$G659="定額電灯"),_xlfn.XLOOKUP($AQ659,削除禁止_電灯料金!$B:$B,削除禁止_電灯料金!$E:$E,0),1,"-")</f>
        <v>-</v>
      </c>
      <c r="AS659" s="209" t="str" cm="1">
        <f t="array" ref="AS659">_xlfn.IFS($AR659="-","-",OR($G659="公衆街路灯A",$G659="定額電灯"),_xlfn.XLOOKUP(AQ659,削除禁止_電灯料金!$B:$B,削除禁止_電灯料金!$D:$D,0),1,"-")</f>
        <v>-</v>
      </c>
      <c r="AT659" s="208" t="str">
        <f>IFERROR(IF(OR($G659="公衆街路灯A",$G659="定額電灯"),"-",ROUND((_xlfn.XLOOKUP($AQ659,削除禁止_電灯料金!$B:$B,削除禁止_電灯料金!$E:$E)*AM659/1000*$K659*$L659/12),2)),"-")</f>
        <v>-</v>
      </c>
      <c r="AU659" s="209" t="str">
        <f>IFERROR(IF(OR($G659="公衆街路灯A",$G659="定額電灯"),"-",ROUND((AM659/1000*$K659*$L659/12)*_xlfn.XLOOKUP($A659,削除禁止_電灯料金!K:K,削除禁止_電灯料金!M:M,"-"),2)),"-")</f>
        <v>-</v>
      </c>
      <c r="AV659" s="210">
        <f>IFERROR(IF(OR($G659="公衆街路灯A",$G659="定額電灯"),ROUND((((AR659+AS659)*AN659))*12*_xlfn.XLOOKUP($A659,削除禁止_電灯料金!K:K,削除禁止_電灯料金!N:N),0),ROUND((AT659+AU659)*AN659*12*_xlfn.XLOOKUP($A659,削除禁止_電灯料金!K:K,削除禁止_電灯料金!N:N),0)),0)</f>
        <v>0</v>
      </c>
      <c r="AW659" s="145"/>
    </row>
    <row r="660" spans="1:49" ht="30" customHeight="1">
      <c r="A660" s="1">
        <v>9</v>
      </c>
      <c r="B660" s="319" t="s">
        <v>764</v>
      </c>
      <c r="C660" s="42"/>
      <c r="D660" s="146" t="s">
        <v>56</v>
      </c>
      <c r="E660" s="147" t="s">
        <v>71</v>
      </c>
      <c r="F660" s="148" t="s">
        <v>812</v>
      </c>
      <c r="G660" s="148" t="s">
        <v>73</v>
      </c>
      <c r="H660" s="149"/>
      <c r="I660" s="280"/>
      <c r="J660" s="267"/>
      <c r="K660" s="152">
        <v>24</v>
      </c>
      <c r="L660" s="153">
        <v>365</v>
      </c>
      <c r="M660" s="281" t="s">
        <v>775</v>
      </c>
      <c r="N660" s="119" t="s">
        <v>86</v>
      </c>
      <c r="O660" s="120">
        <v>1</v>
      </c>
      <c r="P660" s="155" t="s">
        <v>87</v>
      </c>
      <c r="Q660" s="155">
        <v>0</v>
      </c>
      <c r="R660" s="155" t="s">
        <v>88</v>
      </c>
      <c r="S660" s="156">
        <v>0</v>
      </c>
      <c r="T660" s="156">
        <v>0</v>
      </c>
      <c r="U660" s="156">
        <v>0</v>
      </c>
      <c r="V660" s="157" t="s">
        <v>90</v>
      </c>
      <c r="W660" s="158">
        <v>2.7</v>
      </c>
      <c r="X660" s="159">
        <v>1</v>
      </c>
      <c r="Y660" s="160">
        <v>1</v>
      </c>
      <c r="Z660" s="161">
        <f t="shared" ref="Z660:Z663" si="166">K660*L660*W660*Y660/12/1000</f>
        <v>1.9710000000000001</v>
      </c>
      <c r="AA660" s="155">
        <v>0</v>
      </c>
      <c r="AB660" s="162" t="s">
        <v>80</v>
      </c>
      <c r="AC660" s="163" t="s">
        <v>56</v>
      </c>
      <c r="AD660" s="164" t="s">
        <v>56</v>
      </c>
      <c r="AE660" s="163" t="s">
        <v>56</v>
      </c>
      <c r="AF660" s="164">
        <f t="shared" ref="AF660:AF663" si="167">$B$2*Z660/Y660</f>
        <v>59.13</v>
      </c>
      <c r="AG660" s="165">
        <f t="shared" ref="AG660:AG663" si="168">Y660*AF660*120</f>
        <v>7095.6</v>
      </c>
      <c r="AH660" s="166" t="s">
        <v>81</v>
      </c>
      <c r="AI660" s="167"/>
      <c r="AJ660" s="168"/>
      <c r="AK660" s="169"/>
      <c r="AL660" s="170"/>
      <c r="AM660" s="171"/>
      <c r="AN660" s="172"/>
      <c r="AO660" s="173">
        <f t="shared" si="138"/>
        <v>0</v>
      </c>
      <c r="AP660" s="174" t="s">
        <v>82</v>
      </c>
      <c r="AQ660" s="175" t="str" cm="1">
        <f t="array" ref="AQ660">_xlfn.IFS(OR($G660="公衆街路灯A",$G660="定額電灯"),$G660&amp;AP660,COUNTIF(G660,"*従量電灯*"),G660,1,"-")</f>
        <v>従量電灯</v>
      </c>
      <c r="AR660" s="176" t="str" cm="1">
        <f t="array" ref="AR660">_xlfn.IFS($AN660=0,"-",OR($AH660="対象外",$AH660="-"),"-",OR($G660="公衆街路灯A",$G660="定額電灯"),_xlfn.XLOOKUP($AQ660,削除禁止_電灯料金!$B:$B,削除禁止_電灯料金!$E:$E,0),1,"-")</f>
        <v>-</v>
      </c>
      <c r="AS660" s="177" t="str" cm="1">
        <f t="array" ref="AS660">_xlfn.IFS($AR660="-","-",OR($G660="公衆街路灯A",$G660="定額電灯"),_xlfn.XLOOKUP(AQ660,削除禁止_電灯料金!$B:$B,削除禁止_電灯料金!$D:$D,0),1,"-")</f>
        <v>-</v>
      </c>
      <c r="AT660" s="176">
        <f>IFERROR(IF(OR($G660="公衆街路灯A",$G660="定額電灯"),"-",ROUND((_xlfn.XLOOKUP($AQ660,削除禁止_電灯料金!$B:$B,削除禁止_電灯料金!$E:$E)*AM660/1000*$K660*$L660/12),2)),"-")</f>
        <v>0</v>
      </c>
      <c r="AU660" s="177">
        <f>IFERROR(IF(OR($G660="公衆街路灯A",$G660="定額電灯"),"-",ROUND((AM660/1000*$K660*$L660/12)*_xlfn.XLOOKUP($A660,削除禁止_電灯料金!K:K,削除禁止_電灯料金!M:M,"-"),2)),"-")</f>
        <v>0</v>
      </c>
      <c r="AV660" s="178">
        <f>IFERROR(IF(OR($G660="公衆街路灯A",$G660="定額電灯"),ROUND((((AR660+AS660)*AN660))*12*_xlfn.XLOOKUP($A660,削除禁止_電灯料金!K:K,削除禁止_電灯料金!N:N),0),ROUND((AT660+AU660)*AN660*12*_xlfn.XLOOKUP($A660,削除禁止_電灯料金!K:K,削除禁止_電灯料金!N:N),0)),0)</f>
        <v>0</v>
      </c>
      <c r="AW660" s="145"/>
    </row>
    <row r="661" spans="1:49" ht="30" customHeight="1">
      <c r="A661" s="1">
        <v>9</v>
      </c>
      <c r="B661" s="319" t="s">
        <v>764</v>
      </c>
      <c r="C661" s="42"/>
      <c r="D661" s="146" t="s">
        <v>56</v>
      </c>
      <c r="E661" s="147" t="s">
        <v>71</v>
      </c>
      <c r="F661" s="148" t="s">
        <v>813</v>
      </c>
      <c r="G661" s="148" t="s">
        <v>73</v>
      </c>
      <c r="H661" s="149"/>
      <c r="I661" s="280"/>
      <c r="J661" s="267"/>
      <c r="K661" s="152">
        <v>3</v>
      </c>
      <c r="L661" s="153">
        <v>10</v>
      </c>
      <c r="M661" s="281" t="s">
        <v>780</v>
      </c>
      <c r="N661" s="119" t="s">
        <v>110</v>
      </c>
      <c r="O661" s="120">
        <v>2</v>
      </c>
      <c r="P661" s="155" t="s">
        <v>111</v>
      </c>
      <c r="Q661" s="155">
        <v>0</v>
      </c>
      <c r="R661" s="155" t="s">
        <v>112</v>
      </c>
      <c r="S661" s="156" t="s">
        <v>781</v>
      </c>
      <c r="T661" s="156">
        <v>0</v>
      </c>
      <c r="U661" s="156" t="s">
        <v>96</v>
      </c>
      <c r="V661" s="157">
        <v>0</v>
      </c>
      <c r="W661" s="158">
        <v>48</v>
      </c>
      <c r="X661" s="159">
        <v>3</v>
      </c>
      <c r="Y661" s="160">
        <v>6</v>
      </c>
      <c r="Z661" s="161">
        <f t="shared" si="166"/>
        <v>0.72</v>
      </c>
      <c r="AA661" s="155">
        <v>0</v>
      </c>
      <c r="AB661" s="162" t="s">
        <v>80</v>
      </c>
      <c r="AC661" s="163" t="s">
        <v>56</v>
      </c>
      <c r="AD661" s="164" t="s">
        <v>56</v>
      </c>
      <c r="AE661" s="163" t="s">
        <v>56</v>
      </c>
      <c r="AF661" s="164">
        <f t="shared" si="167"/>
        <v>3.5999999999999996</v>
      </c>
      <c r="AG661" s="165">
        <f t="shared" si="168"/>
        <v>2591.9999999999995</v>
      </c>
      <c r="AH661" s="166" t="s">
        <v>113</v>
      </c>
      <c r="AI661" s="167"/>
      <c r="AJ661" s="168"/>
      <c r="AK661" s="169"/>
      <c r="AL661" s="170"/>
      <c r="AM661" s="171"/>
      <c r="AN661" s="172"/>
      <c r="AO661" s="173">
        <f t="shared" si="138"/>
        <v>0</v>
      </c>
      <c r="AP661" s="174" t="s">
        <v>82</v>
      </c>
      <c r="AQ661" s="175" t="str" cm="1">
        <f t="array" ref="AQ661">_xlfn.IFS(OR($G661="公衆街路灯A",$G661="定額電灯"),$G661&amp;AP661,COUNTIF(G661,"*従量電灯*"),G661,1,"-")</f>
        <v>従量電灯</v>
      </c>
      <c r="AR661" s="176" t="str" cm="1">
        <f t="array" ref="AR661">_xlfn.IFS($AN661=0,"-",OR($AH661="対象外",$AH661="-"),"-",OR($G661="公衆街路灯A",$G661="定額電灯"),_xlfn.XLOOKUP($AQ661,削除禁止_電灯料金!$B:$B,削除禁止_電灯料金!$E:$E,0),1,"-")</f>
        <v>-</v>
      </c>
      <c r="AS661" s="177" t="str" cm="1">
        <f t="array" ref="AS661">_xlfn.IFS($AR661="-","-",OR($G661="公衆街路灯A",$G661="定額電灯"),_xlfn.XLOOKUP(AQ661,削除禁止_電灯料金!$B:$B,削除禁止_電灯料金!$D:$D,0),1,"-")</f>
        <v>-</v>
      </c>
      <c r="AT661" s="176">
        <f>IFERROR(IF(OR($G661="公衆街路灯A",$G661="定額電灯"),"-",ROUND((_xlfn.XLOOKUP($AQ661,削除禁止_電灯料金!$B:$B,削除禁止_電灯料金!$E:$E)*AM661/1000*$K661*$L661/12),2)),"-")</f>
        <v>0</v>
      </c>
      <c r="AU661" s="177">
        <f>IFERROR(IF(OR($G661="公衆街路灯A",$G661="定額電灯"),"-",ROUND((AM661/1000*$K661*$L661/12)*_xlfn.XLOOKUP($A661,削除禁止_電灯料金!K:K,削除禁止_電灯料金!M:M,"-"),2)),"-")</f>
        <v>0</v>
      </c>
      <c r="AV661" s="178">
        <f>IFERROR(IF(OR($G661="公衆街路灯A",$G661="定額電灯"),ROUND((((AR661+AS661)*AN661))*12*_xlfn.XLOOKUP($A661,削除禁止_電灯料金!K:K,削除禁止_電灯料金!N:N),0),ROUND((AT661+AU661)*AN661*12*_xlfn.XLOOKUP($A661,削除禁止_電灯料金!K:K,削除禁止_電灯料金!N:N),0)),0)</f>
        <v>0</v>
      </c>
      <c r="AW661" s="145"/>
    </row>
    <row r="662" spans="1:49" ht="30" customHeight="1">
      <c r="A662" s="1">
        <v>9</v>
      </c>
      <c r="B662" s="319" t="s">
        <v>764</v>
      </c>
      <c r="C662" s="42"/>
      <c r="D662" s="146" t="s">
        <v>56</v>
      </c>
      <c r="E662" s="147" t="s">
        <v>71</v>
      </c>
      <c r="F662" s="148" t="s">
        <v>814</v>
      </c>
      <c r="G662" s="148" t="s">
        <v>73</v>
      </c>
      <c r="H662" s="149"/>
      <c r="I662" s="280"/>
      <c r="J662" s="267"/>
      <c r="K662" s="152">
        <v>10</v>
      </c>
      <c r="L662" s="153">
        <v>10</v>
      </c>
      <c r="M662" s="281" t="s">
        <v>780</v>
      </c>
      <c r="N662" s="119" t="s">
        <v>110</v>
      </c>
      <c r="O662" s="120">
        <v>2</v>
      </c>
      <c r="P662" s="155" t="s">
        <v>111</v>
      </c>
      <c r="Q662" s="155">
        <v>0</v>
      </c>
      <c r="R662" s="155" t="s">
        <v>112</v>
      </c>
      <c r="S662" s="156" t="s">
        <v>781</v>
      </c>
      <c r="T662" s="156">
        <v>0</v>
      </c>
      <c r="U662" s="156" t="s">
        <v>96</v>
      </c>
      <c r="V662" s="157">
        <v>0</v>
      </c>
      <c r="W662" s="158">
        <v>48</v>
      </c>
      <c r="X662" s="159">
        <v>6</v>
      </c>
      <c r="Y662" s="160">
        <v>12</v>
      </c>
      <c r="Z662" s="161">
        <f t="shared" si="166"/>
        <v>4.8</v>
      </c>
      <c r="AA662" s="155">
        <v>0</v>
      </c>
      <c r="AB662" s="162" t="s">
        <v>80</v>
      </c>
      <c r="AC662" s="163" t="s">
        <v>56</v>
      </c>
      <c r="AD662" s="164" t="s">
        <v>56</v>
      </c>
      <c r="AE662" s="163" t="s">
        <v>56</v>
      </c>
      <c r="AF662" s="164">
        <f t="shared" si="167"/>
        <v>12</v>
      </c>
      <c r="AG662" s="165">
        <f t="shared" si="168"/>
        <v>17280</v>
      </c>
      <c r="AH662" s="166" t="s">
        <v>113</v>
      </c>
      <c r="AI662" s="167"/>
      <c r="AJ662" s="168"/>
      <c r="AK662" s="169"/>
      <c r="AL662" s="170"/>
      <c r="AM662" s="171"/>
      <c r="AN662" s="172"/>
      <c r="AO662" s="173">
        <f t="shared" si="138"/>
        <v>0</v>
      </c>
      <c r="AP662" s="174" t="s">
        <v>82</v>
      </c>
      <c r="AQ662" s="175" t="str" cm="1">
        <f t="array" ref="AQ662">_xlfn.IFS(OR($G662="公衆街路灯A",$G662="定額電灯"),$G662&amp;AP662,COUNTIF(G662,"*従量電灯*"),G662,1,"-")</f>
        <v>従量電灯</v>
      </c>
      <c r="AR662" s="176" t="str" cm="1">
        <f t="array" ref="AR662">_xlfn.IFS($AN662=0,"-",OR($AH662="対象外",$AH662="-"),"-",OR($G662="公衆街路灯A",$G662="定額電灯"),_xlfn.XLOOKUP($AQ662,削除禁止_電灯料金!$B:$B,削除禁止_電灯料金!$E:$E,0),1,"-")</f>
        <v>-</v>
      </c>
      <c r="AS662" s="177" t="str" cm="1">
        <f t="array" ref="AS662">_xlfn.IFS($AR662="-","-",OR($G662="公衆街路灯A",$G662="定額電灯"),_xlfn.XLOOKUP(AQ662,削除禁止_電灯料金!$B:$B,削除禁止_電灯料金!$D:$D,0),1,"-")</f>
        <v>-</v>
      </c>
      <c r="AT662" s="176">
        <f>IFERROR(IF(OR($G662="公衆街路灯A",$G662="定額電灯"),"-",ROUND((_xlfn.XLOOKUP($AQ662,削除禁止_電灯料金!$B:$B,削除禁止_電灯料金!$E:$E)*AM662/1000*$K662*$L662/12),2)),"-")</f>
        <v>0</v>
      </c>
      <c r="AU662" s="177">
        <f>IFERROR(IF(OR($G662="公衆街路灯A",$G662="定額電灯"),"-",ROUND((AM662/1000*$K662*$L662/12)*_xlfn.XLOOKUP($A662,削除禁止_電灯料金!K:K,削除禁止_電灯料金!M:M,"-"),2)),"-")</f>
        <v>0</v>
      </c>
      <c r="AV662" s="178">
        <f>IFERROR(IF(OR($G662="公衆街路灯A",$G662="定額電灯"),ROUND((((AR662+AS662)*AN662))*12*_xlfn.XLOOKUP($A662,削除禁止_電灯料金!K:K,削除禁止_電灯料金!N:N),0),ROUND((AT662+AU662)*AN662*12*_xlfn.XLOOKUP($A662,削除禁止_電灯料金!K:K,削除禁止_電灯料金!N:N),0)),0)</f>
        <v>0</v>
      </c>
      <c r="AW662" s="145"/>
    </row>
    <row r="663" spans="1:49" ht="30" customHeight="1">
      <c r="A663" s="1">
        <v>9</v>
      </c>
      <c r="B663" s="319" t="s">
        <v>764</v>
      </c>
      <c r="C663" s="42"/>
      <c r="D663" s="146" t="s">
        <v>56</v>
      </c>
      <c r="E663" s="147" t="s">
        <v>71</v>
      </c>
      <c r="F663" s="148" t="s">
        <v>814</v>
      </c>
      <c r="G663" s="148" t="s">
        <v>73</v>
      </c>
      <c r="H663" s="149"/>
      <c r="I663" s="280"/>
      <c r="J663" s="267"/>
      <c r="K663" s="152">
        <v>24</v>
      </c>
      <c r="L663" s="153">
        <v>365</v>
      </c>
      <c r="M663" s="281" t="s">
        <v>775</v>
      </c>
      <c r="N663" s="119" t="s">
        <v>86</v>
      </c>
      <c r="O663" s="120">
        <v>1</v>
      </c>
      <c r="P663" s="155" t="s">
        <v>87</v>
      </c>
      <c r="Q663" s="155">
        <v>0</v>
      </c>
      <c r="R663" s="155" t="s">
        <v>88</v>
      </c>
      <c r="S663" s="156">
        <v>0</v>
      </c>
      <c r="T663" s="156">
        <v>0</v>
      </c>
      <c r="U663" s="156">
        <v>0</v>
      </c>
      <c r="V663" s="157" t="s">
        <v>90</v>
      </c>
      <c r="W663" s="158">
        <v>2.7</v>
      </c>
      <c r="X663" s="159">
        <v>1</v>
      </c>
      <c r="Y663" s="160">
        <v>1</v>
      </c>
      <c r="Z663" s="161">
        <f t="shared" si="166"/>
        <v>1.9710000000000001</v>
      </c>
      <c r="AA663" s="155">
        <v>0</v>
      </c>
      <c r="AB663" s="162" t="s">
        <v>80</v>
      </c>
      <c r="AC663" s="163" t="s">
        <v>56</v>
      </c>
      <c r="AD663" s="164" t="s">
        <v>56</v>
      </c>
      <c r="AE663" s="163" t="s">
        <v>56</v>
      </c>
      <c r="AF663" s="164">
        <f t="shared" si="167"/>
        <v>59.13</v>
      </c>
      <c r="AG663" s="165">
        <f t="shared" si="168"/>
        <v>7095.6</v>
      </c>
      <c r="AH663" s="166" t="s">
        <v>81</v>
      </c>
      <c r="AI663" s="167"/>
      <c r="AJ663" s="168"/>
      <c r="AK663" s="169"/>
      <c r="AL663" s="170"/>
      <c r="AM663" s="171"/>
      <c r="AN663" s="172"/>
      <c r="AO663" s="173">
        <f t="shared" si="138"/>
        <v>0</v>
      </c>
      <c r="AP663" s="174" t="s">
        <v>82</v>
      </c>
      <c r="AQ663" s="175" t="str" cm="1">
        <f t="array" ref="AQ663">_xlfn.IFS(OR($G663="公衆街路灯A",$G663="定額電灯"),$G663&amp;AP663,COUNTIF(G663,"*従量電灯*"),G663,1,"-")</f>
        <v>従量電灯</v>
      </c>
      <c r="AR663" s="176" t="str" cm="1">
        <f t="array" ref="AR663">_xlfn.IFS($AN663=0,"-",OR($AH663="対象外",$AH663="-"),"-",OR($G663="公衆街路灯A",$G663="定額電灯"),_xlfn.XLOOKUP($AQ663,削除禁止_電灯料金!$B:$B,削除禁止_電灯料金!$E:$E,0),1,"-")</f>
        <v>-</v>
      </c>
      <c r="AS663" s="177" t="str" cm="1">
        <f t="array" ref="AS663">_xlfn.IFS($AR663="-","-",OR($G663="公衆街路灯A",$G663="定額電灯"),_xlfn.XLOOKUP(AQ663,削除禁止_電灯料金!$B:$B,削除禁止_電灯料金!$D:$D,0),1,"-")</f>
        <v>-</v>
      </c>
      <c r="AT663" s="176">
        <f>IFERROR(IF(OR($G663="公衆街路灯A",$G663="定額電灯"),"-",ROUND((_xlfn.XLOOKUP($AQ663,削除禁止_電灯料金!$B:$B,削除禁止_電灯料金!$E:$E)*AM663/1000*$K663*$L663/12),2)),"-")</f>
        <v>0</v>
      </c>
      <c r="AU663" s="177">
        <f>IFERROR(IF(OR($G663="公衆街路灯A",$G663="定額電灯"),"-",ROUND((AM663/1000*$K663*$L663/12)*_xlfn.XLOOKUP($A663,削除禁止_電灯料金!K:K,削除禁止_電灯料金!M:M,"-"),2)),"-")</f>
        <v>0</v>
      </c>
      <c r="AV663" s="178">
        <f>IFERROR(IF(OR($G663="公衆街路灯A",$G663="定額電灯"),ROUND((((AR663+AS663)*AN663))*12*_xlfn.XLOOKUP($A663,削除禁止_電灯料金!K:K,削除禁止_電灯料金!N:N),0),ROUND((AT663+AU663)*AN663*12*_xlfn.XLOOKUP($A663,削除禁止_電灯料金!K:K,削除禁止_電灯料金!N:N),0)),0)</f>
        <v>0</v>
      </c>
      <c r="AW663" s="145"/>
    </row>
    <row r="664" spans="1:49" ht="30" customHeight="1">
      <c r="A664" s="1">
        <v>9</v>
      </c>
      <c r="B664" s="319" t="s">
        <v>764</v>
      </c>
      <c r="C664" s="42"/>
      <c r="D664" s="180" t="s">
        <v>56</v>
      </c>
      <c r="E664" s="181" t="s">
        <v>71</v>
      </c>
      <c r="F664" s="182" t="s">
        <v>815</v>
      </c>
      <c r="G664" s="182" t="s">
        <v>73</v>
      </c>
      <c r="H664" s="183" t="s">
        <v>769</v>
      </c>
      <c r="I664" s="311"/>
      <c r="J664" s="312"/>
      <c r="K664" s="186" t="s">
        <v>82</v>
      </c>
      <c r="L664" s="187" t="s">
        <v>82</v>
      </c>
      <c r="M664" s="313" t="s">
        <v>795</v>
      </c>
      <c r="N664" s="189" t="s">
        <v>75</v>
      </c>
      <c r="O664" s="190">
        <v>2</v>
      </c>
      <c r="P664" s="191" t="s">
        <v>486</v>
      </c>
      <c r="Q664" s="191">
        <v>0</v>
      </c>
      <c r="R664" s="191" t="s">
        <v>77</v>
      </c>
      <c r="S664" s="192" t="s">
        <v>786</v>
      </c>
      <c r="T664" s="192">
        <v>0</v>
      </c>
      <c r="U664" s="192" t="s">
        <v>794</v>
      </c>
      <c r="V664" s="193">
        <v>0</v>
      </c>
      <c r="W664" s="194" t="s">
        <v>56</v>
      </c>
      <c r="X664" s="195">
        <v>8</v>
      </c>
      <c r="Y664" s="196">
        <v>16</v>
      </c>
      <c r="Z664" s="197">
        <v>0</v>
      </c>
      <c r="AA664" s="191">
        <v>0</v>
      </c>
      <c r="AB664" s="198" t="s">
        <v>80</v>
      </c>
      <c r="AC664" s="199" t="s">
        <v>56</v>
      </c>
      <c r="AD664" s="200" t="s">
        <v>56</v>
      </c>
      <c r="AE664" s="199" t="s">
        <v>56</v>
      </c>
      <c r="AF664" s="200">
        <v>0</v>
      </c>
      <c r="AG664" s="201">
        <v>0</v>
      </c>
      <c r="AH664" s="201" t="s">
        <v>124</v>
      </c>
      <c r="AI664" s="202" t="s">
        <v>487</v>
      </c>
      <c r="AJ664" s="203"/>
      <c r="AK664" s="204"/>
      <c r="AL664" s="194"/>
      <c r="AM664" s="205"/>
      <c r="AN664" s="206"/>
      <c r="AO664" s="200">
        <f t="shared" si="138"/>
        <v>0</v>
      </c>
      <c r="AP664" s="207" t="s">
        <v>82</v>
      </c>
      <c r="AQ664" s="198" t="str" cm="1">
        <f t="array" ref="AQ664">_xlfn.IFS(OR($G664="公衆街路灯A",$G664="定額電灯"),$G664&amp;AP664,COUNTIF(G664,"*従量電灯*"),G664,1,"-")</f>
        <v>従量電灯</v>
      </c>
      <c r="AR664" s="208" t="str" cm="1">
        <f t="array" ref="AR664">_xlfn.IFS($AN664=0,"-",OR($AH664="対象外",$AH664="-"),"-",OR($G664="公衆街路灯A",$G664="定額電灯"),_xlfn.XLOOKUP($AQ664,削除禁止_電灯料金!$B:$B,削除禁止_電灯料金!$E:$E,0),1,"-")</f>
        <v>-</v>
      </c>
      <c r="AS664" s="209" t="str" cm="1">
        <f t="array" ref="AS664">_xlfn.IFS($AR664="-","-",OR($G664="公衆街路灯A",$G664="定額電灯"),_xlfn.XLOOKUP(AQ664,削除禁止_電灯料金!$B:$B,削除禁止_電灯料金!$D:$D,0),1,"-")</f>
        <v>-</v>
      </c>
      <c r="AT664" s="208" t="str">
        <f>IFERROR(IF(OR($G664="公衆街路灯A",$G664="定額電灯"),"-",ROUND((_xlfn.XLOOKUP($AQ664,削除禁止_電灯料金!$B:$B,削除禁止_電灯料金!$E:$E)*AM664/1000*$K664*$L664/12),2)),"-")</f>
        <v>-</v>
      </c>
      <c r="AU664" s="209" t="str">
        <f>IFERROR(IF(OR($G664="公衆街路灯A",$G664="定額電灯"),"-",ROUND((AM664/1000*$K664*$L664/12)*_xlfn.XLOOKUP($A664,削除禁止_電灯料金!K:K,削除禁止_電灯料金!M:M,"-"),2)),"-")</f>
        <v>-</v>
      </c>
      <c r="AV664" s="210">
        <f>IFERROR(IF(OR($G664="公衆街路灯A",$G664="定額電灯"),ROUND((((AR664+AS664)*AN664))*12*_xlfn.XLOOKUP($A664,削除禁止_電灯料金!K:K,削除禁止_電灯料金!N:N),0),ROUND((AT664+AU664)*AN664*12*_xlfn.XLOOKUP($A664,削除禁止_電灯料金!K:K,削除禁止_電灯料金!N:N),0)),0)</f>
        <v>0</v>
      </c>
      <c r="AW664" s="145"/>
    </row>
    <row r="665" spans="1:49" ht="30" customHeight="1">
      <c r="A665" s="1">
        <v>9</v>
      </c>
      <c r="B665" s="319" t="s">
        <v>764</v>
      </c>
      <c r="C665" s="42"/>
      <c r="D665" s="146" t="s">
        <v>56</v>
      </c>
      <c r="E665" s="147" t="s">
        <v>71</v>
      </c>
      <c r="F665" s="148" t="s">
        <v>815</v>
      </c>
      <c r="G665" s="148" t="s">
        <v>73</v>
      </c>
      <c r="H665" s="149"/>
      <c r="I665" s="280"/>
      <c r="J665" s="267"/>
      <c r="K665" s="152">
        <v>24</v>
      </c>
      <c r="L665" s="153">
        <v>365</v>
      </c>
      <c r="M665" s="281" t="s">
        <v>770</v>
      </c>
      <c r="N665" s="119" t="s">
        <v>86</v>
      </c>
      <c r="O665" s="120">
        <v>1</v>
      </c>
      <c r="P665" s="155" t="s">
        <v>725</v>
      </c>
      <c r="Q665" s="155">
        <v>0</v>
      </c>
      <c r="R665" s="155" t="s">
        <v>88</v>
      </c>
      <c r="S665" s="156">
        <v>0</v>
      </c>
      <c r="T665" s="156">
        <v>0</v>
      </c>
      <c r="U665" s="156">
        <v>0</v>
      </c>
      <c r="V665" s="157" t="s">
        <v>90</v>
      </c>
      <c r="W665" s="158">
        <v>2</v>
      </c>
      <c r="X665" s="159">
        <v>1</v>
      </c>
      <c r="Y665" s="160">
        <v>1</v>
      </c>
      <c r="Z665" s="161">
        <f t="shared" ref="Z665" si="169">K665*L665*W665*Y665/12/1000</f>
        <v>1.46</v>
      </c>
      <c r="AA665" s="155">
        <v>0</v>
      </c>
      <c r="AB665" s="162" t="s">
        <v>80</v>
      </c>
      <c r="AC665" s="163" t="s">
        <v>56</v>
      </c>
      <c r="AD665" s="164" t="s">
        <v>56</v>
      </c>
      <c r="AE665" s="163" t="s">
        <v>56</v>
      </c>
      <c r="AF665" s="164">
        <f t="shared" ref="AF665" si="170">$B$2*Z665/Y665</f>
        <v>43.8</v>
      </c>
      <c r="AG665" s="165">
        <f t="shared" ref="AG665" si="171">Y665*AF665*120</f>
        <v>5256</v>
      </c>
      <c r="AH665" s="166" t="s">
        <v>81</v>
      </c>
      <c r="AI665" s="167"/>
      <c r="AJ665" s="168"/>
      <c r="AK665" s="169"/>
      <c r="AL665" s="170"/>
      <c r="AM665" s="171"/>
      <c r="AN665" s="172"/>
      <c r="AO665" s="173">
        <f t="shared" si="138"/>
        <v>0</v>
      </c>
      <c r="AP665" s="174" t="s">
        <v>82</v>
      </c>
      <c r="AQ665" s="175" t="str" cm="1">
        <f t="array" ref="AQ665">_xlfn.IFS(OR($G665="公衆街路灯A",$G665="定額電灯"),$G665&amp;AP665,COUNTIF(G665,"*従量電灯*"),G665,1,"-")</f>
        <v>従量電灯</v>
      </c>
      <c r="AR665" s="176" t="str" cm="1">
        <f t="array" ref="AR665">_xlfn.IFS($AN665=0,"-",OR($AH665="対象外",$AH665="-"),"-",OR($G665="公衆街路灯A",$G665="定額電灯"),_xlfn.XLOOKUP($AQ665,削除禁止_電灯料金!$B:$B,削除禁止_電灯料金!$E:$E,0),1,"-")</f>
        <v>-</v>
      </c>
      <c r="AS665" s="177" t="str" cm="1">
        <f t="array" ref="AS665">_xlfn.IFS($AR665="-","-",OR($G665="公衆街路灯A",$G665="定額電灯"),_xlfn.XLOOKUP(AQ665,削除禁止_電灯料金!$B:$B,削除禁止_電灯料金!$D:$D,0),1,"-")</f>
        <v>-</v>
      </c>
      <c r="AT665" s="176">
        <f>IFERROR(IF(OR($G665="公衆街路灯A",$G665="定額電灯"),"-",ROUND((_xlfn.XLOOKUP($AQ665,削除禁止_電灯料金!$B:$B,削除禁止_電灯料金!$E:$E)*AM665/1000*$K665*$L665/12),2)),"-")</f>
        <v>0</v>
      </c>
      <c r="AU665" s="177">
        <f>IFERROR(IF(OR($G665="公衆街路灯A",$G665="定額電灯"),"-",ROUND((AM665/1000*$K665*$L665/12)*_xlfn.XLOOKUP($A665,削除禁止_電灯料金!K:K,削除禁止_電灯料金!M:M,"-"),2)),"-")</f>
        <v>0</v>
      </c>
      <c r="AV665" s="178">
        <f>IFERROR(IF(OR($G665="公衆街路灯A",$G665="定額電灯"),ROUND((((AR665+AS665)*AN665))*12*_xlfn.XLOOKUP($A665,削除禁止_電灯料金!K:K,削除禁止_電灯料金!N:N),0),ROUND((AT665+AU665)*AN665*12*_xlfn.XLOOKUP($A665,削除禁止_電灯料金!K:K,削除禁止_電灯料金!N:N),0)),0)</f>
        <v>0</v>
      </c>
      <c r="AW665" s="145"/>
    </row>
    <row r="666" spans="1:49" ht="30" customHeight="1">
      <c r="A666" s="1">
        <v>9</v>
      </c>
      <c r="B666" s="319" t="s">
        <v>764</v>
      </c>
      <c r="C666" s="42"/>
      <c r="D666" s="180" t="s">
        <v>56</v>
      </c>
      <c r="E666" s="181" t="s">
        <v>71</v>
      </c>
      <c r="F666" s="182" t="s">
        <v>816</v>
      </c>
      <c r="G666" s="182" t="s">
        <v>73</v>
      </c>
      <c r="H666" s="318" t="s">
        <v>483</v>
      </c>
      <c r="I666" s="311"/>
      <c r="J666" s="312"/>
      <c r="K666" s="186" t="s">
        <v>82</v>
      </c>
      <c r="L666" s="187" t="s">
        <v>82</v>
      </c>
      <c r="M666" s="313" t="s">
        <v>484</v>
      </c>
      <c r="N666" s="189" t="s">
        <v>485</v>
      </c>
      <c r="O666" s="190">
        <v>0</v>
      </c>
      <c r="P666" s="191" t="s">
        <v>486</v>
      </c>
      <c r="Q666" s="191">
        <v>0</v>
      </c>
      <c r="R666" s="191">
        <v>0</v>
      </c>
      <c r="S666" s="192">
        <v>0</v>
      </c>
      <c r="T666" s="192">
        <v>0</v>
      </c>
      <c r="U666" s="192">
        <v>0</v>
      </c>
      <c r="V666" s="193">
        <v>0</v>
      </c>
      <c r="W666" s="194" t="s">
        <v>56</v>
      </c>
      <c r="X666" s="195"/>
      <c r="Y666" s="196">
        <v>0</v>
      </c>
      <c r="Z666" s="197">
        <v>0</v>
      </c>
      <c r="AA666" s="191">
        <v>0</v>
      </c>
      <c r="AB666" s="198" t="s">
        <v>80</v>
      </c>
      <c r="AC666" s="199" t="s">
        <v>56</v>
      </c>
      <c r="AD666" s="200" t="s">
        <v>56</v>
      </c>
      <c r="AE666" s="199" t="s">
        <v>56</v>
      </c>
      <c r="AF666" s="200" t="s">
        <v>56</v>
      </c>
      <c r="AG666" s="201">
        <v>0</v>
      </c>
      <c r="AH666" s="201" t="s">
        <v>124</v>
      </c>
      <c r="AI666" s="202" t="s">
        <v>487</v>
      </c>
      <c r="AJ666" s="203"/>
      <c r="AK666" s="204"/>
      <c r="AL666" s="194"/>
      <c r="AM666" s="205"/>
      <c r="AN666" s="206"/>
      <c r="AO666" s="200">
        <f t="shared" si="138"/>
        <v>0</v>
      </c>
      <c r="AP666" s="207" t="s">
        <v>82</v>
      </c>
      <c r="AQ666" s="198" t="str" cm="1">
        <f t="array" ref="AQ666">_xlfn.IFS(OR($G666="公衆街路灯A",$G666="定額電灯"),$G666&amp;AP666,COUNTIF(G666,"*従量電灯*"),G666,1,"-")</f>
        <v>従量電灯</v>
      </c>
      <c r="AR666" s="208" t="str" cm="1">
        <f t="array" ref="AR666">_xlfn.IFS($AN666=0,"-",OR($AH666="対象外",$AH666="-"),"-",OR($G666="公衆街路灯A",$G666="定額電灯"),_xlfn.XLOOKUP($AQ666,削除禁止_電灯料金!$B:$B,削除禁止_電灯料金!$E:$E,0),1,"-")</f>
        <v>-</v>
      </c>
      <c r="AS666" s="209" t="str" cm="1">
        <f t="array" ref="AS666">_xlfn.IFS($AR666="-","-",OR($G666="公衆街路灯A",$G666="定額電灯"),_xlfn.XLOOKUP(AQ666,削除禁止_電灯料金!$B:$B,削除禁止_電灯料金!$D:$D,0),1,"-")</f>
        <v>-</v>
      </c>
      <c r="AT666" s="208" t="str">
        <f>IFERROR(IF(OR($G666="公衆街路灯A",$G666="定額電灯"),"-",ROUND((_xlfn.XLOOKUP($AQ666,削除禁止_電灯料金!$B:$B,削除禁止_電灯料金!$E:$E)*AM666/1000*$K666*$L666/12),2)),"-")</f>
        <v>-</v>
      </c>
      <c r="AU666" s="209" t="str">
        <f>IFERROR(IF(OR($G666="公衆街路灯A",$G666="定額電灯"),"-",ROUND((AM666/1000*$K666*$L666/12)*_xlfn.XLOOKUP($A666,削除禁止_電灯料金!K:K,削除禁止_電灯料金!M:M,"-"),2)),"-")</f>
        <v>-</v>
      </c>
      <c r="AV666" s="210">
        <f>IFERROR(IF(OR($G666="公衆街路灯A",$G666="定額電灯"),ROUND((((AR666+AS666)*AN666))*12*_xlfn.XLOOKUP($A666,削除禁止_電灯料金!K:K,削除禁止_電灯料金!N:N),0),ROUND((AT666+AU666)*AN666*12*_xlfn.XLOOKUP($A666,削除禁止_電灯料金!K:K,削除禁止_電灯料金!N:N),0)),0)</f>
        <v>0</v>
      </c>
      <c r="AW666" s="145"/>
    </row>
    <row r="667" spans="1:49" ht="30" customHeight="1">
      <c r="A667" s="1">
        <v>9</v>
      </c>
      <c r="B667" s="319" t="s">
        <v>764</v>
      </c>
      <c r="C667" s="42"/>
      <c r="D667" s="146" t="s">
        <v>56</v>
      </c>
      <c r="E667" s="147" t="s">
        <v>71</v>
      </c>
      <c r="F667" s="148" t="s">
        <v>817</v>
      </c>
      <c r="G667" s="148" t="s">
        <v>73</v>
      </c>
      <c r="H667" s="149"/>
      <c r="I667" s="280"/>
      <c r="J667" s="267"/>
      <c r="K667" s="152">
        <v>0.5</v>
      </c>
      <c r="L667" s="153">
        <v>10</v>
      </c>
      <c r="M667" s="281" t="s">
        <v>799</v>
      </c>
      <c r="N667" s="119" t="s">
        <v>134</v>
      </c>
      <c r="O667" s="120">
        <v>2</v>
      </c>
      <c r="P667" s="155" t="s">
        <v>111</v>
      </c>
      <c r="Q667" s="155">
        <v>0</v>
      </c>
      <c r="R667" s="155">
        <v>0</v>
      </c>
      <c r="S667" s="156" t="s">
        <v>800</v>
      </c>
      <c r="T667" s="156">
        <v>0</v>
      </c>
      <c r="U667" s="156">
        <v>0</v>
      </c>
      <c r="V667" s="157">
        <v>0</v>
      </c>
      <c r="W667" s="158">
        <v>48</v>
      </c>
      <c r="X667" s="159">
        <v>6</v>
      </c>
      <c r="Y667" s="160">
        <v>12</v>
      </c>
      <c r="Z667" s="161">
        <f t="shared" ref="Z667:Z676" si="172">K667*L667*W667*Y667/12/1000</f>
        <v>0.24</v>
      </c>
      <c r="AA667" s="155">
        <v>0</v>
      </c>
      <c r="AB667" s="162" t="s">
        <v>80</v>
      </c>
      <c r="AC667" s="163" t="s">
        <v>56</v>
      </c>
      <c r="AD667" s="164" t="s">
        <v>56</v>
      </c>
      <c r="AE667" s="163" t="s">
        <v>56</v>
      </c>
      <c r="AF667" s="164">
        <f t="shared" ref="AF667:AF676" si="173">$B$2*Z667/Y667</f>
        <v>0.6</v>
      </c>
      <c r="AG667" s="165">
        <f t="shared" ref="AG667:AG676" si="174">Y667*AF667*120</f>
        <v>863.99999999999989</v>
      </c>
      <c r="AH667" s="166" t="s">
        <v>113</v>
      </c>
      <c r="AI667" s="167"/>
      <c r="AJ667" s="168"/>
      <c r="AK667" s="169"/>
      <c r="AL667" s="170"/>
      <c r="AM667" s="171"/>
      <c r="AN667" s="172"/>
      <c r="AO667" s="173">
        <f t="shared" si="138"/>
        <v>0</v>
      </c>
      <c r="AP667" s="174" t="s">
        <v>82</v>
      </c>
      <c r="AQ667" s="175" t="str" cm="1">
        <f t="array" ref="AQ667">_xlfn.IFS(OR($G667="公衆街路灯A",$G667="定額電灯"),$G667&amp;AP667,COUNTIF(G667,"*従量電灯*"),G667,1,"-")</f>
        <v>従量電灯</v>
      </c>
      <c r="AR667" s="176" t="str" cm="1">
        <f t="array" ref="AR667">_xlfn.IFS($AN667=0,"-",OR($AH667="対象外",$AH667="-"),"-",OR($G667="公衆街路灯A",$G667="定額電灯"),_xlfn.XLOOKUP($AQ667,削除禁止_電灯料金!$B:$B,削除禁止_電灯料金!$E:$E,0),1,"-")</f>
        <v>-</v>
      </c>
      <c r="AS667" s="177" t="str" cm="1">
        <f t="array" ref="AS667">_xlfn.IFS($AR667="-","-",OR($G667="公衆街路灯A",$G667="定額電灯"),_xlfn.XLOOKUP(AQ667,削除禁止_電灯料金!$B:$B,削除禁止_電灯料金!$D:$D,0),1,"-")</f>
        <v>-</v>
      </c>
      <c r="AT667" s="176">
        <f>IFERROR(IF(OR($G667="公衆街路灯A",$G667="定額電灯"),"-",ROUND((_xlfn.XLOOKUP($AQ667,削除禁止_電灯料金!$B:$B,削除禁止_電灯料金!$E:$E)*AM667/1000*$K667*$L667/12),2)),"-")</f>
        <v>0</v>
      </c>
      <c r="AU667" s="177">
        <f>IFERROR(IF(OR($G667="公衆街路灯A",$G667="定額電灯"),"-",ROUND((AM667/1000*$K667*$L667/12)*_xlfn.XLOOKUP($A667,削除禁止_電灯料金!K:K,削除禁止_電灯料金!M:M,"-"),2)),"-")</f>
        <v>0</v>
      </c>
      <c r="AV667" s="178">
        <f>IFERROR(IF(OR($G667="公衆街路灯A",$G667="定額電灯"),ROUND((((AR667+AS667)*AN667))*12*_xlfn.XLOOKUP($A667,削除禁止_電灯料金!K:K,削除禁止_電灯料金!N:N),0),ROUND((AT667+AU667)*AN667*12*_xlfn.XLOOKUP($A667,削除禁止_電灯料金!K:K,削除禁止_電灯料金!N:N),0)),0)</f>
        <v>0</v>
      </c>
      <c r="AW667" s="145"/>
    </row>
    <row r="668" spans="1:49" ht="30" customHeight="1">
      <c r="A668" s="1">
        <v>9</v>
      </c>
      <c r="B668" s="319" t="s">
        <v>764</v>
      </c>
      <c r="C668" s="42"/>
      <c r="D668" s="146" t="s">
        <v>56</v>
      </c>
      <c r="E668" s="147" t="s">
        <v>71</v>
      </c>
      <c r="F668" s="148" t="s">
        <v>817</v>
      </c>
      <c r="G668" s="148" t="s">
        <v>73</v>
      </c>
      <c r="H668" s="149"/>
      <c r="I668" s="280"/>
      <c r="J668" s="267"/>
      <c r="K668" s="152">
        <v>24</v>
      </c>
      <c r="L668" s="153">
        <v>365</v>
      </c>
      <c r="M668" s="281" t="s">
        <v>775</v>
      </c>
      <c r="N668" s="119" t="s">
        <v>86</v>
      </c>
      <c r="O668" s="120">
        <v>1</v>
      </c>
      <c r="P668" s="155" t="s">
        <v>87</v>
      </c>
      <c r="Q668" s="155">
        <v>0</v>
      </c>
      <c r="R668" s="155" t="s">
        <v>88</v>
      </c>
      <c r="S668" s="156">
        <v>0</v>
      </c>
      <c r="T668" s="156">
        <v>0</v>
      </c>
      <c r="U668" s="156">
        <v>0</v>
      </c>
      <c r="V668" s="157" t="s">
        <v>90</v>
      </c>
      <c r="W668" s="158">
        <v>2.7</v>
      </c>
      <c r="X668" s="159">
        <v>1</v>
      </c>
      <c r="Y668" s="160">
        <v>1</v>
      </c>
      <c r="Z668" s="161">
        <f t="shared" si="172"/>
        <v>1.9710000000000001</v>
      </c>
      <c r="AA668" s="155">
        <v>0</v>
      </c>
      <c r="AB668" s="162" t="s">
        <v>80</v>
      </c>
      <c r="AC668" s="163" t="s">
        <v>56</v>
      </c>
      <c r="AD668" s="164" t="s">
        <v>56</v>
      </c>
      <c r="AE668" s="163" t="s">
        <v>56</v>
      </c>
      <c r="AF668" s="164">
        <f t="shared" si="173"/>
        <v>59.13</v>
      </c>
      <c r="AG668" s="165">
        <f t="shared" si="174"/>
        <v>7095.6</v>
      </c>
      <c r="AH668" s="166" t="s">
        <v>81</v>
      </c>
      <c r="AI668" s="167"/>
      <c r="AJ668" s="168"/>
      <c r="AK668" s="169"/>
      <c r="AL668" s="170"/>
      <c r="AM668" s="171"/>
      <c r="AN668" s="172"/>
      <c r="AO668" s="173">
        <f t="shared" si="138"/>
        <v>0</v>
      </c>
      <c r="AP668" s="174" t="s">
        <v>82</v>
      </c>
      <c r="AQ668" s="175" t="str" cm="1">
        <f t="array" ref="AQ668">_xlfn.IFS(OR($G668="公衆街路灯A",$G668="定額電灯"),$G668&amp;AP668,COUNTIF(G668,"*従量電灯*"),G668,1,"-")</f>
        <v>従量電灯</v>
      </c>
      <c r="AR668" s="176" t="str" cm="1">
        <f t="array" ref="AR668">_xlfn.IFS($AN668=0,"-",OR($AH668="対象外",$AH668="-"),"-",OR($G668="公衆街路灯A",$G668="定額電灯"),_xlfn.XLOOKUP($AQ668,削除禁止_電灯料金!$B:$B,削除禁止_電灯料金!$E:$E,0),1,"-")</f>
        <v>-</v>
      </c>
      <c r="AS668" s="177" t="str" cm="1">
        <f t="array" ref="AS668">_xlfn.IFS($AR668="-","-",OR($G668="公衆街路灯A",$G668="定額電灯"),_xlfn.XLOOKUP(AQ668,削除禁止_電灯料金!$B:$B,削除禁止_電灯料金!$D:$D,0),1,"-")</f>
        <v>-</v>
      </c>
      <c r="AT668" s="176">
        <f>IFERROR(IF(OR($G668="公衆街路灯A",$G668="定額電灯"),"-",ROUND((_xlfn.XLOOKUP($AQ668,削除禁止_電灯料金!$B:$B,削除禁止_電灯料金!$E:$E)*AM668/1000*$K668*$L668/12),2)),"-")</f>
        <v>0</v>
      </c>
      <c r="AU668" s="177">
        <f>IFERROR(IF(OR($G668="公衆街路灯A",$G668="定額電灯"),"-",ROUND((AM668/1000*$K668*$L668/12)*_xlfn.XLOOKUP($A668,削除禁止_電灯料金!K:K,削除禁止_電灯料金!M:M,"-"),2)),"-")</f>
        <v>0</v>
      </c>
      <c r="AV668" s="178">
        <f>IFERROR(IF(OR($G668="公衆街路灯A",$G668="定額電灯"),ROUND((((AR668+AS668)*AN668))*12*_xlfn.XLOOKUP($A668,削除禁止_電灯料金!K:K,削除禁止_電灯料金!N:N),0),ROUND((AT668+AU668)*AN668*12*_xlfn.XLOOKUP($A668,削除禁止_電灯料金!K:K,削除禁止_電灯料金!N:N),0)),0)</f>
        <v>0</v>
      </c>
      <c r="AW668" s="145"/>
    </row>
    <row r="669" spans="1:49" ht="30" customHeight="1">
      <c r="A669" s="1">
        <v>9</v>
      </c>
      <c r="B669" s="319" t="s">
        <v>764</v>
      </c>
      <c r="C669" s="42"/>
      <c r="D669" s="146" t="s">
        <v>56</v>
      </c>
      <c r="E669" s="147" t="s">
        <v>71</v>
      </c>
      <c r="F669" s="148" t="s">
        <v>818</v>
      </c>
      <c r="G669" s="148" t="s">
        <v>73</v>
      </c>
      <c r="H669" s="149"/>
      <c r="I669" s="280"/>
      <c r="J669" s="267"/>
      <c r="K669" s="152">
        <v>3</v>
      </c>
      <c r="L669" s="153">
        <v>10</v>
      </c>
      <c r="M669" s="281" t="s">
        <v>819</v>
      </c>
      <c r="N669" s="119" t="s">
        <v>93</v>
      </c>
      <c r="O669" s="120">
        <v>3</v>
      </c>
      <c r="P669" s="155" t="s">
        <v>820</v>
      </c>
      <c r="Q669" s="155">
        <v>0</v>
      </c>
      <c r="R669" s="155" t="s">
        <v>821</v>
      </c>
      <c r="S669" s="156" t="s">
        <v>800</v>
      </c>
      <c r="T669" s="156">
        <v>0</v>
      </c>
      <c r="U669" s="156" t="s">
        <v>96</v>
      </c>
      <c r="V669" s="157">
        <v>0</v>
      </c>
      <c r="W669" s="158">
        <v>48</v>
      </c>
      <c r="X669" s="159">
        <v>1</v>
      </c>
      <c r="Y669" s="160">
        <v>3</v>
      </c>
      <c r="Z669" s="161">
        <f t="shared" si="172"/>
        <v>0.36</v>
      </c>
      <c r="AA669" s="155">
        <v>0</v>
      </c>
      <c r="AB669" s="162" t="s">
        <v>80</v>
      </c>
      <c r="AC669" s="163" t="s">
        <v>56</v>
      </c>
      <c r="AD669" s="164" t="s">
        <v>56</v>
      </c>
      <c r="AE669" s="163" t="s">
        <v>56</v>
      </c>
      <c r="AF669" s="164">
        <f t="shared" si="173"/>
        <v>3.5999999999999996</v>
      </c>
      <c r="AG669" s="165">
        <f t="shared" si="174"/>
        <v>1295.9999999999998</v>
      </c>
      <c r="AH669" s="166" t="s">
        <v>81</v>
      </c>
      <c r="AI669" s="167"/>
      <c r="AJ669" s="168"/>
      <c r="AK669" s="169"/>
      <c r="AL669" s="170"/>
      <c r="AM669" s="171"/>
      <c r="AN669" s="172"/>
      <c r="AO669" s="173">
        <f t="shared" si="138"/>
        <v>0</v>
      </c>
      <c r="AP669" s="174" t="s">
        <v>82</v>
      </c>
      <c r="AQ669" s="175" t="str" cm="1">
        <f t="array" ref="AQ669">_xlfn.IFS(OR($G669="公衆街路灯A",$G669="定額電灯"),$G669&amp;AP669,COUNTIF(G669,"*従量電灯*"),G669,1,"-")</f>
        <v>従量電灯</v>
      </c>
      <c r="AR669" s="176" t="str" cm="1">
        <f t="array" ref="AR669">_xlfn.IFS($AN669=0,"-",OR($AH669="対象外",$AH669="-"),"-",OR($G669="公衆街路灯A",$G669="定額電灯"),_xlfn.XLOOKUP($AQ669,削除禁止_電灯料金!$B:$B,削除禁止_電灯料金!$E:$E,0),1,"-")</f>
        <v>-</v>
      </c>
      <c r="AS669" s="177" t="str" cm="1">
        <f t="array" ref="AS669">_xlfn.IFS($AR669="-","-",OR($G669="公衆街路灯A",$G669="定額電灯"),_xlfn.XLOOKUP(AQ669,削除禁止_電灯料金!$B:$B,削除禁止_電灯料金!$D:$D,0),1,"-")</f>
        <v>-</v>
      </c>
      <c r="AT669" s="176">
        <f>IFERROR(IF(OR($G669="公衆街路灯A",$G669="定額電灯"),"-",ROUND((_xlfn.XLOOKUP($AQ669,削除禁止_電灯料金!$B:$B,削除禁止_電灯料金!$E:$E)*AM669/1000*$K669*$L669/12),2)),"-")</f>
        <v>0</v>
      </c>
      <c r="AU669" s="177">
        <f>IFERROR(IF(OR($G669="公衆街路灯A",$G669="定額電灯"),"-",ROUND((AM669/1000*$K669*$L669/12)*_xlfn.XLOOKUP($A669,削除禁止_電灯料金!K:K,削除禁止_電灯料金!M:M,"-"),2)),"-")</f>
        <v>0</v>
      </c>
      <c r="AV669" s="178">
        <f>IFERROR(IF(OR($G669="公衆街路灯A",$G669="定額電灯"),ROUND((((AR669+AS669)*AN669))*12*_xlfn.XLOOKUP($A669,削除禁止_電灯料金!K:K,削除禁止_電灯料金!N:N),0),ROUND((AT669+AU669)*AN669*12*_xlfn.XLOOKUP($A669,削除禁止_電灯料金!K:K,削除禁止_電灯料金!N:N),0)),0)</f>
        <v>0</v>
      </c>
      <c r="AW669" s="145"/>
    </row>
    <row r="670" spans="1:49" ht="30" customHeight="1">
      <c r="A670" s="1">
        <v>9</v>
      </c>
      <c r="B670" s="319" t="s">
        <v>764</v>
      </c>
      <c r="C670" s="42"/>
      <c r="D670" s="146" t="s">
        <v>56</v>
      </c>
      <c r="E670" s="147" t="s">
        <v>71</v>
      </c>
      <c r="F670" s="148" t="s">
        <v>818</v>
      </c>
      <c r="G670" s="148" t="s">
        <v>73</v>
      </c>
      <c r="H670" s="149"/>
      <c r="I670" s="280"/>
      <c r="J670" s="267"/>
      <c r="K670" s="152">
        <v>24</v>
      </c>
      <c r="L670" s="153">
        <v>365</v>
      </c>
      <c r="M670" s="281" t="s">
        <v>770</v>
      </c>
      <c r="N670" s="119" t="s">
        <v>86</v>
      </c>
      <c r="O670" s="120">
        <v>1</v>
      </c>
      <c r="P670" s="155" t="s">
        <v>725</v>
      </c>
      <c r="Q670" s="155">
        <v>0</v>
      </c>
      <c r="R670" s="155" t="s">
        <v>88</v>
      </c>
      <c r="S670" s="156">
        <v>0</v>
      </c>
      <c r="T670" s="156">
        <v>0</v>
      </c>
      <c r="U670" s="156">
        <v>0</v>
      </c>
      <c r="V670" s="157" t="s">
        <v>90</v>
      </c>
      <c r="W670" s="158">
        <v>2</v>
      </c>
      <c r="X670" s="159">
        <v>1</v>
      </c>
      <c r="Y670" s="160">
        <v>1</v>
      </c>
      <c r="Z670" s="161">
        <f t="shared" si="172"/>
        <v>1.46</v>
      </c>
      <c r="AA670" s="155">
        <v>0</v>
      </c>
      <c r="AB670" s="162" t="s">
        <v>80</v>
      </c>
      <c r="AC670" s="163" t="s">
        <v>56</v>
      </c>
      <c r="AD670" s="164" t="s">
        <v>56</v>
      </c>
      <c r="AE670" s="163" t="s">
        <v>56</v>
      </c>
      <c r="AF670" s="164">
        <f t="shared" si="173"/>
        <v>43.8</v>
      </c>
      <c r="AG670" s="165">
        <f t="shared" si="174"/>
        <v>5256</v>
      </c>
      <c r="AH670" s="166" t="s">
        <v>81</v>
      </c>
      <c r="AI670" s="167"/>
      <c r="AJ670" s="168"/>
      <c r="AK670" s="169"/>
      <c r="AL670" s="170"/>
      <c r="AM670" s="171"/>
      <c r="AN670" s="172"/>
      <c r="AO670" s="173">
        <f t="shared" si="138"/>
        <v>0</v>
      </c>
      <c r="AP670" s="174" t="s">
        <v>82</v>
      </c>
      <c r="AQ670" s="175" t="str" cm="1">
        <f t="array" ref="AQ670">_xlfn.IFS(OR($G670="公衆街路灯A",$G670="定額電灯"),$G670&amp;AP670,COUNTIF(G670,"*従量電灯*"),G670,1,"-")</f>
        <v>従量電灯</v>
      </c>
      <c r="AR670" s="176" t="str" cm="1">
        <f t="array" ref="AR670">_xlfn.IFS($AN670=0,"-",OR($AH670="対象外",$AH670="-"),"-",OR($G670="公衆街路灯A",$G670="定額電灯"),_xlfn.XLOOKUP($AQ670,削除禁止_電灯料金!$B:$B,削除禁止_電灯料金!$E:$E,0),1,"-")</f>
        <v>-</v>
      </c>
      <c r="AS670" s="177" t="str" cm="1">
        <f t="array" ref="AS670">_xlfn.IFS($AR670="-","-",OR($G670="公衆街路灯A",$G670="定額電灯"),_xlfn.XLOOKUP(AQ670,削除禁止_電灯料金!$B:$B,削除禁止_電灯料金!$D:$D,0),1,"-")</f>
        <v>-</v>
      </c>
      <c r="AT670" s="176">
        <f>IFERROR(IF(OR($G670="公衆街路灯A",$G670="定額電灯"),"-",ROUND((_xlfn.XLOOKUP($AQ670,削除禁止_電灯料金!$B:$B,削除禁止_電灯料金!$E:$E)*AM670/1000*$K670*$L670/12),2)),"-")</f>
        <v>0</v>
      </c>
      <c r="AU670" s="177">
        <f>IFERROR(IF(OR($G670="公衆街路灯A",$G670="定額電灯"),"-",ROUND((AM670/1000*$K670*$L670/12)*_xlfn.XLOOKUP($A670,削除禁止_電灯料金!K:K,削除禁止_電灯料金!M:M,"-"),2)),"-")</f>
        <v>0</v>
      </c>
      <c r="AV670" s="178">
        <f>IFERROR(IF(OR($G670="公衆街路灯A",$G670="定額電灯"),ROUND((((AR670+AS670)*AN670))*12*_xlfn.XLOOKUP($A670,削除禁止_電灯料金!K:K,削除禁止_電灯料金!N:N),0),ROUND((AT670+AU670)*AN670*12*_xlfn.XLOOKUP($A670,削除禁止_電灯料金!K:K,削除禁止_電灯料金!N:N),0)),0)</f>
        <v>0</v>
      </c>
      <c r="AW670" s="145"/>
    </row>
    <row r="671" spans="1:49" ht="30" customHeight="1">
      <c r="A671" s="1">
        <v>9</v>
      </c>
      <c r="B671" s="319" t="s">
        <v>764</v>
      </c>
      <c r="C671" s="42"/>
      <c r="D671" s="146" t="s">
        <v>56</v>
      </c>
      <c r="E671" s="147" t="s">
        <v>71</v>
      </c>
      <c r="F671" s="148" t="s">
        <v>145</v>
      </c>
      <c r="G671" s="148" t="s">
        <v>73</v>
      </c>
      <c r="H671" s="149"/>
      <c r="I671" s="280"/>
      <c r="J671" s="267"/>
      <c r="K671" s="152">
        <v>3</v>
      </c>
      <c r="L671" s="153">
        <v>10</v>
      </c>
      <c r="M671" s="281" t="s">
        <v>789</v>
      </c>
      <c r="N671" s="119" t="s">
        <v>110</v>
      </c>
      <c r="O671" s="120">
        <v>2</v>
      </c>
      <c r="P671" s="155" t="s">
        <v>111</v>
      </c>
      <c r="Q671" s="155">
        <v>0</v>
      </c>
      <c r="R671" s="155" t="s">
        <v>112</v>
      </c>
      <c r="S671" s="156">
        <v>0</v>
      </c>
      <c r="T671" s="156">
        <v>0</v>
      </c>
      <c r="U671" s="156" t="s">
        <v>790</v>
      </c>
      <c r="V671" s="157">
        <v>0</v>
      </c>
      <c r="W671" s="158">
        <v>48</v>
      </c>
      <c r="X671" s="159">
        <v>2</v>
      </c>
      <c r="Y671" s="160">
        <v>4</v>
      </c>
      <c r="Z671" s="161">
        <f t="shared" si="172"/>
        <v>0.48</v>
      </c>
      <c r="AA671" s="155">
        <v>0</v>
      </c>
      <c r="AB671" s="162" t="s">
        <v>80</v>
      </c>
      <c r="AC671" s="163" t="s">
        <v>56</v>
      </c>
      <c r="AD671" s="164" t="s">
        <v>56</v>
      </c>
      <c r="AE671" s="163" t="s">
        <v>56</v>
      </c>
      <c r="AF671" s="164">
        <f t="shared" si="173"/>
        <v>3.5999999999999996</v>
      </c>
      <c r="AG671" s="165">
        <f t="shared" si="174"/>
        <v>1727.9999999999998</v>
      </c>
      <c r="AH671" s="166" t="s">
        <v>113</v>
      </c>
      <c r="AI671" s="167"/>
      <c r="AJ671" s="168"/>
      <c r="AK671" s="169"/>
      <c r="AL671" s="170"/>
      <c r="AM671" s="171"/>
      <c r="AN671" s="172"/>
      <c r="AO671" s="173">
        <f t="shared" si="138"/>
        <v>0</v>
      </c>
      <c r="AP671" s="174" t="s">
        <v>82</v>
      </c>
      <c r="AQ671" s="175" t="str" cm="1">
        <f t="array" ref="AQ671">_xlfn.IFS(OR($G671="公衆街路灯A",$G671="定額電灯"),$G671&amp;AP671,COUNTIF(G671,"*従量電灯*"),G671,1,"-")</f>
        <v>従量電灯</v>
      </c>
      <c r="AR671" s="176" t="str" cm="1">
        <f t="array" ref="AR671">_xlfn.IFS($AN671=0,"-",OR($AH671="対象外",$AH671="-"),"-",OR($G671="公衆街路灯A",$G671="定額電灯"),_xlfn.XLOOKUP($AQ671,削除禁止_電灯料金!$B:$B,削除禁止_電灯料金!$E:$E,0),1,"-")</f>
        <v>-</v>
      </c>
      <c r="AS671" s="177" t="str" cm="1">
        <f t="array" ref="AS671">_xlfn.IFS($AR671="-","-",OR($G671="公衆街路灯A",$G671="定額電灯"),_xlfn.XLOOKUP(AQ671,削除禁止_電灯料金!$B:$B,削除禁止_電灯料金!$D:$D,0),1,"-")</f>
        <v>-</v>
      </c>
      <c r="AT671" s="176">
        <f>IFERROR(IF(OR($G671="公衆街路灯A",$G671="定額電灯"),"-",ROUND((_xlfn.XLOOKUP($AQ671,削除禁止_電灯料金!$B:$B,削除禁止_電灯料金!$E:$E)*AM671/1000*$K671*$L671/12),2)),"-")</f>
        <v>0</v>
      </c>
      <c r="AU671" s="177">
        <f>IFERROR(IF(OR($G671="公衆街路灯A",$G671="定額電灯"),"-",ROUND((AM671/1000*$K671*$L671/12)*_xlfn.XLOOKUP($A671,削除禁止_電灯料金!K:K,削除禁止_電灯料金!M:M,"-"),2)),"-")</f>
        <v>0</v>
      </c>
      <c r="AV671" s="178">
        <f>IFERROR(IF(OR($G671="公衆街路灯A",$G671="定額電灯"),ROUND((((AR671+AS671)*AN671))*12*_xlfn.XLOOKUP($A671,削除禁止_電灯料金!K:K,削除禁止_電灯料金!N:N),0),ROUND((AT671+AU671)*AN671*12*_xlfn.XLOOKUP($A671,削除禁止_電灯料金!K:K,削除禁止_電灯料金!N:N),0)),0)</f>
        <v>0</v>
      </c>
      <c r="AW671" s="145"/>
    </row>
    <row r="672" spans="1:49" ht="30" customHeight="1">
      <c r="A672" s="1">
        <v>9</v>
      </c>
      <c r="B672" s="319" t="s">
        <v>764</v>
      </c>
      <c r="C672" s="42"/>
      <c r="D672" s="146" t="s">
        <v>56</v>
      </c>
      <c r="E672" s="147" t="s">
        <v>71</v>
      </c>
      <c r="F672" s="148" t="s">
        <v>145</v>
      </c>
      <c r="G672" s="148" t="s">
        <v>73</v>
      </c>
      <c r="H672" s="149"/>
      <c r="I672" s="280"/>
      <c r="J672" s="267"/>
      <c r="K672" s="152">
        <v>24</v>
      </c>
      <c r="L672" s="153">
        <v>365</v>
      </c>
      <c r="M672" s="281" t="s">
        <v>770</v>
      </c>
      <c r="N672" s="119" t="s">
        <v>86</v>
      </c>
      <c r="O672" s="120">
        <v>1</v>
      </c>
      <c r="P672" s="155" t="s">
        <v>725</v>
      </c>
      <c r="Q672" s="155">
        <v>0</v>
      </c>
      <c r="R672" s="155" t="s">
        <v>88</v>
      </c>
      <c r="S672" s="156">
        <v>0</v>
      </c>
      <c r="T672" s="156">
        <v>0</v>
      </c>
      <c r="U672" s="156">
        <v>0</v>
      </c>
      <c r="V672" s="157" t="s">
        <v>90</v>
      </c>
      <c r="W672" s="158">
        <v>2</v>
      </c>
      <c r="X672" s="159">
        <v>1</v>
      </c>
      <c r="Y672" s="160">
        <v>1</v>
      </c>
      <c r="Z672" s="161">
        <f t="shared" si="172"/>
        <v>1.46</v>
      </c>
      <c r="AA672" s="155">
        <v>0</v>
      </c>
      <c r="AB672" s="162" t="s">
        <v>80</v>
      </c>
      <c r="AC672" s="163" t="s">
        <v>56</v>
      </c>
      <c r="AD672" s="164" t="s">
        <v>56</v>
      </c>
      <c r="AE672" s="163" t="s">
        <v>56</v>
      </c>
      <c r="AF672" s="164">
        <f t="shared" si="173"/>
        <v>43.8</v>
      </c>
      <c r="AG672" s="165">
        <f t="shared" si="174"/>
        <v>5256</v>
      </c>
      <c r="AH672" s="166" t="s">
        <v>81</v>
      </c>
      <c r="AI672" s="167"/>
      <c r="AJ672" s="168"/>
      <c r="AK672" s="169"/>
      <c r="AL672" s="170"/>
      <c r="AM672" s="171"/>
      <c r="AN672" s="172"/>
      <c r="AO672" s="173">
        <f t="shared" si="138"/>
        <v>0</v>
      </c>
      <c r="AP672" s="174" t="s">
        <v>82</v>
      </c>
      <c r="AQ672" s="175" t="str" cm="1">
        <f t="array" ref="AQ672">_xlfn.IFS(OR($G672="公衆街路灯A",$G672="定額電灯"),$G672&amp;AP672,COUNTIF(G672,"*従量電灯*"),G672,1,"-")</f>
        <v>従量電灯</v>
      </c>
      <c r="AR672" s="176" t="str" cm="1">
        <f t="array" ref="AR672">_xlfn.IFS($AN672=0,"-",OR($AH672="対象外",$AH672="-"),"-",OR($G672="公衆街路灯A",$G672="定額電灯"),_xlfn.XLOOKUP($AQ672,削除禁止_電灯料金!$B:$B,削除禁止_電灯料金!$E:$E,0),1,"-")</f>
        <v>-</v>
      </c>
      <c r="AS672" s="177" t="str" cm="1">
        <f t="array" ref="AS672">_xlfn.IFS($AR672="-","-",OR($G672="公衆街路灯A",$G672="定額電灯"),_xlfn.XLOOKUP(AQ672,削除禁止_電灯料金!$B:$B,削除禁止_電灯料金!$D:$D,0),1,"-")</f>
        <v>-</v>
      </c>
      <c r="AT672" s="176">
        <f>IFERROR(IF(OR($G672="公衆街路灯A",$G672="定額電灯"),"-",ROUND((_xlfn.XLOOKUP($AQ672,削除禁止_電灯料金!$B:$B,削除禁止_電灯料金!$E:$E)*AM672/1000*$K672*$L672/12),2)),"-")</f>
        <v>0</v>
      </c>
      <c r="AU672" s="177">
        <f>IFERROR(IF(OR($G672="公衆街路灯A",$G672="定額電灯"),"-",ROUND((AM672/1000*$K672*$L672/12)*_xlfn.XLOOKUP($A672,削除禁止_電灯料金!K:K,削除禁止_電灯料金!M:M,"-"),2)),"-")</f>
        <v>0</v>
      </c>
      <c r="AV672" s="178">
        <f>IFERROR(IF(OR($G672="公衆街路灯A",$G672="定額電灯"),ROUND((((AR672+AS672)*AN672))*12*_xlfn.XLOOKUP($A672,削除禁止_電灯料金!K:K,削除禁止_電灯料金!N:N),0),ROUND((AT672+AU672)*AN672*12*_xlfn.XLOOKUP($A672,削除禁止_電灯料金!K:K,削除禁止_電灯料金!N:N),0)),0)</f>
        <v>0</v>
      </c>
      <c r="AW672" s="145"/>
    </row>
    <row r="673" spans="1:49" ht="30" customHeight="1">
      <c r="A673" s="1">
        <v>9</v>
      </c>
      <c r="B673" s="319" t="s">
        <v>764</v>
      </c>
      <c r="C673" s="42"/>
      <c r="D673" s="146" t="s">
        <v>56</v>
      </c>
      <c r="E673" s="147" t="s">
        <v>71</v>
      </c>
      <c r="F673" s="148" t="s">
        <v>822</v>
      </c>
      <c r="G673" s="148" t="s">
        <v>73</v>
      </c>
      <c r="H673" s="149"/>
      <c r="I673" s="280"/>
      <c r="J673" s="267"/>
      <c r="K673" s="152">
        <v>3</v>
      </c>
      <c r="L673" s="153">
        <v>130</v>
      </c>
      <c r="M673" s="281" t="s">
        <v>789</v>
      </c>
      <c r="N673" s="119" t="s">
        <v>110</v>
      </c>
      <c r="O673" s="120">
        <v>2</v>
      </c>
      <c r="P673" s="155" t="s">
        <v>111</v>
      </c>
      <c r="Q673" s="155">
        <v>0</v>
      </c>
      <c r="R673" s="155" t="s">
        <v>112</v>
      </c>
      <c r="S673" s="156">
        <v>0</v>
      </c>
      <c r="T673" s="156">
        <v>0</v>
      </c>
      <c r="U673" s="156" t="s">
        <v>790</v>
      </c>
      <c r="V673" s="157">
        <v>0</v>
      </c>
      <c r="W673" s="158">
        <v>48</v>
      </c>
      <c r="X673" s="159">
        <v>36</v>
      </c>
      <c r="Y673" s="160">
        <v>72</v>
      </c>
      <c r="Z673" s="161">
        <f t="shared" si="172"/>
        <v>112.32</v>
      </c>
      <c r="AA673" s="155">
        <v>0</v>
      </c>
      <c r="AB673" s="162" t="s">
        <v>80</v>
      </c>
      <c r="AC673" s="163" t="s">
        <v>56</v>
      </c>
      <c r="AD673" s="164" t="s">
        <v>56</v>
      </c>
      <c r="AE673" s="163" t="s">
        <v>56</v>
      </c>
      <c r="AF673" s="164">
        <f t="shared" si="173"/>
        <v>46.8</v>
      </c>
      <c r="AG673" s="165">
        <f t="shared" si="174"/>
        <v>404352</v>
      </c>
      <c r="AH673" s="166" t="s">
        <v>113</v>
      </c>
      <c r="AI673" s="167"/>
      <c r="AJ673" s="168"/>
      <c r="AK673" s="169"/>
      <c r="AL673" s="170"/>
      <c r="AM673" s="171"/>
      <c r="AN673" s="172"/>
      <c r="AO673" s="173">
        <f t="shared" si="138"/>
        <v>0</v>
      </c>
      <c r="AP673" s="174" t="s">
        <v>82</v>
      </c>
      <c r="AQ673" s="175" t="str" cm="1">
        <f t="array" ref="AQ673">_xlfn.IFS(OR($G673="公衆街路灯A",$G673="定額電灯"),$G673&amp;AP673,COUNTIF(G673,"*従量電灯*"),G673,1,"-")</f>
        <v>従量電灯</v>
      </c>
      <c r="AR673" s="176" t="str" cm="1">
        <f t="array" ref="AR673">_xlfn.IFS($AN673=0,"-",OR($AH673="対象外",$AH673="-"),"-",OR($G673="公衆街路灯A",$G673="定額電灯"),_xlfn.XLOOKUP($AQ673,削除禁止_電灯料金!$B:$B,削除禁止_電灯料金!$E:$E,0),1,"-")</f>
        <v>-</v>
      </c>
      <c r="AS673" s="177" t="str" cm="1">
        <f t="array" ref="AS673">_xlfn.IFS($AR673="-","-",OR($G673="公衆街路灯A",$G673="定額電灯"),_xlfn.XLOOKUP(AQ673,削除禁止_電灯料金!$B:$B,削除禁止_電灯料金!$D:$D,0),1,"-")</f>
        <v>-</v>
      </c>
      <c r="AT673" s="176">
        <f>IFERROR(IF(OR($G673="公衆街路灯A",$G673="定額電灯"),"-",ROUND((_xlfn.XLOOKUP($AQ673,削除禁止_電灯料金!$B:$B,削除禁止_電灯料金!$E:$E)*AM673/1000*$K673*$L673/12),2)),"-")</f>
        <v>0</v>
      </c>
      <c r="AU673" s="177">
        <f>IFERROR(IF(OR($G673="公衆街路灯A",$G673="定額電灯"),"-",ROUND((AM673/1000*$K673*$L673/12)*_xlfn.XLOOKUP($A673,削除禁止_電灯料金!K:K,削除禁止_電灯料金!M:M,"-"),2)),"-")</f>
        <v>0</v>
      </c>
      <c r="AV673" s="178">
        <f>IFERROR(IF(OR($G673="公衆街路灯A",$G673="定額電灯"),ROUND((((AR673+AS673)*AN673))*12*_xlfn.XLOOKUP($A673,削除禁止_電灯料金!K:K,削除禁止_電灯料金!N:N),0),ROUND((AT673+AU673)*AN673*12*_xlfn.XLOOKUP($A673,削除禁止_電灯料金!K:K,削除禁止_電灯料金!N:N),0)),0)</f>
        <v>0</v>
      </c>
      <c r="AW673" s="145"/>
    </row>
    <row r="674" spans="1:49" ht="30" customHeight="1">
      <c r="A674" s="1">
        <v>9</v>
      </c>
      <c r="B674" s="319" t="s">
        <v>764</v>
      </c>
      <c r="C674" s="42"/>
      <c r="D674" s="146" t="s">
        <v>56</v>
      </c>
      <c r="E674" s="147" t="s">
        <v>71</v>
      </c>
      <c r="F674" s="148" t="s">
        <v>822</v>
      </c>
      <c r="G674" s="148" t="s">
        <v>73</v>
      </c>
      <c r="H674" s="149"/>
      <c r="I674" s="280"/>
      <c r="J674" s="267"/>
      <c r="K674" s="152">
        <v>3</v>
      </c>
      <c r="L674" s="153">
        <v>130</v>
      </c>
      <c r="M674" s="281" t="s">
        <v>819</v>
      </c>
      <c r="N674" s="119" t="s">
        <v>93</v>
      </c>
      <c r="O674" s="120">
        <v>3</v>
      </c>
      <c r="P674" s="155" t="s">
        <v>820</v>
      </c>
      <c r="Q674" s="155">
        <v>0</v>
      </c>
      <c r="R674" s="155" t="s">
        <v>821</v>
      </c>
      <c r="S674" s="156" t="s">
        <v>800</v>
      </c>
      <c r="T674" s="156">
        <v>0</v>
      </c>
      <c r="U674" s="156" t="s">
        <v>96</v>
      </c>
      <c r="V674" s="157">
        <v>0</v>
      </c>
      <c r="W674" s="158">
        <v>48</v>
      </c>
      <c r="X674" s="159">
        <v>4</v>
      </c>
      <c r="Y674" s="160">
        <v>12</v>
      </c>
      <c r="Z674" s="161">
        <f t="shared" si="172"/>
        <v>18.72</v>
      </c>
      <c r="AA674" s="155">
        <v>0</v>
      </c>
      <c r="AB674" s="162" t="s">
        <v>80</v>
      </c>
      <c r="AC674" s="163" t="s">
        <v>56</v>
      </c>
      <c r="AD674" s="164" t="s">
        <v>56</v>
      </c>
      <c r="AE674" s="163" t="s">
        <v>56</v>
      </c>
      <c r="AF674" s="164">
        <f t="shared" si="173"/>
        <v>46.79999999999999</v>
      </c>
      <c r="AG674" s="165">
        <f t="shared" si="174"/>
        <v>67391.999999999985</v>
      </c>
      <c r="AH674" s="166" t="s">
        <v>81</v>
      </c>
      <c r="AI674" s="167"/>
      <c r="AJ674" s="168"/>
      <c r="AK674" s="169"/>
      <c r="AL674" s="170"/>
      <c r="AM674" s="171"/>
      <c r="AN674" s="172"/>
      <c r="AO674" s="173">
        <f t="shared" si="138"/>
        <v>0</v>
      </c>
      <c r="AP674" s="174" t="s">
        <v>82</v>
      </c>
      <c r="AQ674" s="175" t="str" cm="1">
        <f t="array" ref="AQ674">_xlfn.IFS(OR($G674="公衆街路灯A",$G674="定額電灯"),$G674&amp;AP674,COUNTIF(G674,"*従量電灯*"),G674,1,"-")</f>
        <v>従量電灯</v>
      </c>
      <c r="AR674" s="176" t="str" cm="1">
        <f t="array" ref="AR674">_xlfn.IFS($AN674=0,"-",OR($AH674="対象外",$AH674="-"),"-",OR($G674="公衆街路灯A",$G674="定額電灯"),_xlfn.XLOOKUP($AQ674,削除禁止_電灯料金!$B:$B,削除禁止_電灯料金!$E:$E,0),1,"-")</f>
        <v>-</v>
      </c>
      <c r="AS674" s="177" t="str" cm="1">
        <f t="array" ref="AS674">_xlfn.IFS($AR674="-","-",OR($G674="公衆街路灯A",$G674="定額電灯"),_xlfn.XLOOKUP(AQ674,削除禁止_電灯料金!$B:$B,削除禁止_電灯料金!$D:$D,0),1,"-")</f>
        <v>-</v>
      </c>
      <c r="AT674" s="176">
        <f>IFERROR(IF(OR($G674="公衆街路灯A",$G674="定額電灯"),"-",ROUND((_xlfn.XLOOKUP($AQ674,削除禁止_電灯料金!$B:$B,削除禁止_電灯料金!$E:$E)*AM674/1000*$K674*$L674/12),2)),"-")</f>
        <v>0</v>
      </c>
      <c r="AU674" s="177">
        <f>IFERROR(IF(OR($G674="公衆街路灯A",$G674="定額電灯"),"-",ROUND((AM674/1000*$K674*$L674/12)*_xlfn.XLOOKUP($A674,削除禁止_電灯料金!K:K,削除禁止_電灯料金!M:M,"-"),2)),"-")</f>
        <v>0</v>
      </c>
      <c r="AV674" s="178">
        <f>IFERROR(IF(OR($G674="公衆街路灯A",$G674="定額電灯"),ROUND((((AR674+AS674)*AN674))*12*_xlfn.XLOOKUP($A674,削除禁止_電灯料金!K:K,削除禁止_電灯料金!N:N),0),ROUND((AT674+AU674)*AN674*12*_xlfn.XLOOKUP($A674,削除禁止_電灯料金!K:K,削除禁止_電灯料金!N:N),0)),0)</f>
        <v>0</v>
      </c>
      <c r="AW674" s="145"/>
    </row>
    <row r="675" spans="1:49" ht="30" customHeight="1">
      <c r="A675" s="1">
        <v>9</v>
      </c>
      <c r="B675" s="319" t="s">
        <v>764</v>
      </c>
      <c r="C675" s="42"/>
      <c r="D675" s="146" t="s">
        <v>56</v>
      </c>
      <c r="E675" s="147" t="s">
        <v>71</v>
      </c>
      <c r="F675" s="148" t="s">
        <v>822</v>
      </c>
      <c r="G675" s="148" t="s">
        <v>73</v>
      </c>
      <c r="H675" s="149"/>
      <c r="I675" s="280"/>
      <c r="J675" s="267"/>
      <c r="K675" s="152">
        <v>24</v>
      </c>
      <c r="L675" s="153">
        <v>365</v>
      </c>
      <c r="M675" s="281" t="s">
        <v>796</v>
      </c>
      <c r="N675" s="119" t="s">
        <v>86</v>
      </c>
      <c r="O675" s="120">
        <v>1</v>
      </c>
      <c r="P675" s="155" t="s">
        <v>189</v>
      </c>
      <c r="Q675" s="155">
        <v>0</v>
      </c>
      <c r="R675" s="155" t="s">
        <v>88</v>
      </c>
      <c r="S675" s="156">
        <v>0</v>
      </c>
      <c r="T675" s="156">
        <v>0</v>
      </c>
      <c r="U675" s="156">
        <v>0</v>
      </c>
      <c r="V675" s="157" t="s">
        <v>90</v>
      </c>
      <c r="W675" s="158">
        <v>3.8</v>
      </c>
      <c r="X675" s="159">
        <v>4</v>
      </c>
      <c r="Y675" s="160">
        <v>4</v>
      </c>
      <c r="Z675" s="161">
        <f t="shared" si="172"/>
        <v>11.096</v>
      </c>
      <c r="AA675" s="155">
        <v>0</v>
      </c>
      <c r="AB675" s="162" t="s">
        <v>80</v>
      </c>
      <c r="AC675" s="163" t="s">
        <v>56</v>
      </c>
      <c r="AD675" s="164" t="s">
        <v>56</v>
      </c>
      <c r="AE675" s="163" t="s">
        <v>56</v>
      </c>
      <c r="AF675" s="164">
        <f t="shared" si="173"/>
        <v>83.22</v>
      </c>
      <c r="AG675" s="165">
        <f t="shared" si="174"/>
        <v>39945.599999999999</v>
      </c>
      <c r="AH675" s="166" t="s">
        <v>81</v>
      </c>
      <c r="AI675" s="167"/>
      <c r="AJ675" s="168"/>
      <c r="AK675" s="169"/>
      <c r="AL675" s="170"/>
      <c r="AM675" s="171"/>
      <c r="AN675" s="172"/>
      <c r="AO675" s="173">
        <f t="shared" ref="AO675:AO738" si="175">IFERROR((AM675/1000)*K675*L675*AN675/12,0)</f>
        <v>0</v>
      </c>
      <c r="AP675" s="174" t="s">
        <v>82</v>
      </c>
      <c r="AQ675" s="175" t="str" cm="1">
        <f t="array" ref="AQ675">_xlfn.IFS(OR($G675="公衆街路灯A",$G675="定額電灯"),$G675&amp;AP675,COUNTIF(G675,"*従量電灯*"),G675,1,"-")</f>
        <v>従量電灯</v>
      </c>
      <c r="AR675" s="176" t="str" cm="1">
        <f t="array" ref="AR675">_xlfn.IFS($AN675=0,"-",OR($AH675="対象外",$AH675="-"),"-",OR($G675="公衆街路灯A",$G675="定額電灯"),_xlfn.XLOOKUP($AQ675,削除禁止_電灯料金!$B:$B,削除禁止_電灯料金!$E:$E,0),1,"-")</f>
        <v>-</v>
      </c>
      <c r="AS675" s="177" t="str" cm="1">
        <f t="array" ref="AS675">_xlfn.IFS($AR675="-","-",OR($G675="公衆街路灯A",$G675="定額電灯"),_xlfn.XLOOKUP(AQ675,削除禁止_電灯料金!$B:$B,削除禁止_電灯料金!$D:$D,0),1,"-")</f>
        <v>-</v>
      </c>
      <c r="AT675" s="176">
        <f>IFERROR(IF(OR($G675="公衆街路灯A",$G675="定額電灯"),"-",ROUND((_xlfn.XLOOKUP($AQ675,削除禁止_電灯料金!$B:$B,削除禁止_電灯料金!$E:$E)*AM675/1000*$K675*$L675/12),2)),"-")</f>
        <v>0</v>
      </c>
      <c r="AU675" s="177">
        <f>IFERROR(IF(OR($G675="公衆街路灯A",$G675="定額電灯"),"-",ROUND((AM675/1000*$K675*$L675/12)*_xlfn.XLOOKUP($A675,削除禁止_電灯料金!K:K,削除禁止_電灯料金!M:M,"-"),2)),"-")</f>
        <v>0</v>
      </c>
      <c r="AV675" s="178">
        <f>IFERROR(IF(OR($G675="公衆街路灯A",$G675="定額電灯"),ROUND((((AR675+AS675)*AN675))*12*_xlfn.XLOOKUP($A675,削除禁止_電灯料金!K:K,削除禁止_電灯料金!N:N),0),ROUND((AT675+AU675)*AN675*12*_xlfn.XLOOKUP($A675,削除禁止_電灯料金!K:K,削除禁止_電灯料金!N:N),0)),0)</f>
        <v>0</v>
      </c>
      <c r="AW675" s="145"/>
    </row>
    <row r="676" spans="1:49" ht="30" customHeight="1">
      <c r="A676" s="1">
        <v>9</v>
      </c>
      <c r="B676" s="319" t="s">
        <v>764</v>
      </c>
      <c r="C676" s="42"/>
      <c r="D676" s="146" t="s">
        <v>56</v>
      </c>
      <c r="E676" s="147" t="s">
        <v>71</v>
      </c>
      <c r="F676" s="148" t="s">
        <v>822</v>
      </c>
      <c r="G676" s="148" t="s">
        <v>73</v>
      </c>
      <c r="H676" s="149"/>
      <c r="I676" s="280"/>
      <c r="J676" s="267"/>
      <c r="K676" s="152">
        <v>24</v>
      </c>
      <c r="L676" s="153">
        <v>365</v>
      </c>
      <c r="M676" s="281" t="s">
        <v>775</v>
      </c>
      <c r="N676" s="119" t="s">
        <v>86</v>
      </c>
      <c r="O676" s="120">
        <v>1</v>
      </c>
      <c r="P676" s="155" t="s">
        <v>87</v>
      </c>
      <c r="Q676" s="155">
        <v>0</v>
      </c>
      <c r="R676" s="155" t="s">
        <v>88</v>
      </c>
      <c r="S676" s="156">
        <v>0</v>
      </c>
      <c r="T676" s="156">
        <v>0</v>
      </c>
      <c r="U676" s="156">
        <v>0</v>
      </c>
      <c r="V676" s="157" t="s">
        <v>90</v>
      </c>
      <c r="W676" s="158">
        <v>2.7</v>
      </c>
      <c r="X676" s="159">
        <v>1</v>
      </c>
      <c r="Y676" s="160">
        <v>1</v>
      </c>
      <c r="Z676" s="161">
        <f t="shared" si="172"/>
        <v>1.9710000000000001</v>
      </c>
      <c r="AA676" s="155">
        <v>0</v>
      </c>
      <c r="AB676" s="162" t="s">
        <v>80</v>
      </c>
      <c r="AC676" s="163" t="s">
        <v>56</v>
      </c>
      <c r="AD676" s="164" t="s">
        <v>56</v>
      </c>
      <c r="AE676" s="163" t="s">
        <v>56</v>
      </c>
      <c r="AF676" s="164">
        <f t="shared" si="173"/>
        <v>59.13</v>
      </c>
      <c r="AG676" s="165">
        <f t="shared" si="174"/>
        <v>7095.6</v>
      </c>
      <c r="AH676" s="166" t="s">
        <v>81</v>
      </c>
      <c r="AI676" s="167"/>
      <c r="AJ676" s="168"/>
      <c r="AK676" s="169"/>
      <c r="AL676" s="170"/>
      <c r="AM676" s="171"/>
      <c r="AN676" s="172"/>
      <c r="AO676" s="173">
        <f t="shared" si="175"/>
        <v>0</v>
      </c>
      <c r="AP676" s="174" t="s">
        <v>82</v>
      </c>
      <c r="AQ676" s="175" t="str" cm="1">
        <f t="array" ref="AQ676">_xlfn.IFS(OR($G676="公衆街路灯A",$G676="定額電灯"),$G676&amp;AP676,COUNTIF(G676,"*従量電灯*"),G676,1,"-")</f>
        <v>従量電灯</v>
      </c>
      <c r="AR676" s="176" t="str" cm="1">
        <f t="array" ref="AR676">_xlfn.IFS($AN676=0,"-",OR($AH676="対象外",$AH676="-"),"-",OR($G676="公衆街路灯A",$G676="定額電灯"),_xlfn.XLOOKUP($AQ676,削除禁止_電灯料金!$B:$B,削除禁止_電灯料金!$E:$E,0),1,"-")</f>
        <v>-</v>
      </c>
      <c r="AS676" s="177" t="str" cm="1">
        <f t="array" ref="AS676">_xlfn.IFS($AR676="-","-",OR($G676="公衆街路灯A",$G676="定額電灯"),_xlfn.XLOOKUP(AQ676,削除禁止_電灯料金!$B:$B,削除禁止_電灯料金!$D:$D,0),1,"-")</f>
        <v>-</v>
      </c>
      <c r="AT676" s="176">
        <f>IFERROR(IF(OR($G676="公衆街路灯A",$G676="定額電灯"),"-",ROUND((_xlfn.XLOOKUP($AQ676,削除禁止_電灯料金!$B:$B,削除禁止_電灯料金!$E:$E)*AM676/1000*$K676*$L676/12),2)),"-")</f>
        <v>0</v>
      </c>
      <c r="AU676" s="177">
        <f>IFERROR(IF(OR($G676="公衆街路灯A",$G676="定額電灯"),"-",ROUND((AM676/1000*$K676*$L676/12)*_xlfn.XLOOKUP($A676,削除禁止_電灯料金!K:K,削除禁止_電灯料金!M:M,"-"),2)),"-")</f>
        <v>0</v>
      </c>
      <c r="AV676" s="178">
        <f>IFERROR(IF(OR($G676="公衆街路灯A",$G676="定額電灯"),ROUND((((AR676+AS676)*AN676))*12*_xlfn.XLOOKUP($A676,削除禁止_電灯料金!K:K,削除禁止_電灯料金!N:N),0),ROUND((AT676+AU676)*AN676*12*_xlfn.XLOOKUP($A676,削除禁止_電灯料金!K:K,削除禁止_電灯料金!N:N),0)),0)</f>
        <v>0</v>
      </c>
      <c r="AW676" s="145"/>
    </row>
    <row r="677" spans="1:49" ht="30" customHeight="1">
      <c r="A677" s="1">
        <v>9</v>
      </c>
      <c r="B677" s="319" t="s">
        <v>764</v>
      </c>
      <c r="C677" s="42"/>
      <c r="D677" s="180" t="s">
        <v>56</v>
      </c>
      <c r="E677" s="181" t="s">
        <v>71</v>
      </c>
      <c r="F677" s="182" t="s">
        <v>822</v>
      </c>
      <c r="G677" s="182" t="s">
        <v>73</v>
      </c>
      <c r="H677" s="183" t="s">
        <v>769</v>
      </c>
      <c r="I677" s="311"/>
      <c r="J677" s="312"/>
      <c r="K677" s="186" t="s">
        <v>82</v>
      </c>
      <c r="L677" s="187" t="s">
        <v>82</v>
      </c>
      <c r="M677" s="313" t="s">
        <v>776</v>
      </c>
      <c r="N677" s="189" t="s">
        <v>98</v>
      </c>
      <c r="O677" s="190">
        <v>0</v>
      </c>
      <c r="P677" s="191" t="s">
        <v>486</v>
      </c>
      <c r="Q677" s="191">
        <v>0</v>
      </c>
      <c r="R677" s="191" t="s">
        <v>777</v>
      </c>
      <c r="S677" s="192" t="s">
        <v>100</v>
      </c>
      <c r="T677" s="192" t="s">
        <v>778</v>
      </c>
      <c r="U677" s="192" t="s">
        <v>102</v>
      </c>
      <c r="V677" s="193">
        <v>0</v>
      </c>
      <c r="W677" s="194" t="s">
        <v>56</v>
      </c>
      <c r="X677" s="195">
        <v>1</v>
      </c>
      <c r="Y677" s="196">
        <v>0</v>
      </c>
      <c r="Z677" s="197">
        <v>0</v>
      </c>
      <c r="AA677" s="191">
        <v>0</v>
      </c>
      <c r="AB677" s="198" t="s">
        <v>80</v>
      </c>
      <c r="AC677" s="199" t="s">
        <v>56</v>
      </c>
      <c r="AD677" s="200" t="s">
        <v>56</v>
      </c>
      <c r="AE677" s="199" t="s">
        <v>56</v>
      </c>
      <c r="AF677" s="200">
        <v>0</v>
      </c>
      <c r="AG677" s="201">
        <v>0</v>
      </c>
      <c r="AH677" s="201" t="s">
        <v>124</v>
      </c>
      <c r="AI677" s="202" t="s">
        <v>487</v>
      </c>
      <c r="AJ677" s="203"/>
      <c r="AK677" s="204"/>
      <c r="AL677" s="194"/>
      <c r="AM677" s="205"/>
      <c r="AN677" s="206"/>
      <c r="AO677" s="200">
        <f t="shared" si="175"/>
        <v>0</v>
      </c>
      <c r="AP677" s="207" t="s">
        <v>82</v>
      </c>
      <c r="AQ677" s="198" t="str" cm="1">
        <f t="array" ref="AQ677">_xlfn.IFS(OR($G677="公衆街路灯A",$G677="定額電灯"),$G677&amp;AP677,COUNTIF(G677,"*従量電灯*"),G677,1,"-")</f>
        <v>従量電灯</v>
      </c>
      <c r="AR677" s="208" t="str" cm="1">
        <f t="array" ref="AR677">_xlfn.IFS($AN677=0,"-",OR($AH677="対象外",$AH677="-"),"-",OR($G677="公衆街路灯A",$G677="定額電灯"),_xlfn.XLOOKUP($AQ677,削除禁止_電灯料金!$B:$B,削除禁止_電灯料金!$E:$E,0),1,"-")</f>
        <v>-</v>
      </c>
      <c r="AS677" s="209" t="str" cm="1">
        <f t="array" ref="AS677">_xlfn.IFS($AR677="-","-",OR($G677="公衆街路灯A",$G677="定額電灯"),_xlfn.XLOOKUP(AQ677,削除禁止_電灯料金!$B:$B,削除禁止_電灯料金!$D:$D,0),1,"-")</f>
        <v>-</v>
      </c>
      <c r="AT677" s="208" t="str">
        <f>IFERROR(IF(OR($G677="公衆街路灯A",$G677="定額電灯"),"-",ROUND((_xlfn.XLOOKUP($AQ677,削除禁止_電灯料金!$B:$B,削除禁止_電灯料金!$E:$E)*AM677/1000*$K677*$L677/12),2)),"-")</f>
        <v>-</v>
      </c>
      <c r="AU677" s="209" t="str">
        <f>IFERROR(IF(OR($G677="公衆街路灯A",$G677="定額電灯"),"-",ROUND((AM677/1000*$K677*$L677/12)*_xlfn.XLOOKUP($A677,削除禁止_電灯料金!K:K,削除禁止_電灯料金!M:M,"-"),2)),"-")</f>
        <v>-</v>
      </c>
      <c r="AV677" s="210">
        <f>IFERROR(IF(OR($G677="公衆街路灯A",$G677="定額電灯"),ROUND((((AR677+AS677)*AN677))*12*_xlfn.XLOOKUP($A677,削除禁止_電灯料金!K:K,削除禁止_電灯料金!N:N),0),ROUND((AT677+AU677)*AN677*12*_xlfn.XLOOKUP($A677,削除禁止_電灯料金!K:K,削除禁止_電灯料金!N:N),0)),0)</f>
        <v>0</v>
      </c>
      <c r="AW677" s="145"/>
    </row>
    <row r="678" spans="1:49" ht="30" customHeight="1">
      <c r="A678" s="1">
        <v>9</v>
      </c>
      <c r="B678" s="319" t="s">
        <v>764</v>
      </c>
      <c r="C678" s="42"/>
      <c r="D678" s="180" t="s">
        <v>56</v>
      </c>
      <c r="E678" s="181" t="s">
        <v>71</v>
      </c>
      <c r="F678" s="182" t="s">
        <v>822</v>
      </c>
      <c r="G678" s="182" t="s">
        <v>73</v>
      </c>
      <c r="H678" s="183" t="s">
        <v>769</v>
      </c>
      <c r="I678" s="311"/>
      <c r="J678" s="312"/>
      <c r="K678" s="186" t="s">
        <v>82</v>
      </c>
      <c r="L678" s="187" t="s">
        <v>82</v>
      </c>
      <c r="M678" s="313" t="s">
        <v>797</v>
      </c>
      <c r="N678" s="189" t="s">
        <v>416</v>
      </c>
      <c r="O678" s="190">
        <v>0</v>
      </c>
      <c r="P678" s="191" t="s">
        <v>486</v>
      </c>
      <c r="Q678" s="191">
        <v>0</v>
      </c>
      <c r="R678" s="191">
        <v>0</v>
      </c>
      <c r="S678" s="192" t="s">
        <v>100</v>
      </c>
      <c r="T678" s="192">
        <v>0</v>
      </c>
      <c r="U678" s="192" t="s">
        <v>102</v>
      </c>
      <c r="V678" s="193">
        <v>0</v>
      </c>
      <c r="W678" s="194" t="s">
        <v>56</v>
      </c>
      <c r="X678" s="195">
        <v>1</v>
      </c>
      <c r="Y678" s="196">
        <v>0</v>
      </c>
      <c r="Z678" s="197">
        <v>0</v>
      </c>
      <c r="AA678" s="191">
        <v>0</v>
      </c>
      <c r="AB678" s="198" t="s">
        <v>80</v>
      </c>
      <c r="AC678" s="199" t="s">
        <v>56</v>
      </c>
      <c r="AD678" s="200" t="s">
        <v>56</v>
      </c>
      <c r="AE678" s="199" t="s">
        <v>56</v>
      </c>
      <c r="AF678" s="200">
        <v>0</v>
      </c>
      <c r="AG678" s="201">
        <v>0</v>
      </c>
      <c r="AH678" s="201" t="s">
        <v>124</v>
      </c>
      <c r="AI678" s="202" t="s">
        <v>487</v>
      </c>
      <c r="AJ678" s="203"/>
      <c r="AK678" s="204"/>
      <c r="AL678" s="194"/>
      <c r="AM678" s="205"/>
      <c r="AN678" s="206"/>
      <c r="AO678" s="200">
        <f t="shared" si="175"/>
        <v>0</v>
      </c>
      <c r="AP678" s="207" t="s">
        <v>82</v>
      </c>
      <c r="AQ678" s="198" t="str" cm="1">
        <f t="array" ref="AQ678">_xlfn.IFS(OR($G678="公衆街路灯A",$G678="定額電灯"),$G678&amp;AP678,COUNTIF(G678,"*従量電灯*"),G678,1,"-")</f>
        <v>従量電灯</v>
      </c>
      <c r="AR678" s="208" t="str" cm="1">
        <f t="array" ref="AR678">_xlfn.IFS($AN678=0,"-",OR($AH678="対象外",$AH678="-"),"-",OR($G678="公衆街路灯A",$G678="定額電灯"),_xlfn.XLOOKUP($AQ678,削除禁止_電灯料金!$B:$B,削除禁止_電灯料金!$E:$E,0),1,"-")</f>
        <v>-</v>
      </c>
      <c r="AS678" s="209" t="str" cm="1">
        <f t="array" ref="AS678">_xlfn.IFS($AR678="-","-",OR($G678="公衆街路灯A",$G678="定額電灯"),_xlfn.XLOOKUP(AQ678,削除禁止_電灯料金!$B:$B,削除禁止_電灯料金!$D:$D,0),1,"-")</f>
        <v>-</v>
      </c>
      <c r="AT678" s="208" t="str">
        <f>IFERROR(IF(OR($G678="公衆街路灯A",$G678="定額電灯"),"-",ROUND((_xlfn.XLOOKUP($AQ678,削除禁止_電灯料金!$B:$B,削除禁止_電灯料金!$E:$E)*AM678/1000*$K678*$L678/12),2)),"-")</f>
        <v>-</v>
      </c>
      <c r="AU678" s="209" t="str">
        <f>IFERROR(IF(OR($G678="公衆街路灯A",$G678="定額電灯"),"-",ROUND((AM678/1000*$K678*$L678/12)*_xlfn.XLOOKUP($A678,削除禁止_電灯料金!K:K,削除禁止_電灯料金!M:M,"-"),2)),"-")</f>
        <v>-</v>
      </c>
      <c r="AV678" s="210">
        <f>IFERROR(IF(OR($G678="公衆街路灯A",$G678="定額電灯"),ROUND((((AR678+AS678)*AN678))*12*_xlfn.XLOOKUP($A678,削除禁止_電灯料金!K:K,削除禁止_電灯料金!N:N),0),ROUND((AT678+AU678)*AN678*12*_xlfn.XLOOKUP($A678,削除禁止_電灯料金!K:K,削除禁止_電灯料金!N:N),0)),0)</f>
        <v>0</v>
      </c>
      <c r="AW678" s="145"/>
    </row>
    <row r="679" spans="1:49" ht="30" customHeight="1">
      <c r="A679" s="1">
        <v>9</v>
      </c>
      <c r="B679" s="319" t="s">
        <v>764</v>
      </c>
      <c r="C679" s="42"/>
      <c r="D679" s="146" t="s">
        <v>56</v>
      </c>
      <c r="E679" s="147" t="s">
        <v>71</v>
      </c>
      <c r="F679" s="148" t="s">
        <v>823</v>
      </c>
      <c r="G679" s="148" t="s">
        <v>73</v>
      </c>
      <c r="H679" s="149"/>
      <c r="I679" s="280"/>
      <c r="J679" s="267"/>
      <c r="K679" s="152">
        <v>3</v>
      </c>
      <c r="L679" s="153">
        <v>10</v>
      </c>
      <c r="M679" s="281" t="s">
        <v>789</v>
      </c>
      <c r="N679" s="119" t="s">
        <v>110</v>
      </c>
      <c r="O679" s="120">
        <v>2</v>
      </c>
      <c r="P679" s="155" t="s">
        <v>111</v>
      </c>
      <c r="Q679" s="155">
        <v>0</v>
      </c>
      <c r="R679" s="155" t="s">
        <v>112</v>
      </c>
      <c r="S679" s="156">
        <v>0</v>
      </c>
      <c r="T679" s="156">
        <v>0</v>
      </c>
      <c r="U679" s="156" t="s">
        <v>790</v>
      </c>
      <c r="V679" s="157">
        <v>0</v>
      </c>
      <c r="W679" s="158">
        <v>48</v>
      </c>
      <c r="X679" s="159">
        <v>9</v>
      </c>
      <c r="Y679" s="160">
        <v>18</v>
      </c>
      <c r="Z679" s="161">
        <f t="shared" ref="Z679:Z684" si="176">K679*L679*W679*Y679/12/1000</f>
        <v>2.16</v>
      </c>
      <c r="AA679" s="155">
        <v>0</v>
      </c>
      <c r="AB679" s="162" t="s">
        <v>80</v>
      </c>
      <c r="AC679" s="163" t="s">
        <v>56</v>
      </c>
      <c r="AD679" s="164" t="s">
        <v>56</v>
      </c>
      <c r="AE679" s="163" t="s">
        <v>56</v>
      </c>
      <c r="AF679" s="164">
        <f t="shared" ref="AF679:AF684" si="177">$B$2*Z679/Y679</f>
        <v>3.6000000000000005</v>
      </c>
      <c r="AG679" s="165">
        <f t="shared" ref="AG679:AG684" si="178">Y679*AF679*120</f>
        <v>7776.0000000000018</v>
      </c>
      <c r="AH679" s="166" t="s">
        <v>113</v>
      </c>
      <c r="AI679" s="167"/>
      <c r="AJ679" s="168"/>
      <c r="AK679" s="169"/>
      <c r="AL679" s="170"/>
      <c r="AM679" s="171"/>
      <c r="AN679" s="172"/>
      <c r="AO679" s="173">
        <f t="shared" si="175"/>
        <v>0</v>
      </c>
      <c r="AP679" s="174" t="s">
        <v>82</v>
      </c>
      <c r="AQ679" s="175" t="str" cm="1">
        <f t="array" ref="AQ679">_xlfn.IFS(OR($G679="公衆街路灯A",$G679="定額電灯"),$G679&amp;AP679,COUNTIF(G679,"*従量電灯*"),G679,1,"-")</f>
        <v>従量電灯</v>
      </c>
      <c r="AR679" s="176" t="str" cm="1">
        <f t="array" ref="AR679">_xlfn.IFS($AN679=0,"-",OR($AH679="対象外",$AH679="-"),"-",OR($G679="公衆街路灯A",$G679="定額電灯"),_xlfn.XLOOKUP($AQ679,削除禁止_電灯料金!$B:$B,削除禁止_電灯料金!$E:$E,0),1,"-")</f>
        <v>-</v>
      </c>
      <c r="AS679" s="177" t="str" cm="1">
        <f t="array" ref="AS679">_xlfn.IFS($AR679="-","-",OR($G679="公衆街路灯A",$G679="定額電灯"),_xlfn.XLOOKUP(AQ679,削除禁止_電灯料金!$B:$B,削除禁止_電灯料金!$D:$D,0),1,"-")</f>
        <v>-</v>
      </c>
      <c r="AT679" s="176">
        <f>IFERROR(IF(OR($G679="公衆街路灯A",$G679="定額電灯"),"-",ROUND((_xlfn.XLOOKUP($AQ679,削除禁止_電灯料金!$B:$B,削除禁止_電灯料金!$E:$E)*AM679/1000*$K679*$L679/12),2)),"-")</f>
        <v>0</v>
      </c>
      <c r="AU679" s="177">
        <f>IFERROR(IF(OR($G679="公衆街路灯A",$G679="定額電灯"),"-",ROUND((AM679/1000*$K679*$L679/12)*_xlfn.XLOOKUP($A679,削除禁止_電灯料金!K:K,削除禁止_電灯料金!M:M,"-"),2)),"-")</f>
        <v>0</v>
      </c>
      <c r="AV679" s="178">
        <f>IFERROR(IF(OR($G679="公衆街路灯A",$G679="定額電灯"),ROUND((((AR679+AS679)*AN679))*12*_xlfn.XLOOKUP($A679,削除禁止_電灯料金!K:K,削除禁止_電灯料金!N:N),0),ROUND((AT679+AU679)*AN679*12*_xlfn.XLOOKUP($A679,削除禁止_電灯料金!K:K,削除禁止_電灯料金!N:N),0)),0)</f>
        <v>0</v>
      </c>
      <c r="AW679" s="145"/>
    </row>
    <row r="680" spans="1:49" ht="30" customHeight="1">
      <c r="A680" s="1">
        <v>9</v>
      </c>
      <c r="B680" s="319" t="s">
        <v>764</v>
      </c>
      <c r="C680" s="42"/>
      <c r="D680" s="146" t="s">
        <v>56</v>
      </c>
      <c r="E680" s="147" t="s">
        <v>71</v>
      </c>
      <c r="F680" s="148" t="s">
        <v>823</v>
      </c>
      <c r="G680" s="148" t="s">
        <v>73</v>
      </c>
      <c r="H680" s="149"/>
      <c r="I680" s="280"/>
      <c r="J680" s="267"/>
      <c r="K680" s="152">
        <v>24</v>
      </c>
      <c r="L680" s="153">
        <v>365</v>
      </c>
      <c r="M680" s="281" t="s">
        <v>775</v>
      </c>
      <c r="N680" s="119" t="s">
        <v>86</v>
      </c>
      <c r="O680" s="120">
        <v>1</v>
      </c>
      <c r="P680" s="155" t="s">
        <v>87</v>
      </c>
      <c r="Q680" s="155">
        <v>0</v>
      </c>
      <c r="R680" s="155" t="s">
        <v>88</v>
      </c>
      <c r="S680" s="156">
        <v>0</v>
      </c>
      <c r="T680" s="156">
        <v>0</v>
      </c>
      <c r="U680" s="156">
        <v>0</v>
      </c>
      <c r="V680" s="157" t="s">
        <v>90</v>
      </c>
      <c r="W680" s="158">
        <v>2.7</v>
      </c>
      <c r="X680" s="159">
        <v>1</v>
      </c>
      <c r="Y680" s="160">
        <v>1</v>
      </c>
      <c r="Z680" s="161">
        <f t="shared" si="176"/>
        <v>1.9710000000000001</v>
      </c>
      <c r="AA680" s="155">
        <v>0</v>
      </c>
      <c r="AB680" s="162" t="s">
        <v>80</v>
      </c>
      <c r="AC680" s="163" t="s">
        <v>56</v>
      </c>
      <c r="AD680" s="164" t="s">
        <v>56</v>
      </c>
      <c r="AE680" s="163" t="s">
        <v>56</v>
      </c>
      <c r="AF680" s="164">
        <f t="shared" si="177"/>
        <v>59.13</v>
      </c>
      <c r="AG680" s="165">
        <f t="shared" si="178"/>
        <v>7095.6</v>
      </c>
      <c r="AH680" s="166" t="s">
        <v>81</v>
      </c>
      <c r="AI680" s="167"/>
      <c r="AJ680" s="168"/>
      <c r="AK680" s="169"/>
      <c r="AL680" s="170"/>
      <c r="AM680" s="171"/>
      <c r="AN680" s="172"/>
      <c r="AO680" s="173">
        <f t="shared" si="175"/>
        <v>0</v>
      </c>
      <c r="AP680" s="174" t="s">
        <v>82</v>
      </c>
      <c r="AQ680" s="175" t="str" cm="1">
        <f t="array" ref="AQ680">_xlfn.IFS(OR($G680="公衆街路灯A",$G680="定額電灯"),$G680&amp;AP680,COUNTIF(G680,"*従量電灯*"),G680,1,"-")</f>
        <v>従量電灯</v>
      </c>
      <c r="AR680" s="176" t="str" cm="1">
        <f t="array" ref="AR680">_xlfn.IFS($AN680=0,"-",OR($AH680="対象外",$AH680="-"),"-",OR($G680="公衆街路灯A",$G680="定額電灯"),_xlfn.XLOOKUP($AQ680,削除禁止_電灯料金!$B:$B,削除禁止_電灯料金!$E:$E,0),1,"-")</f>
        <v>-</v>
      </c>
      <c r="AS680" s="177" t="str" cm="1">
        <f t="array" ref="AS680">_xlfn.IFS($AR680="-","-",OR($G680="公衆街路灯A",$G680="定額電灯"),_xlfn.XLOOKUP(AQ680,削除禁止_電灯料金!$B:$B,削除禁止_電灯料金!$D:$D,0),1,"-")</f>
        <v>-</v>
      </c>
      <c r="AT680" s="176">
        <f>IFERROR(IF(OR($G680="公衆街路灯A",$G680="定額電灯"),"-",ROUND((_xlfn.XLOOKUP($AQ680,削除禁止_電灯料金!$B:$B,削除禁止_電灯料金!$E:$E)*AM680/1000*$K680*$L680/12),2)),"-")</f>
        <v>0</v>
      </c>
      <c r="AU680" s="177">
        <f>IFERROR(IF(OR($G680="公衆街路灯A",$G680="定額電灯"),"-",ROUND((AM680/1000*$K680*$L680/12)*_xlfn.XLOOKUP($A680,削除禁止_電灯料金!K:K,削除禁止_電灯料金!M:M,"-"),2)),"-")</f>
        <v>0</v>
      </c>
      <c r="AV680" s="178">
        <f>IFERROR(IF(OR($G680="公衆街路灯A",$G680="定額電灯"),ROUND((((AR680+AS680)*AN680))*12*_xlfn.XLOOKUP($A680,削除禁止_電灯料金!K:K,削除禁止_電灯料金!N:N),0),ROUND((AT680+AU680)*AN680*12*_xlfn.XLOOKUP($A680,削除禁止_電灯料金!K:K,削除禁止_電灯料金!N:N),0)),0)</f>
        <v>0</v>
      </c>
      <c r="AW680" s="145"/>
    </row>
    <row r="681" spans="1:49" ht="30" customHeight="1">
      <c r="A681" s="1">
        <v>9</v>
      </c>
      <c r="B681" s="319" t="s">
        <v>764</v>
      </c>
      <c r="C681" s="42"/>
      <c r="D681" s="146" t="s">
        <v>56</v>
      </c>
      <c r="E681" s="147" t="s">
        <v>71</v>
      </c>
      <c r="F681" s="148" t="s">
        <v>824</v>
      </c>
      <c r="G681" s="148" t="s">
        <v>73</v>
      </c>
      <c r="H681" s="149"/>
      <c r="I681" s="280"/>
      <c r="J681" s="267"/>
      <c r="K681" s="152">
        <v>3</v>
      </c>
      <c r="L681" s="153">
        <v>10</v>
      </c>
      <c r="M681" s="281" t="s">
        <v>789</v>
      </c>
      <c r="N681" s="119" t="s">
        <v>110</v>
      </c>
      <c r="O681" s="120">
        <v>2</v>
      </c>
      <c r="P681" s="155" t="s">
        <v>111</v>
      </c>
      <c r="Q681" s="155">
        <v>0</v>
      </c>
      <c r="R681" s="155" t="s">
        <v>112</v>
      </c>
      <c r="S681" s="156">
        <v>0</v>
      </c>
      <c r="T681" s="156">
        <v>0</v>
      </c>
      <c r="U681" s="156" t="s">
        <v>790</v>
      </c>
      <c r="V681" s="157">
        <v>0</v>
      </c>
      <c r="W681" s="158">
        <v>48</v>
      </c>
      <c r="X681" s="159">
        <v>2</v>
      </c>
      <c r="Y681" s="160">
        <v>4</v>
      </c>
      <c r="Z681" s="161">
        <f t="shared" si="176"/>
        <v>0.48</v>
      </c>
      <c r="AA681" s="155">
        <v>0</v>
      </c>
      <c r="AB681" s="162" t="s">
        <v>80</v>
      </c>
      <c r="AC681" s="163" t="s">
        <v>56</v>
      </c>
      <c r="AD681" s="164" t="s">
        <v>56</v>
      </c>
      <c r="AE681" s="163" t="s">
        <v>56</v>
      </c>
      <c r="AF681" s="164">
        <f t="shared" si="177"/>
        <v>3.5999999999999996</v>
      </c>
      <c r="AG681" s="165">
        <f t="shared" si="178"/>
        <v>1727.9999999999998</v>
      </c>
      <c r="AH681" s="166" t="s">
        <v>113</v>
      </c>
      <c r="AI681" s="167"/>
      <c r="AJ681" s="168"/>
      <c r="AK681" s="169"/>
      <c r="AL681" s="170"/>
      <c r="AM681" s="171"/>
      <c r="AN681" s="172"/>
      <c r="AO681" s="173">
        <f t="shared" si="175"/>
        <v>0</v>
      </c>
      <c r="AP681" s="174" t="s">
        <v>82</v>
      </c>
      <c r="AQ681" s="175" t="str" cm="1">
        <f t="array" ref="AQ681">_xlfn.IFS(OR($G681="公衆街路灯A",$G681="定額電灯"),$G681&amp;AP681,COUNTIF(G681,"*従量電灯*"),G681,1,"-")</f>
        <v>従量電灯</v>
      </c>
      <c r="AR681" s="176" t="str" cm="1">
        <f t="array" ref="AR681">_xlfn.IFS($AN681=0,"-",OR($AH681="対象外",$AH681="-"),"-",OR($G681="公衆街路灯A",$G681="定額電灯"),_xlfn.XLOOKUP($AQ681,削除禁止_電灯料金!$B:$B,削除禁止_電灯料金!$E:$E,0),1,"-")</f>
        <v>-</v>
      </c>
      <c r="AS681" s="177" t="str" cm="1">
        <f t="array" ref="AS681">_xlfn.IFS($AR681="-","-",OR($G681="公衆街路灯A",$G681="定額電灯"),_xlfn.XLOOKUP(AQ681,削除禁止_電灯料金!$B:$B,削除禁止_電灯料金!$D:$D,0),1,"-")</f>
        <v>-</v>
      </c>
      <c r="AT681" s="176">
        <f>IFERROR(IF(OR($G681="公衆街路灯A",$G681="定額電灯"),"-",ROUND((_xlfn.XLOOKUP($AQ681,削除禁止_電灯料金!$B:$B,削除禁止_電灯料金!$E:$E)*AM681/1000*$K681*$L681/12),2)),"-")</f>
        <v>0</v>
      </c>
      <c r="AU681" s="177">
        <f>IFERROR(IF(OR($G681="公衆街路灯A",$G681="定額電灯"),"-",ROUND((AM681/1000*$K681*$L681/12)*_xlfn.XLOOKUP($A681,削除禁止_電灯料金!K:K,削除禁止_電灯料金!M:M,"-"),2)),"-")</f>
        <v>0</v>
      </c>
      <c r="AV681" s="178">
        <f>IFERROR(IF(OR($G681="公衆街路灯A",$G681="定額電灯"),ROUND((((AR681+AS681)*AN681))*12*_xlfn.XLOOKUP($A681,削除禁止_電灯料金!K:K,削除禁止_電灯料金!N:N),0),ROUND((AT681+AU681)*AN681*12*_xlfn.XLOOKUP($A681,削除禁止_電灯料金!K:K,削除禁止_電灯料金!N:N),0)),0)</f>
        <v>0</v>
      </c>
      <c r="AW681" s="145"/>
    </row>
    <row r="682" spans="1:49" ht="30" customHeight="1">
      <c r="A682" s="1">
        <v>9</v>
      </c>
      <c r="B682" s="319" t="s">
        <v>764</v>
      </c>
      <c r="C682" s="42"/>
      <c r="D682" s="146" t="s">
        <v>56</v>
      </c>
      <c r="E682" s="147" t="s">
        <v>71</v>
      </c>
      <c r="F682" s="148" t="s">
        <v>824</v>
      </c>
      <c r="G682" s="148" t="s">
        <v>73</v>
      </c>
      <c r="H682" s="149"/>
      <c r="I682" s="280"/>
      <c r="J682" s="267"/>
      <c r="K682" s="152">
        <v>24</v>
      </c>
      <c r="L682" s="153">
        <v>365</v>
      </c>
      <c r="M682" s="281" t="s">
        <v>775</v>
      </c>
      <c r="N682" s="119" t="s">
        <v>86</v>
      </c>
      <c r="O682" s="120">
        <v>1</v>
      </c>
      <c r="P682" s="155" t="s">
        <v>87</v>
      </c>
      <c r="Q682" s="155">
        <v>0</v>
      </c>
      <c r="R682" s="155" t="s">
        <v>88</v>
      </c>
      <c r="S682" s="156">
        <v>0</v>
      </c>
      <c r="T682" s="156">
        <v>0</v>
      </c>
      <c r="U682" s="156">
        <v>0</v>
      </c>
      <c r="V682" s="157" t="s">
        <v>90</v>
      </c>
      <c r="W682" s="158">
        <v>2.7</v>
      </c>
      <c r="X682" s="159">
        <v>1</v>
      </c>
      <c r="Y682" s="160">
        <v>1</v>
      </c>
      <c r="Z682" s="161">
        <f t="shared" si="176"/>
        <v>1.9710000000000001</v>
      </c>
      <c r="AA682" s="155">
        <v>0</v>
      </c>
      <c r="AB682" s="162" t="s">
        <v>80</v>
      </c>
      <c r="AC682" s="163" t="s">
        <v>56</v>
      </c>
      <c r="AD682" s="164" t="s">
        <v>56</v>
      </c>
      <c r="AE682" s="163" t="s">
        <v>56</v>
      </c>
      <c r="AF682" s="164">
        <f t="shared" si="177"/>
        <v>59.13</v>
      </c>
      <c r="AG682" s="165">
        <f t="shared" si="178"/>
        <v>7095.6</v>
      </c>
      <c r="AH682" s="166" t="s">
        <v>81</v>
      </c>
      <c r="AI682" s="167"/>
      <c r="AJ682" s="168"/>
      <c r="AK682" s="169"/>
      <c r="AL682" s="170"/>
      <c r="AM682" s="171"/>
      <c r="AN682" s="172"/>
      <c r="AO682" s="173">
        <f t="shared" si="175"/>
        <v>0</v>
      </c>
      <c r="AP682" s="174" t="s">
        <v>82</v>
      </c>
      <c r="AQ682" s="175" t="str" cm="1">
        <f t="array" ref="AQ682">_xlfn.IFS(OR($G682="公衆街路灯A",$G682="定額電灯"),$G682&amp;AP682,COUNTIF(G682,"*従量電灯*"),G682,1,"-")</f>
        <v>従量電灯</v>
      </c>
      <c r="AR682" s="176" t="str" cm="1">
        <f t="array" ref="AR682">_xlfn.IFS($AN682=0,"-",OR($AH682="対象外",$AH682="-"),"-",OR($G682="公衆街路灯A",$G682="定額電灯"),_xlfn.XLOOKUP($AQ682,削除禁止_電灯料金!$B:$B,削除禁止_電灯料金!$E:$E,0),1,"-")</f>
        <v>-</v>
      </c>
      <c r="AS682" s="177" t="str" cm="1">
        <f t="array" ref="AS682">_xlfn.IFS($AR682="-","-",OR($G682="公衆街路灯A",$G682="定額電灯"),_xlfn.XLOOKUP(AQ682,削除禁止_電灯料金!$B:$B,削除禁止_電灯料金!$D:$D,0),1,"-")</f>
        <v>-</v>
      </c>
      <c r="AT682" s="176">
        <f>IFERROR(IF(OR($G682="公衆街路灯A",$G682="定額電灯"),"-",ROUND((_xlfn.XLOOKUP($AQ682,削除禁止_電灯料金!$B:$B,削除禁止_電灯料金!$E:$E)*AM682/1000*$K682*$L682/12),2)),"-")</f>
        <v>0</v>
      </c>
      <c r="AU682" s="177">
        <f>IFERROR(IF(OR($G682="公衆街路灯A",$G682="定額電灯"),"-",ROUND((AM682/1000*$K682*$L682/12)*_xlfn.XLOOKUP($A682,削除禁止_電灯料金!K:K,削除禁止_電灯料金!M:M,"-"),2)),"-")</f>
        <v>0</v>
      </c>
      <c r="AV682" s="178">
        <f>IFERROR(IF(OR($G682="公衆街路灯A",$G682="定額電灯"),ROUND((((AR682+AS682)*AN682))*12*_xlfn.XLOOKUP($A682,削除禁止_電灯料金!K:K,削除禁止_電灯料金!N:N),0),ROUND((AT682+AU682)*AN682*12*_xlfn.XLOOKUP($A682,削除禁止_電灯料金!K:K,削除禁止_電灯料金!N:N),0)),0)</f>
        <v>0</v>
      </c>
      <c r="AW682" s="145"/>
    </row>
    <row r="683" spans="1:49" ht="30" customHeight="1">
      <c r="A683" s="1">
        <v>9</v>
      </c>
      <c r="B683" s="319" t="s">
        <v>764</v>
      </c>
      <c r="C683" s="42"/>
      <c r="D683" s="146" t="s">
        <v>56</v>
      </c>
      <c r="E683" s="147" t="s">
        <v>71</v>
      </c>
      <c r="F683" s="148" t="s">
        <v>825</v>
      </c>
      <c r="G683" s="148" t="s">
        <v>73</v>
      </c>
      <c r="H683" s="149"/>
      <c r="I683" s="280"/>
      <c r="J683" s="267"/>
      <c r="K683" s="152">
        <v>3</v>
      </c>
      <c r="L683" s="153">
        <v>10</v>
      </c>
      <c r="M683" s="281" t="s">
        <v>789</v>
      </c>
      <c r="N683" s="119" t="s">
        <v>110</v>
      </c>
      <c r="O683" s="120">
        <v>2</v>
      </c>
      <c r="P683" s="155" t="s">
        <v>111</v>
      </c>
      <c r="Q683" s="155">
        <v>0</v>
      </c>
      <c r="R683" s="155" t="s">
        <v>112</v>
      </c>
      <c r="S683" s="156">
        <v>0</v>
      </c>
      <c r="T683" s="156">
        <v>0</v>
      </c>
      <c r="U683" s="156" t="s">
        <v>790</v>
      </c>
      <c r="V683" s="157">
        <v>0</v>
      </c>
      <c r="W683" s="158">
        <v>48</v>
      </c>
      <c r="X683" s="159">
        <v>2</v>
      </c>
      <c r="Y683" s="160">
        <v>4</v>
      </c>
      <c r="Z683" s="161">
        <f t="shared" si="176"/>
        <v>0.48</v>
      </c>
      <c r="AA683" s="155">
        <v>0</v>
      </c>
      <c r="AB683" s="162" t="s">
        <v>80</v>
      </c>
      <c r="AC683" s="163" t="s">
        <v>56</v>
      </c>
      <c r="AD683" s="164" t="s">
        <v>56</v>
      </c>
      <c r="AE683" s="163" t="s">
        <v>56</v>
      </c>
      <c r="AF683" s="164">
        <f t="shared" si="177"/>
        <v>3.5999999999999996</v>
      </c>
      <c r="AG683" s="165">
        <f t="shared" si="178"/>
        <v>1727.9999999999998</v>
      </c>
      <c r="AH683" s="166" t="s">
        <v>113</v>
      </c>
      <c r="AI683" s="167"/>
      <c r="AJ683" s="168"/>
      <c r="AK683" s="169"/>
      <c r="AL683" s="170"/>
      <c r="AM683" s="171"/>
      <c r="AN683" s="172"/>
      <c r="AO683" s="173">
        <f t="shared" si="175"/>
        <v>0</v>
      </c>
      <c r="AP683" s="174" t="s">
        <v>82</v>
      </c>
      <c r="AQ683" s="175" t="str" cm="1">
        <f t="array" ref="AQ683">_xlfn.IFS(OR($G683="公衆街路灯A",$G683="定額電灯"),$G683&amp;AP683,COUNTIF(G683,"*従量電灯*"),G683,1,"-")</f>
        <v>従量電灯</v>
      </c>
      <c r="AR683" s="176" t="str" cm="1">
        <f t="array" ref="AR683">_xlfn.IFS($AN683=0,"-",OR($AH683="対象外",$AH683="-"),"-",OR($G683="公衆街路灯A",$G683="定額電灯"),_xlfn.XLOOKUP($AQ683,削除禁止_電灯料金!$B:$B,削除禁止_電灯料金!$E:$E,0),1,"-")</f>
        <v>-</v>
      </c>
      <c r="AS683" s="177" t="str" cm="1">
        <f t="array" ref="AS683">_xlfn.IFS($AR683="-","-",OR($G683="公衆街路灯A",$G683="定額電灯"),_xlfn.XLOOKUP(AQ683,削除禁止_電灯料金!$B:$B,削除禁止_電灯料金!$D:$D,0),1,"-")</f>
        <v>-</v>
      </c>
      <c r="AT683" s="176">
        <f>IFERROR(IF(OR($G683="公衆街路灯A",$G683="定額電灯"),"-",ROUND((_xlfn.XLOOKUP($AQ683,削除禁止_電灯料金!$B:$B,削除禁止_電灯料金!$E:$E)*AM683/1000*$K683*$L683/12),2)),"-")</f>
        <v>0</v>
      </c>
      <c r="AU683" s="177">
        <f>IFERROR(IF(OR($G683="公衆街路灯A",$G683="定額電灯"),"-",ROUND((AM683/1000*$K683*$L683/12)*_xlfn.XLOOKUP($A683,削除禁止_電灯料金!K:K,削除禁止_電灯料金!M:M,"-"),2)),"-")</f>
        <v>0</v>
      </c>
      <c r="AV683" s="178">
        <f>IFERROR(IF(OR($G683="公衆街路灯A",$G683="定額電灯"),ROUND((((AR683+AS683)*AN683))*12*_xlfn.XLOOKUP($A683,削除禁止_電灯料金!K:K,削除禁止_電灯料金!N:N),0),ROUND((AT683+AU683)*AN683*12*_xlfn.XLOOKUP($A683,削除禁止_電灯料金!K:K,削除禁止_電灯料金!N:N),0)),0)</f>
        <v>0</v>
      </c>
      <c r="AW683" s="145"/>
    </row>
    <row r="684" spans="1:49" ht="30" customHeight="1">
      <c r="A684" s="1">
        <v>9</v>
      </c>
      <c r="B684" s="319" t="s">
        <v>764</v>
      </c>
      <c r="C684" s="42"/>
      <c r="D684" s="146" t="s">
        <v>56</v>
      </c>
      <c r="E684" s="147" t="s">
        <v>71</v>
      </c>
      <c r="F684" s="148" t="s">
        <v>825</v>
      </c>
      <c r="G684" s="148" t="s">
        <v>73</v>
      </c>
      <c r="H684" s="149"/>
      <c r="I684" s="280"/>
      <c r="J684" s="267"/>
      <c r="K684" s="152">
        <v>24</v>
      </c>
      <c r="L684" s="153">
        <v>365</v>
      </c>
      <c r="M684" s="281" t="s">
        <v>775</v>
      </c>
      <c r="N684" s="119" t="s">
        <v>86</v>
      </c>
      <c r="O684" s="120">
        <v>1</v>
      </c>
      <c r="P684" s="155" t="s">
        <v>87</v>
      </c>
      <c r="Q684" s="155">
        <v>0</v>
      </c>
      <c r="R684" s="155" t="s">
        <v>88</v>
      </c>
      <c r="S684" s="156">
        <v>0</v>
      </c>
      <c r="T684" s="156">
        <v>0</v>
      </c>
      <c r="U684" s="156">
        <v>0</v>
      </c>
      <c r="V684" s="157" t="s">
        <v>90</v>
      </c>
      <c r="W684" s="158">
        <v>2.7</v>
      </c>
      <c r="X684" s="159">
        <v>1</v>
      </c>
      <c r="Y684" s="160">
        <v>1</v>
      </c>
      <c r="Z684" s="161">
        <f t="shared" si="176"/>
        <v>1.9710000000000001</v>
      </c>
      <c r="AA684" s="155">
        <v>0</v>
      </c>
      <c r="AB684" s="162" t="s">
        <v>80</v>
      </c>
      <c r="AC684" s="163" t="s">
        <v>56</v>
      </c>
      <c r="AD684" s="164" t="s">
        <v>56</v>
      </c>
      <c r="AE684" s="163" t="s">
        <v>56</v>
      </c>
      <c r="AF684" s="164">
        <f t="shared" si="177"/>
        <v>59.13</v>
      </c>
      <c r="AG684" s="165">
        <f t="shared" si="178"/>
        <v>7095.6</v>
      </c>
      <c r="AH684" s="166" t="s">
        <v>81</v>
      </c>
      <c r="AI684" s="167"/>
      <c r="AJ684" s="168"/>
      <c r="AK684" s="169"/>
      <c r="AL684" s="170"/>
      <c r="AM684" s="171"/>
      <c r="AN684" s="172"/>
      <c r="AO684" s="173">
        <f t="shared" si="175"/>
        <v>0</v>
      </c>
      <c r="AP684" s="174" t="s">
        <v>82</v>
      </c>
      <c r="AQ684" s="175" t="str" cm="1">
        <f t="array" ref="AQ684">_xlfn.IFS(OR($G684="公衆街路灯A",$G684="定額電灯"),$G684&amp;AP684,COUNTIF(G684,"*従量電灯*"),G684,1,"-")</f>
        <v>従量電灯</v>
      </c>
      <c r="AR684" s="176" t="str" cm="1">
        <f t="array" ref="AR684">_xlfn.IFS($AN684=0,"-",OR($AH684="対象外",$AH684="-"),"-",OR($G684="公衆街路灯A",$G684="定額電灯"),_xlfn.XLOOKUP($AQ684,削除禁止_電灯料金!$B:$B,削除禁止_電灯料金!$E:$E,0),1,"-")</f>
        <v>-</v>
      </c>
      <c r="AS684" s="177" t="str" cm="1">
        <f t="array" ref="AS684">_xlfn.IFS($AR684="-","-",OR($G684="公衆街路灯A",$G684="定額電灯"),_xlfn.XLOOKUP(AQ684,削除禁止_電灯料金!$B:$B,削除禁止_電灯料金!$D:$D,0),1,"-")</f>
        <v>-</v>
      </c>
      <c r="AT684" s="176">
        <f>IFERROR(IF(OR($G684="公衆街路灯A",$G684="定額電灯"),"-",ROUND((_xlfn.XLOOKUP($AQ684,削除禁止_電灯料金!$B:$B,削除禁止_電灯料金!$E:$E)*AM684/1000*$K684*$L684/12),2)),"-")</f>
        <v>0</v>
      </c>
      <c r="AU684" s="177">
        <f>IFERROR(IF(OR($G684="公衆街路灯A",$G684="定額電灯"),"-",ROUND((AM684/1000*$K684*$L684/12)*_xlfn.XLOOKUP($A684,削除禁止_電灯料金!K:K,削除禁止_電灯料金!M:M,"-"),2)),"-")</f>
        <v>0</v>
      </c>
      <c r="AV684" s="178">
        <f>IFERROR(IF(OR($G684="公衆街路灯A",$G684="定額電灯"),ROUND((((AR684+AS684)*AN684))*12*_xlfn.XLOOKUP($A684,削除禁止_電灯料金!K:K,削除禁止_電灯料金!N:N),0),ROUND((AT684+AU684)*AN684*12*_xlfn.XLOOKUP($A684,削除禁止_電灯料金!K:K,削除禁止_電灯料金!N:N),0)),0)</f>
        <v>0</v>
      </c>
      <c r="AW684" s="145"/>
    </row>
    <row r="685" spans="1:49" ht="30" customHeight="1">
      <c r="A685" s="1">
        <v>9</v>
      </c>
      <c r="B685" s="319" t="s">
        <v>764</v>
      </c>
      <c r="C685" s="42"/>
      <c r="D685" s="180" t="s">
        <v>56</v>
      </c>
      <c r="E685" s="181" t="s">
        <v>71</v>
      </c>
      <c r="F685" s="182" t="s">
        <v>826</v>
      </c>
      <c r="G685" s="182" t="s">
        <v>73</v>
      </c>
      <c r="H685" s="183" t="s">
        <v>769</v>
      </c>
      <c r="I685" s="311"/>
      <c r="J685" s="312"/>
      <c r="K685" s="186" t="s">
        <v>82</v>
      </c>
      <c r="L685" s="187" t="s">
        <v>82</v>
      </c>
      <c r="M685" s="313" t="s">
        <v>785</v>
      </c>
      <c r="N685" s="189" t="s">
        <v>75</v>
      </c>
      <c r="O685" s="190">
        <v>1</v>
      </c>
      <c r="P685" s="191" t="s">
        <v>486</v>
      </c>
      <c r="Q685" s="191">
        <v>0</v>
      </c>
      <c r="R685" s="191" t="s">
        <v>88</v>
      </c>
      <c r="S685" s="192" t="s">
        <v>786</v>
      </c>
      <c r="T685" s="192">
        <v>0</v>
      </c>
      <c r="U685" s="192" t="s">
        <v>787</v>
      </c>
      <c r="V685" s="193">
        <v>0</v>
      </c>
      <c r="W685" s="194" t="s">
        <v>56</v>
      </c>
      <c r="X685" s="195">
        <v>6</v>
      </c>
      <c r="Y685" s="196">
        <v>6</v>
      </c>
      <c r="Z685" s="197">
        <v>0</v>
      </c>
      <c r="AA685" s="191">
        <v>0</v>
      </c>
      <c r="AB685" s="198" t="s">
        <v>80</v>
      </c>
      <c r="AC685" s="199" t="s">
        <v>56</v>
      </c>
      <c r="AD685" s="200" t="s">
        <v>56</v>
      </c>
      <c r="AE685" s="199" t="s">
        <v>56</v>
      </c>
      <c r="AF685" s="200">
        <v>0</v>
      </c>
      <c r="AG685" s="201">
        <v>0</v>
      </c>
      <c r="AH685" s="201" t="s">
        <v>124</v>
      </c>
      <c r="AI685" s="202" t="s">
        <v>487</v>
      </c>
      <c r="AJ685" s="203"/>
      <c r="AK685" s="204"/>
      <c r="AL685" s="194"/>
      <c r="AM685" s="205"/>
      <c r="AN685" s="206"/>
      <c r="AO685" s="200">
        <f t="shared" si="175"/>
        <v>0</v>
      </c>
      <c r="AP685" s="207" t="s">
        <v>82</v>
      </c>
      <c r="AQ685" s="198" t="str" cm="1">
        <f t="array" ref="AQ685">_xlfn.IFS(OR($G685="公衆街路灯A",$G685="定額電灯"),$G685&amp;AP685,COUNTIF(G685,"*従量電灯*"),G685,1,"-")</f>
        <v>従量電灯</v>
      </c>
      <c r="AR685" s="208" t="str" cm="1">
        <f t="array" ref="AR685">_xlfn.IFS($AN685=0,"-",OR($AH685="対象外",$AH685="-"),"-",OR($G685="公衆街路灯A",$G685="定額電灯"),_xlfn.XLOOKUP($AQ685,削除禁止_電灯料金!$B:$B,削除禁止_電灯料金!$E:$E,0),1,"-")</f>
        <v>-</v>
      </c>
      <c r="AS685" s="209" t="str" cm="1">
        <f t="array" ref="AS685">_xlfn.IFS($AR685="-","-",OR($G685="公衆街路灯A",$G685="定額電灯"),_xlfn.XLOOKUP(AQ685,削除禁止_電灯料金!$B:$B,削除禁止_電灯料金!$D:$D,0),1,"-")</f>
        <v>-</v>
      </c>
      <c r="AT685" s="208" t="str">
        <f>IFERROR(IF(OR($G685="公衆街路灯A",$G685="定額電灯"),"-",ROUND((_xlfn.XLOOKUP($AQ685,削除禁止_電灯料金!$B:$B,削除禁止_電灯料金!$E:$E)*AM685/1000*$K685*$L685/12),2)),"-")</f>
        <v>-</v>
      </c>
      <c r="AU685" s="209" t="str">
        <f>IFERROR(IF(OR($G685="公衆街路灯A",$G685="定額電灯"),"-",ROUND((AM685/1000*$K685*$L685/12)*_xlfn.XLOOKUP($A685,削除禁止_電灯料金!K:K,削除禁止_電灯料金!M:M,"-"),2)),"-")</f>
        <v>-</v>
      </c>
      <c r="AV685" s="210">
        <f>IFERROR(IF(OR($G685="公衆街路灯A",$G685="定額電灯"),ROUND((((AR685+AS685)*AN685))*12*_xlfn.XLOOKUP($A685,削除禁止_電灯料金!K:K,削除禁止_電灯料金!N:N),0),ROUND((AT685+AU685)*AN685*12*_xlfn.XLOOKUP($A685,削除禁止_電灯料金!K:K,削除禁止_電灯料金!N:N),0)),0)</f>
        <v>0</v>
      </c>
      <c r="AW685" s="145"/>
    </row>
    <row r="686" spans="1:49" ht="30" customHeight="1">
      <c r="A686" s="1">
        <v>9</v>
      </c>
      <c r="B686" s="319" t="s">
        <v>764</v>
      </c>
      <c r="C686" s="42"/>
      <c r="D686" s="146" t="s">
        <v>56</v>
      </c>
      <c r="E686" s="147" t="s">
        <v>71</v>
      </c>
      <c r="F686" s="148" t="s">
        <v>826</v>
      </c>
      <c r="G686" s="148" t="s">
        <v>73</v>
      </c>
      <c r="H686" s="149"/>
      <c r="I686" s="280"/>
      <c r="J686" s="267"/>
      <c r="K686" s="152">
        <v>24</v>
      </c>
      <c r="L686" s="153">
        <v>365</v>
      </c>
      <c r="M686" s="281" t="s">
        <v>775</v>
      </c>
      <c r="N686" s="119" t="s">
        <v>86</v>
      </c>
      <c r="O686" s="120">
        <v>1</v>
      </c>
      <c r="P686" s="155" t="s">
        <v>87</v>
      </c>
      <c r="Q686" s="155">
        <v>0</v>
      </c>
      <c r="R686" s="155" t="s">
        <v>88</v>
      </c>
      <c r="S686" s="156">
        <v>0</v>
      </c>
      <c r="T686" s="156">
        <v>0</v>
      </c>
      <c r="U686" s="156">
        <v>0</v>
      </c>
      <c r="V686" s="157" t="s">
        <v>90</v>
      </c>
      <c r="W686" s="158">
        <v>2.7</v>
      </c>
      <c r="X686" s="159">
        <v>2</v>
      </c>
      <c r="Y686" s="160">
        <v>2</v>
      </c>
      <c r="Z686" s="161">
        <f t="shared" ref="Z686:Z689" si="179">K686*L686*W686*Y686/12/1000</f>
        <v>3.9420000000000002</v>
      </c>
      <c r="AA686" s="155">
        <v>0</v>
      </c>
      <c r="AB686" s="162" t="s">
        <v>80</v>
      </c>
      <c r="AC686" s="163" t="s">
        <v>56</v>
      </c>
      <c r="AD686" s="164" t="s">
        <v>56</v>
      </c>
      <c r="AE686" s="163" t="s">
        <v>56</v>
      </c>
      <c r="AF686" s="164">
        <f t="shared" ref="AF686:AF689" si="180">$B$2*Z686/Y686</f>
        <v>59.13</v>
      </c>
      <c r="AG686" s="165">
        <f t="shared" ref="AG686:AG689" si="181">Y686*AF686*120</f>
        <v>14191.2</v>
      </c>
      <c r="AH686" s="166" t="s">
        <v>81</v>
      </c>
      <c r="AI686" s="167"/>
      <c r="AJ686" s="168"/>
      <c r="AK686" s="169"/>
      <c r="AL686" s="170"/>
      <c r="AM686" s="171"/>
      <c r="AN686" s="172"/>
      <c r="AO686" s="173">
        <f t="shared" si="175"/>
        <v>0</v>
      </c>
      <c r="AP686" s="174" t="s">
        <v>82</v>
      </c>
      <c r="AQ686" s="175" t="str" cm="1">
        <f t="array" ref="AQ686">_xlfn.IFS(OR($G686="公衆街路灯A",$G686="定額電灯"),$G686&amp;AP686,COUNTIF(G686,"*従量電灯*"),G686,1,"-")</f>
        <v>従量電灯</v>
      </c>
      <c r="AR686" s="176" t="str" cm="1">
        <f t="array" ref="AR686">_xlfn.IFS($AN686=0,"-",OR($AH686="対象外",$AH686="-"),"-",OR($G686="公衆街路灯A",$G686="定額電灯"),_xlfn.XLOOKUP($AQ686,削除禁止_電灯料金!$B:$B,削除禁止_電灯料金!$E:$E,0),1,"-")</f>
        <v>-</v>
      </c>
      <c r="AS686" s="177" t="str" cm="1">
        <f t="array" ref="AS686">_xlfn.IFS($AR686="-","-",OR($G686="公衆街路灯A",$G686="定額電灯"),_xlfn.XLOOKUP(AQ686,削除禁止_電灯料金!$B:$B,削除禁止_電灯料金!$D:$D,0),1,"-")</f>
        <v>-</v>
      </c>
      <c r="AT686" s="176">
        <f>IFERROR(IF(OR($G686="公衆街路灯A",$G686="定額電灯"),"-",ROUND((_xlfn.XLOOKUP($AQ686,削除禁止_電灯料金!$B:$B,削除禁止_電灯料金!$E:$E)*AM686/1000*$K686*$L686/12),2)),"-")</f>
        <v>0</v>
      </c>
      <c r="AU686" s="177">
        <f>IFERROR(IF(OR($G686="公衆街路灯A",$G686="定額電灯"),"-",ROUND((AM686/1000*$K686*$L686/12)*_xlfn.XLOOKUP($A686,削除禁止_電灯料金!K:K,削除禁止_電灯料金!M:M,"-"),2)),"-")</f>
        <v>0</v>
      </c>
      <c r="AV686" s="178">
        <f>IFERROR(IF(OR($G686="公衆街路灯A",$G686="定額電灯"),ROUND((((AR686+AS686)*AN686))*12*_xlfn.XLOOKUP($A686,削除禁止_電灯料金!K:K,削除禁止_電灯料金!N:N),0),ROUND((AT686+AU686)*AN686*12*_xlfn.XLOOKUP($A686,削除禁止_電灯料金!K:K,削除禁止_電灯料金!N:N),0)),0)</f>
        <v>0</v>
      </c>
      <c r="AW686" s="145"/>
    </row>
    <row r="687" spans="1:49" ht="30" customHeight="1">
      <c r="A687" s="1">
        <v>9</v>
      </c>
      <c r="B687" s="319" t="s">
        <v>764</v>
      </c>
      <c r="C687" s="42"/>
      <c r="D687" s="146" t="s">
        <v>56</v>
      </c>
      <c r="E687" s="147" t="s">
        <v>71</v>
      </c>
      <c r="F687" s="148" t="s">
        <v>827</v>
      </c>
      <c r="G687" s="148" t="s">
        <v>73</v>
      </c>
      <c r="H687" s="149"/>
      <c r="I687" s="280"/>
      <c r="J687" s="267"/>
      <c r="K687" s="152">
        <v>3</v>
      </c>
      <c r="L687" s="153">
        <v>10</v>
      </c>
      <c r="M687" s="281" t="s">
        <v>789</v>
      </c>
      <c r="N687" s="119" t="s">
        <v>110</v>
      </c>
      <c r="O687" s="120">
        <v>2</v>
      </c>
      <c r="P687" s="155" t="s">
        <v>111</v>
      </c>
      <c r="Q687" s="155">
        <v>0</v>
      </c>
      <c r="R687" s="155" t="s">
        <v>112</v>
      </c>
      <c r="S687" s="156">
        <v>0</v>
      </c>
      <c r="T687" s="156">
        <v>0</v>
      </c>
      <c r="U687" s="156" t="s">
        <v>790</v>
      </c>
      <c r="V687" s="157">
        <v>0</v>
      </c>
      <c r="W687" s="158">
        <v>48</v>
      </c>
      <c r="X687" s="159">
        <v>2</v>
      </c>
      <c r="Y687" s="160">
        <v>4</v>
      </c>
      <c r="Z687" s="161">
        <f t="shared" si="179"/>
        <v>0.48</v>
      </c>
      <c r="AA687" s="155">
        <v>0</v>
      </c>
      <c r="AB687" s="162" t="s">
        <v>80</v>
      </c>
      <c r="AC687" s="163" t="s">
        <v>56</v>
      </c>
      <c r="AD687" s="164" t="s">
        <v>56</v>
      </c>
      <c r="AE687" s="163" t="s">
        <v>56</v>
      </c>
      <c r="AF687" s="164">
        <f t="shared" si="180"/>
        <v>3.5999999999999996</v>
      </c>
      <c r="AG687" s="165">
        <f t="shared" si="181"/>
        <v>1727.9999999999998</v>
      </c>
      <c r="AH687" s="166" t="s">
        <v>113</v>
      </c>
      <c r="AI687" s="167"/>
      <c r="AJ687" s="168"/>
      <c r="AK687" s="169"/>
      <c r="AL687" s="170"/>
      <c r="AM687" s="171"/>
      <c r="AN687" s="172"/>
      <c r="AO687" s="173">
        <f t="shared" si="175"/>
        <v>0</v>
      </c>
      <c r="AP687" s="174" t="s">
        <v>82</v>
      </c>
      <c r="AQ687" s="175" t="str" cm="1">
        <f t="array" ref="AQ687">_xlfn.IFS(OR($G687="公衆街路灯A",$G687="定額電灯"),$G687&amp;AP687,COUNTIF(G687,"*従量電灯*"),G687,1,"-")</f>
        <v>従量電灯</v>
      </c>
      <c r="AR687" s="176" t="str" cm="1">
        <f t="array" ref="AR687">_xlfn.IFS($AN687=0,"-",OR($AH687="対象外",$AH687="-"),"-",OR($G687="公衆街路灯A",$G687="定額電灯"),_xlfn.XLOOKUP($AQ687,削除禁止_電灯料金!$B:$B,削除禁止_電灯料金!$E:$E,0),1,"-")</f>
        <v>-</v>
      </c>
      <c r="AS687" s="177" t="str" cm="1">
        <f t="array" ref="AS687">_xlfn.IFS($AR687="-","-",OR($G687="公衆街路灯A",$G687="定額電灯"),_xlfn.XLOOKUP(AQ687,削除禁止_電灯料金!$B:$B,削除禁止_電灯料金!$D:$D,0),1,"-")</f>
        <v>-</v>
      </c>
      <c r="AT687" s="176">
        <f>IFERROR(IF(OR($G687="公衆街路灯A",$G687="定額電灯"),"-",ROUND((_xlfn.XLOOKUP($AQ687,削除禁止_電灯料金!$B:$B,削除禁止_電灯料金!$E:$E)*AM687/1000*$K687*$L687/12),2)),"-")</f>
        <v>0</v>
      </c>
      <c r="AU687" s="177">
        <f>IFERROR(IF(OR($G687="公衆街路灯A",$G687="定額電灯"),"-",ROUND((AM687/1000*$K687*$L687/12)*_xlfn.XLOOKUP($A687,削除禁止_電灯料金!K:K,削除禁止_電灯料金!M:M,"-"),2)),"-")</f>
        <v>0</v>
      </c>
      <c r="AV687" s="178">
        <f>IFERROR(IF(OR($G687="公衆街路灯A",$G687="定額電灯"),ROUND((((AR687+AS687)*AN687))*12*_xlfn.XLOOKUP($A687,削除禁止_電灯料金!K:K,削除禁止_電灯料金!N:N),0),ROUND((AT687+AU687)*AN687*12*_xlfn.XLOOKUP($A687,削除禁止_電灯料金!K:K,削除禁止_電灯料金!N:N),0)),0)</f>
        <v>0</v>
      </c>
      <c r="AW687" s="145"/>
    </row>
    <row r="688" spans="1:49" ht="30" customHeight="1">
      <c r="A688" s="1">
        <v>9</v>
      </c>
      <c r="B688" s="319" t="s">
        <v>764</v>
      </c>
      <c r="C688" s="42"/>
      <c r="D688" s="146" t="s">
        <v>56</v>
      </c>
      <c r="E688" s="147" t="s">
        <v>71</v>
      </c>
      <c r="F688" s="148" t="s">
        <v>827</v>
      </c>
      <c r="G688" s="148" t="s">
        <v>73</v>
      </c>
      <c r="H688" s="149"/>
      <c r="I688" s="280"/>
      <c r="J688" s="267"/>
      <c r="K688" s="152">
        <v>24</v>
      </c>
      <c r="L688" s="153">
        <v>365</v>
      </c>
      <c r="M688" s="281" t="s">
        <v>775</v>
      </c>
      <c r="N688" s="119" t="s">
        <v>86</v>
      </c>
      <c r="O688" s="120">
        <v>1</v>
      </c>
      <c r="P688" s="155" t="s">
        <v>87</v>
      </c>
      <c r="Q688" s="155">
        <v>0</v>
      </c>
      <c r="R688" s="155" t="s">
        <v>88</v>
      </c>
      <c r="S688" s="156">
        <v>0</v>
      </c>
      <c r="T688" s="156">
        <v>0</v>
      </c>
      <c r="U688" s="156">
        <v>0</v>
      </c>
      <c r="V688" s="157" t="s">
        <v>90</v>
      </c>
      <c r="W688" s="158">
        <v>2.7</v>
      </c>
      <c r="X688" s="159">
        <v>1</v>
      </c>
      <c r="Y688" s="160">
        <v>1</v>
      </c>
      <c r="Z688" s="161">
        <f t="shared" si="179"/>
        <v>1.9710000000000001</v>
      </c>
      <c r="AA688" s="155">
        <v>0</v>
      </c>
      <c r="AB688" s="162" t="s">
        <v>80</v>
      </c>
      <c r="AC688" s="163" t="s">
        <v>56</v>
      </c>
      <c r="AD688" s="164" t="s">
        <v>56</v>
      </c>
      <c r="AE688" s="163" t="s">
        <v>56</v>
      </c>
      <c r="AF688" s="164">
        <f t="shared" si="180"/>
        <v>59.13</v>
      </c>
      <c r="AG688" s="165">
        <f t="shared" si="181"/>
        <v>7095.6</v>
      </c>
      <c r="AH688" s="166" t="s">
        <v>81</v>
      </c>
      <c r="AI688" s="167"/>
      <c r="AJ688" s="168"/>
      <c r="AK688" s="169"/>
      <c r="AL688" s="170"/>
      <c r="AM688" s="171"/>
      <c r="AN688" s="172"/>
      <c r="AO688" s="173">
        <f t="shared" si="175"/>
        <v>0</v>
      </c>
      <c r="AP688" s="174" t="s">
        <v>82</v>
      </c>
      <c r="AQ688" s="175" t="str" cm="1">
        <f t="array" ref="AQ688">_xlfn.IFS(OR($G688="公衆街路灯A",$G688="定額電灯"),$G688&amp;AP688,COUNTIF(G688,"*従量電灯*"),G688,1,"-")</f>
        <v>従量電灯</v>
      </c>
      <c r="AR688" s="176" t="str" cm="1">
        <f t="array" ref="AR688">_xlfn.IFS($AN688=0,"-",OR($AH688="対象外",$AH688="-"),"-",OR($G688="公衆街路灯A",$G688="定額電灯"),_xlfn.XLOOKUP($AQ688,削除禁止_電灯料金!$B:$B,削除禁止_電灯料金!$E:$E,0),1,"-")</f>
        <v>-</v>
      </c>
      <c r="AS688" s="177" t="str" cm="1">
        <f t="array" ref="AS688">_xlfn.IFS($AR688="-","-",OR($G688="公衆街路灯A",$G688="定額電灯"),_xlfn.XLOOKUP(AQ688,削除禁止_電灯料金!$B:$B,削除禁止_電灯料金!$D:$D,0),1,"-")</f>
        <v>-</v>
      </c>
      <c r="AT688" s="176">
        <f>IFERROR(IF(OR($G688="公衆街路灯A",$G688="定額電灯"),"-",ROUND((_xlfn.XLOOKUP($AQ688,削除禁止_電灯料金!$B:$B,削除禁止_電灯料金!$E:$E)*AM688/1000*$K688*$L688/12),2)),"-")</f>
        <v>0</v>
      </c>
      <c r="AU688" s="177">
        <f>IFERROR(IF(OR($G688="公衆街路灯A",$G688="定額電灯"),"-",ROUND((AM688/1000*$K688*$L688/12)*_xlfn.XLOOKUP($A688,削除禁止_電灯料金!K:K,削除禁止_電灯料金!M:M,"-"),2)),"-")</f>
        <v>0</v>
      </c>
      <c r="AV688" s="178">
        <f>IFERROR(IF(OR($G688="公衆街路灯A",$G688="定額電灯"),ROUND((((AR688+AS688)*AN688))*12*_xlfn.XLOOKUP($A688,削除禁止_電灯料金!K:K,削除禁止_電灯料金!N:N),0),ROUND((AT688+AU688)*AN688*12*_xlfn.XLOOKUP($A688,削除禁止_電灯料金!K:K,削除禁止_電灯料金!N:N),0)),0)</f>
        <v>0</v>
      </c>
      <c r="AW688" s="145"/>
    </row>
    <row r="689" spans="1:49" ht="30" customHeight="1">
      <c r="A689" s="1">
        <v>9</v>
      </c>
      <c r="B689" s="319" t="s">
        <v>764</v>
      </c>
      <c r="C689" s="42"/>
      <c r="D689" s="146" t="s">
        <v>56</v>
      </c>
      <c r="E689" s="147" t="s">
        <v>71</v>
      </c>
      <c r="F689" s="148" t="s">
        <v>739</v>
      </c>
      <c r="G689" s="148" t="s">
        <v>73</v>
      </c>
      <c r="H689" s="149"/>
      <c r="I689" s="280"/>
      <c r="J689" s="267"/>
      <c r="K689" s="152">
        <v>3</v>
      </c>
      <c r="L689" s="153">
        <v>10</v>
      </c>
      <c r="M689" s="281" t="s">
        <v>828</v>
      </c>
      <c r="N689" s="119" t="s">
        <v>134</v>
      </c>
      <c r="O689" s="120">
        <v>1</v>
      </c>
      <c r="P689" s="155" t="s">
        <v>111</v>
      </c>
      <c r="Q689" s="155">
        <v>0</v>
      </c>
      <c r="R689" s="155">
        <v>0</v>
      </c>
      <c r="S689" s="156" t="s">
        <v>800</v>
      </c>
      <c r="T689" s="156">
        <v>0</v>
      </c>
      <c r="U689" s="156">
        <v>0</v>
      </c>
      <c r="V689" s="157">
        <v>0</v>
      </c>
      <c r="W689" s="158">
        <v>48</v>
      </c>
      <c r="X689" s="159">
        <v>1</v>
      </c>
      <c r="Y689" s="160">
        <v>1</v>
      </c>
      <c r="Z689" s="161">
        <f t="shared" si="179"/>
        <v>0.12</v>
      </c>
      <c r="AA689" s="155">
        <v>0</v>
      </c>
      <c r="AB689" s="162" t="s">
        <v>80</v>
      </c>
      <c r="AC689" s="163" t="s">
        <v>56</v>
      </c>
      <c r="AD689" s="164" t="s">
        <v>56</v>
      </c>
      <c r="AE689" s="163" t="s">
        <v>56</v>
      </c>
      <c r="AF689" s="164">
        <f t="shared" si="180"/>
        <v>3.5999999999999996</v>
      </c>
      <c r="AG689" s="165">
        <f t="shared" si="181"/>
        <v>431.99999999999994</v>
      </c>
      <c r="AH689" s="166" t="s">
        <v>113</v>
      </c>
      <c r="AI689" s="167"/>
      <c r="AJ689" s="168"/>
      <c r="AK689" s="169"/>
      <c r="AL689" s="170"/>
      <c r="AM689" s="171"/>
      <c r="AN689" s="172"/>
      <c r="AO689" s="173">
        <f t="shared" si="175"/>
        <v>0</v>
      </c>
      <c r="AP689" s="174" t="s">
        <v>82</v>
      </c>
      <c r="AQ689" s="175" t="str" cm="1">
        <f t="array" ref="AQ689">_xlfn.IFS(OR($G689="公衆街路灯A",$G689="定額電灯"),$G689&amp;AP689,COUNTIF(G689,"*従量電灯*"),G689,1,"-")</f>
        <v>従量電灯</v>
      </c>
      <c r="AR689" s="176" t="str" cm="1">
        <f t="array" ref="AR689">_xlfn.IFS($AN689=0,"-",OR($AH689="対象外",$AH689="-"),"-",OR($G689="公衆街路灯A",$G689="定額電灯"),_xlfn.XLOOKUP($AQ689,削除禁止_電灯料金!$B:$B,削除禁止_電灯料金!$E:$E,0),1,"-")</f>
        <v>-</v>
      </c>
      <c r="AS689" s="177" t="str" cm="1">
        <f t="array" ref="AS689">_xlfn.IFS($AR689="-","-",OR($G689="公衆街路灯A",$G689="定額電灯"),_xlfn.XLOOKUP(AQ689,削除禁止_電灯料金!$B:$B,削除禁止_電灯料金!$D:$D,0),1,"-")</f>
        <v>-</v>
      </c>
      <c r="AT689" s="176">
        <f>IFERROR(IF(OR($G689="公衆街路灯A",$G689="定額電灯"),"-",ROUND((_xlfn.XLOOKUP($AQ689,削除禁止_電灯料金!$B:$B,削除禁止_電灯料金!$E:$E)*AM689/1000*$K689*$L689/12),2)),"-")</f>
        <v>0</v>
      </c>
      <c r="AU689" s="177">
        <f>IFERROR(IF(OR($G689="公衆街路灯A",$G689="定額電灯"),"-",ROUND((AM689/1000*$K689*$L689/12)*_xlfn.XLOOKUP($A689,削除禁止_電灯料金!K:K,削除禁止_電灯料金!M:M,"-"),2)),"-")</f>
        <v>0</v>
      </c>
      <c r="AV689" s="178">
        <f>IFERROR(IF(OR($G689="公衆街路灯A",$G689="定額電灯"),ROUND((((AR689+AS689)*AN689))*12*_xlfn.XLOOKUP($A689,削除禁止_電灯料金!K:K,削除禁止_電灯料金!N:N),0),ROUND((AT689+AU689)*AN689*12*_xlfn.XLOOKUP($A689,削除禁止_電灯料金!K:K,削除禁止_電灯料金!N:N),0)),0)</f>
        <v>0</v>
      </c>
      <c r="AW689" s="145"/>
    </row>
    <row r="690" spans="1:49" ht="30" customHeight="1">
      <c r="A690" s="1">
        <v>9</v>
      </c>
      <c r="B690" s="319" t="s">
        <v>764</v>
      </c>
      <c r="C690" s="42"/>
      <c r="D690" s="180" t="s">
        <v>56</v>
      </c>
      <c r="E690" s="181" t="s">
        <v>71</v>
      </c>
      <c r="F690" s="182" t="s">
        <v>829</v>
      </c>
      <c r="G690" s="182" t="s">
        <v>73</v>
      </c>
      <c r="H690" s="318" t="s">
        <v>483</v>
      </c>
      <c r="I690" s="311"/>
      <c r="J690" s="312"/>
      <c r="K690" s="186" t="s">
        <v>82</v>
      </c>
      <c r="L690" s="187" t="s">
        <v>82</v>
      </c>
      <c r="M690" s="313" t="s">
        <v>484</v>
      </c>
      <c r="N690" s="189" t="s">
        <v>485</v>
      </c>
      <c r="O690" s="190">
        <v>0</v>
      </c>
      <c r="P690" s="191" t="s">
        <v>486</v>
      </c>
      <c r="Q690" s="191">
        <v>0</v>
      </c>
      <c r="R690" s="191">
        <v>0</v>
      </c>
      <c r="S690" s="192">
        <v>0</v>
      </c>
      <c r="T690" s="192">
        <v>0</v>
      </c>
      <c r="U690" s="192">
        <v>0</v>
      </c>
      <c r="V690" s="193">
        <v>0</v>
      </c>
      <c r="W690" s="194" t="s">
        <v>56</v>
      </c>
      <c r="X690" s="195"/>
      <c r="Y690" s="196">
        <v>0</v>
      </c>
      <c r="Z690" s="197">
        <v>0</v>
      </c>
      <c r="AA690" s="191">
        <v>0</v>
      </c>
      <c r="AB690" s="198" t="s">
        <v>80</v>
      </c>
      <c r="AC690" s="199" t="s">
        <v>56</v>
      </c>
      <c r="AD690" s="200" t="s">
        <v>56</v>
      </c>
      <c r="AE690" s="199" t="s">
        <v>56</v>
      </c>
      <c r="AF690" s="200" t="s">
        <v>56</v>
      </c>
      <c r="AG690" s="201">
        <v>0</v>
      </c>
      <c r="AH690" s="201" t="s">
        <v>124</v>
      </c>
      <c r="AI690" s="202" t="s">
        <v>487</v>
      </c>
      <c r="AJ690" s="203"/>
      <c r="AK690" s="204"/>
      <c r="AL690" s="194"/>
      <c r="AM690" s="205"/>
      <c r="AN690" s="206"/>
      <c r="AO690" s="200">
        <f t="shared" si="175"/>
        <v>0</v>
      </c>
      <c r="AP690" s="207" t="s">
        <v>82</v>
      </c>
      <c r="AQ690" s="198" t="str" cm="1">
        <f t="array" ref="AQ690">_xlfn.IFS(OR($G690="公衆街路灯A",$G690="定額電灯"),$G690&amp;AP690,COUNTIF(G690,"*従量電灯*"),G690,1,"-")</f>
        <v>従量電灯</v>
      </c>
      <c r="AR690" s="208" t="str" cm="1">
        <f t="array" ref="AR690">_xlfn.IFS($AN690=0,"-",OR($AH690="対象外",$AH690="-"),"-",OR($G690="公衆街路灯A",$G690="定額電灯"),_xlfn.XLOOKUP($AQ690,削除禁止_電灯料金!$B:$B,削除禁止_電灯料金!$E:$E,0),1,"-")</f>
        <v>-</v>
      </c>
      <c r="AS690" s="209" t="str" cm="1">
        <f t="array" ref="AS690">_xlfn.IFS($AR690="-","-",OR($G690="公衆街路灯A",$G690="定額電灯"),_xlfn.XLOOKUP(AQ690,削除禁止_電灯料金!$B:$B,削除禁止_電灯料金!$D:$D,0),1,"-")</f>
        <v>-</v>
      </c>
      <c r="AT690" s="208" t="str">
        <f>IFERROR(IF(OR($G690="公衆街路灯A",$G690="定額電灯"),"-",ROUND((_xlfn.XLOOKUP($AQ690,削除禁止_電灯料金!$B:$B,削除禁止_電灯料金!$E:$E)*AM690/1000*$K690*$L690/12),2)),"-")</f>
        <v>-</v>
      </c>
      <c r="AU690" s="209" t="str">
        <f>IFERROR(IF(OR($G690="公衆街路灯A",$G690="定額電灯"),"-",ROUND((AM690/1000*$K690*$L690/12)*_xlfn.XLOOKUP($A690,削除禁止_電灯料金!K:K,削除禁止_電灯料金!M:M,"-"),2)),"-")</f>
        <v>-</v>
      </c>
      <c r="AV690" s="210">
        <f>IFERROR(IF(OR($G690="公衆街路灯A",$G690="定額電灯"),ROUND((((AR690+AS690)*AN690))*12*_xlfn.XLOOKUP($A690,削除禁止_電灯料金!K:K,削除禁止_電灯料金!N:N),0),ROUND((AT690+AU690)*AN690*12*_xlfn.XLOOKUP($A690,削除禁止_電灯料金!K:K,削除禁止_電灯料金!N:N),0)),0)</f>
        <v>0</v>
      </c>
      <c r="AW690" s="145"/>
    </row>
    <row r="691" spans="1:49" ht="30" customHeight="1">
      <c r="A691" s="1">
        <v>9</v>
      </c>
      <c r="B691" s="319" t="s">
        <v>764</v>
      </c>
      <c r="C691" s="42"/>
      <c r="D691" s="180" t="s">
        <v>56</v>
      </c>
      <c r="E691" s="181" t="s">
        <v>71</v>
      </c>
      <c r="F691" s="182" t="s">
        <v>830</v>
      </c>
      <c r="G691" s="182" t="s">
        <v>73</v>
      </c>
      <c r="H691" s="183" t="s">
        <v>769</v>
      </c>
      <c r="I691" s="311"/>
      <c r="J691" s="312"/>
      <c r="K691" s="186" t="s">
        <v>82</v>
      </c>
      <c r="L691" s="187" t="s">
        <v>82</v>
      </c>
      <c r="M691" s="313" t="s">
        <v>785</v>
      </c>
      <c r="N691" s="189" t="s">
        <v>75</v>
      </c>
      <c r="O691" s="190">
        <v>1</v>
      </c>
      <c r="P691" s="191" t="s">
        <v>486</v>
      </c>
      <c r="Q691" s="191">
        <v>0</v>
      </c>
      <c r="R691" s="191" t="s">
        <v>88</v>
      </c>
      <c r="S691" s="192" t="s">
        <v>786</v>
      </c>
      <c r="T691" s="192">
        <v>0</v>
      </c>
      <c r="U691" s="192" t="s">
        <v>787</v>
      </c>
      <c r="V691" s="193">
        <v>0</v>
      </c>
      <c r="W691" s="194" t="s">
        <v>56</v>
      </c>
      <c r="X691" s="195">
        <v>4</v>
      </c>
      <c r="Y691" s="196">
        <v>4</v>
      </c>
      <c r="Z691" s="197">
        <v>0</v>
      </c>
      <c r="AA691" s="191">
        <v>0</v>
      </c>
      <c r="AB691" s="198" t="s">
        <v>80</v>
      </c>
      <c r="AC691" s="199" t="s">
        <v>56</v>
      </c>
      <c r="AD691" s="200" t="s">
        <v>56</v>
      </c>
      <c r="AE691" s="199" t="s">
        <v>56</v>
      </c>
      <c r="AF691" s="200">
        <v>0</v>
      </c>
      <c r="AG691" s="201">
        <v>0</v>
      </c>
      <c r="AH691" s="201" t="s">
        <v>124</v>
      </c>
      <c r="AI691" s="202" t="s">
        <v>487</v>
      </c>
      <c r="AJ691" s="203"/>
      <c r="AK691" s="204"/>
      <c r="AL691" s="194"/>
      <c r="AM691" s="205"/>
      <c r="AN691" s="206"/>
      <c r="AO691" s="200">
        <f t="shared" si="175"/>
        <v>0</v>
      </c>
      <c r="AP691" s="207" t="s">
        <v>82</v>
      </c>
      <c r="AQ691" s="198" t="str" cm="1">
        <f t="array" ref="AQ691">_xlfn.IFS(OR($G691="公衆街路灯A",$G691="定額電灯"),$G691&amp;AP691,COUNTIF(G691,"*従量電灯*"),G691,1,"-")</f>
        <v>従量電灯</v>
      </c>
      <c r="AR691" s="208" t="str" cm="1">
        <f t="array" ref="AR691">_xlfn.IFS($AN691=0,"-",OR($AH691="対象外",$AH691="-"),"-",OR($G691="公衆街路灯A",$G691="定額電灯"),_xlfn.XLOOKUP($AQ691,削除禁止_電灯料金!$B:$B,削除禁止_電灯料金!$E:$E,0),1,"-")</f>
        <v>-</v>
      </c>
      <c r="AS691" s="209" t="str" cm="1">
        <f t="array" ref="AS691">_xlfn.IFS($AR691="-","-",OR($G691="公衆街路灯A",$G691="定額電灯"),_xlfn.XLOOKUP(AQ691,削除禁止_電灯料金!$B:$B,削除禁止_電灯料金!$D:$D,0),1,"-")</f>
        <v>-</v>
      </c>
      <c r="AT691" s="208" t="str">
        <f>IFERROR(IF(OR($G691="公衆街路灯A",$G691="定額電灯"),"-",ROUND((_xlfn.XLOOKUP($AQ691,削除禁止_電灯料金!$B:$B,削除禁止_電灯料金!$E:$E)*AM691/1000*$K691*$L691/12),2)),"-")</f>
        <v>-</v>
      </c>
      <c r="AU691" s="209" t="str">
        <f>IFERROR(IF(OR($G691="公衆街路灯A",$G691="定額電灯"),"-",ROUND((AM691/1000*$K691*$L691/12)*_xlfn.XLOOKUP($A691,削除禁止_電灯料金!K:K,削除禁止_電灯料金!M:M,"-"),2)),"-")</f>
        <v>-</v>
      </c>
      <c r="AV691" s="210">
        <f>IFERROR(IF(OR($G691="公衆街路灯A",$G691="定額電灯"),ROUND((((AR691+AS691)*AN691))*12*_xlfn.XLOOKUP($A691,削除禁止_電灯料金!K:K,削除禁止_電灯料金!N:N),0),ROUND((AT691+AU691)*AN691*12*_xlfn.XLOOKUP($A691,削除禁止_電灯料金!K:K,削除禁止_電灯料金!N:N),0)),0)</f>
        <v>0</v>
      </c>
      <c r="AW691" s="145"/>
    </row>
    <row r="692" spans="1:49" ht="30" customHeight="1">
      <c r="A692" s="1">
        <v>9</v>
      </c>
      <c r="B692" s="319" t="s">
        <v>764</v>
      </c>
      <c r="C692" s="42"/>
      <c r="D692" s="146" t="s">
        <v>56</v>
      </c>
      <c r="E692" s="147" t="s">
        <v>71</v>
      </c>
      <c r="F692" s="148" t="s">
        <v>830</v>
      </c>
      <c r="G692" s="148" t="s">
        <v>73</v>
      </c>
      <c r="H692" s="149"/>
      <c r="I692" s="280"/>
      <c r="J692" s="267"/>
      <c r="K692" s="152">
        <v>24</v>
      </c>
      <c r="L692" s="153">
        <v>365</v>
      </c>
      <c r="M692" s="281" t="s">
        <v>770</v>
      </c>
      <c r="N692" s="119" t="s">
        <v>86</v>
      </c>
      <c r="O692" s="120">
        <v>1</v>
      </c>
      <c r="P692" s="155" t="s">
        <v>725</v>
      </c>
      <c r="Q692" s="155">
        <v>0</v>
      </c>
      <c r="R692" s="155" t="s">
        <v>88</v>
      </c>
      <c r="S692" s="156">
        <v>0</v>
      </c>
      <c r="T692" s="156">
        <v>0</v>
      </c>
      <c r="U692" s="156">
        <v>0</v>
      </c>
      <c r="V692" s="157" t="s">
        <v>90</v>
      </c>
      <c r="W692" s="158">
        <v>2</v>
      </c>
      <c r="X692" s="159">
        <v>1</v>
      </c>
      <c r="Y692" s="160">
        <v>1</v>
      </c>
      <c r="Z692" s="161">
        <f t="shared" ref="Z692" si="182">K692*L692*W692*Y692/12/1000</f>
        <v>1.46</v>
      </c>
      <c r="AA692" s="155">
        <v>0</v>
      </c>
      <c r="AB692" s="162" t="s">
        <v>80</v>
      </c>
      <c r="AC692" s="163" t="s">
        <v>56</v>
      </c>
      <c r="AD692" s="164" t="s">
        <v>56</v>
      </c>
      <c r="AE692" s="163" t="s">
        <v>56</v>
      </c>
      <c r="AF692" s="164">
        <f t="shared" ref="AF692" si="183">$B$2*Z692/Y692</f>
        <v>43.8</v>
      </c>
      <c r="AG692" s="165">
        <f t="shared" ref="AG692" si="184">Y692*AF692*120</f>
        <v>5256</v>
      </c>
      <c r="AH692" s="166" t="s">
        <v>81</v>
      </c>
      <c r="AI692" s="167"/>
      <c r="AJ692" s="168"/>
      <c r="AK692" s="169"/>
      <c r="AL692" s="170"/>
      <c r="AM692" s="171"/>
      <c r="AN692" s="172"/>
      <c r="AO692" s="173">
        <f t="shared" si="175"/>
        <v>0</v>
      </c>
      <c r="AP692" s="174" t="s">
        <v>82</v>
      </c>
      <c r="AQ692" s="175" t="str" cm="1">
        <f t="array" ref="AQ692">_xlfn.IFS(OR($G692="公衆街路灯A",$G692="定額電灯"),$G692&amp;AP692,COUNTIF(G692,"*従量電灯*"),G692,1,"-")</f>
        <v>従量電灯</v>
      </c>
      <c r="AR692" s="176" t="str" cm="1">
        <f t="array" ref="AR692">_xlfn.IFS($AN692=0,"-",OR($AH692="対象外",$AH692="-"),"-",OR($G692="公衆街路灯A",$G692="定額電灯"),_xlfn.XLOOKUP($AQ692,削除禁止_電灯料金!$B:$B,削除禁止_電灯料金!$E:$E,0),1,"-")</f>
        <v>-</v>
      </c>
      <c r="AS692" s="177" t="str" cm="1">
        <f t="array" ref="AS692">_xlfn.IFS($AR692="-","-",OR($G692="公衆街路灯A",$G692="定額電灯"),_xlfn.XLOOKUP(AQ692,削除禁止_電灯料金!$B:$B,削除禁止_電灯料金!$D:$D,0),1,"-")</f>
        <v>-</v>
      </c>
      <c r="AT692" s="176">
        <f>IFERROR(IF(OR($G692="公衆街路灯A",$G692="定額電灯"),"-",ROUND((_xlfn.XLOOKUP($AQ692,削除禁止_電灯料金!$B:$B,削除禁止_電灯料金!$E:$E)*AM692/1000*$K692*$L692/12),2)),"-")</f>
        <v>0</v>
      </c>
      <c r="AU692" s="177">
        <f>IFERROR(IF(OR($G692="公衆街路灯A",$G692="定額電灯"),"-",ROUND((AM692/1000*$K692*$L692/12)*_xlfn.XLOOKUP($A692,削除禁止_電灯料金!K:K,削除禁止_電灯料金!M:M,"-"),2)),"-")</f>
        <v>0</v>
      </c>
      <c r="AV692" s="178">
        <f>IFERROR(IF(OR($G692="公衆街路灯A",$G692="定額電灯"),ROUND((((AR692+AS692)*AN692))*12*_xlfn.XLOOKUP($A692,削除禁止_電灯料金!K:K,削除禁止_電灯料金!N:N),0),ROUND((AT692+AU692)*AN692*12*_xlfn.XLOOKUP($A692,削除禁止_電灯料金!K:K,削除禁止_電灯料金!N:N),0)),0)</f>
        <v>0</v>
      </c>
      <c r="AW692" s="145"/>
    </row>
    <row r="693" spans="1:49" ht="30" customHeight="1">
      <c r="A693" s="1">
        <v>9</v>
      </c>
      <c r="B693" s="319" t="s">
        <v>764</v>
      </c>
      <c r="C693" s="42"/>
      <c r="D693" s="180" t="s">
        <v>56</v>
      </c>
      <c r="E693" s="181" t="s">
        <v>71</v>
      </c>
      <c r="F693" s="182" t="s">
        <v>831</v>
      </c>
      <c r="G693" s="182" t="s">
        <v>73</v>
      </c>
      <c r="H693" s="318" t="s">
        <v>483</v>
      </c>
      <c r="I693" s="311"/>
      <c r="J693" s="312"/>
      <c r="K693" s="186" t="s">
        <v>82</v>
      </c>
      <c r="L693" s="187" t="s">
        <v>82</v>
      </c>
      <c r="M693" s="313" t="s">
        <v>484</v>
      </c>
      <c r="N693" s="189" t="s">
        <v>485</v>
      </c>
      <c r="O693" s="190">
        <v>0</v>
      </c>
      <c r="P693" s="191" t="s">
        <v>486</v>
      </c>
      <c r="Q693" s="191">
        <v>0</v>
      </c>
      <c r="R693" s="191">
        <v>0</v>
      </c>
      <c r="S693" s="192">
        <v>0</v>
      </c>
      <c r="T693" s="192">
        <v>0</v>
      </c>
      <c r="U693" s="192">
        <v>0</v>
      </c>
      <c r="V693" s="193">
        <v>0</v>
      </c>
      <c r="W693" s="194" t="s">
        <v>56</v>
      </c>
      <c r="X693" s="195"/>
      <c r="Y693" s="196">
        <v>0</v>
      </c>
      <c r="Z693" s="197">
        <v>0</v>
      </c>
      <c r="AA693" s="191">
        <v>0</v>
      </c>
      <c r="AB693" s="198" t="s">
        <v>80</v>
      </c>
      <c r="AC693" s="199" t="s">
        <v>56</v>
      </c>
      <c r="AD693" s="200" t="s">
        <v>56</v>
      </c>
      <c r="AE693" s="199" t="s">
        <v>56</v>
      </c>
      <c r="AF693" s="200" t="s">
        <v>56</v>
      </c>
      <c r="AG693" s="201">
        <v>0</v>
      </c>
      <c r="AH693" s="201" t="s">
        <v>124</v>
      </c>
      <c r="AI693" s="202" t="s">
        <v>487</v>
      </c>
      <c r="AJ693" s="203"/>
      <c r="AK693" s="204"/>
      <c r="AL693" s="194"/>
      <c r="AM693" s="205"/>
      <c r="AN693" s="206"/>
      <c r="AO693" s="200">
        <f t="shared" si="175"/>
        <v>0</v>
      </c>
      <c r="AP693" s="207" t="s">
        <v>82</v>
      </c>
      <c r="AQ693" s="198" t="str" cm="1">
        <f t="array" ref="AQ693">_xlfn.IFS(OR($G693="公衆街路灯A",$G693="定額電灯"),$G693&amp;AP693,COUNTIF(G693,"*従量電灯*"),G693,1,"-")</f>
        <v>従量電灯</v>
      </c>
      <c r="AR693" s="208" t="str" cm="1">
        <f t="array" ref="AR693">_xlfn.IFS($AN693=0,"-",OR($AH693="対象外",$AH693="-"),"-",OR($G693="公衆街路灯A",$G693="定額電灯"),_xlfn.XLOOKUP($AQ693,削除禁止_電灯料金!$B:$B,削除禁止_電灯料金!$E:$E,0),1,"-")</f>
        <v>-</v>
      </c>
      <c r="AS693" s="209" t="str" cm="1">
        <f t="array" ref="AS693">_xlfn.IFS($AR693="-","-",OR($G693="公衆街路灯A",$G693="定額電灯"),_xlfn.XLOOKUP(AQ693,削除禁止_電灯料金!$B:$B,削除禁止_電灯料金!$D:$D,0),1,"-")</f>
        <v>-</v>
      </c>
      <c r="AT693" s="208" t="str">
        <f>IFERROR(IF(OR($G693="公衆街路灯A",$G693="定額電灯"),"-",ROUND((_xlfn.XLOOKUP($AQ693,削除禁止_電灯料金!$B:$B,削除禁止_電灯料金!$E:$E)*AM693/1000*$K693*$L693/12),2)),"-")</f>
        <v>-</v>
      </c>
      <c r="AU693" s="209" t="str">
        <f>IFERROR(IF(OR($G693="公衆街路灯A",$G693="定額電灯"),"-",ROUND((AM693/1000*$K693*$L693/12)*_xlfn.XLOOKUP($A693,削除禁止_電灯料金!K:K,削除禁止_電灯料金!M:M,"-"),2)),"-")</f>
        <v>-</v>
      </c>
      <c r="AV693" s="210">
        <f>IFERROR(IF(OR($G693="公衆街路灯A",$G693="定額電灯"),ROUND((((AR693+AS693)*AN693))*12*_xlfn.XLOOKUP($A693,削除禁止_電灯料金!K:K,削除禁止_電灯料金!N:N),0),ROUND((AT693+AU693)*AN693*12*_xlfn.XLOOKUP($A693,削除禁止_電灯料金!K:K,削除禁止_電灯料金!N:N),0)),0)</f>
        <v>0</v>
      </c>
      <c r="AW693" s="145"/>
    </row>
    <row r="694" spans="1:49" ht="30" customHeight="1">
      <c r="A694" s="1">
        <v>9</v>
      </c>
      <c r="B694" s="319" t="s">
        <v>764</v>
      </c>
      <c r="C694" s="42"/>
      <c r="D694" s="180" t="s">
        <v>56</v>
      </c>
      <c r="E694" s="181" t="s">
        <v>71</v>
      </c>
      <c r="F694" s="182" t="s">
        <v>832</v>
      </c>
      <c r="G694" s="182" t="s">
        <v>73</v>
      </c>
      <c r="H694" s="318" t="s">
        <v>483</v>
      </c>
      <c r="I694" s="311"/>
      <c r="J694" s="312"/>
      <c r="K694" s="186" t="s">
        <v>82</v>
      </c>
      <c r="L694" s="187" t="s">
        <v>82</v>
      </c>
      <c r="M694" s="313" t="s">
        <v>484</v>
      </c>
      <c r="N694" s="189" t="s">
        <v>485</v>
      </c>
      <c r="O694" s="190">
        <v>0</v>
      </c>
      <c r="P694" s="191" t="s">
        <v>486</v>
      </c>
      <c r="Q694" s="191">
        <v>0</v>
      </c>
      <c r="R694" s="191">
        <v>0</v>
      </c>
      <c r="S694" s="192">
        <v>0</v>
      </c>
      <c r="T694" s="192">
        <v>0</v>
      </c>
      <c r="U694" s="192">
        <v>0</v>
      </c>
      <c r="V694" s="193">
        <v>0</v>
      </c>
      <c r="W694" s="194" t="s">
        <v>56</v>
      </c>
      <c r="X694" s="195"/>
      <c r="Y694" s="196">
        <v>0</v>
      </c>
      <c r="Z694" s="197">
        <v>0</v>
      </c>
      <c r="AA694" s="191">
        <v>0</v>
      </c>
      <c r="AB694" s="198" t="s">
        <v>80</v>
      </c>
      <c r="AC694" s="199" t="s">
        <v>56</v>
      </c>
      <c r="AD694" s="200" t="s">
        <v>56</v>
      </c>
      <c r="AE694" s="199" t="s">
        <v>56</v>
      </c>
      <c r="AF694" s="200" t="s">
        <v>56</v>
      </c>
      <c r="AG694" s="201">
        <v>0</v>
      </c>
      <c r="AH694" s="201" t="s">
        <v>124</v>
      </c>
      <c r="AI694" s="202" t="s">
        <v>487</v>
      </c>
      <c r="AJ694" s="203"/>
      <c r="AK694" s="204"/>
      <c r="AL694" s="194"/>
      <c r="AM694" s="205"/>
      <c r="AN694" s="206"/>
      <c r="AO694" s="200">
        <f t="shared" si="175"/>
        <v>0</v>
      </c>
      <c r="AP694" s="207" t="s">
        <v>82</v>
      </c>
      <c r="AQ694" s="198" t="str" cm="1">
        <f t="array" ref="AQ694">_xlfn.IFS(OR($G694="公衆街路灯A",$G694="定額電灯"),$G694&amp;AP694,COUNTIF(G694,"*従量電灯*"),G694,1,"-")</f>
        <v>従量電灯</v>
      </c>
      <c r="AR694" s="208" t="str" cm="1">
        <f t="array" ref="AR694">_xlfn.IFS($AN694=0,"-",OR($AH694="対象外",$AH694="-"),"-",OR($G694="公衆街路灯A",$G694="定額電灯"),_xlfn.XLOOKUP($AQ694,削除禁止_電灯料金!$B:$B,削除禁止_電灯料金!$E:$E,0),1,"-")</f>
        <v>-</v>
      </c>
      <c r="AS694" s="209" t="str" cm="1">
        <f t="array" ref="AS694">_xlfn.IFS($AR694="-","-",OR($G694="公衆街路灯A",$G694="定額電灯"),_xlfn.XLOOKUP(AQ694,削除禁止_電灯料金!$B:$B,削除禁止_電灯料金!$D:$D,0),1,"-")</f>
        <v>-</v>
      </c>
      <c r="AT694" s="208" t="str">
        <f>IFERROR(IF(OR($G694="公衆街路灯A",$G694="定額電灯"),"-",ROUND((_xlfn.XLOOKUP($AQ694,削除禁止_電灯料金!$B:$B,削除禁止_電灯料金!$E:$E)*AM694/1000*$K694*$L694/12),2)),"-")</f>
        <v>-</v>
      </c>
      <c r="AU694" s="209" t="str">
        <f>IFERROR(IF(OR($G694="公衆街路灯A",$G694="定額電灯"),"-",ROUND((AM694/1000*$K694*$L694/12)*_xlfn.XLOOKUP($A694,削除禁止_電灯料金!K:K,削除禁止_電灯料金!M:M,"-"),2)),"-")</f>
        <v>-</v>
      </c>
      <c r="AV694" s="210">
        <f>IFERROR(IF(OR($G694="公衆街路灯A",$G694="定額電灯"),ROUND((((AR694+AS694)*AN694))*12*_xlfn.XLOOKUP($A694,削除禁止_電灯料金!K:K,削除禁止_電灯料金!N:N),0),ROUND((AT694+AU694)*AN694*12*_xlfn.XLOOKUP($A694,削除禁止_電灯料金!K:K,削除禁止_電灯料金!N:N),0)),0)</f>
        <v>0</v>
      </c>
      <c r="AW694" s="145"/>
    </row>
    <row r="695" spans="1:49" ht="30" customHeight="1">
      <c r="A695" s="1">
        <v>9</v>
      </c>
      <c r="B695" s="319" t="s">
        <v>764</v>
      </c>
      <c r="C695" s="42"/>
      <c r="D695" s="180" t="s">
        <v>56</v>
      </c>
      <c r="E695" s="181" t="s">
        <v>71</v>
      </c>
      <c r="F695" s="182" t="s">
        <v>833</v>
      </c>
      <c r="G695" s="182" t="s">
        <v>56</v>
      </c>
      <c r="H695" s="183" t="s">
        <v>168</v>
      </c>
      <c r="I695" s="311"/>
      <c r="J695" s="312"/>
      <c r="K695" s="186" t="s">
        <v>82</v>
      </c>
      <c r="L695" s="187" t="s">
        <v>82</v>
      </c>
      <c r="M695" s="313" t="s">
        <v>82</v>
      </c>
      <c r="N695" s="189">
        <v>0</v>
      </c>
      <c r="O695" s="190">
        <v>0</v>
      </c>
      <c r="P695" s="191">
        <v>0</v>
      </c>
      <c r="Q695" s="191">
        <v>0</v>
      </c>
      <c r="R695" s="191">
        <v>0</v>
      </c>
      <c r="S695" s="192">
        <v>0</v>
      </c>
      <c r="T695" s="192">
        <v>0</v>
      </c>
      <c r="U695" s="192">
        <v>0</v>
      </c>
      <c r="V695" s="193">
        <v>0</v>
      </c>
      <c r="W695" s="194">
        <v>0</v>
      </c>
      <c r="X695" s="195"/>
      <c r="Y695" s="196">
        <v>0</v>
      </c>
      <c r="Z695" s="197">
        <v>0</v>
      </c>
      <c r="AA695" s="191">
        <v>0</v>
      </c>
      <c r="AB695" s="198" t="s">
        <v>56</v>
      </c>
      <c r="AC695" s="199" t="s">
        <v>56</v>
      </c>
      <c r="AD695" s="200" t="s">
        <v>56</v>
      </c>
      <c r="AE695" s="199" t="s">
        <v>56</v>
      </c>
      <c r="AF695" s="200" t="s">
        <v>56</v>
      </c>
      <c r="AG695" s="201">
        <v>0</v>
      </c>
      <c r="AH695" s="201" t="s">
        <v>56</v>
      </c>
      <c r="AI695" s="202"/>
      <c r="AJ695" s="203"/>
      <c r="AK695" s="204"/>
      <c r="AL695" s="194"/>
      <c r="AM695" s="205"/>
      <c r="AN695" s="206"/>
      <c r="AO695" s="200">
        <f t="shared" si="175"/>
        <v>0</v>
      </c>
      <c r="AP695" s="207" t="s">
        <v>82</v>
      </c>
      <c r="AQ695" s="198" t="str" cm="1">
        <f t="array" ref="AQ695">_xlfn.IFS(OR($G695="公衆街路灯A",$G695="定額電灯"),$G695&amp;AP695,COUNTIF(G695,"*従量電灯*"),G695,1,"-")</f>
        <v>-</v>
      </c>
      <c r="AR695" s="208" t="str" cm="1">
        <f t="array" ref="AR695">_xlfn.IFS($AN695=0,"-",OR($AH695="対象外",$AH695="-"),"-",OR($G695="公衆街路灯A",$G695="定額電灯"),_xlfn.XLOOKUP($AQ695,削除禁止_電灯料金!$B:$B,削除禁止_電灯料金!$E:$E,0),1,"-")</f>
        <v>-</v>
      </c>
      <c r="AS695" s="209" t="str" cm="1">
        <f t="array" ref="AS695">_xlfn.IFS($AR695="-","-",OR($G695="公衆街路灯A",$G695="定額電灯"),_xlfn.XLOOKUP(AQ695,削除禁止_電灯料金!$B:$B,削除禁止_電灯料金!$D:$D,0),1,"-")</f>
        <v>-</v>
      </c>
      <c r="AT695" s="208" t="str">
        <f>IFERROR(IF(OR($G695="公衆街路灯A",$G695="定額電灯"),"-",ROUND((_xlfn.XLOOKUP($AQ695,削除禁止_電灯料金!$B:$B,削除禁止_電灯料金!$E:$E)*AM695/1000*$K695*$L695/12),2)),"-")</f>
        <v>-</v>
      </c>
      <c r="AU695" s="209" t="str">
        <f>IFERROR(IF(OR($G695="公衆街路灯A",$G695="定額電灯"),"-",ROUND((AM695/1000*$K695*$L695/12)*_xlfn.XLOOKUP($A695,削除禁止_電灯料金!K:K,削除禁止_電灯料金!M:M,"-"),2)),"-")</f>
        <v>-</v>
      </c>
      <c r="AV695" s="210">
        <f>IFERROR(IF(OR($G695="公衆街路灯A",$G695="定額電灯"),ROUND((((AR695+AS695)*AN695))*12*_xlfn.XLOOKUP($A695,削除禁止_電灯料金!K:K,削除禁止_電灯料金!N:N),0),ROUND((AT695+AU695)*AN695*12*_xlfn.XLOOKUP($A695,削除禁止_電灯料金!K:K,削除禁止_電灯料金!N:N),0)),0)</f>
        <v>0</v>
      </c>
      <c r="AW695" s="145"/>
    </row>
    <row r="696" spans="1:49" ht="30" customHeight="1">
      <c r="A696" s="1">
        <v>9</v>
      </c>
      <c r="B696" s="319" t="s">
        <v>764</v>
      </c>
      <c r="C696" s="42"/>
      <c r="D696" s="180" t="s">
        <v>56</v>
      </c>
      <c r="E696" s="181" t="s">
        <v>186</v>
      </c>
      <c r="F696" s="182" t="s">
        <v>834</v>
      </c>
      <c r="G696" s="182" t="s">
        <v>73</v>
      </c>
      <c r="H696" s="318" t="s">
        <v>483</v>
      </c>
      <c r="I696" s="311"/>
      <c r="J696" s="312"/>
      <c r="K696" s="186" t="s">
        <v>82</v>
      </c>
      <c r="L696" s="187" t="s">
        <v>82</v>
      </c>
      <c r="M696" s="313" t="s">
        <v>484</v>
      </c>
      <c r="N696" s="189" t="s">
        <v>485</v>
      </c>
      <c r="O696" s="190">
        <v>0</v>
      </c>
      <c r="P696" s="191" t="s">
        <v>486</v>
      </c>
      <c r="Q696" s="191">
        <v>0</v>
      </c>
      <c r="R696" s="191">
        <v>0</v>
      </c>
      <c r="S696" s="192">
        <v>0</v>
      </c>
      <c r="T696" s="192">
        <v>0</v>
      </c>
      <c r="U696" s="192">
        <v>0</v>
      </c>
      <c r="V696" s="193">
        <v>0</v>
      </c>
      <c r="W696" s="194" t="s">
        <v>56</v>
      </c>
      <c r="X696" s="195"/>
      <c r="Y696" s="196">
        <v>0</v>
      </c>
      <c r="Z696" s="197">
        <v>0</v>
      </c>
      <c r="AA696" s="191">
        <v>0</v>
      </c>
      <c r="AB696" s="198" t="s">
        <v>80</v>
      </c>
      <c r="AC696" s="199" t="s">
        <v>56</v>
      </c>
      <c r="AD696" s="200" t="s">
        <v>56</v>
      </c>
      <c r="AE696" s="199" t="s">
        <v>56</v>
      </c>
      <c r="AF696" s="200" t="s">
        <v>56</v>
      </c>
      <c r="AG696" s="201">
        <v>0</v>
      </c>
      <c r="AH696" s="201" t="s">
        <v>124</v>
      </c>
      <c r="AI696" s="202" t="s">
        <v>487</v>
      </c>
      <c r="AJ696" s="203"/>
      <c r="AK696" s="204"/>
      <c r="AL696" s="194"/>
      <c r="AM696" s="205"/>
      <c r="AN696" s="206"/>
      <c r="AO696" s="200">
        <f t="shared" si="175"/>
        <v>0</v>
      </c>
      <c r="AP696" s="207" t="s">
        <v>82</v>
      </c>
      <c r="AQ696" s="198" t="str" cm="1">
        <f t="array" ref="AQ696">_xlfn.IFS(OR($G696="公衆街路灯A",$G696="定額電灯"),$G696&amp;AP696,COUNTIF(G696,"*従量電灯*"),G696,1,"-")</f>
        <v>従量電灯</v>
      </c>
      <c r="AR696" s="208" t="str" cm="1">
        <f t="array" ref="AR696">_xlfn.IFS($AN696=0,"-",OR($AH696="対象外",$AH696="-"),"-",OR($G696="公衆街路灯A",$G696="定額電灯"),_xlfn.XLOOKUP($AQ696,削除禁止_電灯料金!$B:$B,削除禁止_電灯料金!$E:$E,0),1,"-")</f>
        <v>-</v>
      </c>
      <c r="AS696" s="209" t="str" cm="1">
        <f t="array" ref="AS696">_xlfn.IFS($AR696="-","-",OR($G696="公衆街路灯A",$G696="定額電灯"),_xlfn.XLOOKUP(AQ696,削除禁止_電灯料金!$B:$B,削除禁止_電灯料金!$D:$D,0),1,"-")</f>
        <v>-</v>
      </c>
      <c r="AT696" s="208" t="str">
        <f>IFERROR(IF(OR($G696="公衆街路灯A",$G696="定額電灯"),"-",ROUND((_xlfn.XLOOKUP($AQ696,削除禁止_電灯料金!$B:$B,削除禁止_電灯料金!$E:$E)*AM696/1000*$K696*$L696/12),2)),"-")</f>
        <v>-</v>
      </c>
      <c r="AU696" s="209" t="str">
        <f>IFERROR(IF(OR($G696="公衆街路灯A",$G696="定額電灯"),"-",ROUND((AM696/1000*$K696*$L696/12)*_xlfn.XLOOKUP($A696,削除禁止_電灯料金!K:K,削除禁止_電灯料金!M:M,"-"),2)),"-")</f>
        <v>-</v>
      </c>
      <c r="AV696" s="210">
        <f>IFERROR(IF(OR($G696="公衆街路灯A",$G696="定額電灯"),ROUND((((AR696+AS696)*AN696))*12*_xlfn.XLOOKUP($A696,削除禁止_電灯料金!K:K,削除禁止_電灯料金!N:N),0),ROUND((AT696+AU696)*AN696*12*_xlfn.XLOOKUP($A696,削除禁止_電灯料金!K:K,削除禁止_電灯料金!N:N),0)),0)</f>
        <v>0</v>
      </c>
      <c r="AW696" s="145"/>
    </row>
    <row r="697" spans="1:49" ht="30" customHeight="1">
      <c r="A697" s="1">
        <v>9</v>
      </c>
      <c r="B697" s="319" t="s">
        <v>764</v>
      </c>
      <c r="C697" s="42"/>
      <c r="D697" s="180" t="s">
        <v>56</v>
      </c>
      <c r="E697" s="181" t="s">
        <v>186</v>
      </c>
      <c r="F697" s="182" t="s">
        <v>645</v>
      </c>
      <c r="G697" s="182" t="s">
        <v>73</v>
      </c>
      <c r="H697" s="318" t="s">
        <v>483</v>
      </c>
      <c r="I697" s="311"/>
      <c r="J697" s="312"/>
      <c r="K697" s="186" t="s">
        <v>82</v>
      </c>
      <c r="L697" s="187" t="s">
        <v>82</v>
      </c>
      <c r="M697" s="313" t="s">
        <v>484</v>
      </c>
      <c r="N697" s="189" t="s">
        <v>485</v>
      </c>
      <c r="O697" s="190">
        <v>0</v>
      </c>
      <c r="P697" s="191" t="s">
        <v>486</v>
      </c>
      <c r="Q697" s="191">
        <v>0</v>
      </c>
      <c r="R697" s="191">
        <v>0</v>
      </c>
      <c r="S697" s="192">
        <v>0</v>
      </c>
      <c r="T697" s="192">
        <v>0</v>
      </c>
      <c r="U697" s="192">
        <v>0</v>
      </c>
      <c r="V697" s="193">
        <v>0</v>
      </c>
      <c r="W697" s="194" t="s">
        <v>56</v>
      </c>
      <c r="X697" s="195"/>
      <c r="Y697" s="196">
        <v>0</v>
      </c>
      <c r="Z697" s="197">
        <v>0</v>
      </c>
      <c r="AA697" s="191">
        <v>0</v>
      </c>
      <c r="AB697" s="198" t="s">
        <v>80</v>
      </c>
      <c r="AC697" s="199" t="s">
        <v>56</v>
      </c>
      <c r="AD697" s="200" t="s">
        <v>56</v>
      </c>
      <c r="AE697" s="199" t="s">
        <v>56</v>
      </c>
      <c r="AF697" s="200" t="s">
        <v>56</v>
      </c>
      <c r="AG697" s="201">
        <v>0</v>
      </c>
      <c r="AH697" s="201" t="s">
        <v>124</v>
      </c>
      <c r="AI697" s="202" t="s">
        <v>487</v>
      </c>
      <c r="AJ697" s="203"/>
      <c r="AK697" s="204"/>
      <c r="AL697" s="194"/>
      <c r="AM697" s="205"/>
      <c r="AN697" s="206"/>
      <c r="AO697" s="200">
        <f t="shared" si="175"/>
        <v>0</v>
      </c>
      <c r="AP697" s="207" t="s">
        <v>82</v>
      </c>
      <c r="AQ697" s="198" t="str" cm="1">
        <f t="array" ref="AQ697">_xlfn.IFS(OR($G697="公衆街路灯A",$G697="定額電灯"),$G697&amp;AP697,COUNTIF(G697,"*従量電灯*"),G697,1,"-")</f>
        <v>従量電灯</v>
      </c>
      <c r="AR697" s="208" t="str" cm="1">
        <f t="array" ref="AR697">_xlfn.IFS($AN697=0,"-",OR($AH697="対象外",$AH697="-"),"-",OR($G697="公衆街路灯A",$G697="定額電灯"),_xlfn.XLOOKUP($AQ697,削除禁止_電灯料金!$B:$B,削除禁止_電灯料金!$E:$E,0),1,"-")</f>
        <v>-</v>
      </c>
      <c r="AS697" s="209" t="str" cm="1">
        <f t="array" ref="AS697">_xlfn.IFS($AR697="-","-",OR($G697="公衆街路灯A",$G697="定額電灯"),_xlfn.XLOOKUP(AQ697,削除禁止_電灯料金!$B:$B,削除禁止_電灯料金!$D:$D,0),1,"-")</f>
        <v>-</v>
      </c>
      <c r="AT697" s="208" t="str">
        <f>IFERROR(IF(OR($G697="公衆街路灯A",$G697="定額電灯"),"-",ROUND((_xlfn.XLOOKUP($AQ697,削除禁止_電灯料金!$B:$B,削除禁止_電灯料金!$E:$E)*AM697/1000*$K697*$L697/12),2)),"-")</f>
        <v>-</v>
      </c>
      <c r="AU697" s="209" t="str">
        <f>IFERROR(IF(OR($G697="公衆街路灯A",$G697="定額電灯"),"-",ROUND((AM697/1000*$K697*$L697/12)*_xlfn.XLOOKUP($A697,削除禁止_電灯料金!K:K,削除禁止_電灯料金!M:M,"-"),2)),"-")</f>
        <v>-</v>
      </c>
      <c r="AV697" s="210">
        <f>IFERROR(IF(OR($G697="公衆街路灯A",$G697="定額電灯"),ROUND((((AR697+AS697)*AN697))*12*_xlfn.XLOOKUP($A697,削除禁止_電灯料金!K:K,削除禁止_電灯料金!N:N),0),ROUND((AT697+AU697)*AN697*12*_xlfn.XLOOKUP($A697,削除禁止_電灯料金!K:K,削除禁止_電灯料金!N:N),0)),0)</f>
        <v>0</v>
      </c>
      <c r="AW697" s="145"/>
    </row>
    <row r="698" spans="1:49" ht="30" customHeight="1">
      <c r="A698" s="1">
        <v>9</v>
      </c>
      <c r="B698" s="319" t="s">
        <v>764</v>
      </c>
      <c r="C698" s="42"/>
      <c r="D698" s="180" t="s">
        <v>56</v>
      </c>
      <c r="E698" s="181" t="s">
        <v>186</v>
      </c>
      <c r="F698" s="182" t="s">
        <v>641</v>
      </c>
      <c r="G698" s="182" t="s">
        <v>73</v>
      </c>
      <c r="H698" s="318" t="s">
        <v>483</v>
      </c>
      <c r="I698" s="311"/>
      <c r="J698" s="312"/>
      <c r="K698" s="186" t="s">
        <v>82</v>
      </c>
      <c r="L698" s="187" t="s">
        <v>82</v>
      </c>
      <c r="M698" s="313" t="s">
        <v>484</v>
      </c>
      <c r="N698" s="189" t="s">
        <v>485</v>
      </c>
      <c r="O698" s="190">
        <v>0</v>
      </c>
      <c r="P698" s="191" t="s">
        <v>486</v>
      </c>
      <c r="Q698" s="191">
        <v>0</v>
      </c>
      <c r="R698" s="191">
        <v>0</v>
      </c>
      <c r="S698" s="192">
        <v>0</v>
      </c>
      <c r="T698" s="192">
        <v>0</v>
      </c>
      <c r="U698" s="192">
        <v>0</v>
      </c>
      <c r="V698" s="193">
        <v>0</v>
      </c>
      <c r="W698" s="194" t="s">
        <v>56</v>
      </c>
      <c r="X698" s="195"/>
      <c r="Y698" s="196">
        <v>0</v>
      </c>
      <c r="Z698" s="197">
        <v>0</v>
      </c>
      <c r="AA698" s="191">
        <v>0</v>
      </c>
      <c r="AB698" s="198" t="s">
        <v>80</v>
      </c>
      <c r="AC698" s="199" t="s">
        <v>56</v>
      </c>
      <c r="AD698" s="200" t="s">
        <v>56</v>
      </c>
      <c r="AE698" s="199" t="s">
        <v>56</v>
      </c>
      <c r="AF698" s="200" t="s">
        <v>56</v>
      </c>
      <c r="AG698" s="201">
        <v>0</v>
      </c>
      <c r="AH698" s="201" t="s">
        <v>124</v>
      </c>
      <c r="AI698" s="202" t="s">
        <v>487</v>
      </c>
      <c r="AJ698" s="203"/>
      <c r="AK698" s="204"/>
      <c r="AL698" s="194"/>
      <c r="AM698" s="205"/>
      <c r="AN698" s="206"/>
      <c r="AO698" s="200">
        <f t="shared" si="175"/>
        <v>0</v>
      </c>
      <c r="AP698" s="207" t="s">
        <v>82</v>
      </c>
      <c r="AQ698" s="198" t="str" cm="1">
        <f t="array" ref="AQ698">_xlfn.IFS(OR($G698="公衆街路灯A",$G698="定額電灯"),$G698&amp;AP698,COUNTIF(G698,"*従量電灯*"),G698,1,"-")</f>
        <v>従量電灯</v>
      </c>
      <c r="AR698" s="208" t="str" cm="1">
        <f t="array" ref="AR698">_xlfn.IFS($AN698=0,"-",OR($AH698="対象外",$AH698="-"),"-",OR($G698="公衆街路灯A",$G698="定額電灯"),_xlfn.XLOOKUP($AQ698,削除禁止_電灯料金!$B:$B,削除禁止_電灯料金!$E:$E,0),1,"-")</f>
        <v>-</v>
      </c>
      <c r="AS698" s="209" t="str" cm="1">
        <f t="array" ref="AS698">_xlfn.IFS($AR698="-","-",OR($G698="公衆街路灯A",$G698="定額電灯"),_xlfn.XLOOKUP(AQ698,削除禁止_電灯料金!$B:$B,削除禁止_電灯料金!$D:$D,0),1,"-")</f>
        <v>-</v>
      </c>
      <c r="AT698" s="208" t="str">
        <f>IFERROR(IF(OR($G698="公衆街路灯A",$G698="定額電灯"),"-",ROUND((_xlfn.XLOOKUP($AQ698,削除禁止_電灯料金!$B:$B,削除禁止_電灯料金!$E:$E)*AM698/1000*$K698*$L698/12),2)),"-")</f>
        <v>-</v>
      </c>
      <c r="AU698" s="209" t="str">
        <f>IFERROR(IF(OR($G698="公衆街路灯A",$G698="定額電灯"),"-",ROUND((AM698/1000*$K698*$L698/12)*_xlfn.XLOOKUP($A698,削除禁止_電灯料金!K:K,削除禁止_電灯料金!M:M,"-"),2)),"-")</f>
        <v>-</v>
      </c>
      <c r="AV698" s="210">
        <f>IFERROR(IF(OR($G698="公衆街路灯A",$G698="定額電灯"),ROUND((((AR698+AS698)*AN698))*12*_xlfn.XLOOKUP($A698,削除禁止_電灯料金!K:K,削除禁止_電灯料金!N:N),0),ROUND((AT698+AU698)*AN698*12*_xlfn.XLOOKUP($A698,削除禁止_電灯料金!K:K,削除禁止_電灯料金!N:N),0)),0)</f>
        <v>0</v>
      </c>
      <c r="AW698" s="145"/>
    </row>
    <row r="699" spans="1:49" ht="30" customHeight="1">
      <c r="A699" s="1">
        <v>9</v>
      </c>
      <c r="B699" s="319" t="s">
        <v>764</v>
      </c>
      <c r="C699" s="42"/>
      <c r="D699" s="180" t="s">
        <v>56</v>
      </c>
      <c r="E699" s="181" t="s">
        <v>186</v>
      </c>
      <c r="F699" s="182" t="s">
        <v>831</v>
      </c>
      <c r="G699" s="182" t="s">
        <v>73</v>
      </c>
      <c r="H699" s="318" t="s">
        <v>483</v>
      </c>
      <c r="I699" s="311"/>
      <c r="J699" s="312"/>
      <c r="K699" s="186" t="s">
        <v>82</v>
      </c>
      <c r="L699" s="187" t="s">
        <v>82</v>
      </c>
      <c r="M699" s="313" t="s">
        <v>484</v>
      </c>
      <c r="N699" s="189" t="s">
        <v>485</v>
      </c>
      <c r="O699" s="190">
        <v>0</v>
      </c>
      <c r="P699" s="191" t="s">
        <v>486</v>
      </c>
      <c r="Q699" s="191">
        <v>0</v>
      </c>
      <c r="R699" s="191">
        <v>0</v>
      </c>
      <c r="S699" s="192">
        <v>0</v>
      </c>
      <c r="T699" s="192">
        <v>0</v>
      </c>
      <c r="U699" s="192">
        <v>0</v>
      </c>
      <c r="V699" s="193">
        <v>0</v>
      </c>
      <c r="W699" s="194" t="s">
        <v>56</v>
      </c>
      <c r="X699" s="195"/>
      <c r="Y699" s="196">
        <v>0</v>
      </c>
      <c r="Z699" s="197">
        <v>0</v>
      </c>
      <c r="AA699" s="191">
        <v>0</v>
      </c>
      <c r="AB699" s="198" t="s">
        <v>80</v>
      </c>
      <c r="AC699" s="199" t="s">
        <v>56</v>
      </c>
      <c r="AD699" s="200" t="s">
        <v>56</v>
      </c>
      <c r="AE699" s="199" t="s">
        <v>56</v>
      </c>
      <c r="AF699" s="200" t="s">
        <v>56</v>
      </c>
      <c r="AG699" s="201">
        <v>0</v>
      </c>
      <c r="AH699" s="201" t="s">
        <v>124</v>
      </c>
      <c r="AI699" s="202" t="s">
        <v>487</v>
      </c>
      <c r="AJ699" s="203"/>
      <c r="AK699" s="204"/>
      <c r="AL699" s="194"/>
      <c r="AM699" s="205"/>
      <c r="AN699" s="206"/>
      <c r="AO699" s="200">
        <f t="shared" si="175"/>
        <v>0</v>
      </c>
      <c r="AP699" s="207" t="s">
        <v>82</v>
      </c>
      <c r="AQ699" s="198" t="str" cm="1">
        <f t="array" ref="AQ699">_xlfn.IFS(OR($G699="公衆街路灯A",$G699="定額電灯"),$G699&amp;AP699,COUNTIF(G699,"*従量電灯*"),G699,1,"-")</f>
        <v>従量電灯</v>
      </c>
      <c r="AR699" s="208" t="str" cm="1">
        <f t="array" ref="AR699">_xlfn.IFS($AN699=0,"-",OR($AH699="対象外",$AH699="-"),"-",OR($G699="公衆街路灯A",$G699="定額電灯"),_xlfn.XLOOKUP($AQ699,削除禁止_電灯料金!$B:$B,削除禁止_電灯料金!$E:$E,0),1,"-")</f>
        <v>-</v>
      </c>
      <c r="AS699" s="209" t="str" cm="1">
        <f t="array" ref="AS699">_xlfn.IFS($AR699="-","-",OR($G699="公衆街路灯A",$G699="定額電灯"),_xlfn.XLOOKUP(AQ699,削除禁止_電灯料金!$B:$B,削除禁止_電灯料金!$D:$D,0),1,"-")</f>
        <v>-</v>
      </c>
      <c r="AT699" s="208" t="str">
        <f>IFERROR(IF(OR($G699="公衆街路灯A",$G699="定額電灯"),"-",ROUND((_xlfn.XLOOKUP($AQ699,削除禁止_電灯料金!$B:$B,削除禁止_電灯料金!$E:$E)*AM699/1000*$K699*$L699/12),2)),"-")</f>
        <v>-</v>
      </c>
      <c r="AU699" s="209" t="str">
        <f>IFERROR(IF(OR($G699="公衆街路灯A",$G699="定額電灯"),"-",ROUND((AM699/1000*$K699*$L699/12)*_xlfn.XLOOKUP($A699,削除禁止_電灯料金!K:K,削除禁止_電灯料金!M:M,"-"),2)),"-")</f>
        <v>-</v>
      </c>
      <c r="AV699" s="210">
        <f>IFERROR(IF(OR($G699="公衆街路灯A",$G699="定額電灯"),ROUND((((AR699+AS699)*AN699))*12*_xlfn.XLOOKUP($A699,削除禁止_電灯料金!K:K,削除禁止_電灯料金!N:N),0),ROUND((AT699+AU699)*AN699*12*_xlfn.XLOOKUP($A699,削除禁止_電灯料金!K:K,削除禁止_電灯料金!N:N),0)),0)</f>
        <v>0</v>
      </c>
      <c r="AW699" s="145"/>
    </row>
    <row r="700" spans="1:49" ht="30" customHeight="1">
      <c r="A700" s="1">
        <v>9</v>
      </c>
      <c r="B700" s="319" t="s">
        <v>764</v>
      </c>
      <c r="C700" s="42"/>
      <c r="D700" s="180" t="s">
        <v>56</v>
      </c>
      <c r="E700" s="181" t="s">
        <v>186</v>
      </c>
      <c r="F700" s="182" t="s">
        <v>830</v>
      </c>
      <c r="G700" s="182" t="s">
        <v>73</v>
      </c>
      <c r="H700" s="183" t="s">
        <v>769</v>
      </c>
      <c r="I700" s="311"/>
      <c r="J700" s="312"/>
      <c r="K700" s="186" t="s">
        <v>82</v>
      </c>
      <c r="L700" s="187" t="s">
        <v>82</v>
      </c>
      <c r="M700" s="313" t="s">
        <v>785</v>
      </c>
      <c r="N700" s="189" t="s">
        <v>75</v>
      </c>
      <c r="O700" s="190">
        <v>1</v>
      </c>
      <c r="P700" s="191" t="s">
        <v>486</v>
      </c>
      <c r="Q700" s="191">
        <v>0</v>
      </c>
      <c r="R700" s="191" t="s">
        <v>88</v>
      </c>
      <c r="S700" s="192" t="s">
        <v>786</v>
      </c>
      <c r="T700" s="192">
        <v>0</v>
      </c>
      <c r="U700" s="192" t="s">
        <v>787</v>
      </c>
      <c r="V700" s="193">
        <v>0</v>
      </c>
      <c r="W700" s="194" t="s">
        <v>56</v>
      </c>
      <c r="X700" s="195">
        <v>4</v>
      </c>
      <c r="Y700" s="196">
        <v>4</v>
      </c>
      <c r="Z700" s="197">
        <v>0</v>
      </c>
      <c r="AA700" s="191">
        <v>0</v>
      </c>
      <c r="AB700" s="198" t="s">
        <v>80</v>
      </c>
      <c r="AC700" s="199" t="s">
        <v>56</v>
      </c>
      <c r="AD700" s="200" t="s">
        <v>56</v>
      </c>
      <c r="AE700" s="199" t="s">
        <v>56</v>
      </c>
      <c r="AF700" s="200">
        <v>0</v>
      </c>
      <c r="AG700" s="201">
        <v>0</v>
      </c>
      <c r="AH700" s="201" t="s">
        <v>124</v>
      </c>
      <c r="AI700" s="202" t="s">
        <v>487</v>
      </c>
      <c r="AJ700" s="203"/>
      <c r="AK700" s="204"/>
      <c r="AL700" s="194"/>
      <c r="AM700" s="205"/>
      <c r="AN700" s="206"/>
      <c r="AO700" s="200">
        <f t="shared" si="175"/>
        <v>0</v>
      </c>
      <c r="AP700" s="207" t="s">
        <v>82</v>
      </c>
      <c r="AQ700" s="198" t="str" cm="1">
        <f t="array" ref="AQ700">_xlfn.IFS(OR($G700="公衆街路灯A",$G700="定額電灯"),$G700&amp;AP700,COUNTIF(G700,"*従量電灯*"),G700,1,"-")</f>
        <v>従量電灯</v>
      </c>
      <c r="AR700" s="208" t="str" cm="1">
        <f t="array" ref="AR700">_xlfn.IFS($AN700=0,"-",OR($AH700="対象外",$AH700="-"),"-",OR($G700="公衆街路灯A",$G700="定額電灯"),_xlfn.XLOOKUP($AQ700,削除禁止_電灯料金!$B:$B,削除禁止_電灯料金!$E:$E,0),1,"-")</f>
        <v>-</v>
      </c>
      <c r="AS700" s="209" t="str" cm="1">
        <f t="array" ref="AS700">_xlfn.IFS($AR700="-","-",OR($G700="公衆街路灯A",$G700="定額電灯"),_xlfn.XLOOKUP(AQ700,削除禁止_電灯料金!$B:$B,削除禁止_電灯料金!$D:$D,0),1,"-")</f>
        <v>-</v>
      </c>
      <c r="AT700" s="208" t="str">
        <f>IFERROR(IF(OR($G700="公衆街路灯A",$G700="定額電灯"),"-",ROUND((_xlfn.XLOOKUP($AQ700,削除禁止_電灯料金!$B:$B,削除禁止_電灯料金!$E:$E)*AM700/1000*$K700*$L700/12),2)),"-")</f>
        <v>-</v>
      </c>
      <c r="AU700" s="209" t="str">
        <f>IFERROR(IF(OR($G700="公衆街路灯A",$G700="定額電灯"),"-",ROUND((AM700/1000*$K700*$L700/12)*_xlfn.XLOOKUP($A700,削除禁止_電灯料金!K:K,削除禁止_電灯料金!M:M,"-"),2)),"-")</f>
        <v>-</v>
      </c>
      <c r="AV700" s="210">
        <f>IFERROR(IF(OR($G700="公衆街路灯A",$G700="定額電灯"),ROUND((((AR700+AS700)*AN700))*12*_xlfn.XLOOKUP($A700,削除禁止_電灯料金!K:K,削除禁止_電灯料金!N:N),0),ROUND((AT700+AU700)*AN700*12*_xlfn.XLOOKUP($A700,削除禁止_電灯料金!K:K,削除禁止_電灯料金!N:N),0)),0)</f>
        <v>0</v>
      </c>
      <c r="AW700" s="145"/>
    </row>
    <row r="701" spans="1:49" ht="30" customHeight="1">
      <c r="A701" s="1">
        <v>9</v>
      </c>
      <c r="B701" s="319" t="s">
        <v>764</v>
      </c>
      <c r="C701" s="42"/>
      <c r="D701" s="146" t="s">
        <v>56</v>
      </c>
      <c r="E701" s="147" t="s">
        <v>186</v>
      </c>
      <c r="F701" s="148" t="s">
        <v>830</v>
      </c>
      <c r="G701" s="148" t="s">
        <v>73</v>
      </c>
      <c r="H701" s="149"/>
      <c r="I701" s="280"/>
      <c r="J701" s="267"/>
      <c r="K701" s="152">
        <v>24</v>
      </c>
      <c r="L701" s="153">
        <v>365</v>
      </c>
      <c r="M701" s="281" t="s">
        <v>775</v>
      </c>
      <c r="N701" s="119" t="s">
        <v>86</v>
      </c>
      <c r="O701" s="120">
        <v>1</v>
      </c>
      <c r="P701" s="155" t="s">
        <v>87</v>
      </c>
      <c r="Q701" s="155">
        <v>0</v>
      </c>
      <c r="R701" s="155" t="s">
        <v>88</v>
      </c>
      <c r="S701" s="156">
        <v>0</v>
      </c>
      <c r="T701" s="156">
        <v>0</v>
      </c>
      <c r="U701" s="156">
        <v>0</v>
      </c>
      <c r="V701" s="157" t="s">
        <v>90</v>
      </c>
      <c r="W701" s="158">
        <v>2.7</v>
      </c>
      <c r="X701" s="159">
        <v>1</v>
      </c>
      <c r="Y701" s="160">
        <v>1</v>
      </c>
      <c r="Z701" s="161">
        <f t="shared" ref="Z701:Z704" si="185">K701*L701*W701*Y701/12/1000</f>
        <v>1.9710000000000001</v>
      </c>
      <c r="AA701" s="155">
        <v>0</v>
      </c>
      <c r="AB701" s="162" t="s">
        <v>80</v>
      </c>
      <c r="AC701" s="163" t="s">
        <v>56</v>
      </c>
      <c r="AD701" s="164" t="s">
        <v>56</v>
      </c>
      <c r="AE701" s="163" t="s">
        <v>56</v>
      </c>
      <c r="AF701" s="164">
        <f t="shared" ref="AF701:AF704" si="186">$B$2*Z701/Y701</f>
        <v>59.13</v>
      </c>
      <c r="AG701" s="165">
        <f t="shared" ref="AG701:AG704" si="187">Y701*AF701*120</f>
        <v>7095.6</v>
      </c>
      <c r="AH701" s="166" t="s">
        <v>81</v>
      </c>
      <c r="AI701" s="167"/>
      <c r="AJ701" s="168"/>
      <c r="AK701" s="169"/>
      <c r="AL701" s="170"/>
      <c r="AM701" s="171"/>
      <c r="AN701" s="172"/>
      <c r="AO701" s="173">
        <f t="shared" si="175"/>
        <v>0</v>
      </c>
      <c r="AP701" s="174" t="s">
        <v>82</v>
      </c>
      <c r="AQ701" s="175" t="str" cm="1">
        <f t="array" ref="AQ701">_xlfn.IFS(OR($G701="公衆街路灯A",$G701="定額電灯"),$G701&amp;AP701,COUNTIF(G701,"*従量電灯*"),G701,1,"-")</f>
        <v>従量電灯</v>
      </c>
      <c r="AR701" s="176" t="str" cm="1">
        <f t="array" ref="AR701">_xlfn.IFS($AN701=0,"-",OR($AH701="対象外",$AH701="-"),"-",OR($G701="公衆街路灯A",$G701="定額電灯"),_xlfn.XLOOKUP($AQ701,削除禁止_電灯料金!$B:$B,削除禁止_電灯料金!$E:$E,0),1,"-")</f>
        <v>-</v>
      </c>
      <c r="AS701" s="177" t="str" cm="1">
        <f t="array" ref="AS701">_xlfn.IFS($AR701="-","-",OR($G701="公衆街路灯A",$G701="定額電灯"),_xlfn.XLOOKUP(AQ701,削除禁止_電灯料金!$B:$B,削除禁止_電灯料金!$D:$D,0),1,"-")</f>
        <v>-</v>
      </c>
      <c r="AT701" s="176">
        <f>IFERROR(IF(OR($G701="公衆街路灯A",$G701="定額電灯"),"-",ROUND((_xlfn.XLOOKUP($AQ701,削除禁止_電灯料金!$B:$B,削除禁止_電灯料金!$E:$E)*AM701/1000*$K701*$L701/12),2)),"-")</f>
        <v>0</v>
      </c>
      <c r="AU701" s="177">
        <f>IFERROR(IF(OR($G701="公衆街路灯A",$G701="定額電灯"),"-",ROUND((AM701/1000*$K701*$L701/12)*_xlfn.XLOOKUP($A701,削除禁止_電灯料金!K:K,削除禁止_電灯料金!M:M,"-"),2)),"-")</f>
        <v>0</v>
      </c>
      <c r="AV701" s="178">
        <f>IFERROR(IF(OR($G701="公衆街路灯A",$G701="定額電灯"),ROUND((((AR701+AS701)*AN701))*12*_xlfn.XLOOKUP($A701,削除禁止_電灯料金!K:K,削除禁止_電灯料金!N:N),0),ROUND((AT701+AU701)*AN701*12*_xlfn.XLOOKUP($A701,削除禁止_電灯料金!K:K,削除禁止_電灯料金!N:N),0)),0)</f>
        <v>0</v>
      </c>
      <c r="AW701" s="145"/>
    </row>
    <row r="702" spans="1:49" ht="30" customHeight="1">
      <c r="A702" s="1">
        <v>9</v>
      </c>
      <c r="B702" s="319" t="s">
        <v>764</v>
      </c>
      <c r="C702" s="42"/>
      <c r="D702" s="146" t="s">
        <v>56</v>
      </c>
      <c r="E702" s="147" t="s">
        <v>186</v>
      </c>
      <c r="F702" s="148" t="s">
        <v>835</v>
      </c>
      <c r="G702" s="148" t="s">
        <v>73</v>
      </c>
      <c r="H702" s="149"/>
      <c r="I702" s="280"/>
      <c r="J702" s="267"/>
      <c r="K702" s="152">
        <v>3</v>
      </c>
      <c r="L702" s="153">
        <v>10</v>
      </c>
      <c r="M702" s="281" t="s">
        <v>799</v>
      </c>
      <c r="N702" s="119" t="s">
        <v>134</v>
      </c>
      <c r="O702" s="120">
        <v>2</v>
      </c>
      <c r="P702" s="155" t="s">
        <v>111</v>
      </c>
      <c r="Q702" s="155">
        <v>0</v>
      </c>
      <c r="R702" s="155">
        <v>0</v>
      </c>
      <c r="S702" s="156" t="s">
        <v>800</v>
      </c>
      <c r="T702" s="156">
        <v>0</v>
      </c>
      <c r="U702" s="156">
        <v>0</v>
      </c>
      <c r="V702" s="157">
        <v>0</v>
      </c>
      <c r="W702" s="158">
        <v>48</v>
      </c>
      <c r="X702" s="159">
        <v>2</v>
      </c>
      <c r="Y702" s="160">
        <v>4</v>
      </c>
      <c r="Z702" s="161">
        <f t="shared" si="185"/>
        <v>0.48</v>
      </c>
      <c r="AA702" s="155">
        <v>0</v>
      </c>
      <c r="AB702" s="162" t="s">
        <v>80</v>
      </c>
      <c r="AC702" s="163" t="s">
        <v>56</v>
      </c>
      <c r="AD702" s="164" t="s">
        <v>56</v>
      </c>
      <c r="AE702" s="163" t="s">
        <v>56</v>
      </c>
      <c r="AF702" s="164">
        <f t="shared" si="186"/>
        <v>3.5999999999999996</v>
      </c>
      <c r="AG702" s="165">
        <f t="shared" si="187"/>
        <v>1727.9999999999998</v>
      </c>
      <c r="AH702" s="166" t="s">
        <v>113</v>
      </c>
      <c r="AI702" s="167"/>
      <c r="AJ702" s="168"/>
      <c r="AK702" s="169"/>
      <c r="AL702" s="170"/>
      <c r="AM702" s="171"/>
      <c r="AN702" s="172"/>
      <c r="AO702" s="173">
        <f t="shared" si="175"/>
        <v>0</v>
      </c>
      <c r="AP702" s="174" t="s">
        <v>82</v>
      </c>
      <c r="AQ702" s="175" t="str" cm="1">
        <f t="array" ref="AQ702">_xlfn.IFS(OR($G702="公衆街路灯A",$G702="定額電灯"),$G702&amp;AP702,COUNTIF(G702,"*従量電灯*"),G702,1,"-")</f>
        <v>従量電灯</v>
      </c>
      <c r="AR702" s="176" t="str" cm="1">
        <f t="array" ref="AR702">_xlfn.IFS($AN702=0,"-",OR($AH702="対象外",$AH702="-"),"-",OR($G702="公衆街路灯A",$G702="定額電灯"),_xlfn.XLOOKUP($AQ702,削除禁止_電灯料金!$B:$B,削除禁止_電灯料金!$E:$E,0),1,"-")</f>
        <v>-</v>
      </c>
      <c r="AS702" s="177" t="str" cm="1">
        <f t="array" ref="AS702">_xlfn.IFS($AR702="-","-",OR($G702="公衆街路灯A",$G702="定額電灯"),_xlfn.XLOOKUP(AQ702,削除禁止_電灯料金!$B:$B,削除禁止_電灯料金!$D:$D,0),1,"-")</f>
        <v>-</v>
      </c>
      <c r="AT702" s="176">
        <f>IFERROR(IF(OR($G702="公衆街路灯A",$G702="定額電灯"),"-",ROUND((_xlfn.XLOOKUP($AQ702,削除禁止_電灯料金!$B:$B,削除禁止_電灯料金!$E:$E)*AM702/1000*$K702*$L702/12),2)),"-")</f>
        <v>0</v>
      </c>
      <c r="AU702" s="177">
        <f>IFERROR(IF(OR($G702="公衆街路灯A",$G702="定額電灯"),"-",ROUND((AM702/1000*$K702*$L702/12)*_xlfn.XLOOKUP($A702,削除禁止_電灯料金!K:K,削除禁止_電灯料金!M:M,"-"),2)),"-")</f>
        <v>0</v>
      </c>
      <c r="AV702" s="178">
        <f>IFERROR(IF(OR($G702="公衆街路灯A",$G702="定額電灯"),ROUND((((AR702+AS702)*AN702))*12*_xlfn.XLOOKUP($A702,削除禁止_電灯料金!K:K,削除禁止_電灯料金!N:N),0),ROUND((AT702+AU702)*AN702*12*_xlfn.XLOOKUP($A702,削除禁止_電灯料金!K:K,削除禁止_電灯料金!N:N),0)),0)</f>
        <v>0</v>
      </c>
      <c r="AW702" s="145"/>
    </row>
    <row r="703" spans="1:49" ht="30" customHeight="1">
      <c r="A703" s="1">
        <v>9</v>
      </c>
      <c r="B703" s="319" t="s">
        <v>764</v>
      </c>
      <c r="C703" s="42"/>
      <c r="D703" s="146" t="s">
        <v>56</v>
      </c>
      <c r="E703" s="147" t="s">
        <v>186</v>
      </c>
      <c r="F703" s="148" t="s">
        <v>836</v>
      </c>
      <c r="G703" s="148" t="s">
        <v>73</v>
      </c>
      <c r="H703" s="149"/>
      <c r="I703" s="280"/>
      <c r="J703" s="267"/>
      <c r="K703" s="152">
        <v>3</v>
      </c>
      <c r="L703" s="153">
        <v>130</v>
      </c>
      <c r="M703" s="281" t="s">
        <v>780</v>
      </c>
      <c r="N703" s="119" t="s">
        <v>110</v>
      </c>
      <c r="O703" s="120">
        <v>2</v>
      </c>
      <c r="P703" s="155" t="s">
        <v>111</v>
      </c>
      <c r="Q703" s="155">
        <v>0</v>
      </c>
      <c r="R703" s="155" t="s">
        <v>112</v>
      </c>
      <c r="S703" s="156" t="s">
        <v>781</v>
      </c>
      <c r="T703" s="156">
        <v>0</v>
      </c>
      <c r="U703" s="156" t="s">
        <v>96</v>
      </c>
      <c r="V703" s="157">
        <v>0</v>
      </c>
      <c r="W703" s="158">
        <v>48</v>
      </c>
      <c r="X703" s="159">
        <v>3</v>
      </c>
      <c r="Y703" s="160">
        <v>6</v>
      </c>
      <c r="Z703" s="161">
        <f t="shared" si="185"/>
        <v>9.36</v>
      </c>
      <c r="AA703" s="155">
        <v>0</v>
      </c>
      <c r="AB703" s="162" t="s">
        <v>80</v>
      </c>
      <c r="AC703" s="163" t="s">
        <v>56</v>
      </c>
      <c r="AD703" s="164" t="s">
        <v>56</v>
      </c>
      <c r="AE703" s="163" t="s">
        <v>56</v>
      </c>
      <c r="AF703" s="164">
        <f t="shared" si="186"/>
        <v>46.79999999999999</v>
      </c>
      <c r="AG703" s="165">
        <f t="shared" si="187"/>
        <v>33695.999999999993</v>
      </c>
      <c r="AH703" s="166" t="s">
        <v>113</v>
      </c>
      <c r="AI703" s="167"/>
      <c r="AJ703" s="168"/>
      <c r="AK703" s="169"/>
      <c r="AL703" s="170"/>
      <c r="AM703" s="171"/>
      <c r="AN703" s="172"/>
      <c r="AO703" s="173">
        <f t="shared" si="175"/>
        <v>0</v>
      </c>
      <c r="AP703" s="174" t="s">
        <v>82</v>
      </c>
      <c r="AQ703" s="175" t="str" cm="1">
        <f t="array" ref="AQ703">_xlfn.IFS(OR($G703="公衆街路灯A",$G703="定額電灯"),$G703&amp;AP703,COUNTIF(G703,"*従量電灯*"),G703,1,"-")</f>
        <v>従量電灯</v>
      </c>
      <c r="AR703" s="176" t="str" cm="1">
        <f t="array" ref="AR703">_xlfn.IFS($AN703=0,"-",OR($AH703="対象外",$AH703="-"),"-",OR($G703="公衆街路灯A",$G703="定額電灯"),_xlfn.XLOOKUP($AQ703,削除禁止_電灯料金!$B:$B,削除禁止_電灯料金!$E:$E,0),1,"-")</f>
        <v>-</v>
      </c>
      <c r="AS703" s="177" t="str" cm="1">
        <f t="array" ref="AS703">_xlfn.IFS($AR703="-","-",OR($G703="公衆街路灯A",$G703="定額電灯"),_xlfn.XLOOKUP(AQ703,削除禁止_電灯料金!$B:$B,削除禁止_電灯料金!$D:$D,0),1,"-")</f>
        <v>-</v>
      </c>
      <c r="AT703" s="176">
        <f>IFERROR(IF(OR($G703="公衆街路灯A",$G703="定額電灯"),"-",ROUND((_xlfn.XLOOKUP($AQ703,削除禁止_電灯料金!$B:$B,削除禁止_電灯料金!$E:$E)*AM703/1000*$K703*$L703/12),2)),"-")</f>
        <v>0</v>
      </c>
      <c r="AU703" s="177">
        <f>IFERROR(IF(OR($G703="公衆街路灯A",$G703="定額電灯"),"-",ROUND((AM703/1000*$K703*$L703/12)*_xlfn.XLOOKUP($A703,削除禁止_電灯料金!K:K,削除禁止_電灯料金!M:M,"-"),2)),"-")</f>
        <v>0</v>
      </c>
      <c r="AV703" s="178">
        <f>IFERROR(IF(OR($G703="公衆街路灯A",$G703="定額電灯"),ROUND((((AR703+AS703)*AN703))*12*_xlfn.XLOOKUP($A703,削除禁止_電灯料金!K:K,削除禁止_電灯料金!N:N),0),ROUND((AT703+AU703)*AN703*12*_xlfn.XLOOKUP($A703,削除禁止_電灯料金!K:K,削除禁止_電灯料金!N:N),0)),0)</f>
        <v>0</v>
      </c>
      <c r="AW703" s="145"/>
    </row>
    <row r="704" spans="1:49" ht="30" customHeight="1">
      <c r="A704" s="1">
        <v>9</v>
      </c>
      <c r="B704" s="319" t="s">
        <v>764</v>
      </c>
      <c r="C704" s="42"/>
      <c r="D704" s="146" t="s">
        <v>56</v>
      </c>
      <c r="E704" s="147" t="s">
        <v>186</v>
      </c>
      <c r="F704" s="148" t="s">
        <v>836</v>
      </c>
      <c r="G704" s="148" t="s">
        <v>73</v>
      </c>
      <c r="H704" s="149"/>
      <c r="I704" s="280"/>
      <c r="J704" s="267"/>
      <c r="K704" s="152">
        <v>24</v>
      </c>
      <c r="L704" s="153">
        <v>365</v>
      </c>
      <c r="M704" s="281" t="s">
        <v>775</v>
      </c>
      <c r="N704" s="119" t="s">
        <v>86</v>
      </c>
      <c r="O704" s="120">
        <v>1</v>
      </c>
      <c r="P704" s="155" t="s">
        <v>87</v>
      </c>
      <c r="Q704" s="155">
        <v>0</v>
      </c>
      <c r="R704" s="155" t="s">
        <v>88</v>
      </c>
      <c r="S704" s="156">
        <v>0</v>
      </c>
      <c r="T704" s="156">
        <v>0</v>
      </c>
      <c r="U704" s="156">
        <v>0</v>
      </c>
      <c r="V704" s="157" t="s">
        <v>90</v>
      </c>
      <c r="W704" s="158">
        <v>2.7</v>
      </c>
      <c r="X704" s="159">
        <v>1</v>
      </c>
      <c r="Y704" s="160">
        <v>1</v>
      </c>
      <c r="Z704" s="161">
        <f t="shared" si="185"/>
        <v>1.9710000000000001</v>
      </c>
      <c r="AA704" s="155">
        <v>0</v>
      </c>
      <c r="AB704" s="162" t="s">
        <v>80</v>
      </c>
      <c r="AC704" s="163" t="s">
        <v>56</v>
      </c>
      <c r="AD704" s="164" t="s">
        <v>56</v>
      </c>
      <c r="AE704" s="163" t="s">
        <v>56</v>
      </c>
      <c r="AF704" s="164">
        <f t="shared" si="186"/>
        <v>59.13</v>
      </c>
      <c r="AG704" s="165">
        <f t="shared" si="187"/>
        <v>7095.6</v>
      </c>
      <c r="AH704" s="166" t="s">
        <v>81</v>
      </c>
      <c r="AI704" s="167"/>
      <c r="AJ704" s="168"/>
      <c r="AK704" s="169"/>
      <c r="AL704" s="170"/>
      <c r="AM704" s="171"/>
      <c r="AN704" s="172"/>
      <c r="AO704" s="173">
        <f t="shared" si="175"/>
        <v>0</v>
      </c>
      <c r="AP704" s="174" t="s">
        <v>82</v>
      </c>
      <c r="AQ704" s="175" t="str" cm="1">
        <f t="array" ref="AQ704">_xlfn.IFS(OR($G704="公衆街路灯A",$G704="定額電灯"),$G704&amp;AP704,COUNTIF(G704,"*従量電灯*"),G704,1,"-")</f>
        <v>従量電灯</v>
      </c>
      <c r="AR704" s="176" t="str" cm="1">
        <f t="array" ref="AR704">_xlfn.IFS($AN704=0,"-",OR($AH704="対象外",$AH704="-"),"-",OR($G704="公衆街路灯A",$G704="定額電灯"),_xlfn.XLOOKUP($AQ704,削除禁止_電灯料金!$B:$B,削除禁止_電灯料金!$E:$E,0),1,"-")</f>
        <v>-</v>
      </c>
      <c r="AS704" s="177" t="str" cm="1">
        <f t="array" ref="AS704">_xlfn.IFS($AR704="-","-",OR($G704="公衆街路灯A",$G704="定額電灯"),_xlfn.XLOOKUP(AQ704,削除禁止_電灯料金!$B:$B,削除禁止_電灯料金!$D:$D,0),1,"-")</f>
        <v>-</v>
      </c>
      <c r="AT704" s="176">
        <f>IFERROR(IF(OR($G704="公衆街路灯A",$G704="定額電灯"),"-",ROUND((_xlfn.XLOOKUP($AQ704,削除禁止_電灯料金!$B:$B,削除禁止_電灯料金!$E:$E)*AM704/1000*$K704*$L704/12),2)),"-")</f>
        <v>0</v>
      </c>
      <c r="AU704" s="177">
        <f>IFERROR(IF(OR($G704="公衆街路灯A",$G704="定額電灯"),"-",ROUND((AM704/1000*$K704*$L704/12)*_xlfn.XLOOKUP($A704,削除禁止_電灯料金!K:K,削除禁止_電灯料金!M:M,"-"),2)),"-")</f>
        <v>0</v>
      </c>
      <c r="AV704" s="178">
        <f>IFERROR(IF(OR($G704="公衆街路灯A",$G704="定額電灯"),ROUND((((AR704+AS704)*AN704))*12*_xlfn.XLOOKUP($A704,削除禁止_電灯料金!K:K,削除禁止_電灯料金!N:N),0),ROUND((AT704+AU704)*AN704*12*_xlfn.XLOOKUP($A704,削除禁止_電灯料金!K:K,削除禁止_電灯料金!N:N),0)),0)</f>
        <v>0</v>
      </c>
      <c r="AW704" s="145"/>
    </row>
    <row r="705" spans="1:49" ht="30" customHeight="1">
      <c r="A705" s="1">
        <v>9</v>
      </c>
      <c r="B705" s="319" t="s">
        <v>764</v>
      </c>
      <c r="C705" s="42"/>
      <c r="D705" s="180" t="s">
        <v>56</v>
      </c>
      <c r="E705" s="181" t="s">
        <v>186</v>
      </c>
      <c r="F705" s="182" t="s">
        <v>836</v>
      </c>
      <c r="G705" s="182" t="s">
        <v>73</v>
      </c>
      <c r="H705" s="183" t="s">
        <v>769</v>
      </c>
      <c r="I705" s="311"/>
      <c r="J705" s="312"/>
      <c r="K705" s="186" t="s">
        <v>82</v>
      </c>
      <c r="L705" s="187" t="s">
        <v>82</v>
      </c>
      <c r="M705" s="313" t="s">
        <v>797</v>
      </c>
      <c r="N705" s="189" t="s">
        <v>416</v>
      </c>
      <c r="O705" s="190">
        <v>0</v>
      </c>
      <c r="P705" s="191" t="s">
        <v>486</v>
      </c>
      <c r="Q705" s="191">
        <v>0</v>
      </c>
      <c r="R705" s="191">
        <v>0</v>
      </c>
      <c r="S705" s="192" t="s">
        <v>100</v>
      </c>
      <c r="T705" s="192">
        <v>0</v>
      </c>
      <c r="U705" s="192" t="s">
        <v>102</v>
      </c>
      <c r="V705" s="193">
        <v>0</v>
      </c>
      <c r="W705" s="194" t="s">
        <v>56</v>
      </c>
      <c r="X705" s="195">
        <v>1</v>
      </c>
      <c r="Y705" s="196">
        <v>0</v>
      </c>
      <c r="Z705" s="197">
        <v>0</v>
      </c>
      <c r="AA705" s="191">
        <v>0</v>
      </c>
      <c r="AB705" s="198" t="s">
        <v>80</v>
      </c>
      <c r="AC705" s="199" t="s">
        <v>56</v>
      </c>
      <c r="AD705" s="200" t="s">
        <v>56</v>
      </c>
      <c r="AE705" s="199" t="s">
        <v>56</v>
      </c>
      <c r="AF705" s="200">
        <v>0</v>
      </c>
      <c r="AG705" s="201">
        <v>0</v>
      </c>
      <c r="AH705" s="201" t="s">
        <v>124</v>
      </c>
      <c r="AI705" s="202" t="s">
        <v>487</v>
      </c>
      <c r="AJ705" s="203"/>
      <c r="AK705" s="204"/>
      <c r="AL705" s="194"/>
      <c r="AM705" s="205"/>
      <c r="AN705" s="206"/>
      <c r="AO705" s="200">
        <f t="shared" si="175"/>
        <v>0</v>
      </c>
      <c r="AP705" s="207" t="s">
        <v>82</v>
      </c>
      <c r="AQ705" s="198" t="str" cm="1">
        <f t="array" ref="AQ705">_xlfn.IFS(OR($G705="公衆街路灯A",$G705="定額電灯"),$G705&amp;AP705,COUNTIF(G705,"*従量電灯*"),G705,1,"-")</f>
        <v>従量電灯</v>
      </c>
      <c r="AR705" s="208" t="str" cm="1">
        <f t="array" ref="AR705">_xlfn.IFS($AN705=0,"-",OR($AH705="対象外",$AH705="-"),"-",OR($G705="公衆街路灯A",$G705="定額電灯"),_xlfn.XLOOKUP($AQ705,削除禁止_電灯料金!$B:$B,削除禁止_電灯料金!$E:$E,0),1,"-")</f>
        <v>-</v>
      </c>
      <c r="AS705" s="209" t="str" cm="1">
        <f t="array" ref="AS705">_xlfn.IFS($AR705="-","-",OR($G705="公衆街路灯A",$G705="定額電灯"),_xlfn.XLOOKUP(AQ705,削除禁止_電灯料金!$B:$B,削除禁止_電灯料金!$D:$D,0),1,"-")</f>
        <v>-</v>
      </c>
      <c r="AT705" s="208" t="str">
        <f>IFERROR(IF(OR($G705="公衆街路灯A",$G705="定額電灯"),"-",ROUND((_xlfn.XLOOKUP($AQ705,削除禁止_電灯料金!$B:$B,削除禁止_電灯料金!$E:$E)*AM705/1000*$K705*$L705/12),2)),"-")</f>
        <v>-</v>
      </c>
      <c r="AU705" s="209" t="str">
        <f>IFERROR(IF(OR($G705="公衆街路灯A",$G705="定額電灯"),"-",ROUND((AM705/1000*$K705*$L705/12)*_xlfn.XLOOKUP($A705,削除禁止_電灯料金!K:K,削除禁止_電灯料金!M:M,"-"),2)),"-")</f>
        <v>-</v>
      </c>
      <c r="AV705" s="210">
        <f>IFERROR(IF(OR($G705="公衆街路灯A",$G705="定額電灯"),ROUND((((AR705+AS705)*AN705))*12*_xlfn.XLOOKUP($A705,削除禁止_電灯料金!K:K,削除禁止_電灯料金!N:N),0),ROUND((AT705+AU705)*AN705*12*_xlfn.XLOOKUP($A705,削除禁止_電灯料金!K:K,削除禁止_電灯料金!N:N),0)),0)</f>
        <v>0</v>
      </c>
      <c r="AW705" s="145"/>
    </row>
    <row r="706" spans="1:49" ht="30" customHeight="1">
      <c r="A706" s="1">
        <v>9</v>
      </c>
      <c r="B706" s="319" t="s">
        <v>764</v>
      </c>
      <c r="C706" s="42"/>
      <c r="D706" s="180" t="s">
        <v>56</v>
      </c>
      <c r="E706" s="181" t="s">
        <v>186</v>
      </c>
      <c r="F706" s="182" t="s">
        <v>837</v>
      </c>
      <c r="G706" s="182" t="s">
        <v>56</v>
      </c>
      <c r="H706" s="183" t="s">
        <v>168</v>
      </c>
      <c r="I706" s="311"/>
      <c r="J706" s="312"/>
      <c r="K706" s="186" t="s">
        <v>82</v>
      </c>
      <c r="L706" s="187" t="s">
        <v>82</v>
      </c>
      <c r="M706" s="313" t="s">
        <v>82</v>
      </c>
      <c r="N706" s="189">
        <v>0</v>
      </c>
      <c r="O706" s="190">
        <v>0</v>
      </c>
      <c r="P706" s="191">
        <v>0</v>
      </c>
      <c r="Q706" s="191">
        <v>0</v>
      </c>
      <c r="R706" s="191">
        <v>0</v>
      </c>
      <c r="S706" s="192">
        <v>0</v>
      </c>
      <c r="T706" s="192">
        <v>0</v>
      </c>
      <c r="U706" s="192">
        <v>0</v>
      </c>
      <c r="V706" s="193">
        <v>0</v>
      </c>
      <c r="W706" s="194">
        <v>0</v>
      </c>
      <c r="X706" s="195"/>
      <c r="Y706" s="196">
        <v>0</v>
      </c>
      <c r="Z706" s="197">
        <v>0</v>
      </c>
      <c r="AA706" s="191">
        <v>0</v>
      </c>
      <c r="AB706" s="198" t="s">
        <v>56</v>
      </c>
      <c r="AC706" s="199" t="s">
        <v>56</v>
      </c>
      <c r="AD706" s="200" t="s">
        <v>56</v>
      </c>
      <c r="AE706" s="199" t="s">
        <v>56</v>
      </c>
      <c r="AF706" s="200" t="s">
        <v>56</v>
      </c>
      <c r="AG706" s="201">
        <v>0</v>
      </c>
      <c r="AH706" s="201" t="s">
        <v>56</v>
      </c>
      <c r="AI706" s="202"/>
      <c r="AJ706" s="203"/>
      <c r="AK706" s="204"/>
      <c r="AL706" s="194"/>
      <c r="AM706" s="205"/>
      <c r="AN706" s="206"/>
      <c r="AO706" s="200">
        <f t="shared" si="175"/>
        <v>0</v>
      </c>
      <c r="AP706" s="207" t="s">
        <v>82</v>
      </c>
      <c r="AQ706" s="198" t="str" cm="1">
        <f t="array" ref="AQ706">_xlfn.IFS(OR($G706="公衆街路灯A",$G706="定額電灯"),$G706&amp;AP706,COUNTIF(G706,"*従量電灯*"),G706,1,"-")</f>
        <v>-</v>
      </c>
      <c r="AR706" s="208" t="str" cm="1">
        <f t="array" ref="AR706">_xlfn.IFS($AN706=0,"-",OR($AH706="対象外",$AH706="-"),"-",OR($G706="公衆街路灯A",$G706="定額電灯"),_xlfn.XLOOKUP($AQ706,削除禁止_電灯料金!$B:$B,削除禁止_電灯料金!$E:$E,0),1,"-")</f>
        <v>-</v>
      </c>
      <c r="AS706" s="209" t="str" cm="1">
        <f t="array" ref="AS706">_xlfn.IFS($AR706="-","-",OR($G706="公衆街路灯A",$G706="定額電灯"),_xlfn.XLOOKUP(AQ706,削除禁止_電灯料金!$B:$B,削除禁止_電灯料金!$D:$D,0),1,"-")</f>
        <v>-</v>
      </c>
      <c r="AT706" s="208" t="str">
        <f>IFERROR(IF(OR($G706="公衆街路灯A",$G706="定額電灯"),"-",ROUND((_xlfn.XLOOKUP($AQ706,削除禁止_電灯料金!$B:$B,削除禁止_電灯料金!$E:$E)*AM706/1000*$K706*$L706/12),2)),"-")</f>
        <v>-</v>
      </c>
      <c r="AU706" s="209" t="str">
        <f>IFERROR(IF(OR($G706="公衆街路灯A",$G706="定額電灯"),"-",ROUND((AM706/1000*$K706*$L706/12)*_xlfn.XLOOKUP($A706,削除禁止_電灯料金!K:K,削除禁止_電灯料金!M:M,"-"),2)),"-")</f>
        <v>-</v>
      </c>
      <c r="AV706" s="210">
        <f>IFERROR(IF(OR($G706="公衆街路灯A",$G706="定額電灯"),ROUND((((AR706+AS706)*AN706))*12*_xlfn.XLOOKUP($A706,削除禁止_電灯料金!K:K,削除禁止_電灯料金!N:N),0),ROUND((AT706+AU706)*AN706*12*_xlfn.XLOOKUP($A706,削除禁止_電灯料金!K:K,削除禁止_電灯料金!N:N),0)),0)</f>
        <v>0</v>
      </c>
      <c r="AW706" s="145"/>
    </row>
    <row r="707" spans="1:49" ht="30" customHeight="1">
      <c r="A707" s="1">
        <v>9</v>
      </c>
      <c r="B707" s="319" t="s">
        <v>764</v>
      </c>
      <c r="C707" s="42"/>
      <c r="D707" s="146" t="s">
        <v>56</v>
      </c>
      <c r="E707" s="147" t="s">
        <v>186</v>
      </c>
      <c r="F707" s="148" t="s">
        <v>838</v>
      </c>
      <c r="G707" s="148" t="s">
        <v>73</v>
      </c>
      <c r="H707" s="149"/>
      <c r="I707" s="280"/>
      <c r="J707" s="267"/>
      <c r="K707" s="152">
        <v>2</v>
      </c>
      <c r="L707" s="153">
        <v>130</v>
      </c>
      <c r="M707" s="281" t="s">
        <v>780</v>
      </c>
      <c r="N707" s="119" t="s">
        <v>110</v>
      </c>
      <c r="O707" s="120">
        <v>2</v>
      </c>
      <c r="P707" s="155" t="s">
        <v>111</v>
      </c>
      <c r="Q707" s="155">
        <v>0</v>
      </c>
      <c r="R707" s="155" t="s">
        <v>112</v>
      </c>
      <c r="S707" s="156" t="s">
        <v>781</v>
      </c>
      <c r="T707" s="156">
        <v>0</v>
      </c>
      <c r="U707" s="156" t="s">
        <v>96</v>
      </c>
      <c r="V707" s="157">
        <v>0</v>
      </c>
      <c r="W707" s="158">
        <v>48</v>
      </c>
      <c r="X707" s="159">
        <v>2</v>
      </c>
      <c r="Y707" s="160">
        <v>4</v>
      </c>
      <c r="Z707" s="161">
        <f t="shared" ref="Z707:Z712" si="188">K707*L707*W707*Y707/12/1000</f>
        <v>4.16</v>
      </c>
      <c r="AA707" s="155">
        <v>0</v>
      </c>
      <c r="AB707" s="162" t="s">
        <v>80</v>
      </c>
      <c r="AC707" s="163" t="s">
        <v>56</v>
      </c>
      <c r="AD707" s="164" t="s">
        <v>56</v>
      </c>
      <c r="AE707" s="163" t="s">
        <v>56</v>
      </c>
      <c r="AF707" s="164">
        <f t="shared" ref="AF707:AF712" si="189">$B$2*Z707/Y707</f>
        <v>31.200000000000003</v>
      </c>
      <c r="AG707" s="165">
        <f t="shared" ref="AG707:AG712" si="190">Y707*AF707*120</f>
        <v>14976.000000000002</v>
      </c>
      <c r="AH707" s="166" t="s">
        <v>113</v>
      </c>
      <c r="AI707" s="167"/>
      <c r="AJ707" s="168"/>
      <c r="AK707" s="169"/>
      <c r="AL707" s="170"/>
      <c r="AM707" s="171"/>
      <c r="AN707" s="172"/>
      <c r="AO707" s="173">
        <f t="shared" si="175"/>
        <v>0</v>
      </c>
      <c r="AP707" s="174" t="s">
        <v>82</v>
      </c>
      <c r="AQ707" s="175" t="str" cm="1">
        <f t="array" ref="AQ707">_xlfn.IFS(OR($G707="公衆街路灯A",$G707="定額電灯"),$G707&amp;AP707,COUNTIF(G707,"*従量電灯*"),G707,1,"-")</f>
        <v>従量電灯</v>
      </c>
      <c r="AR707" s="176" t="str" cm="1">
        <f t="array" ref="AR707">_xlfn.IFS($AN707=0,"-",OR($AH707="対象外",$AH707="-"),"-",OR($G707="公衆街路灯A",$G707="定額電灯"),_xlfn.XLOOKUP($AQ707,削除禁止_電灯料金!$B:$B,削除禁止_電灯料金!$E:$E,0),1,"-")</f>
        <v>-</v>
      </c>
      <c r="AS707" s="177" t="str" cm="1">
        <f t="array" ref="AS707">_xlfn.IFS($AR707="-","-",OR($G707="公衆街路灯A",$G707="定額電灯"),_xlfn.XLOOKUP(AQ707,削除禁止_電灯料金!$B:$B,削除禁止_電灯料金!$D:$D,0),1,"-")</f>
        <v>-</v>
      </c>
      <c r="AT707" s="176">
        <f>IFERROR(IF(OR($G707="公衆街路灯A",$G707="定額電灯"),"-",ROUND((_xlfn.XLOOKUP($AQ707,削除禁止_電灯料金!$B:$B,削除禁止_電灯料金!$E:$E)*AM707/1000*$K707*$L707/12),2)),"-")</f>
        <v>0</v>
      </c>
      <c r="AU707" s="177">
        <f>IFERROR(IF(OR($G707="公衆街路灯A",$G707="定額電灯"),"-",ROUND((AM707/1000*$K707*$L707/12)*_xlfn.XLOOKUP($A707,削除禁止_電灯料金!K:K,削除禁止_電灯料金!M:M,"-"),2)),"-")</f>
        <v>0</v>
      </c>
      <c r="AV707" s="178">
        <f>IFERROR(IF(OR($G707="公衆街路灯A",$G707="定額電灯"),ROUND((((AR707+AS707)*AN707))*12*_xlfn.XLOOKUP($A707,削除禁止_電灯料金!K:K,削除禁止_電灯料金!N:N),0),ROUND((AT707+AU707)*AN707*12*_xlfn.XLOOKUP($A707,削除禁止_電灯料金!K:K,削除禁止_電灯料金!N:N),0)),0)</f>
        <v>0</v>
      </c>
      <c r="AW707" s="145"/>
    </row>
    <row r="708" spans="1:49" ht="30" customHeight="1">
      <c r="A708" s="1">
        <v>9</v>
      </c>
      <c r="B708" s="319" t="s">
        <v>764</v>
      </c>
      <c r="C708" s="42"/>
      <c r="D708" s="146" t="s">
        <v>56</v>
      </c>
      <c r="E708" s="147" t="s">
        <v>186</v>
      </c>
      <c r="F708" s="148" t="s">
        <v>838</v>
      </c>
      <c r="G708" s="148" t="s">
        <v>73</v>
      </c>
      <c r="H708" s="149"/>
      <c r="I708" s="280"/>
      <c r="J708" s="267"/>
      <c r="K708" s="152">
        <v>24</v>
      </c>
      <c r="L708" s="153">
        <v>365</v>
      </c>
      <c r="M708" s="281" t="s">
        <v>775</v>
      </c>
      <c r="N708" s="119" t="s">
        <v>86</v>
      </c>
      <c r="O708" s="120">
        <v>1</v>
      </c>
      <c r="P708" s="155" t="s">
        <v>87</v>
      </c>
      <c r="Q708" s="155">
        <v>0</v>
      </c>
      <c r="R708" s="155" t="s">
        <v>88</v>
      </c>
      <c r="S708" s="156">
        <v>0</v>
      </c>
      <c r="T708" s="156">
        <v>0</v>
      </c>
      <c r="U708" s="156">
        <v>0</v>
      </c>
      <c r="V708" s="157" t="s">
        <v>90</v>
      </c>
      <c r="W708" s="158">
        <v>2.7</v>
      </c>
      <c r="X708" s="159">
        <v>1</v>
      </c>
      <c r="Y708" s="160">
        <v>1</v>
      </c>
      <c r="Z708" s="161">
        <f t="shared" si="188"/>
        <v>1.9710000000000001</v>
      </c>
      <c r="AA708" s="155">
        <v>0</v>
      </c>
      <c r="AB708" s="162" t="s">
        <v>80</v>
      </c>
      <c r="AC708" s="163" t="s">
        <v>56</v>
      </c>
      <c r="AD708" s="164" t="s">
        <v>56</v>
      </c>
      <c r="AE708" s="163" t="s">
        <v>56</v>
      </c>
      <c r="AF708" s="164">
        <f t="shared" si="189"/>
        <v>59.13</v>
      </c>
      <c r="AG708" s="165">
        <f t="shared" si="190"/>
        <v>7095.6</v>
      </c>
      <c r="AH708" s="166" t="s">
        <v>81</v>
      </c>
      <c r="AI708" s="167"/>
      <c r="AJ708" s="168"/>
      <c r="AK708" s="169"/>
      <c r="AL708" s="170"/>
      <c r="AM708" s="171"/>
      <c r="AN708" s="172"/>
      <c r="AO708" s="173">
        <f t="shared" si="175"/>
        <v>0</v>
      </c>
      <c r="AP708" s="174" t="s">
        <v>82</v>
      </c>
      <c r="AQ708" s="175" t="str" cm="1">
        <f t="array" ref="AQ708">_xlfn.IFS(OR($G708="公衆街路灯A",$G708="定額電灯"),$G708&amp;AP708,COUNTIF(G708,"*従量電灯*"),G708,1,"-")</f>
        <v>従量電灯</v>
      </c>
      <c r="AR708" s="176" t="str" cm="1">
        <f t="array" ref="AR708">_xlfn.IFS($AN708=0,"-",OR($AH708="対象外",$AH708="-"),"-",OR($G708="公衆街路灯A",$G708="定額電灯"),_xlfn.XLOOKUP($AQ708,削除禁止_電灯料金!$B:$B,削除禁止_電灯料金!$E:$E,0),1,"-")</f>
        <v>-</v>
      </c>
      <c r="AS708" s="177" t="str" cm="1">
        <f t="array" ref="AS708">_xlfn.IFS($AR708="-","-",OR($G708="公衆街路灯A",$G708="定額電灯"),_xlfn.XLOOKUP(AQ708,削除禁止_電灯料金!$B:$B,削除禁止_電灯料金!$D:$D,0),1,"-")</f>
        <v>-</v>
      </c>
      <c r="AT708" s="176">
        <f>IFERROR(IF(OR($G708="公衆街路灯A",$G708="定額電灯"),"-",ROUND((_xlfn.XLOOKUP($AQ708,削除禁止_電灯料金!$B:$B,削除禁止_電灯料金!$E:$E)*AM708/1000*$K708*$L708/12),2)),"-")</f>
        <v>0</v>
      </c>
      <c r="AU708" s="177">
        <f>IFERROR(IF(OR($G708="公衆街路灯A",$G708="定額電灯"),"-",ROUND((AM708/1000*$K708*$L708/12)*_xlfn.XLOOKUP($A708,削除禁止_電灯料金!K:K,削除禁止_電灯料金!M:M,"-"),2)),"-")</f>
        <v>0</v>
      </c>
      <c r="AV708" s="178">
        <f>IFERROR(IF(OR($G708="公衆街路灯A",$G708="定額電灯"),ROUND((((AR708+AS708)*AN708))*12*_xlfn.XLOOKUP($A708,削除禁止_電灯料金!K:K,削除禁止_電灯料金!N:N),0),ROUND((AT708+AU708)*AN708*12*_xlfn.XLOOKUP($A708,削除禁止_電灯料金!K:K,削除禁止_電灯料金!N:N),0)),0)</f>
        <v>0</v>
      </c>
      <c r="AW708" s="145"/>
    </row>
    <row r="709" spans="1:49" ht="30" customHeight="1">
      <c r="A709" s="1">
        <v>9</v>
      </c>
      <c r="B709" s="319" t="s">
        <v>764</v>
      </c>
      <c r="C709" s="42"/>
      <c r="D709" s="146" t="s">
        <v>56</v>
      </c>
      <c r="E709" s="147" t="s">
        <v>186</v>
      </c>
      <c r="F709" s="148" t="s">
        <v>839</v>
      </c>
      <c r="G709" s="148" t="s">
        <v>73</v>
      </c>
      <c r="H709" s="149"/>
      <c r="I709" s="280"/>
      <c r="J709" s="267"/>
      <c r="K709" s="152">
        <v>2</v>
      </c>
      <c r="L709" s="153">
        <v>10</v>
      </c>
      <c r="M709" s="281" t="s">
        <v>780</v>
      </c>
      <c r="N709" s="119" t="s">
        <v>110</v>
      </c>
      <c r="O709" s="120">
        <v>2</v>
      </c>
      <c r="P709" s="155" t="s">
        <v>111</v>
      </c>
      <c r="Q709" s="155">
        <v>0</v>
      </c>
      <c r="R709" s="155" t="s">
        <v>112</v>
      </c>
      <c r="S709" s="156" t="s">
        <v>781</v>
      </c>
      <c r="T709" s="156">
        <v>0</v>
      </c>
      <c r="U709" s="156" t="s">
        <v>96</v>
      </c>
      <c r="V709" s="157">
        <v>0</v>
      </c>
      <c r="W709" s="158">
        <v>48</v>
      </c>
      <c r="X709" s="159">
        <v>2</v>
      </c>
      <c r="Y709" s="160">
        <v>4</v>
      </c>
      <c r="Z709" s="161">
        <f t="shared" si="188"/>
        <v>0.32</v>
      </c>
      <c r="AA709" s="155">
        <v>0</v>
      </c>
      <c r="AB709" s="162" t="s">
        <v>80</v>
      </c>
      <c r="AC709" s="163" t="s">
        <v>56</v>
      </c>
      <c r="AD709" s="164" t="s">
        <v>56</v>
      </c>
      <c r="AE709" s="163" t="s">
        <v>56</v>
      </c>
      <c r="AF709" s="164">
        <f t="shared" si="189"/>
        <v>2.4</v>
      </c>
      <c r="AG709" s="165">
        <f t="shared" si="190"/>
        <v>1152</v>
      </c>
      <c r="AH709" s="166" t="s">
        <v>113</v>
      </c>
      <c r="AI709" s="167"/>
      <c r="AJ709" s="168"/>
      <c r="AK709" s="169"/>
      <c r="AL709" s="170"/>
      <c r="AM709" s="171"/>
      <c r="AN709" s="172"/>
      <c r="AO709" s="173">
        <f t="shared" si="175"/>
        <v>0</v>
      </c>
      <c r="AP709" s="174" t="s">
        <v>82</v>
      </c>
      <c r="AQ709" s="175" t="str" cm="1">
        <f t="array" ref="AQ709">_xlfn.IFS(OR($G709="公衆街路灯A",$G709="定額電灯"),$G709&amp;AP709,COUNTIF(G709,"*従量電灯*"),G709,1,"-")</f>
        <v>従量電灯</v>
      </c>
      <c r="AR709" s="176" t="str" cm="1">
        <f t="array" ref="AR709">_xlfn.IFS($AN709=0,"-",OR($AH709="対象外",$AH709="-"),"-",OR($G709="公衆街路灯A",$G709="定額電灯"),_xlfn.XLOOKUP($AQ709,削除禁止_電灯料金!$B:$B,削除禁止_電灯料金!$E:$E,0),1,"-")</f>
        <v>-</v>
      </c>
      <c r="AS709" s="177" t="str" cm="1">
        <f t="array" ref="AS709">_xlfn.IFS($AR709="-","-",OR($G709="公衆街路灯A",$G709="定額電灯"),_xlfn.XLOOKUP(AQ709,削除禁止_電灯料金!$B:$B,削除禁止_電灯料金!$D:$D,0),1,"-")</f>
        <v>-</v>
      </c>
      <c r="AT709" s="176">
        <f>IFERROR(IF(OR($G709="公衆街路灯A",$G709="定額電灯"),"-",ROUND((_xlfn.XLOOKUP($AQ709,削除禁止_電灯料金!$B:$B,削除禁止_電灯料金!$E:$E)*AM709/1000*$K709*$L709/12),2)),"-")</f>
        <v>0</v>
      </c>
      <c r="AU709" s="177">
        <f>IFERROR(IF(OR($G709="公衆街路灯A",$G709="定額電灯"),"-",ROUND((AM709/1000*$K709*$L709/12)*_xlfn.XLOOKUP($A709,削除禁止_電灯料金!K:K,削除禁止_電灯料金!M:M,"-"),2)),"-")</f>
        <v>0</v>
      </c>
      <c r="AV709" s="178">
        <f>IFERROR(IF(OR($G709="公衆街路灯A",$G709="定額電灯"),ROUND((((AR709+AS709)*AN709))*12*_xlfn.XLOOKUP($A709,削除禁止_電灯料金!K:K,削除禁止_電灯料金!N:N),0),ROUND((AT709+AU709)*AN709*12*_xlfn.XLOOKUP($A709,削除禁止_電灯料金!K:K,削除禁止_電灯料金!N:N),0)),0)</f>
        <v>0</v>
      </c>
      <c r="AW709" s="145"/>
    </row>
    <row r="710" spans="1:49" ht="30" customHeight="1">
      <c r="A710" s="1">
        <v>9</v>
      </c>
      <c r="B710" s="319" t="s">
        <v>764</v>
      </c>
      <c r="C710" s="42"/>
      <c r="D710" s="146" t="s">
        <v>56</v>
      </c>
      <c r="E710" s="147" t="s">
        <v>186</v>
      </c>
      <c r="F710" s="148" t="s">
        <v>839</v>
      </c>
      <c r="G710" s="148" t="s">
        <v>73</v>
      </c>
      <c r="H710" s="149"/>
      <c r="I710" s="280"/>
      <c r="J710" s="267"/>
      <c r="K710" s="152">
        <v>24</v>
      </c>
      <c r="L710" s="153">
        <v>365</v>
      </c>
      <c r="M710" s="281" t="s">
        <v>775</v>
      </c>
      <c r="N710" s="119" t="s">
        <v>86</v>
      </c>
      <c r="O710" s="120">
        <v>1</v>
      </c>
      <c r="P710" s="155" t="s">
        <v>87</v>
      </c>
      <c r="Q710" s="155">
        <v>0</v>
      </c>
      <c r="R710" s="155" t="s">
        <v>88</v>
      </c>
      <c r="S710" s="156">
        <v>0</v>
      </c>
      <c r="T710" s="156">
        <v>0</v>
      </c>
      <c r="U710" s="156">
        <v>0</v>
      </c>
      <c r="V710" s="157" t="s">
        <v>90</v>
      </c>
      <c r="W710" s="158">
        <v>2.7</v>
      </c>
      <c r="X710" s="159">
        <v>1</v>
      </c>
      <c r="Y710" s="160">
        <v>1</v>
      </c>
      <c r="Z710" s="161">
        <f t="shared" si="188"/>
        <v>1.9710000000000001</v>
      </c>
      <c r="AA710" s="155">
        <v>0</v>
      </c>
      <c r="AB710" s="162" t="s">
        <v>80</v>
      </c>
      <c r="AC710" s="163" t="s">
        <v>56</v>
      </c>
      <c r="AD710" s="164" t="s">
        <v>56</v>
      </c>
      <c r="AE710" s="163" t="s">
        <v>56</v>
      </c>
      <c r="AF710" s="164">
        <f t="shared" si="189"/>
        <v>59.13</v>
      </c>
      <c r="AG710" s="165">
        <f t="shared" si="190"/>
        <v>7095.6</v>
      </c>
      <c r="AH710" s="166" t="s">
        <v>81</v>
      </c>
      <c r="AI710" s="167"/>
      <c r="AJ710" s="168"/>
      <c r="AK710" s="169"/>
      <c r="AL710" s="170"/>
      <c r="AM710" s="171"/>
      <c r="AN710" s="172"/>
      <c r="AO710" s="173">
        <f t="shared" si="175"/>
        <v>0</v>
      </c>
      <c r="AP710" s="174" t="s">
        <v>82</v>
      </c>
      <c r="AQ710" s="175" t="str" cm="1">
        <f t="array" ref="AQ710">_xlfn.IFS(OR($G710="公衆街路灯A",$G710="定額電灯"),$G710&amp;AP710,COUNTIF(G710,"*従量電灯*"),G710,1,"-")</f>
        <v>従量電灯</v>
      </c>
      <c r="AR710" s="176" t="str" cm="1">
        <f t="array" ref="AR710">_xlfn.IFS($AN710=0,"-",OR($AH710="対象外",$AH710="-"),"-",OR($G710="公衆街路灯A",$G710="定額電灯"),_xlfn.XLOOKUP($AQ710,削除禁止_電灯料金!$B:$B,削除禁止_電灯料金!$E:$E,0),1,"-")</f>
        <v>-</v>
      </c>
      <c r="AS710" s="177" t="str" cm="1">
        <f t="array" ref="AS710">_xlfn.IFS($AR710="-","-",OR($G710="公衆街路灯A",$G710="定額電灯"),_xlfn.XLOOKUP(AQ710,削除禁止_電灯料金!$B:$B,削除禁止_電灯料金!$D:$D,0),1,"-")</f>
        <v>-</v>
      </c>
      <c r="AT710" s="176">
        <f>IFERROR(IF(OR($G710="公衆街路灯A",$G710="定額電灯"),"-",ROUND((_xlfn.XLOOKUP($AQ710,削除禁止_電灯料金!$B:$B,削除禁止_電灯料金!$E:$E)*AM710/1000*$K710*$L710/12),2)),"-")</f>
        <v>0</v>
      </c>
      <c r="AU710" s="177">
        <f>IFERROR(IF(OR($G710="公衆街路灯A",$G710="定額電灯"),"-",ROUND((AM710/1000*$K710*$L710/12)*_xlfn.XLOOKUP($A710,削除禁止_電灯料金!K:K,削除禁止_電灯料金!M:M,"-"),2)),"-")</f>
        <v>0</v>
      </c>
      <c r="AV710" s="178">
        <f>IFERROR(IF(OR($G710="公衆街路灯A",$G710="定額電灯"),ROUND((((AR710+AS710)*AN710))*12*_xlfn.XLOOKUP($A710,削除禁止_電灯料金!K:K,削除禁止_電灯料金!N:N),0),ROUND((AT710+AU710)*AN710*12*_xlfn.XLOOKUP($A710,削除禁止_電灯料金!K:K,削除禁止_電灯料金!N:N),0)),0)</f>
        <v>0</v>
      </c>
      <c r="AW710" s="145"/>
    </row>
    <row r="711" spans="1:49" ht="30" customHeight="1">
      <c r="A711" s="1">
        <v>9</v>
      </c>
      <c r="B711" s="319" t="s">
        <v>764</v>
      </c>
      <c r="C711" s="42"/>
      <c r="D711" s="146" t="s">
        <v>56</v>
      </c>
      <c r="E711" s="147" t="s">
        <v>186</v>
      </c>
      <c r="F711" s="148" t="s">
        <v>840</v>
      </c>
      <c r="G711" s="148" t="s">
        <v>73</v>
      </c>
      <c r="H711" s="149"/>
      <c r="I711" s="280"/>
      <c r="J711" s="267"/>
      <c r="K711" s="152">
        <v>3</v>
      </c>
      <c r="L711" s="153">
        <v>130</v>
      </c>
      <c r="M711" s="281" t="s">
        <v>780</v>
      </c>
      <c r="N711" s="119" t="s">
        <v>110</v>
      </c>
      <c r="O711" s="120">
        <v>2</v>
      </c>
      <c r="P711" s="155" t="s">
        <v>111</v>
      </c>
      <c r="Q711" s="155">
        <v>0</v>
      </c>
      <c r="R711" s="155" t="s">
        <v>112</v>
      </c>
      <c r="S711" s="156" t="s">
        <v>781</v>
      </c>
      <c r="T711" s="156">
        <v>0</v>
      </c>
      <c r="U711" s="156" t="s">
        <v>96</v>
      </c>
      <c r="V711" s="157">
        <v>0</v>
      </c>
      <c r="W711" s="158">
        <v>48</v>
      </c>
      <c r="X711" s="159">
        <v>6</v>
      </c>
      <c r="Y711" s="160">
        <v>12</v>
      </c>
      <c r="Z711" s="161">
        <f t="shared" si="188"/>
        <v>18.72</v>
      </c>
      <c r="AA711" s="155">
        <v>0</v>
      </c>
      <c r="AB711" s="162" t="s">
        <v>80</v>
      </c>
      <c r="AC711" s="163" t="s">
        <v>56</v>
      </c>
      <c r="AD711" s="164" t="s">
        <v>56</v>
      </c>
      <c r="AE711" s="163" t="s">
        <v>56</v>
      </c>
      <c r="AF711" s="164">
        <f t="shared" si="189"/>
        <v>46.79999999999999</v>
      </c>
      <c r="AG711" s="165">
        <f t="shared" si="190"/>
        <v>67391.999999999985</v>
      </c>
      <c r="AH711" s="166" t="s">
        <v>113</v>
      </c>
      <c r="AI711" s="167"/>
      <c r="AJ711" s="168"/>
      <c r="AK711" s="169"/>
      <c r="AL711" s="170"/>
      <c r="AM711" s="171"/>
      <c r="AN711" s="172"/>
      <c r="AO711" s="173">
        <f t="shared" si="175"/>
        <v>0</v>
      </c>
      <c r="AP711" s="174" t="s">
        <v>82</v>
      </c>
      <c r="AQ711" s="175" t="str" cm="1">
        <f t="array" ref="AQ711">_xlfn.IFS(OR($G711="公衆街路灯A",$G711="定額電灯"),$G711&amp;AP711,COUNTIF(G711,"*従量電灯*"),G711,1,"-")</f>
        <v>従量電灯</v>
      </c>
      <c r="AR711" s="176" t="str" cm="1">
        <f t="array" ref="AR711">_xlfn.IFS($AN711=0,"-",OR($AH711="対象外",$AH711="-"),"-",OR($G711="公衆街路灯A",$G711="定額電灯"),_xlfn.XLOOKUP($AQ711,削除禁止_電灯料金!$B:$B,削除禁止_電灯料金!$E:$E,0),1,"-")</f>
        <v>-</v>
      </c>
      <c r="AS711" s="177" t="str" cm="1">
        <f t="array" ref="AS711">_xlfn.IFS($AR711="-","-",OR($G711="公衆街路灯A",$G711="定額電灯"),_xlfn.XLOOKUP(AQ711,削除禁止_電灯料金!$B:$B,削除禁止_電灯料金!$D:$D,0),1,"-")</f>
        <v>-</v>
      </c>
      <c r="AT711" s="176">
        <f>IFERROR(IF(OR($G711="公衆街路灯A",$G711="定額電灯"),"-",ROUND((_xlfn.XLOOKUP($AQ711,削除禁止_電灯料金!$B:$B,削除禁止_電灯料金!$E:$E)*AM711/1000*$K711*$L711/12),2)),"-")</f>
        <v>0</v>
      </c>
      <c r="AU711" s="177">
        <f>IFERROR(IF(OR($G711="公衆街路灯A",$G711="定額電灯"),"-",ROUND((AM711/1000*$K711*$L711/12)*_xlfn.XLOOKUP($A711,削除禁止_電灯料金!K:K,削除禁止_電灯料金!M:M,"-"),2)),"-")</f>
        <v>0</v>
      </c>
      <c r="AV711" s="178">
        <f>IFERROR(IF(OR($G711="公衆街路灯A",$G711="定額電灯"),ROUND((((AR711+AS711)*AN711))*12*_xlfn.XLOOKUP($A711,削除禁止_電灯料金!K:K,削除禁止_電灯料金!N:N),0),ROUND((AT711+AU711)*AN711*12*_xlfn.XLOOKUP($A711,削除禁止_電灯料金!K:K,削除禁止_電灯料金!N:N),0)),0)</f>
        <v>0</v>
      </c>
      <c r="AW711" s="145"/>
    </row>
    <row r="712" spans="1:49" ht="30" customHeight="1">
      <c r="A712" s="1">
        <v>9</v>
      </c>
      <c r="B712" s="319" t="s">
        <v>764</v>
      </c>
      <c r="C712" s="42"/>
      <c r="D712" s="146" t="s">
        <v>56</v>
      </c>
      <c r="E712" s="147" t="s">
        <v>186</v>
      </c>
      <c r="F712" s="148" t="s">
        <v>840</v>
      </c>
      <c r="G712" s="148" t="s">
        <v>73</v>
      </c>
      <c r="H712" s="149"/>
      <c r="I712" s="280"/>
      <c r="J712" s="267"/>
      <c r="K712" s="152">
        <v>24</v>
      </c>
      <c r="L712" s="153">
        <v>365</v>
      </c>
      <c r="M712" s="281" t="s">
        <v>775</v>
      </c>
      <c r="N712" s="119" t="s">
        <v>86</v>
      </c>
      <c r="O712" s="120">
        <v>1</v>
      </c>
      <c r="P712" s="155" t="s">
        <v>87</v>
      </c>
      <c r="Q712" s="155">
        <v>0</v>
      </c>
      <c r="R712" s="155" t="s">
        <v>88</v>
      </c>
      <c r="S712" s="156">
        <v>0</v>
      </c>
      <c r="T712" s="156">
        <v>0</v>
      </c>
      <c r="U712" s="156">
        <v>0</v>
      </c>
      <c r="V712" s="157" t="s">
        <v>90</v>
      </c>
      <c r="W712" s="158">
        <v>2.7</v>
      </c>
      <c r="X712" s="159">
        <v>2</v>
      </c>
      <c r="Y712" s="160">
        <v>2</v>
      </c>
      <c r="Z712" s="161">
        <f t="shared" si="188"/>
        <v>3.9420000000000002</v>
      </c>
      <c r="AA712" s="155">
        <v>0</v>
      </c>
      <c r="AB712" s="162" t="s">
        <v>80</v>
      </c>
      <c r="AC712" s="163" t="s">
        <v>56</v>
      </c>
      <c r="AD712" s="164" t="s">
        <v>56</v>
      </c>
      <c r="AE712" s="163" t="s">
        <v>56</v>
      </c>
      <c r="AF712" s="164">
        <f t="shared" si="189"/>
        <v>59.13</v>
      </c>
      <c r="AG712" s="165">
        <f t="shared" si="190"/>
        <v>14191.2</v>
      </c>
      <c r="AH712" s="166" t="s">
        <v>81</v>
      </c>
      <c r="AI712" s="167"/>
      <c r="AJ712" s="168"/>
      <c r="AK712" s="169"/>
      <c r="AL712" s="170"/>
      <c r="AM712" s="171"/>
      <c r="AN712" s="172"/>
      <c r="AO712" s="173">
        <f t="shared" si="175"/>
        <v>0</v>
      </c>
      <c r="AP712" s="174" t="s">
        <v>82</v>
      </c>
      <c r="AQ712" s="175" t="str" cm="1">
        <f t="array" ref="AQ712">_xlfn.IFS(OR($G712="公衆街路灯A",$G712="定額電灯"),$G712&amp;AP712,COUNTIF(G712,"*従量電灯*"),G712,1,"-")</f>
        <v>従量電灯</v>
      </c>
      <c r="AR712" s="176" t="str" cm="1">
        <f t="array" ref="AR712">_xlfn.IFS($AN712=0,"-",OR($AH712="対象外",$AH712="-"),"-",OR($G712="公衆街路灯A",$G712="定額電灯"),_xlfn.XLOOKUP($AQ712,削除禁止_電灯料金!$B:$B,削除禁止_電灯料金!$E:$E,0),1,"-")</f>
        <v>-</v>
      </c>
      <c r="AS712" s="177" t="str" cm="1">
        <f t="array" ref="AS712">_xlfn.IFS($AR712="-","-",OR($G712="公衆街路灯A",$G712="定額電灯"),_xlfn.XLOOKUP(AQ712,削除禁止_電灯料金!$B:$B,削除禁止_電灯料金!$D:$D,0),1,"-")</f>
        <v>-</v>
      </c>
      <c r="AT712" s="176">
        <f>IFERROR(IF(OR($G712="公衆街路灯A",$G712="定額電灯"),"-",ROUND((_xlfn.XLOOKUP($AQ712,削除禁止_電灯料金!$B:$B,削除禁止_電灯料金!$E:$E)*AM712/1000*$K712*$L712/12),2)),"-")</f>
        <v>0</v>
      </c>
      <c r="AU712" s="177">
        <f>IFERROR(IF(OR($G712="公衆街路灯A",$G712="定額電灯"),"-",ROUND((AM712/1000*$K712*$L712/12)*_xlfn.XLOOKUP($A712,削除禁止_電灯料金!K:K,削除禁止_電灯料金!M:M,"-"),2)),"-")</f>
        <v>0</v>
      </c>
      <c r="AV712" s="178">
        <f>IFERROR(IF(OR($G712="公衆街路灯A",$G712="定額電灯"),ROUND((((AR712+AS712)*AN712))*12*_xlfn.XLOOKUP($A712,削除禁止_電灯料金!K:K,削除禁止_電灯料金!N:N),0),ROUND((AT712+AU712)*AN712*12*_xlfn.XLOOKUP($A712,削除禁止_電灯料金!K:K,削除禁止_電灯料金!N:N),0)),0)</f>
        <v>0</v>
      </c>
      <c r="AW712" s="145"/>
    </row>
    <row r="713" spans="1:49" ht="30" customHeight="1">
      <c r="A713" s="1">
        <v>9</v>
      </c>
      <c r="B713" s="319" t="s">
        <v>764</v>
      </c>
      <c r="C713" s="42"/>
      <c r="D713" s="180" t="s">
        <v>56</v>
      </c>
      <c r="E713" s="181" t="s">
        <v>186</v>
      </c>
      <c r="F713" s="182" t="s">
        <v>840</v>
      </c>
      <c r="G713" s="182" t="s">
        <v>73</v>
      </c>
      <c r="H713" s="183" t="s">
        <v>769</v>
      </c>
      <c r="I713" s="311"/>
      <c r="J713" s="312"/>
      <c r="K713" s="186" t="s">
        <v>82</v>
      </c>
      <c r="L713" s="187" t="s">
        <v>82</v>
      </c>
      <c r="M713" s="313" t="s">
        <v>797</v>
      </c>
      <c r="N713" s="189" t="s">
        <v>416</v>
      </c>
      <c r="O713" s="190">
        <v>0</v>
      </c>
      <c r="P713" s="191" t="s">
        <v>486</v>
      </c>
      <c r="Q713" s="191">
        <v>0</v>
      </c>
      <c r="R713" s="191">
        <v>0</v>
      </c>
      <c r="S713" s="192" t="s">
        <v>100</v>
      </c>
      <c r="T713" s="192">
        <v>0</v>
      </c>
      <c r="U713" s="192" t="s">
        <v>102</v>
      </c>
      <c r="V713" s="193">
        <v>0</v>
      </c>
      <c r="W713" s="194" t="s">
        <v>56</v>
      </c>
      <c r="X713" s="195">
        <v>1</v>
      </c>
      <c r="Y713" s="196">
        <v>0</v>
      </c>
      <c r="Z713" s="197">
        <v>0</v>
      </c>
      <c r="AA713" s="191">
        <v>0</v>
      </c>
      <c r="AB713" s="198" t="s">
        <v>80</v>
      </c>
      <c r="AC713" s="199" t="s">
        <v>56</v>
      </c>
      <c r="AD713" s="200" t="s">
        <v>56</v>
      </c>
      <c r="AE713" s="199" t="s">
        <v>56</v>
      </c>
      <c r="AF713" s="200">
        <v>0</v>
      </c>
      <c r="AG713" s="201">
        <v>0</v>
      </c>
      <c r="AH713" s="201" t="s">
        <v>124</v>
      </c>
      <c r="AI713" s="202" t="s">
        <v>487</v>
      </c>
      <c r="AJ713" s="203"/>
      <c r="AK713" s="204"/>
      <c r="AL713" s="194"/>
      <c r="AM713" s="205"/>
      <c r="AN713" s="206"/>
      <c r="AO713" s="200">
        <f t="shared" si="175"/>
        <v>0</v>
      </c>
      <c r="AP713" s="207" t="s">
        <v>82</v>
      </c>
      <c r="AQ713" s="198" t="str" cm="1">
        <f t="array" ref="AQ713">_xlfn.IFS(OR($G713="公衆街路灯A",$G713="定額電灯"),$G713&amp;AP713,COUNTIF(G713,"*従量電灯*"),G713,1,"-")</f>
        <v>従量電灯</v>
      </c>
      <c r="AR713" s="208" t="str" cm="1">
        <f t="array" ref="AR713">_xlfn.IFS($AN713=0,"-",OR($AH713="対象外",$AH713="-"),"-",OR($G713="公衆街路灯A",$G713="定額電灯"),_xlfn.XLOOKUP($AQ713,削除禁止_電灯料金!$B:$B,削除禁止_電灯料金!$E:$E,0),1,"-")</f>
        <v>-</v>
      </c>
      <c r="AS713" s="209" t="str" cm="1">
        <f t="array" ref="AS713">_xlfn.IFS($AR713="-","-",OR($G713="公衆街路灯A",$G713="定額電灯"),_xlfn.XLOOKUP(AQ713,削除禁止_電灯料金!$B:$B,削除禁止_電灯料金!$D:$D,0),1,"-")</f>
        <v>-</v>
      </c>
      <c r="AT713" s="208" t="str">
        <f>IFERROR(IF(OR($G713="公衆街路灯A",$G713="定額電灯"),"-",ROUND((_xlfn.XLOOKUP($AQ713,削除禁止_電灯料金!$B:$B,削除禁止_電灯料金!$E:$E)*AM713/1000*$K713*$L713/12),2)),"-")</f>
        <v>-</v>
      </c>
      <c r="AU713" s="209" t="str">
        <f>IFERROR(IF(OR($G713="公衆街路灯A",$G713="定額電灯"),"-",ROUND((AM713/1000*$K713*$L713/12)*_xlfn.XLOOKUP($A713,削除禁止_電灯料金!K:K,削除禁止_電灯料金!M:M,"-"),2)),"-")</f>
        <v>-</v>
      </c>
      <c r="AV713" s="210">
        <f>IFERROR(IF(OR($G713="公衆街路灯A",$G713="定額電灯"),ROUND((((AR713+AS713)*AN713))*12*_xlfn.XLOOKUP($A713,削除禁止_電灯料金!K:K,削除禁止_電灯料金!N:N),0),ROUND((AT713+AU713)*AN713*12*_xlfn.XLOOKUP($A713,削除禁止_電灯料金!K:K,削除禁止_電灯料金!N:N),0)),0)</f>
        <v>0</v>
      </c>
      <c r="AW713" s="145"/>
    </row>
    <row r="714" spans="1:49" ht="30" customHeight="1">
      <c r="A714" s="1">
        <v>9</v>
      </c>
      <c r="B714" s="319" t="s">
        <v>764</v>
      </c>
      <c r="C714" s="42"/>
      <c r="D714" s="146" t="s">
        <v>56</v>
      </c>
      <c r="E714" s="147" t="s">
        <v>186</v>
      </c>
      <c r="F714" s="148" t="s">
        <v>841</v>
      </c>
      <c r="G714" s="148" t="s">
        <v>73</v>
      </c>
      <c r="H714" s="149"/>
      <c r="I714" s="280"/>
      <c r="J714" s="267"/>
      <c r="K714" s="152">
        <v>3</v>
      </c>
      <c r="L714" s="153">
        <v>130</v>
      </c>
      <c r="M714" s="281" t="s">
        <v>780</v>
      </c>
      <c r="N714" s="119" t="s">
        <v>110</v>
      </c>
      <c r="O714" s="120">
        <v>2</v>
      </c>
      <c r="P714" s="155" t="s">
        <v>111</v>
      </c>
      <c r="Q714" s="155">
        <v>0</v>
      </c>
      <c r="R714" s="155" t="s">
        <v>112</v>
      </c>
      <c r="S714" s="156" t="s">
        <v>781</v>
      </c>
      <c r="T714" s="156">
        <v>0</v>
      </c>
      <c r="U714" s="156" t="s">
        <v>96</v>
      </c>
      <c r="V714" s="157">
        <v>0</v>
      </c>
      <c r="W714" s="158">
        <v>48</v>
      </c>
      <c r="X714" s="159">
        <v>6</v>
      </c>
      <c r="Y714" s="160">
        <v>12</v>
      </c>
      <c r="Z714" s="161">
        <f t="shared" ref="Z714:Z715" si="191">K714*L714*W714*Y714/12/1000</f>
        <v>18.72</v>
      </c>
      <c r="AA714" s="155">
        <v>0</v>
      </c>
      <c r="AB714" s="162" t="s">
        <v>80</v>
      </c>
      <c r="AC714" s="163" t="s">
        <v>56</v>
      </c>
      <c r="AD714" s="164" t="s">
        <v>56</v>
      </c>
      <c r="AE714" s="163" t="s">
        <v>56</v>
      </c>
      <c r="AF714" s="164">
        <f t="shared" ref="AF714:AF715" si="192">$B$2*Z714/Y714</f>
        <v>46.79999999999999</v>
      </c>
      <c r="AG714" s="165">
        <f t="shared" ref="AG714:AG715" si="193">Y714*AF714*120</f>
        <v>67391.999999999985</v>
      </c>
      <c r="AH714" s="166" t="s">
        <v>113</v>
      </c>
      <c r="AI714" s="167"/>
      <c r="AJ714" s="168"/>
      <c r="AK714" s="169"/>
      <c r="AL714" s="170"/>
      <c r="AM714" s="171"/>
      <c r="AN714" s="172"/>
      <c r="AO714" s="173">
        <f t="shared" si="175"/>
        <v>0</v>
      </c>
      <c r="AP714" s="174" t="s">
        <v>82</v>
      </c>
      <c r="AQ714" s="175" t="str" cm="1">
        <f t="array" ref="AQ714">_xlfn.IFS(OR($G714="公衆街路灯A",$G714="定額電灯"),$G714&amp;AP714,COUNTIF(G714,"*従量電灯*"),G714,1,"-")</f>
        <v>従量電灯</v>
      </c>
      <c r="AR714" s="176" t="str" cm="1">
        <f t="array" ref="AR714">_xlfn.IFS($AN714=0,"-",OR($AH714="対象外",$AH714="-"),"-",OR($G714="公衆街路灯A",$G714="定額電灯"),_xlfn.XLOOKUP($AQ714,削除禁止_電灯料金!$B:$B,削除禁止_電灯料金!$E:$E,0),1,"-")</f>
        <v>-</v>
      </c>
      <c r="AS714" s="177" t="str" cm="1">
        <f t="array" ref="AS714">_xlfn.IFS($AR714="-","-",OR($G714="公衆街路灯A",$G714="定額電灯"),_xlfn.XLOOKUP(AQ714,削除禁止_電灯料金!$B:$B,削除禁止_電灯料金!$D:$D,0),1,"-")</f>
        <v>-</v>
      </c>
      <c r="AT714" s="176">
        <f>IFERROR(IF(OR($G714="公衆街路灯A",$G714="定額電灯"),"-",ROUND((_xlfn.XLOOKUP($AQ714,削除禁止_電灯料金!$B:$B,削除禁止_電灯料金!$E:$E)*AM714/1000*$K714*$L714/12),2)),"-")</f>
        <v>0</v>
      </c>
      <c r="AU714" s="177">
        <f>IFERROR(IF(OR($G714="公衆街路灯A",$G714="定額電灯"),"-",ROUND((AM714/1000*$K714*$L714/12)*_xlfn.XLOOKUP($A714,削除禁止_電灯料金!K:K,削除禁止_電灯料金!M:M,"-"),2)),"-")</f>
        <v>0</v>
      </c>
      <c r="AV714" s="178">
        <f>IFERROR(IF(OR($G714="公衆街路灯A",$G714="定額電灯"),ROUND((((AR714+AS714)*AN714))*12*_xlfn.XLOOKUP($A714,削除禁止_電灯料金!K:K,削除禁止_電灯料金!N:N),0),ROUND((AT714+AU714)*AN714*12*_xlfn.XLOOKUP($A714,削除禁止_電灯料金!K:K,削除禁止_電灯料金!N:N),0)),0)</f>
        <v>0</v>
      </c>
      <c r="AW714" s="145"/>
    </row>
    <row r="715" spans="1:49" ht="30" customHeight="1">
      <c r="A715" s="1">
        <v>9</v>
      </c>
      <c r="B715" s="319" t="s">
        <v>764</v>
      </c>
      <c r="C715" s="42"/>
      <c r="D715" s="146" t="s">
        <v>56</v>
      </c>
      <c r="E715" s="147" t="s">
        <v>186</v>
      </c>
      <c r="F715" s="148" t="s">
        <v>841</v>
      </c>
      <c r="G715" s="148" t="s">
        <v>73</v>
      </c>
      <c r="H715" s="149"/>
      <c r="I715" s="280"/>
      <c r="J715" s="267"/>
      <c r="K715" s="152">
        <v>24</v>
      </c>
      <c r="L715" s="153">
        <v>365</v>
      </c>
      <c r="M715" s="281" t="s">
        <v>796</v>
      </c>
      <c r="N715" s="119" t="s">
        <v>86</v>
      </c>
      <c r="O715" s="120">
        <v>1</v>
      </c>
      <c r="P715" s="155" t="s">
        <v>189</v>
      </c>
      <c r="Q715" s="155">
        <v>0</v>
      </c>
      <c r="R715" s="155" t="s">
        <v>88</v>
      </c>
      <c r="S715" s="156">
        <v>0</v>
      </c>
      <c r="T715" s="156">
        <v>0</v>
      </c>
      <c r="U715" s="156">
        <v>0</v>
      </c>
      <c r="V715" s="157" t="s">
        <v>90</v>
      </c>
      <c r="W715" s="158">
        <v>3.8</v>
      </c>
      <c r="X715" s="159">
        <v>1</v>
      </c>
      <c r="Y715" s="160">
        <v>1</v>
      </c>
      <c r="Z715" s="161">
        <f t="shared" si="191"/>
        <v>2.774</v>
      </c>
      <c r="AA715" s="155">
        <v>0</v>
      </c>
      <c r="AB715" s="162" t="s">
        <v>80</v>
      </c>
      <c r="AC715" s="163" t="s">
        <v>56</v>
      </c>
      <c r="AD715" s="164" t="s">
        <v>56</v>
      </c>
      <c r="AE715" s="163" t="s">
        <v>56</v>
      </c>
      <c r="AF715" s="164">
        <f t="shared" si="192"/>
        <v>83.22</v>
      </c>
      <c r="AG715" s="165">
        <f t="shared" si="193"/>
        <v>9986.4</v>
      </c>
      <c r="AH715" s="166" t="s">
        <v>81</v>
      </c>
      <c r="AI715" s="167"/>
      <c r="AJ715" s="168"/>
      <c r="AK715" s="169"/>
      <c r="AL715" s="170"/>
      <c r="AM715" s="171"/>
      <c r="AN715" s="172"/>
      <c r="AO715" s="173">
        <f t="shared" si="175"/>
        <v>0</v>
      </c>
      <c r="AP715" s="174" t="s">
        <v>82</v>
      </c>
      <c r="AQ715" s="175" t="str" cm="1">
        <f t="array" ref="AQ715">_xlfn.IFS(OR($G715="公衆街路灯A",$G715="定額電灯"),$G715&amp;AP715,COUNTIF(G715,"*従量電灯*"),G715,1,"-")</f>
        <v>従量電灯</v>
      </c>
      <c r="AR715" s="176" t="str" cm="1">
        <f t="array" ref="AR715">_xlfn.IFS($AN715=0,"-",OR($AH715="対象外",$AH715="-"),"-",OR($G715="公衆街路灯A",$G715="定額電灯"),_xlfn.XLOOKUP($AQ715,削除禁止_電灯料金!$B:$B,削除禁止_電灯料金!$E:$E,0),1,"-")</f>
        <v>-</v>
      </c>
      <c r="AS715" s="177" t="str" cm="1">
        <f t="array" ref="AS715">_xlfn.IFS($AR715="-","-",OR($G715="公衆街路灯A",$G715="定額電灯"),_xlfn.XLOOKUP(AQ715,削除禁止_電灯料金!$B:$B,削除禁止_電灯料金!$D:$D,0),1,"-")</f>
        <v>-</v>
      </c>
      <c r="AT715" s="176">
        <f>IFERROR(IF(OR($G715="公衆街路灯A",$G715="定額電灯"),"-",ROUND((_xlfn.XLOOKUP($AQ715,削除禁止_電灯料金!$B:$B,削除禁止_電灯料金!$E:$E)*AM715/1000*$K715*$L715/12),2)),"-")</f>
        <v>0</v>
      </c>
      <c r="AU715" s="177">
        <f>IFERROR(IF(OR($G715="公衆街路灯A",$G715="定額電灯"),"-",ROUND((AM715/1000*$K715*$L715/12)*_xlfn.XLOOKUP($A715,削除禁止_電灯料金!K:K,削除禁止_電灯料金!M:M,"-"),2)),"-")</f>
        <v>0</v>
      </c>
      <c r="AV715" s="178">
        <f>IFERROR(IF(OR($G715="公衆街路灯A",$G715="定額電灯"),ROUND((((AR715+AS715)*AN715))*12*_xlfn.XLOOKUP($A715,削除禁止_電灯料金!K:K,削除禁止_電灯料金!N:N),0),ROUND((AT715+AU715)*AN715*12*_xlfn.XLOOKUP($A715,削除禁止_電灯料金!K:K,削除禁止_電灯料金!N:N),0)),0)</f>
        <v>0</v>
      </c>
      <c r="AW715" s="145"/>
    </row>
    <row r="716" spans="1:49" ht="30" customHeight="1">
      <c r="A716" s="1">
        <v>9</v>
      </c>
      <c r="B716" s="319" t="s">
        <v>764</v>
      </c>
      <c r="C716" s="42"/>
      <c r="D716" s="180" t="s">
        <v>56</v>
      </c>
      <c r="E716" s="181" t="s">
        <v>186</v>
      </c>
      <c r="F716" s="182" t="s">
        <v>841</v>
      </c>
      <c r="G716" s="182" t="s">
        <v>73</v>
      </c>
      <c r="H716" s="183" t="s">
        <v>769</v>
      </c>
      <c r="I716" s="311"/>
      <c r="J716" s="312"/>
      <c r="K716" s="186" t="s">
        <v>82</v>
      </c>
      <c r="L716" s="187" t="s">
        <v>82</v>
      </c>
      <c r="M716" s="313" t="s">
        <v>797</v>
      </c>
      <c r="N716" s="189" t="s">
        <v>416</v>
      </c>
      <c r="O716" s="190">
        <v>0</v>
      </c>
      <c r="P716" s="191" t="s">
        <v>486</v>
      </c>
      <c r="Q716" s="191">
        <v>0</v>
      </c>
      <c r="R716" s="191">
        <v>0</v>
      </c>
      <c r="S716" s="192" t="s">
        <v>100</v>
      </c>
      <c r="T716" s="192">
        <v>0</v>
      </c>
      <c r="U716" s="192" t="s">
        <v>102</v>
      </c>
      <c r="V716" s="193">
        <v>0</v>
      </c>
      <c r="W716" s="194" t="s">
        <v>56</v>
      </c>
      <c r="X716" s="195">
        <v>1</v>
      </c>
      <c r="Y716" s="196">
        <v>0</v>
      </c>
      <c r="Z716" s="197">
        <v>0</v>
      </c>
      <c r="AA716" s="191">
        <v>0</v>
      </c>
      <c r="AB716" s="198" t="s">
        <v>80</v>
      </c>
      <c r="AC716" s="199" t="s">
        <v>56</v>
      </c>
      <c r="AD716" s="200" t="s">
        <v>56</v>
      </c>
      <c r="AE716" s="199" t="s">
        <v>56</v>
      </c>
      <c r="AF716" s="200">
        <v>0</v>
      </c>
      <c r="AG716" s="201">
        <v>0</v>
      </c>
      <c r="AH716" s="201" t="s">
        <v>124</v>
      </c>
      <c r="AI716" s="202" t="s">
        <v>487</v>
      </c>
      <c r="AJ716" s="203"/>
      <c r="AK716" s="204"/>
      <c r="AL716" s="194"/>
      <c r="AM716" s="205"/>
      <c r="AN716" s="206"/>
      <c r="AO716" s="200">
        <f t="shared" si="175"/>
        <v>0</v>
      </c>
      <c r="AP716" s="207" t="s">
        <v>82</v>
      </c>
      <c r="AQ716" s="198" t="str" cm="1">
        <f t="array" ref="AQ716">_xlfn.IFS(OR($G716="公衆街路灯A",$G716="定額電灯"),$G716&amp;AP716,COUNTIF(G716,"*従量電灯*"),G716,1,"-")</f>
        <v>従量電灯</v>
      </c>
      <c r="AR716" s="208" t="str" cm="1">
        <f t="array" ref="AR716">_xlfn.IFS($AN716=0,"-",OR($AH716="対象外",$AH716="-"),"-",OR($G716="公衆街路灯A",$G716="定額電灯"),_xlfn.XLOOKUP($AQ716,削除禁止_電灯料金!$B:$B,削除禁止_電灯料金!$E:$E,0),1,"-")</f>
        <v>-</v>
      </c>
      <c r="AS716" s="209" t="str" cm="1">
        <f t="array" ref="AS716">_xlfn.IFS($AR716="-","-",OR($G716="公衆街路灯A",$G716="定額電灯"),_xlfn.XLOOKUP(AQ716,削除禁止_電灯料金!$B:$B,削除禁止_電灯料金!$D:$D,0),1,"-")</f>
        <v>-</v>
      </c>
      <c r="AT716" s="208" t="str">
        <f>IFERROR(IF(OR($G716="公衆街路灯A",$G716="定額電灯"),"-",ROUND((_xlfn.XLOOKUP($AQ716,削除禁止_電灯料金!$B:$B,削除禁止_電灯料金!$E:$E)*AM716/1000*$K716*$L716/12),2)),"-")</f>
        <v>-</v>
      </c>
      <c r="AU716" s="209" t="str">
        <f>IFERROR(IF(OR($G716="公衆街路灯A",$G716="定額電灯"),"-",ROUND((AM716/1000*$K716*$L716/12)*_xlfn.XLOOKUP($A716,削除禁止_電灯料金!K:K,削除禁止_電灯料金!M:M,"-"),2)),"-")</f>
        <v>-</v>
      </c>
      <c r="AV716" s="210">
        <f>IFERROR(IF(OR($G716="公衆街路灯A",$G716="定額電灯"),ROUND((((AR716+AS716)*AN716))*12*_xlfn.XLOOKUP($A716,削除禁止_電灯料金!K:K,削除禁止_電灯料金!N:N),0),ROUND((AT716+AU716)*AN716*12*_xlfn.XLOOKUP($A716,削除禁止_電灯料金!K:K,削除禁止_電灯料金!N:N),0)),0)</f>
        <v>0</v>
      </c>
      <c r="AW716" s="145"/>
    </row>
    <row r="717" spans="1:49" ht="30" customHeight="1">
      <c r="A717" s="1">
        <v>9</v>
      </c>
      <c r="B717" s="319" t="s">
        <v>764</v>
      </c>
      <c r="C717" s="42"/>
      <c r="D717" s="146" t="s">
        <v>56</v>
      </c>
      <c r="E717" s="147" t="s">
        <v>186</v>
      </c>
      <c r="F717" s="148" t="s">
        <v>195</v>
      </c>
      <c r="G717" s="148" t="s">
        <v>73</v>
      </c>
      <c r="H717" s="149"/>
      <c r="I717" s="280"/>
      <c r="J717" s="267"/>
      <c r="K717" s="152">
        <v>0.5</v>
      </c>
      <c r="L717" s="153">
        <v>10</v>
      </c>
      <c r="M717" s="281" t="s">
        <v>799</v>
      </c>
      <c r="N717" s="119" t="s">
        <v>134</v>
      </c>
      <c r="O717" s="120">
        <v>2</v>
      </c>
      <c r="P717" s="155" t="s">
        <v>111</v>
      </c>
      <c r="Q717" s="155">
        <v>0</v>
      </c>
      <c r="R717" s="155">
        <v>0</v>
      </c>
      <c r="S717" s="156" t="s">
        <v>800</v>
      </c>
      <c r="T717" s="156">
        <v>0</v>
      </c>
      <c r="U717" s="156">
        <v>0</v>
      </c>
      <c r="V717" s="157">
        <v>0</v>
      </c>
      <c r="W717" s="158">
        <v>48</v>
      </c>
      <c r="X717" s="159">
        <v>1</v>
      </c>
      <c r="Y717" s="160">
        <v>2</v>
      </c>
      <c r="Z717" s="161">
        <f t="shared" ref="Z717:Z720" si="194">K717*L717*W717*Y717/12/1000</f>
        <v>0.04</v>
      </c>
      <c r="AA717" s="155">
        <v>0</v>
      </c>
      <c r="AB717" s="162" t="s">
        <v>80</v>
      </c>
      <c r="AC717" s="163" t="s">
        <v>56</v>
      </c>
      <c r="AD717" s="164" t="s">
        <v>56</v>
      </c>
      <c r="AE717" s="163" t="s">
        <v>56</v>
      </c>
      <c r="AF717" s="164">
        <f t="shared" ref="AF717:AF720" si="195">$B$2*Z717/Y717</f>
        <v>0.6</v>
      </c>
      <c r="AG717" s="165">
        <f t="shared" ref="AG717:AG720" si="196">Y717*AF717*120</f>
        <v>144</v>
      </c>
      <c r="AH717" s="166" t="s">
        <v>113</v>
      </c>
      <c r="AI717" s="167"/>
      <c r="AJ717" s="168"/>
      <c r="AK717" s="169"/>
      <c r="AL717" s="170"/>
      <c r="AM717" s="171"/>
      <c r="AN717" s="172"/>
      <c r="AO717" s="173">
        <f t="shared" si="175"/>
        <v>0</v>
      </c>
      <c r="AP717" s="174" t="s">
        <v>82</v>
      </c>
      <c r="AQ717" s="175" t="str" cm="1">
        <f t="array" ref="AQ717">_xlfn.IFS(OR($G717="公衆街路灯A",$G717="定額電灯"),$G717&amp;AP717,COUNTIF(G717,"*従量電灯*"),G717,1,"-")</f>
        <v>従量電灯</v>
      </c>
      <c r="AR717" s="176" t="str" cm="1">
        <f t="array" ref="AR717">_xlfn.IFS($AN717=0,"-",OR($AH717="対象外",$AH717="-"),"-",OR($G717="公衆街路灯A",$G717="定額電灯"),_xlfn.XLOOKUP($AQ717,削除禁止_電灯料金!$B:$B,削除禁止_電灯料金!$E:$E,0),1,"-")</f>
        <v>-</v>
      </c>
      <c r="AS717" s="177" t="str" cm="1">
        <f t="array" ref="AS717">_xlfn.IFS($AR717="-","-",OR($G717="公衆街路灯A",$G717="定額電灯"),_xlfn.XLOOKUP(AQ717,削除禁止_電灯料金!$B:$B,削除禁止_電灯料金!$D:$D,0),1,"-")</f>
        <v>-</v>
      </c>
      <c r="AT717" s="176">
        <f>IFERROR(IF(OR($G717="公衆街路灯A",$G717="定額電灯"),"-",ROUND((_xlfn.XLOOKUP($AQ717,削除禁止_電灯料金!$B:$B,削除禁止_電灯料金!$E:$E)*AM717/1000*$K717*$L717/12),2)),"-")</f>
        <v>0</v>
      </c>
      <c r="AU717" s="177">
        <f>IFERROR(IF(OR($G717="公衆街路灯A",$G717="定額電灯"),"-",ROUND((AM717/1000*$K717*$L717/12)*_xlfn.XLOOKUP($A717,削除禁止_電灯料金!K:K,削除禁止_電灯料金!M:M,"-"),2)),"-")</f>
        <v>0</v>
      </c>
      <c r="AV717" s="178">
        <f>IFERROR(IF(OR($G717="公衆街路灯A",$G717="定額電灯"),ROUND((((AR717+AS717)*AN717))*12*_xlfn.XLOOKUP($A717,削除禁止_電灯料金!K:K,削除禁止_電灯料金!N:N),0),ROUND((AT717+AU717)*AN717*12*_xlfn.XLOOKUP($A717,削除禁止_電灯料金!K:K,削除禁止_電灯料金!N:N),0)),0)</f>
        <v>0</v>
      </c>
      <c r="AW717" s="145"/>
    </row>
    <row r="718" spans="1:49" ht="30" customHeight="1">
      <c r="A718" s="1">
        <v>9</v>
      </c>
      <c r="B718" s="319" t="s">
        <v>764</v>
      </c>
      <c r="C718" s="42"/>
      <c r="D718" s="146" t="s">
        <v>56</v>
      </c>
      <c r="E718" s="147" t="s">
        <v>186</v>
      </c>
      <c r="F718" s="148" t="s">
        <v>739</v>
      </c>
      <c r="G718" s="148" t="s">
        <v>73</v>
      </c>
      <c r="H718" s="149"/>
      <c r="I718" s="280"/>
      <c r="J718" s="267"/>
      <c r="K718" s="152">
        <v>3</v>
      </c>
      <c r="L718" s="153">
        <v>10</v>
      </c>
      <c r="M718" s="281" t="s">
        <v>828</v>
      </c>
      <c r="N718" s="119" t="s">
        <v>134</v>
      </c>
      <c r="O718" s="120">
        <v>1</v>
      </c>
      <c r="P718" s="155" t="s">
        <v>111</v>
      </c>
      <c r="Q718" s="155">
        <v>0</v>
      </c>
      <c r="R718" s="155">
        <v>0</v>
      </c>
      <c r="S718" s="156" t="s">
        <v>800</v>
      </c>
      <c r="T718" s="156">
        <v>0</v>
      </c>
      <c r="U718" s="156">
        <v>0</v>
      </c>
      <c r="V718" s="157">
        <v>0</v>
      </c>
      <c r="W718" s="158">
        <v>48</v>
      </c>
      <c r="X718" s="159">
        <v>1</v>
      </c>
      <c r="Y718" s="160">
        <v>1</v>
      </c>
      <c r="Z718" s="161">
        <f t="shared" si="194"/>
        <v>0.12</v>
      </c>
      <c r="AA718" s="155">
        <v>0</v>
      </c>
      <c r="AB718" s="162" t="s">
        <v>80</v>
      </c>
      <c r="AC718" s="163" t="s">
        <v>56</v>
      </c>
      <c r="AD718" s="164" t="s">
        <v>56</v>
      </c>
      <c r="AE718" s="163" t="s">
        <v>56</v>
      </c>
      <c r="AF718" s="164">
        <f t="shared" si="195"/>
        <v>3.5999999999999996</v>
      </c>
      <c r="AG718" s="165">
        <f t="shared" si="196"/>
        <v>431.99999999999994</v>
      </c>
      <c r="AH718" s="166" t="s">
        <v>113</v>
      </c>
      <c r="AI718" s="167"/>
      <c r="AJ718" s="168"/>
      <c r="AK718" s="169"/>
      <c r="AL718" s="170"/>
      <c r="AM718" s="171"/>
      <c r="AN718" s="172"/>
      <c r="AO718" s="173">
        <f t="shared" si="175"/>
        <v>0</v>
      </c>
      <c r="AP718" s="174" t="s">
        <v>82</v>
      </c>
      <c r="AQ718" s="175" t="str" cm="1">
        <f t="array" ref="AQ718">_xlfn.IFS(OR($G718="公衆街路灯A",$G718="定額電灯"),$G718&amp;AP718,COUNTIF(G718,"*従量電灯*"),G718,1,"-")</f>
        <v>従量電灯</v>
      </c>
      <c r="AR718" s="176" t="str" cm="1">
        <f t="array" ref="AR718">_xlfn.IFS($AN718=0,"-",OR($AH718="対象外",$AH718="-"),"-",OR($G718="公衆街路灯A",$G718="定額電灯"),_xlfn.XLOOKUP($AQ718,削除禁止_電灯料金!$B:$B,削除禁止_電灯料金!$E:$E,0),1,"-")</f>
        <v>-</v>
      </c>
      <c r="AS718" s="177" t="str" cm="1">
        <f t="array" ref="AS718">_xlfn.IFS($AR718="-","-",OR($G718="公衆街路灯A",$G718="定額電灯"),_xlfn.XLOOKUP(AQ718,削除禁止_電灯料金!$B:$B,削除禁止_電灯料金!$D:$D,0),1,"-")</f>
        <v>-</v>
      </c>
      <c r="AT718" s="176">
        <f>IFERROR(IF(OR($G718="公衆街路灯A",$G718="定額電灯"),"-",ROUND((_xlfn.XLOOKUP($AQ718,削除禁止_電灯料金!$B:$B,削除禁止_電灯料金!$E:$E)*AM718/1000*$K718*$L718/12),2)),"-")</f>
        <v>0</v>
      </c>
      <c r="AU718" s="177">
        <f>IFERROR(IF(OR($G718="公衆街路灯A",$G718="定額電灯"),"-",ROUND((AM718/1000*$K718*$L718/12)*_xlfn.XLOOKUP($A718,削除禁止_電灯料金!K:K,削除禁止_電灯料金!M:M,"-"),2)),"-")</f>
        <v>0</v>
      </c>
      <c r="AV718" s="178">
        <f>IFERROR(IF(OR($G718="公衆街路灯A",$G718="定額電灯"),ROUND((((AR718+AS718)*AN718))*12*_xlfn.XLOOKUP($A718,削除禁止_電灯料金!K:K,削除禁止_電灯料金!N:N),0),ROUND((AT718+AU718)*AN718*12*_xlfn.XLOOKUP($A718,削除禁止_電灯料金!K:K,削除禁止_電灯料金!N:N),0)),0)</f>
        <v>0</v>
      </c>
      <c r="AW718" s="145"/>
    </row>
    <row r="719" spans="1:49" ht="30" customHeight="1">
      <c r="A719" s="1">
        <v>9</v>
      </c>
      <c r="B719" s="319" t="s">
        <v>764</v>
      </c>
      <c r="C719" s="42"/>
      <c r="D719" s="146" t="s">
        <v>56</v>
      </c>
      <c r="E719" s="147" t="s">
        <v>186</v>
      </c>
      <c r="F719" s="148" t="s">
        <v>842</v>
      </c>
      <c r="G719" s="148" t="s">
        <v>73</v>
      </c>
      <c r="H719" s="149"/>
      <c r="I719" s="280"/>
      <c r="J719" s="267"/>
      <c r="K719" s="152">
        <v>3</v>
      </c>
      <c r="L719" s="153">
        <v>130</v>
      </c>
      <c r="M719" s="281" t="s">
        <v>780</v>
      </c>
      <c r="N719" s="119" t="s">
        <v>110</v>
      </c>
      <c r="O719" s="120">
        <v>2</v>
      </c>
      <c r="P719" s="155" t="s">
        <v>111</v>
      </c>
      <c r="Q719" s="155">
        <v>0</v>
      </c>
      <c r="R719" s="155" t="s">
        <v>112</v>
      </c>
      <c r="S719" s="156" t="s">
        <v>781</v>
      </c>
      <c r="T719" s="156">
        <v>0</v>
      </c>
      <c r="U719" s="156" t="s">
        <v>96</v>
      </c>
      <c r="V719" s="157">
        <v>0</v>
      </c>
      <c r="W719" s="158">
        <v>48</v>
      </c>
      <c r="X719" s="159">
        <v>9</v>
      </c>
      <c r="Y719" s="160">
        <v>18</v>
      </c>
      <c r="Z719" s="161">
        <f t="shared" si="194"/>
        <v>28.08</v>
      </c>
      <c r="AA719" s="155">
        <v>0</v>
      </c>
      <c r="AB719" s="162" t="s">
        <v>80</v>
      </c>
      <c r="AC719" s="163" t="s">
        <v>56</v>
      </c>
      <c r="AD719" s="164" t="s">
        <v>56</v>
      </c>
      <c r="AE719" s="163" t="s">
        <v>56</v>
      </c>
      <c r="AF719" s="164">
        <f t="shared" si="195"/>
        <v>46.8</v>
      </c>
      <c r="AG719" s="165">
        <f t="shared" si="196"/>
        <v>101088</v>
      </c>
      <c r="AH719" s="166" t="s">
        <v>113</v>
      </c>
      <c r="AI719" s="167"/>
      <c r="AJ719" s="168"/>
      <c r="AK719" s="169"/>
      <c r="AL719" s="170"/>
      <c r="AM719" s="171"/>
      <c r="AN719" s="172"/>
      <c r="AO719" s="173">
        <f t="shared" si="175"/>
        <v>0</v>
      </c>
      <c r="AP719" s="174" t="s">
        <v>82</v>
      </c>
      <c r="AQ719" s="175" t="str" cm="1">
        <f t="array" ref="AQ719">_xlfn.IFS(OR($G719="公衆街路灯A",$G719="定額電灯"),$G719&amp;AP719,COUNTIF(G719,"*従量電灯*"),G719,1,"-")</f>
        <v>従量電灯</v>
      </c>
      <c r="AR719" s="176" t="str" cm="1">
        <f t="array" ref="AR719">_xlfn.IFS($AN719=0,"-",OR($AH719="対象外",$AH719="-"),"-",OR($G719="公衆街路灯A",$G719="定額電灯"),_xlfn.XLOOKUP($AQ719,削除禁止_電灯料金!$B:$B,削除禁止_電灯料金!$E:$E,0),1,"-")</f>
        <v>-</v>
      </c>
      <c r="AS719" s="177" t="str" cm="1">
        <f t="array" ref="AS719">_xlfn.IFS($AR719="-","-",OR($G719="公衆街路灯A",$G719="定額電灯"),_xlfn.XLOOKUP(AQ719,削除禁止_電灯料金!$B:$B,削除禁止_電灯料金!$D:$D,0),1,"-")</f>
        <v>-</v>
      </c>
      <c r="AT719" s="176">
        <f>IFERROR(IF(OR($G719="公衆街路灯A",$G719="定額電灯"),"-",ROUND((_xlfn.XLOOKUP($AQ719,削除禁止_電灯料金!$B:$B,削除禁止_電灯料金!$E:$E)*AM719/1000*$K719*$L719/12),2)),"-")</f>
        <v>0</v>
      </c>
      <c r="AU719" s="177">
        <f>IFERROR(IF(OR($G719="公衆街路灯A",$G719="定額電灯"),"-",ROUND((AM719/1000*$K719*$L719/12)*_xlfn.XLOOKUP($A719,削除禁止_電灯料金!K:K,削除禁止_電灯料金!M:M,"-"),2)),"-")</f>
        <v>0</v>
      </c>
      <c r="AV719" s="178">
        <f>IFERROR(IF(OR($G719="公衆街路灯A",$G719="定額電灯"),ROUND((((AR719+AS719)*AN719))*12*_xlfn.XLOOKUP($A719,削除禁止_電灯料金!K:K,削除禁止_電灯料金!N:N),0),ROUND((AT719+AU719)*AN719*12*_xlfn.XLOOKUP($A719,削除禁止_電灯料金!K:K,削除禁止_電灯料金!N:N),0)),0)</f>
        <v>0</v>
      </c>
      <c r="AW719" s="145"/>
    </row>
    <row r="720" spans="1:49" ht="30" customHeight="1">
      <c r="A720" s="1">
        <v>9</v>
      </c>
      <c r="B720" s="319" t="s">
        <v>764</v>
      </c>
      <c r="C720" s="42"/>
      <c r="D720" s="146" t="s">
        <v>56</v>
      </c>
      <c r="E720" s="147" t="s">
        <v>186</v>
      </c>
      <c r="F720" s="148" t="s">
        <v>842</v>
      </c>
      <c r="G720" s="148" t="s">
        <v>73</v>
      </c>
      <c r="H720" s="149"/>
      <c r="I720" s="280"/>
      <c r="J720" s="267"/>
      <c r="K720" s="152">
        <v>24</v>
      </c>
      <c r="L720" s="153">
        <v>365</v>
      </c>
      <c r="M720" s="281" t="s">
        <v>775</v>
      </c>
      <c r="N720" s="119" t="s">
        <v>86</v>
      </c>
      <c r="O720" s="120">
        <v>1</v>
      </c>
      <c r="P720" s="155" t="s">
        <v>87</v>
      </c>
      <c r="Q720" s="155">
        <v>0</v>
      </c>
      <c r="R720" s="155" t="s">
        <v>88</v>
      </c>
      <c r="S720" s="156">
        <v>0</v>
      </c>
      <c r="T720" s="156">
        <v>0</v>
      </c>
      <c r="U720" s="156">
        <v>0</v>
      </c>
      <c r="V720" s="157" t="s">
        <v>90</v>
      </c>
      <c r="W720" s="158">
        <v>2.7</v>
      </c>
      <c r="X720" s="159">
        <v>2</v>
      </c>
      <c r="Y720" s="160">
        <v>2</v>
      </c>
      <c r="Z720" s="161">
        <f t="shared" si="194"/>
        <v>3.9420000000000002</v>
      </c>
      <c r="AA720" s="155">
        <v>0</v>
      </c>
      <c r="AB720" s="162" t="s">
        <v>80</v>
      </c>
      <c r="AC720" s="163" t="s">
        <v>56</v>
      </c>
      <c r="AD720" s="164" t="s">
        <v>56</v>
      </c>
      <c r="AE720" s="163" t="s">
        <v>56</v>
      </c>
      <c r="AF720" s="164">
        <f t="shared" si="195"/>
        <v>59.13</v>
      </c>
      <c r="AG720" s="165">
        <f t="shared" si="196"/>
        <v>14191.2</v>
      </c>
      <c r="AH720" s="166" t="s">
        <v>81</v>
      </c>
      <c r="AI720" s="167"/>
      <c r="AJ720" s="168"/>
      <c r="AK720" s="169"/>
      <c r="AL720" s="170"/>
      <c r="AM720" s="171"/>
      <c r="AN720" s="172"/>
      <c r="AO720" s="173">
        <f t="shared" si="175"/>
        <v>0</v>
      </c>
      <c r="AP720" s="174" t="s">
        <v>82</v>
      </c>
      <c r="AQ720" s="175" t="str" cm="1">
        <f t="array" ref="AQ720">_xlfn.IFS(OR($G720="公衆街路灯A",$G720="定額電灯"),$G720&amp;AP720,COUNTIF(G720,"*従量電灯*"),G720,1,"-")</f>
        <v>従量電灯</v>
      </c>
      <c r="AR720" s="176" t="str" cm="1">
        <f t="array" ref="AR720">_xlfn.IFS($AN720=0,"-",OR($AH720="対象外",$AH720="-"),"-",OR($G720="公衆街路灯A",$G720="定額電灯"),_xlfn.XLOOKUP($AQ720,削除禁止_電灯料金!$B:$B,削除禁止_電灯料金!$E:$E,0),1,"-")</f>
        <v>-</v>
      </c>
      <c r="AS720" s="177" t="str" cm="1">
        <f t="array" ref="AS720">_xlfn.IFS($AR720="-","-",OR($G720="公衆街路灯A",$G720="定額電灯"),_xlfn.XLOOKUP(AQ720,削除禁止_電灯料金!$B:$B,削除禁止_電灯料金!$D:$D,0),1,"-")</f>
        <v>-</v>
      </c>
      <c r="AT720" s="176">
        <f>IFERROR(IF(OR($G720="公衆街路灯A",$G720="定額電灯"),"-",ROUND((_xlfn.XLOOKUP($AQ720,削除禁止_電灯料金!$B:$B,削除禁止_電灯料金!$E:$E)*AM720/1000*$K720*$L720/12),2)),"-")</f>
        <v>0</v>
      </c>
      <c r="AU720" s="177">
        <f>IFERROR(IF(OR($G720="公衆街路灯A",$G720="定額電灯"),"-",ROUND((AM720/1000*$K720*$L720/12)*_xlfn.XLOOKUP($A720,削除禁止_電灯料金!K:K,削除禁止_電灯料金!M:M,"-"),2)),"-")</f>
        <v>0</v>
      </c>
      <c r="AV720" s="178">
        <f>IFERROR(IF(OR($G720="公衆街路灯A",$G720="定額電灯"),ROUND((((AR720+AS720)*AN720))*12*_xlfn.XLOOKUP($A720,削除禁止_電灯料金!K:K,削除禁止_電灯料金!N:N),0),ROUND((AT720+AU720)*AN720*12*_xlfn.XLOOKUP($A720,削除禁止_電灯料金!K:K,削除禁止_電灯料金!N:N),0)),0)</f>
        <v>0</v>
      </c>
      <c r="AW720" s="145"/>
    </row>
    <row r="721" spans="1:49" ht="30" customHeight="1">
      <c r="A721" s="1">
        <v>9</v>
      </c>
      <c r="B721" s="319" t="s">
        <v>764</v>
      </c>
      <c r="C721" s="42"/>
      <c r="D721" s="180" t="s">
        <v>56</v>
      </c>
      <c r="E721" s="181" t="s">
        <v>186</v>
      </c>
      <c r="F721" s="182" t="s">
        <v>842</v>
      </c>
      <c r="G721" s="182" t="s">
        <v>73</v>
      </c>
      <c r="H721" s="183" t="s">
        <v>769</v>
      </c>
      <c r="I721" s="311"/>
      <c r="J721" s="312"/>
      <c r="K721" s="186" t="s">
        <v>82</v>
      </c>
      <c r="L721" s="187" t="s">
        <v>82</v>
      </c>
      <c r="M721" s="313" t="s">
        <v>797</v>
      </c>
      <c r="N721" s="189" t="s">
        <v>416</v>
      </c>
      <c r="O721" s="190">
        <v>0</v>
      </c>
      <c r="P721" s="191" t="s">
        <v>486</v>
      </c>
      <c r="Q721" s="191">
        <v>0</v>
      </c>
      <c r="R721" s="191">
        <v>0</v>
      </c>
      <c r="S721" s="192" t="s">
        <v>100</v>
      </c>
      <c r="T721" s="192">
        <v>0</v>
      </c>
      <c r="U721" s="192" t="s">
        <v>102</v>
      </c>
      <c r="V721" s="193">
        <v>0</v>
      </c>
      <c r="W721" s="194" t="s">
        <v>56</v>
      </c>
      <c r="X721" s="195">
        <v>1</v>
      </c>
      <c r="Y721" s="196">
        <v>0</v>
      </c>
      <c r="Z721" s="197">
        <v>0</v>
      </c>
      <c r="AA721" s="191">
        <v>0</v>
      </c>
      <c r="AB721" s="198" t="s">
        <v>80</v>
      </c>
      <c r="AC721" s="199" t="s">
        <v>56</v>
      </c>
      <c r="AD721" s="200" t="s">
        <v>56</v>
      </c>
      <c r="AE721" s="199" t="s">
        <v>56</v>
      </c>
      <c r="AF721" s="200">
        <v>0</v>
      </c>
      <c r="AG721" s="201">
        <v>0</v>
      </c>
      <c r="AH721" s="201" t="s">
        <v>124</v>
      </c>
      <c r="AI721" s="202" t="s">
        <v>487</v>
      </c>
      <c r="AJ721" s="203"/>
      <c r="AK721" s="204"/>
      <c r="AL721" s="194"/>
      <c r="AM721" s="205"/>
      <c r="AN721" s="206"/>
      <c r="AO721" s="200">
        <f t="shared" si="175"/>
        <v>0</v>
      </c>
      <c r="AP721" s="207" t="s">
        <v>82</v>
      </c>
      <c r="AQ721" s="198" t="str" cm="1">
        <f t="array" ref="AQ721">_xlfn.IFS(OR($G721="公衆街路灯A",$G721="定額電灯"),$G721&amp;AP721,COUNTIF(G721,"*従量電灯*"),G721,1,"-")</f>
        <v>従量電灯</v>
      </c>
      <c r="AR721" s="208" t="str" cm="1">
        <f t="array" ref="AR721">_xlfn.IFS($AN721=0,"-",OR($AH721="対象外",$AH721="-"),"-",OR($G721="公衆街路灯A",$G721="定額電灯"),_xlfn.XLOOKUP($AQ721,削除禁止_電灯料金!$B:$B,削除禁止_電灯料金!$E:$E,0),1,"-")</f>
        <v>-</v>
      </c>
      <c r="AS721" s="209" t="str" cm="1">
        <f t="array" ref="AS721">_xlfn.IFS($AR721="-","-",OR($G721="公衆街路灯A",$G721="定額電灯"),_xlfn.XLOOKUP(AQ721,削除禁止_電灯料金!$B:$B,削除禁止_電灯料金!$D:$D,0),1,"-")</f>
        <v>-</v>
      </c>
      <c r="AT721" s="208" t="str">
        <f>IFERROR(IF(OR($G721="公衆街路灯A",$G721="定額電灯"),"-",ROUND((_xlfn.XLOOKUP($AQ721,削除禁止_電灯料金!$B:$B,削除禁止_電灯料金!$E:$E)*AM721/1000*$K721*$L721/12),2)),"-")</f>
        <v>-</v>
      </c>
      <c r="AU721" s="209" t="str">
        <f>IFERROR(IF(OR($G721="公衆街路灯A",$G721="定額電灯"),"-",ROUND((AM721/1000*$K721*$L721/12)*_xlfn.XLOOKUP($A721,削除禁止_電灯料金!K:K,削除禁止_電灯料金!M:M,"-"),2)),"-")</f>
        <v>-</v>
      </c>
      <c r="AV721" s="210">
        <f>IFERROR(IF(OR($G721="公衆街路灯A",$G721="定額電灯"),ROUND((((AR721+AS721)*AN721))*12*_xlfn.XLOOKUP($A721,削除禁止_電灯料金!K:K,削除禁止_電灯料金!N:N),0),ROUND((AT721+AU721)*AN721*12*_xlfn.XLOOKUP($A721,削除禁止_電灯料金!K:K,削除禁止_電灯料金!N:N),0)),0)</f>
        <v>0</v>
      </c>
      <c r="AW721" s="145"/>
    </row>
    <row r="722" spans="1:49" ht="30" customHeight="1">
      <c r="A722" s="1">
        <v>9</v>
      </c>
      <c r="B722" s="319" t="s">
        <v>764</v>
      </c>
      <c r="C722" s="42"/>
      <c r="D722" s="146" t="s">
        <v>56</v>
      </c>
      <c r="E722" s="147" t="s">
        <v>186</v>
      </c>
      <c r="F722" s="148" t="s">
        <v>726</v>
      </c>
      <c r="G722" s="148" t="s">
        <v>73</v>
      </c>
      <c r="H722" s="149"/>
      <c r="I722" s="280"/>
      <c r="J722" s="267"/>
      <c r="K722" s="152">
        <v>2</v>
      </c>
      <c r="L722" s="153">
        <v>130</v>
      </c>
      <c r="M722" s="281" t="s">
        <v>780</v>
      </c>
      <c r="N722" s="119" t="s">
        <v>110</v>
      </c>
      <c r="O722" s="120">
        <v>2</v>
      </c>
      <c r="P722" s="155" t="s">
        <v>111</v>
      </c>
      <c r="Q722" s="155">
        <v>0</v>
      </c>
      <c r="R722" s="155" t="s">
        <v>112</v>
      </c>
      <c r="S722" s="156" t="s">
        <v>781</v>
      </c>
      <c r="T722" s="156">
        <v>0</v>
      </c>
      <c r="U722" s="156" t="s">
        <v>96</v>
      </c>
      <c r="V722" s="157">
        <v>0</v>
      </c>
      <c r="W722" s="158">
        <v>48</v>
      </c>
      <c r="X722" s="159">
        <v>3</v>
      </c>
      <c r="Y722" s="160">
        <v>6</v>
      </c>
      <c r="Z722" s="161">
        <f t="shared" ref="Z722:Z742" si="197">K722*L722*W722*Y722/12/1000</f>
        <v>6.24</v>
      </c>
      <c r="AA722" s="155">
        <v>0</v>
      </c>
      <c r="AB722" s="162" t="s">
        <v>80</v>
      </c>
      <c r="AC722" s="163" t="s">
        <v>56</v>
      </c>
      <c r="AD722" s="164" t="s">
        <v>56</v>
      </c>
      <c r="AE722" s="163" t="s">
        <v>56</v>
      </c>
      <c r="AF722" s="164">
        <f t="shared" ref="AF722:AF742" si="198">$B$2*Z722/Y722</f>
        <v>31.200000000000003</v>
      </c>
      <c r="AG722" s="165">
        <f t="shared" ref="AG722:AG742" si="199">Y722*AF722*120</f>
        <v>22464.000000000004</v>
      </c>
      <c r="AH722" s="166" t="s">
        <v>113</v>
      </c>
      <c r="AI722" s="167"/>
      <c r="AJ722" s="168"/>
      <c r="AK722" s="169"/>
      <c r="AL722" s="170"/>
      <c r="AM722" s="171"/>
      <c r="AN722" s="172"/>
      <c r="AO722" s="173">
        <f t="shared" si="175"/>
        <v>0</v>
      </c>
      <c r="AP722" s="174" t="s">
        <v>82</v>
      </c>
      <c r="AQ722" s="175" t="str" cm="1">
        <f t="array" ref="AQ722">_xlfn.IFS(OR($G722="公衆街路灯A",$G722="定額電灯"),$G722&amp;AP722,COUNTIF(G722,"*従量電灯*"),G722,1,"-")</f>
        <v>従量電灯</v>
      </c>
      <c r="AR722" s="176" t="str" cm="1">
        <f t="array" ref="AR722">_xlfn.IFS($AN722=0,"-",OR($AH722="対象外",$AH722="-"),"-",OR($G722="公衆街路灯A",$G722="定額電灯"),_xlfn.XLOOKUP($AQ722,削除禁止_電灯料金!$B:$B,削除禁止_電灯料金!$E:$E,0),1,"-")</f>
        <v>-</v>
      </c>
      <c r="AS722" s="177" t="str" cm="1">
        <f t="array" ref="AS722">_xlfn.IFS($AR722="-","-",OR($G722="公衆街路灯A",$G722="定額電灯"),_xlfn.XLOOKUP(AQ722,削除禁止_電灯料金!$B:$B,削除禁止_電灯料金!$D:$D,0),1,"-")</f>
        <v>-</v>
      </c>
      <c r="AT722" s="176">
        <f>IFERROR(IF(OR($G722="公衆街路灯A",$G722="定額電灯"),"-",ROUND((_xlfn.XLOOKUP($AQ722,削除禁止_電灯料金!$B:$B,削除禁止_電灯料金!$E:$E)*AM722/1000*$K722*$L722/12),2)),"-")</f>
        <v>0</v>
      </c>
      <c r="AU722" s="177">
        <f>IFERROR(IF(OR($G722="公衆街路灯A",$G722="定額電灯"),"-",ROUND((AM722/1000*$K722*$L722/12)*_xlfn.XLOOKUP($A722,削除禁止_電灯料金!K:K,削除禁止_電灯料金!M:M,"-"),2)),"-")</f>
        <v>0</v>
      </c>
      <c r="AV722" s="178">
        <f>IFERROR(IF(OR($G722="公衆街路灯A",$G722="定額電灯"),ROUND((((AR722+AS722)*AN722))*12*_xlfn.XLOOKUP($A722,削除禁止_電灯料金!K:K,削除禁止_電灯料金!N:N),0),ROUND((AT722+AU722)*AN722*12*_xlfn.XLOOKUP($A722,削除禁止_電灯料金!K:K,削除禁止_電灯料金!N:N),0)),0)</f>
        <v>0</v>
      </c>
      <c r="AW722" s="145"/>
    </row>
    <row r="723" spans="1:49" ht="30" customHeight="1">
      <c r="A723" s="1">
        <v>9</v>
      </c>
      <c r="B723" s="319" t="s">
        <v>764</v>
      </c>
      <c r="C723" s="42"/>
      <c r="D723" s="146" t="s">
        <v>56</v>
      </c>
      <c r="E723" s="147" t="s">
        <v>186</v>
      </c>
      <c r="F723" s="148" t="s">
        <v>726</v>
      </c>
      <c r="G723" s="148" t="s">
        <v>73</v>
      </c>
      <c r="H723" s="149"/>
      <c r="I723" s="280"/>
      <c r="J723" s="267"/>
      <c r="K723" s="152">
        <v>24</v>
      </c>
      <c r="L723" s="153">
        <v>365</v>
      </c>
      <c r="M723" s="281" t="s">
        <v>775</v>
      </c>
      <c r="N723" s="119" t="s">
        <v>86</v>
      </c>
      <c r="O723" s="120">
        <v>1</v>
      </c>
      <c r="P723" s="155" t="s">
        <v>87</v>
      </c>
      <c r="Q723" s="155">
        <v>0</v>
      </c>
      <c r="R723" s="155" t="s">
        <v>88</v>
      </c>
      <c r="S723" s="156">
        <v>0</v>
      </c>
      <c r="T723" s="156">
        <v>0</v>
      </c>
      <c r="U723" s="156">
        <v>0</v>
      </c>
      <c r="V723" s="157" t="s">
        <v>90</v>
      </c>
      <c r="W723" s="158">
        <v>2.7</v>
      </c>
      <c r="X723" s="159">
        <v>1</v>
      </c>
      <c r="Y723" s="160">
        <v>1</v>
      </c>
      <c r="Z723" s="161">
        <f t="shared" si="197"/>
        <v>1.9710000000000001</v>
      </c>
      <c r="AA723" s="155">
        <v>0</v>
      </c>
      <c r="AB723" s="162" t="s">
        <v>80</v>
      </c>
      <c r="AC723" s="163" t="s">
        <v>56</v>
      </c>
      <c r="AD723" s="164" t="s">
        <v>56</v>
      </c>
      <c r="AE723" s="163" t="s">
        <v>56</v>
      </c>
      <c r="AF723" s="164">
        <f t="shared" si="198"/>
        <v>59.13</v>
      </c>
      <c r="AG723" s="165">
        <f t="shared" si="199"/>
        <v>7095.6</v>
      </c>
      <c r="AH723" s="166" t="s">
        <v>81</v>
      </c>
      <c r="AI723" s="167"/>
      <c r="AJ723" s="168"/>
      <c r="AK723" s="169"/>
      <c r="AL723" s="170"/>
      <c r="AM723" s="171"/>
      <c r="AN723" s="172"/>
      <c r="AO723" s="173">
        <f t="shared" si="175"/>
        <v>0</v>
      </c>
      <c r="AP723" s="174" t="s">
        <v>82</v>
      </c>
      <c r="AQ723" s="175" t="str" cm="1">
        <f t="array" ref="AQ723">_xlfn.IFS(OR($G723="公衆街路灯A",$G723="定額電灯"),$G723&amp;AP723,COUNTIF(G723,"*従量電灯*"),G723,1,"-")</f>
        <v>従量電灯</v>
      </c>
      <c r="AR723" s="176" t="str" cm="1">
        <f t="array" ref="AR723">_xlfn.IFS($AN723=0,"-",OR($AH723="対象外",$AH723="-"),"-",OR($G723="公衆街路灯A",$G723="定額電灯"),_xlfn.XLOOKUP($AQ723,削除禁止_電灯料金!$B:$B,削除禁止_電灯料金!$E:$E,0),1,"-")</f>
        <v>-</v>
      </c>
      <c r="AS723" s="177" t="str" cm="1">
        <f t="array" ref="AS723">_xlfn.IFS($AR723="-","-",OR($G723="公衆街路灯A",$G723="定額電灯"),_xlfn.XLOOKUP(AQ723,削除禁止_電灯料金!$B:$B,削除禁止_電灯料金!$D:$D,0),1,"-")</f>
        <v>-</v>
      </c>
      <c r="AT723" s="176">
        <f>IFERROR(IF(OR($G723="公衆街路灯A",$G723="定額電灯"),"-",ROUND((_xlfn.XLOOKUP($AQ723,削除禁止_電灯料金!$B:$B,削除禁止_電灯料金!$E:$E)*AM723/1000*$K723*$L723/12),2)),"-")</f>
        <v>0</v>
      </c>
      <c r="AU723" s="177">
        <f>IFERROR(IF(OR($G723="公衆街路灯A",$G723="定額電灯"),"-",ROUND((AM723/1000*$K723*$L723/12)*_xlfn.XLOOKUP($A723,削除禁止_電灯料金!K:K,削除禁止_電灯料金!M:M,"-"),2)),"-")</f>
        <v>0</v>
      </c>
      <c r="AV723" s="178">
        <f>IFERROR(IF(OR($G723="公衆街路灯A",$G723="定額電灯"),ROUND((((AR723+AS723)*AN723))*12*_xlfn.XLOOKUP($A723,削除禁止_電灯料金!K:K,削除禁止_電灯料金!N:N),0),ROUND((AT723+AU723)*AN723*12*_xlfn.XLOOKUP($A723,削除禁止_電灯料金!K:K,削除禁止_電灯料金!N:N),0)),0)</f>
        <v>0</v>
      </c>
      <c r="AW723" s="145"/>
    </row>
    <row r="724" spans="1:49" ht="30" customHeight="1">
      <c r="A724" s="1">
        <v>9</v>
      </c>
      <c r="B724" s="319" t="s">
        <v>764</v>
      </c>
      <c r="C724" s="42"/>
      <c r="D724" s="146" t="s">
        <v>56</v>
      </c>
      <c r="E724" s="147" t="s">
        <v>186</v>
      </c>
      <c r="F724" s="148" t="s">
        <v>843</v>
      </c>
      <c r="G724" s="148" t="s">
        <v>73</v>
      </c>
      <c r="H724" s="149"/>
      <c r="I724" s="280"/>
      <c r="J724" s="267"/>
      <c r="K724" s="152">
        <v>0.5</v>
      </c>
      <c r="L724" s="153">
        <v>130</v>
      </c>
      <c r="M724" s="281" t="s">
        <v>780</v>
      </c>
      <c r="N724" s="119" t="s">
        <v>110</v>
      </c>
      <c r="O724" s="120">
        <v>2</v>
      </c>
      <c r="P724" s="155" t="s">
        <v>111</v>
      </c>
      <c r="Q724" s="155">
        <v>0</v>
      </c>
      <c r="R724" s="155" t="s">
        <v>112</v>
      </c>
      <c r="S724" s="156" t="s">
        <v>781</v>
      </c>
      <c r="T724" s="156">
        <v>0</v>
      </c>
      <c r="U724" s="156" t="s">
        <v>96</v>
      </c>
      <c r="V724" s="157">
        <v>0</v>
      </c>
      <c r="W724" s="158">
        <v>48</v>
      </c>
      <c r="X724" s="159">
        <v>2</v>
      </c>
      <c r="Y724" s="160">
        <v>4</v>
      </c>
      <c r="Z724" s="161">
        <f t="shared" si="197"/>
        <v>1.04</v>
      </c>
      <c r="AA724" s="155">
        <v>0</v>
      </c>
      <c r="AB724" s="162" t="s">
        <v>80</v>
      </c>
      <c r="AC724" s="163" t="s">
        <v>56</v>
      </c>
      <c r="AD724" s="164" t="s">
        <v>56</v>
      </c>
      <c r="AE724" s="163" t="s">
        <v>56</v>
      </c>
      <c r="AF724" s="164">
        <f t="shared" si="198"/>
        <v>7.8000000000000007</v>
      </c>
      <c r="AG724" s="165">
        <f t="shared" si="199"/>
        <v>3744.0000000000005</v>
      </c>
      <c r="AH724" s="166" t="s">
        <v>113</v>
      </c>
      <c r="AI724" s="167"/>
      <c r="AJ724" s="168"/>
      <c r="AK724" s="169"/>
      <c r="AL724" s="170"/>
      <c r="AM724" s="171"/>
      <c r="AN724" s="172"/>
      <c r="AO724" s="173">
        <f t="shared" si="175"/>
        <v>0</v>
      </c>
      <c r="AP724" s="174" t="s">
        <v>82</v>
      </c>
      <c r="AQ724" s="175" t="str" cm="1">
        <f t="array" ref="AQ724">_xlfn.IFS(OR($G724="公衆街路灯A",$G724="定額電灯"),$G724&amp;AP724,COUNTIF(G724,"*従量電灯*"),G724,1,"-")</f>
        <v>従量電灯</v>
      </c>
      <c r="AR724" s="176" t="str" cm="1">
        <f t="array" ref="AR724">_xlfn.IFS($AN724=0,"-",OR($AH724="対象外",$AH724="-"),"-",OR($G724="公衆街路灯A",$G724="定額電灯"),_xlfn.XLOOKUP($AQ724,削除禁止_電灯料金!$B:$B,削除禁止_電灯料金!$E:$E,0),1,"-")</f>
        <v>-</v>
      </c>
      <c r="AS724" s="177" t="str" cm="1">
        <f t="array" ref="AS724">_xlfn.IFS($AR724="-","-",OR($G724="公衆街路灯A",$G724="定額電灯"),_xlfn.XLOOKUP(AQ724,削除禁止_電灯料金!$B:$B,削除禁止_電灯料金!$D:$D,0),1,"-")</f>
        <v>-</v>
      </c>
      <c r="AT724" s="176">
        <f>IFERROR(IF(OR($G724="公衆街路灯A",$G724="定額電灯"),"-",ROUND((_xlfn.XLOOKUP($AQ724,削除禁止_電灯料金!$B:$B,削除禁止_電灯料金!$E:$E)*AM724/1000*$K724*$L724/12),2)),"-")</f>
        <v>0</v>
      </c>
      <c r="AU724" s="177">
        <f>IFERROR(IF(OR($G724="公衆街路灯A",$G724="定額電灯"),"-",ROUND((AM724/1000*$K724*$L724/12)*_xlfn.XLOOKUP($A724,削除禁止_電灯料金!K:K,削除禁止_電灯料金!M:M,"-"),2)),"-")</f>
        <v>0</v>
      </c>
      <c r="AV724" s="178">
        <f>IFERROR(IF(OR($G724="公衆街路灯A",$G724="定額電灯"),ROUND((((AR724+AS724)*AN724))*12*_xlfn.XLOOKUP($A724,削除禁止_電灯料金!K:K,削除禁止_電灯料金!N:N),0),ROUND((AT724+AU724)*AN724*12*_xlfn.XLOOKUP($A724,削除禁止_電灯料金!K:K,削除禁止_電灯料金!N:N),0)),0)</f>
        <v>0</v>
      </c>
      <c r="AW724" s="145"/>
    </row>
    <row r="725" spans="1:49" ht="30" customHeight="1">
      <c r="A725" s="1">
        <v>9</v>
      </c>
      <c r="B725" s="319" t="s">
        <v>764</v>
      </c>
      <c r="C725" s="42"/>
      <c r="D725" s="146" t="s">
        <v>56</v>
      </c>
      <c r="E725" s="147" t="s">
        <v>186</v>
      </c>
      <c r="F725" s="148" t="s">
        <v>843</v>
      </c>
      <c r="G725" s="148" t="s">
        <v>73</v>
      </c>
      <c r="H725" s="149"/>
      <c r="I725" s="280"/>
      <c r="J725" s="267"/>
      <c r="K725" s="152">
        <v>24</v>
      </c>
      <c r="L725" s="153">
        <v>365</v>
      </c>
      <c r="M725" s="281" t="s">
        <v>770</v>
      </c>
      <c r="N725" s="119" t="s">
        <v>86</v>
      </c>
      <c r="O725" s="120">
        <v>1</v>
      </c>
      <c r="P725" s="155" t="s">
        <v>725</v>
      </c>
      <c r="Q725" s="155">
        <v>0</v>
      </c>
      <c r="R725" s="155" t="s">
        <v>88</v>
      </c>
      <c r="S725" s="156">
        <v>0</v>
      </c>
      <c r="T725" s="156">
        <v>0</v>
      </c>
      <c r="U725" s="156">
        <v>0</v>
      </c>
      <c r="V725" s="157" t="s">
        <v>90</v>
      </c>
      <c r="W725" s="158">
        <v>2</v>
      </c>
      <c r="X725" s="159">
        <v>1</v>
      </c>
      <c r="Y725" s="160">
        <v>1</v>
      </c>
      <c r="Z725" s="161">
        <f t="shared" si="197"/>
        <v>1.46</v>
      </c>
      <c r="AA725" s="155">
        <v>0</v>
      </c>
      <c r="AB725" s="162" t="s">
        <v>80</v>
      </c>
      <c r="AC725" s="163" t="s">
        <v>56</v>
      </c>
      <c r="AD725" s="164" t="s">
        <v>56</v>
      </c>
      <c r="AE725" s="163" t="s">
        <v>56</v>
      </c>
      <c r="AF725" s="164">
        <f t="shared" si="198"/>
        <v>43.8</v>
      </c>
      <c r="AG725" s="165">
        <f t="shared" si="199"/>
        <v>5256</v>
      </c>
      <c r="AH725" s="166" t="s">
        <v>81</v>
      </c>
      <c r="AI725" s="167"/>
      <c r="AJ725" s="168"/>
      <c r="AK725" s="169"/>
      <c r="AL725" s="170"/>
      <c r="AM725" s="171"/>
      <c r="AN725" s="172"/>
      <c r="AO725" s="173">
        <f t="shared" si="175"/>
        <v>0</v>
      </c>
      <c r="AP725" s="174" t="s">
        <v>82</v>
      </c>
      <c r="AQ725" s="175" t="str" cm="1">
        <f t="array" ref="AQ725">_xlfn.IFS(OR($G725="公衆街路灯A",$G725="定額電灯"),$G725&amp;AP725,COUNTIF(G725,"*従量電灯*"),G725,1,"-")</f>
        <v>従量電灯</v>
      </c>
      <c r="AR725" s="176" t="str" cm="1">
        <f t="array" ref="AR725">_xlfn.IFS($AN725=0,"-",OR($AH725="対象外",$AH725="-"),"-",OR($G725="公衆街路灯A",$G725="定額電灯"),_xlfn.XLOOKUP($AQ725,削除禁止_電灯料金!$B:$B,削除禁止_電灯料金!$E:$E,0),1,"-")</f>
        <v>-</v>
      </c>
      <c r="AS725" s="177" t="str" cm="1">
        <f t="array" ref="AS725">_xlfn.IFS($AR725="-","-",OR($G725="公衆街路灯A",$G725="定額電灯"),_xlfn.XLOOKUP(AQ725,削除禁止_電灯料金!$B:$B,削除禁止_電灯料金!$D:$D,0),1,"-")</f>
        <v>-</v>
      </c>
      <c r="AT725" s="176">
        <f>IFERROR(IF(OR($G725="公衆街路灯A",$G725="定額電灯"),"-",ROUND((_xlfn.XLOOKUP($AQ725,削除禁止_電灯料金!$B:$B,削除禁止_電灯料金!$E:$E)*AM725/1000*$K725*$L725/12),2)),"-")</f>
        <v>0</v>
      </c>
      <c r="AU725" s="177">
        <f>IFERROR(IF(OR($G725="公衆街路灯A",$G725="定額電灯"),"-",ROUND((AM725/1000*$K725*$L725/12)*_xlfn.XLOOKUP($A725,削除禁止_電灯料金!K:K,削除禁止_電灯料金!M:M,"-"),2)),"-")</f>
        <v>0</v>
      </c>
      <c r="AV725" s="178">
        <f>IFERROR(IF(OR($G725="公衆街路灯A",$G725="定額電灯"),ROUND((((AR725+AS725)*AN725))*12*_xlfn.XLOOKUP($A725,削除禁止_電灯料金!K:K,削除禁止_電灯料金!N:N),0),ROUND((AT725+AU725)*AN725*12*_xlfn.XLOOKUP($A725,削除禁止_電灯料金!K:K,削除禁止_電灯料金!N:N),0)),0)</f>
        <v>0</v>
      </c>
      <c r="AW725" s="145"/>
    </row>
    <row r="726" spans="1:49" ht="30" customHeight="1">
      <c r="A726" s="1">
        <v>9</v>
      </c>
      <c r="B726" s="319" t="s">
        <v>764</v>
      </c>
      <c r="C726" s="42"/>
      <c r="D726" s="146" t="s">
        <v>56</v>
      </c>
      <c r="E726" s="147" t="s">
        <v>186</v>
      </c>
      <c r="F726" s="148" t="s">
        <v>844</v>
      </c>
      <c r="G726" s="148" t="s">
        <v>73</v>
      </c>
      <c r="H726" s="149"/>
      <c r="I726" s="280"/>
      <c r="J726" s="267"/>
      <c r="K726" s="152">
        <v>1</v>
      </c>
      <c r="L726" s="153">
        <v>130</v>
      </c>
      <c r="M726" s="281" t="s">
        <v>780</v>
      </c>
      <c r="N726" s="119" t="s">
        <v>110</v>
      </c>
      <c r="O726" s="120">
        <v>2</v>
      </c>
      <c r="P726" s="155" t="s">
        <v>111</v>
      </c>
      <c r="Q726" s="155">
        <v>0</v>
      </c>
      <c r="R726" s="155" t="s">
        <v>112</v>
      </c>
      <c r="S726" s="156" t="s">
        <v>781</v>
      </c>
      <c r="T726" s="156">
        <v>0</v>
      </c>
      <c r="U726" s="156" t="s">
        <v>96</v>
      </c>
      <c r="V726" s="157">
        <v>0</v>
      </c>
      <c r="W726" s="158">
        <v>48</v>
      </c>
      <c r="X726" s="159">
        <v>2</v>
      </c>
      <c r="Y726" s="160">
        <v>4</v>
      </c>
      <c r="Z726" s="161">
        <f t="shared" si="197"/>
        <v>2.08</v>
      </c>
      <c r="AA726" s="155">
        <v>0</v>
      </c>
      <c r="AB726" s="162" t="s">
        <v>80</v>
      </c>
      <c r="AC726" s="163" t="s">
        <v>56</v>
      </c>
      <c r="AD726" s="164" t="s">
        <v>56</v>
      </c>
      <c r="AE726" s="163" t="s">
        <v>56</v>
      </c>
      <c r="AF726" s="164">
        <f t="shared" si="198"/>
        <v>15.600000000000001</v>
      </c>
      <c r="AG726" s="165">
        <f t="shared" si="199"/>
        <v>7488.0000000000009</v>
      </c>
      <c r="AH726" s="166" t="s">
        <v>113</v>
      </c>
      <c r="AI726" s="167"/>
      <c r="AJ726" s="168"/>
      <c r="AK726" s="169"/>
      <c r="AL726" s="170"/>
      <c r="AM726" s="171"/>
      <c r="AN726" s="172"/>
      <c r="AO726" s="173">
        <f t="shared" si="175"/>
        <v>0</v>
      </c>
      <c r="AP726" s="174" t="s">
        <v>82</v>
      </c>
      <c r="AQ726" s="175" t="str" cm="1">
        <f t="array" ref="AQ726">_xlfn.IFS(OR($G726="公衆街路灯A",$G726="定額電灯"),$G726&amp;AP726,COUNTIF(G726,"*従量電灯*"),G726,1,"-")</f>
        <v>従量電灯</v>
      </c>
      <c r="AR726" s="176" t="str" cm="1">
        <f t="array" ref="AR726">_xlfn.IFS($AN726=0,"-",OR($AH726="対象外",$AH726="-"),"-",OR($G726="公衆街路灯A",$G726="定額電灯"),_xlfn.XLOOKUP($AQ726,削除禁止_電灯料金!$B:$B,削除禁止_電灯料金!$E:$E,0),1,"-")</f>
        <v>-</v>
      </c>
      <c r="AS726" s="177" t="str" cm="1">
        <f t="array" ref="AS726">_xlfn.IFS($AR726="-","-",OR($G726="公衆街路灯A",$G726="定額電灯"),_xlfn.XLOOKUP(AQ726,削除禁止_電灯料金!$B:$B,削除禁止_電灯料金!$D:$D,0),1,"-")</f>
        <v>-</v>
      </c>
      <c r="AT726" s="176">
        <f>IFERROR(IF(OR($G726="公衆街路灯A",$G726="定額電灯"),"-",ROUND((_xlfn.XLOOKUP($AQ726,削除禁止_電灯料金!$B:$B,削除禁止_電灯料金!$E:$E)*AM726/1000*$K726*$L726/12),2)),"-")</f>
        <v>0</v>
      </c>
      <c r="AU726" s="177">
        <f>IFERROR(IF(OR($G726="公衆街路灯A",$G726="定額電灯"),"-",ROUND((AM726/1000*$K726*$L726/12)*_xlfn.XLOOKUP($A726,削除禁止_電灯料金!K:K,削除禁止_電灯料金!M:M,"-"),2)),"-")</f>
        <v>0</v>
      </c>
      <c r="AV726" s="178">
        <f>IFERROR(IF(OR($G726="公衆街路灯A",$G726="定額電灯"),ROUND((((AR726+AS726)*AN726))*12*_xlfn.XLOOKUP($A726,削除禁止_電灯料金!K:K,削除禁止_電灯料金!N:N),0),ROUND((AT726+AU726)*AN726*12*_xlfn.XLOOKUP($A726,削除禁止_電灯料金!K:K,削除禁止_電灯料金!N:N),0)),0)</f>
        <v>0</v>
      </c>
      <c r="AW726" s="145"/>
    </row>
    <row r="727" spans="1:49" ht="30" customHeight="1">
      <c r="A727" s="1">
        <v>9</v>
      </c>
      <c r="B727" s="319" t="s">
        <v>764</v>
      </c>
      <c r="C727" s="42"/>
      <c r="D727" s="146" t="s">
        <v>56</v>
      </c>
      <c r="E727" s="147" t="s">
        <v>186</v>
      </c>
      <c r="F727" s="148" t="s">
        <v>844</v>
      </c>
      <c r="G727" s="148" t="s">
        <v>73</v>
      </c>
      <c r="H727" s="149"/>
      <c r="I727" s="280"/>
      <c r="J727" s="267"/>
      <c r="K727" s="152">
        <v>24</v>
      </c>
      <c r="L727" s="153">
        <v>365</v>
      </c>
      <c r="M727" s="281" t="s">
        <v>770</v>
      </c>
      <c r="N727" s="119" t="s">
        <v>86</v>
      </c>
      <c r="O727" s="120">
        <v>1</v>
      </c>
      <c r="P727" s="155" t="s">
        <v>725</v>
      </c>
      <c r="Q727" s="155">
        <v>0</v>
      </c>
      <c r="R727" s="155" t="s">
        <v>88</v>
      </c>
      <c r="S727" s="156">
        <v>0</v>
      </c>
      <c r="T727" s="156">
        <v>0</v>
      </c>
      <c r="U727" s="156">
        <v>0</v>
      </c>
      <c r="V727" s="157" t="s">
        <v>90</v>
      </c>
      <c r="W727" s="158">
        <v>2</v>
      </c>
      <c r="X727" s="159">
        <v>1</v>
      </c>
      <c r="Y727" s="160">
        <v>1</v>
      </c>
      <c r="Z727" s="161">
        <f t="shared" si="197"/>
        <v>1.46</v>
      </c>
      <c r="AA727" s="155">
        <v>0</v>
      </c>
      <c r="AB727" s="162" t="s">
        <v>80</v>
      </c>
      <c r="AC727" s="163" t="s">
        <v>56</v>
      </c>
      <c r="AD727" s="164" t="s">
        <v>56</v>
      </c>
      <c r="AE727" s="163" t="s">
        <v>56</v>
      </c>
      <c r="AF727" s="164">
        <f t="shared" si="198"/>
        <v>43.8</v>
      </c>
      <c r="AG727" s="165">
        <f t="shared" si="199"/>
        <v>5256</v>
      </c>
      <c r="AH727" s="166" t="s">
        <v>81</v>
      </c>
      <c r="AI727" s="167"/>
      <c r="AJ727" s="168"/>
      <c r="AK727" s="169"/>
      <c r="AL727" s="170"/>
      <c r="AM727" s="171"/>
      <c r="AN727" s="172"/>
      <c r="AO727" s="173">
        <f t="shared" si="175"/>
        <v>0</v>
      </c>
      <c r="AP727" s="174" t="s">
        <v>82</v>
      </c>
      <c r="AQ727" s="175" t="str" cm="1">
        <f t="array" ref="AQ727">_xlfn.IFS(OR($G727="公衆街路灯A",$G727="定額電灯"),$G727&amp;AP727,COUNTIF(G727,"*従量電灯*"),G727,1,"-")</f>
        <v>従量電灯</v>
      </c>
      <c r="AR727" s="176" t="str" cm="1">
        <f t="array" ref="AR727">_xlfn.IFS($AN727=0,"-",OR($AH727="対象外",$AH727="-"),"-",OR($G727="公衆街路灯A",$G727="定額電灯"),_xlfn.XLOOKUP($AQ727,削除禁止_電灯料金!$B:$B,削除禁止_電灯料金!$E:$E,0),1,"-")</f>
        <v>-</v>
      </c>
      <c r="AS727" s="177" t="str" cm="1">
        <f t="array" ref="AS727">_xlfn.IFS($AR727="-","-",OR($G727="公衆街路灯A",$G727="定額電灯"),_xlfn.XLOOKUP(AQ727,削除禁止_電灯料金!$B:$B,削除禁止_電灯料金!$D:$D,0),1,"-")</f>
        <v>-</v>
      </c>
      <c r="AT727" s="176">
        <f>IFERROR(IF(OR($G727="公衆街路灯A",$G727="定額電灯"),"-",ROUND((_xlfn.XLOOKUP($AQ727,削除禁止_電灯料金!$B:$B,削除禁止_電灯料金!$E:$E)*AM727/1000*$K727*$L727/12),2)),"-")</f>
        <v>0</v>
      </c>
      <c r="AU727" s="177">
        <f>IFERROR(IF(OR($G727="公衆街路灯A",$G727="定額電灯"),"-",ROUND((AM727/1000*$K727*$L727/12)*_xlfn.XLOOKUP($A727,削除禁止_電灯料金!K:K,削除禁止_電灯料金!M:M,"-"),2)),"-")</f>
        <v>0</v>
      </c>
      <c r="AV727" s="178">
        <f>IFERROR(IF(OR($G727="公衆街路灯A",$G727="定額電灯"),ROUND((((AR727+AS727)*AN727))*12*_xlfn.XLOOKUP($A727,削除禁止_電灯料金!K:K,削除禁止_電灯料金!N:N),0),ROUND((AT727+AU727)*AN727*12*_xlfn.XLOOKUP($A727,削除禁止_電灯料金!K:K,削除禁止_電灯料金!N:N),0)),0)</f>
        <v>0</v>
      </c>
      <c r="AW727" s="145"/>
    </row>
    <row r="728" spans="1:49" ht="30" customHeight="1">
      <c r="A728" s="1">
        <v>9</v>
      </c>
      <c r="B728" s="319" t="s">
        <v>764</v>
      </c>
      <c r="C728" s="42"/>
      <c r="D728" s="146" t="s">
        <v>56</v>
      </c>
      <c r="E728" s="147" t="s">
        <v>186</v>
      </c>
      <c r="F728" s="148" t="s">
        <v>845</v>
      </c>
      <c r="G728" s="148" t="s">
        <v>73</v>
      </c>
      <c r="H728" s="149"/>
      <c r="I728" s="280"/>
      <c r="J728" s="267"/>
      <c r="K728" s="152">
        <v>10</v>
      </c>
      <c r="L728" s="153">
        <v>241</v>
      </c>
      <c r="M728" s="281" t="s">
        <v>780</v>
      </c>
      <c r="N728" s="119" t="s">
        <v>110</v>
      </c>
      <c r="O728" s="120">
        <v>2</v>
      </c>
      <c r="P728" s="155" t="s">
        <v>111</v>
      </c>
      <c r="Q728" s="155">
        <v>0</v>
      </c>
      <c r="R728" s="155" t="s">
        <v>112</v>
      </c>
      <c r="S728" s="156" t="s">
        <v>781</v>
      </c>
      <c r="T728" s="156">
        <v>0</v>
      </c>
      <c r="U728" s="156" t="s">
        <v>96</v>
      </c>
      <c r="V728" s="157">
        <v>0</v>
      </c>
      <c r="W728" s="158">
        <v>48</v>
      </c>
      <c r="X728" s="159">
        <v>20</v>
      </c>
      <c r="Y728" s="160">
        <v>40</v>
      </c>
      <c r="Z728" s="161">
        <f t="shared" si="197"/>
        <v>385.6</v>
      </c>
      <c r="AA728" s="155">
        <v>0</v>
      </c>
      <c r="AB728" s="162" t="s">
        <v>80</v>
      </c>
      <c r="AC728" s="163" t="s">
        <v>56</v>
      </c>
      <c r="AD728" s="164" t="s">
        <v>56</v>
      </c>
      <c r="AE728" s="163" t="s">
        <v>56</v>
      </c>
      <c r="AF728" s="164">
        <f t="shared" si="198"/>
        <v>289.2</v>
      </c>
      <c r="AG728" s="165">
        <f t="shared" si="199"/>
        <v>1388160</v>
      </c>
      <c r="AH728" s="166" t="s">
        <v>113</v>
      </c>
      <c r="AI728" s="167"/>
      <c r="AJ728" s="168"/>
      <c r="AK728" s="169"/>
      <c r="AL728" s="170"/>
      <c r="AM728" s="171"/>
      <c r="AN728" s="172"/>
      <c r="AO728" s="173">
        <f t="shared" si="175"/>
        <v>0</v>
      </c>
      <c r="AP728" s="174" t="s">
        <v>82</v>
      </c>
      <c r="AQ728" s="175" t="str" cm="1">
        <f t="array" ref="AQ728">_xlfn.IFS(OR($G728="公衆街路灯A",$G728="定額電灯"),$G728&amp;AP728,COUNTIF(G728,"*従量電灯*"),G728,1,"-")</f>
        <v>従量電灯</v>
      </c>
      <c r="AR728" s="176" t="str" cm="1">
        <f t="array" ref="AR728">_xlfn.IFS($AN728=0,"-",OR($AH728="対象外",$AH728="-"),"-",OR($G728="公衆街路灯A",$G728="定額電灯"),_xlfn.XLOOKUP($AQ728,削除禁止_電灯料金!$B:$B,削除禁止_電灯料金!$E:$E,0),1,"-")</f>
        <v>-</v>
      </c>
      <c r="AS728" s="177" t="str" cm="1">
        <f t="array" ref="AS728">_xlfn.IFS($AR728="-","-",OR($G728="公衆街路灯A",$G728="定額電灯"),_xlfn.XLOOKUP(AQ728,削除禁止_電灯料金!$B:$B,削除禁止_電灯料金!$D:$D,0),1,"-")</f>
        <v>-</v>
      </c>
      <c r="AT728" s="176">
        <f>IFERROR(IF(OR($G728="公衆街路灯A",$G728="定額電灯"),"-",ROUND((_xlfn.XLOOKUP($AQ728,削除禁止_電灯料金!$B:$B,削除禁止_電灯料金!$E:$E)*AM728/1000*$K728*$L728/12),2)),"-")</f>
        <v>0</v>
      </c>
      <c r="AU728" s="177">
        <f>IFERROR(IF(OR($G728="公衆街路灯A",$G728="定額電灯"),"-",ROUND((AM728/1000*$K728*$L728/12)*_xlfn.XLOOKUP($A728,削除禁止_電灯料金!K:K,削除禁止_電灯料金!M:M,"-"),2)),"-")</f>
        <v>0</v>
      </c>
      <c r="AV728" s="178">
        <f>IFERROR(IF(OR($G728="公衆街路灯A",$G728="定額電灯"),ROUND((((AR728+AS728)*AN728))*12*_xlfn.XLOOKUP($A728,削除禁止_電灯料金!K:K,削除禁止_電灯料金!N:N),0),ROUND((AT728+AU728)*AN728*12*_xlfn.XLOOKUP($A728,削除禁止_電灯料金!K:K,削除禁止_電灯料金!N:N),0)),0)</f>
        <v>0</v>
      </c>
      <c r="AW728" s="145"/>
    </row>
    <row r="729" spans="1:49" ht="30" customHeight="1">
      <c r="A729" s="1">
        <v>9</v>
      </c>
      <c r="B729" s="319" t="s">
        <v>764</v>
      </c>
      <c r="C729" s="42"/>
      <c r="D729" s="146" t="s">
        <v>56</v>
      </c>
      <c r="E729" s="147" t="s">
        <v>186</v>
      </c>
      <c r="F729" s="148" t="s">
        <v>845</v>
      </c>
      <c r="G729" s="148" t="s">
        <v>73</v>
      </c>
      <c r="H729" s="149"/>
      <c r="I729" s="280"/>
      <c r="J729" s="267"/>
      <c r="K729" s="152">
        <v>24</v>
      </c>
      <c r="L729" s="153">
        <v>365</v>
      </c>
      <c r="M729" s="281" t="s">
        <v>796</v>
      </c>
      <c r="N729" s="119" t="s">
        <v>86</v>
      </c>
      <c r="O729" s="120">
        <v>1</v>
      </c>
      <c r="P729" s="155" t="s">
        <v>189</v>
      </c>
      <c r="Q729" s="155">
        <v>0</v>
      </c>
      <c r="R729" s="155" t="s">
        <v>88</v>
      </c>
      <c r="S729" s="156">
        <v>0</v>
      </c>
      <c r="T729" s="156">
        <v>0</v>
      </c>
      <c r="U729" s="156">
        <v>0</v>
      </c>
      <c r="V729" s="157" t="s">
        <v>90</v>
      </c>
      <c r="W729" s="158">
        <v>3.8</v>
      </c>
      <c r="X729" s="159">
        <v>3</v>
      </c>
      <c r="Y729" s="160">
        <v>3</v>
      </c>
      <c r="Z729" s="161">
        <f t="shared" si="197"/>
        <v>8.3219999999999992</v>
      </c>
      <c r="AA729" s="155">
        <v>0</v>
      </c>
      <c r="AB729" s="162" t="s">
        <v>80</v>
      </c>
      <c r="AC729" s="163" t="s">
        <v>56</v>
      </c>
      <c r="AD729" s="164" t="s">
        <v>56</v>
      </c>
      <c r="AE729" s="163" t="s">
        <v>56</v>
      </c>
      <c r="AF729" s="164">
        <f t="shared" si="198"/>
        <v>83.219999999999985</v>
      </c>
      <c r="AG729" s="165">
        <f t="shared" si="199"/>
        <v>29959.199999999997</v>
      </c>
      <c r="AH729" s="166" t="s">
        <v>81</v>
      </c>
      <c r="AI729" s="167"/>
      <c r="AJ729" s="168"/>
      <c r="AK729" s="169"/>
      <c r="AL729" s="170"/>
      <c r="AM729" s="171"/>
      <c r="AN729" s="172"/>
      <c r="AO729" s="173">
        <f t="shared" si="175"/>
        <v>0</v>
      </c>
      <c r="AP729" s="174" t="s">
        <v>82</v>
      </c>
      <c r="AQ729" s="175" t="str" cm="1">
        <f t="array" ref="AQ729">_xlfn.IFS(OR($G729="公衆街路灯A",$G729="定額電灯"),$G729&amp;AP729,COUNTIF(G729,"*従量電灯*"),G729,1,"-")</f>
        <v>従量電灯</v>
      </c>
      <c r="AR729" s="176" t="str" cm="1">
        <f t="array" ref="AR729">_xlfn.IFS($AN729=0,"-",OR($AH729="対象外",$AH729="-"),"-",OR($G729="公衆街路灯A",$G729="定額電灯"),_xlfn.XLOOKUP($AQ729,削除禁止_電灯料金!$B:$B,削除禁止_電灯料金!$E:$E,0),1,"-")</f>
        <v>-</v>
      </c>
      <c r="AS729" s="177" t="str" cm="1">
        <f t="array" ref="AS729">_xlfn.IFS($AR729="-","-",OR($G729="公衆街路灯A",$G729="定額電灯"),_xlfn.XLOOKUP(AQ729,削除禁止_電灯料金!$B:$B,削除禁止_電灯料金!$D:$D,0),1,"-")</f>
        <v>-</v>
      </c>
      <c r="AT729" s="176">
        <f>IFERROR(IF(OR($G729="公衆街路灯A",$G729="定額電灯"),"-",ROUND((_xlfn.XLOOKUP($AQ729,削除禁止_電灯料金!$B:$B,削除禁止_電灯料金!$E:$E)*AM729/1000*$K729*$L729/12),2)),"-")</f>
        <v>0</v>
      </c>
      <c r="AU729" s="177">
        <f>IFERROR(IF(OR($G729="公衆街路灯A",$G729="定額電灯"),"-",ROUND((AM729/1000*$K729*$L729/12)*_xlfn.XLOOKUP($A729,削除禁止_電灯料金!K:K,削除禁止_電灯料金!M:M,"-"),2)),"-")</f>
        <v>0</v>
      </c>
      <c r="AV729" s="178">
        <f>IFERROR(IF(OR($G729="公衆街路灯A",$G729="定額電灯"),ROUND((((AR729+AS729)*AN729))*12*_xlfn.XLOOKUP($A729,削除禁止_電灯料金!K:K,削除禁止_電灯料金!N:N),0),ROUND((AT729+AU729)*AN729*12*_xlfn.XLOOKUP($A729,削除禁止_電灯料金!K:K,削除禁止_電灯料金!N:N),0)),0)</f>
        <v>0</v>
      </c>
      <c r="AW729" s="145"/>
    </row>
    <row r="730" spans="1:49" ht="30" customHeight="1">
      <c r="A730" s="1">
        <v>9</v>
      </c>
      <c r="B730" s="319" t="s">
        <v>764</v>
      </c>
      <c r="C730" s="42"/>
      <c r="D730" s="146" t="s">
        <v>56</v>
      </c>
      <c r="E730" s="147" t="s">
        <v>186</v>
      </c>
      <c r="F730" s="148" t="s">
        <v>846</v>
      </c>
      <c r="G730" s="148" t="s">
        <v>73</v>
      </c>
      <c r="H730" s="149"/>
      <c r="I730" s="280"/>
      <c r="J730" s="267"/>
      <c r="K730" s="152">
        <v>2</v>
      </c>
      <c r="L730" s="153">
        <v>100</v>
      </c>
      <c r="M730" s="281" t="s">
        <v>847</v>
      </c>
      <c r="N730" s="119" t="s">
        <v>93</v>
      </c>
      <c r="O730" s="120">
        <v>4</v>
      </c>
      <c r="P730" s="155" t="s">
        <v>820</v>
      </c>
      <c r="Q730" s="155">
        <v>0</v>
      </c>
      <c r="R730" s="155" t="s">
        <v>821</v>
      </c>
      <c r="S730" s="156" t="s">
        <v>800</v>
      </c>
      <c r="T730" s="156">
        <v>0</v>
      </c>
      <c r="U730" s="156" t="s">
        <v>807</v>
      </c>
      <c r="V730" s="157">
        <v>0</v>
      </c>
      <c r="W730" s="158">
        <v>48</v>
      </c>
      <c r="X730" s="159">
        <v>4</v>
      </c>
      <c r="Y730" s="160">
        <v>16</v>
      </c>
      <c r="Z730" s="161">
        <f t="shared" si="197"/>
        <v>12.8</v>
      </c>
      <c r="AA730" s="155">
        <v>0</v>
      </c>
      <c r="AB730" s="162" t="s">
        <v>80</v>
      </c>
      <c r="AC730" s="163" t="s">
        <v>56</v>
      </c>
      <c r="AD730" s="164" t="s">
        <v>56</v>
      </c>
      <c r="AE730" s="163" t="s">
        <v>56</v>
      </c>
      <c r="AF730" s="164">
        <f t="shared" si="198"/>
        <v>24</v>
      </c>
      <c r="AG730" s="165">
        <f t="shared" si="199"/>
        <v>46080</v>
      </c>
      <c r="AH730" s="166" t="s">
        <v>81</v>
      </c>
      <c r="AI730" s="167"/>
      <c r="AJ730" s="168"/>
      <c r="AK730" s="169"/>
      <c r="AL730" s="170"/>
      <c r="AM730" s="171"/>
      <c r="AN730" s="172"/>
      <c r="AO730" s="173">
        <f t="shared" si="175"/>
        <v>0</v>
      </c>
      <c r="AP730" s="174" t="s">
        <v>82</v>
      </c>
      <c r="AQ730" s="175" t="str" cm="1">
        <f t="array" ref="AQ730">_xlfn.IFS(OR($G730="公衆街路灯A",$G730="定額電灯"),$G730&amp;AP730,COUNTIF(G730,"*従量電灯*"),G730,1,"-")</f>
        <v>従量電灯</v>
      </c>
      <c r="AR730" s="176" t="str" cm="1">
        <f t="array" ref="AR730">_xlfn.IFS($AN730=0,"-",OR($AH730="対象外",$AH730="-"),"-",OR($G730="公衆街路灯A",$G730="定額電灯"),_xlfn.XLOOKUP($AQ730,削除禁止_電灯料金!$B:$B,削除禁止_電灯料金!$E:$E,0),1,"-")</f>
        <v>-</v>
      </c>
      <c r="AS730" s="177" t="str" cm="1">
        <f t="array" ref="AS730">_xlfn.IFS($AR730="-","-",OR($G730="公衆街路灯A",$G730="定額電灯"),_xlfn.XLOOKUP(AQ730,削除禁止_電灯料金!$B:$B,削除禁止_電灯料金!$D:$D,0),1,"-")</f>
        <v>-</v>
      </c>
      <c r="AT730" s="176">
        <f>IFERROR(IF(OR($G730="公衆街路灯A",$G730="定額電灯"),"-",ROUND((_xlfn.XLOOKUP($AQ730,削除禁止_電灯料金!$B:$B,削除禁止_電灯料金!$E:$E)*AM730/1000*$K730*$L730/12),2)),"-")</f>
        <v>0</v>
      </c>
      <c r="AU730" s="177">
        <f>IFERROR(IF(OR($G730="公衆街路灯A",$G730="定額電灯"),"-",ROUND((AM730/1000*$K730*$L730/12)*_xlfn.XLOOKUP($A730,削除禁止_電灯料金!K:K,削除禁止_電灯料金!M:M,"-"),2)),"-")</f>
        <v>0</v>
      </c>
      <c r="AV730" s="178">
        <f>IFERROR(IF(OR($G730="公衆街路灯A",$G730="定額電灯"),ROUND((((AR730+AS730)*AN730))*12*_xlfn.XLOOKUP($A730,削除禁止_電灯料金!K:K,削除禁止_電灯料金!N:N),0),ROUND((AT730+AU730)*AN730*12*_xlfn.XLOOKUP($A730,削除禁止_電灯料金!K:K,削除禁止_電灯料金!N:N),0)),0)</f>
        <v>0</v>
      </c>
      <c r="AW730" s="145"/>
    </row>
    <row r="731" spans="1:49" ht="30" customHeight="1">
      <c r="A731" s="1">
        <v>9</v>
      </c>
      <c r="B731" s="319" t="s">
        <v>764</v>
      </c>
      <c r="C731" s="42"/>
      <c r="D731" s="146" t="s">
        <v>56</v>
      </c>
      <c r="E731" s="147" t="s">
        <v>186</v>
      </c>
      <c r="F731" s="148" t="s">
        <v>846</v>
      </c>
      <c r="G731" s="148" t="s">
        <v>73</v>
      </c>
      <c r="H731" s="149"/>
      <c r="I731" s="280"/>
      <c r="J731" s="267"/>
      <c r="K731" s="152">
        <v>24</v>
      </c>
      <c r="L731" s="153">
        <v>365</v>
      </c>
      <c r="M731" s="281" t="s">
        <v>775</v>
      </c>
      <c r="N731" s="119" t="s">
        <v>86</v>
      </c>
      <c r="O731" s="120">
        <v>1</v>
      </c>
      <c r="P731" s="155" t="s">
        <v>87</v>
      </c>
      <c r="Q731" s="155">
        <v>0</v>
      </c>
      <c r="R731" s="155" t="s">
        <v>88</v>
      </c>
      <c r="S731" s="156">
        <v>0</v>
      </c>
      <c r="T731" s="156">
        <v>0</v>
      </c>
      <c r="U731" s="156">
        <v>0</v>
      </c>
      <c r="V731" s="157" t="s">
        <v>90</v>
      </c>
      <c r="W731" s="158">
        <v>2.7</v>
      </c>
      <c r="X731" s="159">
        <v>1</v>
      </c>
      <c r="Y731" s="160">
        <v>1</v>
      </c>
      <c r="Z731" s="161">
        <f t="shared" si="197"/>
        <v>1.9710000000000001</v>
      </c>
      <c r="AA731" s="155">
        <v>0</v>
      </c>
      <c r="AB731" s="162" t="s">
        <v>80</v>
      </c>
      <c r="AC731" s="163" t="s">
        <v>56</v>
      </c>
      <c r="AD731" s="164" t="s">
        <v>56</v>
      </c>
      <c r="AE731" s="163" t="s">
        <v>56</v>
      </c>
      <c r="AF731" s="164">
        <f t="shared" si="198"/>
        <v>59.13</v>
      </c>
      <c r="AG731" s="165">
        <f t="shared" si="199"/>
        <v>7095.6</v>
      </c>
      <c r="AH731" s="166" t="s">
        <v>81</v>
      </c>
      <c r="AI731" s="167"/>
      <c r="AJ731" s="168"/>
      <c r="AK731" s="169"/>
      <c r="AL731" s="170"/>
      <c r="AM731" s="171"/>
      <c r="AN731" s="172"/>
      <c r="AO731" s="173">
        <f t="shared" si="175"/>
        <v>0</v>
      </c>
      <c r="AP731" s="174" t="s">
        <v>82</v>
      </c>
      <c r="AQ731" s="175" t="str" cm="1">
        <f t="array" ref="AQ731">_xlfn.IFS(OR($G731="公衆街路灯A",$G731="定額電灯"),$G731&amp;AP731,COUNTIF(G731,"*従量電灯*"),G731,1,"-")</f>
        <v>従量電灯</v>
      </c>
      <c r="AR731" s="176" t="str" cm="1">
        <f t="array" ref="AR731">_xlfn.IFS($AN731=0,"-",OR($AH731="対象外",$AH731="-"),"-",OR($G731="公衆街路灯A",$G731="定額電灯"),_xlfn.XLOOKUP($AQ731,削除禁止_電灯料金!$B:$B,削除禁止_電灯料金!$E:$E,0),1,"-")</f>
        <v>-</v>
      </c>
      <c r="AS731" s="177" t="str" cm="1">
        <f t="array" ref="AS731">_xlfn.IFS($AR731="-","-",OR($G731="公衆街路灯A",$G731="定額電灯"),_xlfn.XLOOKUP(AQ731,削除禁止_電灯料金!$B:$B,削除禁止_電灯料金!$D:$D,0),1,"-")</f>
        <v>-</v>
      </c>
      <c r="AT731" s="176">
        <f>IFERROR(IF(OR($G731="公衆街路灯A",$G731="定額電灯"),"-",ROUND((_xlfn.XLOOKUP($AQ731,削除禁止_電灯料金!$B:$B,削除禁止_電灯料金!$E:$E)*AM731/1000*$K731*$L731/12),2)),"-")</f>
        <v>0</v>
      </c>
      <c r="AU731" s="177">
        <f>IFERROR(IF(OR($G731="公衆街路灯A",$G731="定額電灯"),"-",ROUND((AM731/1000*$K731*$L731/12)*_xlfn.XLOOKUP($A731,削除禁止_電灯料金!K:K,削除禁止_電灯料金!M:M,"-"),2)),"-")</f>
        <v>0</v>
      </c>
      <c r="AV731" s="178">
        <f>IFERROR(IF(OR($G731="公衆街路灯A",$G731="定額電灯"),ROUND((((AR731+AS731)*AN731))*12*_xlfn.XLOOKUP($A731,削除禁止_電灯料金!K:K,削除禁止_電灯料金!N:N),0),ROUND((AT731+AU731)*AN731*12*_xlfn.XLOOKUP($A731,削除禁止_電灯料金!K:K,削除禁止_電灯料金!N:N),0)),0)</f>
        <v>0</v>
      </c>
      <c r="AW731" s="145"/>
    </row>
    <row r="732" spans="1:49" ht="30" customHeight="1">
      <c r="A732" s="1">
        <v>9</v>
      </c>
      <c r="B732" s="319" t="s">
        <v>764</v>
      </c>
      <c r="C732" s="42"/>
      <c r="D732" s="146" t="s">
        <v>56</v>
      </c>
      <c r="E732" s="147" t="s">
        <v>186</v>
      </c>
      <c r="F732" s="148" t="s">
        <v>848</v>
      </c>
      <c r="G732" s="148" t="s">
        <v>73</v>
      </c>
      <c r="H732" s="149"/>
      <c r="I732" s="280"/>
      <c r="J732" s="267"/>
      <c r="K732" s="152">
        <v>0.5</v>
      </c>
      <c r="L732" s="153">
        <v>30</v>
      </c>
      <c r="M732" s="281" t="s">
        <v>780</v>
      </c>
      <c r="N732" s="119" t="s">
        <v>110</v>
      </c>
      <c r="O732" s="120">
        <v>2</v>
      </c>
      <c r="P732" s="155" t="s">
        <v>111</v>
      </c>
      <c r="Q732" s="155">
        <v>0</v>
      </c>
      <c r="R732" s="155" t="s">
        <v>112</v>
      </c>
      <c r="S732" s="156" t="s">
        <v>781</v>
      </c>
      <c r="T732" s="156">
        <v>0</v>
      </c>
      <c r="U732" s="156" t="s">
        <v>96</v>
      </c>
      <c r="V732" s="157">
        <v>0</v>
      </c>
      <c r="W732" s="158">
        <v>48</v>
      </c>
      <c r="X732" s="159">
        <v>2</v>
      </c>
      <c r="Y732" s="160">
        <v>4</v>
      </c>
      <c r="Z732" s="161">
        <f t="shared" si="197"/>
        <v>0.24</v>
      </c>
      <c r="AA732" s="155">
        <v>0</v>
      </c>
      <c r="AB732" s="162" t="s">
        <v>80</v>
      </c>
      <c r="AC732" s="163" t="s">
        <v>56</v>
      </c>
      <c r="AD732" s="164" t="s">
        <v>56</v>
      </c>
      <c r="AE732" s="163" t="s">
        <v>56</v>
      </c>
      <c r="AF732" s="164">
        <f t="shared" si="198"/>
        <v>1.7999999999999998</v>
      </c>
      <c r="AG732" s="165">
        <f t="shared" si="199"/>
        <v>863.99999999999989</v>
      </c>
      <c r="AH732" s="166" t="s">
        <v>113</v>
      </c>
      <c r="AI732" s="167"/>
      <c r="AJ732" s="168"/>
      <c r="AK732" s="169"/>
      <c r="AL732" s="170"/>
      <c r="AM732" s="171"/>
      <c r="AN732" s="172"/>
      <c r="AO732" s="173">
        <f t="shared" si="175"/>
        <v>0</v>
      </c>
      <c r="AP732" s="174" t="s">
        <v>82</v>
      </c>
      <c r="AQ732" s="175" t="str" cm="1">
        <f t="array" ref="AQ732">_xlfn.IFS(OR($G732="公衆街路灯A",$G732="定額電灯"),$G732&amp;AP732,COUNTIF(G732,"*従量電灯*"),G732,1,"-")</f>
        <v>従量電灯</v>
      </c>
      <c r="AR732" s="176" t="str" cm="1">
        <f t="array" ref="AR732">_xlfn.IFS($AN732=0,"-",OR($AH732="対象外",$AH732="-"),"-",OR($G732="公衆街路灯A",$G732="定額電灯"),_xlfn.XLOOKUP($AQ732,削除禁止_電灯料金!$B:$B,削除禁止_電灯料金!$E:$E,0),1,"-")</f>
        <v>-</v>
      </c>
      <c r="AS732" s="177" t="str" cm="1">
        <f t="array" ref="AS732">_xlfn.IFS($AR732="-","-",OR($G732="公衆街路灯A",$G732="定額電灯"),_xlfn.XLOOKUP(AQ732,削除禁止_電灯料金!$B:$B,削除禁止_電灯料金!$D:$D,0),1,"-")</f>
        <v>-</v>
      </c>
      <c r="AT732" s="176">
        <f>IFERROR(IF(OR($G732="公衆街路灯A",$G732="定額電灯"),"-",ROUND((_xlfn.XLOOKUP($AQ732,削除禁止_電灯料金!$B:$B,削除禁止_電灯料金!$E:$E)*AM732/1000*$K732*$L732/12),2)),"-")</f>
        <v>0</v>
      </c>
      <c r="AU732" s="177">
        <f>IFERROR(IF(OR($G732="公衆街路灯A",$G732="定額電灯"),"-",ROUND((AM732/1000*$K732*$L732/12)*_xlfn.XLOOKUP($A732,削除禁止_電灯料金!K:K,削除禁止_電灯料金!M:M,"-"),2)),"-")</f>
        <v>0</v>
      </c>
      <c r="AV732" s="178">
        <f>IFERROR(IF(OR($G732="公衆街路灯A",$G732="定額電灯"),ROUND((((AR732+AS732)*AN732))*12*_xlfn.XLOOKUP($A732,削除禁止_電灯料金!K:K,削除禁止_電灯料金!N:N),0),ROUND((AT732+AU732)*AN732*12*_xlfn.XLOOKUP($A732,削除禁止_電灯料金!K:K,削除禁止_電灯料金!N:N),0)),0)</f>
        <v>0</v>
      </c>
      <c r="AW732" s="145"/>
    </row>
    <row r="733" spans="1:49" ht="30" customHeight="1">
      <c r="A733" s="1">
        <v>9</v>
      </c>
      <c r="B733" s="319" t="s">
        <v>764</v>
      </c>
      <c r="C733" s="42"/>
      <c r="D733" s="146" t="s">
        <v>56</v>
      </c>
      <c r="E733" s="147" t="s">
        <v>186</v>
      </c>
      <c r="F733" s="148" t="s">
        <v>848</v>
      </c>
      <c r="G733" s="148" t="s">
        <v>73</v>
      </c>
      <c r="H733" s="149"/>
      <c r="I733" s="280"/>
      <c r="J733" s="267"/>
      <c r="K733" s="152">
        <v>24</v>
      </c>
      <c r="L733" s="153">
        <v>365</v>
      </c>
      <c r="M733" s="281" t="s">
        <v>770</v>
      </c>
      <c r="N733" s="119" t="s">
        <v>86</v>
      </c>
      <c r="O733" s="120">
        <v>1</v>
      </c>
      <c r="P733" s="155" t="s">
        <v>725</v>
      </c>
      <c r="Q733" s="155">
        <v>0</v>
      </c>
      <c r="R733" s="155" t="s">
        <v>88</v>
      </c>
      <c r="S733" s="156">
        <v>0</v>
      </c>
      <c r="T733" s="156">
        <v>0</v>
      </c>
      <c r="U733" s="156">
        <v>0</v>
      </c>
      <c r="V733" s="157" t="s">
        <v>90</v>
      </c>
      <c r="W733" s="158">
        <v>2</v>
      </c>
      <c r="X733" s="159">
        <v>1</v>
      </c>
      <c r="Y733" s="160">
        <v>1</v>
      </c>
      <c r="Z733" s="161">
        <f t="shared" si="197"/>
        <v>1.46</v>
      </c>
      <c r="AA733" s="155">
        <v>0</v>
      </c>
      <c r="AB733" s="162" t="s">
        <v>80</v>
      </c>
      <c r="AC733" s="163" t="s">
        <v>56</v>
      </c>
      <c r="AD733" s="164" t="s">
        <v>56</v>
      </c>
      <c r="AE733" s="163" t="s">
        <v>56</v>
      </c>
      <c r="AF733" s="164">
        <f t="shared" si="198"/>
        <v>43.8</v>
      </c>
      <c r="AG733" s="165">
        <f t="shared" si="199"/>
        <v>5256</v>
      </c>
      <c r="AH733" s="166" t="s">
        <v>81</v>
      </c>
      <c r="AI733" s="167"/>
      <c r="AJ733" s="168"/>
      <c r="AK733" s="169"/>
      <c r="AL733" s="170"/>
      <c r="AM733" s="171"/>
      <c r="AN733" s="172"/>
      <c r="AO733" s="173">
        <f t="shared" si="175"/>
        <v>0</v>
      </c>
      <c r="AP733" s="174" t="s">
        <v>82</v>
      </c>
      <c r="AQ733" s="175" t="str" cm="1">
        <f t="array" ref="AQ733">_xlfn.IFS(OR($G733="公衆街路灯A",$G733="定額電灯"),$G733&amp;AP733,COUNTIF(G733,"*従量電灯*"),G733,1,"-")</f>
        <v>従量電灯</v>
      </c>
      <c r="AR733" s="176" t="str" cm="1">
        <f t="array" ref="AR733">_xlfn.IFS($AN733=0,"-",OR($AH733="対象外",$AH733="-"),"-",OR($G733="公衆街路灯A",$G733="定額電灯"),_xlfn.XLOOKUP($AQ733,削除禁止_電灯料金!$B:$B,削除禁止_電灯料金!$E:$E,0),1,"-")</f>
        <v>-</v>
      </c>
      <c r="AS733" s="177" t="str" cm="1">
        <f t="array" ref="AS733">_xlfn.IFS($AR733="-","-",OR($G733="公衆街路灯A",$G733="定額電灯"),_xlfn.XLOOKUP(AQ733,削除禁止_電灯料金!$B:$B,削除禁止_電灯料金!$D:$D,0),1,"-")</f>
        <v>-</v>
      </c>
      <c r="AT733" s="176">
        <f>IFERROR(IF(OR($G733="公衆街路灯A",$G733="定額電灯"),"-",ROUND((_xlfn.XLOOKUP($AQ733,削除禁止_電灯料金!$B:$B,削除禁止_電灯料金!$E:$E)*AM733/1000*$K733*$L733/12),2)),"-")</f>
        <v>0</v>
      </c>
      <c r="AU733" s="177">
        <f>IFERROR(IF(OR($G733="公衆街路灯A",$G733="定額電灯"),"-",ROUND((AM733/1000*$K733*$L733/12)*_xlfn.XLOOKUP($A733,削除禁止_電灯料金!K:K,削除禁止_電灯料金!M:M,"-"),2)),"-")</f>
        <v>0</v>
      </c>
      <c r="AV733" s="178">
        <f>IFERROR(IF(OR($G733="公衆街路灯A",$G733="定額電灯"),ROUND((((AR733+AS733)*AN733))*12*_xlfn.XLOOKUP($A733,削除禁止_電灯料金!K:K,削除禁止_電灯料金!N:N),0),ROUND((AT733+AU733)*AN733*12*_xlfn.XLOOKUP($A733,削除禁止_電灯料金!K:K,削除禁止_電灯料金!N:N),0)),0)</f>
        <v>0</v>
      </c>
      <c r="AW733" s="145"/>
    </row>
    <row r="734" spans="1:49" ht="30" customHeight="1">
      <c r="A734" s="1">
        <v>9</v>
      </c>
      <c r="B734" s="319" t="s">
        <v>764</v>
      </c>
      <c r="C734" s="42"/>
      <c r="D734" s="146" t="s">
        <v>56</v>
      </c>
      <c r="E734" s="147" t="s">
        <v>186</v>
      </c>
      <c r="F734" s="148" t="s">
        <v>138</v>
      </c>
      <c r="G734" s="148" t="s">
        <v>73</v>
      </c>
      <c r="H734" s="149"/>
      <c r="I734" s="280"/>
      <c r="J734" s="267"/>
      <c r="K734" s="152">
        <v>3</v>
      </c>
      <c r="L734" s="153">
        <v>10</v>
      </c>
      <c r="M734" s="281" t="s">
        <v>799</v>
      </c>
      <c r="N734" s="119" t="s">
        <v>134</v>
      </c>
      <c r="O734" s="120">
        <v>2</v>
      </c>
      <c r="P734" s="155" t="s">
        <v>111</v>
      </c>
      <c r="Q734" s="155">
        <v>0</v>
      </c>
      <c r="R734" s="155">
        <v>0</v>
      </c>
      <c r="S734" s="156" t="s">
        <v>800</v>
      </c>
      <c r="T734" s="156">
        <v>0</v>
      </c>
      <c r="U734" s="156">
        <v>0</v>
      </c>
      <c r="V734" s="157">
        <v>0</v>
      </c>
      <c r="W734" s="158">
        <v>48</v>
      </c>
      <c r="X734" s="159">
        <v>2</v>
      </c>
      <c r="Y734" s="160">
        <v>4</v>
      </c>
      <c r="Z734" s="161">
        <f t="shared" si="197"/>
        <v>0.48</v>
      </c>
      <c r="AA734" s="155">
        <v>0</v>
      </c>
      <c r="AB734" s="162" t="s">
        <v>80</v>
      </c>
      <c r="AC734" s="163" t="s">
        <v>56</v>
      </c>
      <c r="AD734" s="164" t="s">
        <v>56</v>
      </c>
      <c r="AE734" s="163" t="s">
        <v>56</v>
      </c>
      <c r="AF734" s="164">
        <f t="shared" si="198"/>
        <v>3.5999999999999996</v>
      </c>
      <c r="AG734" s="165">
        <f t="shared" si="199"/>
        <v>1727.9999999999998</v>
      </c>
      <c r="AH734" s="166" t="s">
        <v>113</v>
      </c>
      <c r="AI734" s="167"/>
      <c r="AJ734" s="168"/>
      <c r="AK734" s="169"/>
      <c r="AL734" s="170"/>
      <c r="AM734" s="171"/>
      <c r="AN734" s="172"/>
      <c r="AO734" s="173">
        <f t="shared" si="175"/>
        <v>0</v>
      </c>
      <c r="AP734" s="174" t="s">
        <v>82</v>
      </c>
      <c r="AQ734" s="175" t="str" cm="1">
        <f t="array" ref="AQ734">_xlfn.IFS(OR($G734="公衆街路灯A",$G734="定額電灯"),$G734&amp;AP734,COUNTIF(G734,"*従量電灯*"),G734,1,"-")</f>
        <v>従量電灯</v>
      </c>
      <c r="AR734" s="176" t="str" cm="1">
        <f t="array" ref="AR734">_xlfn.IFS($AN734=0,"-",OR($AH734="対象外",$AH734="-"),"-",OR($G734="公衆街路灯A",$G734="定額電灯"),_xlfn.XLOOKUP($AQ734,削除禁止_電灯料金!$B:$B,削除禁止_電灯料金!$E:$E,0),1,"-")</f>
        <v>-</v>
      </c>
      <c r="AS734" s="177" t="str" cm="1">
        <f t="array" ref="AS734">_xlfn.IFS($AR734="-","-",OR($G734="公衆街路灯A",$G734="定額電灯"),_xlfn.XLOOKUP(AQ734,削除禁止_電灯料金!$B:$B,削除禁止_電灯料金!$D:$D,0),1,"-")</f>
        <v>-</v>
      </c>
      <c r="AT734" s="176">
        <f>IFERROR(IF(OR($G734="公衆街路灯A",$G734="定額電灯"),"-",ROUND((_xlfn.XLOOKUP($AQ734,削除禁止_電灯料金!$B:$B,削除禁止_電灯料金!$E:$E)*AM734/1000*$K734*$L734/12),2)),"-")</f>
        <v>0</v>
      </c>
      <c r="AU734" s="177">
        <f>IFERROR(IF(OR($G734="公衆街路灯A",$G734="定額電灯"),"-",ROUND((AM734/1000*$K734*$L734/12)*_xlfn.XLOOKUP($A734,削除禁止_電灯料金!K:K,削除禁止_電灯料金!M:M,"-"),2)),"-")</f>
        <v>0</v>
      </c>
      <c r="AV734" s="178">
        <f>IFERROR(IF(OR($G734="公衆街路灯A",$G734="定額電灯"),ROUND((((AR734+AS734)*AN734))*12*_xlfn.XLOOKUP($A734,削除禁止_電灯料金!K:K,削除禁止_電灯料金!N:N),0),ROUND((AT734+AU734)*AN734*12*_xlfn.XLOOKUP($A734,削除禁止_電灯料金!K:K,削除禁止_電灯料金!N:N),0)),0)</f>
        <v>0</v>
      </c>
      <c r="AW734" s="145"/>
    </row>
    <row r="735" spans="1:49" ht="30" customHeight="1">
      <c r="A735" s="1">
        <v>9</v>
      </c>
      <c r="B735" s="319" t="s">
        <v>764</v>
      </c>
      <c r="C735" s="42"/>
      <c r="D735" s="146" t="s">
        <v>56</v>
      </c>
      <c r="E735" s="147" t="s">
        <v>186</v>
      </c>
      <c r="F735" s="148" t="s">
        <v>138</v>
      </c>
      <c r="G735" s="148" t="s">
        <v>73</v>
      </c>
      <c r="H735" s="149"/>
      <c r="I735" s="280"/>
      <c r="J735" s="267"/>
      <c r="K735" s="152">
        <v>24</v>
      </c>
      <c r="L735" s="153">
        <v>365</v>
      </c>
      <c r="M735" s="281" t="s">
        <v>770</v>
      </c>
      <c r="N735" s="119" t="s">
        <v>86</v>
      </c>
      <c r="O735" s="120">
        <v>1</v>
      </c>
      <c r="P735" s="155" t="s">
        <v>725</v>
      </c>
      <c r="Q735" s="155">
        <v>0</v>
      </c>
      <c r="R735" s="155" t="s">
        <v>88</v>
      </c>
      <c r="S735" s="156">
        <v>0</v>
      </c>
      <c r="T735" s="156">
        <v>0</v>
      </c>
      <c r="U735" s="156">
        <v>0</v>
      </c>
      <c r="V735" s="157" t="s">
        <v>90</v>
      </c>
      <c r="W735" s="158">
        <v>2</v>
      </c>
      <c r="X735" s="159">
        <v>1</v>
      </c>
      <c r="Y735" s="160">
        <v>1</v>
      </c>
      <c r="Z735" s="161">
        <f t="shared" si="197"/>
        <v>1.46</v>
      </c>
      <c r="AA735" s="155">
        <v>0</v>
      </c>
      <c r="AB735" s="162" t="s">
        <v>80</v>
      </c>
      <c r="AC735" s="163" t="s">
        <v>56</v>
      </c>
      <c r="AD735" s="164" t="s">
        <v>56</v>
      </c>
      <c r="AE735" s="163" t="s">
        <v>56</v>
      </c>
      <c r="AF735" s="164">
        <f t="shared" si="198"/>
        <v>43.8</v>
      </c>
      <c r="AG735" s="165">
        <f t="shared" si="199"/>
        <v>5256</v>
      </c>
      <c r="AH735" s="166" t="s">
        <v>81</v>
      </c>
      <c r="AI735" s="167"/>
      <c r="AJ735" s="168"/>
      <c r="AK735" s="169"/>
      <c r="AL735" s="170"/>
      <c r="AM735" s="171"/>
      <c r="AN735" s="172"/>
      <c r="AO735" s="173">
        <f t="shared" si="175"/>
        <v>0</v>
      </c>
      <c r="AP735" s="174" t="s">
        <v>82</v>
      </c>
      <c r="AQ735" s="175" t="str" cm="1">
        <f t="array" ref="AQ735">_xlfn.IFS(OR($G735="公衆街路灯A",$G735="定額電灯"),$G735&amp;AP735,COUNTIF(G735,"*従量電灯*"),G735,1,"-")</f>
        <v>従量電灯</v>
      </c>
      <c r="AR735" s="176" t="str" cm="1">
        <f t="array" ref="AR735">_xlfn.IFS($AN735=0,"-",OR($AH735="対象外",$AH735="-"),"-",OR($G735="公衆街路灯A",$G735="定額電灯"),_xlfn.XLOOKUP($AQ735,削除禁止_電灯料金!$B:$B,削除禁止_電灯料金!$E:$E,0),1,"-")</f>
        <v>-</v>
      </c>
      <c r="AS735" s="177" t="str" cm="1">
        <f t="array" ref="AS735">_xlfn.IFS($AR735="-","-",OR($G735="公衆街路灯A",$G735="定額電灯"),_xlfn.XLOOKUP(AQ735,削除禁止_電灯料金!$B:$B,削除禁止_電灯料金!$D:$D,0),1,"-")</f>
        <v>-</v>
      </c>
      <c r="AT735" s="176">
        <f>IFERROR(IF(OR($G735="公衆街路灯A",$G735="定額電灯"),"-",ROUND((_xlfn.XLOOKUP($AQ735,削除禁止_電灯料金!$B:$B,削除禁止_電灯料金!$E:$E)*AM735/1000*$K735*$L735/12),2)),"-")</f>
        <v>0</v>
      </c>
      <c r="AU735" s="177">
        <f>IFERROR(IF(OR($G735="公衆街路灯A",$G735="定額電灯"),"-",ROUND((AM735/1000*$K735*$L735/12)*_xlfn.XLOOKUP($A735,削除禁止_電灯料金!K:K,削除禁止_電灯料金!M:M,"-"),2)),"-")</f>
        <v>0</v>
      </c>
      <c r="AV735" s="178">
        <f>IFERROR(IF(OR($G735="公衆街路灯A",$G735="定額電灯"),ROUND((((AR735+AS735)*AN735))*12*_xlfn.XLOOKUP($A735,削除禁止_電灯料金!K:K,削除禁止_電灯料金!N:N),0),ROUND((AT735+AU735)*AN735*12*_xlfn.XLOOKUP($A735,削除禁止_電灯料金!K:K,削除禁止_電灯料金!N:N),0)),0)</f>
        <v>0</v>
      </c>
      <c r="AW735" s="145"/>
    </row>
    <row r="736" spans="1:49" ht="30" customHeight="1">
      <c r="A736" s="1">
        <v>9</v>
      </c>
      <c r="B736" s="319" t="s">
        <v>764</v>
      </c>
      <c r="C736" s="42"/>
      <c r="D736" s="146" t="s">
        <v>56</v>
      </c>
      <c r="E736" s="147" t="s">
        <v>186</v>
      </c>
      <c r="F736" s="148" t="s">
        <v>132</v>
      </c>
      <c r="G736" s="148" t="s">
        <v>73</v>
      </c>
      <c r="H736" s="149"/>
      <c r="I736" s="280"/>
      <c r="J736" s="267"/>
      <c r="K736" s="152">
        <v>3</v>
      </c>
      <c r="L736" s="153">
        <v>10</v>
      </c>
      <c r="M736" s="281" t="s">
        <v>828</v>
      </c>
      <c r="N736" s="119" t="s">
        <v>134</v>
      </c>
      <c r="O736" s="120">
        <v>1</v>
      </c>
      <c r="P736" s="155" t="s">
        <v>111</v>
      </c>
      <c r="Q736" s="155">
        <v>0</v>
      </c>
      <c r="R736" s="155">
        <v>0</v>
      </c>
      <c r="S736" s="156" t="s">
        <v>800</v>
      </c>
      <c r="T736" s="156">
        <v>0</v>
      </c>
      <c r="U736" s="156">
        <v>0</v>
      </c>
      <c r="V736" s="157">
        <v>0</v>
      </c>
      <c r="W736" s="158">
        <v>48</v>
      </c>
      <c r="X736" s="159">
        <v>2</v>
      </c>
      <c r="Y736" s="160">
        <v>2</v>
      </c>
      <c r="Z736" s="161">
        <f t="shared" si="197"/>
        <v>0.24</v>
      </c>
      <c r="AA736" s="155">
        <v>0</v>
      </c>
      <c r="AB736" s="162" t="s">
        <v>80</v>
      </c>
      <c r="AC736" s="163" t="s">
        <v>56</v>
      </c>
      <c r="AD736" s="164" t="s">
        <v>56</v>
      </c>
      <c r="AE736" s="163" t="s">
        <v>56</v>
      </c>
      <c r="AF736" s="164">
        <f t="shared" si="198"/>
        <v>3.5999999999999996</v>
      </c>
      <c r="AG736" s="165">
        <f t="shared" si="199"/>
        <v>863.99999999999989</v>
      </c>
      <c r="AH736" s="166" t="s">
        <v>113</v>
      </c>
      <c r="AI736" s="167"/>
      <c r="AJ736" s="168"/>
      <c r="AK736" s="169"/>
      <c r="AL736" s="170"/>
      <c r="AM736" s="171"/>
      <c r="AN736" s="172"/>
      <c r="AO736" s="173">
        <f t="shared" si="175"/>
        <v>0</v>
      </c>
      <c r="AP736" s="174" t="s">
        <v>82</v>
      </c>
      <c r="AQ736" s="175" t="str" cm="1">
        <f t="array" ref="AQ736">_xlfn.IFS(OR($G736="公衆街路灯A",$G736="定額電灯"),$G736&amp;AP736,COUNTIF(G736,"*従量電灯*"),G736,1,"-")</f>
        <v>従量電灯</v>
      </c>
      <c r="AR736" s="176" t="str" cm="1">
        <f t="array" ref="AR736">_xlfn.IFS($AN736=0,"-",OR($AH736="対象外",$AH736="-"),"-",OR($G736="公衆街路灯A",$G736="定額電灯"),_xlfn.XLOOKUP($AQ736,削除禁止_電灯料金!$B:$B,削除禁止_電灯料金!$E:$E,0),1,"-")</f>
        <v>-</v>
      </c>
      <c r="AS736" s="177" t="str" cm="1">
        <f t="array" ref="AS736">_xlfn.IFS($AR736="-","-",OR($G736="公衆街路灯A",$G736="定額電灯"),_xlfn.XLOOKUP(AQ736,削除禁止_電灯料金!$B:$B,削除禁止_電灯料金!$D:$D,0),1,"-")</f>
        <v>-</v>
      </c>
      <c r="AT736" s="176">
        <f>IFERROR(IF(OR($G736="公衆街路灯A",$G736="定額電灯"),"-",ROUND((_xlfn.XLOOKUP($AQ736,削除禁止_電灯料金!$B:$B,削除禁止_電灯料金!$E:$E)*AM736/1000*$K736*$L736/12),2)),"-")</f>
        <v>0</v>
      </c>
      <c r="AU736" s="177">
        <f>IFERROR(IF(OR($G736="公衆街路灯A",$G736="定額電灯"),"-",ROUND((AM736/1000*$K736*$L736/12)*_xlfn.XLOOKUP($A736,削除禁止_電灯料金!K:K,削除禁止_電灯料金!M:M,"-"),2)),"-")</f>
        <v>0</v>
      </c>
      <c r="AV736" s="178">
        <f>IFERROR(IF(OR($G736="公衆街路灯A",$G736="定額電灯"),ROUND((((AR736+AS736)*AN736))*12*_xlfn.XLOOKUP($A736,削除禁止_電灯料金!K:K,削除禁止_電灯料金!N:N),0),ROUND((AT736+AU736)*AN736*12*_xlfn.XLOOKUP($A736,削除禁止_電灯料金!K:K,削除禁止_電灯料金!N:N),0)),0)</f>
        <v>0</v>
      </c>
      <c r="AW736" s="145"/>
    </row>
    <row r="737" spans="1:49" ht="30" customHeight="1">
      <c r="A737" s="1">
        <v>9</v>
      </c>
      <c r="B737" s="319" t="s">
        <v>764</v>
      </c>
      <c r="C737" s="42"/>
      <c r="D737" s="146" t="s">
        <v>56</v>
      </c>
      <c r="E737" s="147" t="s">
        <v>186</v>
      </c>
      <c r="F737" s="148" t="s">
        <v>132</v>
      </c>
      <c r="G737" s="148" t="s">
        <v>73</v>
      </c>
      <c r="H737" s="149"/>
      <c r="I737" s="280"/>
      <c r="J737" s="267"/>
      <c r="K737" s="152">
        <v>24</v>
      </c>
      <c r="L737" s="153">
        <v>365</v>
      </c>
      <c r="M737" s="281" t="s">
        <v>770</v>
      </c>
      <c r="N737" s="119" t="s">
        <v>86</v>
      </c>
      <c r="O737" s="120">
        <v>1</v>
      </c>
      <c r="P737" s="155" t="s">
        <v>725</v>
      </c>
      <c r="Q737" s="155">
        <v>0</v>
      </c>
      <c r="R737" s="155" t="s">
        <v>88</v>
      </c>
      <c r="S737" s="156">
        <v>0</v>
      </c>
      <c r="T737" s="156">
        <v>0</v>
      </c>
      <c r="U737" s="156">
        <v>0</v>
      </c>
      <c r="V737" s="157" t="s">
        <v>90</v>
      </c>
      <c r="W737" s="158">
        <v>2</v>
      </c>
      <c r="X737" s="159">
        <v>1</v>
      </c>
      <c r="Y737" s="160">
        <v>1</v>
      </c>
      <c r="Z737" s="161">
        <f t="shared" si="197"/>
        <v>1.46</v>
      </c>
      <c r="AA737" s="155">
        <v>0</v>
      </c>
      <c r="AB737" s="162" t="s">
        <v>80</v>
      </c>
      <c r="AC737" s="163" t="s">
        <v>56</v>
      </c>
      <c r="AD737" s="164" t="s">
        <v>56</v>
      </c>
      <c r="AE737" s="163" t="s">
        <v>56</v>
      </c>
      <c r="AF737" s="164">
        <f t="shared" si="198"/>
        <v>43.8</v>
      </c>
      <c r="AG737" s="165">
        <f t="shared" si="199"/>
        <v>5256</v>
      </c>
      <c r="AH737" s="166" t="s">
        <v>81</v>
      </c>
      <c r="AI737" s="167"/>
      <c r="AJ737" s="168"/>
      <c r="AK737" s="169"/>
      <c r="AL737" s="170"/>
      <c r="AM737" s="171"/>
      <c r="AN737" s="172"/>
      <c r="AO737" s="173">
        <f t="shared" si="175"/>
        <v>0</v>
      </c>
      <c r="AP737" s="174" t="s">
        <v>82</v>
      </c>
      <c r="AQ737" s="175" t="str" cm="1">
        <f t="array" ref="AQ737">_xlfn.IFS(OR($G737="公衆街路灯A",$G737="定額電灯"),$G737&amp;AP737,COUNTIF(G737,"*従量電灯*"),G737,1,"-")</f>
        <v>従量電灯</v>
      </c>
      <c r="AR737" s="176" t="str" cm="1">
        <f t="array" ref="AR737">_xlfn.IFS($AN737=0,"-",OR($AH737="対象外",$AH737="-"),"-",OR($G737="公衆街路灯A",$G737="定額電灯"),_xlfn.XLOOKUP($AQ737,削除禁止_電灯料金!$B:$B,削除禁止_電灯料金!$E:$E,0),1,"-")</f>
        <v>-</v>
      </c>
      <c r="AS737" s="177" t="str" cm="1">
        <f t="array" ref="AS737">_xlfn.IFS($AR737="-","-",OR($G737="公衆街路灯A",$G737="定額電灯"),_xlfn.XLOOKUP(AQ737,削除禁止_電灯料金!$B:$B,削除禁止_電灯料金!$D:$D,0),1,"-")</f>
        <v>-</v>
      </c>
      <c r="AT737" s="176">
        <f>IFERROR(IF(OR($G737="公衆街路灯A",$G737="定額電灯"),"-",ROUND((_xlfn.XLOOKUP($AQ737,削除禁止_電灯料金!$B:$B,削除禁止_電灯料金!$E:$E)*AM737/1000*$K737*$L737/12),2)),"-")</f>
        <v>0</v>
      </c>
      <c r="AU737" s="177">
        <f>IFERROR(IF(OR($G737="公衆街路灯A",$G737="定額電灯"),"-",ROUND((AM737/1000*$K737*$L737/12)*_xlfn.XLOOKUP($A737,削除禁止_電灯料金!K:K,削除禁止_電灯料金!M:M,"-"),2)),"-")</f>
        <v>0</v>
      </c>
      <c r="AV737" s="178">
        <f>IFERROR(IF(OR($G737="公衆街路灯A",$G737="定額電灯"),ROUND((((AR737+AS737)*AN737))*12*_xlfn.XLOOKUP($A737,削除禁止_電灯料金!K:K,削除禁止_電灯料金!N:N),0),ROUND((AT737+AU737)*AN737*12*_xlfn.XLOOKUP($A737,削除禁止_電灯料金!K:K,削除禁止_電灯料金!N:N),0)),0)</f>
        <v>0</v>
      </c>
      <c r="AW737" s="145"/>
    </row>
    <row r="738" spans="1:49" ht="30" customHeight="1">
      <c r="A738" s="1">
        <v>9</v>
      </c>
      <c r="B738" s="319" t="s">
        <v>764</v>
      </c>
      <c r="C738" s="42"/>
      <c r="D738" s="146" t="s">
        <v>56</v>
      </c>
      <c r="E738" s="147" t="s">
        <v>186</v>
      </c>
      <c r="F738" s="148" t="s">
        <v>849</v>
      </c>
      <c r="G738" s="148" t="s">
        <v>73</v>
      </c>
      <c r="H738" s="149"/>
      <c r="I738" s="280"/>
      <c r="J738" s="267"/>
      <c r="K738" s="152">
        <v>3</v>
      </c>
      <c r="L738" s="153">
        <v>10</v>
      </c>
      <c r="M738" s="281" t="s">
        <v>828</v>
      </c>
      <c r="N738" s="119" t="s">
        <v>134</v>
      </c>
      <c r="O738" s="120">
        <v>1</v>
      </c>
      <c r="P738" s="155" t="s">
        <v>111</v>
      </c>
      <c r="Q738" s="155">
        <v>0</v>
      </c>
      <c r="R738" s="155">
        <v>0</v>
      </c>
      <c r="S738" s="156" t="s">
        <v>800</v>
      </c>
      <c r="T738" s="156">
        <v>0</v>
      </c>
      <c r="U738" s="156">
        <v>0</v>
      </c>
      <c r="V738" s="157">
        <v>0</v>
      </c>
      <c r="W738" s="158">
        <v>48</v>
      </c>
      <c r="X738" s="159">
        <v>6</v>
      </c>
      <c r="Y738" s="160">
        <v>6</v>
      </c>
      <c r="Z738" s="161">
        <f t="shared" si="197"/>
        <v>0.72</v>
      </c>
      <c r="AA738" s="155">
        <v>0</v>
      </c>
      <c r="AB738" s="162" t="s">
        <v>80</v>
      </c>
      <c r="AC738" s="163" t="s">
        <v>56</v>
      </c>
      <c r="AD738" s="164" t="s">
        <v>56</v>
      </c>
      <c r="AE738" s="163" t="s">
        <v>56</v>
      </c>
      <c r="AF738" s="164">
        <f t="shared" si="198"/>
        <v>3.5999999999999996</v>
      </c>
      <c r="AG738" s="165">
        <f t="shared" si="199"/>
        <v>2591.9999999999995</v>
      </c>
      <c r="AH738" s="166" t="s">
        <v>113</v>
      </c>
      <c r="AI738" s="167"/>
      <c r="AJ738" s="168"/>
      <c r="AK738" s="169"/>
      <c r="AL738" s="170"/>
      <c r="AM738" s="171"/>
      <c r="AN738" s="172"/>
      <c r="AO738" s="173">
        <f t="shared" si="175"/>
        <v>0</v>
      </c>
      <c r="AP738" s="174" t="s">
        <v>82</v>
      </c>
      <c r="AQ738" s="175" t="str" cm="1">
        <f t="array" ref="AQ738">_xlfn.IFS(OR($G738="公衆街路灯A",$G738="定額電灯"),$G738&amp;AP738,COUNTIF(G738,"*従量電灯*"),G738,1,"-")</f>
        <v>従量電灯</v>
      </c>
      <c r="AR738" s="176" t="str" cm="1">
        <f t="array" ref="AR738">_xlfn.IFS($AN738=0,"-",OR($AH738="対象外",$AH738="-"),"-",OR($G738="公衆街路灯A",$G738="定額電灯"),_xlfn.XLOOKUP($AQ738,削除禁止_電灯料金!$B:$B,削除禁止_電灯料金!$E:$E,0),1,"-")</f>
        <v>-</v>
      </c>
      <c r="AS738" s="177" t="str" cm="1">
        <f t="array" ref="AS738">_xlfn.IFS($AR738="-","-",OR($G738="公衆街路灯A",$G738="定額電灯"),_xlfn.XLOOKUP(AQ738,削除禁止_電灯料金!$B:$B,削除禁止_電灯料金!$D:$D,0),1,"-")</f>
        <v>-</v>
      </c>
      <c r="AT738" s="176">
        <f>IFERROR(IF(OR($G738="公衆街路灯A",$G738="定額電灯"),"-",ROUND((_xlfn.XLOOKUP($AQ738,削除禁止_電灯料金!$B:$B,削除禁止_電灯料金!$E:$E)*AM738/1000*$K738*$L738/12),2)),"-")</f>
        <v>0</v>
      </c>
      <c r="AU738" s="177">
        <f>IFERROR(IF(OR($G738="公衆街路灯A",$G738="定額電灯"),"-",ROUND((AM738/1000*$K738*$L738/12)*_xlfn.XLOOKUP($A738,削除禁止_電灯料金!K:K,削除禁止_電灯料金!M:M,"-"),2)),"-")</f>
        <v>0</v>
      </c>
      <c r="AV738" s="178">
        <f>IFERROR(IF(OR($G738="公衆街路灯A",$G738="定額電灯"),ROUND((((AR738+AS738)*AN738))*12*_xlfn.XLOOKUP($A738,削除禁止_電灯料金!K:K,削除禁止_電灯料金!N:N),0),ROUND((AT738+AU738)*AN738*12*_xlfn.XLOOKUP($A738,削除禁止_電灯料金!K:K,削除禁止_電灯料金!N:N),0)),0)</f>
        <v>0</v>
      </c>
      <c r="AW738" s="145"/>
    </row>
    <row r="739" spans="1:49" ht="30" customHeight="1">
      <c r="A739" s="1">
        <v>9</v>
      </c>
      <c r="B739" s="319" t="s">
        <v>764</v>
      </c>
      <c r="C739" s="42"/>
      <c r="D739" s="146" t="s">
        <v>56</v>
      </c>
      <c r="E739" s="147" t="s">
        <v>186</v>
      </c>
      <c r="F739" s="148" t="s">
        <v>849</v>
      </c>
      <c r="G739" s="148" t="s">
        <v>73</v>
      </c>
      <c r="H739" s="149"/>
      <c r="I739" s="280"/>
      <c r="J739" s="267"/>
      <c r="K739" s="152">
        <v>24</v>
      </c>
      <c r="L739" s="153">
        <v>365</v>
      </c>
      <c r="M739" s="281" t="s">
        <v>775</v>
      </c>
      <c r="N739" s="119" t="s">
        <v>86</v>
      </c>
      <c r="O739" s="120">
        <v>1</v>
      </c>
      <c r="P739" s="155" t="s">
        <v>87</v>
      </c>
      <c r="Q739" s="155">
        <v>0</v>
      </c>
      <c r="R739" s="155" t="s">
        <v>88</v>
      </c>
      <c r="S739" s="156">
        <v>0</v>
      </c>
      <c r="T739" s="156">
        <v>0</v>
      </c>
      <c r="U739" s="156">
        <v>0</v>
      </c>
      <c r="V739" s="157" t="s">
        <v>90</v>
      </c>
      <c r="W739" s="158">
        <v>2.7</v>
      </c>
      <c r="X739" s="159">
        <v>1</v>
      </c>
      <c r="Y739" s="160">
        <v>1</v>
      </c>
      <c r="Z739" s="161">
        <f t="shared" si="197"/>
        <v>1.9710000000000001</v>
      </c>
      <c r="AA739" s="155">
        <v>0</v>
      </c>
      <c r="AB739" s="162" t="s">
        <v>80</v>
      </c>
      <c r="AC739" s="163" t="s">
        <v>56</v>
      </c>
      <c r="AD739" s="164" t="s">
        <v>56</v>
      </c>
      <c r="AE739" s="163" t="s">
        <v>56</v>
      </c>
      <c r="AF739" s="164">
        <f t="shared" si="198"/>
        <v>59.13</v>
      </c>
      <c r="AG739" s="165">
        <f t="shared" si="199"/>
        <v>7095.6</v>
      </c>
      <c r="AH739" s="166" t="s">
        <v>81</v>
      </c>
      <c r="AI739" s="167"/>
      <c r="AJ739" s="168"/>
      <c r="AK739" s="169"/>
      <c r="AL739" s="170"/>
      <c r="AM739" s="171"/>
      <c r="AN739" s="172"/>
      <c r="AO739" s="173">
        <f t="shared" ref="AO739:AO802" si="200">IFERROR((AM739/1000)*K739*L739*AN739/12,0)</f>
        <v>0</v>
      </c>
      <c r="AP739" s="174" t="s">
        <v>82</v>
      </c>
      <c r="AQ739" s="175" t="str" cm="1">
        <f t="array" ref="AQ739">_xlfn.IFS(OR($G739="公衆街路灯A",$G739="定額電灯"),$G739&amp;AP739,COUNTIF(G739,"*従量電灯*"),G739,1,"-")</f>
        <v>従量電灯</v>
      </c>
      <c r="AR739" s="176" t="str" cm="1">
        <f t="array" ref="AR739">_xlfn.IFS($AN739=0,"-",OR($AH739="対象外",$AH739="-"),"-",OR($G739="公衆街路灯A",$G739="定額電灯"),_xlfn.XLOOKUP($AQ739,削除禁止_電灯料金!$B:$B,削除禁止_電灯料金!$E:$E,0),1,"-")</f>
        <v>-</v>
      </c>
      <c r="AS739" s="177" t="str" cm="1">
        <f t="array" ref="AS739">_xlfn.IFS($AR739="-","-",OR($G739="公衆街路灯A",$G739="定額電灯"),_xlfn.XLOOKUP(AQ739,削除禁止_電灯料金!$B:$B,削除禁止_電灯料金!$D:$D,0),1,"-")</f>
        <v>-</v>
      </c>
      <c r="AT739" s="176">
        <f>IFERROR(IF(OR($G739="公衆街路灯A",$G739="定額電灯"),"-",ROUND((_xlfn.XLOOKUP($AQ739,削除禁止_電灯料金!$B:$B,削除禁止_電灯料金!$E:$E)*AM739/1000*$K739*$L739/12),2)),"-")</f>
        <v>0</v>
      </c>
      <c r="AU739" s="177">
        <f>IFERROR(IF(OR($G739="公衆街路灯A",$G739="定額電灯"),"-",ROUND((AM739/1000*$K739*$L739/12)*_xlfn.XLOOKUP($A739,削除禁止_電灯料金!K:K,削除禁止_電灯料金!M:M,"-"),2)),"-")</f>
        <v>0</v>
      </c>
      <c r="AV739" s="178">
        <f>IFERROR(IF(OR($G739="公衆街路灯A",$G739="定額電灯"),ROUND((((AR739+AS739)*AN739))*12*_xlfn.XLOOKUP($A739,削除禁止_電灯料金!K:K,削除禁止_電灯料金!N:N),0),ROUND((AT739+AU739)*AN739*12*_xlfn.XLOOKUP($A739,削除禁止_電灯料金!K:K,削除禁止_電灯料金!N:N),0)),0)</f>
        <v>0</v>
      </c>
      <c r="AW739" s="145"/>
    </row>
    <row r="740" spans="1:49" ht="30" customHeight="1">
      <c r="A740" s="1">
        <v>9</v>
      </c>
      <c r="B740" s="319" t="s">
        <v>764</v>
      </c>
      <c r="C740" s="42"/>
      <c r="D740" s="146" t="s">
        <v>56</v>
      </c>
      <c r="E740" s="147" t="s">
        <v>186</v>
      </c>
      <c r="F740" s="148" t="s">
        <v>194</v>
      </c>
      <c r="G740" s="148" t="s">
        <v>73</v>
      </c>
      <c r="H740" s="149"/>
      <c r="I740" s="280"/>
      <c r="J740" s="267"/>
      <c r="K740" s="152">
        <v>0.5</v>
      </c>
      <c r="L740" s="153">
        <v>10</v>
      </c>
      <c r="M740" s="281" t="s">
        <v>799</v>
      </c>
      <c r="N740" s="119" t="s">
        <v>134</v>
      </c>
      <c r="O740" s="120">
        <v>2</v>
      </c>
      <c r="P740" s="155" t="s">
        <v>111</v>
      </c>
      <c r="Q740" s="155">
        <v>0</v>
      </c>
      <c r="R740" s="155">
        <v>0</v>
      </c>
      <c r="S740" s="156" t="s">
        <v>800</v>
      </c>
      <c r="T740" s="156">
        <v>0</v>
      </c>
      <c r="U740" s="156">
        <v>0</v>
      </c>
      <c r="V740" s="157">
        <v>0</v>
      </c>
      <c r="W740" s="158">
        <v>48</v>
      </c>
      <c r="X740" s="159">
        <v>4</v>
      </c>
      <c r="Y740" s="160">
        <v>8</v>
      </c>
      <c r="Z740" s="161">
        <f t="shared" si="197"/>
        <v>0.16</v>
      </c>
      <c r="AA740" s="155">
        <v>0</v>
      </c>
      <c r="AB740" s="162" t="s">
        <v>80</v>
      </c>
      <c r="AC740" s="163" t="s">
        <v>56</v>
      </c>
      <c r="AD740" s="164" t="s">
        <v>56</v>
      </c>
      <c r="AE740" s="163" t="s">
        <v>56</v>
      </c>
      <c r="AF740" s="164">
        <f t="shared" si="198"/>
        <v>0.6</v>
      </c>
      <c r="AG740" s="165">
        <f t="shared" si="199"/>
        <v>576</v>
      </c>
      <c r="AH740" s="166" t="s">
        <v>113</v>
      </c>
      <c r="AI740" s="167"/>
      <c r="AJ740" s="168"/>
      <c r="AK740" s="169"/>
      <c r="AL740" s="170"/>
      <c r="AM740" s="171"/>
      <c r="AN740" s="172"/>
      <c r="AO740" s="173">
        <f t="shared" si="200"/>
        <v>0</v>
      </c>
      <c r="AP740" s="174" t="s">
        <v>82</v>
      </c>
      <c r="AQ740" s="175" t="str" cm="1">
        <f t="array" ref="AQ740">_xlfn.IFS(OR($G740="公衆街路灯A",$G740="定額電灯"),$G740&amp;AP740,COUNTIF(G740,"*従量電灯*"),G740,1,"-")</f>
        <v>従量電灯</v>
      </c>
      <c r="AR740" s="176" t="str" cm="1">
        <f t="array" ref="AR740">_xlfn.IFS($AN740=0,"-",OR($AH740="対象外",$AH740="-"),"-",OR($G740="公衆街路灯A",$G740="定額電灯"),_xlfn.XLOOKUP($AQ740,削除禁止_電灯料金!$B:$B,削除禁止_電灯料金!$E:$E,0),1,"-")</f>
        <v>-</v>
      </c>
      <c r="AS740" s="177" t="str" cm="1">
        <f t="array" ref="AS740">_xlfn.IFS($AR740="-","-",OR($G740="公衆街路灯A",$G740="定額電灯"),_xlfn.XLOOKUP(AQ740,削除禁止_電灯料金!$B:$B,削除禁止_電灯料金!$D:$D,0),1,"-")</f>
        <v>-</v>
      </c>
      <c r="AT740" s="176">
        <f>IFERROR(IF(OR($G740="公衆街路灯A",$G740="定額電灯"),"-",ROUND((_xlfn.XLOOKUP($AQ740,削除禁止_電灯料金!$B:$B,削除禁止_電灯料金!$E:$E)*AM740/1000*$K740*$L740/12),2)),"-")</f>
        <v>0</v>
      </c>
      <c r="AU740" s="177">
        <f>IFERROR(IF(OR($G740="公衆街路灯A",$G740="定額電灯"),"-",ROUND((AM740/1000*$K740*$L740/12)*_xlfn.XLOOKUP($A740,削除禁止_電灯料金!K:K,削除禁止_電灯料金!M:M,"-"),2)),"-")</f>
        <v>0</v>
      </c>
      <c r="AV740" s="178">
        <f>IFERROR(IF(OR($G740="公衆街路灯A",$G740="定額電灯"),ROUND((((AR740+AS740)*AN740))*12*_xlfn.XLOOKUP($A740,削除禁止_電灯料金!K:K,削除禁止_電灯料金!N:N),0),ROUND((AT740+AU740)*AN740*12*_xlfn.XLOOKUP($A740,削除禁止_電灯料金!K:K,削除禁止_電灯料金!N:N),0)),0)</f>
        <v>0</v>
      </c>
      <c r="AW740" s="145"/>
    </row>
    <row r="741" spans="1:49" ht="30" customHeight="1">
      <c r="A741" s="1">
        <v>9</v>
      </c>
      <c r="B741" s="319" t="s">
        <v>764</v>
      </c>
      <c r="C741" s="42"/>
      <c r="D741" s="146" t="s">
        <v>56</v>
      </c>
      <c r="E741" s="147" t="s">
        <v>186</v>
      </c>
      <c r="F741" s="148" t="s">
        <v>850</v>
      </c>
      <c r="G741" s="148" t="s">
        <v>73</v>
      </c>
      <c r="H741" s="149"/>
      <c r="I741" s="280"/>
      <c r="J741" s="267"/>
      <c r="K741" s="152">
        <v>10</v>
      </c>
      <c r="L741" s="153">
        <v>241</v>
      </c>
      <c r="M741" s="281" t="s">
        <v>780</v>
      </c>
      <c r="N741" s="119" t="s">
        <v>110</v>
      </c>
      <c r="O741" s="120">
        <v>2</v>
      </c>
      <c r="P741" s="155" t="s">
        <v>111</v>
      </c>
      <c r="Q741" s="155">
        <v>0</v>
      </c>
      <c r="R741" s="155" t="s">
        <v>112</v>
      </c>
      <c r="S741" s="156" t="s">
        <v>781</v>
      </c>
      <c r="T741" s="156">
        <v>0</v>
      </c>
      <c r="U741" s="156" t="s">
        <v>96</v>
      </c>
      <c r="V741" s="157">
        <v>0</v>
      </c>
      <c r="W741" s="158">
        <v>48</v>
      </c>
      <c r="X741" s="159">
        <v>9</v>
      </c>
      <c r="Y741" s="160">
        <v>18</v>
      </c>
      <c r="Z741" s="161">
        <f t="shared" si="197"/>
        <v>173.52</v>
      </c>
      <c r="AA741" s="155">
        <v>0</v>
      </c>
      <c r="AB741" s="162" t="s">
        <v>80</v>
      </c>
      <c r="AC741" s="163" t="s">
        <v>56</v>
      </c>
      <c r="AD741" s="164" t="s">
        <v>56</v>
      </c>
      <c r="AE741" s="163" t="s">
        <v>56</v>
      </c>
      <c r="AF741" s="164">
        <f t="shared" si="198"/>
        <v>289.20000000000005</v>
      </c>
      <c r="AG741" s="165">
        <f t="shared" si="199"/>
        <v>624672</v>
      </c>
      <c r="AH741" s="166" t="s">
        <v>113</v>
      </c>
      <c r="AI741" s="167"/>
      <c r="AJ741" s="168"/>
      <c r="AK741" s="169"/>
      <c r="AL741" s="170"/>
      <c r="AM741" s="171"/>
      <c r="AN741" s="172"/>
      <c r="AO741" s="173">
        <f t="shared" si="200"/>
        <v>0</v>
      </c>
      <c r="AP741" s="174" t="s">
        <v>82</v>
      </c>
      <c r="AQ741" s="175" t="str" cm="1">
        <f t="array" ref="AQ741">_xlfn.IFS(OR($G741="公衆街路灯A",$G741="定額電灯"),$G741&amp;AP741,COUNTIF(G741,"*従量電灯*"),G741,1,"-")</f>
        <v>従量電灯</v>
      </c>
      <c r="AR741" s="176" t="str" cm="1">
        <f t="array" ref="AR741">_xlfn.IFS($AN741=0,"-",OR($AH741="対象外",$AH741="-"),"-",OR($G741="公衆街路灯A",$G741="定額電灯"),_xlfn.XLOOKUP($AQ741,削除禁止_電灯料金!$B:$B,削除禁止_電灯料金!$E:$E,0),1,"-")</f>
        <v>-</v>
      </c>
      <c r="AS741" s="177" t="str" cm="1">
        <f t="array" ref="AS741">_xlfn.IFS($AR741="-","-",OR($G741="公衆街路灯A",$G741="定額電灯"),_xlfn.XLOOKUP(AQ741,削除禁止_電灯料金!$B:$B,削除禁止_電灯料金!$D:$D,0),1,"-")</f>
        <v>-</v>
      </c>
      <c r="AT741" s="176">
        <f>IFERROR(IF(OR($G741="公衆街路灯A",$G741="定額電灯"),"-",ROUND((_xlfn.XLOOKUP($AQ741,削除禁止_電灯料金!$B:$B,削除禁止_電灯料金!$E:$E)*AM741/1000*$K741*$L741/12),2)),"-")</f>
        <v>0</v>
      </c>
      <c r="AU741" s="177">
        <f>IFERROR(IF(OR($G741="公衆街路灯A",$G741="定額電灯"),"-",ROUND((AM741/1000*$K741*$L741/12)*_xlfn.XLOOKUP($A741,削除禁止_電灯料金!K:K,削除禁止_電灯料金!M:M,"-"),2)),"-")</f>
        <v>0</v>
      </c>
      <c r="AV741" s="178">
        <f>IFERROR(IF(OR($G741="公衆街路灯A",$G741="定額電灯"),ROUND((((AR741+AS741)*AN741))*12*_xlfn.XLOOKUP($A741,削除禁止_電灯料金!K:K,削除禁止_電灯料金!N:N),0),ROUND((AT741+AU741)*AN741*12*_xlfn.XLOOKUP($A741,削除禁止_電灯料金!K:K,削除禁止_電灯料金!N:N),0)),0)</f>
        <v>0</v>
      </c>
      <c r="AW741" s="145"/>
    </row>
    <row r="742" spans="1:49" ht="30" customHeight="1">
      <c r="A742" s="1">
        <v>9</v>
      </c>
      <c r="B742" s="319" t="s">
        <v>764</v>
      </c>
      <c r="C742" s="42"/>
      <c r="D742" s="146" t="s">
        <v>56</v>
      </c>
      <c r="E742" s="147" t="s">
        <v>186</v>
      </c>
      <c r="F742" s="148" t="s">
        <v>850</v>
      </c>
      <c r="G742" s="148" t="s">
        <v>73</v>
      </c>
      <c r="H742" s="149"/>
      <c r="I742" s="280"/>
      <c r="J742" s="267"/>
      <c r="K742" s="152">
        <v>24</v>
      </c>
      <c r="L742" s="153">
        <v>365</v>
      </c>
      <c r="M742" s="281" t="s">
        <v>796</v>
      </c>
      <c r="N742" s="119" t="s">
        <v>86</v>
      </c>
      <c r="O742" s="120">
        <v>1</v>
      </c>
      <c r="P742" s="155" t="s">
        <v>189</v>
      </c>
      <c r="Q742" s="155">
        <v>0</v>
      </c>
      <c r="R742" s="155" t="s">
        <v>88</v>
      </c>
      <c r="S742" s="156">
        <v>0</v>
      </c>
      <c r="T742" s="156">
        <v>0</v>
      </c>
      <c r="U742" s="156">
        <v>0</v>
      </c>
      <c r="V742" s="157" t="s">
        <v>90</v>
      </c>
      <c r="W742" s="158">
        <v>3.8</v>
      </c>
      <c r="X742" s="159">
        <v>1</v>
      </c>
      <c r="Y742" s="160">
        <v>1</v>
      </c>
      <c r="Z742" s="161">
        <f t="shared" si="197"/>
        <v>2.774</v>
      </c>
      <c r="AA742" s="155">
        <v>0</v>
      </c>
      <c r="AB742" s="162" t="s">
        <v>80</v>
      </c>
      <c r="AC742" s="163" t="s">
        <v>56</v>
      </c>
      <c r="AD742" s="164" t="s">
        <v>56</v>
      </c>
      <c r="AE742" s="163" t="s">
        <v>56</v>
      </c>
      <c r="AF742" s="164">
        <f t="shared" si="198"/>
        <v>83.22</v>
      </c>
      <c r="AG742" s="165">
        <f t="shared" si="199"/>
        <v>9986.4</v>
      </c>
      <c r="AH742" s="166" t="s">
        <v>81</v>
      </c>
      <c r="AI742" s="167"/>
      <c r="AJ742" s="168"/>
      <c r="AK742" s="169"/>
      <c r="AL742" s="170"/>
      <c r="AM742" s="171"/>
      <c r="AN742" s="172"/>
      <c r="AO742" s="173">
        <f t="shared" si="200"/>
        <v>0</v>
      </c>
      <c r="AP742" s="174" t="s">
        <v>82</v>
      </c>
      <c r="AQ742" s="175" t="str" cm="1">
        <f t="array" ref="AQ742">_xlfn.IFS(OR($G742="公衆街路灯A",$G742="定額電灯"),$G742&amp;AP742,COUNTIF(G742,"*従量電灯*"),G742,1,"-")</f>
        <v>従量電灯</v>
      </c>
      <c r="AR742" s="176" t="str" cm="1">
        <f t="array" ref="AR742">_xlfn.IFS($AN742=0,"-",OR($AH742="対象外",$AH742="-"),"-",OR($G742="公衆街路灯A",$G742="定額電灯"),_xlfn.XLOOKUP($AQ742,削除禁止_電灯料金!$B:$B,削除禁止_電灯料金!$E:$E,0),1,"-")</f>
        <v>-</v>
      </c>
      <c r="AS742" s="177" t="str" cm="1">
        <f t="array" ref="AS742">_xlfn.IFS($AR742="-","-",OR($G742="公衆街路灯A",$G742="定額電灯"),_xlfn.XLOOKUP(AQ742,削除禁止_電灯料金!$B:$B,削除禁止_電灯料金!$D:$D,0),1,"-")</f>
        <v>-</v>
      </c>
      <c r="AT742" s="176">
        <f>IFERROR(IF(OR($G742="公衆街路灯A",$G742="定額電灯"),"-",ROUND((_xlfn.XLOOKUP($AQ742,削除禁止_電灯料金!$B:$B,削除禁止_電灯料金!$E:$E)*AM742/1000*$K742*$L742/12),2)),"-")</f>
        <v>0</v>
      </c>
      <c r="AU742" s="177">
        <f>IFERROR(IF(OR($G742="公衆街路灯A",$G742="定額電灯"),"-",ROUND((AM742/1000*$K742*$L742/12)*_xlfn.XLOOKUP($A742,削除禁止_電灯料金!K:K,削除禁止_電灯料金!M:M,"-"),2)),"-")</f>
        <v>0</v>
      </c>
      <c r="AV742" s="178">
        <f>IFERROR(IF(OR($G742="公衆街路灯A",$G742="定額電灯"),ROUND((((AR742+AS742)*AN742))*12*_xlfn.XLOOKUP($A742,削除禁止_電灯料金!K:K,削除禁止_電灯料金!N:N),0),ROUND((AT742+AU742)*AN742*12*_xlfn.XLOOKUP($A742,削除禁止_電灯料金!K:K,削除禁止_電灯料金!N:N),0)),0)</f>
        <v>0</v>
      </c>
      <c r="AW742" s="145"/>
    </row>
    <row r="743" spans="1:49" ht="30" customHeight="1">
      <c r="A743" s="1">
        <v>9</v>
      </c>
      <c r="B743" s="319" t="s">
        <v>764</v>
      </c>
      <c r="C743" s="42"/>
      <c r="D743" s="180" t="s">
        <v>56</v>
      </c>
      <c r="E743" s="181" t="s">
        <v>186</v>
      </c>
      <c r="F743" s="182" t="s">
        <v>850</v>
      </c>
      <c r="G743" s="182" t="s">
        <v>73</v>
      </c>
      <c r="H743" s="183" t="s">
        <v>769</v>
      </c>
      <c r="I743" s="311"/>
      <c r="J743" s="312"/>
      <c r="K743" s="186" t="s">
        <v>82</v>
      </c>
      <c r="L743" s="187" t="s">
        <v>82</v>
      </c>
      <c r="M743" s="313" t="s">
        <v>797</v>
      </c>
      <c r="N743" s="189" t="s">
        <v>416</v>
      </c>
      <c r="O743" s="190">
        <v>0</v>
      </c>
      <c r="P743" s="191" t="s">
        <v>486</v>
      </c>
      <c r="Q743" s="191">
        <v>0</v>
      </c>
      <c r="R743" s="191">
        <v>0</v>
      </c>
      <c r="S743" s="192" t="s">
        <v>100</v>
      </c>
      <c r="T743" s="192">
        <v>0</v>
      </c>
      <c r="U743" s="192" t="s">
        <v>102</v>
      </c>
      <c r="V743" s="193">
        <v>0</v>
      </c>
      <c r="W743" s="194" t="s">
        <v>56</v>
      </c>
      <c r="X743" s="195">
        <v>1</v>
      </c>
      <c r="Y743" s="196">
        <v>0</v>
      </c>
      <c r="Z743" s="197">
        <v>0</v>
      </c>
      <c r="AA743" s="191">
        <v>0</v>
      </c>
      <c r="AB743" s="198" t="s">
        <v>80</v>
      </c>
      <c r="AC743" s="199" t="s">
        <v>56</v>
      </c>
      <c r="AD743" s="200" t="s">
        <v>56</v>
      </c>
      <c r="AE743" s="199" t="s">
        <v>56</v>
      </c>
      <c r="AF743" s="200">
        <v>0</v>
      </c>
      <c r="AG743" s="201">
        <v>0</v>
      </c>
      <c r="AH743" s="201" t="s">
        <v>124</v>
      </c>
      <c r="AI743" s="202" t="s">
        <v>487</v>
      </c>
      <c r="AJ743" s="203"/>
      <c r="AK743" s="204"/>
      <c r="AL743" s="194"/>
      <c r="AM743" s="205"/>
      <c r="AN743" s="206"/>
      <c r="AO743" s="200">
        <f t="shared" si="200"/>
        <v>0</v>
      </c>
      <c r="AP743" s="207" t="s">
        <v>82</v>
      </c>
      <c r="AQ743" s="198" t="str" cm="1">
        <f t="array" ref="AQ743">_xlfn.IFS(OR($G743="公衆街路灯A",$G743="定額電灯"),$G743&amp;AP743,COUNTIF(G743,"*従量電灯*"),G743,1,"-")</f>
        <v>従量電灯</v>
      </c>
      <c r="AR743" s="208" t="str" cm="1">
        <f t="array" ref="AR743">_xlfn.IFS($AN743=0,"-",OR($AH743="対象外",$AH743="-"),"-",OR($G743="公衆街路灯A",$G743="定額電灯"),_xlfn.XLOOKUP($AQ743,削除禁止_電灯料金!$B:$B,削除禁止_電灯料金!$E:$E,0),1,"-")</f>
        <v>-</v>
      </c>
      <c r="AS743" s="209" t="str" cm="1">
        <f t="array" ref="AS743">_xlfn.IFS($AR743="-","-",OR($G743="公衆街路灯A",$G743="定額電灯"),_xlfn.XLOOKUP(AQ743,削除禁止_電灯料金!$B:$B,削除禁止_電灯料金!$D:$D,0),1,"-")</f>
        <v>-</v>
      </c>
      <c r="AT743" s="208" t="str">
        <f>IFERROR(IF(OR($G743="公衆街路灯A",$G743="定額電灯"),"-",ROUND((_xlfn.XLOOKUP($AQ743,削除禁止_電灯料金!$B:$B,削除禁止_電灯料金!$E:$E)*AM743/1000*$K743*$L743/12),2)),"-")</f>
        <v>-</v>
      </c>
      <c r="AU743" s="209" t="str">
        <f>IFERROR(IF(OR($G743="公衆街路灯A",$G743="定額電灯"),"-",ROUND((AM743/1000*$K743*$L743/12)*_xlfn.XLOOKUP($A743,削除禁止_電灯料金!K:K,削除禁止_電灯料金!M:M,"-"),2)),"-")</f>
        <v>-</v>
      </c>
      <c r="AV743" s="210">
        <f>IFERROR(IF(OR($G743="公衆街路灯A",$G743="定額電灯"),ROUND((((AR743+AS743)*AN743))*12*_xlfn.XLOOKUP($A743,削除禁止_電灯料金!K:K,削除禁止_電灯料金!N:N),0),ROUND((AT743+AU743)*AN743*12*_xlfn.XLOOKUP($A743,削除禁止_電灯料金!K:K,削除禁止_電灯料金!N:N),0)),0)</f>
        <v>0</v>
      </c>
      <c r="AW743" s="145"/>
    </row>
    <row r="744" spans="1:49" ht="30" customHeight="1">
      <c r="A744" s="1">
        <v>9</v>
      </c>
      <c r="B744" s="319" t="s">
        <v>764</v>
      </c>
      <c r="C744" s="42"/>
      <c r="D744" s="180" t="s">
        <v>56</v>
      </c>
      <c r="E744" s="181" t="s">
        <v>186</v>
      </c>
      <c r="F744" s="182" t="s">
        <v>851</v>
      </c>
      <c r="G744" s="182" t="s">
        <v>73</v>
      </c>
      <c r="H744" s="183" t="s">
        <v>769</v>
      </c>
      <c r="I744" s="311"/>
      <c r="J744" s="312"/>
      <c r="K744" s="186" t="s">
        <v>82</v>
      </c>
      <c r="L744" s="187" t="s">
        <v>82</v>
      </c>
      <c r="M744" s="313" t="s">
        <v>852</v>
      </c>
      <c r="N744" s="189" t="s">
        <v>75</v>
      </c>
      <c r="O744" s="190">
        <v>1</v>
      </c>
      <c r="P744" s="191" t="s">
        <v>486</v>
      </c>
      <c r="Q744" s="191">
        <v>0</v>
      </c>
      <c r="R744" s="191" t="s">
        <v>88</v>
      </c>
      <c r="S744" s="192" t="s">
        <v>786</v>
      </c>
      <c r="T744" s="192">
        <v>0</v>
      </c>
      <c r="U744" s="192" t="s">
        <v>853</v>
      </c>
      <c r="V744" s="193">
        <v>0</v>
      </c>
      <c r="W744" s="194" t="s">
        <v>56</v>
      </c>
      <c r="X744" s="195">
        <v>12</v>
      </c>
      <c r="Y744" s="196">
        <v>12</v>
      </c>
      <c r="Z744" s="197">
        <v>0</v>
      </c>
      <c r="AA744" s="191">
        <v>0</v>
      </c>
      <c r="AB744" s="198" t="s">
        <v>80</v>
      </c>
      <c r="AC744" s="199" t="s">
        <v>56</v>
      </c>
      <c r="AD744" s="200" t="s">
        <v>56</v>
      </c>
      <c r="AE744" s="199" t="s">
        <v>56</v>
      </c>
      <c r="AF744" s="200">
        <v>0</v>
      </c>
      <c r="AG744" s="201">
        <v>0</v>
      </c>
      <c r="AH744" s="201" t="s">
        <v>124</v>
      </c>
      <c r="AI744" s="202" t="s">
        <v>487</v>
      </c>
      <c r="AJ744" s="203"/>
      <c r="AK744" s="204"/>
      <c r="AL744" s="194"/>
      <c r="AM744" s="205"/>
      <c r="AN744" s="206"/>
      <c r="AO744" s="200">
        <f t="shared" si="200"/>
        <v>0</v>
      </c>
      <c r="AP744" s="207" t="s">
        <v>82</v>
      </c>
      <c r="AQ744" s="198" t="str" cm="1">
        <f t="array" ref="AQ744">_xlfn.IFS(OR($G744="公衆街路灯A",$G744="定額電灯"),$G744&amp;AP744,COUNTIF(G744,"*従量電灯*"),G744,1,"-")</f>
        <v>従量電灯</v>
      </c>
      <c r="AR744" s="208" t="str" cm="1">
        <f t="array" ref="AR744">_xlfn.IFS($AN744=0,"-",OR($AH744="対象外",$AH744="-"),"-",OR($G744="公衆街路灯A",$G744="定額電灯"),_xlfn.XLOOKUP($AQ744,削除禁止_電灯料金!$B:$B,削除禁止_電灯料金!$E:$E,0),1,"-")</f>
        <v>-</v>
      </c>
      <c r="AS744" s="209" t="str" cm="1">
        <f t="array" ref="AS744">_xlfn.IFS($AR744="-","-",OR($G744="公衆街路灯A",$G744="定額電灯"),_xlfn.XLOOKUP(AQ744,削除禁止_電灯料金!$B:$B,削除禁止_電灯料金!$D:$D,0),1,"-")</f>
        <v>-</v>
      </c>
      <c r="AT744" s="208" t="str">
        <f>IFERROR(IF(OR($G744="公衆街路灯A",$G744="定額電灯"),"-",ROUND((_xlfn.XLOOKUP($AQ744,削除禁止_電灯料金!$B:$B,削除禁止_電灯料金!$E:$E)*AM744/1000*$K744*$L744/12),2)),"-")</f>
        <v>-</v>
      </c>
      <c r="AU744" s="209" t="str">
        <f>IFERROR(IF(OR($G744="公衆街路灯A",$G744="定額電灯"),"-",ROUND((AM744/1000*$K744*$L744/12)*_xlfn.XLOOKUP($A744,削除禁止_電灯料金!K:K,削除禁止_電灯料金!M:M,"-"),2)),"-")</f>
        <v>-</v>
      </c>
      <c r="AV744" s="210">
        <f>IFERROR(IF(OR($G744="公衆街路灯A",$G744="定額電灯"),ROUND((((AR744+AS744)*AN744))*12*_xlfn.XLOOKUP($A744,削除禁止_電灯料金!K:K,削除禁止_電灯料金!N:N),0),ROUND((AT744+AU744)*AN744*12*_xlfn.XLOOKUP($A744,削除禁止_電灯料金!K:K,削除禁止_電灯料金!N:N),0)),0)</f>
        <v>0</v>
      </c>
      <c r="AW744" s="145"/>
    </row>
    <row r="745" spans="1:49" ht="30" customHeight="1">
      <c r="A745" s="1">
        <v>9</v>
      </c>
      <c r="B745" s="319" t="s">
        <v>764</v>
      </c>
      <c r="C745" s="42"/>
      <c r="D745" s="180" t="s">
        <v>56</v>
      </c>
      <c r="E745" s="181" t="s">
        <v>186</v>
      </c>
      <c r="F745" s="182" t="s">
        <v>851</v>
      </c>
      <c r="G745" s="182" t="s">
        <v>73</v>
      </c>
      <c r="H745" s="183" t="s">
        <v>769</v>
      </c>
      <c r="I745" s="311"/>
      <c r="J745" s="312"/>
      <c r="K745" s="186" t="s">
        <v>82</v>
      </c>
      <c r="L745" s="187" t="s">
        <v>82</v>
      </c>
      <c r="M745" s="313" t="s">
        <v>785</v>
      </c>
      <c r="N745" s="189" t="s">
        <v>75</v>
      </c>
      <c r="O745" s="190">
        <v>1</v>
      </c>
      <c r="P745" s="191" t="s">
        <v>486</v>
      </c>
      <c r="Q745" s="191">
        <v>0</v>
      </c>
      <c r="R745" s="191" t="s">
        <v>88</v>
      </c>
      <c r="S745" s="192" t="s">
        <v>786</v>
      </c>
      <c r="T745" s="192">
        <v>0</v>
      </c>
      <c r="U745" s="192" t="s">
        <v>787</v>
      </c>
      <c r="V745" s="193">
        <v>0</v>
      </c>
      <c r="W745" s="194" t="s">
        <v>56</v>
      </c>
      <c r="X745" s="195">
        <v>50</v>
      </c>
      <c r="Y745" s="196">
        <v>50</v>
      </c>
      <c r="Z745" s="197">
        <v>0</v>
      </c>
      <c r="AA745" s="191">
        <v>0</v>
      </c>
      <c r="AB745" s="198" t="s">
        <v>80</v>
      </c>
      <c r="AC745" s="199" t="s">
        <v>56</v>
      </c>
      <c r="AD745" s="200" t="s">
        <v>56</v>
      </c>
      <c r="AE745" s="199" t="s">
        <v>56</v>
      </c>
      <c r="AF745" s="200">
        <v>0</v>
      </c>
      <c r="AG745" s="201">
        <v>0</v>
      </c>
      <c r="AH745" s="201" t="s">
        <v>124</v>
      </c>
      <c r="AI745" s="202" t="s">
        <v>487</v>
      </c>
      <c r="AJ745" s="203"/>
      <c r="AK745" s="204"/>
      <c r="AL745" s="194"/>
      <c r="AM745" s="205"/>
      <c r="AN745" s="206"/>
      <c r="AO745" s="200">
        <f t="shared" si="200"/>
        <v>0</v>
      </c>
      <c r="AP745" s="207" t="s">
        <v>82</v>
      </c>
      <c r="AQ745" s="198" t="str" cm="1">
        <f t="array" ref="AQ745">_xlfn.IFS(OR($G745="公衆街路灯A",$G745="定額電灯"),$G745&amp;AP745,COUNTIF(G745,"*従量電灯*"),G745,1,"-")</f>
        <v>従量電灯</v>
      </c>
      <c r="AR745" s="208" t="str" cm="1">
        <f t="array" ref="AR745">_xlfn.IFS($AN745=0,"-",OR($AH745="対象外",$AH745="-"),"-",OR($G745="公衆街路灯A",$G745="定額電灯"),_xlfn.XLOOKUP($AQ745,削除禁止_電灯料金!$B:$B,削除禁止_電灯料金!$E:$E,0),1,"-")</f>
        <v>-</v>
      </c>
      <c r="AS745" s="209" t="str" cm="1">
        <f t="array" ref="AS745">_xlfn.IFS($AR745="-","-",OR($G745="公衆街路灯A",$G745="定額電灯"),_xlfn.XLOOKUP(AQ745,削除禁止_電灯料金!$B:$B,削除禁止_電灯料金!$D:$D,0),1,"-")</f>
        <v>-</v>
      </c>
      <c r="AT745" s="208" t="str">
        <f>IFERROR(IF(OR($G745="公衆街路灯A",$G745="定額電灯"),"-",ROUND((_xlfn.XLOOKUP($AQ745,削除禁止_電灯料金!$B:$B,削除禁止_電灯料金!$E:$E)*AM745/1000*$K745*$L745/12),2)),"-")</f>
        <v>-</v>
      </c>
      <c r="AU745" s="209" t="str">
        <f>IFERROR(IF(OR($G745="公衆街路灯A",$G745="定額電灯"),"-",ROUND((AM745/1000*$K745*$L745/12)*_xlfn.XLOOKUP($A745,削除禁止_電灯料金!K:K,削除禁止_電灯料金!M:M,"-"),2)),"-")</f>
        <v>-</v>
      </c>
      <c r="AV745" s="210">
        <f>IFERROR(IF(OR($G745="公衆街路灯A",$G745="定額電灯"),ROUND((((AR745+AS745)*AN745))*12*_xlfn.XLOOKUP($A745,削除禁止_電灯料金!K:K,削除禁止_電灯料金!N:N),0),ROUND((AT745+AU745)*AN745*12*_xlfn.XLOOKUP($A745,削除禁止_電灯料金!K:K,削除禁止_電灯料金!N:N),0)),0)</f>
        <v>0</v>
      </c>
      <c r="AW745" s="145"/>
    </row>
    <row r="746" spans="1:49" ht="30" customHeight="1">
      <c r="A746" s="1">
        <v>9</v>
      </c>
      <c r="B746" s="319" t="s">
        <v>764</v>
      </c>
      <c r="C746" s="42"/>
      <c r="D746" s="180" t="s">
        <v>56</v>
      </c>
      <c r="E746" s="181" t="s">
        <v>186</v>
      </c>
      <c r="F746" s="182" t="s">
        <v>851</v>
      </c>
      <c r="G746" s="182" t="s">
        <v>73</v>
      </c>
      <c r="H746" s="183" t="s">
        <v>769</v>
      </c>
      <c r="I746" s="311"/>
      <c r="J746" s="312"/>
      <c r="K746" s="186" t="s">
        <v>82</v>
      </c>
      <c r="L746" s="187" t="s">
        <v>82</v>
      </c>
      <c r="M746" s="313" t="s">
        <v>854</v>
      </c>
      <c r="N746" s="189" t="s">
        <v>75</v>
      </c>
      <c r="O746" s="190">
        <v>1</v>
      </c>
      <c r="P746" s="191" t="s">
        <v>486</v>
      </c>
      <c r="Q746" s="191">
        <v>0</v>
      </c>
      <c r="R746" s="191" t="s">
        <v>88</v>
      </c>
      <c r="S746" s="192" t="s">
        <v>855</v>
      </c>
      <c r="T746" s="192">
        <v>0</v>
      </c>
      <c r="U746" s="192" t="s">
        <v>856</v>
      </c>
      <c r="V746" s="193">
        <v>0</v>
      </c>
      <c r="W746" s="194" t="s">
        <v>56</v>
      </c>
      <c r="X746" s="195">
        <v>2</v>
      </c>
      <c r="Y746" s="196">
        <v>2</v>
      </c>
      <c r="Z746" s="197">
        <v>0</v>
      </c>
      <c r="AA746" s="191">
        <v>0</v>
      </c>
      <c r="AB746" s="198" t="s">
        <v>80</v>
      </c>
      <c r="AC746" s="199" t="s">
        <v>56</v>
      </c>
      <c r="AD746" s="200" t="s">
        <v>56</v>
      </c>
      <c r="AE746" s="199" t="s">
        <v>56</v>
      </c>
      <c r="AF746" s="200">
        <v>0</v>
      </c>
      <c r="AG746" s="201">
        <v>0</v>
      </c>
      <c r="AH746" s="201" t="s">
        <v>124</v>
      </c>
      <c r="AI746" s="202" t="s">
        <v>487</v>
      </c>
      <c r="AJ746" s="203"/>
      <c r="AK746" s="204"/>
      <c r="AL746" s="194"/>
      <c r="AM746" s="205"/>
      <c r="AN746" s="206"/>
      <c r="AO746" s="200">
        <f t="shared" si="200"/>
        <v>0</v>
      </c>
      <c r="AP746" s="207" t="s">
        <v>82</v>
      </c>
      <c r="AQ746" s="198" t="str" cm="1">
        <f t="array" ref="AQ746">_xlfn.IFS(OR($G746="公衆街路灯A",$G746="定額電灯"),$G746&amp;AP746,COUNTIF(G746,"*従量電灯*"),G746,1,"-")</f>
        <v>従量電灯</v>
      </c>
      <c r="AR746" s="208" t="str" cm="1">
        <f t="array" ref="AR746">_xlfn.IFS($AN746=0,"-",OR($AH746="対象外",$AH746="-"),"-",OR($G746="公衆街路灯A",$G746="定額電灯"),_xlfn.XLOOKUP($AQ746,削除禁止_電灯料金!$B:$B,削除禁止_電灯料金!$E:$E,0),1,"-")</f>
        <v>-</v>
      </c>
      <c r="AS746" s="209" t="str" cm="1">
        <f t="array" ref="AS746">_xlfn.IFS($AR746="-","-",OR($G746="公衆街路灯A",$G746="定額電灯"),_xlfn.XLOOKUP(AQ746,削除禁止_電灯料金!$B:$B,削除禁止_電灯料金!$D:$D,0),1,"-")</f>
        <v>-</v>
      </c>
      <c r="AT746" s="208" t="str">
        <f>IFERROR(IF(OR($G746="公衆街路灯A",$G746="定額電灯"),"-",ROUND((_xlfn.XLOOKUP($AQ746,削除禁止_電灯料金!$B:$B,削除禁止_電灯料金!$E:$E)*AM746/1000*$K746*$L746/12),2)),"-")</f>
        <v>-</v>
      </c>
      <c r="AU746" s="209" t="str">
        <f>IFERROR(IF(OR($G746="公衆街路灯A",$G746="定額電灯"),"-",ROUND((AM746/1000*$K746*$L746/12)*_xlfn.XLOOKUP($A746,削除禁止_電灯料金!K:K,削除禁止_電灯料金!M:M,"-"),2)),"-")</f>
        <v>-</v>
      </c>
      <c r="AV746" s="210">
        <f>IFERROR(IF(OR($G746="公衆街路灯A",$G746="定額電灯"),ROUND((((AR746+AS746)*AN746))*12*_xlfn.XLOOKUP($A746,削除禁止_電灯料金!K:K,削除禁止_電灯料金!N:N),0),ROUND((AT746+AU746)*AN746*12*_xlfn.XLOOKUP($A746,削除禁止_電灯料金!K:K,削除禁止_電灯料金!N:N),0)),0)</f>
        <v>0</v>
      </c>
      <c r="AW746" s="145"/>
    </row>
    <row r="747" spans="1:49" ht="30" customHeight="1">
      <c r="A747" s="1">
        <v>9</v>
      </c>
      <c r="B747" s="319" t="s">
        <v>764</v>
      </c>
      <c r="C747" s="42"/>
      <c r="D747" s="146" t="s">
        <v>56</v>
      </c>
      <c r="E747" s="147" t="s">
        <v>186</v>
      </c>
      <c r="F747" s="148" t="s">
        <v>851</v>
      </c>
      <c r="G747" s="148" t="s">
        <v>73</v>
      </c>
      <c r="H747" s="149"/>
      <c r="I747" s="280"/>
      <c r="J747" s="267"/>
      <c r="K747" s="152">
        <v>24</v>
      </c>
      <c r="L747" s="153">
        <v>365</v>
      </c>
      <c r="M747" s="281" t="s">
        <v>775</v>
      </c>
      <c r="N747" s="119" t="s">
        <v>86</v>
      </c>
      <c r="O747" s="120">
        <v>1</v>
      </c>
      <c r="P747" s="155" t="s">
        <v>87</v>
      </c>
      <c r="Q747" s="155">
        <v>0</v>
      </c>
      <c r="R747" s="155" t="s">
        <v>88</v>
      </c>
      <c r="S747" s="156">
        <v>0</v>
      </c>
      <c r="T747" s="156">
        <v>0</v>
      </c>
      <c r="U747" s="156">
        <v>0</v>
      </c>
      <c r="V747" s="157" t="s">
        <v>90</v>
      </c>
      <c r="W747" s="158">
        <v>2.7</v>
      </c>
      <c r="X747" s="159">
        <v>8</v>
      </c>
      <c r="Y747" s="160">
        <v>8</v>
      </c>
      <c r="Z747" s="161">
        <f t="shared" ref="Z747:Z748" si="201">K747*L747*W747*Y747/12/1000</f>
        <v>15.768000000000001</v>
      </c>
      <c r="AA747" s="155">
        <v>0</v>
      </c>
      <c r="AB747" s="162" t="s">
        <v>80</v>
      </c>
      <c r="AC747" s="163" t="s">
        <v>56</v>
      </c>
      <c r="AD747" s="164" t="s">
        <v>56</v>
      </c>
      <c r="AE747" s="163" t="s">
        <v>56</v>
      </c>
      <c r="AF747" s="164">
        <f t="shared" ref="AF747:AF748" si="202">$B$2*Z747/Y747</f>
        <v>59.13</v>
      </c>
      <c r="AG747" s="165">
        <f t="shared" ref="AG747:AG748" si="203">Y747*AF747*120</f>
        <v>56764.800000000003</v>
      </c>
      <c r="AH747" s="166" t="s">
        <v>81</v>
      </c>
      <c r="AI747" s="167"/>
      <c r="AJ747" s="168"/>
      <c r="AK747" s="169"/>
      <c r="AL747" s="170"/>
      <c r="AM747" s="171"/>
      <c r="AN747" s="172"/>
      <c r="AO747" s="173">
        <f t="shared" si="200"/>
        <v>0</v>
      </c>
      <c r="AP747" s="174" t="s">
        <v>82</v>
      </c>
      <c r="AQ747" s="175" t="str" cm="1">
        <f t="array" ref="AQ747">_xlfn.IFS(OR($G747="公衆街路灯A",$G747="定額電灯"),$G747&amp;AP747,COUNTIF(G747,"*従量電灯*"),G747,1,"-")</f>
        <v>従量電灯</v>
      </c>
      <c r="AR747" s="176" t="str" cm="1">
        <f t="array" ref="AR747">_xlfn.IFS($AN747=0,"-",OR($AH747="対象外",$AH747="-"),"-",OR($G747="公衆街路灯A",$G747="定額電灯"),_xlfn.XLOOKUP($AQ747,削除禁止_電灯料金!$B:$B,削除禁止_電灯料金!$E:$E,0),1,"-")</f>
        <v>-</v>
      </c>
      <c r="AS747" s="177" t="str" cm="1">
        <f t="array" ref="AS747">_xlfn.IFS($AR747="-","-",OR($G747="公衆街路灯A",$G747="定額電灯"),_xlfn.XLOOKUP(AQ747,削除禁止_電灯料金!$B:$B,削除禁止_電灯料金!$D:$D,0),1,"-")</f>
        <v>-</v>
      </c>
      <c r="AT747" s="176">
        <f>IFERROR(IF(OR($G747="公衆街路灯A",$G747="定額電灯"),"-",ROUND((_xlfn.XLOOKUP($AQ747,削除禁止_電灯料金!$B:$B,削除禁止_電灯料金!$E:$E)*AM747/1000*$K747*$L747/12),2)),"-")</f>
        <v>0</v>
      </c>
      <c r="AU747" s="177">
        <f>IFERROR(IF(OR($G747="公衆街路灯A",$G747="定額電灯"),"-",ROUND((AM747/1000*$K747*$L747/12)*_xlfn.XLOOKUP($A747,削除禁止_電灯料金!K:K,削除禁止_電灯料金!M:M,"-"),2)),"-")</f>
        <v>0</v>
      </c>
      <c r="AV747" s="178">
        <f>IFERROR(IF(OR($G747="公衆街路灯A",$G747="定額電灯"),ROUND((((AR747+AS747)*AN747))*12*_xlfn.XLOOKUP($A747,削除禁止_電灯料金!K:K,削除禁止_電灯料金!N:N),0),ROUND((AT747+AU747)*AN747*12*_xlfn.XLOOKUP($A747,削除禁止_電灯料金!K:K,削除禁止_電灯料金!N:N),0)),0)</f>
        <v>0</v>
      </c>
      <c r="AW747" s="145"/>
    </row>
    <row r="748" spans="1:49" ht="30" customHeight="1">
      <c r="A748" s="1">
        <v>9</v>
      </c>
      <c r="B748" s="319" t="s">
        <v>764</v>
      </c>
      <c r="C748" s="42"/>
      <c r="D748" s="146" t="s">
        <v>56</v>
      </c>
      <c r="E748" s="147" t="s">
        <v>186</v>
      </c>
      <c r="F748" s="148" t="s">
        <v>851</v>
      </c>
      <c r="G748" s="148" t="s">
        <v>73</v>
      </c>
      <c r="H748" s="149"/>
      <c r="I748" s="280"/>
      <c r="J748" s="267"/>
      <c r="K748" s="152">
        <v>24</v>
      </c>
      <c r="L748" s="153">
        <v>365</v>
      </c>
      <c r="M748" s="281" t="s">
        <v>770</v>
      </c>
      <c r="N748" s="119" t="s">
        <v>86</v>
      </c>
      <c r="O748" s="120">
        <v>1</v>
      </c>
      <c r="P748" s="155" t="s">
        <v>725</v>
      </c>
      <c r="Q748" s="155">
        <v>0</v>
      </c>
      <c r="R748" s="155" t="s">
        <v>88</v>
      </c>
      <c r="S748" s="156">
        <v>0</v>
      </c>
      <c r="T748" s="156">
        <v>0</v>
      </c>
      <c r="U748" s="156">
        <v>0</v>
      </c>
      <c r="V748" s="157" t="s">
        <v>90</v>
      </c>
      <c r="W748" s="158">
        <v>2</v>
      </c>
      <c r="X748" s="159">
        <v>4</v>
      </c>
      <c r="Y748" s="160">
        <v>4</v>
      </c>
      <c r="Z748" s="161">
        <f t="shared" si="201"/>
        <v>5.84</v>
      </c>
      <c r="AA748" s="155">
        <v>0</v>
      </c>
      <c r="AB748" s="162" t="s">
        <v>80</v>
      </c>
      <c r="AC748" s="163" t="s">
        <v>56</v>
      </c>
      <c r="AD748" s="164" t="s">
        <v>56</v>
      </c>
      <c r="AE748" s="163" t="s">
        <v>56</v>
      </c>
      <c r="AF748" s="164">
        <f t="shared" si="202"/>
        <v>43.8</v>
      </c>
      <c r="AG748" s="165">
        <f t="shared" si="203"/>
        <v>21024</v>
      </c>
      <c r="AH748" s="166" t="s">
        <v>81</v>
      </c>
      <c r="AI748" s="167"/>
      <c r="AJ748" s="168"/>
      <c r="AK748" s="169"/>
      <c r="AL748" s="170"/>
      <c r="AM748" s="171"/>
      <c r="AN748" s="172"/>
      <c r="AO748" s="173">
        <f t="shared" si="200"/>
        <v>0</v>
      </c>
      <c r="AP748" s="174" t="s">
        <v>82</v>
      </c>
      <c r="AQ748" s="175" t="str" cm="1">
        <f t="array" ref="AQ748">_xlfn.IFS(OR($G748="公衆街路灯A",$G748="定額電灯"),$G748&amp;AP748,COUNTIF(G748,"*従量電灯*"),G748,1,"-")</f>
        <v>従量電灯</v>
      </c>
      <c r="AR748" s="176" t="str" cm="1">
        <f t="array" ref="AR748">_xlfn.IFS($AN748=0,"-",OR($AH748="対象外",$AH748="-"),"-",OR($G748="公衆街路灯A",$G748="定額電灯"),_xlfn.XLOOKUP($AQ748,削除禁止_電灯料金!$B:$B,削除禁止_電灯料金!$E:$E,0),1,"-")</f>
        <v>-</v>
      </c>
      <c r="AS748" s="177" t="str" cm="1">
        <f t="array" ref="AS748">_xlfn.IFS($AR748="-","-",OR($G748="公衆街路灯A",$G748="定額電灯"),_xlfn.XLOOKUP(AQ748,削除禁止_電灯料金!$B:$B,削除禁止_電灯料金!$D:$D,0),1,"-")</f>
        <v>-</v>
      </c>
      <c r="AT748" s="176">
        <f>IFERROR(IF(OR($G748="公衆街路灯A",$G748="定額電灯"),"-",ROUND((_xlfn.XLOOKUP($AQ748,削除禁止_電灯料金!$B:$B,削除禁止_電灯料金!$E:$E)*AM748/1000*$K748*$L748/12),2)),"-")</f>
        <v>0</v>
      </c>
      <c r="AU748" s="177">
        <f>IFERROR(IF(OR($G748="公衆街路灯A",$G748="定額電灯"),"-",ROUND((AM748/1000*$K748*$L748/12)*_xlfn.XLOOKUP($A748,削除禁止_電灯料金!K:K,削除禁止_電灯料金!M:M,"-"),2)),"-")</f>
        <v>0</v>
      </c>
      <c r="AV748" s="178">
        <f>IFERROR(IF(OR($G748="公衆街路灯A",$G748="定額電灯"),ROUND((((AR748+AS748)*AN748))*12*_xlfn.XLOOKUP($A748,削除禁止_電灯料金!K:K,削除禁止_電灯料金!N:N),0),ROUND((AT748+AU748)*AN748*12*_xlfn.XLOOKUP($A748,削除禁止_電灯料金!K:K,削除禁止_電灯料金!N:N),0)),0)</f>
        <v>0</v>
      </c>
      <c r="AW748" s="145"/>
    </row>
    <row r="749" spans="1:49" ht="30" customHeight="1">
      <c r="A749" s="1">
        <v>9</v>
      </c>
      <c r="B749" s="319" t="s">
        <v>764</v>
      </c>
      <c r="C749" s="42"/>
      <c r="D749" s="180" t="s">
        <v>56</v>
      </c>
      <c r="E749" s="181" t="s">
        <v>186</v>
      </c>
      <c r="F749" s="182" t="s">
        <v>851</v>
      </c>
      <c r="G749" s="182" t="s">
        <v>73</v>
      </c>
      <c r="H749" s="183" t="s">
        <v>769</v>
      </c>
      <c r="I749" s="311"/>
      <c r="J749" s="312"/>
      <c r="K749" s="186" t="s">
        <v>82</v>
      </c>
      <c r="L749" s="187" t="s">
        <v>82</v>
      </c>
      <c r="M749" s="313" t="s">
        <v>797</v>
      </c>
      <c r="N749" s="189" t="s">
        <v>416</v>
      </c>
      <c r="O749" s="190">
        <v>0</v>
      </c>
      <c r="P749" s="191" t="s">
        <v>486</v>
      </c>
      <c r="Q749" s="191">
        <v>0</v>
      </c>
      <c r="R749" s="191">
        <v>0</v>
      </c>
      <c r="S749" s="192" t="s">
        <v>100</v>
      </c>
      <c r="T749" s="192">
        <v>0</v>
      </c>
      <c r="U749" s="192" t="s">
        <v>102</v>
      </c>
      <c r="V749" s="193">
        <v>0</v>
      </c>
      <c r="W749" s="194" t="s">
        <v>56</v>
      </c>
      <c r="X749" s="195">
        <v>2</v>
      </c>
      <c r="Y749" s="196">
        <v>0</v>
      </c>
      <c r="Z749" s="197">
        <v>0</v>
      </c>
      <c r="AA749" s="191">
        <v>0</v>
      </c>
      <c r="AB749" s="198" t="s">
        <v>80</v>
      </c>
      <c r="AC749" s="199" t="s">
        <v>56</v>
      </c>
      <c r="AD749" s="200" t="s">
        <v>56</v>
      </c>
      <c r="AE749" s="199" t="s">
        <v>56</v>
      </c>
      <c r="AF749" s="200">
        <v>0</v>
      </c>
      <c r="AG749" s="201">
        <v>0</v>
      </c>
      <c r="AH749" s="201" t="s">
        <v>124</v>
      </c>
      <c r="AI749" s="202" t="s">
        <v>487</v>
      </c>
      <c r="AJ749" s="203"/>
      <c r="AK749" s="204"/>
      <c r="AL749" s="194"/>
      <c r="AM749" s="205"/>
      <c r="AN749" s="206"/>
      <c r="AO749" s="200">
        <f t="shared" si="200"/>
        <v>0</v>
      </c>
      <c r="AP749" s="207" t="s">
        <v>82</v>
      </c>
      <c r="AQ749" s="198" t="str" cm="1">
        <f t="array" ref="AQ749">_xlfn.IFS(OR($G749="公衆街路灯A",$G749="定額電灯"),$G749&amp;AP749,COUNTIF(G749,"*従量電灯*"),G749,1,"-")</f>
        <v>従量電灯</v>
      </c>
      <c r="AR749" s="208" t="str" cm="1">
        <f t="array" ref="AR749">_xlfn.IFS($AN749=0,"-",OR($AH749="対象外",$AH749="-"),"-",OR($G749="公衆街路灯A",$G749="定額電灯"),_xlfn.XLOOKUP($AQ749,削除禁止_電灯料金!$B:$B,削除禁止_電灯料金!$E:$E,0),1,"-")</f>
        <v>-</v>
      </c>
      <c r="AS749" s="209" t="str" cm="1">
        <f t="array" ref="AS749">_xlfn.IFS($AR749="-","-",OR($G749="公衆街路灯A",$G749="定額電灯"),_xlfn.XLOOKUP(AQ749,削除禁止_電灯料金!$B:$B,削除禁止_電灯料金!$D:$D,0),1,"-")</f>
        <v>-</v>
      </c>
      <c r="AT749" s="208" t="str">
        <f>IFERROR(IF(OR($G749="公衆街路灯A",$G749="定額電灯"),"-",ROUND((_xlfn.XLOOKUP($AQ749,削除禁止_電灯料金!$B:$B,削除禁止_電灯料金!$E:$E)*AM749/1000*$K749*$L749/12),2)),"-")</f>
        <v>-</v>
      </c>
      <c r="AU749" s="209" t="str">
        <f>IFERROR(IF(OR($G749="公衆街路灯A",$G749="定額電灯"),"-",ROUND((AM749/1000*$K749*$L749/12)*_xlfn.XLOOKUP($A749,削除禁止_電灯料金!K:K,削除禁止_電灯料金!M:M,"-"),2)),"-")</f>
        <v>-</v>
      </c>
      <c r="AV749" s="210">
        <f>IFERROR(IF(OR($G749="公衆街路灯A",$G749="定額電灯"),ROUND((((AR749+AS749)*AN749))*12*_xlfn.XLOOKUP($A749,削除禁止_電灯料金!K:K,削除禁止_電灯料金!N:N),0),ROUND((AT749+AU749)*AN749*12*_xlfn.XLOOKUP($A749,削除禁止_電灯料金!K:K,削除禁止_電灯料金!N:N),0)),0)</f>
        <v>0</v>
      </c>
      <c r="AW749" s="145"/>
    </row>
    <row r="750" spans="1:49" ht="30" customHeight="1">
      <c r="A750" s="1">
        <v>9</v>
      </c>
      <c r="B750" s="319" t="s">
        <v>764</v>
      </c>
      <c r="C750" s="42"/>
      <c r="D750" s="180" t="s">
        <v>56</v>
      </c>
      <c r="E750" s="181" t="s">
        <v>186</v>
      </c>
      <c r="F750" s="182" t="s">
        <v>851</v>
      </c>
      <c r="G750" s="182" t="s">
        <v>73</v>
      </c>
      <c r="H750" s="183" t="s">
        <v>769</v>
      </c>
      <c r="I750" s="311"/>
      <c r="J750" s="312"/>
      <c r="K750" s="186" t="s">
        <v>82</v>
      </c>
      <c r="L750" s="187" t="s">
        <v>82</v>
      </c>
      <c r="M750" s="313" t="s">
        <v>857</v>
      </c>
      <c r="N750" s="189" t="s">
        <v>416</v>
      </c>
      <c r="O750" s="190">
        <v>0</v>
      </c>
      <c r="P750" s="191" t="s">
        <v>486</v>
      </c>
      <c r="Q750" s="191">
        <v>0</v>
      </c>
      <c r="R750" s="191">
        <v>0</v>
      </c>
      <c r="S750" s="192" t="s">
        <v>106</v>
      </c>
      <c r="T750" s="192">
        <v>0</v>
      </c>
      <c r="U750" s="192" t="s">
        <v>107</v>
      </c>
      <c r="V750" s="193">
        <v>0</v>
      </c>
      <c r="W750" s="194" t="s">
        <v>56</v>
      </c>
      <c r="X750" s="195">
        <v>2</v>
      </c>
      <c r="Y750" s="196">
        <v>0</v>
      </c>
      <c r="Z750" s="197">
        <v>0</v>
      </c>
      <c r="AA750" s="191">
        <v>0</v>
      </c>
      <c r="AB750" s="198" t="s">
        <v>80</v>
      </c>
      <c r="AC750" s="199" t="s">
        <v>56</v>
      </c>
      <c r="AD750" s="200" t="s">
        <v>56</v>
      </c>
      <c r="AE750" s="199" t="s">
        <v>56</v>
      </c>
      <c r="AF750" s="200">
        <v>0</v>
      </c>
      <c r="AG750" s="201">
        <v>0</v>
      </c>
      <c r="AH750" s="201" t="s">
        <v>124</v>
      </c>
      <c r="AI750" s="202" t="s">
        <v>487</v>
      </c>
      <c r="AJ750" s="203"/>
      <c r="AK750" s="204"/>
      <c r="AL750" s="194"/>
      <c r="AM750" s="205"/>
      <c r="AN750" s="206"/>
      <c r="AO750" s="200">
        <f t="shared" si="200"/>
        <v>0</v>
      </c>
      <c r="AP750" s="207" t="s">
        <v>82</v>
      </c>
      <c r="AQ750" s="198" t="str" cm="1">
        <f t="array" ref="AQ750">_xlfn.IFS(OR($G750="公衆街路灯A",$G750="定額電灯"),$G750&amp;AP750,COUNTIF(G750,"*従量電灯*"),G750,1,"-")</f>
        <v>従量電灯</v>
      </c>
      <c r="AR750" s="208" t="str" cm="1">
        <f t="array" ref="AR750">_xlfn.IFS($AN750=0,"-",OR($AH750="対象外",$AH750="-"),"-",OR($G750="公衆街路灯A",$G750="定額電灯"),_xlfn.XLOOKUP($AQ750,削除禁止_電灯料金!$B:$B,削除禁止_電灯料金!$E:$E,0),1,"-")</f>
        <v>-</v>
      </c>
      <c r="AS750" s="209" t="str" cm="1">
        <f t="array" ref="AS750">_xlfn.IFS($AR750="-","-",OR($G750="公衆街路灯A",$G750="定額電灯"),_xlfn.XLOOKUP(AQ750,削除禁止_電灯料金!$B:$B,削除禁止_電灯料金!$D:$D,0),1,"-")</f>
        <v>-</v>
      </c>
      <c r="AT750" s="208" t="str">
        <f>IFERROR(IF(OR($G750="公衆街路灯A",$G750="定額電灯"),"-",ROUND((_xlfn.XLOOKUP($AQ750,削除禁止_電灯料金!$B:$B,削除禁止_電灯料金!$E:$E)*AM750/1000*$K750*$L750/12),2)),"-")</f>
        <v>-</v>
      </c>
      <c r="AU750" s="209" t="str">
        <f>IFERROR(IF(OR($G750="公衆街路灯A",$G750="定額電灯"),"-",ROUND((AM750/1000*$K750*$L750/12)*_xlfn.XLOOKUP($A750,削除禁止_電灯料金!K:K,削除禁止_電灯料金!M:M,"-"),2)),"-")</f>
        <v>-</v>
      </c>
      <c r="AV750" s="210">
        <f>IFERROR(IF(OR($G750="公衆街路灯A",$G750="定額電灯"),ROUND((((AR750+AS750)*AN750))*12*_xlfn.XLOOKUP($A750,削除禁止_電灯料金!K:K,削除禁止_電灯料金!N:N),0),ROUND((AT750+AU750)*AN750*12*_xlfn.XLOOKUP($A750,削除禁止_電灯料金!K:K,削除禁止_電灯料金!N:N),0)),0)</f>
        <v>0</v>
      </c>
      <c r="AW750" s="145"/>
    </row>
    <row r="751" spans="1:49" ht="30" customHeight="1">
      <c r="A751" s="1">
        <v>9</v>
      </c>
      <c r="B751" s="319" t="s">
        <v>764</v>
      </c>
      <c r="C751" s="42"/>
      <c r="D751" s="180" t="s">
        <v>56</v>
      </c>
      <c r="E751" s="181" t="s">
        <v>316</v>
      </c>
      <c r="F751" s="182" t="s">
        <v>834</v>
      </c>
      <c r="G751" s="182" t="s">
        <v>56</v>
      </c>
      <c r="H751" s="183" t="s">
        <v>168</v>
      </c>
      <c r="I751" s="311"/>
      <c r="J751" s="312"/>
      <c r="K751" s="186" t="s">
        <v>82</v>
      </c>
      <c r="L751" s="187" t="s">
        <v>82</v>
      </c>
      <c r="M751" s="313" t="s">
        <v>82</v>
      </c>
      <c r="N751" s="189">
        <v>0</v>
      </c>
      <c r="O751" s="190">
        <v>0</v>
      </c>
      <c r="P751" s="191">
        <v>0</v>
      </c>
      <c r="Q751" s="191">
        <v>0</v>
      </c>
      <c r="R751" s="191">
        <v>0</v>
      </c>
      <c r="S751" s="192">
        <v>0</v>
      </c>
      <c r="T751" s="192">
        <v>0</v>
      </c>
      <c r="U751" s="192">
        <v>0</v>
      </c>
      <c r="V751" s="193">
        <v>0</v>
      </c>
      <c r="W751" s="194">
        <v>0</v>
      </c>
      <c r="X751" s="195"/>
      <c r="Y751" s="196">
        <v>0</v>
      </c>
      <c r="Z751" s="197">
        <v>0</v>
      </c>
      <c r="AA751" s="191">
        <v>0</v>
      </c>
      <c r="AB751" s="198" t="s">
        <v>56</v>
      </c>
      <c r="AC751" s="199" t="s">
        <v>56</v>
      </c>
      <c r="AD751" s="200" t="s">
        <v>56</v>
      </c>
      <c r="AE751" s="199" t="s">
        <v>56</v>
      </c>
      <c r="AF751" s="200" t="s">
        <v>56</v>
      </c>
      <c r="AG751" s="201">
        <v>0</v>
      </c>
      <c r="AH751" s="201" t="s">
        <v>56</v>
      </c>
      <c r="AI751" s="202"/>
      <c r="AJ751" s="203"/>
      <c r="AK751" s="204"/>
      <c r="AL751" s="194"/>
      <c r="AM751" s="205"/>
      <c r="AN751" s="206"/>
      <c r="AO751" s="200">
        <f t="shared" si="200"/>
        <v>0</v>
      </c>
      <c r="AP751" s="207" t="s">
        <v>82</v>
      </c>
      <c r="AQ751" s="198" t="str" cm="1">
        <f t="array" ref="AQ751">_xlfn.IFS(OR($G751="公衆街路灯A",$G751="定額電灯"),$G751&amp;AP751,COUNTIF(G751,"*従量電灯*"),G751,1,"-")</f>
        <v>-</v>
      </c>
      <c r="AR751" s="208" t="str" cm="1">
        <f t="array" ref="AR751">_xlfn.IFS($AN751=0,"-",OR($AH751="対象外",$AH751="-"),"-",OR($G751="公衆街路灯A",$G751="定額電灯"),_xlfn.XLOOKUP($AQ751,削除禁止_電灯料金!$B:$B,削除禁止_電灯料金!$E:$E,0),1,"-")</f>
        <v>-</v>
      </c>
      <c r="AS751" s="209" t="str" cm="1">
        <f t="array" ref="AS751">_xlfn.IFS($AR751="-","-",OR($G751="公衆街路灯A",$G751="定額電灯"),_xlfn.XLOOKUP(AQ751,削除禁止_電灯料金!$B:$B,削除禁止_電灯料金!$D:$D,0),1,"-")</f>
        <v>-</v>
      </c>
      <c r="AT751" s="208" t="str">
        <f>IFERROR(IF(OR($G751="公衆街路灯A",$G751="定額電灯"),"-",ROUND((_xlfn.XLOOKUP($AQ751,削除禁止_電灯料金!$B:$B,削除禁止_電灯料金!$E:$E)*AM751/1000*$K751*$L751/12),2)),"-")</f>
        <v>-</v>
      </c>
      <c r="AU751" s="209" t="str">
        <f>IFERROR(IF(OR($G751="公衆街路灯A",$G751="定額電灯"),"-",ROUND((AM751/1000*$K751*$L751/12)*_xlfn.XLOOKUP($A751,削除禁止_電灯料金!K:K,削除禁止_電灯料金!M:M,"-"),2)),"-")</f>
        <v>-</v>
      </c>
      <c r="AV751" s="210">
        <f>IFERROR(IF(OR($G751="公衆街路灯A",$G751="定額電灯"),ROUND((((AR751+AS751)*AN751))*12*_xlfn.XLOOKUP($A751,削除禁止_電灯料金!K:K,削除禁止_電灯料金!N:N),0),ROUND((AT751+AU751)*AN751*12*_xlfn.XLOOKUP($A751,削除禁止_電灯料金!K:K,削除禁止_電灯料金!N:N),0)),0)</f>
        <v>0</v>
      </c>
      <c r="AW751" s="145"/>
    </row>
    <row r="752" spans="1:49" ht="30" customHeight="1">
      <c r="A752" s="1">
        <v>9</v>
      </c>
      <c r="B752" s="319" t="s">
        <v>764</v>
      </c>
      <c r="C752" s="42"/>
      <c r="D752" s="180" t="s">
        <v>56</v>
      </c>
      <c r="E752" s="181" t="s">
        <v>316</v>
      </c>
      <c r="F752" s="182" t="s">
        <v>645</v>
      </c>
      <c r="G752" s="182" t="s">
        <v>73</v>
      </c>
      <c r="H752" s="318" t="s">
        <v>483</v>
      </c>
      <c r="I752" s="311"/>
      <c r="J752" s="312"/>
      <c r="K752" s="186" t="s">
        <v>82</v>
      </c>
      <c r="L752" s="187" t="s">
        <v>82</v>
      </c>
      <c r="M752" s="313" t="s">
        <v>484</v>
      </c>
      <c r="N752" s="189" t="s">
        <v>485</v>
      </c>
      <c r="O752" s="190">
        <v>0</v>
      </c>
      <c r="P752" s="191" t="s">
        <v>486</v>
      </c>
      <c r="Q752" s="191">
        <v>0</v>
      </c>
      <c r="R752" s="191">
        <v>0</v>
      </c>
      <c r="S752" s="192">
        <v>0</v>
      </c>
      <c r="T752" s="192">
        <v>0</v>
      </c>
      <c r="U752" s="192">
        <v>0</v>
      </c>
      <c r="V752" s="193">
        <v>0</v>
      </c>
      <c r="W752" s="194" t="s">
        <v>56</v>
      </c>
      <c r="X752" s="195"/>
      <c r="Y752" s="196">
        <v>0</v>
      </c>
      <c r="Z752" s="197">
        <v>0</v>
      </c>
      <c r="AA752" s="191">
        <v>0</v>
      </c>
      <c r="AB752" s="198" t="s">
        <v>80</v>
      </c>
      <c r="AC752" s="199" t="s">
        <v>56</v>
      </c>
      <c r="AD752" s="200" t="s">
        <v>56</v>
      </c>
      <c r="AE752" s="199" t="s">
        <v>56</v>
      </c>
      <c r="AF752" s="200" t="s">
        <v>56</v>
      </c>
      <c r="AG752" s="201">
        <v>0</v>
      </c>
      <c r="AH752" s="201" t="s">
        <v>124</v>
      </c>
      <c r="AI752" s="202" t="s">
        <v>487</v>
      </c>
      <c r="AJ752" s="203"/>
      <c r="AK752" s="204"/>
      <c r="AL752" s="194"/>
      <c r="AM752" s="205"/>
      <c r="AN752" s="206"/>
      <c r="AO752" s="200">
        <f t="shared" si="200"/>
        <v>0</v>
      </c>
      <c r="AP752" s="207" t="s">
        <v>82</v>
      </c>
      <c r="AQ752" s="198" t="str" cm="1">
        <f t="array" ref="AQ752">_xlfn.IFS(OR($G752="公衆街路灯A",$G752="定額電灯"),$G752&amp;AP752,COUNTIF(G752,"*従量電灯*"),G752,1,"-")</f>
        <v>従量電灯</v>
      </c>
      <c r="AR752" s="208" t="str" cm="1">
        <f t="array" ref="AR752">_xlfn.IFS($AN752=0,"-",OR($AH752="対象外",$AH752="-"),"-",OR($G752="公衆街路灯A",$G752="定額電灯"),_xlfn.XLOOKUP($AQ752,削除禁止_電灯料金!$B:$B,削除禁止_電灯料金!$E:$E,0),1,"-")</f>
        <v>-</v>
      </c>
      <c r="AS752" s="209" t="str" cm="1">
        <f t="array" ref="AS752">_xlfn.IFS($AR752="-","-",OR($G752="公衆街路灯A",$G752="定額電灯"),_xlfn.XLOOKUP(AQ752,削除禁止_電灯料金!$B:$B,削除禁止_電灯料金!$D:$D,0),1,"-")</f>
        <v>-</v>
      </c>
      <c r="AT752" s="208" t="str">
        <f>IFERROR(IF(OR($G752="公衆街路灯A",$G752="定額電灯"),"-",ROUND((_xlfn.XLOOKUP($AQ752,削除禁止_電灯料金!$B:$B,削除禁止_電灯料金!$E:$E)*AM752/1000*$K752*$L752/12),2)),"-")</f>
        <v>-</v>
      </c>
      <c r="AU752" s="209" t="str">
        <f>IFERROR(IF(OR($G752="公衆街路灯A",$G752="定額電灯"),"-",ROUND((AM752/1000*$K752*$L752/12)*_xlfn.XLOOKUP($A752,削除禁止_電灯料金!K:K,削除禁止_電灯料金!M:M,"-"),2)),"-")</f>
        <v>-</v>
      </c>
      <c r="AV752" s="210">
        <f>IFERROR(IF(OR($G752="公衆街路灯A",$G752="定額電灯"),ROUND((((AR752+AS752)*AN752))*12*_xlfn.XLOOKUP($A752,削除禁止_電灯料金!K:K,削除禁止_電灯料金!N:N),0),ROUND((AT752+AU752)*AN752*12*_xlfn.XLOOKUP($A752,削除禁止_電灯料金!K:K,削除禁止_電灯料金!N:N),0)),0)</f>
        <v>0</v>
      </c>
      <c r="AW752" s="145"/>
    </row>
    <row r="753" spans="1:49" ht="30" customHeight="1">
      <c r="A753" s="1">
        <v>9</v>
      </c>
      <c r="B753" s="319" t="s">
        <v>764</v>
      </c>
      <c r="C753" s="42"/>
      <c r="D753" s="180" t="s">
        <v>56</v>
      </c>
      <c r="E753" s="181" t="s">
        <v>316</v>
      </c>
      <c r="F753" s="182" t="s">
        <v>641</v>
      </c>
      <c r="G753" s="182" t="s">
        <v>73</v>
      </c>
      <c r="H753" s="318" t="s">
        <v>483</v>
      </c>
      <c r="I753" s="311"/>
      <c r="J753" s="312"/>
      <c r="K753" s="186" t="s">
        <v>82</v>
      </c>
      <c r="L753" s="187" t="s">
        <v>82</v>
      </c>
      <c r="M753" s="313" t="s">
        <v>484</v>
      </c>
      <c r="N753" s="189" t="s">
        <v>485</v>
      </c>
      <c r="O753" s="190">
        <v>0</v>
      </c>
      <c r="P753" s="191" t="s">
        <v>486</v>
      </c>
      <c r="Q753" s="191">
        <v>0</v>
      </c>
      <c r="R753" s="191">
        <v>0</v>
      </c>
      <c r="S753" s="192">
        <v>0</v>
      </c>
      <c r="T753" s="192">
        <v>0</v>
      </c>
      <c r="U753" s="192">
        <v>0</v>
      </c>
      <c r="V753" s="193">
        <v>0</v>
      </c>
      <c r="W753" s="194" t="s">
        <v>56</v>
      </c>
      <c r="X753" s="195"/>
      <c r="Y753" s="196">
        <v>0</v>
      </c>
      <c r="Z753" s="197">
        <v>0</v>
      </c>
      <c r="AA753" s="191">
        <v>0</v>
      </c>
      <c r="AB753" s="198" t="s">
        <v>80</v>
      </c>
      <c r="AC753" s="199" t="s">
        <v>56</v>
      </c>
      <c r="AD753" s="200" t="s">
        <v>56</v>
      </c>
      <c r="AE753" s="199" t="s">
        <v>56</v>
      </c>
      <c r="AF753" s="200" t="s">
        <v>56</v>
      </c>
      <c r="AG753" s="201">
        <v>0</v>
      </c>
      <c r="AH753" s="201" t="s">
        <v>124</v>
      </c>
      <c r="AI753" s="202" t="s">
        <v>487</v>
      </c>
      <c r="AJ753" s="203"/>
      <c r="AK753" s="204"/>
      <c r="AL753" s="194"/>
      <c r="AM753" s="205"/>
      <c r="AN753" s="206"/>
      <c r="AO753" s="200">
        <f t="shared" si="200"/>
        <v>0</v>
      </c>
      <c r="AP753" s="207" t="s">
        <v>82</v>
      </c>
      <c r="AQ753" s="198" t="str" cm="1">
        <f t="array" ref="AQ753">_xlfn.IFS(OR($G753="公衆街路灯A",$G753="定額電灯"),$G753&amp;AP753,COUNTIF(G753,"*従量電灯*"),G753,1,"-")</f>
        <v>従量電灯</v>
      </c>
      <c r="AR753" s="208" t="str" cm="1">
        <f t="array" ref="AR753">_xlfn.IFS($AN753=0,"-",OR($AH753="対象外",$AH753="-"),"-",OR($G753="公衆街路灯A",$G753="定額電灯"),_xlfn.XLOOKUP($AQ753,削除禁止_電灯料金!$B:$B,削除禁止_電灯料金!$E:$E,0),1,"-")</f>
        <v>-</v>
      </c>
      <c r="AS753" s="209" t="str" cm="1">
        <f t="array" ref="AS753">_xlfn.IFS($AR753="-","-",OR($G753="公衆街路灯A",$G753="定額電灯"),_xlfn.XLOOKUP(AQ753,削除禁止_電灯料金!$B:$B,削除禁止_電灯料金!$D:$D,0),1,"-")</f>
        <v>-</v>
      </c>
      <c r="AT753" s="208" t="str">
        <f>IFERROR(IF(OR($G753="公衆街路灯A",$G753="定額電灯"),"-",ROUND((_xlfn.XLOOKUP($AQ753,削除禁止_電灯料金!$B:$B,削除禁止_電灯料金!$E:$E)*AM753/1000*$K753*$L753/12),2)),"-")</f>
        <v>-</v>
      </c>
      <c r="AU753" s="209" t="str">
        <f>IFERROR(IF(OR($G753="公衆街路灯A",$G753="定額電灯"),"-",ROUND((AM753/1000*$K753*$L753/12)*_xlfn.XLOOKUP($A753,削除禁止_電灯料金!K:K,削除禁止_電灯料金!M:M,"-"),2)),"-")</f>
        <v>-</v>
      </c>
      <c r="AV753" s="210">
        <f>IFERROR(IF(OR($G753="公衆街路灯A",$G753="定額電灯"),ROUND((((AR753+AS753)*AN753))*12*_xlfn.XLOOKUP($A753,削除禁止_電灯料金!K:K,削除禁止_電灯料金!N:N),0),ROUND((AT753+AU753)*AN753*12*_xlfn.XLOOKUP($A753,削除禁止_電灯料金!K:K,削除禁止_電灯料金!N:N),0)),0)</f>
        <v>0</v>
      </c>
      <c r="AW753" s="145"/>
    </row>
    <row r="754" spans="1:49" ht="30" customHeight="1">
      <c r="A754" s="1">
        <v>9</v>
      </c>
      <c r="B754" s="319" t="s">
        <v>764</v>
      </c>
      <c r="C754" s="42"/>
      <c r="D754" s="180" t="s">
        <v>56</v>
      </c>
      <c r="E754" s="181" t="s">
        <v>316</v>
      </c>
      <c r="F754" s="182" t="s">
        <v>830</v>
      </c>
      <c r="G754" s="182" t="s">
        <v>73</v>
      </c>
      <c r="H754" s="183" t="s">
        <v>769</v>
      </c>
      <c r="I754" s="311"/>
      <c r="J754" s="312"/>
      <c r="K754" s="186" t="s">
        <v>82</v>
      </c>
      <c r="L754" s="187" t="s">
        <v>82</v>
      </c>
      <c r="M754" s="313" t="s">
        <v>785</v>
      </c>
      <c r="N754" s="189" t="s">
        <v>75</v>
      </c>
      <c r="O754" s="190">
        <v>1</v>
      </c>
      <c r="P754" s="191" t="s">
        <v>486</v>
      </c>
      <c r="Q754" s="191">
        <v>0</v>
      </c>
      <c r="R754" s="191" t="s">
        <v>88</v>
      </c>
      <c r="S754" s="192" t="s">
        <v>786</v>
      </c>
      <c r="T754" s="192">
        <v>0</v>
      </c>
      <c r="U754" s="192" t="s">
        <v>787</v>
      </c>
      <c r="V754" s="193">
        <v>0</v>
      </c>
      <c r="W754" s="194" t="s">
        <v>56</v>
      </c>
      <c r="X754" s="195">
        <v>3</v>
      </c>
      <c r="Y754" s="196">
        <v>3</v>
      </c>
      <c r="Z754" s="197">
        <v>0</v>
      </c>
      <c r="AA754" s="191">
        <v>0</v>
      </c>
      <c r="AB754" s="198" t="s">
        <v>80</v>
      </c>
      <c r="AC754" s="199" t="s">
        <v>56</v>
      </c>
      <c r="AD754" s="200" t="s">
        <v>56</v>
      </c>
      <c r="AE754" s="199" t="s">
        <v>56</v>
      </c>
      <c r="AF754" s="200">
        <v>0</v>
      </c>
      <c r="AG754" s="201">
        <v>0</v>
      </c>
      <c r="AH754" s="201" t="s">
        <v>124</v>
      </c>
      <c r="AI754" s="202" t="s">
        <v>487</v>
      </c>
      <c r="AJ754" s="203"/>
      <c r="AK754" s="204"/>
      <c r="AL754" s="194"/>
      <c r="AM754" s="205"/>
      <c r="AN754" s="206"/>
      <c r="AO754" s="200">
        <f t="shared" si="200"/>
        <v>0</v>
      </c>
      <c r="AP754" s="207" t="s">
        <v>82</v>
      </c>
      <c r="AQ754" s="198" t="str" cm="1">
        <f t="array" ref="AQ754">_xlfn.IFS(OR($G754="公衆街路灯A",$G754="定額電灯"),$G754&amp;AP754,COUNTIF(G754,"*従量電灯*"),G754,1,"-")</f>
        <v>従量電灯</v>
      </c>
      <c r="AR754" s="208" t="str" cm="1">
        <f t="array" ref="AR754">_xlfn.IFS($AN754=0,"-",OR($AH754="対象外",$AH754="-"),"-",OR($G754="公衆街路灯A",$G754="定額電灯"),_xlfn.XLOOKUP($AQ754,削除禁止_電灯料金!$B:$B,削除禁止_電灯料金!$E:$E,0),1,"-")</f>
        <v>-</v>
      </c>
      <c r="AS754" s="209" t="str" cm="1">
        <f t="array" ref="AS754">_xlfn.IFS($AR754="-","-",OR($G754="公衆街路灯A",$G754="定額電灯"),_xlfn.XLOOKUP(AQ754,削除禁止_電灯料金!$B:$B,削除禁止_電灯料金!$D:$D,0),1,"-")</f>
        <v>-</v>
      </c>
      <c r="AT754" s="208" t="str">
        <f>IFERROR(IF(OR($G754="公衆街路灯A",$G754="定額電灯"),"-",ROUND((_xlfn.XLOOKUP($AQ754,削除禁止_電灯料金!$B:$B,削除禁止_電灯料金!$E:$E)*AM754/1000*$K754*$L754/12),2)),"-")</f>
        <v>-</v>
      </c>
      <c r="AU754" s="209" t="str">
        <f>IFERROR(IF(OR($G754="公衆街路灯A",$G754="定額電灯"),"-",ROUND((AM754/1000*$K754*$L754/12)*_xlfn.XLOOKUP($A754,削除禁止_電灯料金!K:K,削除禁止_電灯料金!M:M,"-"),2)),"-")</f>
        <v>-</v>
      </c>
      <c r="AV754" s="210">
        <f>IFERROR(IF(OR($G754="公衆街路灯A",$G754="定額電灯"),ROUND((((AR754+AS754)*AN754))*12*_xlfn.XLOOKUP($A754,削除禁止_電灯料金!K:K,削除禁止_電灯料金!N:N),0),ROUND((AT754+AU754)*AN754*12*_xlfn.XLOOKUP($A754,削除禁止_電灯料金!K:K,削除禁止_電灯料金!N:N),0)),0)</f>
        <v>0</v>
      </c>
      <c r="AW754" s="145"/>
    </row>
    <row r="755" spans="1:49" ht="30" customHeight="1">
      <c r="A755" s="1">
        <v>9</v>
      </c>
      <c r="B755" s="319" t="s">
        <v>764</v>
      </c>
      <c r="C755" s="42"/>
      <c r="D755" s="146" t="s">
        <v>56</v>
      </c>
      <c r="E755" s="147" t="s">
        <v>316</v>
      </c>
      <c r="F755" s="148" t="s">
        <v>830</v>
      </c>
      <c r="G755" s="148" t="s">
        <v>73</v>
      </c>
      <c r="H755" s="149"/>
      <c r="I755" s="280"/>
      <c r="J755" s="267"/>
      <c r="K755" s="152">
        <v>24</v>
      </c>
      <c r="L755" s="153">
        <v>365</v>
      </c>
      <c r="M755" s="281" t="s">
        <v>770</v>
      </c>
      <c r="N755" s="119" t="s">
        <v>86</v>
      </c>
      <c r="O755" s="120">
        <v>1</v>
      </c>
      <c r="P755" s="155" t="s">
        <v>725</v>
      </c>
      <c r="Q755" s="155">
        <v>0</v>
      </c>
      <c r="R755" s="155" t="s">
        <v>88</v>
      </c>
      <c r="S755" s="156">
        <v>0</v>
      </c>
      <c r="T755" s="156">
        <v>0</v>
      </c>
      <c r="U755" s="156">
        <v>0</v>
      </c>
      <c r="V755" s="157" t="s">
        <v>90</v>
      </c>
      <c r="W755" s="158">
        <v>2</v>
      </c>
      <c r="X755" s="159">
        <v>1</v>
      </c>
      <c r="Y755" s="160">
        <v>1</v>
      </c>
      <c r="Z755" s="161">
        <f t="shared" ref="Z755" si="204">K755*L755*W755*Y755/12/1000</f>
        <v>1.46</v>
      </c>
      <c r="AA755" s="155">
        <v>0</v>
      </c>
      <c r="AB755" s="162" t="s">
        <v>80</v>
      </c>
      <c r="AC755" s="163" t="s">
        <v>56</v>
      </c>
      <c r="AD755" s="164" t="s">
        <v>56</v>
      </c>
      <c r="AE755" s="163" t="s">
        <v>56</v>
      </c>
      <c r="AF755" s="164">
        <f t="shared" ref="AF755" si="205">$B$2*Z755/Y755</f>
        <v>43.8</v>
      </c>
      <c r="AG755" s="165">
        <f t="shared" ref="AG755" si="206">Y755*AF755*120</f>
        <v>5256</v>
      </c>
      <c r="AH755" s="166" t="s">
        <v>81</v>
      </c>
      <c r="AI755" s="167"/>
      <c r="AJ755" s="168"/>
      <c r="AK755" s="169"/>
      <c r="AL755" s="170"/>
      <c r="AM755" s="171"/>
      <c r="AN755" s="172"/>
      <c r="AO755" s="173">
        <f t="shared" si="200"/>
        <v>0</v>
      </c>
      <c r="AP755" s="174" t="s">
        <v>82</v>
      </c>
      <c r="AQ755" s="175" t="str" cm="1">
        <f t="array" ref="AQ755">_xlfn.IFS(OR($G755="公衆街路灯A",$G755="定額電灯"),$G755&amp;AP755,COUNTIF(G755,"*従量電灯*"),G755,1,"-")</f>
        <v>従量電灯</v>
      </c>
      <c r="AR755" s="176" t="str" cm="1">
        <f t="array" ref="AR755">_xlfn.IFS($AN755=0,"-",OR($AH755="対象外",$AH755="-"),"-",OR($G755="公衆街路灯A",$G755="定額電灯"),_xlfn.XLOOKUP($AQ755,削除禁止_電灯料金!$B:$B,削除禁止_電灯料金!$E:$E,0),1,"-")</f>
        <v>-</v>
      </c>
      <c r="AS755" s="177" t="str" cm="1">
        <f t="array" ref="AS755">_xlfn.IFS($AR755="-","-",OR($G755="公衆街路灯A",$G755="定額電灯"),_xlfn.XLOOKUP(AQ755,削除禁止_電灯料金!$B:$B,削除禁止_電灯料金!$D:$D,0),1,"-")</f>
        <v>-</v>
      </c>
      <c r="AT755" s="176">
        <f>IFERROR(IF(OR($G755="公衆街路灯A",$G755="定額電灯"),"-",ROUND((_xlfn.XLOOKUP($AQ755,削除禁止_電灯料金!$B:$B,削除禁止_電灯料金!$E:$E)*AM755/1000*$K755*$L755/12),2)),"-")</f>
        <v>0</v>
      </c>
      <c r="AU755" s="177">
        <f>IFERROR(IF(OR($G755="公衆街路灯A",$G755="定額電灯"),"-",ROUND((AM755/1000*$K755*$L755/12)*_xlfn.XLOOKUP($A755,削除禁止_電灯料金!K:K,削除禁止_電灯料金!M:M,"-"),2)),"-")</f>
        <v>0</v>
      </c>
      <c r="AV755" s="178">
        <f>IFERROR(IF(OR($G755="公衆街路灯A",$G755="定額電灯"),ROUND((((AR755+AS755)*AN755))*12*_xlfn.XLOOKUP($A755,削除禁止_電灯料金!K:K,削除禁止_電灯料金!N:N),0),ROUND((AT755+AU755)*AN755*12*_xlfn.XLOOKUP($A755,削除禁止_電灯料金!K:K,削除禁止_電灯料金!N:N),0)),0)</f>
        <v>0</v>
      </c>
      <c r="AW755" s="145"/>
    </row>
    <row r="756" spans="1:49" ht="30" customHeight="1">
      <c r="A756" s="1">
        <v>9</v>
      </c>
      <c r="B756" s="319" t="s">
        <v>764</v>
      </c>
      <c r="C756" s="42"/>
      <c r="D756" s="180" t="s">
        <v>56</v>
      </c>
      <c r="E756" s="181" t="s">
        <v>316</v>
      </c>
      <c r="F756" s="182" t="s">
        <v>831</v>
      </c>
      <c r="G756" s="182" t="s">
        <v>73</v>
      </c>
      <c r="H756" s="318" t="s">
        <v>483</v>
      </c>
      <c r="I756" s="311"/>
      <c r="J756" s="312"/>
      <c r="K756" s="186" t="s">
        <v>82</v>
      </c>
      <c r="L756" s="187" t="s">
        <v>82</v>
      </c>
      <c r="M756" s="313" t="s">
        <v>484</v>
      </c>
      <c r="N756" s="189" t="s">
        <v>485</v>
      </c>
      <c r="O756" s="190">
        <v>0</v>
      </c>
      <c r="P756" s="191" t="s">
        <v>486</v>
      </c>
      <c r="Q756" s="191">
        <v>0</v>
      </c>
      <c r="R756" s="191">
        <v>0</v>
      </c>
      <c r="S756" s="192">
        <v>0</v>
      </c>
      <c r="T756" s="192">
        <v>0</v>
      </c>
      <c r="U756" s="192">
        <v>0</v>
      </c>
      <c r="V756" s="193">
        <v>0</v>
      </c>
      <c r="W756" s="194" t="s">
        <v>56</v>
      </c>
      <c r="X756" s="195"/>
      <c r="Y756" s="196">
        <v>0</v>
      </c>
      <c r="Z756" s="197">
        <v>0</v>
      </c>
      <c r="AA756" s="191">
        <v>0</v>
      </c>
      <c r="AB756" s="198" t="s">
        <v>80</v>
      </c>
      <c r="AC756" s="199" t="s">
        <v>56</v>
      </c>
      <c r="AD756" s="200" t="s">
        <v>56</v>
      </c>
      <c r="AE756" s="199" t="s">
        <v>56</v>
      </c>
      <c r="AF756" s="200" t="s">
        <v>56</v>
      </c>
      <c r="AG756" s="201">
        <v>0</v>
      </c>
      <c r="AH756" s="201" t="s">
        <v>124</v>
      </c>
      <c r="AI756" s="202" t="s">
        <v>487</v>
      </c>
      <c r="AJ756" s="203"/>
      <c r="AK756" s="204"/>
      <c r="AL756" s="194"/>
      <c r="AM756" s="205"/>
      <c r="AN756" s="206"/>
      <c r="AO756" s="200">
        <f t="shared" si="200"/>
        <v>0</v>
      </c>
      <c r="AP756" s="207" t="s">
        <v>82</v>
      </c>
      <c r="AQ756" s="198" t="str" cm="1">
        <f t="array" ref="AQ756">_xlfn.IFS(OR($G756="公衆街路灯A",$G756="定額電灯"),$G756&amp;AP756,COUNTIF(G756,"*従量電灯*"),G756,1,"-")</f>
        <v>従量電灯</v>
      </c>
      <c r="AR756" s="208" t="str" cm="1">
        <f t="array" ref="AR756">_xlfn.IFS($AN756=0,"-",OR($AH756="対象外",$AH756="-"),"-",OR($G756="公衆街路灯A",$G756="定額電灯"),_xlfn.XLOOKUP($AQ756,削除禁止_電灯料金!$B:$B,削除禁止_電灯料金!$E:$E,0),1,"-")</f>
        <v>-</v>
      </c>
      <c r="AS756" s="209" t="str" cm="1">
        <f t="array" ref="AS756">_xlfn.IFS($AR756="-","-",OR($G756="公衆街路灯A",$G756="定額電灯"),_xlfn.XLOOKUP(AQ756,削除禁止_電灯料金!$B:$B,削除禁止_電灯料金!$D:$D,0),1,"-")</f>
        <v>-</v>
      </c>
      <c r="AT756" s="208" t="str">
        <f>IFERROR(IF(OR($G756="公衆街路灯A",$G756="定額電灯"),"-",ROUND((_xlfn.XLOOKUP($AQ756,削除禁止_電灯料金!$B:$B,削除禁止_電灯料金!$E:$E)*AM756/1000*$K756*$L756/12),2)),"-")</f>
        <v>-</v>
      </c>
      <c r="AU756" s="209" t="str">
        <f>IFERROR(IF(OR($G756="公衆街路灯A",$G756="定額電灯"),"-",ROUND((AM756/1000*$K756*$L756/12)*_xlfn.XLOOKUP($A756,削除禁止_電灯料金!K:K,削除禁止_電灯料金!M:M,"-"),2)),"-")</f>
        <v>-</v>
      </c>
      <c r="AV756" s="210">
        <f>IFERROR(IF(OR($G756="公衆街路灯A",$G756="定額電灯"),ROUND((((AR756+AS756)*AN756))*12*_xlfn.XLOOKUP($A756,削除禁止_電灯料金!K:K,削除禁止_電灯料金!N:N),0),ROUND((AT756+AU756)*AN756*12*_xlfn.XLOOKUP($A756,削除禁止_電灯料金!K:K,削除禁止_電灯料金!N:N),0)),0)</f>
        <v>0</v>
      </c>
      <c r="AW756" s="145"/>
    </row>
    <row r="757" spans="1:49" ht="30" customHeight="1">
      <c r="A757" s="1">
        <v>9</v>
      </c>
      <c r="B757" s="319" t="s">
        <v>764</v>
      </c>
      <c r="C757" s="42"/>
      <c r="D757" s="146" t="s">
        <v>56</v>
      </c>
      <c r="E757" s="147" t="s">
        <v>316</v>
      </c>
      <c r="F757" s="148" t="s">
        <v>858</v>
      </c>
      <c r="G757" s="148" t="s">
        <v>73</v>
      </c>
      <c r="H757" s="149"/>
      <c r="I757" s="280"/>
      <c r="J757" s="267"/>
      <c r="K757" s="152">
        <v>0.5</v>
      </c>
      <c r="L757" s="153">
        <v>10</v>
      </c>
      <c r="M757" s="281" t="s">
        <v>799</v>
      </c>
      <c r="N757" s="119" t="s">
        <v>134</v>
      </c>
      <c r="O757" s="120">
        <v>2</v>
      </c>
      <c r="P757" s="155" t="s">
        <v>111</v>
      </c>
      <c r="Q757" s="155">
        <v>0</v>
      </c>
      <c r="R757" s="155">
        <v>0</v>
      </c>
      <c r="S757" s="156" t="s">
        <v>800</v>
      </c>
      <c r="T757" s="156">
        <v>0</v>
      </c>
      <c r="U757" s="156">
        <v>0</v>
      </c>
      <c r="V757" s="157">
        <v>0</v>
      </c>
      <c r="W757" s="158">
        <v>48</v>
      </c>
      <c r="X757" s="159">
        <v>3</v>
      </c>
      <c r="Y757" s="160">
        <v>6</v>
      </c>
      <c r="Z757" s="161">
        <f t="shared" ref="Z757:Z760" si="207">K757*L757*W757*Y757/12/1000</f>
        <v>0.12</v>
      </c>
      <c r="AA757" s="155">
        <v>0</v>
      </c>
      <c r="AB757" s="162" t="s">
        <v>80</v>
      </c>
      <c r="AC757" s="163" t="s">
        <v>56</v>
      </c>
      <c r="AD757" s="164" t="s">
        <v>56</v>
      </c>
      <c r="AE757" s="163" t="s">
        <v>56</v>
      </c>
      <c r="AF757" s="164">
        <f t="shared" ref="AF757:AF760" si="208">$B$2*Z757/Y757</f>
        <v>0.6</v>
      </c>
      <c r="AG757" s="165">
        <f t="shared" ref="AG757:AG760" si="209">Y757*AF757*120</f>
        <v>431.99999999999994</v>
      </c>
      <c r="AH757" s="166" t="s">
        <v>113</v>
      </c>
      <c r="AI757" s="167"/>
      <c r="AJ757" s="168"/>
      <c r="AK757" s="169"/>
      <c r="AL757" s="170"/>
      <c r="AM757" s="171"/>
      <c r="AN757" s="172"/>
      <c r="AO757" s="173">
        <f t="shared" si="200"/>
        <v>0</v>
      </c>
      <c r="AP757" s="174" t="s">
        <v>82</v>
      </c>
      <c r="AQ757" s="175" t="str" cm="1">
        <f t="array" ref="AQ757">_xlfn.IFS(OR($G757="公衆街路灯A",$G757="定額電灯"),$G757&amp;AP757,COUNTIF(G757,"*従量電灯*"),G757,1,"-")</f>
        <v>従量電灯</v>
      </c>
      <c r="AR757" s="176" t="str" cm="1">
        <f t="array" ref="AR757">_xlfn.IFS($AN757=0,"-",OR($AH757="対象外",$AH757="-"),"-",OR($G757="公衆街路灯A",$G757="定額電灯"),_xlfn.XLOOKUP($AQ757,削除禁止_電灯料金!$B:$B,削除禁止_電灯料金!$E:$E,0),1,"-")</f>
        <v>-</v>
      </c>
      <c r="AS757" s="177" t="str" cm="1">
        <f t="array" ref="AS757">_xlfn.IFS($AR757="-","-",OR($G757="公衆街路灯A",$G757="定額電灯"),_xlfn.XLOOKUP(AQ757,削除禁止_電灯料金!$B:$B,削除禁止_電灯料金!$D:$D,0),1,"-")</f>
        <v>-</v>
      </c>
      <c r="AT757" s="176">
        <f>IFERROR(IF(OR($G757="公衆街路灯A",$G757="定額電灯"),"-",ROUND((_xlfn.XLOOKUP($AQ757,削除禁止_電灯料金!$B:$B,削除禁止_電灯料金!$E:$E)*AM757/1000*$K757*$L757/12),2)),"-")</f>
        <v>0</v>
      </c>
      <c r="AU757" s="177">
        <f>IFERROR(IF(OR($G757="公衆街路灯A",$G757="定額電灯"),"-",ROUND((AM757/1000*$K757*$L757/12)*_xlfn.XLOOKUP($A757,削除禁止_電灯料金!K:K,削除禁止_電灯料金!M:M,"-"),2)),"-")</f>
        <v>0</v>
      </c>
      <c r="AV757" s="178">
        <f>IFERROR(IF(OR($G757="公衆街路灯A",$G757="定額電灯"),ROUND((((AR757+AS757)*AN757))*12*_xlfn.XLOOKUP($A757,削除禁止_電灯料金!K:K,削除禁止_電灯料金!N:N),0),ROUND((AT757+AU757)*AN757*12*_xlfn.XLOOKUP($A757,削除禁止_電灯料金!K:K,削除禁止_電灯料金!N:N),0)),0)</f>
        <v>0</v>
      </c>
      <c r="AW757" s="145"/>
    </row>
    <row r="758" spans="1:49" ht="30" customHeight="1">
      <c r="A758" s="1">
        <v>9</v>
      </c>
      <c r="B758" s="319" t="s">
        <v>764</v>
      </c>
      <c r="C758" s="42"/>
      <c r="D758" s="146" t="s">
        <v>56</v>
      </c>
      <c r="E758" s="147" t="s">
        <v>316</v>
      </c>
      <c r="F758" s="148" t="s">
        <v>798</v>
      </c>
      <c r="G758" s="148" t="s">
        <v>73</v>
      </c>
      <c r="H758" s="149"/>
      <c r="I758" s="280"/>
      <c r="J758" s="267"/>
      <c r="K758" s="152">
        <v>0.5</v>
      </c>
      <c r="L758" s="153">
        <v>10</v>
      </c>
      <c r="M758" s="281" t="s">
        <v>799</v>
      </c>
      <c r="N758" s="119" t="s">
        <v>134</v>
      </c>
      <c r="O758" s="120">
        <v>2</v>
      </c>
      <c r="P758" s="155" t="s">
        <v>111</v>
      </c>
      <c r="Q758" s="155">
        <v>0</v>
      </c>
      <c r="R758" s="155">
        <v>0</v>
      </c>
      <c r="S758" s="156" t="s">
        <v>800</v>
      </c>
      <c r="T758" s="156">
        <v>0</v>
      </c>
      <c r="U758" s="156">
        <v>0</v>
      </c>
      <c r="V758" s="157">
        <v>0</v>
      </c>
      <c r="W758" s="158">
        <v>48</v>
      </c>
      <c r="X758" s="159">
        <v>2</v>
      </c>
      <c r="Y758" s="160">
        <v>4</v>
      </c>
      <c r="Z758" s="161">
        <f t="shared" si="207"/>
        <v>0.08</v>
      </c>
      <c r="AA758" s="155">
        <v>0</v>
      </c>
      <c r="AB758" s="162" t="s">
        <v>80</v>
      </c>
      <c r="AC758" s="163" t="s">
        <v>56</v>
      </c>
      <c r="AD758" s="164" t="s">
        <v>56</v>
      </c>
      <c r="AE758" s="163" t="s">
        <v>56</v>
      </c>
      <c r="AF758" s="164">
        <f t="shared" si="208"/>
        <v>0.6</v>
      </c>
      <c r="AG758" s="165">
        <f t="shared" si="209"/>
        <v>288</v>
      </c>
      <c r="AH758" s="166" t="s">
        <v>113</v>
      </c>
      <c r="AI758" s="167"/>
      <c r="AJ758" s="168"/>
      <c r="AK758" s="169"/>
      <c r="AL758" s="170"/>
      <c r="AM758" s="171"/>
      <c r="AN758" s="172"/>
      <c r="AO758" s="173">
        <f t="shared" si="200"/>
        <v>0</v>
      </c>
      <c r="AP758" s="174" t="s">
        <v>82</v>
      </c>
      <c r="AQ758" s="175" t="str" cm="1">
        <f t="array" ref="AQ758">_xlfn.IFS(OR($G758="公衆街路灯A",$G758="定額電灯"),$G758&amp;AP758,COUNTIF(G758,"*従量電灯*"),G758,1,"-")</f>
        <v>従量電灯</v>
      </c>
      <c r="AR758" s="176" t="str" cm="1">
        <f t="array" ref="AR758">_xlfn.IFS($AN758=0,"-",OR($AH758="対象外",$AH758="-"),"-",OR($G758="公衆街路灯A",$G758="定額電灯"),_xlfn.XLOOKUP($AQ758,削除禁止_電灯料金!$B:$B,削除禁止_電灯料金!$E:$E,0),1,"-")</f>
        <v>-</v>
      </c>
      <c r="AS758" s="177" t="str" cm="1">
        <f t="array" ref="AS758">_xlfn.IFS($AR758="-","-",OR($G758="公衆街路灯A",$G758="定額電灯"),_xlfn.XLOOKUP(AQ758,削除禁止_電灯料金!$B:$B,削除禁止_電灯料金!$D:$D,0),1,"-")</f>
        <v>-</v>
      </c>
      <c r="AT758" s="176">
        <f>IFERROR(IF(OR($G758="公衆街路灯A",$G758="定額電灯"),"-",ROUND((_xlfn.XLOOKUP($AQ758,削除禁止_電灯料金!$B:$B,削除禁止_電灯料金!$E:$E)*AM758/1000*$K758*$L758/12),2)),"-")</f>
        <v>0</v>
      </c>
      <c r="AU758" s="177">
        <f>IFERROR(IF(OR($G758="公衆街路灯A",$G758="定額電灯"),"-",ROUND((AM758/1000*$K758*$L758/12)*_xlfn.XLOOKUP($A758,削除禁止_電灯料金!K:K,削除禁止_電灯料金!M:M,"-"),2)),"-")</f>
        <v>0</v>
      </c>
      <c r="AV758" s="178">
        <f>IFERROR(IF(OR($G758="公衆街路灯A",$G758="定額電灯"),ROUND((((AR758+AS758)*AN758))*12*_xlfn.XLOOKUP($A758,削除禁止_電灯料金!K:K,削除禁止_電灯料金!N:N),0),ROUND((AT758+AU758)*AN758*12*_xlfn.XLOOKUP($A758,削除禁止_電灯料金!K:K,削除禁止_電灯料金!N:N),0)),0)</f>
        <v>0</v>
      </c>
      <c r="AW758" s="145"/>
    </row>
    <row r="759" spans="1:49" ht="30" customHeight="1">
      <c r="A759" s="1">
        <v>9</v>
      </c>
      <c r="B759" s="319" t="s">
        <v>764</v>
      </c>
      <c r="C759" s="42"/>
      <c r="D759" s="146" t="s">
        <v>56</v>
      </c>
      <c r="E759" s="147" t="s">
        <v>316</v>
      </c>
      <c r="F759" s="148" t="s">
        <v>859</v>
      </c>
      <c r="G759" s="148" t="s">
        <v>73</v>
      </c>
      <c r="H759" s="149"/>
      <c r="I759" s="280"/>
      <c r="J759" s="267"/>
      <c r="K759" s="152">
        <v>3</v>
      </c>
      <c r="L759" s="153">
        <v>10</v>
      </c>
      <c r="M759" s="281" t="s">
        <v>780</v>
      </c>
      <c r="N759" s="119" t="s">
        <v>110</v>
      </c>
      <c r="O759" s="120">
        <v>2</v>
      </c>
      <c r="P759" s="155" t="s">
        <v>111</v>
      </c>
      <c r="Q759" s="155">
        <v>0</v>
      </c>
      <c r="R759" s="155" t="s">
        <v>112</v>
      </c>
      <c r="S759" s="156" t="s">
        <v>781</v>
      </c>
      <c r="T759" s="156">
        <v>0</v>
      </c>
      <c r="U759" s="156" t="s">
        <v>96</v>
      </c>
      <c r="V759" s="157">
        <v>0</v>
      </c>
      <c r="W759" s="158">
        <v>48</v>
      </c>
      <c r="X759" s="159">
        <v>6</v>
      </c>
      <c r="Y759" s="160">
        <v>12</v>
      </c>
      <c r="Z759" s="161">
        <f t="shared" si="207"/>
        <v>1.44</v>
      </c>
      <c r="AA759" s="155">
        <v>0</v>
      </c>
      <c r="AB759" s="162" t="s">
        <v>80</v>
      </c>
      <c r="AC759" s="163" t="s">
        <v>56</v>
      </c>
      <c r="AD759" s="164" t="s">
        <v>56</v>
      </c>
      <c r="AE759" s="163" t="s">
        <v>56</v>
      </c>
      <c r="AF759" s="164">
        <f t="shared" si="208"/>
        <v>3.5999999999999996</v>
      </c>
      <c r="AG759" s="165">
        <f t="shared" si="209"/>
        <v>5183.9999999999991</v>
      </c>
      <c r="AH759" s="166" t="s">
        <v>113</v>
      </c>
      <c r="AI759" s="167"/>
      <c r="AJ759" s="168"/>
      <c r="AK759" s="169"/>
      <c r="AL759" s="170"/>
      <c r="AM759" s="171"/>
      <c r="AN759" s="172"/>
      <c r="AO759" s="173">
        <f t="shared" si="200"/>
        <v>0</v>
      </c>
      <c r="AP759" s="174" t="s">
        <v>82</v>
      </c>
      <c r="AQ759" s="175" t="str" cm="1">
        <f t="array" ref="AQ759">_xlfn.IFS(OR($G759="公衆街路灯A",$G759="定額電灯"),$G759&amp;AP759,COUNTIF(G759,"*従量電灯*"),G759,1,"-")</f>
        <v>従量電灯</v>
      </c>
      <c r="AR759" s="176" t="str" cm="1">
        <f t="array" ref="AR759">_xlfn.IFS($AN759=0,"-",OR($AH759="対象外",$AH759="-"),"-",OR($G759="公衆街路灯A",$G759="定額電灯"),_xlfn.XLOOKUP($AQ759,削除禁止_電灯料金!$B:$B,削除禁止_電灯料金!$E:$E,0),1,"-")</f>
        <v>-</v>
      </c>
      <c r="AS759" s="177" t="str" cm="1">
        <f t="array" ref="AS759">_xlfn.IFS($AR759="-","-",OR($G759="公衆街路灯A",$G759="定額電灯"),_xlfn.XLOOKUP(AQ759,削除禁止_電灯料金!$B:$B,削除禁止_電灯料金!$D:$D,0),1,"-")</f>
        <v>-</v>
      </c>
      <c r="AT759" s="176">
        <f>IFERROR(IF(OR($G759="公衆街路灯A",$G759="定額電灯"),"-",ROUND((_xlfn.XLOOKUP($AQ759,削除禁止_電灯料金!$B:$B,削除禁止_電灯料金!$E:$E)*AM759/1000*$K759*$L759/12),2)),"-")</f>
        <v>0</v>
      </c>
      <c r="AU759" s="177">
        <f>IFERROR(IF(OR($G759="公衆街路灯A",$G759="定額電灯"),"-",ROUND((AM759/1000*$K759*$L759/12)*_xlfn.XLOOKUP($A759,削除禁止_電灯料金!K:K,削除禁止_電灯料金!M:M,"-"),2)),"-")</f>
        <v>0</v>
      </c>
      <c r="AV759" s="178">
        <f>IFERROR(IF(OR($G759="公衆街路灯A",$G759="定額電灯"),ROUND((((AR759+AS759)*AN759))*12*_xlfn.XLOOKUP($A759,削除禁止_電灯料金!K:K,削除禁止_電灯料金!N:N),0),ROUND((AT759+AU759)*AN759*12*_xlfn.XLOOKUP($A759,削除禁止_電灯料金!K:K,削除禁止_電灯料金!N:N),0)),0)</f>
        <v>0</v>
      </c>
      <c r="AW759" s="145"/>
    </row>
    <row r="760" spans="1:49" ht="30" customHeight="1">
      <c r="A760" s="1">
        <v>9</v>
      </c>
      <c r="B760" s="319" t="s">
        <v>764</v>
      </c>
      <c r="C760" s="42"/>
      <c r="D760" s="146" t="s">
        <v>56</v>
      </c>
      <c r="E760" s="147" t="s">
        <v>316</v>
      </c>
      <c r="F760" s="148" t="s">
        <v>859</v>
      </c>
      <c r="G760" s="148" t="s">
        <v>73</v>
      </c>
      <c r="H760" s="149"/>
      <c r="I760" s="280"/>
      <c r="J760" s="267"/>
      <c r="K760" s="152">
        <v>24</v>
      </c>
      <c r="L760" s="153">
        <v>365</v>
      </c>
      <c r="M760" s="281" t="s">
        <v>796</v>
      </c>
      <c r="N760" s="119" t="s">
        <v>86</v>
      </c>
      <c r="O760" s="120">
        <v>1</v>
      </c>
      <c r="P760" s="155" t="s">
        <v>189</v>
      </c>
      <c r="Q760" s="155">
        <v>0</v>
      </c>
      <c r="R760" s="155" t="s">
        <v>88</v>
      </c>
      <c r="S760" s="156">
        <v>0</v>
      </c>
      <c r="T760" s="156">
        <v>0</v>
      </c>
      <c r="U760" s="156">
        <v>0</v>
      </c>
      <c r="V760" s="157" t="s">
        <v>90</v>
      </c>
      <c r="W760" s="158">
        <v>3.8</v>
      </c>
      <c r="X760" s="159">
        <v>1</v>
      </c>
      <c r="Y760" s="160">
        <v>1</v>
      </c>
      <c r="Z760" s="161">
        <f t="shared" si="207"/>
        <v>2.774</v>
      </c>
      <c r="AA760" s="155">
        <v>0</v>
      </c>
      <c r="AB760" s="162" t="s">
        <v>80</v>
      </c>
      <c r="AC760" s="163" t="s">
        <v>56</v>
      </c>
      <c r="AD760" s="164" t="s">
        <v>56</v>
      </c>
      <c r="AE760" s="163" t="s">
        <v>56</v>
      </c>
      <c r="AF760" s="164">
        <f t="shared" si="208"/>
        <v>83.22</v>
      </c>
      <c r="AG760" s="165">
        <f t="shared" si="209"/>
        <v>9986.4</v>
      </c>
      <c r="AH760" s="166" t="s">
        <v>81</v>
      </c>
      <c r="AI760" s="167"/>
      <c r="AJ760" s="168"/>
      <c r="AK760" s="169"/>
      <c r="AL760" s="170"/>
      <c r="AM760" s="171"/>
      <c r="AN760" s="172"/>
      <c r="AO760" s="173">
        <f t="shared" si="200"/>
        <v>0</v>
      </c>
      <c r="AP760" s="174" t="s">
        <v>82</v>
      </c>
      <c r="AQ760" s="175" t="str" cm="1">
        <f t="array" ref="AQ760">_xlfn.IFS(OR($G760="公衆街路灯A",$G760="定額電灯"),$G760&amp;AP760,COUNTIF(G760,"*従量電灯*"),G760,1,"-")</f>
        <v>従量電灯</v>
      </c>
      <c r="AR760" s="176" t="str" cm="1">
        <f t="array" ref="AR760">_xlfn.IFS($AN760=0,"-",OR($AH760="対象外",$AH760="-"),"-",OR($G760="公衆街路灯A",$G760="定額電灯"),_xlfn.XLOOKUP($AQ760,削除禁止_電灯料金!$B:$B,削除禁止_電灯料金!$E:$E,0),1,"-")</f>
        <v>-</v>
      </c>
      <c r="AS760" s="177" t="str" cm="1">
        <f t="array" ref="AS760">_xlfn.IFS($AR760="-","-",OR($G760="公衆街路灯A",$G760="定額電灯"),_xlfn.XLOOKUP(AQ760,削除禁止_電灯料金!$B:$B,削除禁止_電灯料金!$D:$D,0),1,"-")</f>
        <v>-</v>
      </c>
      <c r="AT760" s="176">
        <f>IFERROR(IF(OR($G760="公衆街路灯A",$G760="定額電灯"),"-",ROUND((_xlfn.XLOOKUP($AQ760,削除禁止_電灯料金!$B:$B,削除禁止_電灯料金!$E:$E)*AM760/1000*$K760*$L760/12),2)),"-")</f>
        <v>0</v>
      </c>
      <c r="AU760" s="177">
        <f>IFERROR(IF(OR($G760="公衆街路灯A",$G760="定額電灯"),"-",ROUND((AM760/1000*$K760*$L760/12)*_xlfn.XLOOKUP($A760,削除禁止_電灯料金!K:K,削除禁止_電灯料金!M:M,"-"),2)),"-")</f>
        <v>0</v>
      </c>
      <c r="AV760" s="178">
        <f>IFERROR(IF(OR($G760="公衆街路灯A",$G760="定額電灯"),ROUND((((AR760+AS760)*AN760))*12*_xlfn.XLOOKUP($A760,削除禁止_電灯料金!K:K,削除禁止_電灯料金!N:N),0),ROUND((AT760+AU760)*AN760*12*_xlfn.XLOOKUP($A760,削除禁止_電灯料金!K:K,削除禁止_電灯料金!N:N),0)),0)</f>
        <v>0</v>
      </c>
      <c r="AW760" s="145"/>
    </row>
    <row r="761" spans="1:49" ht="30" customHeight="1">
      <c r="A761" s="1">
        <v>9</v>
      </c>
      <c r="B761" s="319" t="s">
        <v>764</v>
      </c>
      <c r="C761" s="42"/>
      <c r="D761" s="180" t="s">
        <v>56</v>
      </c>
      <c r="E761" s="181" t="s">
        <v>316</v>
      </c>
      <c r="F761" s="182" t="s">
        <v>859</v>
      </c>
      <c r="G761" s="182" t="s">
        <v>73</v>
      </c>
      <c r="H761" s="183" t="s">
        <v>769</v>
      </c>
      <c r="I761" s="311"/>
      <c r="J761" s="312"/>
      <c r="K761" s="186" t="s">
        <v>82</v>
      </c>
      <c r="L761" s="187" t="s">
        <v>82</v>
      </c>
      <c r="M761" s="313" t="s">
        <v>797</v>
      </c>
      <c r="N761" s="189" t="s">
        <v>416</v>
      </c>
      <c r="O761" s="190">
        <v>0</v>
      </c>
      <c r="P761" s="191" t="s">
        <v>486</v>
      </c>
      <c r="Q761" s="191">
        <v>0</v>
      </c>
      <c r="R761" s="191">
        <v>0</v>
      </c>
      <c r="S761" s="192" t="s">
        <v>100</v>
      </c>
      <c r="T761" s="192">
        <v>0</v>
      </c>
      <c r="U761" s="192" t="s">
        <v>102</v>
      </c>
      <c r="V761" s="193">
        <v>0</v>
      </c>
      <c r="W761" s="194" t="s">
        <v>56</v>
      </c>
      <c r="X761" s="195">
        <v>1</v>
      </c>
      <c r="Y761" s="196">
        <v>0</v>
      </c>
      <c r="Z761" s="197">
        <v>0</v>
      </c>
      <c r="AA761" s="191">
        <v>0</v>
      </c>
      <c r="AB761" s="198" t="s">
        <v>80</v>
      </c>
      <c r="AC761" s="199" t="s">
        <v>56</v>
      </c>
      <c r="AD761" s="200" t="s">
        <v>56</v>
      </c>
      <c r="AE761" s="199" t="s">
        <v>56</v>
      </c>
      <c r="AF761" s="200">
        <v>0</v>
      </c>
      <c r="AG761" s="201">
        <v>0</v>
      </c>
      <c r="AH761" s="201" t="s">
        <v>124</v>
      </c>
      <c r="AI761" s="202" t="s">
        <v>487</v>
      </c>
      <c r="AJ761" s="203"/>
      <c r="AK761" s="204"/>
      <c r="AL761" s="194"/>
      <c r="AM761" s="205"/>
      <c r="AN761" s="206"/>
      <c r="AO761" s="200">
        <f t="shared" si="200"/>
        <v>0</v>
      </c>
      <c r="AP761" s="207" t="s">
        <v>82</v>
      </c>
      <c r="AQ761" s="198" t="str" cm="1">
        <f t="array" ref="AQ761">_xlfn.IFS(OR($G761="公衆街路灯A",$G761="定額電灯"),$G761&amp;AP761,COUNTIF(G761,"*従量電灯*"),G761,1,"-")</f>
        <v>従量電灯</v>
      </c>
      <c r="AR761" s="208" t="str" cm="1">
        <f t="array" ref="AR761">_xlfn.IFS($AN761=0,"-",OR($AH761="対象外",$AH761="-"),"-",OR($G761="公衆街路灯A",$G761="定額電灯"),_xlfn.XLOOKUP($AQ761,削除禁止_電灯料金!$B:$B,削除禁止_電灯料金!$E:$E,0),1,"-")</f>
        <v>-</v>
      </c>
      <c r="AS761" s="209" t="str" cm="1">
        <f t="array" ref="AS761">_xlfn.IFS($AR761="-","-",OR($G761="公衆街路灯A",$G761="定額電灯"),_xlfn.XLOOKUP(AQ761,削除禁止_電灯料金!$B:$B,削除禁止_電灯料金!$D:$D,0),1,"-")</f>
        <v>-</v>
      </c>
      <c r="AT761" s="208" t="str">
        <f>IFERROR(IF(OR($G761="公衆街路灯A",$G761="定額電灯"),"-",ROUND((_xlfn.XLOOKUP($AQ761,削除禁止_電灯料金!$B:$B,削除禁止_電灯料金!$E:$E)*AM761/1000*$K761*$L761/12),2)),"-")</f>
        <v>-</v>
      </c>
      <c r="AU761" s="209" t="str">
        <f>IFERROR(IF(OR($G761="公衆街路灯A",$G761="定額電灯"),"-",ROUND((AM761/1000*$K761*$L761/12)*_xlfn.XLOOKUP($A761,削除禁止_電灯料金!K:K,削除禁止_電灯料金!M:M,"-"),2)),"-")</f>
        <v>-</v>
      </c>
      <c r="AV761" s="210">
        <f>IFERROR(IF(OR($G761="公衆街路灯A",$G761="定額電灯"),ROUND((((AR761+AS761)*AN761))*12*_xlfn.XLOOKUP($A761,削除禁止_電灯料金!K:K,削除禁止_電灯料金!N:N),0),ROUND((AT761+AU761)*AN761*12*_xlfn.XLOOKUP($A761,削除禁止_電灯料金!K:K,削除禁止_電灯料金!N:N),0)),0)</f>
        <v>0</v>
      </c>
      <c r="AW761" s="145"/>
    </row>
    <row r="762" spans="1:49" ht="30" customHeight="1">
      <c r="A762" s="1">
        <v>9</v>
      </c>
      <c r="B762" s="319" t="s">
        <v>764</v>
      </c>
      <c r="C762" s="42"/>
      <c r="D762" s="146" t="s">
        <v>56</v>
      </c>
      <c r="E762" s="147" t="s">
        <v>316</v>
      </c>
      <c r="F762" s="148" t="s">
        <v>860</v>
      </c>
      <c r="G762" s="148" t="s">
        <v>73</v>
      </c>
      <c r="H762" s="149"/>
      <c r="I762" s="280"/>
      <c r="J762" s="267"/>
      <c r="K762" s="152">
        <v>10</v>
      </c>
      <c r="L762" s="153">
        <v>10</v>
      </c>
      <c r="M762" s="281" t="s">
        <v>780</v>
      </c>
      <c r="N762" s="119" t="s">
        <v>110</v>
      </c>
      <c r="O762" s="120">
        <v>2</v>
      </c>
      <c r="P762" s="155" t="s">
        <v>111</v>
      </c>
      <c r="Q762" s="155">
        <v>0</v>
      </c>
      <c r="R762" s="155" t="s">
        <v>112</v>
      </c>
      <c r="S762" s="156" t="s">
        <v>781</v>
      </c>
      <c r="T762" s="156">
        <v>0</v>
      </c>
      <c r="U762" s="156" t="s">
        <v>96</v>
      </c>
      <c r="V762" s="157">
        <v>0</v>
      </c>
      <c r="W762" s="158">
        <v>48</v>
      </c>
      <c r="X762" s="159">
        <v>6</v>
      </c>
      <c r="Y762" s="160">
        <v>12</v>
      </c>
      <c r="Z762" s="161">
        <f t="shared" ref="Z762:Z779" si="210">K762*L762*W762*Y762/12/1000</f>
        <v>4.8</v>
      </c>
      <c r="AA762" s="155">
        <v>0</v>
      </c>
      <c r="AB762" s="162" t="s">
        <v>80</v>
      </c>
      <c r="AC762" s="163" t="s">
        <v>56</v>
      </c>
      <c r="AD762" s="164" t="s">
        <v>56</v>
      </c>
      <c r="AE762" s="163" t="s">
        <v>56</v>
      </c>
      <c r="AF762" s="164">
        <f t="shared" ref="AF762:AF779" si="211">$B$2*Z762/Y762</f>
        <v>12</v>
      </c>
      <c r="AG762" s="165">
        <f t="shared" ref="AG762:AG779" si="212">Y762*AF762*120</f>
        <v>17280</v>
      </c>
      <c r="AH762" s="166" t="s">
        <v>113</v>
      </c>
      <c r="AI762" s="167"/>
      <c r="AJ762" s="168"/>
      <c r="AK762" s="169"/>
      <c r="AL762" s="170"/>
      <c r="AM762" s="171"/>
      <c r="AN762" s="172"/>
      <c r="AO762" s="173">
        <f t="shared" si="200"/>
        <v>0</v>
      </c>
      <c r="AP762" s="174" t="s">
        <v>82</v>
      </c>
      <c r="AQ762" s="175" t="str" cm="1">
        <f t="array" ref="AQ762">_xlfn.IFS(OR($G762="公衆街路灯A",$G762="定額電灯"),$G762&amp;AP762,COUNTIF(G762,"*従量電灯*"),G762,1,"-")</f>
        <v>従量電灯</v>
      </c>
      <c r="AR762" s="176" t="str" cm="1">
        <f t="array" ref="AR762">_xlfn.IFS($AN762=0,"-",OR($AH762="対象外",$AH762="-"),"-",OR($G762="公衆街路灯A",$G762="定額電灯"),_xlfn.XLOOKUP($AQ762,削除禁止_電灯料金!$B:$B,削除禁止_電灯料金!$E:$E,0),1,"-")</f>
        <v>-</v>
      </c>
      <c r="AS762" s="177" t="str" cm="1">
        <f t="array" ref="AS762">_xlfn.IFS($AR762="-","-",OR($G762="公衆街路灯A",$G762="定額電灯"),_xlfn.XLOOKUP(AQ762,削除禁止_電灯料金!$B:$B,削除禁止_電灯料金!$D:$D,0),1,"-")</f>
        <v>-</v>
      </c>
      <c r="AT762" s="176">
        <f>IFERROR(IF(OR($G762="公衆街路灯A",$G762="定額電灯"),"-",ROUND((_xlfn.XLOOKUP($AQ762,削除禁止_電灯料金!$B:$B,削除禁止_電灯料金!$E:$E)*AM762/1000*$K762*$L762/12),2)),"-")</f>
        <v>0</v>
      </c>
      <c r="AU762" s="177">
        <f>IFERROR(IF(OR($G762="公衆街路灯A",$G762="定額電灯"),"-",ROUND((AM762/1000*$K762*$L762/12)*_xlfn.XLOOKUP($A762,削除禁止_電灯料金!K:K,削除禁止_電灯料金!M:M,"-"),2)),"-")</f>
        <v>0</v>
      </c>
      <c r="AV762" s="178">
        <f>IFERROR(IF(OR($G762="公衆街路灯A",$G762="定額電灯"),ROUND((((AR762+AS762)*AN762))*12*_xlfn.XLOOKUP($A762,削除禁止_電灯料金!K:K,削除禁止_電灯料金!N:N),0),ROUND((AT762+AU762)*AN762*12*_xlfn.XLOOKUP($A762,削除禁止_電灯料金!K:K,削除禁止_電灯料金!N:N),0)),0)</f>
        <v>0</v>
      </c>
      <c r="AW762" s="145"/>
    </row>
    <row r="763" spans="1:49" ht="30" customHeight="1">
      <c r="A763" s="1">
        <v>9</v>
      </c>
      <c r="B763" s="319" t="s">
        <v>764</v>
      </c>
      <c r="C763" s="42"/>
      <c r="D763" s="146" t="s">
        <v>56</v>
      </c>
      <c r="E763" s="147" t="s">
        <v>316</v>
      </c>
      <c r="F763" s="148" t="s">
        <v>860</v>
      </c>
      <c r="G763" s="148" t="s">
        <v>73</v>
      </c>
      <c r="H763" s="149"/>
      <c r="I763" s="280"/>
      <c r="J763" s="267"/>
      <c r="K763" s="152">
        <v>24</v>
      </c>
      <c r="L763" s="153">
        <v>365</v>
      </c>
      <c r="M763" s="281" t="s">
        <v>775</v>
      </c>
      <c r="N763" s="119" t="s">
        <v>86</v>
      </c>
      <c r="O763" s="120">
        <v>1</v>
      </c>
      <c r="P763" s="155" t="s">
        <v>87</v>
      </c>
      <c r="Q763" s="155">
        <v>0</v>
      </c>
      <c r="R763" s="155" t="s">
        <v>88</v>
      </c>
      <c r="S763" s="156">
        <v>0</v>
      </c>
      <c r="T763" s="156">
        <v>0</v>
      </c>
      <c r="U763" s="156">
        <v>0</v>
      </c>
      <c r="V763" s="157" t="s">
        <v>90</v>
      </c>
      <c r="W763" s="158">
        <v>2.7</v>
      </c>
      <c r="X763" s="159">
        <v>1</v>
      </c>
      <c r="Y763" s="160">
        <v>1</v>
      </c>
      <c r="Z763" s="161">
        <f t="shared" si="210"/>
        <v>1.9710000000000001</v>
      </c>
      <c r="AA763" s="155">
        <v>0</v>
      </c>
      <c r="AB763" s="162" t="s">
        <v>80</v>
      </c>
      <c r="AC763" s="163" t="s">
        <v>56</v>
      </c>
      <c r="AD763" s="164" t="s">
        <v>56</v>
      </c>
      <c r="AE763" s="163" t="s">
        <v>56</v>
      </c>
      <c r="AF763" s="164">
        <f t="shared" si="211"/>
        <v>59.13</v>
      </c>
      <c r="AG763" s="165">
        <f t="shared" si="212"/>
        <v>7095.6</v>
      </c>
      <c r="AH763" s="166" t="s">
        <v>81</v>
      </c>
      <c r="AI763" s="167"/>
      <c r="AJ763" s="168"/>
      <c r="AK763" s="169"/>
      <c r="AL763" s="170"/>
      <c r="AM763" s="171"/>
      <c r="AN763" s="172"/>
      <c r="AO763" s="173">
        <f t="shared" si="200"/>
        <v>0</v>
      </c>
      <c r="AP763" s="174" t="s">
        <v>82</v>
      </c>
      <c r="AQ763" s="175" t="str" cm="1">
        <f t="array" ref="AQ763">_xlfn.IFS(OR($G763="公衆街路灯A",$G763="定額電灯"),$G763&amp;AP763,COUNTIF(G763,"*従量電灯*"),G763,1,"-")</f>
        <v>従量電灯</v>
      </c>
      <c r="AR763" s="176" t="str" cm="1">
        <f t="array" ref="AR763">_xlfn.IFS($AN763=0,"-",OR($AH763="対象外",$AH763="-"),"-",OR($G763="公衆街路灯A",$G763="定額電灯"),_xlfn.XLOOKUP($AQ763,削除禁止_電灯料金!$B:$B,削除禁止_電灯料金!$E:$E,0),1,"-")</f>
        <v>-</v>
      </c>
      <c r="AS763" s="177" t="str" cm="1">
        <f t="array" ref="AS763">_xlfn.IFS($AR763="-","-",OR($G763="公衆街路灯A",$G763="定額電灯"),_xlfn.XLOOKUP(AQ763,削除禁止_電灯料金!$B:$B,削除禁止_電灯料金!$D:$D,0),1,"-")</f>
        <v>-</v>
      </c>
      <c r="AT763" s="176">
        <f>IFERROR(IF(OR($G763="公衆街路灯A",$G763="定額電灯"),"-",ROUND((_xlfn.XLOOKUP($AQ763,削除禁止_電灯料金!$B:$B,削除禁止_電灯料金!$E:$E)*AM763/1000*$K763*$L763/12),2)),"-")</f>
        <v>0</v>
      </c>
      <c r="AU763" s="177">
        <f>IFERROR(IF(OR($G763="公衆街路灯A",$G763="定額電灯"),"-",ROUND((AM763/1000*$K763*$L763/12)*_xlfn.XLOOKUP($A763,削除禁止_電灯料金!K:K,削除禁止_電灯料金!M:M,"-"),2)),"-")</f>
        <v>0</v>
      </c>
      <c r="AV763" s="178">
        <f>IFERROR(IF(OR($G763="公衆街路灯A",$G763="定額電灯"),ROUND((((AR763+AS763)*AN763))*12*_xlfn.XLOOKUP($A763,削除禁止_電灯料金!K:K,削除禁止_電灯料金!N:N),0),ROUND((AT763+AU763)*AN763*12*_xlfn.XLOOKUP($A763,削除禁止_電灯料金!K:K,削除禁止_電灯料金!N:N),0)),0)</f>
        <v>0</v>
      </c>
      <c r="AW763" s="145"/>
    </row>
    <row r="764" spans="1:49" ht="30" customHeight="1">
      <c r="A764" s="1">
        <v>9</v>
      </c>
      <c r="B764" s="319" t="s">
        <v>764</v>
      </c>
      <c r="C764" s="42"/>
      <c r="D764" s="146" t="s">
        <v>56</v>
      </c>
      <c r="E764" s="147" t="s">
        <v>316</v>
      </c>
      <c r="F764" s="148" t="s">
        <v>861</v>
      </c>
      <c r="G764" s="148" t="s">
        <v>73</v>
      </c>
      <c r="H764" s="149"/>
      <c r="I764" s="280"/>
      <c r="J764" s="267"/>
      <c r="K764" s="152">
        <v>10</v>
      </c>
      <c r="L764" s="153">
        <v>10</v>
      </c>
      <c r="M764" s="281" t="s">
        <v>780</v>
      </c>
      <c r="N764" s="119" t="s">
        <v>110</v>
      </c>
      <c r="O764" s="120">
        <v>2</v>
      </c>
      <c r="P764" s="155" t="s">
        <v>111</v>
      </c>
      <c r="Q764" s="155">
        <v>0</v>
      </c>
      <c r="R764" s="155" t="s">
        <v>112</v>
      </c>
      <c r="S764" s="156" t="s">
        <v>781</v>
      </c>
      <c r="T764" s="156">
        <v>0</v>
      </c>
      <c r="U764" s="156" t="s">
        <v>96</v>
      </c>
      <c r="V764" s="157">
        <v>0</v>
      </c>
      <c r="W764" s="158">
        <v>48</v>
      </c>
      <c r="X764" s="159">
        <v>6</v>
      </c>
      <c r="Y764" s="160">
        <v>12</v>
      </c>
      <c r="Z764" s="161">
        <f t="shared" si="210"/>
        <v>4.8</v>
      </c>
      <c r="AA764" s="155">
        <v>0</v>
      </c>
      <c r="AB764" s="162" t="s">
        <v>80</v>
      </c>
      <c r="AC764" s="163" t="s">
        <v>56</v>
      </c>
      <c r="AD764" s="164" t="s">
        <v>56</v>
      </c>
      <c r="AE764" s="163" t="s">
        <v>56</v>
      </c>
      <c r="AF764" s="164">
        <f t="shared" si="211"/>
        <v>12</v>
      </c>
      <c r="AG764" s="165">
        <f t="shared" si="212"/>
        <v>17280</v>
      </c>
      <c r="AH764" s="166" t="s">
        <v>113</v>
      </c>
      <c r="AI764" s="167"/>
      <c r="AJ764" s="168"/>
      <c r="AK764" s="169"/>
      <c r="AL764" s="170"/>
      <c r="AM764" s="171"/>
      <c r="AN764" s="172"/>
      <c r="AO764" s="173">
        <f t="shared" si="200"/>
        <v>0</v>
      </c>
      <c r="AP764" s="174" t="s">
        <v>82</v>
      </c>
      <c r="AQ764" s="175" t="str" cm="1">
        <f t="array" ref="AQ764">_xlfn.IFS(OR($G764="公衆街路灯A",$G764="定額電灯"),$G764&amp;AP764,COUNTIF(G764,"*従量電灯*"),G764,1,"-")</f>
        <v>従量電灯</v>
      </c>
      <c r="AR764" s="176" t="str" cm="1">
        <f t="array" ref="AR764">_xlfn.IFS($AN764=0,"-",OR($AH764="対象外",$AH764="-"),"-",OR($G764="公衆街路灯A",$G764="定額電灯"),_xlfn.XLOOKUP($AQ764,削除禁止_電灯料金!$B:$B,削除禁止_電灯料金!$E:$E,0),1,"-")</f>
        <v>-</v>
      </c>
      <c r="AS764" s="177" t="str" cm="1">
        <f t="array" ref="AS764">_xlfn.IFS($AR764="-","-",OR($G764="公衆街路灯A",$G764="定額電灯"),_xlfn.XLOOKUP(AQ764,削除禁止_電灯料金!$B:$B,削除禁止_電灯料金!$D:$D,0),1,"-")</f>
        <v>-</v>
      </c>
      <c r="AT764" s="176">
        <f>IFERROR(IF(OR($G764="公衆街路灯A",$G764="定額電灯"),"-",ROUND((_xlfn.XLOOKUP($AQ764,削除禁止_電灯料金!$B:$B,削除禁止_電灯料金!$E:$E)*AM764/1000*$K764*$L764/12),2)),"-")</f>
        <v>0</v>
      </c>
      <c r="AU764" s="177">
        <f>IFERROR(IF(OR($G764="公衆街路灯A",$G764="定額電灯"),"-",ROUND((AM764/1000*$K764*$L764/12)*_xlfn.XLOOKUP($A764,削除禁止_電灯料金!K:K,削除禁止_電灯料金!M:M,"-"),2)),"-")</f>
        <v>0</v>
      </c>
      <c r="AV764" s="178">
        <f>IFERROR(IF(OR($G764="公衆街路灯A",$G764="定額電灯"),ROUND((((AR764+AS764)*AN764))*12*_xlfn.XLOOKUP($A764,削除禁止_電灯料金!K:K,削除禁止_電灯料金!N:N),0),ROUND((AT764+AU764)*AN764*12*_xlfn.XLOOKUP($A764,削除禁止_電灯料金!K:K,削除禁止_電灯料金!N:N),0)),0)</f>
        <v>0</v>
      </c>
      <c r="AW764" s="145"/>
    </row>
    <row r="765" spans="1:49" ht="30" customHeight="1">
      <c r="A765" s="1">
        <v>9</v>
      </c>
      <c r="B765" s="319" t="s">
        <v>764</v>
      </c>
      <c r="C765" s="42"/>
      <c r="D765" s="146" t="s">
        <v>56</v>
      </c>
      <c r="E765" s="147" t="s">
        <v>316</v>
      </c>
      <c r="F765" s="148" t="s">
        <v>861</v>
      </c>
      <c r="G765" s="148" t="s">
        <v>73</v>
      </c>
      <c r="H765" s="149"/>
      <c r="I765" s="280"/>
      <c r="J765" s="267"/>
      <c r="K765" s="152">
        <v>24</v>
      </c>
      <c r="L765" s="153">
        <v>365</v>
      </c>
      <c r="M765" s="281" t="s">
        <v>775</v>
      </c>
      <c r="N765" s="119" t="s">
        <v>86</v>
      </c>
      <c r="O765" s="120">
        <v>1</v>
      </c>
      <c r="P765" s="155" t="s">
        <v>87</v>
      </c>
      <c r="Q765" s="155">
        <v>0</v>
      </c>
      <c r="R765" s="155" t="s">
        <v>88</v>
      </c>
      <c r="S765" s="156">
        <v>0</v>
      </c>
      <c r="T765" s="156">
        <v>0</v>
      </c>
      <c r="U765" s="156">
        <v>0</v>
      </c>
      <c r="V765" s="157" t="s">
        <v>90</v>
      </c>
      <c r="W765" s="158">
        <v>2.7</v>
      </c>
      <c r="X765" s="159">
        <v>1</v>
      </c>
      <c r="Y765" s="160">
        <v>1</v>
      </c>
      <c r="Z765" s="161">
        <f t="shared" si="210"/>
        <v>1.9710000000000001</v>
      </c>
      <c r="AA765" s="155">
        <v>0</v>
      </c>
      <c r="AB765" s="162" t="s">
        <v>80</v>
      </c>
      <c r="AC765" s="163" t="s">
        <v>56</v>
      </c>
      <c r="AD765" s="164" t="s">
        <v>56</v>
      </c>
      <c r="AE765" s="163" t="s">
        <v>56</v>
      </c>
      <c r="AF765" s="164">
        <f t="shared" si="211"/>
        <v>59.13</v>
      </c>
      <c r="AG765" s="165">
        <f t="shared" si="212"/>
        <v>7095.6</v>
      </c>
      <c r="AH765" s="166" t="s">
        <v>81</v>
      </c>
      <c r="AI765" s="167"/>
      <c r="AJ765" s="168"/>
      <c r="AK765" s="169"/>
      <c r="AL765" s="170"/>
      <c r="AM765" s="171"/>
      <c r="AN765" s="172"/>
      <c r="AO765" s="173">
        <f t="shared" si="200"/>
        <v>0</v>
      </c>
      <c r="AP765" s="174" t="s">
        <v>82</v>
      </c>
      <c r="AQ765" s="175" t="str" cm="1">
        <f t="array" ref="AQ765">_xlfn.IFS(OR($G765="公衆街路灯A",$G765="定額電灯"),$G765&amp;AP765,COUNTIF(G765,"*従量電灯*"),G765,1,"-")</f>
        <v>従量電灯</v>
      </c>
      <c r="AR765" s="176" t="str" cm="1">
        <f t="array" ref="AR765">_xlfn.IFS($AN765=0,"-",OR($AH765="対象外",$AH765="-"),"-",OR($G765="公衆街路灯A",$G765="定額電灯"),_xlfn.XLOOKUP($AQ765,削除禁止_電灯料金!$B:$B,削除禁止_電灯料金!$E:$E,0),1,"-")</f>
        <v>-</v>
      </c>
      <c r="AS765" s="177" t="str" cm="1">
        <f t="array" ref="AS765">_xlfn.IFS($AR765="-","-",OR($G765="公衆街路灯A",$G765="定額電灯"),_xlfn.XLOOKUP(AQ765,削除禁止_電灯料金!$B:$B,削除禁止_電灯料金!$D:$D,0),1,"-")</f>
        <v>-</v>
      </c>
      <c r="AT765" s="176">
        <f>IFERROR(IF(OR($G765="公衆街路灯A",$G765="定額電灯"),"-",ROUND((_xlfn.XLOOKUP($AQ765,削除禁止_電灯料金!$B:$B,削除禁止_電灯料金!$E:$E)*AM765/1000*$K765*$L765/12),2)),"-")</f>
        <v>0</v>
      </c>
      <c r="AU765" s="177">
        <f>IFERROR(IF(OR($G765="公衆街路灯A",$G765="定額電灯"),"-",ROUND((AM765/1000*$K765*$L765/12)*_xlfn.XLOOKUP($A765,削除禁止_電灯料金!K:K,削除禁止_電灯料金!M:M,"-"),2)),"-")</f>
        <v>0</v>
      </c>
      <c r="AV765" s="178">
        <f>IFERROR(IF(OR($G765="公衆街路灯A",$G765="定額電灯"),ROUND((((AR765+AS765)*AN765))*12*_xlfn.XLOOKUP($A765,削除禁止_電灯料金!K:K,削除禁止_電灯料金!N:N),0),ROUND((AT765+AU765)*AN765*12*_xlfn.XLOOKUP($A765,削除禁止_電灯料金!K:K,削除禁止_電灯料金!N:N),0)),0)</f>
        <v>0</v>
      </c>
      <c r="AW765" s="145"/>
    </row>
    <row r="766" spans="1:49" ht="30" customHeight="1">
      <c r="A766" s="1">
        <v>9</v>
      </c>
      <c r="B766" s="319" t="s">
        <v>764</v>
      </c>
      <c r="C766" s="42"/>
      <c r="D766" s="146" t="s">
        <v>56</v>
      </c>
      <c r="E766" s="147" t="s">
        <v>316</v>
      </c>
      <c r="F766" s="148" t="s">
        <v>862</v>
      </c>
      <c r="G766" s="148" t="s">
        <v>73</v>
      </c>
      <c r="H766" s="149"/>
      <c r="I766" s="280"/>
      <c r="J766" s="267"/>
      <c r="K766" s="152">
        <v>3</v>
      </c>
      <c r="L766" s="153">
        <v>10</v>
      </c>
      <c r="M766" s="281" t="s">
        <v>828</v>
      </c>
      <c r="N766" s="119" t="s">
        <v>134</v>
      </c>
      <c r="O766" s="120">
        <v>1</v>
      </c>
      <c r="P766" s="155" t="s">
        <v>111</v>
      </c>
      <c r="Q766" s="155">
        <v>0</v>
      </c>
      <c r="R766" s="155">
        <v>0</v>
      </c>
      <c r="S766" s="156" t="s">
        <v>800</v>
      </c>
      <c r="T766" s="156">
        <v>0</v>
      </c>
      <c r="U766" s="156">
        <v>0</v>
      </c>
      <c r="V766" s="157">
        <v>0</v>
      </c>
      <c r="W766" s="158">
        <v>48</v>
      </c>
      <c r="X766" s="159">
        <v>1</v>
      </c>
      <c r="Y766" s="160">
        <v>1</v>
      </c>
      <c r="Z766" s="161">
        <f t="shared" si="210"/>
        <v>0.12</v>
      </c>
      <c r="AA766" s="155">
        <v>0</v>
      </c>
      <c r="AB766" s="162" t="s">
        <v>80</v>
      </c>
      <c r="AC766" s="163" t="s">
        <v>56</v>
      </c>
      <c r="AD766" s="164" t="s">
        <v>56</v>
      </c>
      <c r="AE766" s="163" t="s">
        <v>56</v>
      </c>
      <c r="AF766" s="164">
        <f t="shared" si="211"/>
        <v>3.5999999999999996</v>
      </c>
      <c r="AG766" s="165">
        <f t="shared" si="212"/>
        <v>431.99999999999994</v>
      </c>
      <c r="AH766" s="166" t="s">
        <v>113</v>
      </c>
      <c r="AI766" s="167"/>
      <c r="AJ766" s="168"/>
      <c r="AK766" s="169"/>
      <c r="AL766" s="170"/>
      <c r="AM766" s="171"/>
      <c r="AN766" s="172"/>
      <c r="AO766" s="173">
        <f t="shared" si="200"/>
        <v>0</v>
      </c>
      <c r="AP766" s="174" t="s">
        <v>82</v>
      </c>
      <c r="AQ766" s="175" t="str" cm="1">
        <f t="array" ref="AQ766">_xlfn.IFS(OR($G766="公衆街路灯A",$G766="定額電灯"),$G766&amp;AP766,COUNTIF(G766,"*従量電灯*"),G766,1,"-")</f>
        <v>従量電灯</v>
      </c>
      <c r="AR766" s="176" t="str" cm="1">
        <f t="array" ref="AR766">_xlfn.IFS($AN766=0,"-",OR($AH766="対象外",$AH766="-"),"-",OR($G766="公衆街路灯A",$G766="定額電灯"),_xlfn.XLOOKUP($AQ766,削除禁止_電灯料金!$B:$B,削除禁止_電灯料金!$E:$E,0),1,"-")</f>
        <v>-</v>
      </c>
      <c r="AS766" s="177" t="str" cm="1">
        <f t="array" ref="AS766">_xlfn.IFS($AR766="-","-",OR($G766="公衆街路灯A",$G766="定額電灯"),_xlfn.XLOOKUP(AQ766,削除禁止_電灯料金!$B:$B,削除禁止_電灯料金!$D:$D,0),1,"-")</f>
        <v>-</v>
      </c>
      <c r="AT766" s="176">
        <f>IFERROR(IF(OR($G766="公衆街路灯A",$G766="定額電灯"),"-",ROUND((_xlfn.XLOOKUP($AQ766,削除禁止_電灯料金!$B:$B,削除禁止_電灯料金!$E:$E)*AM766/1000*$K766*$L766/12),2)),"-")</f>
        <v>0</v>
      </c>
      <c r="AU766" s="177">
        <f>IFERROR(IF(OR($G766="公衆街路灯A",$G766="定額電灯"),"-",ROUND((AM766/1000*$K766*$L766/12)*_xlfn.XLOOKUP($A766,削除禁止_電灯料金!K:K,削除禁止_電灯料金!M:M,"-"),2)),"-")</f>
        <v>0</v>
      </c>
      <c r="AV766" s="178">
        <f>IFERROR(IF(OR($G766="公衆街路灯A",$G766="定額電灯"),ROUND((((AR766+AS766)*AN766))*12*_xlfn.XLOOKUP($A766,削除禁止_電灯料金!K:K,削除禁止_電灯料金!N:N),0),ROUND((AT766+AU766)*AN766*12*_xlfn.XLOOKUP($A766,削除禁止_電灯料金!K:K,削除禁止_電灯料金!N:N),0)),0)</f>
        <v>0</v>
      </c>
      <c r="AW766" s="145"/>
    </row>
    <row r="767" spans="1:49" ht="30" customHeight="1">
      <c r="A767" s="1">
        <v>9</v>
      </c>
      <c r="B767" s="319" t="s">
        <v>764</v>
      </c>
      <c r="C767" s="42"/>
      <c r="D767" s="146" t="s">
        <v>56</v>
      </c>
      <c r="E767" s="147" t="s">
        <v>316</v>
      </c>
      <c r="F767" s="148" t="s">
        <v>863</v>
      </c>
      <c r="G767" s="148" t="s">
        <v>73</v>
      </c>
      <c r="H767" s="149"/>
      <c r="I767" s="280"/>
      <c r="J767" s="267"/>
      <c r="K767" s="152">
        <v>5</v>
      </c>
      <c r="L767" s="153">
        <v>10</v>
      </c>
      <c r="M767" s="281" t="s">
        <v>847</v>
      </c>
      <c r="N767" s="119" t="s">
        <v>93</v>
      </c>
      <c r="O767" s="120">
        <v>4</v>
      </c>
      <c r="P767" s="155" t="s">
        <v>820</v>
      </c>
      <c r="Q767" s="155">
        <v>0</v>
      </c>
      <c r="R767" s="155" t="s">
        <v>821</v>
      </c>
      <c r="S767" s="156" t="s">
        <v>800</v>
      </c>
      <c r="T767" s="156">
        <v>0</v>
      </c>
      <c r="U767" s="156" t="s">
        <v>807</v>
      </c>
      <c r="V767" s="157">
        <v>0</v>
      </c>
      <c r="W767" s="158">
        <v>48</v>
      </c>
      <c r="X767" s="159">
        <v>4</v>
      </c>
      <c r="Y767" s="160">
        <v>16</v>
      </c>
      <c r="Z767" s="161">
        <f t="shared" si="210"/>
        <v>3.2</v>
      </c>
      <c r="AA767" s="155">
        <v>0</v>
      </c>
      <c r="AB767" s="162" t="s">
        <v>80</v>
      </c>
      <c r="AC767" s="163" t="s">
        <v>56</v>
      </c>
      <c r="AD767" s="164" t="s">
        <v>56</v>
      </c>
      <c r="AE767" s="163" t="s">
        <v>56</v>
      </c>
      <c r="AF767" s="164">
        <f t="shared" si="211"/>
        <v>6</v>
      </c>
      <c r="AG767" s="165">
        <f t="shared" si="212"/>
        <v>11520</v>
      </c>
      <c r="AH767" s="166" t="s">
        <v>81</v>
      </c>
      <c r="AI767" s="167"/>
      <c r="AJ767" s="168"/>
      <c r="AK767" s="169"/>
      <c r="AL767" s="170"/>
      <c r="AM767" s="171"/>
      <c r="AN767" s="172"/>
      <c r="AO767" s="173">
        <f t="shared" si="200"/>
        <v>0</v>
      </c>
      <c r="AP767" s="174" t="s">
        <v>82</v>
      </c>
      <c r="AQ767" s="175" t="str" cm="1">
        <f t="array" ref="AQ767">_xlfn.IFS(OR($G767="公衆街路灯A",$G767="定額電灯"),$G767&amp;AP767,COUNTIF(G767,"*従量電灯*"),G767,1,"-")</f>
        <v>従量電灯</v>
      </c>
      <c r="AR767" s="176" t="str" cm="1">
        <f t="array" ref="AR767">_xlfn.IFS($AN767=0,"-",OR($AH767="対象外",$AH767="-"),"-",OR($G767="公衆街路灯A",$G767="定額電灯"),_xlfn.XLOOKUP($AQ767,削除禁止_電灯料金!$B:$B,削除禁止_電灯料金!$E:$E,0),1,"-")</f>
        <v>-</v>
      </c>
      <c r="AS767" s="177" t="str" cm="1">
        <f t="array" ref="AS767">_xlfn.IFS($AR767="-","-",OR($G767="公衆街路灯A",$G767="定額電灯"),_xlfn.XLOOKUP(AQ767,削除禁止_電灯料金!$B:$B,削除禁止_電灯料金!$D:$D,0),1,"-")</f>
        <v>-</v>
      </c>
      <c r="AT767" s="176">
        <f>IFERROR(IF(OR($G767="公衆街路灯A",$G767="定額電灯"),"-",ROUND((_xlfn.XLOOKUP($AQ767,削除禁止_電灯料金!$B:$B,削除禁止_電灯料金!$E:$E)*AM767/1000*$K767*$L767/12),2)),"-")</f>
        <v>0</v>
      </c>
      <c r="AU767" s="177">
        <f>IFERROR(IF(OR($G767="公衆街路灯A",$G767="定額電灯"),"-",ROUND((AM767/1000*$K767*$L767/12)*_xlfn.XLOOKUP($A767,削除禁止_電灯料金!K:K,削除禁止_電灯料金!M:M,"-"),2)),"-")</f>
        <v>0</v>
      </c>
      <c r="AV767" s="178">
        <f>IFERROR(IF(OR($G767="公衆街路灯A",$G767="定額電灯"),ROUND((((AR767+AS767)*AN767))*12*_xlfn.XLOOKUP($A767,削除禁止_電灯料金!K:K,削除禁止_電灯料金!N:N),0),ROUND((AT767+AU767)*AN767*12*_xlfn.XLOOKUP($A767,削除禁止_電灯料金!K:K,削除禁止_電灯料金!N:N),0)),0)</f>
        <v>0</v>
      </c>
      <c r="AW767" s="145"/>
    </row>
    <row r="768" spans="1:49" ht="30" customHeight="1">
      <c r="A768" s="1">
        <v>9</v>
      </c>
      <c r="B768" s="319" t="s">
        <v>764</v>
      </c>
      <c r="C768" s="42"/>
      <c r="D768" s="146" t="s">
        <v>56</v>
      </c>
      <c r="E768" s="147" t="s">
        <v>316</v>
      </c>
      <c r="F768" s="148" t="s">
        <v>863</v>
      </c>
      <c r="G768" s="148" t="s">
        <v>73</v>
      </c>
      <c r="H768" s="149"/>
      <c r="I768" s="280"/>
      <c r="J768" s="267"/>
      <c r="K768" s="152">
        <v>24</v>
      </c>
      <c r="L768" s="153">
        <v>365</v>
      </c>
      <c r="M768" s="281" t="s">
        <v>775</v>
      </c>
      <c r="N768" s="119" t="s">
        <v>86</v>
      </c>
      <c r="O768" s="120">
        <v>1</v>
      </c>
      <c r="P768" s="155" t="s">
        <v>87</v>
      </c>
      <c r="Q768" s="155">
        <v>0</v>
      </c>
      <c r="R768" s="155" t="s">
        <v>88</v>
      </c>
      <c r="S768" s="156">
        <v>0</v>
      </c>
      <c r="T768" s="156">
        <v>0</v>
      </c>
      <c r="U768" s="156">
        <v>0</v>
      </c>
      <c r="V768" s="157" t="s">
        <v>90</v>
      </c>
      <c r="W768" s="158">
        <v>2.7</v>
      </c>
      <c r="X768" s="159">
        <v>1</v>
      </c>
      <c r="Y768" s="160">
        <v>1</v>
      </c>
      <c r="Z768" s="161">
        <f t="shared" si="210"/>
        <v>1.9710000000000001</v>
      </c>
      <c r="AA768" s="155">
        <v>0</v>
      </c>
      <c r="AB768" s="162" t="s">
        <v>80</v>
      </c>
      <c r="AC768" s="163" t="s">
        <v>56</v>
      </c>
      <c r="AD768" s="164" t="s">
        <v>56</v>
      </c>
      <c r="AE768" s="163" t="s">
        <v>56</v>
      </c>
      <c r="AF768" s="164">
        <f t="shared" si="211"/>
        <v>59.13</v>
      </c>
      <c r="AG768" s="165">
        <f t="shared" si="212"/>
        <v>7095.6</v>
      </c>
      <c r="AH768" s="166" t="s">
        <v>81</v>
      </c>
      <c r="AI768" s="167"/>
      <c r="AJ768" s="168"/>
      <c r="AK768" s="169"/>
      <c r="AL768" s="170"/>
      <c r="AM768" s="171"/>
      <c r="AN768" s="172"/>
      <c r="AO768" s="173">
        <f t="shared" si="200"/>
        <v>0</v>
      </c>
      <c r="AP768" s="174" t="s">
        <v>82</v>
      </c>
      <c r="AQ768" s="175" t="str" cm="1">
        <f t="array" ref="AQ768">_xlfn.IFS(OR($G768="公衆街路灯A",$G768="定額電灯"),$G768&amp;AP768,COUNTIF(G768,"*従量電灯*"),G768,1,"-")</f>
        <v>従量電灯</v>
      </c>
      <c r="AR768" s="176" t="str" cm="1">
        <f t="array" ref="AR768">_xlfn.IFS($AN768=0,"-",OR($AH768="対象外",$AH768="-"),"-",OR($G768="公衆街路灯A",$G768="定額電灯"),_xlfn.XLOOKUP($AQ768,削除禁止_電灯料金!$B:$B,削除禁止_電灯料金!$E:$E,0),1,"-")</f>
        <v>-</v>
      </c>
      <c r="AS768" s="177" t="str" cm="1">
        <f t="array" ref="AS768">_xlfn.IFS($AR768="-","-",OR($G768="公衆街路灯A",$G768="定額電灯"),_xlfn.XLOOKUP(AQ768,削除禁止_電灯料金!$B:$B,削除禁止_電灯料金!$D:$D,0),1,"-")</f>
        <v>-</v>
      </c>
      <c r="AT768" s="176">
        <f>IFERROR(IF(OR($G768="公衆街路灯A",$G768="定額電灯"),"-",ROUND((_xlfn.XLOOKUP($AQ768,削除禁止_電灯料金!$B:$B,削除禁止_電灯料金!$E:$E)*AM768/1000*$K768*$L768/12),2)),"-")</f>
        <v>0</v>
      </c>
      <c r="AU768" s="177">
        <f>IFERROR(IF(OR($G768="公衆街路灯A",$G768="定額電灯"),"-",ROUND((AM768/1000*$K768*$L768/12)*_xlfn.XLOOKUP($A768,削除禁止_電灯料金!K:K,削除禁止_電灯料金!M:M,"-"),2)),"-")</f>
        <v>0</v>
      </c>
      <c r="AV768" s="178">
        <f>IFERROR(IF(OR($G768="公衆街路灯A",$G768="定額電灯"),ROUND((((AR768+AS768)*AN768))*12*_xlfn.XLOOKUP($A768,削除禁止_電灯料金!K:K,削除禁止_電灯料金!N:N),0),ROUND((AT768+AU768)*AN768*12*_xlfn.XLOOKUP($A768,削除禁止_電灯料金!K:K,削除禁止_電灯料金!N:N),0)),0)</f>
        <v>0</v>
      </c>
      <c r="AW768" s="145"/>
    </row>
    <row r="769" spans="1:49" ht="30" customHeight="1">
      <c r="A769" s="1">
        <v>9</v>
      </c>
      <c r="B769" s="319" t="s">
        <v>764</v>
      </c>
      <c r="C769" s="42"/>
      <c r="D769" s="146" t="s">
        <v>56</v>
      </c>
      <c r="E769" s="147" t="s">
        <v>316</v>
      </c>
      <c r="F769" s="148" t="s">
        <v>864</v>
      </c>
      <c r="G769" s="148" t="s">
        <v>73</v>
      </c>
      <c r="H769" s="149"/>
      <c r="I769" s="280"/>
      <c r="J769" s="267"/>
      <c r="K769" s="152">
        <v>10</v>
      </c>
      <c r="L769" s="153">
        <v>10</v>
      </c>
      <c r="M769" s="281" t="s">
        <v>780</v>
      </c>
      <c r="N769" s="119" t="s">
        <v>110</v>
      </c>
      <c r="O769" s="120">
        <v>2</v>
      </c>
      <c r="P769" s="155" t="s">
        <v>111</v>
      </c>
      <c r="Q769" s="155">
        <v>0</v>
      </c>
      <c r="R769" s="155" t="s">
        <v>112</v>
      </c>
      <c r="S769" s="156" t="s">
        <v>781</v>
      </c>
      <c r="T769" s="156">
        <v>0</v>
      </c>
      <c r="U769" s="156" t="s">
        <v>96</v>
      </c>
      <c r="V769" s="157">
        <v>0</v>
      </c>
      <c r="W769" s="158">
        <v>48</v>
      </c>
      <c r="X769" s="159">
        <v>6</v>
      </c>
      <c r="Y769" s="160">
        <v>12</v>
      </c>
      <c r="Z769" s="161">
        <f t="shared" si="210"/>
        <v>4.8</v>
      </c>
      <c r="AA769" s="155">
        <v>0</v>
      </c>
      <c r="AB769" s="162" t="s">
        <v>80</v>
      </c>
      <c r="AC769" s="163" t="s">
        <v>56</v>
      </c>
      <c r="AD769" s="164" t="s">
        <v>56</v>
      </c>
      <c r="AE769" s="163" t="s">
        <v>56</v>
      </c>
      <c r="AF769" s="164">
        <f t="shared" si="211"/>
        <v>12</v>
      </c>
      <c r="AG769" s="165">
        <f t="shared" si="212"/>
        <v>17280</v>
      </c>
      <c r="AH769" s="166" t="s">
        <v>113</v>
      </c>
      <c r="AI769" s="167"/>
      <c r="AJ769" s="168"/>
      <c r="AK769" s="169"/>
      <c r="AL769" s="170"/>
      <c r="AM769" s="171"/>
      <c r="AN769" s="172"/>
      <c r="AO769" s="173">
        <f t="shared" si="200"/>
        <v>0</v>
      </c>
      <c r="AP769" s="174" t="s">
        <v>82</v>
      </c>
      <c r="AQ769" s="175" t="str" cm="1">
        <f t="array" ref="AQ769">_xlfn.IFS(OR($G769="公衆街路灯A",$G769="定額電灯"),$G769&amp;AP769,COUNTIF(G769,"*従量電灯*"),G769,1,"-")</f>
        <v>従量電灯</v>
      </c>
      <c r="AR769" s="176" t="str" cm="1">
        <f t="array" ref="AR769">_xlfn.IFS($AN769=0,"-",OR($AH769="対象外",$AH769="-"),"-",OR($G769="公衆街路灯A",$G769="定額電灯"),_xlfn.XLOOKUP($AQ769,削除禁止_電灯料金!$B:$B,削除禁止_電灯料金!$E:$E,0),1,"-")</f>
        <v>-</v>
      </c>
      <c r="AS769" s="177" t="str" cm="1">
        <f t="array" ref="AS769">_xlfn.IFS($AR769="-","-",OR($G769="公衆街路灯A",$G769="定額電灯"),_xlfn.XLOOKUP(AQ769,削除禁止_電灯料金!$B:$B,削除禁止_電灯料金!$D:$D,0),1,"-")</f>
        <v>-</v>
      </c>
      <c r="AT769" s="176">
        <f>IFERROR(IF(OR($G769="公衆街路灯A",$G769="定額電灯"),"-",ROUND((_xlfn.XLOOKUP($AQ769,削除禁止_電灯料金!$B:$B,削除禁止_電灯料金!$E:$E)*AM769/1000*$K769*$L769/12),2)),"-")</f>
        <v>0</v>
      </c>
      <c r="AU769" s="177">
        <f>IFERROR(IF(OR($G769="公衆街路灯A",$G769="定額電灯"),"-",ROUND((AM769/1000*$K769*$L769/12)*_xlfn.XLOOKUP($A769,削除禁止_電灯料金!K:K,削除禁止_電灯料金!M:M,"-"),2)),"-")</f>
        <v>0</v>
      </c>
      <c r="AV769" s="178">
        <f>IFERROR(IF(OR($G769="公衆街路灯A",$G769="定額電灯"),ROUND((((AR769+AS769)*AN769))*12*_xlfn.XLOOKUP($A769,削除禁止_電灯料金!K:K,削除禁止_電灯料金!N:N),0),ROUND((AT769+AU769)*AN769*12*_xlfn.XLOOKUP($A769,削除禁止_電灯料金!K:K,削除禁止_電灯料金!N:N),0)),0)</f>
        <v>0</v>
      </c>
      <c r="AW769" s="145"/>
    </row>
    <row r="770" spans="1:49" ht="30" customHeight="1">
      <c r="A770" s="1">
        <v>9</v>
      </c>
      <c r="B770" s="319" t="s">
        <v>764</v>
      </c>
      <c r="C770" s="42"/>
      <c r="D770" s="146" t="s">
        <v>56</v>
      </c>
      <c r="E770" s="147" t="s">
        <v>316</v>
      </c>
      <c r="F770" s="148" t="s">
        <v>864</v>
      </c>
      <c r="G770" s="148" t="s">
        <v>73</v>
      </c>
      <c r="H770" s="149"/>
      <c r="I770" s="280"/>
      <c r="J770" s="267"/>
      <c r="K770" s="152">
        <v>24</v>
      </c>
      <c r="L770" s="153">
        <v>365</v>
      </c>
      <c r="M770" s="281" t="s">
        <v>775</v>
      </c>
      <c r="N770" s="119" t="s">
        <v>86</v>
      </c>
      <c r="O770" s="120">
        <v>1</v>
      </c>
      <c r="P770" s="155" t="s">
        <v>87</v>
      </c>
      <c r="Q770" s="155">
        <v>0</v>
      </c>
      <c r="R770" s="155" t="s">
        <v>88</v>
      </c>
      <c r="S770" s="156">
        <v>0</v>
      </c>
      <c r="T770" s="156">
        <v>0</v>
      </c>
      <c r="U770" s="156">
        <v>0</v>
      </c>
      <c r="V770" s="157" t="s">
        <v>90</v>
      </c>
      <c r="W770" s="158">
        <v>2.7</v>
      </c>
      <c r="X770" s="159">
        <v>1</v>
      </c>
      <c r="Y770" s="160">
        <v>1</v>
      </c>
      <c r="Z770" s="161">
        <f t="shared" si="210"/>
        <v>1.9710000000000001</v>
      </c>
      <c r="AA770" s="155">
        <v>0</v>
      </c>
      <c r="AB770" s="162" t="s">
        <v>80</v>
      </c>
      <c r="AC770" s="163" t="s">
        <v>56</v>
      </c>
      <c r="AD770" s="164" t="s">
        <v>56</v>
      </c>
      <c r="AE770" s="163" t="s">
        <v>56</v>
      </c>
      <c r="AF770" s="164">
        <f t="shared" si="211"/>
        <v>59.13</v>
      </c>
      <c r="AG770" s="165">
        <f t="shared" si="212"/>
        <v>7095.6</v>
      </c>
      <c r="AH770" s="166" t="s">
        <v>81</v>
      </c>
      <c r="AI770" s="167"/>
      <c r="AJ770" s="168"/>
      <c r="AK770" s="169"/>
      <c r="AL770" s="170"/>
      <c r="AM770" s="171"/>
      <c r="AN770" s="172"/>
      <c r="AO770" s="173">
        <f t="shared" si="200"/>
        <v>0</v>
      </c>
      <c r="AP770" s="174" t="s">
        <v>82</v>
      </c>
      <c r="AQ770" s="175" t="str" cm="1">
        <f t="array" ref="AQ770">_xlfn.IFS(OR($G770="公衆街路灯A",$G770="定額電灯"),$G770&amp;AP770,COUNTIF(G770,"*従量電灯*"),G770,1,"-")</f>
        <v>従量電灯</v>
      </c>
      <c r="AR770" s="176" t="str" cm="1">
        <f t="array" ref="AR770">_xlfn.IFS($AN770=0,"-",OR($AH770="対象外",$AH770="-"),"-",OR($G770="公衆街路灯A",$G770="定額電灯"),_xlfn.XLOOKUP($AQ770,削除禁止_電灯料金!$B:$B,削除禁止_電灯料金!$E:$E,0),1,"-")</f>
        <v>-</v>
      </c>
      <c r="AS770" s="177" t="str" cm="1">
        <f t="array" ref="AS770">_xlfn.IFS($AR770="-","-",OR($G770="公衆街路灯A",$G770="定額電灯"),_xlfn.XLOOKUP(AQ770,削除禁止_電灯料金!$B:$B,削除禁止_電灯料金!$D:$D,0),1,"-")</f>
        <v>-</v>
      </c>
      <c r="AT770" s="176">
        <f>IFERROR(IF(OR($G770="公衆街路灯A",$G770="定額電灯"),"-",ROUND((_xlfn.XLOOKUP($AQ770,削除禁止_電灯料金!$B:$B,削除禁止_電灯料金!$E:$E)*AM770/1000*$K770*$L770/12),2)),"-")</f>
        <v>0</v>
      </c>
      <c r="AU770" s="177">
        <f>IFERROR(IF(OR($G770="公衆街路灯A",$G770="定額電灯"),"-",ROUND((AM770/1000*$K770*$L770/12)*_xlfn.XLOOKUP($A770,削除禁止_電灯料金!K:K,削除禁止_電灯料金!M:M,"-"),2)),"-")</f>
        <v>0</v>
      </c>
      <c r="AV770" s="178">
        <f>IFERROR(IF(OR($G770="公衆街路灯A",$G770="定額電灯"),ROUND((((AR770+AS770)*AN770))*12*_xlfn.XLOOKUP($A770,削除禁止_電灯料金!K:K,削除禁止_電灯料金!N:N),0),ROUND((AT770+AU770)*AN770*12*_xlfn.XLOOKUP($A770,削除禁止_電灯料金!K:K,削除禁止_電灯料金!N:N),0)),0)</f>
        <v>0</v>
      </c>
      <c r="AW770" s="145"/>
    </row>
    <row r="771" spans="1:49" ht="30" customHeight="1">
      <c r="A771" s="1">
        <v>9</v>
      </c>
      <c r="B771" s="319" t="s">
        <v>764</v>
      </c>
      <c r="C771" s="42"/>
      <c r="D771" s="146" t="s">
        <v>56</v>
      </c>
      <c r="E771" s="147" t="s">
        <v>316</v>
      </c>
      <c r="F771" s="148" t="s">
        <v>194</v>
      </c>
      <c r="G771" s="148" t="s">
        <v>73</v>
      </c>
      <c r="H771" s="149"/>
      <c r="I771" s="280"/>
      <c r="J771" s="267"/>
      <c r="K771" s="152">
        <v>0.5</v>
      </c>
      <c r="L771" s="153">
        <v>10</v>
      </c>
      <c r="M771" s="281" t="s">
        <v>799</v>
      </c>
      <c r="N771" s="119" t="s">
        <v>134</v>
      </c>
      <c r="O771" s="120">
        <v>2</v>
      </c>
      <c r="P771" s="155" t="s">
        <v>111</v>
      </c>
      <c r="Q771" s="155">
        <v>0</v>
      </c>
      <c r="R771" s="155">
        <v>0</v>
      </c>
      <c r="S771" s="156" t="s">
        <v>800</v>
      </c>
      <c r="T771" s="156">
        <v>0</v>
      </c>
      <c r="U771" s="156">
        <v>0</v>
      </c>
      <c r="V771" s="157">
        <v>0</v>
      </c>
      <c r="W771" s="158">
        <v>48</v>
      </c>
      <c r="X771" s="159">
        <v>4</v>
      </c>
      <c r="Y771" s="160">
        <v>8</v>
      </c>
      <c r="Z771" s="161">
        <f t="shared" si="210"/>
        <v>0.16</v>
      </c>
      <c r="AA771" s="155">
        <v>0</v>
      </c>
      <c r="AB771" s="162" t="s">
        <v>80</v>
      </c>
      <c r="AC771" s="163" t="s">
        <v>56</v>
      </c>
      <c r="AD771" s="164" t="s">
        <v>56</v>
      </c>
      <c r="AE771" s="163" t="s">
        <v>56</v>
      </c>
      <c r="AF771" s="164">
        <f t="shared" si="211"/>
        <v>0.6</v>
      </c>
      <c r="AG771" s="165">
        <f t="shared" si="212"/>
        <v>576</v>
      </c>
      <c r="AH771" s="166" t="s">
        <v>113</v>
      </c>
      <c r="AI771" s="167"/>
      <c r="AJ771" s="168"/>
      <c r="AK771" s="169"/>
      <c r="AL771" s="170"/>
      <c r="AM771" s="171"/>
      <c r="AN771" s="172"/>
      <c r="AO771" s="173">
        <f t="shared" si="200"/>
        <v>0</v>
      </c>
      <c r="AP771" s="174" t="s">
        <v>82</v>
      </c>
      <c r="AQ771" s="175" t="str" cm="1">
        <f t="array" ref="AQ771">_xlfn.IFS(OR($G771="公衆街路灯A",$G771="定額電灯"),$G771&amp;AP771,COUNTIF(G771,"*従量電灯*"),G771,1,"-")</f>
        <v>従量電灯</v>
      </c>
      <c r="AR771" s="176" t="str" cm="1">
        <f t="array" ref="AR771">_xlfn.IFS($AN771=0,"-",OR($AH771="対象外",$AH771="-"),"-",OR($G771="公衆街路灯A",$G771="定額電灯"),_xlfn.XLOOKUP($AQ771,削除禁止_電灯料金!$B:$B,削除禁止_電灯料金!$E:$E,0),1,"-")</f>
        <v>-</v>
      </c>
      <c r="AS771" s="177" t="str" cm="1">
        <f t="array" ref="AS771">_xlfn.IFS($AR771="-","-",OR($G771="公衆街路灯A",$G771="定額電灯"),_xlfn.XLOOKUP(AQ771,削除禁止_電灯料金!$B:$B,削除禁止_電灯料金!$D:$D,0),1,"-")</f>
        <v>-</v>
      </c>
      <c r="AT771" s="176">
        <f>IFERROR(IF(OR($G771="公衆街路灯A",$G771="定額電灯"),"-",ROUND((_xlfn.XLOOKUP($AQ771,削除禁止_電灯料金!$B:$B,削除禁止_電灯料金!$E:$E)*AM771/1000*$K771*$L771/12),2)),"-")</f>
        <v>0</v>
      </c>
      <c r="AU771" s="177">
        <f>IFERROR(IF(OR($G771="公衆街路灯A",$G771="定額電灯"),"-",ROUND((AM771/1000*$K771*$L771/12)*_xlfn.XLOOKUP($A771,削除禁止_電灯料金!K:K,削除禁止_電灯料金!M:M,"-"),2)),"-")</f>
        <v>0</v>
      </c>
      <c r="AV771" s="178">
        <f>IFERROR(IF(OR($G771="公衆街路灯A",$G771="定額電灯"),ROUND((((AR771+AS771)*AN771))*12*_xlfn.XLOOKUP($A771,削除禁止_電灯料金!K:K,削除禁止_電灯料金!N:N),0),ROUND((AT771+AU771)*AN771*12*_xlfn.XLOOKUP($A771,削除禁止_電灯料金!K:K,削除禁止_電灯料金!N:N),0)),0)</f>
        <v>0</v>
      </c>
      <c r="AW771" s="145"/>
    </row>
    <row r="772" spans="1:49" ht="30" customHeight="1">
      <c r="A772" s="1">
        <v>9</v>
      </c>
      <c r="B772" s="319" t="s">
        <v>764</v>
      </c>
      <c r="C772" s="42"/>
      <c r="D772" s="146" t="s">
        <v>56</v>
      </c>
      <c r="E772" s="147" t="s">
        <v>316</v>
      </c>
      <c r="F772" s="148" t="s">
        <v>865</v>
      </c>
      <c r="G772" s="148" t="s">
        <v>73</v>
      </c>
      <c r="H772" s="149"/>
      <c r="I772" s="280"/>
      <c r="J772" s="267"/>
      <c r="K772" s="152">
        <v>3</v>
      </c>
      <c r="L772" s="153">
        <v>10</v>
      </c>
      <c r="M772" s="281" t="s">
        <v>828</v>
      </c>
      <c r="N772" s="119" t="s">
        <v>134</v>
      </c>
      <c r="O772" s="120">
        <v>1</v>
      </c>
      <c r="P772" s="155" t="s">
        <v>111</v>
      </c>
      <c r="Q772" s="155">
        <v>0</v>
      </c>
      <c r="R772" s="155">
        <v>0</v>
      </c>
      <c r="S772" s="156" t="s">
        <v>800</v>
      </c>
      <c r="T772" s="156">
        <v>0</v>
      </c>
      <c r="U772" s="156">
        <v>0</v>
      </c>
      <c r="V772" s="157">
        <v>0</v>
      </c>
      <c r="W772" s="158">
        <v>48</v>
      </c>
      <c r="X772" s="159">
        <v>1</v>
      </c>
      <c r="Y772" s="160">
        <v>1</v>
      </c>
      <c r="Z772" s="161">
        <f t="shared" si="210"/>
        <v>0.12</v>
      </c>
      <c r="AA772" s="155">
        <v>0</v>
      </c>
      <c r="AB772" s="162" t="s">
        <v>80</v>
      </c>
      <c r="AC772" s="163" t="s">
        <v>56</v>
      </c>
      <c r="AD772" s="164" t="s">
        <v>56</v>
      </c>
      <c r="AE772" s="163" t="s">
        <v>56</v>
      </c>
      <c r="AF772" s="164">
        <f t="shared" si="211"/>
        <v>3.5999999999999996</v>
      </c>
      <c r="AG772" s="165">
        <f t="shared" si="212"/>
        <v>431.99999999999994</v>
      </c>
      <c r="AH772" s="166" t="s">
        <v>113</v>
      </c>
      <c r="AI772" s="167"/>
      <c r="AJ772" s="168"/>
      <c r="AK772" s="169"/>
      <c r="AL772" s="170"/>
      <c r="AM772" s="171"/>
      <c r="AN772" s="172"/>
      <c r="AO772" s="173">
        <f t="shared" si="200"/>
        <v>0</v>
      </c>
      <c r="AP772" s="174" t="s">
        <v>82</v>
      </c>
      <c r="AQ772" s="175" t="str" cm="1">
        <f t="array" ref="AQ772">_xlfn.IFS(OR($G772="公衆街路灯A",$G772="定額電灯"),$G772&amp;AP772,COUNTIF(G772,"*従量電灯*"),G772,1,"-")</f>
        <v>従量電灯</v>
      </c>
      <c r="AR772" s="176" t="str" cm="1">
        <f t="array" ref="AR772">_xlfn.IFS($AN772=0,"-",OR($AH772="対象外",$AH772="-"),"-",OR($G772="公衆街路灯A",$G772="定額電灯"),_xlfn.XLOOKUP($AQ772,削除禁止_電灯料金!$B:$B,削除禁止_電灯料金!$E:$E,0),1,"-")</f>
        <v>-</v>
      </c>
      <c r="AS772" s="177" t="str" cm="1">
        <f t="array" ref="AS772">_xlfn.IFS($AR772="-","-",OR($G772="公衆街路灯A",$G772="定額電灯"),_xlfn.XLOOKUP(AQ772,削除禁止_電灯料金!$B:$B,削除禁止_電灯料金!$D:$D,0),1,"-")</f>
        <v>-</v>
      </c>
      <c r="AT772" s="176">
        <f>IFERROR(IF(OR($G772="公衆街路灯A",$G772="定額電灯"),"-",ROUND((_xlfn.XLOOKUP($AQ772,削除禁止_電灯料金!$B:$B,削除禁止_電灯料金!$E:$E)*AM772/1000*$K772*$L772/12),2)),"-")</f>
        <v>0</v>
      </c>
      <c r="AU772" s="177">
        <f>IFERROR(IF(OR($G772="公衆街路灯A",$G772="定額電灯"),"-",ROUND((AM772/1000*$K772*$L772/12)*_xlfn.XLOOKUP($A772,削除禁止_電灯料金!K:K,削除禁止_電灯料金!M:M,"-"),2)),"-")</f>
        <v>0</v>
      </c>
      <c r="AV772" s="178">
        <f>IFERROR(IF(OR($G772="公衆街路灯A",$G772="定額電灯"),ROUND((((AR772+AS772)*AN772))*12*_xlfn.XLOOKUP($A772,削除禁止_電灯料金!K:K,削除禁止_電灯料金!N:N),0),ROUND((AT772+AU772)*AN772*12*_xlfn.XLOOKUP($A772,削除禁止_電灯料金!K:K,削除禁止_電灯料金!N:N),0)),0)</f>
        <v>0</v>
      </c>
      <c r="AW772" s="145"/>
    </row>
    <row r="773" spans="1:49" ht="30" customHeight="1">
      <c r="A773" s="1">
        <v>9</v>
      </c>
      <c r="B773" s="319" t="s">
        <v>764</v>
      </c>
      <c r="C773" s="42"/>
      <c r="D773" s="146" t="s">
        <v>56</v>
      </c>
      <c r="E773" s="147" t="s">
        <v>316</v>
      </c>
      <c r="F773" s="148" t="s">
        <v>866</v>
      </c>
      <c r="G773" s="148" t="s">
        <v>73</v>
      </c>
      <c r="H773" s="149"/>
      <c r="I773" s="280"/>
      <c r="J773" s="267"/>
      <c r="K773" s="152">
        <v>10</v>
      </c>
      <c r="L773" s="153">
        <v>10</v>
      </c>
      <c r="M773" s="281" t="s">
        <v>780</v>
      </c>
      <c r="N773" s="119" t="s">
        <v>110</v>
      </c>
      <c r="O773" s="120">
        <v>2</v>
      </c>
      <c r="P773" s="155" t="s">
        <v>111</v>
      </c>
      <c r="Q773" s="155">
        <v>0</v>
      </c>
      <c r="R773" s="155" t="s">
        <v>112</v>
      </c>
      <c r="S773" s="156" t="s">
        <v>781</v>
      </c>
      <c r="T773" s="156">
        <v>0</v>
      </c>
      <c r="U773" s="156" t="s">
        <v>96</v>
      </c>
      <c r="V773" s="157">
        <v>0</v>
      </c>
      <c r="W773" s="158">
        <v>48</v>
      </c>
      <c r="X773" s="159">
        <v>9</v>
      </c>
      <c r="Y773" s="160">
        <v>18</v>
      </c>
      <c r="Z773" s="161">
        <f t="shared" si="210"/>
        <v>7.2</v>
      </c>
      <c r="AA773" s="155">
        <v>0</v>
      </c>
      <c r="AB773" s="162" t="s">
        <v>80</v>
      </c>
      <c r="AC773" s="163" t="s">
        <v>56</v>
      </c>
      <c r="AD773" s="164" t="s">
        <v>56</v>
      </c>
      <c r="AE773" s="163" t="s">
        <v>56</v>
      </c>
      <c r="AF773" s="164">
        <f t="shared" si="211"/>
        <v>12</v>
      </c>
      <c r="AG773" s="165">
        <f t="shared" si="212"/>
        <v>25920</v>
      </c>
      <c r="AH773" s="166" t="s">
        <v>113</v>
      </c>
      <c r="AI773" s="167"/>
      <c r="AJ773" s="168"/>
      <c r="AK773" s="169"/>
      <c r="AL773" s="170"/>
      <c r="AM773" s="171"/>
      <c r="AN773" s="172"/>
      <c r="AO773" s="173">
        <f t="shared" si="200"/>
        <v>0</v>
      </c>
      <c r="AP773" s="174" t="s">
        <v>82</v>
      </c>
      <c r="AQ773" s="175" t="str" cm="1">
        <f t="array" ref="AQ773">_xlfn.IFS(OR($G773="公衆街路灯A",$G773="定額電灯"),$G773&amp;AP773,COUNTIF(G773,"*従量電灯*"),G773,1,"-")</f>
        <v>従量電灯</v>
      </c>
      <c r="AR773" s="176" t="str" cm="1">
        <f t="array" ref="AR773">_xlfn.IFS($AN773=0,"-",OR($AH773="対象外",$AH773="-"),"-",OR($G773="公衆街路灯A",$G773="定額電灯"),_xlfn.XLOOKUP($AQ773,削除禁止_電灯料金!$B:$B,削除禁止_電灯料金!$E:$E,0),1,"-")</f>
        <v>-</v>
      </c>
      <c r="AS773" s="177" t="str" cm="1">
        <f t="array" ref="AS773">_xlfn.IFS($AR773="-","-",OR($G773="公衆街路灯A",$G773="定額電灯"),_xlfn.XLOOKUP(AQ773,削除禁止_電灯料金!$B:$B,削除禁止_電灯料金!$D:$D,0),1,"-")</f>
        <v>-</v>
      </c>
      <c r="AT773" s="176">
        <f>IFERROR(IF(OR($G773="公衆街路灯A",$G773="定額電灯"),"-",ROUND((_xlfn.XLOOKUP($AQ773,削除禁止_電灯料金!$B:$B,削除禁止_電灯料金!$E:$E)*AM773/1000*$K773*$L773/12),2)),"-")</f>
        <v>0</v>
      </c>
      <c r="AU773" s="177">
        <f>IFERROR(IF(OR($G773="公衆街路灯A",$G773="定額電灯"),"-",ROUND((AM773/1000*$K773*$L773/12)*_xlfn.XLOOKUP($A773,削除禁止_電灯料金!K:K,削除禁止_電灯料金!M:M,"-"),2)),"-")</f>
        <v>0</v>
      </c>
      <c r="AV773" s="178">
        <f>IFERROR(IF(OR($G773="公衆街路灯A",$G773="定額電灯"),ROUND((((AR773+AS773)*AN773))*12*_xlfn.XLOOKUP($A773,削除禁止_電灯料金!K:K,削除禁止_電灯料金!N:N),0),ROUND((AT773+AU773)*AN773*12*_xlfn.XLOOKUP($A773,削除禁止_電灯料金!K:K,削除禁止_電灯料金!N:N),0)),0)</f>
        <v>0</v>
      </c>
      <c r="AW773" s="145"/>
    </row>
    <row r="774" spans="1:49" ht="30" customHeight="1">
      <c r="A774" s="1">
        <v>9</v>
      </c>
      <c r="B774" s="319" t="s">
        <v>764</v>
      </c>
      <c r="C774" s="42"/>
      <c r="D774" s="146" t="s">
        <v>56</v>
      </c>
      <c r="E774" s="147" t="s">
        <v>316</v>
      </c>
      <c r="F774" s="148" t="s">
        <v>866</v>
      </c>
      <c r="G774" s="148" t="s">
        <v>73</v>
      </c>
      <c r="H774" s="149"/>
      <c r="I774" s="280"/>
      <c r="J774" s="267"/>
      <c r="K774" s="152">
        <v>24</v>
      </c>
      <c r="L774" s="153">
        <v>365</v>
      </c>
      <c r="M774" s="281" t="s">
        <v>775</v>
      </c>
      <c r="N774" s="119" t="s">
        <v>86</v>
      </c>
      <c r="O774" s="120">
        <v>1</v>
      </c>
      <c r="P774" s="155" t="s">
        <v>87</v>
      </c>
      <c r="Q774" s="155">
        <v>0</v>
      </c>
      <c r="R774" s="155" t="s">
        <v>88</v>
      </c>
      <c r="S774" s="156">
        <v>0</v>
      </c>
      <c r="T774" s="156">
        <v>0</v>
      </c>
      <c r="U774" s="156">
        <v>0</v>
      </c>
      <c r="V774" s="157" t="s">
        <v>90</v>
      </c>
      <c r="W774" s="158">
        <v>2.7</v>
      </c>
      <c r="X774" s="159">
        <v>2</v>
      </c>
      <c r="Y774" s="160">
        <v>2</v>
      </c>
      <c r="Z774" s="161">
        <f t="shared" si="210"/>
        <v>3.9420000000000002</v>
      </c>
      <c r="AA774" s="155">
        <v>0</v>
      </c>
      <c r="AB774" s="162" t="s">
        <v>80</v>
      </c>
      <c r="AC774" s="163" t="s">
        <v>56</v>
      </c>
      <c r="AD774" s="164" t="s">
        <v>56</v>
      </c>
      <c r="AE774" s="163" t="s">
        <v>56</v>
      </c>
      <c r="AF774" s="164">
        <f t="shared" si="211"/>
        <v>59.13</v>
      </c>
      <c r="AG774" s="165">
        <f t="shared" si="212"/>
        <v>14191.2</v>
      </c>
      <c r="AH774" s="166" t="s">
        <v>81</v>
      </c>
      <c r="AI774" s="167"/>
      <c r="AJ774" s="168"/>
      <c r="AK774" s="169"/>
      <c r="AL774" s="170"/>
      <c r="AM774" s="171"/>
      <c r="AN774" s="172"/>
      <c r="AO774" s="173">
        <f t="shared" si="200"/>
        <v>0</v>
      </c>
      <c r="AP774" s="174" t="s">
        <v>82</v>
      </c>
      <c r="AQ774" s="175" t="str" cm="1">
        <f t="array" ref="AQ774">_xlfn.IFS(OR($G774="公衆街路灯A",$G774="定額電灯"),$G774&amp;AP774,COUNTIF(G774,"*従量電灯*"),G774,1,"-")</f>
        <v>従量電灯</v>
      </c>
      <c r="AR774" s="176" t="str" cm="1">
        <f t="array" ref="AR774">_xlfn.IFS($AN774=0,"-",OR($AH774="対象外",$AH774="-"),"-",OR($G774="公衆街路灯A",$G774="定額電灯"),_xlfn.XLOOKUP($AQ774,削除禁止_電灯料金!$B:$B,削除禁止_電灯料金!$E:$E,0),1,"-")</f>
        <v>-</v>
      </c>
      <c r="AS774" s="177" t="str" cm="1">
        <f t="array" ref="AS774">_xlfn.IFS($AR774="-","-",OR($G774="公衆街路灯A",$G774="定額電灯"),_xlfn.XLOOKUP(AQ774,削除禁止_電灯料金!$B:$B,削除禁止_電灯料金!$D:$D,0),1,"-")</f>
        <v>-</v>
      </c>
      <c r="AT774" s="176">
        <f>IFERROR(IF(OR($G774="公衆街路灯A",$G774="定額電灯"),"-",ROUND((_xlfn.XLOOKUP($AQ774,削除禁止_電灯料金!$B:$B,削除禁止_電灯料金!$E:$E)*AM774/1000*$K774*$L774/12),2)),"-")</f>
        <v>0</v>
      </c>
      <c r="AU774" s="177">
        <f>IFERROR(IF(OR($G774="公衆街路灯A",$G774="定額電灯"),"-",ROUND((AM774/1000*$K774*$L774/12)*_xlfn.XLOOKUP($A774,削除禁止_電灯料金!K:K,削除禁止_電灯料金!M:M,"-"),2)),"-")</f>
        <v>0</v>
      </c>
      <c r="AV774" s="178">
        <f>IFERROR(IF(OR($G774="公衆街路灯A",$G774="定額電灯"),ROUND((((AR774+AS774)*AN774))*12*_xlfn.XLOOKUP($A774,削除禁止_電灯料金!K:K,削除禁止_電灯料金!N:N),0),ROUND((AT774+AU774)*AN774*12*_xlfn.XLOOKUP($A774,削除禁止_電灯料金!K:K,削除禁止_電灯料金!N:N),0)),0)</f>
        <v>0</v>
      </c>
      <c r="AW774" s="145"/>
    </row>
    <row r="775" spans="1:49" ht="30" customHeight="1">
      <c r="A775" s="1">
        <v>9</v>
      </c>
      <c r="B775" s="319" t="s">
        <v>764</v>
      </c>
      <c r="C775" s="42"/>
      <c r="D775" s="146" t="s">
        <v>56</v>
      </c>
      <c r="E775" s="147" t="s">
        <v>316</v>
      </c>
      <c r="F775" s="148" t="s">
        <v>866</v>
      </c>
      <c r="G775" s="148" t="s">
        <v>73</v>
      </c>
      <c r="H775" s="149"/>
      <c r="I775" s="280"/>
      <c r="J775" s="267"/>
      <c r="K775" s="152">
        <v>24</v>
      </c>
      <c r="L775" s="153">
        <v>365</v>
      </c>
      <c r="M775" s="281" t="s">
        <v>770</v>
      </c>
      <c r="N775" s="119" t="s">
        <v>86</v>
      </c>
      <c r="O775" s="120">
        <v>1</v>
      </c>
      <c r="P775" s="155" t="s">
        <v>725</v>
      </c>
      <c r="Q775" s="155">
        <v>0</v>
      </c>
      <c r="R775" s="155" t="s">
        <v>88</v>
      </c>
      <c r="S775" s="156">
        <v>0</v>
      </c>
      <c r="T775" s="156">
        <v>0</v>
      </c>
      <c r="U775" s="156">
        <v>0</v>
      </c>
      <c r="V775" s="157" t="s">
        <v>90</v>
      </c>
      <c r="W775" s="158">
        <v>2</v>
      </c>
      <c r="X775" s="159">
        <v>1</v>
      </c>
      <c r="Y775" s="160">
        <v>1</v>
      </c>
      <c r="Z775" s="161">
        <f t="shared" si="210"/>
        <v>1.46</v>
      </c>
      <c r="AA775" s="155">
        <v>0</v>
      </c>
      <c r="AB775" s="162" t="s">
        <v>80</v>
      </c>
      <c r="AC775" s="163" t="s">
        <v>56</v>
      </c>
      <c r="AD775" s="164" t="s">
        <v>56</v>
      </c>
      <c r="AE775" s="163" t="s">
        <v>56</v>
      </c>
      <c r="AF775" s="164">
        <f t="shared" si="211"/>
        <v>43.8</v>
      </c>
      <c r="AG775" s="165">
        <f t="shared" si="212"/>
        <v>5256</v>
      </c>
      <c r="AH775" s="166" t="s">
        <v>81</v>
      </c>
      <c r="AI775" s="167"/>
      <c r="AJ775" s="168"/>
      <c r="AK775" s="169"/>
      <c r="AL775" s="170"/>
      <c r="AM775" s="171"/>
      <c r="AN775" s="172"/>
      <c r="AO775" s="173">
        <f t="shared" si="200"/>
        <v>0</v>
      </c>
      <c r="AP775" s="174" t="s">
        <v>82</v>
      </c>
      <c r="AQ775" s="175" t="str" cm="1">
        <f t="array" ref="AQ775">_xlfn.IFS(OR($G775="公衆街路灯A",$G775="定額電灯"),$G775&amp;AP775,COUNTIF(G775,"*従量電灯*"),G775,1,"-")</f>
        <v>従量電灯</v>
      </c>
      <c r="AR775" s="176" t="str" cm="1">
        <f t="array" ref="AR775">_xlfn.IFS($AN775=0,"-",OR($AH775="対象外",$AH775="-"),"-",OR($G775="公衆街路灯A",$G775="定額電灯"),_xlfn.XLOOKUP($AQ775,削除禁止_電灯料金!$B:$B,削除禁止_電灯料金!$E:$E,0),1,"-")</f>
        <v>-</v>
      </c>
      <c r="AS775" s="177" t="str" cm="1">
        <f t="array" ref="AS775">_xlfn.IFS($AR775="-","-",OR($G775="公衆街路灯A",$G775="定額電灯"),_xlfn.XLOOKUP(AQ775,削除禁止_電灯料金!$B:$B,削除禁止_電灯料金!$D:$D,0),1,"-")</f>
        <v>-</v>
      </c>
      <c r="AT775" s="176">
        <f>IFERROR(IF(OR($G775="公衆街路灯A",$G775="定額電灯"),"-",ROUND((_xlfn.XLOOKUP($AQ775,削除禁止_電灯料金!$B:$B,削除禁止_電灯料金!$E:$E)*AM775/1000*$K775*$L775/12),2)),"-")</f>
        <v>0</v>
      </c>
      <c r="AU775" s="177">
        <f>IFERROR(IF(OR($G775="公衆街路灯A",$G775="定額電灯"),"-",ROUND((AM775/1000*$K775*$L775/12)*_xlfn.XLOOKUP($A775,削除禁止_電灯料金!K:K,削除禁止_電灯料金!M:M,"-"),2)),"-")</f>
        <v>0</v>
      </c>
      <c r="AV775" s="178">
        <f>IFERROR(IF(OR($G775="公衆街路灯A",$G775="定額電灯"),ROUND((((AR775+AS775)*AN775))*12*_xlfn.XLOOKUP($A775,削除禁止_電灯料金!K:K,削除禁止_電灯料金!N:N),0),ROUND((AT775+AU775)*AN775*12*_xlfn.XLOOKUP($A775,削除禁止_電灯料金!K:K,削除禁止_電灯料金!N:N),0)),0)</f>
        <v>0</v>
      </c>
      <c r="AW775" s="145"/>
    </row>
    <row r="776" spans="1:49" ht="30" customHeight="1">
      <c r="A776" s="1">
        <v>9</v>
      </c>
      <c r="B776" s="319" t="s">
        <v>764</v>
      </c>
      <c r="C776" s="42"/>
      <c r="D776" s="146" t="s">
        <v>56</v>
      </c>
      <c r="E776" s="147" t="s">
        <v>316</v>
      </c>
      <c r="F776" s="148" t="s">
        <v>867</v>
      </c>
      <c r="G776" s="148" t="s">
        <v>73</v>
      </c>
      <c r="H776" s="149"/>
      <c r="I776" s="280"/>
      <c r="J776" s="267"/>
      <c r="K776" s="152">
        <v>2</v>
      </c>
      <c r="L776" s="153">
        <v>10</v>
      </c>
      <c r="M776" s="281" t="s">
        <v>847</v>
      </c>
      <c r="N776" s="119" t="s">
        <v>93</v>
      </c>
      <c r="O776" s="120">
        <v>4</v>
      </c>
      <c r="P776" s="155" t="s">
        <v>820</v>
      </c>
      <c r="Q776" s="155">
        <v>0</v>
      </c>
      <c r="R776" s="155" t="s">
        <v>821</v>
      </c>
      <c r="S776" s="156" t="s">
        <v>800</v>
      </c>
      <c r="T776" s="156">
        <v>0</v>
      </c>
      <c r="U776" s="156" t="s">
        <v>807</v>
      </c>
      <c r="V776" s="157">
        <v>0</v>
      </c>
      <c r="W776" s="158">
        <v>48</v>
      </c>
      <c r="X776" s="159">
        <v>4</v>
      </c>
      <c r="Y776" s="160">
        <v>16</v>
      </c>
      <c r="Z776" s="161">
        <f t="shared" si="210"/>
        <v>1.28</v>
      </c>
      <c r="AA776" s="155">
        <v>0</v>
      </c>
      <c r="AB776" s="162" t="s">
        <v>80</v>
      </c>
      <c r="AC776" s="163" t="s">
        <v>56</v>
      </c>
      <c r="AD776" s="164" t="s">
        <v>56</v>
      </c>
      <c r="AE776" s="163" t="s">
        <v>56</v>
      </c>
      <c r="AF776" s="164">
        <f t="shared" si="211"/>
        <v>2.4</v>
      </c>
      <c r="AG776" s="165">
        <f t="shared" si="212"/>
        <v>4608</v>
      </c>
      <c r="AH776" s="166" t="s">
        <v>81</v>
      </c>
      <c r="AI776" s="167"/>
      <c r="AJ776" s="168"/>
      <c r="AK776" s="169"/>
      <c r="AL776" s="170"/>
      <c r="AM776" s="171"/>
      <c r="AN776" s="172"/>
      <c r="AO776" s="173">
        <f t="shared" si="200"/>
        <v>0</v>
      </c>
      <c r="AP776" s="174" t="s">
        <v>82</v>
      </c>
      <c r="AQ776" s="175" t="str" cm="1">
        <f t="array" ref="AQ776">_xlfn.IFS(OR($G776="公衆街路灯A",$G776="定額電灯"),$G776&amp;AP776,COUNTIF(G776,"*従量電灯*"),G776,1,"-")</f>
        <v>従量電灯</v>
      </c>
      <c r="AR776" s="176" t="str" cm="1">
        <f t="array" ref="AR776">_xlfn.IFS($AN776=0,"-",OR($AH776="対象外",$AH776="-"),"-",OR($G776="公衆街路灯A",$G776="定額電灯"),_xlfn.XLOOKUP($AQ776,削除禁止_電灯料金!$B:$B,削除禁止_電灯料金!$E:$E,0),1,"-")</f>
        <v>-</v>
      </c>
      <c r="AS776" s="177" t="str" cm="1">
        <f t="array" ref="AS776">_xlfn.IFS($AR776="-","-",OR($G776="公衆街路灯A",$G776="定額電灯"),_xlfn.XLOOKUP(AQ776,削除禁止_電灯料金!$B:$B,削除禁止_電灯料金!$D:$D,0),1,"-")</f>
        <v>-</v>
      </c>
      <c r="AT776" s="176">
        <f>IFERROR(IF(OR($G776="公衆街路灯A",$G776="定額電灯"),"-",ROUND((_xlfn.XLOOKUP($AQ776,削除禁止_電灯料金!$B:$B,削除禁止_電灯料金!$E:$E)*AM776/1000*$K776*$L776/12),2)),"-")</f>
        <v>0</v>
      </c>
      <c r="AU776" s="177">
        <f>IFERROR(IF(OR($G776="公衆街路灯A",$G776="定額電灯"),"-",ROUND((AM776/1000*$K776*$L776/12)*_xlfn.XLOOKUP($A776,削除禁止_電灯料金!K:K,削除禁止_電灯料金!M:M,"-"),2)),"-")</f>
        <v>0</v>
      </c>
      <c r="AV776" s="178">
        <f>IFERROR(IF(OR($G776="公衆街路灯A",$G776="定額電灯"),ROUND((((AR776+AS776)*AN776))*12*_xlfn.XLOOKUP($A776,削除禁止_電灯料金!K:K,削除禁止_電灯料金!N:N),0),ROUND((AT776+AU776)*AN776*12*_xlfn.XLOOKUP($A776,削除禁止_電灯料金!K:K,削除禁止_電灯料金!N:N),0)),0)</f>
        <v>0</v>
      </c>
      <c r="AW776" s="145"/>
    </row>
    <row r="777" spans="1:49" ht="30" customHeight="1">
      <c r="A777" s="1">
        <v>9</v>
      </c>
      <c r="B777" s="319" t="s">
        <v>764</v>
      </c>
      <c r="C777" s="42"/>
      <c r="D777" s="146" t="s">
        <v>56</v>
      </c>
      <c r="E777" s="147" t="s">
        <v>316</v>
      </c>
      <c r="F777" s="148" t="s">
        <v>867</v>
      </c>
      <c r="G777" s="148" t="s">
        <v>73</v>
      </c>
      <c r="H777" s="149"/>
      <c r="I777" s="280"/>
      <c r="J777" s="267"/>
      <c r="K777" s="152">
        <v>24</v>
      </c>
      <c r="L777" s="153">
        <v>365</v>
      </c>
      <c r="M777" s="281" t="s">
        <v>775</v>
      </c>
      <c r="N777" s="119" t="s">
        <v>86</v>
      </c>
      <c r="O777" s="120">
        <v>1</v>
      </c>
      <c r="P777" s="155" t="s">
        <v>87</v>
      </c>
      <c r="Q777" s="155">
        <v>0</v>
      </c>
      <c r="R777" s="155" t="s">
        <v>88</v>
      </c>
      <c r="S777" s="156">
        <v>0</v>
      </c>
      <c r="T777" s="156">
        <v>0</v>
      </c>
      <c r="U777" s="156">
        <v>0</v>
      </c>
      <c r="V777" s="157" t="s">
        <v>90</v>
      </c>
      <c r="W777" s="158">
        <v>2.7</v>
      </c>
      <c r="X777" s="159">
        <v>1</v>
      </c>
      <c r="Y777" s="160">
        <v>1</v>
      </c>
      <c r="Z777" s="161">
        <f t="shared" si="210"/>
        <v>1.9710000000000001</v>
      </c>
      <c r="AA777" s="155">
        <v>0</v>
      </c>
      <c r="AB777" s="162" t="s">
        <v>80</v>
      </c>
      <c r="AC777" s="163" t="s">
        <v>56</v>
      </c>
      <c r="AD777" s="164" t="s">
        <v>56</v>
      </c>
      <c r="AE777" s="163" t="s">
        <v>56</v>
      </c>
      <c r="AF777" s="164">
        <f t="shared" si="211"/>
        <v>59.13</v>
      </c>
      <c r="AG777" s="165">
        <f t="shared" si="212"/>
        <v>7095.6</v>
      </c>
      <c r="AH777" s="166" t="s">
        <v>81</v>
      </c>
      <c r="AI777" s="167"/>
      <c r="AJ777" s="168"/>
      <c r="AK777" s="169"/>
      <c r="AL777" s="170"/>
      <c r="AM777" s="171"/>
      <c r="AN777" s="172"/>
      <c r="AO777" s="173">
        <f t="shared" si="200"/>
        <v>0</v>
      </c>
      <c r="AP777" s="174" t="s">
        <v>82</v>
      </c>
      <c r="AQ777" s="175" t="str" cm="1">
        <f t="array" ref="AQ777">_xlfn.IFS(OR($G777="公衆街路灯A",$G777="定額電灯"),$G777&amp;AP777,COUNTIF(G777,"*従量電灯*"),G777,1,"-")</f>
        <v>従量電灯</v>
      </c>
      <c r="AR777" s="176" t="str" cm="1">
        <f t="array" ref="AR777">_xlfn.IFS($AN777=0,"-",OR($AH777="対象外",$AH777="-"),"-",OR($G777="公衆街路灯A",$G777="定額電灯"),_xlfn.XLOOKUP($AQ777,削除禁止_電灯料金!$B:$B,削除禁止_電灯料金!$E:$E,0),1,"-")</f>
        <v>-</v>
      </c>
      <c r="AS777" s="177" t="str" cm="1">
        <f t="array" ref="AS777">_xlfn.IFS($AR777="-","-",OR($G777="公衆街路灯A",$G777="定額電灯"),_xlfn.XLOOKUP(AQ777,削除禁止_電灯料金!$B:$B,削除禁止_電灯料金!$D:$D,0),1,"-")</f>
        <v>-</v>
      </c>
      <c r="AT777" s="176">
        <f>IFERROR(IF(OR($G777="公衆街路灯A",$G777="定額電灯"),"-",ROUND((_xlfn.XLOOKUP($AQ777,削除禁止_電灯料金!$B:$B,削除禁止_電灯料金!$E:$E)*AM777/1000*$K777*$L777/12),2)),"-")</f>
        <v>0</v>
      </c>
      <c r="AU777" s="177">
        <f>IFERROR(IF(OR($G777="公衆街路灯A",$G777="定額電灯"),"-",ROUND((AM777/1000*$K777*$L777/12)*_xlfn.XLOOKUP($A777,削除禁止_電灯料金!K:K,削除禁止_電灯料金!M:M,"-"),2)),"-")</f>
        <v>0</v>
      </c>
      <c r="AV777" s="178">
        <f>IFERROR(IF(OR($G777="公衆街路灯A",$G777="定額電灯"),ROUND((((AR777+AS777)*AN777))*12*_xlfn.XLOOKUP($A777,削除禁止_電灯料金!K:K,削除禁止_電灯料金!N:N),0),ROUND((AT777+AU777)*AN777*12*_xlfn.XLOOKUP($A777,削除禁止_電灯料金!K:K,削除禁止_電灯料金!N:N),0)),0)</f>
        <v>0</v>
      </c>
      <c r="AW777" s="145"/>
    </row>
    <row r="778" spans="1:49" ht="30" customHeight="1">
      <c r="A778" s="1">
        <v>9</v>
      </c>
      <c r="B778" s="319" t="s">
        <v>764</v>
      </c>
      <c r="C778" s="42"/>
      <c r="D778" s="146" t="s">
        <v>56</v>
      </c>
      <c r="E778" s="147" t="s">
        <v>316</v>
      </c>
      <c r="F778" s="148" t="s">
        <v>195</v>
      </c>
      <c r="G778" s="148" t="s">
        <v>73</v>
      </c>
      <c r="H778" s="149"/>
      <c r="I778" s="280"/>
      <c r="J778" s="267"/>
      <c r="K778" s="152">
        <v>0.5</v>
      </c>
      <c r="L778" s="153">
        <v>10</v>
      </c>
      <c r="M778" s="281" t="s">
        <v>828</v>
      </c>
      <c r="N778" s="119" t="s">
        <v>134</v>
      </c>
      <c r="O778" s="120">
        <v>1</v>
      </c>
      <c r="P778" s="155" t="s">
        <v>111</v>
      </c>
      <c r="Q778" s="155">
        <v>0</v>
      </c>
      <c r="R778" s="155">
        <v>0</v>
      </c>
      <c r="S778" s="156" t="s">
        <v>800</v>
      </c>
      <c r="T778" s="156">
        <v>0</v>
      </c>
      <c r="U778" s="156">
        <v>0</v>
      </c>
      <c r="V778" s="157">
        <v>0</v>
      </c>
      <c r="W778" s="158">
        <v>48</v>
      </c>
      <c r="X778" s="159">
        <v>2</v>
      </c>
      <c r="Y778" s="160">
        <v>2</v>
      </c>
      <c r="Z778" s="161">
        <f t="shared" si="210"/>
        <v>0.04</v>
      </c>
      <c r="AA778" s="155">
        <v>0</v>
      </c>
      <c r="AB778" s="162" t="s">
        <v>80</v>
      </c>
      <c r="AC778" s="163" t="s">
        <v>56</v>
      </c>
      <c r="AD778" s="164" t="s">
        <v>56</v>
      </c>
      <c r="AE778" s="163" t="s">
        <v>56</v>
      </c>
      <c r="AF778" s="164">
        <f t="shared" si="211"/>
        <v>0.6</v>
      </c>
      <c r="AG778" s="165">
        <f t="shared" si="212"/>
        <v>144</v>
      </c>
      <c r="AH778" s="166" t="s">
        <v>113</v>
      </c>
      <c r="AI778" s="167"/>
      <c r="AJ778" s="168"/>
      <c r="AK778" s="169"/>
      <c r="AL778" s="170"/>
      <c r="AM778" s="171"/>
      <c r="AN778" s="172"/>
      <c r="AO778" s="173">
        <f t="shared" si="200"/>
        <v>0</v>
      </c>
      <c r="AP778" s="174" t="s">
        <v>82</v>
      </c>
      <c r="AQ778" s="175" t="str" cm="1">
        <f t="array" ref="AQ778">_xlfn.IFS(OR($G778="公衆街路灯A",$G778="定額電灯"),$G778&amp;AP778,COUNTIF(G778,"*従量電灯*"),G778,1,"-")</f>
        <v>従量電灯</v>
      </c>
      <c r="AR778" s="176" t="str" cm="1">
        <f t="array" ref="AR778">_xlfn.IFS($AN778=0,"-",OR($AH778="対象外",$AH778="-"),"-",OR($G778="公衆街路灯A",$G778="定額電灯"),_xlfn.XLOOKUP($AQ778,削除禁止_電灯料金!$B:$B,削除禁止_電灯料金!$E:$E,0),1,"-")</f>
        <v>-</v>
      </c>
      <c r="AS778" s="177" t="str" cm="1">
        <f t="array" ref="AS778">_xlfn.IFS($AR778="-","-",OR($G778="公衆街路灯A",$G778="定額電灯"),_xlfn.XLOOKUP(AQ778,削除禁止_電灯料金!$B:$B,削除禁止_電灯料金!$D:$D,0),1,"-")</f>
        <v>-</v>
      </c>
      <c r="AT778" s="176">
        <f>IFERROR(IF(OR($G778="公衆街路灯A",$G778="定額電灯"),"-",ROUND((_xlfn.XLOOKUP($AQ778,削除禁止_電灯料金!$B:$B,削除禁止_電灯料金!$E:$E)*AM778/1000*$K778*$L778/12),2)),"-")</f>
        <v>0</v>
      </c>
      <c r="AU778" s="177">
        <f>IFERROR(IF(OR($G778="公衆街路灯A",$G778="定額電灯"),"-",ROUND((AM778/1000*$K778*$L778/12)*_xlfn.XLOOKUP($A778,削除禁止_電灯料金!K:K,削除禁止_電灯料金!M:M,"-"),2)),"-")</f>
        <v>0</v>
      </c>
      <c r="AV778" s="178">
        <f>IFERROR(IF(OR($G778="公衆街路灯A",$G778="定額電灯"),ROUND((((AR778+AS778)*AN778))*12*_xlfn.XLOOKUP($A778,削除禁止_電灯料金!K:K,削除禁止_電灯料金!N:N),0),ROUND((AT778+AU778)*AN778*12*_xlfn.XLOOKUP($A778,削除禁止_電灯料金!K:K,削除禁止_電灯料金!N:N),0)),0)</f>
        <v>0</v>
      </c>
      <c r="AW778" s="145"/>
    </row>
    <row r="779" spans="1:49" ht="30" customHeight="1">
      <c r="A779" s="1">
        <v>9</v>
      </c>
      <c r="B779" s="319" t="s">
        <v>764</v>
      </c>
      <c r="C779" s="42"/>
      <c r="D779" s="146" t="s">
        <v>56</v>
      </c>
      <c r="E779" s="147" t="s">
        <v>316</v>
      </c>
      <c r="F779" s="148" t="s">
        <v>836</v>
      </c>
      <c r="G779" s="148" t="s">
        <v>73</v>
      </c>
      <c r="H779" s="149"/>
      <c r="I779" s="280"/>
      <c r="J779" s="267"/>
      <c r="K779" s="152">
        <v>8</v>
      </c>
      <c r="L779" s="153">
        <v>200</v>
      </c>
      <c r="M779" s="281" t="s">
        <v>847</v>
      </c>
      <c r="N779" s="119" t="s">
        <v>93</v>
      </c>
      <c r="O779" s="120">
        <v>4</v>
      </c>
      <c r="P779" s="155" t="s">
        <v>820</v>
      </c>
      <c r="Q779" s="155">
        <v>0</v>
      </c>
      <c r="R779" s="155" t="s">
        <v>821</v>
      </c>
      <c r="S779" s="156" t="s">
        <v>800</v>
      </c>
      <c r="T779" s="156">
        <v>0</v>
      </c>
      <c r="U779" s="156" t="s">
        <v>807</v>
      </c>
      <c r="V779" s="157">
        <v>0</v>
      </c>
      <c r="W779" s="158">
        <v>48</v>
      </c>
      <c r="X779" s="159">
        <v>12</v>
      </c>
      <c r="Y779" s="160">
        <v>48</v>
      </c>
      <c r="Z779" s="161">
        <f t="shared" si="210"/>
        <v>307.2</v>
      </c>
      <c r="AA779" s="155">
        <v>0</v>
      </c>
      <c r="AB779" s="162" t="s">
        <v>80</v>
      </c>
      <c r="AC779" s="163" t="s">
        <v>56</v>
      </c>
      <c r="AD779" s="164" t="s">
        <v>56</v>
      </c>
      <c r="AE779" s="163" t="s">
        <v>56</v>
      </c>
      <c r="AF779" s="164">
        <f t="shared" si="211"/>
        <v>192</v>
      </c>
      <c r="AG779" s="165">
        <f t="shared" si="212"/>
        <v>1105920</v>
      </c>
      <c r="AH779" s="166" t="s">
        <v>81</v>
      </c>
      <c r="AI779" s="167"/>
      <c r="AJ779" s="168"/>
      <c r="AK779" s="169"/>
      <c r="AL779" s="170"/>
      <c r="AM779" s="171"/>
      <c r="AN779" s="172"/>
      <c r="AO779" s="173">
        <f t="shared" si="200"/>
        <v>0</v>
      </c>
      <c r="AP779" s="174" t="s">
        <v>82</v>
      </c>
      <c r="AQ779" s="175" t="str" cm="1">
        <f t="array" ref="AQ779">_xlfn.IFS(OR($G779="公衆街路灯A",$G779="定額電灯"),$G779&amp;AP779,COUNTIF(G779,"*従量電灯*"),G779,1,"-")</f>
        <v>従量電灯</v>
      </c>
      <c r="AR779" s="176" t="str" cm="1">
        <f t="array" ref="AR779">_xlfn.IFS($AN779=0,"-",OR($AH779="対象外",$AH779="-"),"-",OR($G779="公衆街路灯A",$G779="定額電灯"),_xlfn.XLOOKUP($AQ779,削除禁止_電灯料金!$B:$B,削除禁止_電灯料金!$E:$E,0),1,"-")</f>
        <v>-</v>
      </c>
      <c r="AS779" s="177" t="str" cm="1">
        <f t="array" ref="AS779">_xlfn.IFS($AR779="-","-",OR($G779="公衆街路灯A",$G779="定額電灯"),_xlfn.XLOOKUP(AQ779,削除禁止_電灯料金!$B:$B,削除禁止_電灯料金!$D:$D,0),1,"-")</f>
        <v>-</v>
      </c>
      <c r="AT779" s="176">
        <f>IFERROR(IF(OR($G779="公衆街路灯A",$G779="定額電灯"),"-",ROUND((_xlfn.XLOOKUP($AQ779,削除禁止_電灯料金!$B:$B,削除禁止_電灯料金!$E:$E)*AM779/1000*$K779*$L779/12),2)),"-")</f>
        <v>0</v>
      </c>
      <c r="AU779" s="177">
        <f>IFERROR(IF(OR($G779="公衆街路灯A",$G779="定額電灯"),"-",ROUND((AM779/1000*$K779*$L779/12)*_xlfn.XLOOKUP($A779,削除禁止_電灯料金!K:K,削除禁止_電灯料金!M:M,"-"),2)),"-")</f>
        <v>0</v>
      </c>
      <c r="AV779" s="178">
        <f>IFERROR(IF(OR($G779="公衆街路灯A",$G779="定額電灯"),ROUND((((AR779+AS779)*AN779))*12*_xlfn.XLOOKUP($A779,削除禁止_電灯料金!K:K,削除禁止_電灯料金!N:N),0),ROUND((AT779+AU779)*AN779*12*_xlfn.XLOOKUP($A779,削除禁止_電灯料金!K:K,削除禁止_電灯料金!N:N),0)),0)</f>
        <v>0</v>
      </c>
      <c r="AW779" s="145"/>
    </row>
    <row r="780" spans="1:49" ht="30" customHeight="1">
      <c r="A780" s="1">
        <v>9</v>
      </c>
      <c r="B780" s="319" t="s">
        <v>764</v>
      </c>
      <c r="C780" s="42"/>
      <c r="D780" s="180" t="s">
        <v>56</v>
      </c>
      <c r="E780" s="181" t="s">
        <v>316</v>
      </c>
      <c r="F780" s="182" t="s">
        <v>836</v>
      </c>
      <c r="G780" s="182" t="s">
        <v>73</v>
      </c>
      <c r="H780" s="183" t="s">
        <v>769</v>
      </c>
      <c r="I780" s="311"/>
      <c r="J780" s="312"/>
      <c r="K780" s="186" t="s">
        <v>82</v>
      </c>
      <c r="L780" s="187" t="s">
        <v>82</v>
      </c>
      <c r="M780" s="313" t="s">
        <v>785</v>
      </c>
      <c r="N780" s="189" t="s">
        <v>75</v>
      </c>
      <c r="O780" s="190">
        <v>1</v>
      </c>
      <c r="P780" s="191" t="s">
        <v>486</v>
      </c>
      <c r="Q780" s="191">
        <v>0</v>
      </c>
      <c r="R780" s="191" t="s">
        <v>88</v>
      </c>
      <c r="S780" s="192" t="s">
        <v>786</v>
      </c>
      <c r="T780" s="192">
        <v>0</v>
      </c>
      <c r="U780" s="192" t="s">
        <v>787</v>
      </c>
      <c r="V780" s="193">
        <v>0</v>
      </c>
      <c r="W780" s="194" t="s">
        <v>56</v>
      </c>
      <c r="X780" s="195">
        <v>14</v>
      </c>
      <c r="Y780" s="196">
        <v>14</v>
      </c>
      <c r="Z780" s="197">
        <v>0</v>
      </c>
      <c r="AA780" s="191">
        <v>0</v>
      </c>
      <c r="AB780" s="198" t="s">
        <v>80</v>
      </c>
      <c r="AC780" s="199" t="s">
        <v>56</v>
      </c>
      <c r="AD780" s="200" t="s">
        <v>56</v>
      </c>
      <c r="AE780" s="199" t="s">
        <v>56</v>
      </c>
      <c r="AF780" s="200">
        <v>0</v>
      </c>
      <c r="AG780" s="201">
        <v>0</v>
      </c>
      <c r="AH780" s="201" t="s">
        <v>124</v>
      </c>
      <c r="AI780" s="202" t="s">
        <v>487</v>
      </c>
      <c r="AJ780" s="203"/>
      <c r="AK780" s="204"/>
      <c r="AL780" s="194"/>
      <c r="AM780" s="205"/>
      <c r="AN780" s="206"/>
      <c r="AO780" s="200">
        <f t="shared" si="200"/>
        <v>0</v>
      </c>
      <c r="AP780" s="207" t="s">
        <v>82</v>
      </c>
      <c r="AQ780" s="198" t="str" cm="1">
        <f t="array" ref="AQ780">_xlfn.IFS(OR($G780="公衆街路灯A",$G780="定額電灯"),$G780&amp;AP780,COUNTIF(G780,"*従量電灯*"),G780,1,"-")</f>
        <v>従量電灯</v>
      </c>
      <c r="AR780" s="208" t="str" cm="1">
        <f t="array" ref="AR780">_xlfn.IFS($AN780=0,"-",OR($AH780="対象外",$AH780="-"),"-",OR($G780="公衆街路灯A",$G780="定額電灯"),_xlfn.XLOOKUP($AQ780,削除禁止_電灯料金!$B:$B,削除禁止_電灯料金!$E:$E,0),1,"-")</f>
        <v>-</v>
      </c>
      <c r="AS780" s="209" t="str" cm="1">
        <f t="array" ref="AS780">_xlfn.IFS($AR780="-","-",OR($G780="公衆街路灯A",$G780="定額電灯"),_xlfn.XLOOKUP(AQ780,削除禁止_電灯料金!$B:$B,削除禁止_電灯料金!$D:$D,0),1,"-")</f>
        <v>-</v>
      </c>
      <c r="AT780" s="208" t="str">
        <f>IFERROR(IF(OR($G780="公衆街路灯A",$G780="定額電灯"),"-",ROUND((_xlfn.XLOOKUP($AQ780,削除禁止_電灯料金!$B:$B,削除禁止_電灯料金!$E:$E)*AM780/1000*$K780*$L780/12),2)),"-")</f>
        <v>-</v>
      </c>
      <c r="AU780" s="209" t="str">
        <f>IFERROR(IF(OR($G780="公衆街路灯A",$G780="定額電灯"),"-",ROUND((AM780/1000*$K780*$L780/12)*_xlfn.XLOOKUP($A780,削除禁止_電灯料金!K:K,削除禁止_電灯料金!M:M,"-"),2)),"-")</f>
        <v>-</v>
      </c>
      <c r="AV780" s="210">
        <f>IFERROR(IF(OR($G780="公衆街路灯A",$G780="定額電灯"),ROUND((((AR780+AS780)*AN780))*12*_xlfn.XLOOKUP($A780,削除禁止_電灯料金!K:K,削除禁止_電灯料金!N:N),0),ROUND((AT780+AU780)*AN780*12*_xlfn.XLOOKUP($A780,削除禁止_電灯料金!K:K,削除禁止_電灯料金!N:N),0)),0)</f>
        <v>0</v>
      </c>
      <c r="AW780" s="145"/>
    </row>
    <row r="781" spans="1:49" ht="30" customHeight="1">
      <c r="A781" s="1">
        <v>9</v>
      </c>
      <c r="B781" s="319" t="s">
        <v>764</v>
      </c>
      <c r="C781" s="42"/>
      <c r="D781" s="146" t="s">
        <v>56</v>
      </c>
      <c r="E781" s="147" t="s">
        <v>316</v>
      </c>
      <c r="F781" s="148" t="s">
        <v>836</v>
      </c>
      <c r="G781" s="148" t="s">
        <v>73</v>
      </c>
      <c r="H781" s="149"/>
      <c r="I781" s="280"/>
      <c r="J781" s="267"/>
      <c r="K781" s="152">
        <v>24</v>
      </c>
      <c r="L781" s="153">
        <v>365</v>
      </c>
      <c r="M781" s="281" t="s">
        <v>796</v>
      </c>
      <c r="N781" s="119" t="s">
        <v>86</v>
      </c>
      <c r="O781" s="120">
        <v>1</v>
      </c>
      <c r="P781" s="155" t="s">
        <v>189</v>
      </c>
      <c r="Q781" s="155">
        <v>0</v>
      </c>
      <c r="R781" s="155" t="s">
        <v>88</v>
      </c>
      <c r="S781" s="156">
        <v>0</v>
      </c>
      <c r="T781" s="156">
        <v>0</v>
      </c>
      <c r="U781" s="156">
        <v>0</v>
      </c>
      <c r="V781" s="157" t="s">
        <v>90</v>
      </c>
      <c r="W781" s="158">
        <v>3.8</v>
      </c>
      <c r="X781" s="159">
        <v>2</v>
      </c>
      <c r="Y781" s="160">
        <v>2</v>
      </c>
      <c r="Z781" s="161">
        <f t="shared" ref="Z781" si="213">K781*L781*W781*Y781/12/1000</f>
        <v>5.548</v>
      </c>
      <c r="AA781" s="155">
        <v>0</v>
      </c>
      <c r="AB781" s="162" t="s">
        <v>80</v>
      </c>
      <c r="AC781" s="163" t="s">
        <v>56</v>
      </c>
      <c r="AD781" s="164" t="s">
        <v>56</v>
      </c>
      <c r="AE781" s="163" t="s">
        <v>56</v>
      </c>
      <c r="AF781" s="164">
        <f t="shared" ref="AF781" si="214">$B$2*Z781/Y781</f>
        <v>83.22</v>
      </c>
      <c r="AG781" s="165">
        <f t="shared" ref="AG781" si="215">Y781*AF781*120</f>
        <v>19972.8</v>
      </c>
      <c r="AH781" s="166" t="s">
        <v>81</v>
      </c>
      <c r="AI781" s="167"/>
      <c r="AJ781" s="168"/>
      <c r="AK781" s="169"/>
      <c r="AL781" s="170"/>
      <c r="AM781" s="171"/>
      <c r="AN781" s="172"/>
      <c r="AO781" s="173">
        <f t="shared" si="200"/>
        <v>0</v>
      </c>
      <c r="AP781" s="174" t="s">
        <v>82</v>
      </c>
      <c r="AQ781" s="175" t="str" cm="1">
        <f t="array" ref="AQ781">_xlfn.IFS(OR($G781="公衆街路灯A",$G781="定額電灯"),$G781&amp;AP781,COUNTIF(G781,"*従量電灯*"),G781,1,"-")</f>
        <v>従量電灯</v>
      </c>
      <c r="AR781" s="176" t="str" cm="1">
        <f t="array" ref="AR781">_xlfn.IFS($AN781=0,"-",OR($AH781="対象外",$AH781="-"),"-",OR($G781="公衆街路灯A",$G781="定額電灯"),_xlfn.XLOOKUP($AQ781,削除禁止_電灯料金!$B:$B,削除禁止_電灯料金!$E:$E,0),1,"-")</f>
        <v>-</v>
      </c>
      <c r="AS781" s="177" t="str" cm="1">
        <f t="array" ref="AS781">_xlfn.IFS($AR781="-","-",OR($G781="公衆街路灯A",$G781="定額電灯"),_xlfn.XLOOKUP(AQ781,削除禁止_電灯料金!$B:$B,削除禁止_電灯料金!$D:$D,0),1,"-")</f>
        <v>-</v>
      </c>
      <c r="AT781" s="176">
        <f>IFERROR(IF(OR($G781="公衆街路灯A",$G781="定額電灯"),"-",ROUND((_xlfn.XLOOKUP($AQ781,削除禁止_電灯料金!$B:$B,削除禁止_電灯料金!$E:$E)*AM781/1000*$K781*$L781/12),2)),"-")</f>
        <v>0</v>
      </c>
      <c r="AU781" s="177">
        <f>IFERROR(IF(OR($G781="公衆街路灯A",$G781="定額電灯"),"-",ROUND((AM781/1000*$K781*$L781/12)*_xlfn.XLOOKUP($A781,削除禁止_電灯料金!K:K,削除禁止_電灯料金!M:M,"-"),2)),"-")</f>
        <v>0</v>
      </c>
      <c r="AV781" s="178">
        <f>IFERROR(IF(OR($G781="公衆街路灯A",$G781="定額電灯"),ROUND((((AR781+AS781)*AN781))*12*_xlfn.XLOOKUP($A781,削除禁止_電灯料金!K:K,削除禁止_電灯料金!N:N),0),ROUND((AT781+AU781)*AN781*12*_xlfn.XLOOKUP($A781,削除禁止_電灯料金!K:K,削除禁止_電灯料金!N:N),0)),0)</f>
        <v>0</v>
      </c>
      <c r="AW781" s="145"/>
    </row>
    <row r="782" spans="1:49" ht="30" customHeight="1">
      <c r="A782" s="1">
        <v>9</v>
      </c>
      <c r="B782" s="319" t="s">
        <v>764</v>
      </c>
      <c r="C782" s="42"/>
      <c r="D782" s="180" t="s">
        <v>56</v>
      </c>
      <c r="E782" s="181" t="s">
        <v>316</v>
      </c>
      <c r="F782" s="182" t="s">
        <v>836</v>
      </c>
      <c r="G782" s="182" t="s">
        <v>73</v>
      </c>
      <c r="H782" s="183" t="s">
        <v>769</v>
      </c>
      <c r="I782" s="311"/>
      <c r="J782" s="312"/>
      <c r="K782" s="186" t="s">
        <v>82</v>
      </c>
      <c r="L782" s="187" t="s">
        <v>82</v>
      </c>
      <c r="M782" s="313" t="s">
        <v>797</v>
      </c>
      <c r="N782" s="189" t="s">
        <v>416</v>
      </c>
      <c r="O782" s="190">
        <v>0</v>
      </c>
      <c r="P782" s="191" t="s">
        <v>486</v>
      </c>
      <c r="Q782" s="191">
        <v>0</v>
      </c>
      <c r="R782" s="191">
        <v>0</v>
      </c>
      <c r="S782" s="192" t="s">
        <v>100</v>
      </c>
      <c r="T782" s="192">
        <v>0</v>
      </c>
      <c r="U782" s="192" t="s">
        <v>102</v>
      </c>
      <c r="V782" s="193">
        <v>0</v>
      </c>
      <c r="W782" s="194" t="s">
        <v>56</v>
      </c>
      <c r="X782" s="195">
        <v>1</v>
      </c>
      <c r="Y782" s="196">
        <v>0</v>
      </c>
      <c r="Z782" s="197">
        <v>0</v>
      </c>
      <c r="AA782" s="191">
        <v>0</v>
      </c>
      <c r="AB782" s="198" t="s">
        <v>80</v>
      </c>
      <c r="AC782" s="199" t="s">
        <v>56</v>
      </c>
      <c r="AD782" s="200" t="s">
        <v>56</v>
      </c>
      <c r="AE782" s="199" t="s">
        <v>56</v>
      </c>
      <c r="AF782" s="200">
        <v>0</v>
      </c>
      <c r="AG782" s="201">
        <v>0</v>
      </c>
      <c r="AH782" s="201" t="s">
        <v>124</v>
      </c>
      <c r="AI782" s="202" t="s">
        <v>487</v>
      </c>
      <c r="AJ782" s="203"/>
      <c r="AK782" s="204"/>
      <c r="AL782" s="194"/>
      <c r="AM782" s="205"/>
      <c r="AN782" s="206"/>
      <c r="AO782" s="200">
        <f t="shared" si="200"/>
        <v>0</v>
      </c>
      <c r="AP782" s="207" t="s">
        <v>82</v>
      </c>
      <c r="AQ782" s="198" t="str" cm="1">
        <f t="array" ref="AQ782">_xlfn.IFS(OR($G782="公衆街路灯A",$G782="定額電灯"),$G782&amp;AP782,COUNTIF(G782,"*従量電灯*"),G782,1,"-")</f>
        <v>従量電灯</v>
      </c>
      <c r="AR782" s="208" t="str" cm="1">
        <f t="array" ref="AR782">_xlfn.IFS($AN782=0,"-",OR($AH782="対象外",$AH782="-"),"-",OR($G782="公衆街路灯A",$G782="定額電灯"),_xlfn.XLOOKUP($AQ782,削除禁止_電灯料金!$B:$B,削除禁止_電灯料金!$E:$E,0),1,"-")</f>
        <v>-</v>
      </c>
      <c r="AS782" s="209" t="str" cm="1">
        <f t="array" ref="AS782">_xlfn.IFS($AR782="-","-",OR($G782="公衆街路灯A",$G782="定額電灯"),_xlfn.XLOOKUP(AQ782,削除禁止_電灯料金!$B:$B,削除禁止_電灯料金!$D:$D,0),1,"-")</f>
        <v>-</v>
      </c>
      <c r="AT782" s="208" t="str">
        <f>IFERROR(IF(OR($G782="公衆街路灯A",$G782="定額電灯"),"-",ROUND((_xlfn.XLOOKUP($AQ782,削除禁止_電灯料金!$B:$B,削除禁止_電灯料金!$E:$E)*AM782/1000*$K782*$L782/12),2)),"-")</f>
        <v>-</v>
      </c>
      <c r="AU782" s="209" t="str">
        <f>IFERROR(IF(OR($G782="公衆街路灯A",$G782="定額電灯"),"-",ROUND((AM782/1000*$K782*$L782/12)*_xlfn.XLOOKUP($A782,削除禁止_電灯料金!K:K,削除禁止_電灯料金!M:M,"-"),2)),"-")</f>
        <v>-</v>
      </c>
      <c r="AV782" s="210">
        <f>IFERROR(IF(OR($G782="公衆街路灯A",$G782="定額電灯"),ROUND((((AR782+AS782)*AN782))*12*_xlfn.XLOOKUP($A782,削除禁止_電灯料金!K:K,削除禁止_電灯料金!N:N),0),ROUND((AT782+AU782)*AN782*12*_xlfn.XLOOKUP($A782,削除禁止_電灯料金!K:K,削除禁止_電灯料金!N:N),0)),0)</f>
        <v>0</v>
      </c>
      <c r="AW782" s="145"/>
    </row>
    <row r="783" spans="1:49" ht="30" customHeight="1">
      <c r="A783" s="1">
        <v>9</v>
      </c>
      <c r="B783" s="319" t="s">
        <v>764</v>
      </c>
      <c r="C783" s="42"/>
      <c r="D783" s="146" t="s">
        <v>56</v>
      </c>
      <c r="E783" s="147" t="s">
        <v>316</v>
      </c>
      <c r="F783" s="148" t="s">
        <v>840</v>
      </c>
      <c r="G783" s="148" t="s">
        <v>73</v>
      </c>
      <c r="H783" s="149"/>
      <c r="I783" s="280"/>
      <c r="J783" s="267"/>
      <c r="K783" s="152">
        <v>5</v>
      </c>
      <c r="L783" s="153">
        <v>200</v>
      </c>
      <c r="M783" s="281" t="s">
        <v>847</v>
      </c>
      <c r="N783" s="119" t="s">
        <v>93</v>
      </c>
      <c r="O783" s="120">
        <v>4</v>
      </c>
      <c r="P783" s="155" t="s">
        <v>820</v>
      </c>
      <c r="Q783" s="155">
        <v>0</v>
      </c>
      <c r="R783" s="155" t="s">
        <v>821</v>
      </c>
      <c r="S783" s="156" t="s">
        <v>800</v>
      </c>
      <c r="T783" s="156">
        <v>0</v>
      </c>
      <c r="U783" s="156" t="s">
        <v>807</v>
      </c>
      <c r="V783" s="157">
        <v>0</v>
      </c>
      <c r="W783" s="158">
        <v>48</v>
      </c>
      <c r="X783" s="159">
        <v>6</v>
      </c>
      <c r="Y783" s="160">
        <v>24</v>
      </c>
      <c r="Z783" s="161">
        <f t="shared" ref="Z783" si="216">K783*L783*W783*Y783/12/1000</f>
        <v>96</v>
      </c>
      <c r="AA783" s="155">
        <v>0</v>
      </c>
      <c r="AB783" s="162" t="s">
        <v>80</v>
      </c>
      <c r="AC783" s="163" t="s">
        <v>56</v>
      </c>
      <c r="AD783" s="164" t="s">
        <v>56</v>
      </c>
      <c r="AE783" s="163" t="s">
        <v>56</v>
      </c>
      <c r="AF783" s="164">
        <f t="shared" ref="AF783" si="217">$B$2*Z783/Y783</f>
        <v>120</v>
      </c>
      <c r="AG783" s="165">
        <f t="shared" ref="AG783" si="218">Y783*AF783*120</f>
        <v>345600</v>
      </c>
      <c r="AH783" s="166" t="s">
        <v>81</v>
      </c>
      <c r="AI783" s="167"/>
      <c r="AJ783" s="168"/>
      <c r="AK783" s="169"/>
      <c r="AL783" s="170"/>
      <c r="AM783" s="171"/>
      <c r="AN783" s="172"/>
      <c r="AO783" s="173">
        <f t="shared" si="200"/>
        <v>0</v>
      </c>
      <c r="AP783" s="174" t="s">
        <v>82</v>
      </c>
      <c r="AQ783" s="175" t="str" cm="1">
        <f t="array" ref="AQ783">_xlfn.IFS(OR($G783="公衆街路灯A",$G783="定額電灯"),$G783&amp;AP783,COUNTIF(G783,"*従量電灯*"),G783,1,"-")</f>
        <v>従量電灯</v>
      </c>
      <c r="AR783" s="176" t="str" cm="1">
        <f t="array" ref="AR783">_xlfn.IFS($AN783=0,"-",OR($AH783="対象外",$AH783="-"),"-",OR($G783="公衆街路灯A",$G783="定額電灯"),_xlfn.XLOOKUP($AQ783,削除禁止_電灯料金!$B:$B,削除禁止_電灯料金!$E:$E,0),1,"-")</f>
        <v>-</v>
      </c>
      <c r="AS783" s="177" t="str" cm="1">
        <f t="array" ref="AS783">_xlfn.IFS($AR783="-","-",OR($G783="公衆街路灯A",$G783="定額電灯"),_xlfn.XLOOKUP(AQ783,削除禁止_電灯料金!$B:$B,削除禁止_電灯料金!$D:$D,0),1,"-")</f>
        <v>-</v>
      </c>
      <c r="AT783" s="176">
        <f>IFERROR(IF(OR($G783="公衆街路灯A",$G783="定額電灯"),"-",ROUND((_xlfn.XLOOKUP($AQ783,削除禁止_電灯料金!$B:$B,削除禁止_電灯料金!$E:$E)*AM783/1000*$K783*$L783/12),2)),"-")</f>
        <v>0</v>
      </c>
      <c r="AU783" s="177">
        <f>IFERROR(IF(OR($G783="公衆街路灯A",$G783="定額電灯"),"-",ROUND((AM783/1000*$K783*$L783/12)*_xlfn.XLOOKUP($A783,削除禁止_電灯料金!K:K,削除禁止_電灯料金!M:M,"-"),2)),"-")</f>
        <v>0</v>
      </c>
      <c r="AV783" s="178">
        <f>IFERROR(IF(OR($G783="公衆街路灯A",$G783="定額電灯"),ROUND((((AR783+AS783)*AN783))*12*_xlfn.XLOOKUP($A783,削除禁止_電灯料金!K:K,削除禁止_電灯料金!N:N),0),ROUND((AT783+AU783)*AN783*12*_xlfn.XLOOKUP($A783,削除禁止_電灯料金!K:K,削除禁止_電灯料金!N:N),0)),0)</f>
        <v>0</v>
      </c>
      <c r="AW783" s="145"/>
    </row>
    <row r="784" spans="1:49" ht="30" customHeight="1">
      <c r="A784" s="1">
        <v>9</v>
      </c>
      <c r="B784" s="319" t="s">
        <v>764</v>
      </c>
      <c r="C784" s="42"/>
      <c r="D784" s="180" t="s">
        <v>56</v>
      </c>
      <c r="E784" s="181" t="s">
        <v>316</v>
      </c>
      <c r="F784" s="182" t="s">
        <v>840</v>
      </c>
      <c r="G784" s="182" t="s">
        <v>73</v>
      </c>
      <c r="H784" s="183" t="s">
        <v>769</v>
      </c>
      <c r="I784" s="311"/>
      <c r="J784" s="312"/>
      <c r="K784" s="186" t="s">
        <v>82</v>
      </c>
      <c r="L784" s="187" t="s">
        <v>82</v>
      </c>
      <c r="M784" s="313" t="s">
        <v>785</v>
      </c>
      <c r="N784" s="189" t="s">
        <v>75</v>
      </c>
      <c r="O784" s="190">
        <v>1</v>
      </c>
      <c r="P784" s="191" t="s">
        <v>486</v>
      </c>
      <c r="Q784" s="191">
        <v>0</v>
      </c>
      <c r="R784" s="191" t="s">
        <v>88</v>
      </c>
      <c r="S784" s="192" t="s">
        <v>786</v>
      </c>
      <c r="T784" s="192">
        <v>0</v>
      </c>
      <c r="U784" s="192" t="s">
        <v>787</v>
      </c>
      <c r="V784" s="193">
        <v>0</v>
      </c>
      <c r="W784" s="194" t="s">
        <v>56</v>
      </c>
      <c r="X784" s="195">
        <v>14</v>
      </c>
      <c r="Y784" s="196">
        <v>14</v>
      </c>
      <c r="Z784" s="197">
        <v>0</v>
      </c>
      <c r="AA784" s="191">
        <v>0</v>
      </c>
      <c r="AB784" s="198" t="s">
        <v>80</v>
      </c>
      <c r="AC784" s="199" t="s">
        <v>56</v>
      </c>
      <c r="AD784" s="200" t="s">
        <v>56</v>
      </c>
      <c r="AE784" s="199" t="s">
        <v>56</v>
      </c>
      <c r="AF784" s="200">
        <v>0</v>
      </c>
      <c r="AG784" s="201">
        <v>0</v>
      </c>
      <c r="AH784" s="201" t="s">
        <v>124</v>
      </c>
      <c r="AI784" s="202" t="s">
        <v>487</v>
      </c>
      <c r="AJ784" s="203"/>
      <c r="AK784" s="204"/>
      <c r="AL784" s="194"/>
      <c r="AM784" s="205"/>
      <c r="AN784" s="206"/>
      <c r="AO784" s="200">
        <f t="shared" si="200"/>
        <v>0</v>
      </c>
      <c r="AP784" s="207" t="s">
        <v>82</v>
      </c>
      <c r="AQ784" s="198" t="str" cm="1">
        <f t="array" ref="AQ784">_xlfn.IFS(OR($G784="公衆街路灯A",$G784="定額電灯"),$G784&amp;AP784,COUNTIF(G784,"*従量電灯*"),G784,1,"-")</f>
        <v>従量電灯</v>
      </c>
      <c r="AR784" s="208" t="str" cm="1">
        <f t="array" ref="AR784">_xlfn.IFS($AN784=0,"-",OR($AH784="対象外",$AH784="-"),"-",OR($G784="公衆街路灯A",$G784="定額電灯"),_xlfn.XLOOKUP($AQ784,削除禁止_電灯料金!$B:$B,削除禁止_電灯料金!$E:$E,0),1,"-")</f>
        <v>-</v>
      </c>
      <c r="AS784" s="209" t="str" cm="1">
        <f t="array" ref="AS784">_xlfn.IFS($AR784="-","-",OR($G784="公衆街路灯A",$G784="定額電灯"),_xlfn.XLOOKUP(AQ784,削除禁止_電灯料金!$B:$B,削除禁止_電灯料金!$D:$D,0),1,"-")</f>
        <v>-</v>
      </c>
      <c r="AT784" s="208" t="str">
        <f>IFERROR(IF(OR($G784="公衆街路灯A",$G784="定額電灯"),"-",ROUND((_xlfn.XLOOKUP($AQ784,削除禁止_電灯料金!$B:$B,削除禁止_電灯料金!$E:$E)*AM784/1000*$K784*$L784/12),2)),"-")</f>
        <v>-</v>
      </c>
      <c r="AU784" s="209" t="str">
        <f>IFERROR(IF(OR($G784="公衆街路灯A",$G784="定額電灯"),"-",ROUND((AM784/1000*$K784*$L784/12)*_xlfn.XLOOKUP($A784,削除禁止_電灯料金!K:K,削除禁止_電灯料金!M:M,"-"),2)),"-")</f>
        <v>-</v>
      </c>
      <c r="AV784" s="210">
        <f>IFERROR(IF(OR($G784="公衆街路灯A",$G784="定額電灯"),ROUND((((AR784+AS784)*AN784))*12*_xlfn.XLOOKUP($A784,削除禁止_電灯料金!K:K,削除禁止_電灯料金!N:N),0),ROUND((AT784+AU784)*AN784*12*_xlfn.XLOOKUP($A784,削除禁止_電灯料金!K:K,削除禁止_電灯料金!N:N),0)),0)</f>
        <v>0</v>
      </c>
      <c r="AW784" s="145"/>
    </row>
    <row r="785" spans="1:49" ht="30" customHeight="1">
      <c r="A785" s="1">
        <v>9</v>
      </c>
      <c r="B785" s="319" t="s">
        <v>764</v>
      </c>
      <c r="C785" s="42"/>
      <c r="D785" s="180" t="s">
        <v>56</v>
      </c>
      <c r="E785" s="181" t="s">
        <v>316</v>
      </c>
      <c r="F785" s="182" t="s">
        <v>840</v>
      </c>
      <c r="G785" s="182" t="s">
        <v>73</v>
      </c>
      <c r="H785" s="183" t="s">
        <v>769</v>
      </c>
      <c r="I785" s="311"/>
      <c r="J785" s="312"/>
      <c r="K785" s="186" t="s">
        <v>82</v>
      </c>
      <c r="L785" s="187" t="s">
        <v>82</v>
      </c>
      <c r="M785" s="313" t="s">
        <v>771</v>
      </c>
      <c r="N785" s="189" t="s">
        <v>772</v>
      </c>
      <c r="O785" s="190">
        <v>1</v>
      </c>
      <c r="P785" s="191" t="s">
        <v>486</v>
      </c>
      <c r="Q785" s="191">
        <v>0</v>
      </c>
      <c r="R785" s="191">
        <v>0</v>
      </c>
      <c r="S785" s="192" t="s">
        <v>773</v>
      </c>
      <c r="T785" s="192">
        <v>0</v>
      </c>
      <c r="U785" s="192" t="s">
        <v>774</v>
      </c>
      <c r="V785" s="193">
        <v>0</v>
      </c>
      <c r="W785" s="194" t="s">
        <v>56</v>
      </c>
      <c r="X785" s="195">
        <v>10</v>
      </c>
      <c r="Y785" s="196">
        <v>10</v>
      </c>
      <c r="Z785" s="197">
        <v>0</v>
      </c>
      <c r="AA785" s="191">
        <v>0</v>
      </c>
      <c r="AB785" s="198" t="s">
        <v>80</v>
      </c>
      <c r="AC785" s="199" t="s">
        <v>56</v>
      </c>
      <c r="AD785" s="200" t="s">
        <v>56</v>
      </c>
      <c r="AE785" s="199" t="s">
        <v>56</v>
      </c>
      <c r="AF785" s="200">
        <v>0</v>
      </c>
      <c r="AG785" s="201">
        <v>0</v>
      </c>
      <c r="AH785" s="201" t="s">
        <v>124</v>
      </c>
      <c r="AI785" s="202" t="s">
        <v>487</v>
      </c>
      <c r="AJ785" s="203"/>
      <c r="AK785" s="204"/>
      <c r="AL785" s="194"/>
      <c r="AM785" s="205"/>
      <c r="AN785" s="206"/>
      <c r="AO785" s="200">
        <f t="shared" si="200"/>
        <v>0</v>
      </c>
      <c r="AP785" s="207" t="s">
        <v>82</v>
      </c>
      <c r="AQ785" s="198" t="str" cm="1">
        <f t="array" ref="AQ785">_xlfn.IFS(OR($G785="公衆街路灯A",$G785="定額電灯"),$G785&amp;AP785,COUNTIF(G785,"*従量電灯*"),G785,1,"-")</f>
        <v>従量電灯</v>
      </c>
      <c r="AR785" s="208" t="str" cm="1">
        <f t="array" ref="AR785">_xlfn.IFS($AN785=0,"-",OR($AH785="対象外",$AH785="-"),"-",OR($G785="公衆街路灯A",$G785="定額電灯"),_xlfn.XLOOKUP($AQ785,削除禁止_電灯料金!$B:$B,削除禁止_電灯料金!$E:$E,0),1,"-")</f>
        <v>-</v>
      </c>
      <c r="AS785" s="209" t="str" cm="1">
        <f t="array" ref="AS785">_xlfn.IFS($AR785="-","-",OR($G785="公衆街路灯A",$G785="定額電灯"),_xlfn.XLOOKUP(AQ785,削除禁止_電灯料金!$B:$B,削除禁止_電灯料金!$D:$D,0),1,"-")</f>
        <v>-</v>
      </c>
      <c r="AT785" s="208" t="str">
        <f>IFERROR(IF(OR($G785="公衆街路灯A",$G785="定額電灯"),"-",ROUND((_xlfn.XLOOKUP($AQ785,削除禁止_電灯料金!$B:$B,削除禁止_電灯料金!$E:$E)*AM785/1000*$K785*$L785/12),2)),"-")</f>
        <v>-</v>
      </c>
      <c r="AU785" s="209" t="str">
        <f>IFERROR(IF(OR($G785="公衆街路灯A",$G785="定額電灯"),"-",ROUND((AM785/1000*$K785*$L785/12)*_xlfn.XLOOKUP($A785,削除禁止_電灯料金!K:K,削除禁止_電灯料金!M:M,"-"),2)),"-")</f>
        <v>-</v>
      </c>
      <c r="AV785" s="210">
        <f>IFERROR(IF(OR($G785="公衆街路灯A",$G785="定額電灯"),ROUND((((AR785+AS785)*AN785))*12*_xlfn.XLOOKUP($A785,削除禁止_電灯料金!K:K,削除禁止_電灯料金!N:N),0),ROUND((AT785+AU785)*AN785*12*_xlfn.XLOOKUP($A785,削除禁止_電灯料金!K:K,削除禁止_電灯料金!N:N),0)),0)</f>
        <v>0</v>
      </c>
      <c r="AW785" s="145"/>
    </row>
    <row r="786" spans="1:49" ht="30" customHeight="1">
      <c r="A786" s="1">
        <v>9</v>
      </c>
      <c r="B786" s="319" t="s">
        <v>764</v>
      </c>
      <c r="C786" s="42"/>
      <c r="D786" s="146" t="s">
        <v>56</v>
      </c>
      <c r="E786" s="147" t="s">
        <v>316</v>
      </c>
      <c r="F786" s="148" t="s">
        <v>840</v>
      </c>
      <c r="G786" s="148" t="s">
        <v>73</v>
      </c>
      <c r="H786" s="149"/>
      <c r="I786" s="280"/>
      <c r="J786" s="267"/>
      <c r="K786" s="152">
        <v>24</v>
      </c>
      <c r="L786" s="153">
        <v>365</v>
      </c>
      <c r="M786" s="281" t="s">
        <v>796</v>
      </c>
      <c r="N786" s="119" t="s">
        <v>86</v>
      </c>
      <c r="O786" s="120">
        <v>1</v>
      </c>
      <c r="P786" s="155" t="s">
        <v>189</v>
      </c>
      <c r="Q786" s="155">
        <v>0</v>
      </c>
      <c r="R786" s="155" t="s">
        <v>88</v>
      </c>
      <c r="S786" s="156">
        <v>0</v>
      </c>
      <c r="T786" s="156">
        <v>0</v>
      </c>
      <c r="U786" s="156">
        <v>0</v>
      </c>
      <c r="V786" s="157" t="s">
        <v>90</v>
      </c>
      <c r="W786" s="158">
        <v>3.8</v>
      </c>
      <c r="X786" s="159">
        <v>1</v>
      </c>
      <c r="Y786" s="160">
        <v>1</v>
      </c>
      <c r="Z786" s="161">
        <f t="shared" ref="Z786" si="219">K786*L786*W786*Y786/12/1000</f>
        <v>2.774</v>
      </c>
      <c r="AA786" s="155">
        <v>0</v>
      </c>
      <c r="AB786" s="162" t="s">
        <v>80</v>
      </c>
      <c r="AC786" s="163" t="s">
        <v>56</v>
      </c>
      <c r="AD786" s="164" t="s">
        <v>56</v>
      </c>
      <c r="AE786" s="163" t="s">
        <v>56</v>
      </c>
      <c r="AF786" s="164">
        <f t="shared" ref="AF786" si="220">$B$2*Z786/Y786</f>
        <v>83.22</v>
      </c>
      <c r="AG786" s="165">
        <f t="shared" ref="AG786" si="221">Y786*AF786*120</f>
        <v>9986.4</v>
      </c>
      <c r="AH786" s="166" t="s">
        <v>81</v>
      </c>
      <c r="AI786" s="167"/>
      <c r="AJ786" s="168"/>
      <c r="AK786" s="169"/>
      <c r="AL786" s="170"/>
      <c r="AM786" s="171"/>
      <c r="AN786" s="172"/>
      <c r="AO786" s="173">
        <f t="shared" si="200"/>
        <v>0</v>
      </c>
      <c r="AP786" s="174" t="s">
        <v>82</v>
      </c>
      <c r="AQ786" s="175" t="str" cm="1">
        <f t="array" ref="AQ786">_xlfn.IFS(OR($G786="公衆街路灯A",$G786="定額電灯"),$G786&amp;AP786,COUNTIF(G786,"*従量電灯*"),G786,1,"-")</f>
        <v>従量電灯</v>
      </c>
      <c r="AR786" s="176" t="str" cm="1">
        <f t="array" ref="AR786">_xlfn.IFS($AN786=0,"-",OR($AH786="対象外",$AH786="-"),"-",OR($G786="公衆街路灯A",$G786="定額電灯"),_xlfn.XLOOKUP($AQ786,削除禁止_電灯料金!$B:$B,削除禁止_電灯料金!$E:$E,0),1,"-")</f>
        <v>-</v>
      </c>
      <c r="AS786" s="177" t="str" cm="1">
        <f t="array" ref="AS786">_xlfn.IFS($AR786="-","-",OR($G786="公衆街路灯A",$G786="定額電灯"),_xlfn.XLOOKUP(AQ786,削除禁止_電灯料金!$B:$B,削除禁止_電灯料金!$D:$D,0),1,"-")</f>
        <v>-</v>
      </c>
      <c r="AT786" s="176">
        <f>IFERROR(IF(OR($G786="公衆街路灯A",$G786="定額電灯"),"-",ROUND((_xlfn.XLOOKUP($AQ786,削除禁止_電灯料金!$B:$B,削除禁止_電灯料金!$E:$E)*AM786/1000*$K786*$L786/12),2)),"-")</f>
        <v>0</v>
      </c>
      <c r="AU786" s="177">
        <f>IFERROR(IF(OR($G786="公衆街路灯A",$G786="定額電灯"),"-",ROUND((AM786/1000*$K786*$L786/12)*_xlfn.XLOOKUP($A786,削除禁止_電灯料金!K:K,削除禁止_電灯料金!M:M,"-"),2)),"-")</f>
        <v>0</v>
      </c>
      <c r="AV786" s="178">
        <f>IFERROR(IF(OR($G786="公衆街路灯A",$G786="定額電灯"),ROUND((((AR786+AS786)*AN786))*12*_xlfn.XLOOKUP($A786,削除禁止_電灯料金!K:K,削除禁止_電灯料金!N:N),0),ROUND((AT786+AU786)*AN786*12*_xlfn.XLOOKUP($A786,削除禁止_電灯料金!K:K,削除禁止_電灯料金!N:N),0)),0)</f>
        <v>0</v>
      </c>
      <c r="AW786" s="145"/>
    </row>
    <row r="787" spans="1:49" ht="30" customHeight="1">
      <c r="A787" s="1">
        <v>9</v>
      </c>
      <c r="B787" s="319" t="s">
        <v>764</v>
      </c>
      <c r="C787" s="42"/>
      <c r="D787" s="180" t="s">
        <v>56</v>
      </c>
      <c r="E787" s="181" t="s">
        <v>316</v>
      </c>
      <c r="F787" s="182" t="s">
        <v>840</v>
      </c>
      <c r="G787" s="182" t="s">
        <v>73</v>
      </c>
      <c r="H787" s="183" t="s">
        <v>769</v>
      </c>
      <c r="I787" s="311"/>
      <c r="J787" s="312"/>
      <c r="K787" s="186" t="s">
        <v>82</v>
      </c>
      <c r="L787" s="187" t="s">
        <v>82</v>
      </c>
      <c r="M787" s="313" t="s">
        <v>797</v>
      </c>
      <c r="N787" s="189" t="s">
        <v>416</v>
      </c>
      <c r="O787" s="190">
        <v>0</v>
      </c>
      <c r="P787" s="191" t="s">
        <v>486</v>
      </c>
      <c r="Q787" s="191">
        <v>0</v>
      </c>
      <c r="R787" s="191">
        <v>0</v>
      </c>
      <c r="S787" s="192" t="s">
        <v>100</v>
      </c>
      <c r="T787" s="192">
        <v>0</v>
      </c>
      <c r="U787" s="192" t="s">
        <v>102</v>
      </c>
      <c r="V787" s="193">
        <v>0</v>
      </c>
      <c r="W787" s="194" t="s">
        <v>56</v>
      </c>
      <c r="X787" s="195">
        <v>1</v>
      </c>
      <c r="Y787" s="196">
        <v>0</v>
      </c>
      <c r="Z787" s="197">
        <v>0</v>
      </c>
      <c r="AA787" s="191">
        <v>0</v>
      </c>
      <c r="AB787" s="198" t="s">
        <v>80</v>
      </c>
      <c r="AC787" s="199" t="s">
        <v>56</v>
      </c>
      <c r="AD787" s="200" t="s">
        <v>56</v>
      </c>
      <c r="AE787" s="199" t="s">
        <v>56</v>
      </c>
      <c r="AF787" s="200">
        <v>0</v>
      </c>
      <c r="AG787" s="201">
        <v>0</v>
      </c>
      <c r="AH787" s="201" t="s">
        <v>124</v>
      </c>
      <c r="AI787" s="202" t="s">
        <v>487</v>
      </c>
      <c r="AJ787" s="203"/>
      <c r="AK787" s="204"/>
      <c r="AL787" s="194"/>
      <c r="AM787" s="205"/>
      <c r="AN787" s="206"/>
      <c r="AO787" s="200">
        <f t="shared" si="200"/>
        <v>0</v>
      </c>
      <c r="AP787" s="207" t="s">
        <v>82</v>
      </c>
      <c r="AQ787" s="198" t="str" cm="1">
        <f t="array" ref="AQ787">_xlfn.IFS(OR($G787="公衆街路灯A",$G787="定額電灯"),$G787&amp;AP787,COUNTIF(G787,"*従量電灯*"),G787,1,"-")</f>
        <v>従量電灯</v>
      </c>
      <c r="AR787" s="208" t="str" cm="1">
        <f t="array" ref="AR787">_xlfn.IFS($AN787=0,"-",OR($AH787="対象外",$AH787="-"),"-",OR($G787="公衆街路灯A",$G787="定額電灯"),_xlfn.XLOOKUP($AQ787,削除禁止_電灯料金!$B:$B,削除禁止_電灯料金!$E:$E,0),1,"-")</f>
        <v>-</v>
      </c>
      <c r="AS787" s="209" t="str" cm="1">
        <f t="array" ref="AS787">_xlfn.IFS($AR787="-","-",OR($G787="公衆街路灯A",$G787="定額電灯"),_xlfn.XLOOKUP(AQ787,削除禁止_電灯料金!$B:$B,削除禁止_電灯料金!$D:$D,0),1,"-")</f>
        <v>-</v>
      </c>
      <c r="AT787" s="208" t="str">
        <f>IFERROR(IF(OR($G787="公衆街路灯A",$G787="定額電灯"),"-",ROUND((_xlfn.XLOOKUP($AQ787,削除禁止_電灯料金!$B:$B,削除禁止_電灯料金!$E:$E)*AM787/1000*$K787*$L787/12),2)),"-")</f>
        <v>-</v>
      </c>
      <c r="AU787" s="209" t="str">
        <f>IFERROR(IF(OR($G787="公衆街路灯A",$G787="定額電灯"),"-",ROUND((AM787/1000*$K787*$L787/12)*_xlfn.XLOOKUP($A787,削除禁止_電灯料金!K:K,削除禁止_電灯料金!M:M,"-"),2)),"-")</f>
        <v>-</v>
      </c>
      <c r="AV787" s="210">
        <f>IFERROR(IF(OR($G787="公衆街路灯A",$G787="定額電灯"),ROUND((((AR787+AS787)*AN787))*12*_xlfn.XLOOKUP($A787,削除禁止_電灯料金!K:K,削除禁止_電灯料金!N:N),0),ROUND((AT787+AU787)*AN787*12*_xlfn.XLOOKUP($A787,削除禁止_電灯料金!K:K,削除禁止_電灯料金!N:N),0)),0)</f>
        <v>0</v>
      </c>
      <c r="AW787" s="145"/>
    </row>
    <row r="788" spans="1:49" ht="30" customHeight="1">
      <c r="A788" s="1">
        <v>9</v>
      </c>
      <c r="B788" s="319" t="s">
        <v>764</v>
      </c>
      <c r="C788" s="42"/>
      <c r="D788" s="146" t="s">
        <v>56</v>
      </c>
      <c r="E788" s="147" t="s">
        <v>316</v>
      </c>
      <c r="F788" s="148" t="s">
        <v>868</v>
      </c>
      <c r="G788" s="148" t="s">
        <v>73</v>
      </c>
      <c r="H788" s="149"/>
      <c r="I788" s="280"/>
      <c r="J788" s="267"/>
      <c r="K788" s="152">
        <v>3</v>
      </c>
      <c r="L788" s="153">
        <v>10</v>
      </c>
      <c r="M788" s="281" t="s">
        <v>869</v>
      </c>
      <c r="N788" s="119" t="s">
        <v>93</v>
      </c>
      <c r="O788" s="120">
        <v>4</v>
      </c>
      <c r="P788" s="155" t="s">
        <v>820</v>
      </c>
      <c r="Q788" s="155">
        <v>0</v>
      </c>
      <c r="R788" s="155" t="s">
        <v>821</v>
      </c>
      <c r="S788" s="156" t="s">
        <v>800</v>
      </c>
      <c r="T788" s="156">
        <v>0</v>
      </c>
      <c r="U788" s="156" t="s">
        <v>870</v>
      </c>
      <c r="V788" s="157">
        <v>0</v>
      </c>
      <c r="W788" s="158">
        <v>48</v>
      </c>
      <c r="X788" s="159">
        <v>4</v>
      </c>
      <c r="Y788" s="160">
        <v>16</v>
      </c>
      <c r="Z788" s="161">
        <f t="shared" ref="Z788" si="222">K788*L788*W788*Y788/12/1000</f>
        <v>1.92</v>
      </c>
      <c r="AA788" s="155">
        <v>0</v>
      </c>
      <c r="AB788" s="162" t="s">
        <v>80</v>
      </c>
      <c r="AC788" s="163" t="s">
        <v>56</v>
      </c>
      <c r="AD788" s="164" t="s">
        <v>56</v>
      </c>
      <c r="AE788" s="163" t="s">
        <v>56</v>
      </c>
      <c r="AF788" s="164">
        <f t="shared" ref="AF788" si="223">$B$2*Z788/Y788</f>
        <v>3.5999999999999996</v>
      </c>
      <c r="AG788" s="165">
        <f t="shared" ref="AG788" si="224">Y788*AF788*120</f>
        <v>6911.9999999999991</v>
      </c>
      <c r="AH788" s="166" t="s">
        <v>81</v>
      </c>
      <c r="AI788" s="167"/>
      <c r="AJ788" s="168"/>
      <c r="AK788" s="169"/>
      <c r="AL788" s="170"/>
      <c r="AM788" s="171"/>
      <c r="AN788" s="172"/>
      <c r="AO788" s="173">
        <f t="shared" si="200"/>
        <v>0</v>
      </c>
      <c r="AP788" s="174" t="s">
        <v>82</v>
      </c>
      <c r="AQ788" s="175" t="str" cm="1">
        <f t="array" ref="AQ788">_xlfn.IFS(OR($G788="公衆街路灯A",$G788="定額電灯"),$G788&amp;AP788,COUNTIF(G788,"*従量電灯*"),G788,1,"-")</f>
        <v>従量電灯</v>
      </c>
      <c r="AR788" s="176" t="str" cm="1">
        <f t="array" ref="AR788">_xlfn.IFS($AN788=0,"-",OR($AH788="対象外",$AH788="-"),"-",OR($G788="公衆街路灯A",$G788="定額電灯"),_xlfn.XLOOKUP($AQ788,削除禁止_電灯料金!$B:$B,削除禁止_電灯料金!$E:$E,0),1,"-")</f>
        <v>-</v>
      </c>
      <c r="AS788" s="177" t="str" cm="1">
        <f t="array" ref="AS788">_xlfn.IFS($AR788="-","-",OR($G788="公衆街路灯A",$G788="定額電灯"),_xlfn.XLOOKUP(AQ788,削除禁止_電灯料金!$B:$B,削除禁止_電灯料金!$D:$D,0),1,"-")</f>
        <v>-</v>
      </c>
      <c r="AT788" s="176">
        <f>IFERROR(IF(OR($G788="公衆街路灯A",$G788="定額電灯"),"-",ROUND((_xlfn.XLOOKUP($AQ788,削除禁止_電灯料金!$B:$B,削除禁止_電灯料金!$E:$E)*AM788/1000*$K788*$L788/12),2)),"-")</f>
        <v>0</v>
      </c>
      <c r="AU788" s="177">
        <f>IFERROR(IF(OR($G788="公衆街路灯A",$G788="定額電灯"),"-",ROUND((AM788/1000*$K788*$L788/12)*_xlfn.XLOOKUP($A788,削除禁止_電灯料金!K:K,削除禁止_電灯料金!M:M,"-"),2)),"-")</f>
        <v>0</v>
      </c>
      <c r="AV788" s="178">
        <f>IFERROR(IF(OR($G788="公衆街路灯A",$G788="定額電灯"),ROUND((((AR788+AS788)*AN788))*12*_xlfn.XLOOKUP($A788,削除禁止_電灯料金!K:K,削除禁止_電灯料金!N:N),0),ROUND((AT788+AU788)*AN788*12*_xlfn.XLOOKUP($A788,削除禁止_電灯料金!K:K,削除禁止_電灯料金!N:N),0)),0)</f>
        <v>0</v>
      </c>
      <c r="AW788" s="145"/>
    </row>
    <row r="789" spans="1:49" ht="30" customHeight="1">
      <c r="A789" s="1">
        <v>9</v>
      </c>
      <c r="B789" s="319" t="s">
        <v>764</v>
      </c>
      <c r="C789" s="42"/>
      <c r="D789" s="180" t="s">
        <v>56</v>
      </c>
      <c r="E789" s="181" t="s">
        <v>316</v>
      </c>
      <c r="F789" s="182" t="s">
        <v>868</v>
      </c>
      <c r="G789" s="182" t="s">
        <v>73</v>
      </c>
      <c r="H789" s="183" t="s">
        <v>769</v>
      </c>
      <c r="I789" s="311"/>
      <c r="J789" s="312"/>
      <c r="K789" s="186" t="s">
        <v>82</v>
      </c>
      <c r="L789" s="187" t="s">
        <v>82</v>
      </c>
      <c r="M789" s="313" t="s">
        <v>785</v>
      </c>
      <c r="N789" s="189" t="s">
        <v>75</v>
      </c>
      <c r="O789" s="190">
        <v>1</v>
      </c>
      <c r="P789" s="191" t="s">
        <v>486</v>
      </c>
      <c r="Q789" s="191">
        <v>0</v>
      </c>
      <c r="R789" s="191" t="s">
        <v>88</v>
      </c>
      <c r="S789" s="192" t="s">
        <v>786</v>
      </c>
      <c r="T789" s="192">
        <v>0</v>
      </c>
      <c r="U789" s="192" t="s">
        <v>787</v>
      </c>
      <c r="V789" s="193">
        <v>0</v>
      </c>
      <c r="W789" s="194" t="s">
        <v>56</v>
      </c>
      <c r="X789" s="195">
        <v>11</v>
      </c>
      <c r="Y789" s="196">
        <v>11</v>
      </c>
      <c r="Z789" s="197">
        <v>0</v>
      </c>
      <c r="AA789" s="191">
        <v>0</v>
      </c>
      <c r="AB789" s="198" t="s">
        <v>80</v>
      </c>
      <c r="AC789" s="199" t="s">
        <v>56</v>
      </c>
      <c r="AD789" s="200" t="s">
        <v>56</v>
      </c>
      <c r="AE789" s="199" t="s">
        <v>56</v>
      </c>
      <c r="AF789" s="200">
        <v>0</v>
      </c>
      <c r="AG789" s="201">
        <v>0</v>
      </c>
      <c r="AH789" s="201" t="s">
        <v>124</v>
      </c>
      <c r="AI789" s="202" t="s">
        <v>487</v>
      </c>
      <c r="AJ789" s="203"/>
      <c r="AK789" s="204"/>
      <c r="AL789" s="194"/>
      <c r="AM789" s="205"/>
      <c r="AN789" s="206"/>
      <c r="AO789" s="200">
        <f t="shared" si="200"/>
        <v>0</v>
      </c>
      <c r="AP789" s="207" t="s">
        <v>82</v>
      </c>
      <c r="AQ789" s="198" t="str" cm="1">
        <f t="array" ref="AQ789">_xlfn.IFS(OR($G789="公衆街路灯A",$G789="定額電灯"),$G789&amp;AP789,COUNTIF(G789,"*従量電灯*"),G789,1,"-")</f>
        <v>従量電灯</v>
      </c>
      <c r="AR789" s="208" t="str" cm="1">
        <f t="array" ref="AR789">_xlfn.IFS($AN789=0,"-",OR($AH789="対象外",$AH789="-"),"-",OR($G789="公衆街路灯A",$G789="定額電灯"),_xlfn.XLOOKUP($AQ789,削除禁止_電灯料金!$B:$B,削除禁止_電灯料金!$E:$E,0),1,"-")</f>
        <v>-</v>
      </c>
      <c r="AS789" s="209" t="str" cm="1">
        <f t="array" ref="AS789">_xlfn.IFS($AR789="-","-",OR($G789="公衆街路灯A",$G789="定額電灯"),_xlfn.XLOOKUP(AQ789,削除禁止_電灯料金!$B:$B,削除禁止_電灯料金!$D:$D,0),1,"-")</f>
        <v>-</v>
      </c>
      <c r="AT789" s="208" t="str">
        <f>IFERROR(IF(OR($G789="公衆街路灯A",$G789="定額電灯"),"-",ROUND((_xlfn.XLOOKUP($AQ789,削除禁止_電灯料金!$B:$B,削除禁止_電灯料金!$E:$E)*AM789/1000*$K789*$L789/12),2)),"-")</f>
        <v>-</v>
      </c>
      <c r="AU789" s="209" t="str">
        <f>IFERROR(IF(OR($G789="公衆街路灯A",$G789="定額電灯"),"-",ROUND((AM789/1000*$K789*$L789/12)*_xlfn.XLOOKUP($A789,削除禁止_電灯料金!K:K,削除禁止_電灯料金!M:M,"-"),2)),"-")</f>
        <v>-</v>
      </c>
      <c r="AV789" s="210">
        <f>IFERROR(IF(OR($G789="公衆街路灯A",$G789="定額電灯"),ROUND((((AR789+AS789)*AN789))*12*_xlfn.XLOOKUP($A789,削除禁止_電灯料金!K:K,削除禁止_電灯料金!N:N),0),ROUND((AT789+AU789)*AN789*12*_xlfn.XLOOKUP($A789,削除禁止_電灯料金!K:K,削除禁止_電灯料金!N:N),0)),0)</f>
        <v>0</v>
      </c>
      <c r="AW789" s="145"/>
    </row>
    <row r="790" spans="1:49" ht="30" customHeight="1">
      <c r="A790" s="1">
        <v>9</v>
      </c>
      <c r="B790" s="319" t="s">
        <v>764</v>
      </c>
      <c r="C790" s="42"/>
      <c r="D790" s="146" t="s">
        <v>56</v>
      </c>
      <c r="E790" s="147" t="s">
        <v>316</v>
      </c>
      <c r="F790" s="148" t="s">
        <v>868</v>
      </c>
      <c r="G790" s="148" t="s">
        <v>73</v>
      </c>
      <c r="H790" s="149"/>
      <c r="I790" s="280"/>
      <c r="J790" s="267"/>
      <c r="K790" s="152">
        <v>24</v>
      </c>
      <c r="L790" s="153">
        <v>365</v>
      </c>
      <c r="M790" s="281" t="s">
        <v>796</v>
      </c>
      <c r="N790" s="119" t="s">
        <v>86</v>
      </c>
      <c r="O790" s="120">
        <v>1</v>
      </c>
      <c r="P790" s="155" t="s">
        <v>189</v>
      </c>
      <c r="Q790" s="155">
        <v>0</v>
      </c>
      <c r="R790" s="155" t="s">
        <v>88</v>
      </c>
      <c r="S790" s="156">
        <v>0</v>
      </c>
      <c r="T790" s="156">
        <v>0</v>
      </c>
      <c r="U790" s="156">
        <v>0</v>
      </c>
      <c r="V790" s="157" t="s">
        <v>90</v>
      </c>
      <c r="W790" s="158">
        <v>3.8</v>
      </c>
      <c r="X790" s="159">
        <v>1</v>
      </c>
      <c r="Y790" s="160">
        <v>1</v>
      </c>
      <c r="Z790" s="161">
        <f t="shared" ref="Z790" si="225">K790*L790*W790*Y790/12/1000</f>
        <v>2.774</v>
      </c>
      <c r="AA790" s="155">
        <v>0</v>
      </c>
      <c r="AB790" s="162" t="s">
        <v>80</v>
      </c>
      <c r="AC790" s="163" t="s">
        <v>56</v>
      </c>
      <c r="AD790" s="164" t="s">
        <v>56</v>
      </c>
      <c r="AE790" s="163" t="s">
        <v>56</v>
      </c>
      <c r="AF790" s="164">
        <f t="shared" ref="AF790" si="226">$B$2*Z790/Y790</f>
        <v>83.22</v>
      </c>
      <c r="AG790" s="165">
        <f t="shared" ref="AG790" si="227">Y790*AF790*120</f>
        <v>9986.4</v>
      </c>
      <c r="AH790" s="166" t="s">
        <v>81</v>
      </c>
      <c r="AI790" s="167"/>
      <c r="AJ790" s="168"/>
      <c r="AK790" s="169"/>
      <c r="AL790" s="170"/>
      <c r="AM790" s="171"/>
      <c r="AN790" s="172"/>
      <c r="AO790" s="173">
        <f t="shared" si="200"/>
        <v>0</v>
      </c>
      <c r="AP790" s="174" t="s">
        <v>82</v>
      </c>
      <c r="AQ790" s="175" t="str" cm="1">
        <f t="array" ref="AQ790">_xlfn.IFS(OR($G790="公衆街路灯A",$G790="定額電灯"),$G790&amp;AP790,COUNTIF(G790,"*従量電灯*"),G790,1,"-")</f>
        <v>従量電灯</v>
      </c>
      <c r="AR790" s="176" t="str" cm="1">
        <f t="array" ref="AR790">_xlfn.IFS($AN790=0,"-",OR($AH790="対象外",$AH790="-"),"-",OR($G790="公衆街路灯A",$G790="定額電灯"),_xlfn.XLOOKUP($AQ790,削除禁止_電灯料金!$B:$B,削除禁止_電灯料金!$E:$E,0),1,"-")</f>
        <v>-</v>
      </c>
      <c r="AS790" s="177" t="str" cm="1">
        <f t="array" ref="AS790">_xlfn.IFS($AR790="-","-",OR($G790="公衆街路灯A",$G790="定額電灯"),_xlfn.XLOOKUP(AQ790,削除禁止_電灯料金!$B:$B,削除禁止_電灯料金!$D:$D,0),1,"-")</f>
        <v>-</v>
      </c>
      <c r="AT790" s="176">
        <f>IFERROR(IF(OR($G790="公衆街路灯A",$G790="定額電灯"),"-",ROUND((_xlfn.XLOOKUP($AQ790,削除禁止_電灯料金!$B:$B,削除禁止_電灯料金!$E:$E)*AM790/1000*$K790*$L790/12),2)),"-")</f>
        <v>0</v>
      </c>
      <c r="AU790" s="177">
        <f>IFERROR(IF(OR($G790="公衆街路灯A",$G790="定額電灯"),"-",ROUND((AM790/1000*$K790*$L790/12)*_xlfn.XLOOKUP($A790,削除禁止_電灯料金!K:K,削除禁止_電灯料金!M:M,"-"),2)),"-")</f>
        <v>0</v>
      </c>
      <c r="AV790" s="178">
        <f>IFERROR(IF(OR($G790="公衆街路灯A",$G790="定額電灯"),ROUND((((AR790+AS790)*AN790))*12*_xlfn.XLOOKUP($A790,削除禁止_電灯料金!K:K,削除禁止_電灯料金!N:N),0),ROUND((AT790+AU790)*AN790*12*_xlfn.XLOOKUP($A790,削除禁止_電灯料金!K:K,削除禁止_電灯料金!N:N),0)),0)</f>
        <v>0</v>
      </c>
      <c r="AW790" s="145"/>
    </row>
    <row r="791" spans="1:49" ht="30" customHeight="1">
      <c r="A791" s="1">
        <v>9</v>
      </c>
      <c r="B791" s="319" t="s">
        <v>764</v>
      </c>
      <c r="C791" s="42"/>
      <c r="D791" s="180" t="s">
        <v>56</v>
      </c>
      <c r="E791" s="181" t="s">
        <v>316</v>
      </c>
      <c r="F791" s="182" t="s">
        <v>871</v>
      </c>
      <c r="G791" s="182" t="s">
        <v>73</v>
      </c>
      <c r="H791" s="318" t="s">
        <v>483</v>
      </c>
      <c r="I791" s="311"/>
      <c r="J791" s="312"/>
      <c r="K791" s="186" t="s">
        <v>82</v>
      </c>
      <c r="L791" s="187" t="s">
        <v>82</v>
      </c>
      <c r="M791" s="313" t="s">
        <v>484</v>
      </c>
      <c r="N791" s="189" t="s">
        <v>485</v>
      </c>
      <c r="O791" s="190">
        <v>0</v>
      </c>
      <c r="P791" s="191" t="s">
        <v>486</v>
      </c>
      <c r="Q791" s="191">
        <v>0</v>
      </c>
      <c r="R791" s="191">
        <v>0</v>
      </c>
      <c r="S791" s="192">
        <v>0</v>
      </c>
      <c r="T791" s="192">
        <v>0</v>
      </c>
      <c r="U791" s="192">
        <v>0</v>
      </c>
      <c r="V791" s="193">
        <v>0</v>
      </c>
      <c r="W791" s="194" t="s">
        <v>56</v>
      </c>
      <c r="X791" s="195"/>
      <c r="Y791" s="196">
        <v>0</v>
      </c>
      <c r="Z791" s="197">
        <v>0</v>
      </c>
      <c r="AA791" s="191">
        <v>0</v>
      </c>
      <c r="AB791" s="198" t="s">
        <v>80</v>
      </c>
      <c r="AC791" s="199" t="s">
        <v>56</v>
      </c>
      <c r="AD791" s="200" t="s">
        <v>56</v>
      </c>
      <c r="AE791" s="199" t="s">
        <v>56</v>
      </c>
      <c r="AF791" s="200" t="s">
        <v>56</v>
      </c>
      <c r="AG791" s="201">
        <v>0</v>
      </c>
      <c r="AH791" s="201" t="s">
        <v>124</v>
      </c>
      <c r="AI791" s="202" t="s">
        <v>487</v>
      </c>
      <c r="AJ791" s="203"/>
      <c r="AK791" s="204"/>
      <c r="AL791" s="194"/>
      <c r="AM791" s="205"/>
      <c r="AN791" s="206"/>
      <c r="AO791" s="200">
        <f t="shared" si="200"/>
        <v>0</v>
      </c>
      <c r="AP791" s="207" t="s">
        <v>82</v>
      </c>
      <c r="AQ791" s="198" t="str" cm="1">
        <f t="array" ref="AQ791">_xlfn.IFS(OR($G791="公衆街路灯A",$G791="定額電灯"),$G791&amp;AP791,COUNTIF(G791,"*従量電灯*"),G791,1,"-")</f>
        <v>従量電灯</v>
      </c>
      <c r="AR791" s="208" t="str" cm="1">
        <f t="array" ref="AR791">_xlfn.IFS($AN791=0,"-",OR($AH791="対象外",$AH791="-"),"-",OR($G791="公衆街路灯A",$G791="定額電灯"),_xlfn.XLOOKUP($AQ791,削除禁止_電灯料金!$B:$B,削除禁止_電灯料金!$E:$E,0),1,"-")</f>
        <v>-</v>
      </c>
      <c r="AS791" s="209" t="str" cm="1">
        <f t="array" ref="AS791">_xlfn.IFS($AR791="-","-",OR($G791="公衆街路灯A",$G791="定額電灯"),_xlfn.XLOOKUP(AQ791,削除禁止_電灯料金!$B:$B,削除禁止_電灯料金!$D:$D,0),1,"-")</f>
        <v>-</v>
      </c>
      <c r="AT791" s="208" t="str">
        <f>IFERROR(IF(OR($G791="公衆街路灯A",$G791="定額電灯"),"-",ROUND((_xlfn.XLOOKUP($AQ791,削除禁止_電灯料金!$B:$B,削除禁止_電灯料金!$E:$E)*AM791/1000*$K791*$L791/12),2)),"-")</f>
        <v>-</v>
      </c>
      <c r="AU791" s="209" t="str">
        <f>IFERROR(IF(OR($G791="公衆街路灯A",$G791="定額電灯"),"-",ROUND((AM791/1000*$K791*$L791/12)*_xlfn.XLOOKUP($A791,削除禁止_電灯料金!K:K,削除禁止_電灯料金!M:M,"-"),2)),"-")</f>
        <v>-</v>
      </c>
      <c r="AV791" s="210">
        <f>IFERROR(IF(OR($G791="公衆街路灯A",$G791="定額電灯"),ROUND((((AR791+AS791)*AN791))*12*_xlfn.XLOOKUP($A791,削除禁止_電灯料金!K:K,削除禁止_電灯料金!N:N),0),ROUND((AT791+AU791)*AN791*12*_xlfn.XLOOKUP($A791,削除禁止_電灯料金!K:K,削除禁止_電灯料金!N:N),0)),0)</f>
        <v>0</v>
      </c>
      <c r="AW791" s="145"/>
    </row>
    <row r="792" spans="1:49" ht="30" customHeight="1">
      <c r="A792" s="1">
        <v>9</v>
      </c>
      <c r="B792" s="319" t="s">
        <v>764</v>
      </c>
      <c r="C792" s="42"/>
      <c r="D792" s="180" t="s">
        <v>56</v>
      </c>
      <c r="E792" s="181" t="s">
        <v>316</v>
      </c>
      <c r="F792" s="182" t="s">
        <v>872</v>
      </c>
      <c r="G792" s="182" t="s">
        <v>73</v>
      </c>
      <c r="H792" s="183" t="s">
        <v>769</v>
      </c>
      <c r="I792" s="311"/>
      <c r="J792" s="312"/>
      <c r="K792" s="186" t="s">
        <v>82</v>
      </c>
      <c r="L792" s="187" t="s">
        <v>82</v>
      </c>
      <c r="M792" s="313" t="s">
        <v>852</v>
      </c>
      <c r="N792" s="189" t="s">
        <v>75</v>
      </c>
      <c r="O792" s="190">
        <v>1</v>
      </c>
      <c r="P792" s="191" t="s">
        <v>486</v>
      </c>
      <c r="Q792" s="191">
        <v>0</v>
      </c>
      <c r="R792" s="191" t="s">
        <v>88</v>
      </c>
      <c r="S792" s="192" t="s">
        <v>786</v>
      </c>
      <c r="T792" s="192">
        <v>0</v>
      </c>
      <c r="U792" s="192" t="s">
        <v>853</v>
      </c>
      <c r="V792" s="193">
        <v>0</v>
      </c>
      <c r="W792" s="194" t="s">
        <v>56</v>
      </c>
      <c r="X792" s="195">
        <v>16</v>
      </c>
      <c r="Y792" s="196">
        <v>16</v>
      </c>
      <c r="Z792" s="197">
        <v>0</v>
      </c>
      <c r="AA792" s="191">
        <v>0</v>
      </c>
      <c r="AB792" s="198" t="s">
        <v>80</v>
      </c>
      <c r="AC792" s="199" t="s">
        <v>56</v>
      </c>
      <c r="AD792" s="200" t="s">
        <v>56</v>
      </c>
      <c r="AE792" s="199" t="s">
        <v>56</v>
      </c>
      <c r="AF792" s="200">
        <v>0</v>
      </c>
      <c r="AG792" s="201">
        <v>0</v>
      </c>
      <c r="AH792" s="201" t="s">
        <v>124</v>
      </c>
      <c r="AI792" s="202" t="s">
        <v>487</v>
      </c>
      <c r="AJ792" s="203"/>
      <c r="AK792" s="204"/>
      <c r="AL792" s="194"/>
      <c r="AM792" s="205"/>
      <c r="AN792" s="206"/>
      <c r="AO792" s="200">
        <f t="shared" si="200"/>
        <v>0</v>
      </c>
      <c r="AP792" s="207" t="s">
        <v>82</v>
      </c>
      <c r="AQ792" s="198" t="str" cm="1">
        <f t="array" ref="AQ792">_xlfn.IFS(OR($G792="公衆街路灯A",$G792="定額電灯"),$G792&amp;AP792,COUNTIF(G792,"*従量電灯*"),G792,1,"-")</f>
        <v>従量電灯</v>
      </c>
      <c r="AR792" s="208" t="str" cm="1">
        <f t="array" ref="AR792">_xlfn.IFS($AN792=0,"-",OR($AH792="対象外",$AH792="-"),"-",OR($G792="公衆街路灯A",$G792="定額電灯"),_xlfn.XLOOKUP($AQ792,削除禁止_電灯料金!$B:$B,削除禁止_電灯料金!$E:$E,0),1,"-")</f>
        <v>-</v>
      </c>
      <c r="AS792" s="209" t="str" cm="1">
        <f t="array" ref="AS792">_xlfn.IFS($AR792="-","-",OR($G792="公衆街路灯A",$G792="定額電灯"),_xlfn.XLOOKUP(AQ792,削除禁止_電灯料金!$B:$B,削除禁止_電灯料金!$D:$D,0),1,"-")</f>
        <v>-</v>
      </c>
      <c r="AT792" s="208" t="str">
        <f>IFERROR(IF(OR($G792="公衆街路灯A",$G792="定額電灯"),"-",ROUND((_xlfn.XLOOKUP($AQ792,削除禁止_電灯料金!$B:$B,削除禁止_電灯料金!$E:$E)*AM792/1000*$K792*$L792/12),2)),"-")</f>
        <v>-</v>
      </c>
      <c r="AU792" s="209" t="str">
        <f>IFERROR(IF(OR($G792="公衆街路灯A",$G792="定額電灯"),"-",ROUND((AM792/1000*$K792*$L792/12)*_xlfn.XLOOKUP($A792,削除禁止_電灯料金!K:K,削除禁止_電灯料金!M:M,"-"),2)),"-")</f>
        <v>-</v>
      </c>
      <c r="AV792" s="210">
        <f>IFERROR(IF(OR($G792="公衆街路灯A",$G792="定額電灯"),ROUND((((AR792+AS792)*AN792))*12*_xlfn.XLOOKUP($A792,削除禁止_電灯料金!K:K,削除禁止_電灯料金!N:N),0),ROUND((AT792+AU792)*AN792*12*_xlfn.XLOOKUP($A792,削除禁止_電灯料金!K:K,削除禁止_電灯料金!N:N),0)),0)</f>
        <v>0</v>
      </c>
      <c r="AW792" s="145"/>
    </row>
    <row r="793" spans="1:49" ht="30" customHeight="1">
      <c r="A793" s="1">
        <v>9</v>
      </c>
      <c r="B793" s="319" t="s">
        <v>764</v>
      </c>
      <c r="C793" s="42"/>
      <c r="D793" s="180" t="s">
        <v>56</v>
      </c>
      <c r="E793" s="181" t="s">
        <v>316</v>
      </c>
      <c r="F793" s="182" t="s">
        <v>872</v>
      </c>
      <c r="G793" s="182" t="s">
        <v>73</v>
      </c>
      <c r="H793" s="183" t="s">
        <v>769</v>
      </c>
      <c r="I793" s="311"/>
      <c r="J793" s="312"/>
      <c r="K793" s="186" t="s">
        <v>82</v>
      </c>
      <c r="L793" s="187" t="s">
        <v>82</v>
      </c>
      <c r="M793" s="313" t="s">
        <v>785</v>
      </c>
      <c r="N793" s="189" t="s">
        <v>75</v>
      </c>
      <c r="O793" s="190">
        <v>1</v>
      </c>
      <c r="P793" s="191" t="s">
        <v>486</v>
      </c>
      <c r="Q793" s="191">
        <v>0</v>
      </c>
      <c r="R793" s="191" t="s">
        <v>88</v>
      </c>
      <c r="S793" s="192" t="s">
        <v>786</v>
      </c>
      <c r="T793" s="192">
        <v>0</v>
      </c>
      <c r="U793" s="192" t="s">
        <v>787</v>
      </c>
      <c r="V793" s="193">
        <v>0</v>
      </c>
      <c r="W793" s="194" t="s">
        <v>56</v>
      </c>
      <c r="X793" s="195">
        <v>35</v>
      </c>
      <c r="Y793" s="196">
        <v>35</v>
      </c>
      <c r="Z793" s="197">
        <v>0</v>
      </c>
      <c r="AA793" s="191">
        <v>0</v>
      </c>
      <c r="AB793" s="198" t="s">
        <v>80</v>
      </c>
      <c r="AC793" s="199" t="s">
        <v>56</v>
      </c>
      <c r="AD793" s="200" t="s">
        <v>56</v>
      </c>
      <c r="AE793" s="199" t="s">
        <v>56</v>
      </c>
      <c r="AF793" s="200">
        <v>0</v>
      </c>
      <c r="AG793" s="201">
        <v>0</v>
      </c>
      <c r="AH793" s="201" t="s">
        <v>124</v>
      </c>
      <c r="AI793" s="202" t="s">
        <v>487</v>
      </c>
      <c r="AJ793" s="203"/>
      <c r="AK793" s="204"/>
      <c r="AL793" s="194"/>
      <c r="AM793" s="205"/>
      <c r="AN793" s="206"/>
      <c r="AO793" s="200">
        <f t="shared" si="200"/>
        <v>0</v>
      </c>
      <c r="AP793" s="207" t="s">
        <v>82</v>
      </c>
      <c r="AQ793" s="198" t="str" cm="1">
        <f t="array" ref="AQ793">_xlfn.IFS(OR($G793="公衆街路灯A",$G793="定額電灯"),$G793&amp;AP793,COUNTIF(G793,"*従量電灯*"),G793,1,"-")</f>
        <v>従量電灯</v>
      </c>
      <c r="AR793" s="208" t="str" cm="1">
        <f t="array" ref="AR793">_xlfn.IFS($AN793=0,"-",OR($AH793="対象外",$AH793="-"),"-",OR($G793="公衆街路灯A",$G793="定額電灯"),_xlfn.XLOOKUP($AQ793,削除禁止_電灯料金!$B:$B,削除禁止_電灯料金!$E:$E,0),1,"-")</f>
        <v>-</v>
      </c>
      <c r="AS793" s="209" t="str" cm="1">
        <f t="array" ref="AS793">_xlfn.IFS($AR793="-","-",OR($G793="公衆街路灯A",$G793="定額電灯"),_xlfn.XLOOKUP(AQ793,削除禁止_電灯料金!$B:$B,削除禁止_電灯料金!$D:$D,0),1,"-")</f>
        <v>-</v>
      </c>
      <c r="AT793" s="208" t="str">
        <f>IFERROR(IF(OR($G793="公衆街路灯A",$G793="定額電灯"),"-",ROUND((_xlfn.XLOOKUP($AQ793,削除禁止_電灯料金!$B:$B,削除禁止_電灯料金!$E:$E)*AM793/1000*$K793*$L793/12),2)),"-")</f>
        <v>-</v>
      </c>
      <c r="AU793" s="209" t="str">
        <f>IFERROR(IF(OR($G793="公衆街路灯A",$G793="定額電灯"),"-",ROUND((AM793/1000*$K793*$L793/12)*_xlfn.XLOOKUP($A793,削除禁止_電灯料金!K:K,削除禁止_電灯料金!M:M,"-"),2)),"-")</f>
        <v>-</v>
      </c>
      <c r="AV793" s="210">
        <f>IFERROR(IF(OR($G793="公衆街路灯A",$G793="定額電灯"),ROUND((((AR793+AS793)*AN793))*12*_xlfn.XLOOKUP($A793,削除禁止_電灯料金!K:K,削除禁止_電灯料金!N:N),0),ROUND((AT793+AU793)*AN793*12*_xlfn.XLOOKUP($A793,削除禁止_電灯料金!K:K,削除禁止_電灯料金!N:N),0)),0)</f>
        <v>0</v>
      </c>
      <c r="AW793" s="145"/>
    </row>
    <row r="794" spans="1:49" ht="30" customHeight="1">
      <c r="A794" s="1">
        <v>9</v>
      </c>
      <c r="B794" s="319" t="s">
        <v>764</v>
      </c>
      <c r="C794" s="42"/>
      <c r="D794" s="180" t="s">
        <v>56</v>
      </c>
      <c r="E794" s="181" t="s">
        <v>316</v>
      </c>
      <c r="F794" s="182" t="s">
        <v>872</v>
      </c>
      <c r="G794" s="182" t="s">
        <v>73</v>
      </c>
      <c r="H794" s="183" t="s">
        <v>769</v>
      </c>
      <c r="I794" s="311"/>
      <c r="J794" s="312"/>
      <c r="K794" s="186" t="s">
        <v>82</v>
      </c>
      <c r="L794" s="187" t="s">
        <v>82</v>
      </c>
      <c r="M794" s="313" t="s">
        <v>854</v>
      </c>
      <c r="N794" s="189" t="s">
        <v>75</v>
      </c>
      <c r="O794" s="190">
        <v>1</v>
      </c>
      <c r="P794" s="191" t="s">
        <v>486</v>
      </c>
      <c r="Q794" s="191">
        <v>0</v>
      </c>
      <c r="R794" s="191" t="s">
        <v>88</v>
      </c>
      <c r="S794" s="192" t="s">
        <v>855</v>
      </c>
      <c r="T794" s="192">
        <v>0</v>
      </c>
      <c r="U794" s="192" t="s">
        <v>856</v>
      </c>
      <c r="V794" s="193">
        <v>0</v>
      </c>
      <c r="W794" s="194" t="s">
        <v>56</v>
      </c>
      <c r="X794" s="195">
        <v>1</v>
      </c>
      <c r="Y794" s="196">
        <v>1</v>
      </c>
      <c r="Z794" s="197">
        <v>0</v>
      </c>
      <c r="AA794" s="191">
        <v>0</v>
      </c>
      <c r="AB794" s="198" t="s">
        <v>80</v>
      </c>
      <c r="AC794" s="199" t="s">
        <v>56</v>
      </c>
      <c r="AD794" s="200" t="s">
        <v>56</v>
      </c>
      <c r="AE794" s="199" t="s">
        <v>56</v>
      </c>
      <c r="AF794" s="200">
        <v>0</v>
      </c>
      <c r="AG794" s="201">
        <v>0</v>
      </c>
      <c r="AH794" s="201" t="s">
        <v>124</v>
      </c>
      <c r="AI794" s="202" t="s">
        <v>487</v>
      </c>
      <c r="AJ794" s="203"/>
      <c r="AK794" s="204"/>
      <c r="AL794" s="194"/>
      <c r="AM794" s="205"/>
      <c r="AN794" s="206"/>
      <c r="AO794" s="200">
        <f t="shared" si="200"/>
        <v>0</v>
      </c>
      <c r="AP794" s="207" t="s">
        <v>82</v>
      </c>
      <c r="AQ794" s="198" t="str" cm="1">
        <f t="array" ref="AQ794">_xlfn.IFS(OR($G794="公衆街路灯A",$G794="定額電灯"),$G794&amp;AP794,COUNTIF(G794,"*従量電灯*"),G794,1,"-")</f>
        <v>従量電灯</v>
      </c>
      <c r="AR794" s="208" t="str" cm="1">
        <f t="array" ref="AR794">_xlfn.IFS($AN794=0,"-",OR($AH794="対象外",$AH794="-"),"-",OR($G794="公衆街路灯A",$G794="定額電灯"),_xlfn.XLOOKUP($AQ794,削除禁止_電灯料金!$B:$B,削除禁止_電灯料金!$E:$E,0),1,"-")</f>
        <v>-</v>
      </c>
      <c r="AS794" s="209" t="str" cm="1">
        <f t="array" ref="AS794">_xlfn.IFS($AR794="-","-",OR($G794="公衆街路灯A",$G794="定額電灯"),_xlfn.XLOOKUP(AQ794,削除禁止_電灯料金!$B:$B,削除禁止_電灯料金!$D:$D,0),1,"-")</f>
        <v>-</v>
      </c>
      <c r="AT794" s="208" t="str">
        <f>IFERROR(IF(OR($G794="公衆街路灯A",$G794="定額電灯"),"-",ROUND((_xlfn.XLOOKUP($AQ794,削除禁止_電灯料金!$B:$B,削除禁止_電灯料金!$E:$E)*AM794/1000*$K794*$L794/12),2)),"-")</f>
        <v>-</v>
      </c>
      <c r="AU794" s="209" t="str">
        <f>IFERROR(IF(OR($G794="公衆街路灯A",$G794="定額電灯"),"-",ROUND((AM794/1000*$K794*$L794/12)*_xlfn.XLOOKUP($A794,削除禁止_電灯料金!K:K,削除禁止_電灯料金!M:M,"-"),2)),"-")</f>
        <v>-</v>
      </c>
      <c r="AV794" s="210">
        <f>IFERROR(IF(OR($G794="公衆街路灯A",$G794="定額電灯"),ROUND((((AR794+AS794)*AN794))*12*_xlfn.XLOOKUP($A794,削除禁止_電灯料金!K:K,削除禁止_電灯料金!N:N),0),ROUND((AT794+AU794)*AN794*12*_xlfn.XLOOKUP($A794,削除禁止_電灯料金!K:K,削除禁止_電灯料金!N:N),0)),0)</f>
        <v>0</v>
      </c>
      <c r="AW794" s="145"/>
    </row>
    <row r="795" spans="1:49" ht="30" customHeight="1">
      <c r="A795" s="1">
        <v>9</v>
      </c>
      <c r="B795" s="319" t="s">
        <v>764</v>
      </c>
      <c r="C795" s="42"/>
      <c r="D795" s="146" t="s">
        <v>56</v>
      </c>
      <c r="E795" s="147" t="s">
        <v>316</v>
      </c>
      <c r="F795" s="148" t="s">
        <v>872</v>
      </c>
      <c r="G795" s="148" t="s">
        <v>73</v>
      </c>
      <c r="H795" s="149"/>
      <c r="I795" s="280"/>
      <c r="J795" s="267"/>
      <c r="K795" s="152">
        <v>24</v>
      </c>
      <c r="L795" s="153">
        <v>365</v>
      </c>
      <c r="M795" s="281" t="s">
        <v>775</v>
      </c>
      <c r="N795" s="119" t="s">
        <v>86</v>
      </c>
      <c r="O795" s="120">
        <v>1</v>
      </c>
      <c r="P795" s="155" t="s">
        <v>87</v>
      </c>
      <c r="Q795" s="155">
        <v>0</v>
      </c>
      <c r="R795" s="155" t="s">
        <v>88</v>
      </c>
      <c r="S795" s="156">
        <v>0</v>
      </c>
      <c r="T795" s="156">
        <v>0</v>
      </c>
      <c r="U795" s="156">
        <v>0</v>
      </c>
      <c r="V795" s="157" t="s">
        <v>90</v>
      </c>
      <c r="W795" s="158">
        <v>2.7</v>
      </c>
      <c r="X795" s="159">
        <v>7</v>
      </c>
      <c r="Y795" s="160">
        <v>7</v>
      </c>
      <c r="Z795" s="161">
        <f t="shared" ref="Z795:Z796" si="228">K795*L795*W795*Y795/12/1000</f>
        <v>13.797000000000001</v>
      </c>
      <c r="AA795" s="155">
        <v>0</v>
      </c>
      <c r="AB795" s="162" t="s">
        <v>80</v>
      </c>
      <c r="AC795" s="163" t="s">
        <v>56</v>
      </c>
      <c r="AD795" s="164" t="s">
        <v>56</v>
      </c>
      <c r="AE795" s="163" t="s">
        <v>56</v>
      </c>
      <c r="AF795" s="164">
        <f t="shared" ref="AF795:AF796" si="229">$B$2*Z795/Y795</f>
        <v>59.13</v>
      </c>
      <c r="AG795" s="165">
        <f t="shared" ref="AG795:AG796" si="230">Y795*AF795*120</f>
        <v>49669.200000000004</v>
      </c>
      <c r="AH795" s="166" t="s">
        <v>81</v>
      </c>
      <c r="AI795" s="167"/>
      <c r="AJ795" s="168"/>
      <c r="AK795" s="169"/>
      <c r="AL795" s="170"/>
      <c r="AM795" s="171"/>
      <c r="AN795" s="172"/>
      <c r="AO795" s="173">
        <f t="shared" si="200"/>
        <v>0</v>
      </c>
      <c r="AP795" s="174" t="s">
        <v>82</v>
      </c>
      <c r="AQ795" s="175" t="str" cm="1">
        <f t="array" ref="AQ795">_xlfn.IFS(OR($G795="公衆街路灯A",$G795="定額電灯"),$G795&amp;AP795,COUNTIF(G795,"*従量電灯*"),G795,1,"-")</f>
        <v>従量電灯</v>
      </c>
      <c r="AR795" s="176" t="str" cm="1">
        <f t="array" ref="AR795">_xlfn.IFS($AN795=0,"-",OR($AH795="対象外",$AH795="-"),"-",OR($G795="公衆街路灯A",$G795="定額電灯"),_xlfn.XLOOKUP($AQ795,削除禁止_電灯料金!$B:$B,削除禁止_電灯料金!$E:$E,0),1,"-")</f>
        <v>-</v>
      </c>
      <c r="AS795" s="177" t="str" cm="1">
        <f t="array" ref="AS795">_xlfn.IFS($AR795="-","-",OR($G795="公衆街路灯A",$G795="定額電灯"),_xlfn.XLOOKUP(AQ795,削除禁止_電灯料金!$B:$B,削除禁止_電灯料金!$D:$D,0),1,"-")</f>
        <v>-</v>
      </c>
      <c r="AT795" s="176">
        <f>IFERROR(IF(OR($G795="公衆街路灯A",$G795="定額電灯"),"-",ROUND((_xlfn.XLOOKUP($AQ795,削除禁止_電灯料金!$B:$B,削除禁止_電灯料金!$E:$E)*AM795/1000*$K795*$L795/12),2)),"-")</f>
        <v>0</v>
      </c>
      <c r="AU795" s="177">
        <f>IFERROR(IF(OR($G795="公衆街路灯A",$G795="定額電灯"),"-",ROUND((AM795/1000*$K795*$L795/12)*_xlfn.XLOOKUP($A795,削除禁止_電灯料金!K:K,削除禁止_電灯料金!M:M,"-"),2)),"-")</f>
        <v>0</v>
      </c>
      <c r="AV795" s="178">
        <f>IFERROR(IF(OR($G795="公衆街路灯A",$G795="定額電灯"),ROUND((((AR795+AS795)*AN795))*12*_xlfn.XLOOKUP($A795,削除禁止_電灯料金!K:K,削除禁止_電灯料金!N:N),0),ROUND((AT795+AU795)*AN795*12*_xlfn.XLOOKUP($A795,削除禁止_電灯料金!K:K,削除禁止_電灯料金!N:N),0)),0)</f>
        <v>0</v>
      </c>
      <c r="AW795" s="145"/>
    </row>
    <row r="796" spans="1:49" ht="30" customHeight="1">
      <c r="A796" s="1">
        <v>9</v>
      </c>
      <c r="B796" s="319" t="s">
        <v>764</v>
      </c>
      <c r="C796" s="42"/>
      <c r="D796" s="146" t="s">
        <v>56</v>
      </c>
      <c r="E796" s="147" t="s">
        <v>316</v>
      </c>
      <c r="F796" s="148" t="s">
        <v>872</v>
      </c>
      <c r="G796" s="148" t="s">
        <v>73</v>
      </c>
      <c r="H796" s="149"/>
      <c r="I796" s="280"/>
      <c r="J796" s="267"/>
      <c r="K796" s="152">
        <v>24</v>
      </c>
      <c r="L796" s="153">
        <v>365</v>
      </c>
      <c r="M796" s="281" t="s">
        <v>770</v>
      </c>
      <c r="N796" s="119" t="s">
        <v>86</v>
      </c>
      <c r="O796" s="120">
        <v>1</v>
      </c>
      <c r="P796" s="155" t="s">
        <v>725</v>
      </c>
      <c r="Q796" s="155">
        <v>0</v>
      </c>
      <c r="R796" s="155" t="s">
        <v>88</v>
      </c>
      <c r="S796" s="156">
        <v>0</v>
      </c>
      <c r="T796" s="156">
        <v>0</v>
      </c>
      <c r="U796" s="156">
        <v>0</v>
      </c>
      <c r="V796" s="157" t="s">
        <v>90</v>
      </c>
      <c r="W796" s="158">
        <v>2</v>
      </c>
      <c r="X796" s="159">
        <v>2</v>
      </c>
      <c r="Y796" s="160">
        <v>2</v>
      </c>
      <c r="Z796" s="161">
        <f t="shared" si="228"/>
        <v>2.92</v>
      </c>
      <c r="AA796" s="155">
        <v>0</v>
      </c>
      <c r="AB796" s="162" t="s">
        <v>80</v>
      </c>
      <c r="AC796" s="163" t="s">
        <v>56</v>
      </c>
      <c r="AD796" s="164" t="s">
        <v>56</v>
      </c>
      <c r="AE796" s="163" t="s">
        <v>56</v>
      </c>
      <c r="AF796" s="164">
        <f t="shared" si="229"/>
        <v>43.8</v>
      </c>
      <c r="AG796" s="165">
        <f t="shared" si="230"/>
        <v>10512</v>
      </c>
      <c r="AH796" s="166" t="s">
        <v>81</v>
      </c>
      <c r="AI796" s="167"/>
      <c r="AJ796" s="168"/>
      <c r="AK796" s="169"/>
      <c r="AL796" s="170"/>
      <c r="AM796" s="171"/>
      <c r="AN796" s="172"/>
      <c r="AO796" s="173">
        <f t="shared" si="200"/>
        <v>0</v>
      </c>
      <c r="AP796" s="174" t="s">
        <v>82</v>
      </c>
      <c r="AQ796" s="175" t="str" cm="1">
        <f t="array" ref="AQ796">_xlfn.IFS(OR($G796="公衆街路灯A",$G796="定額電灯"),$G796&amp;AP796,COUNTIF(G796,"*従量電灯*"),G796,1,"-")</f>
        <v>従量電灯</v>
      </c>
      <c r="AR796" s="176" t="str" cm="1">
        <f t="array" ref="AR796">_xlfn.IFS($AN796=0,"-",OR($AH796="対象外",$AH796="-"),"-",OR($G796="公衆街路灯A",$G796="定額電灯"),_xlfn.XLOOKUP($AQ796,削除禁止_電灯料金!$B:$B,削除禁止_電灯料金!$E:$E,0),1,"-")</f>
        <v>-</v>
      </c>
      <c r="AS796" s="177" t="str" cm="1">
        <f t="array" ref="AS796">_xlfn.IFS($AR796="-","-",OR($G796="公衆街路灯A",$G796="定額電灯"),_xlfn.XLOOKUP(AQ796,削除禁止_電灯料金!$B:$B,削除禁止_電灯料金!$D:$D,0),1,"-")</f>
        <v>-</v>
      </c>
      <c r="AT796" s="176">
        <f>IFERROR(IF(OR($G796="公衆街路灯A",$G796="定額電灯"),"-",ROUND((_xlfn.XLOOKUP($AQ796,削除禁止_電灯料金!$B:$B,削除禁止_電灯料金!$E:$E)*AM796/1000*$K796*$L796/12),2)),"-")</f>
        <v>0</v>
      </c>
      <c r="AU796" s="177">
        <f>IFERROR(IF(OR($G796="公衆街路灯A",$G796="定額電灯"),"-",ROUND((AM796/1000*$K796*$L796/12)*_xlfn.XLOOKUP($A796,削除禁止_電灯料金!K:K,削除禁止_電灯料金!M:M,"-"),2)),"-")</f>
        <v>0</v>
      </c>
      <c r="AV796" s="178">
        <f>IFERROR(IF(OR($G796="公衆街路灯A",$G796="定額電灯"),ROUND((((AR796+AS796)*AN796))*12*_xlfn.XLOOKUP($A796,削除禁止_電灯料金!K:K,削除禁止_電灯料金!N:N),0),ROUND((AT796+AU796)*AN796*12*_xlfn.XLOOKUP($A796,削除禁止_電灯料金!K:K,削除禁止_電灯料金!N:N),0)),0)</f>
        <v>0</v>
      </c>
      <c r="AW796" s="145"/>
    </row>
    <row r="797" spans="1:49" ht="30" customHeight="1">
      <c r="A797" s="1">
        <v>9</v>
      </c>
      <c r="B797" s="319" t="s">
        <v>764</v>
      </c>
      <c r="C797" s="42"/>
      <c r="D797" s="180" t="s">
        <v>56</v>
      </c>
      <c r="E797" s="181" t="s">
        <v>316</v>
      </c>
      <c r="F797" s="182" t="s">
        <v>872</v>
      </c>
      <c r="G797" s="182" t="s">
        <v>73</v>
      </c>
      <c r="H797" s="183" t="s">
        <v>769</v>
      </c>
      <c r="I797" s="311"/>
      <c r="J797" s="312"/>
      <c r="K797" s="186" t="s">
        <v>82</v>
      </c>
      <c r="L797" s="187" t="s">
        <v>82</v>
      </c>
      <c r="M797" s="313" t="s">
        <v>797</v>
      </c>
      <c r="N797" s="189" t="s">
        <v>416</v>
      </c>
      <c r="O797" s="190">
        <v>0</v>
      </c>
      <c r="P797" s="191" t="s">
        <v>486</v>
      </c>
      <c r="Q797" s="191">
        <v>0</v>
      </c>
      <c r="R797" s="191">
        <v>0</v>
      </c>
      <c r="S797" s="192" t="s">
        <v>100</v>
      </c>
      <c r="T797" s="192">
        <v>0</v>
      </c>
      <c r="U797" s="192" t="s">
        <v>102</v>
      </c>
      <c r="V797" s="193">
        <v>0</v>
      </c>
      <c r="W797" s="194" t="s">
        <v>56</v>
      </c>
      <c r="X797" s="195">
        <v>1</v>
      </c>
      <c r="Y797" s="196">
        <v>0</v>
      </c>
      <c r="Z797" s="197">
        <v>0</v>
      </c>
      <c r="AA797" s="191">
        <v>0</v>
      </c>
      <c r="AB797" s="198" t="s">
        <v>80</v>
      </c>
      <c r="AC797" s="199" t="s">
        <v>56</v>
      </c>
      <c r="AD797" s="200" t="s">
        <v>56</v>
      </c>
      <c r="AE797" s="199" t="s">
        <v>56</v>
      </c>
      <c r="AF797" s="200">
        <v>0</v>
      </c>
      <c r="AG797" s="201">
        <v>0</v>
      </c>
      <c r="AH797" s="201" t="s">
        <v>124</v>
      </c>
      <c r="AI797" s="202" t="s">
        <v>487</v>
      </c>
      <c r="AJ797" s="203"/>
      <c r="AK797" s="204"/>
      <c r="AL797" s="194"/>
      <c r="AM797" s="205"/>
      <c r="AN797" s="206"/>
      <c r="AO797" s="200">
        <f t="shared" si="200"/>
        <v>0</v>
      </c>
      <c r="AP797" s="207" t="s">
        <v>82</v>
      </c>
      <c r="AQ797" s="198" t="str" cm="1">
        <f t="array" ref="AQ797">_xlfn.IFS(OR($G797="公衆街路灯A",$G797="定額電灯"),$G797&amp;AP797,COUNTIF(G797,"*従量電灯*"),G797,1,"-")</f>
        <v>従量電灯</v>
      </c>
      <c r="AR797" s="208" t="str" cm="1">
        <f t="array" ref="AR797">_xlfn.IFS($AN797=0,"-",OR($AH797="対象外",$AH797="-"),"-",OR($G797="公衆街路灯A",$G797="定額電灯"),_xlfn.XLOOKUP($AQ797,削除禁止_電灯料金!$B:$B,削除禁止_電灯料金!$E:$E,0),1,"-")</f>
        <v>-</v>
      </c>
      <c r="AS797" s="209" t="str" cm="1">
        <f t="array" ref="AS797">_xlfn.IFS($AR797="-","-",OR($G797="公衆街路灯A",$G797="定額電灯"),_xlfn.XLOOKUP(AQ797,削除禁止_電灯料金!$B:$B,削除禁止_電灯料金!$D:$D,0),1,"-")</f>
        <v>-</v>
      </c>
      <c r="AT797" s="208" t="str">
        <f>IFERROR(IF(OR($G797="公衆街路灯A",$G797="定額電灯"),"-",ROUND((_xlfn.XLOOKUP($AQ797,削除禁止_電灯料金!$B:$B,削除禁止_電灯料金!$E:$E)*AM797/1000*$K797*$L797/12),2)),"-")</f>
        <v>-</v>
      </c>
      <c r="AU797" s="209" t="str">
        <f>IFERROR(IF(OR($G797="公衆街路灯A",$G797="定額電灯"),"-",ROUND((AM797/1000*$K797*$L797/12)*_xlfn.XLOOKUP($A797,削除禁止_電灯料金!K:K,削除禁止_電灯料金!M:M,"-"),2)),"-")</f>
        <v>-</v>
      </c>
      <c r="AV797" s="210">
        <f>IFERROR(IF(OR($G797="公衆街路灯A",$G797="定額電灯"),ROUND((((AR797+AS797)*AN797))*12*_xlfn.XLOOKUP($A797,削除禁止_電灯料金!K:K,削除禁止_電灯料金!N:N),0),ROUND((AT797+AU797)*AN797*12*_xlfn.XLOOKUP($A797,削除禁止_電灯料金!K:K,削除禁止_電灯料金!N:N),0)),0)</f>
        <v>0</v>
      </c>
      <c r="AW797" s="145"/>
    </row>
    <row r="798" spans="1:49" ht="30" customHeight="1">
      <c r="A798" s="1">
        <v>9</v>
      </c>
      <c r="B798" s="319" t="s">
        <v>764</v>
      </c>
      <c r="C798" s="42"/>
      <c r="D798" s="180" t="s">
        <v>56</v>
      </c>
      <c r="E798" s="181" t="s">
        <v>316</v>
      </c>
      <c r="F798" s="182" t="s">
        <v>872</v>
      </c>
      <c r="G798" s="182" t="s">
        <v>73</v>
      </c>
      <c r="H798" s="183" t="s">
        <v>769</v>
      </c>
      <c r="I798" s="311"/>
      <c r="J798" s="312"/>
      <c r="K798" s="186" t="s">
        <v>82</v>
      </c>
      <c r="L798" s="187" t="s">
        <v>82</v>
      </c>
      <c r="M798" s="313" t="s">
        <v>857</v>
      </c>
      <c r="N798" s="189" t="s">
        <v>416</v>
      </c>
      <c r="O798" s="190">
        <v>0</v>
      </c>
      <c r="P798" s="191" t="s">
        <v>486</v>
      </c>
      <c r="Q798" s="191">
        <v>0</v>
      </c>
      <c r="R798" s="191">
        <v>0</v>
      </c>
      <c r="S798" s="192" t="s">
        <v>106</v>
      </c>
      <c r="T798" s="192">
        <v>0</v>
      </c>
      <c r="U798" s="192" t="s">
        <v>107</v>
      </c>
      <c r="V798" s="193">
        <v>0</v>
      </c>
      <c r="W798" s="194" t="s">
        <v>56</v>
      </c>
      <c r="X798" s="195">
        <v>3</v>
      </c>
      <c r="Y798" s="196">
        <v>0</v>
      </c>
      <c r="Z798" s="197">
        <v>0</v>
      </c>
      <c r="AA798" s="191">
        <v>0</v>
      </c>
      <c r="AB798" s="198" t="s">
        <v>80</v>
      </c>
      <c r="AC798" s="199" t="s">
        <v>56</v>
      </c>
      <c r="AD798" s="200" t="s">
        <v>56</v>
      </c>
      <c r="AE798" s="199" t="s">
        <v>56</v>
      </c>
      <c r="AF798" s="200">
        <v>0</v>
      </c>
      <c r="AG798" s="201">
        <v>0</v>
      </c>
      <c r="AH798" s="201" t="s">
        <v>124</v>
      </c>
      <c r="AI798" s="202" t="s">
        <v>487</v>
      </c>
      <c r="AJ798" s="203"/>
      <c r="AK798" s="204"/>
      <c r="AL798" s="194"/>
      <c r="AM798" s="205"/>
      <c r="AN798" s="206"/>
      <c r="AO798" s="200">
        <f t="shared" si="200"/>
        <v>0</v>
      </c>
      <c r="AP798" s="207" t="s">
        <v>82</v>
      </c>
      <c r="AQ798" s="198" t="str" cm="1">
        <f t="array" ref="AQ798">_xlfn.IFS(OR($G798="公衆街路灯A",$G798="定額電灯"),$G798&amp;AP798,COUNTIF(G798,"*従量電灯*"),G798,1,"-")</f>
        <v>従量電灯</v>
      </c>
      <c r="AR798" s="208" t="str" cm="1">
        <f t="array" ref="AR798">_xlfn.IFS($AN798=0,"-",OR($AH798="対象外",$AH798="-"),"-",OR($G798="公衆街路灯A",$G798="定額電灯"),_xlfn.XLOOKUP($AQ798,削除禁止_電灯料金!$B:$B,削除禁止_電灯料金!$E:$E,0),1,"-")</f>
        <v>-</v>
      </c>
      <c r="AS798" s="209" t="str" cm="1">
        <f t="array" ref="AS798">_xlfn.IFS($AR798="-","-",OR($G798="公衆街路灯A",$G798="定額電灯"),_xlfn.XLOOKUP(AQ798,削除禁止_電灯料金!$B:$B,削除禁止_電灯料金!$D:$D,0),1,"-")</f>
        <v>-</v>
      </c>
      <c r="AT798" s="208" t="str">
        <f>IFERROR(IF(OR($G798="公衆街路灯A",$G798="定額電灯"),"-",ROUND((_xlfn.XLOOKUP($AQ798,削除禁止_電灯料金!$B:$B,削除禁止_電灯料金!$E:$E)*AM798/1000*$K798*$L798/12),2)),"-")</f>
        <v>-</v>
      </c>
      <c r="AU798" s="209" t="str">
        <f>IFERROR(IF(OR($G798="公衆街路灯A",$G798="定額電灯"),"-",ROUND((AM798/1000*$K798*$L798/12)*_xlfn.XLOOKUP($A798,削除禁止_電灯料金!K:K,削除禁止_電灯料金!M:M,"-"),2)),"-")</f>
        <v>-</v>
      </c>
      <c r="AV798" s="210">
        <f>IFERROR(IF(OR($G798="公衆街路灯A",$G798="定額電灯"),ROUND((((AR798+AS798)*AN798))*12*_xlfn.XLOOKUP($A798,削除禁止_電灯料金!K:K,削除禁止_電灯料金!N:N),0),ROUND((AT798+AU798)*AN798*12*_xlfn.XLOOKUP($A798,削除禁止_電灯料金!K:K,削除禁止_電灯料金!N:N),0)),0)</f>
        <v>0</v>
      </c>
      <c r="AW798" s="145"/>
    </row>
    <row r="799" spans="1:49" ht="30" customHeight="1">
      <c r="A799" s="1">
        <v>9</v>
      </c>
      <c r="B799" s="319" t="s">
        <v>764</v>
      </c>
      <c r="C799" s="42"/>
      <c r="D799" s="146" t="s">
        <v>56</v>
      </c>
      <c r="E799" s="147" t="s">
        <v>873</v>
      </c>
      <c r="F799" s="148" t="s">
        <v>874</v>
      </c>
      <c r="G799" s="148" t="s">
        <v>73</v>
      </c>
      <c r="H799" s="149"/>
      <c r="I799" s="280"/>
      <c r="J799" s="267"/>
      <c r="K799" s="152">
        <v>3</v>
      </c>
      <c r="L799" s="153">
        <v>10</v>
      </c>
      <c r="M799" s="281" t="s">
        <v>875</v>
      </c>
      <c r="N799" s="119" t="s">
        <v>204</v>
      </c>
      <c r="O799" s="120">
        <v>1</v>
      </c>
      <c r="P799" s="155" t="s">
        <v>111</v>
      </c>
      <c r="Q799" s="155">
        <v>0</v>
      </c>
      <c r="R799" s="155">
        <v>0</v>
      </c>
      <c r="S799" s="156" t="s">
        <v>876</v>
      </c>
      <c r="T799" s="156" t="s">
        <v>877</v>
      </c>
      <c r="U799" s="156">
        <v>0</v>
      </c>
      <c r="V799" s="157">
        <v>0</v>
      </c>
      <c r="W799" s="158">
        <v>48</v>
      </c>
      <c r="X799" s="159">
        <v>2</v>
      </c>
      <c r="Y799" s="160">
        <v>2</v>
      </c>
      <c r="Z799" s="161">
        <f t="shared" ref="Z799:Z800" si="231">K799*L799*W799*Y799/12/1000</f>
        <v>0.24</v>
      </c>
      <c r="AA799" s="155">
        <v>0</v>
      </c>
      <c r="AB799" s="162" t="s">
        <v>80</v>
      </c>
      <c r="AC799" s="163" t="s">
        <v>56</v>
      </c>
      <c r="AD799" s="164" t="s">
        <v>56</v>
      </c>
      <c r="AE799" s="163" t="s">
        <v>56</v>
      </c>
      <c r="AF799" s="164">
        <f t="shared" ref="AF799:AF800" si="232">$B$2*Z799/Y799</f>
        <v>3.5999999999999996</v>
      </c>
      <c r="AG799" s="165">
        <f t="shared" ref="AG799:AG800" si="233">Y799*AF799*120</f>
        <v>863.99999999999989</v>
      </c>
      <c r="AH799" s="166" t="s">
        <v>81</v>
      </c>
      <c r="AI799" s="167"/>
      <c r="AJ799" s="168"/>
      <c r="AK799" s="169"/>
      <c r="AL799" s="170"/>
      <c r="AM799" s="171"/>
      <c r="AN799" s="172"/>
      <c r="AO799" s="173">
        <f t="shared" si="200"/>
        <v>0</v>
      </c>
      <c r="AP799" s="174" t="s">
        <v>82</v>
      </c>
      <c r="AQ799" s="175" t="str" cm="1">
        <f t="array" ref="AQ799">_xlfn.IFS(OR($G799="公衆街路灯A",$G799="定額電灯"),$G799&amp;AP799,COUNTIF(G799,"*従量電灯*"),G799,1,"-")</f>
        <v>従量電灯</v>
      </c>
      <c r="AR799" s="176" t="str" cm="1">
        <f t="array" ref="AR799">_xlfn.IFS($AN799=0,"-",OR($AH799="対象外",$AH799="-"),"-",OR($G799="公衆街路灯A",$G799="定額電灯"),_xlfn.XLOOKUP($AQ799,削除禁止_電灯料金!$B:$B,削除禁止_電灯料金!$E:$E,0),1,"-")</f>
        <v>-</v>
      </c>
      <c r="AS799" s="177" t="str" cm="1">
        <f t="array" ref="AS799">_xlfn.IFS($AR799="-","-",OR($G799="公衆街路灯A",$G799="定額電灯"),_xlfn.XLOOKUP(AQ799,削除禁止_電灯料金!$B:$B,削除禁止_電灯料金!$D:$D,0),1,"-")</f>
        <v>-</v>
      </c>
      <c r="AT799" s="176">
        <f>IFERROR(IF(OR($G799="公衆街路灯A",$G799="定額電灯"),"-",ROUND((_xlfn.XLOOKUP($AQ799,削除禁止_電灯料金!$B:$B,削除禁止_電灯料金!$E:$E)*AM799/1000*$K799*$L799/12),2)),"-")</f>
        <v>0</v>
      </c>
      <c r="AU799" s="177">
        <f>IFERROR(IF(OR($G799="公衆街路灯A",$G799="定額電灯"),"-",ROUND((AM799/1000*$K799*$L799/12)*_xlfn.XLOOKUP($A799,削除禁止_電灯料金!K:K,削除禁止_電灯料金!M:M,"-"),2)),"-")</f>
        <v>0</v>
      </c>
      <c r="AV799" s="178">
        <f>IFERROR(IF(OR($G799="公衆街路灯A",$G799="定額電灯"),ROUND((((AR799+AS799)*AN799))*12*_xlfn.XLOOKUP($A799,削除禁止_電灯料金!K:K,削除禁止_電灯料金!N:N),0),ROUND((AT799+AU799)*AN799*12*_xlfn.XLOOKUP($A799,削除禁止_電灯料金!K:K,削除禁止_電灯料金!N:N),0)),0)</f>
        <v>0</v>
      </c>
      <c r="AW799" s="145"/>
    </row>
    <row r="800" spans="1:49" ht="30" customHeight="1">
      <c r="A800" s="1">
        <v>9</v>
      </c>
      <c r="B800" s="319" t="s">
        <v>764</v>
      </c>
      <c r="C800" s="42"/>
      <c r="D800" s="146" t="s">
        <v>56</v>
      </c>
      <c r="E800" s="147" t="s">
        <v>878</v>
      </c>
      <c r="F800" s="148" t="s">
        <v>879</v>
      </c>
      <c r="G800" s="148" t="s">
        <v>73</v>
      </c>
      <c r="H800" s="149"/>
      <c r="I800" s="280"/>
      <c r="J800" s="267"/>
      <c r="K800" s="152">
        <v>3</v>
      </c>
      <c r="L800" s="153">
        <v>10</v>
      </c>
      <c r="M800" s="281" t="s">
        <v>875</v>
      </c>
      <c r="N800" s="119" t="s">
        <v>204</v>
      </c>
      <c r="O800" s="120">
        <v>1</v>
      </c>
      <c r="P800" s="155" t="s">
        <v>111</v>
      </c>
      <c r="Q800" s="155">
        <v>0</v>
      </c>
      <c r="R800" s="155">
        <v>0</v>
      </c>
      <c r="S800" s="156" t="s">
        <v>876</v>
      </c>
      <c r="T800" s="156" t="s">
        <v>877</v>
      </c>
      <c r="U800" s="156">
        <v>0</v>
      </c>
      <c r="V800" s="157">
        <v>0</v>
      </c>
      <c r="W800" s="158">
        <v>48</v>
      </c>
      <c r="X800" s="159">
        <v>8</v>
      </c>
      <c r="Y800" s="160">
        <v>8</v>
      </c>
      <c r="Z800" s="161">
        <f t="shared" si="231"/>
        <v>0.96</v>
      </c>
      <c r="AA800" s="155">
        <v>0</v>
      </c>
      <c r="AB800" s="162" t="s">
        <v>80</v>
      </c>
      <c r="AC800" s="163" t="s">
        <v>56</v>
      </c>
      <c r="AD800" s="164" t="s">
        <v>56</v>
      </c>
      <c r="AE800" s="163" t="s">
        <v>56</v>
      </c>
      <c r="AF800" s="164">
        <f t="shared" si="232"/>
        <v>3.5999999999999996</v>
      </c>
      <c r="AG800" s="165">
        <f t="shared" si="233"/>
        <v>3455.9999999999995</v>
      </c>
      <c r="AH800" s="166" t="s">
        <v>81</v>
      </c>
      <c r="AI800" s="167"/>
      <c r="AJ800" s="168"/>
      <c r="AK800" s="169"/>
      <c r="AL800" s="170"/>
      <c r="AM800" s="171"/>
      <c r="AN800" s="172"/>
      <c r="AO800" s="173">
        <f t="shared" si="200"/>
        <v>0</v>
      </c>
      <c r="AP800" s="174" t="s">
        <v>82</v>
      </c>
      <c r="AQ800" s="175" t="str" cm="1">
        <f t="array" ref="AQ800">_xlfn.IFS(OR($G800="公衆街路灯A",$G800="定額電灯"),$G800&amp;AP800,COUNTIF(G800,"*従量電灯*"),G800,1,"-")</f>
        <v>従量電灯</v>
      </c>
      <c r="AR800" s="176" t="str" cm="1">
        <f t="array" ref="AR800">_xlfn.IFS($AN800=0,"-",OR($AH800="対象外",$AH800="-"),"-",OR($G800="公衆街路灯A",$G800="定額電灯"),_xlfn.XLOOKUP($AQ800,削除禁止_電灯料金!$B:$B,削除禁止_電灯料金!$E:$E,0),1,"-")</f>
        <v>-</v>
      </c>
      <c r="AS800" s="177" t="str" cm="1">
        <f t="array" ref="AS800">_xlfn.IFS($AR800="-","-",OR($G800="公衆街路灯A",$G800="定額電灯"),_xlfn.XLOOKUP(AQ800,削除禁止_電灯料金!$B:$B,削除禁止_電灯料金!$D:$D,0),1,"-")</f>
        <v>-</v>
      </c>
      <c r="AT800" s="176">
        <f>IFERROR(IF(OR($G800="公衆街路灯A",$G800="定額電灯"),"-",ROUND((_xlfn.XLOOKUP($AQ800,削除禁止_電灯料金!$B:$B,削除禁止_電灯料金!$E:$E)*AM800/1000*$K800*$L800/12),2)),"-")</f>
        <v>0</v>
      </c>
      <c r="AU800" s="177">
        <f>IFERROR(IF(OR($G800="公衆街路灯A",$G800="定額電灯"),"-",ROUND((AM800/1000*$K800*$L800/12)*_xlfn.XLOOKUP($A800,削除禁止_電灯料金!K:K,削除禁止_電灯料金!M:M,"-"),2)),"-")</f>
        <v>0</v>
      </c>
      <c r="AV800" s="178">
        <f>IFERROR(IF(OR($G800="公衆街路灯A",$G800="定額電灯"),ROUND((((AR800+AS800)*AN800))*12*_xlfn.XLOOKUP($A800,削除禁止_電灯料金!K:K,削除禁止_電灯料金!N:N),0),ROUND((AT800+AU800)*AN800*12*_xlfn.XLOOKUP($A800,削除禁止_電灯料金!K:K,削除禁止_電灯料金!N:N),0)),0)</f>
        <v>0</v>
      </c>
      <c r="AW800" s="145"/>
    </row>
    <row r="801" spans="1:49" ht="30" customHeight="1">
      <c r="A801" s="1">
        <v>9</v>
      </c>
      <c r="B801" s="319" t="s">
        <v>764</v>
      </c>
      <c r="C801" s="42"/>
      <c r="D801" s="180" t="s">
        <v>56</v>
      </c>
      <c r="E801" s="181" t="s">
        <v>878</v>
      </c>
      <c r="F801" s="182" t="s">
        <v>879</v>
      </c>
      <c r="G801" s="182" t="s">
        <v>73</v>
      </c>
      <c r="H801" s="183" t="s">
        <v>769</v>
      </c>
      <c r="I801" s="311"/>
      <c r="J801" s="312"/>
      <c r="K801" s="186" t="s">
        <v>82</v>
      </c>
      <c r="L801" s="187" t="s">
        <v>82</v>
      </c>
      <c r="M801" s="313" t="s">
        <v>776</v>
      </c>
      <c r="N801" s="189" t="s">
        <v>98</v>
      </c>
      <c r="O801" s="190">
        <v>0</v>
      </c>
      <c r="P801" s="191" t="s">
        <v>486</v>
      </c>
      <c r="Q801" s="191">
        <v>0</v>
      </c>
      <c r="R801" s="191" t="s">
        <v>777</v>
      </c>
      <c r="S801" s="192" t="s">
        <v>100</v>
      </c>
      <c r="T801" s="192" t="s">
        <v>778</v>
      </c>
      <c r="U801" s="192" t="s">
        <v>102</v>
      </c>
      <c r="V801" s="193">
        <v>0</v>
      </c>
      <c r="W801" s="194" t="s">
        <v>56</v>
      </c>
      <c r="X801" s="195">
        <v>1</v>
      </c>
      <c r="Y801" s="196">
        <v>0</v>
      </c>
      <c r="Z801" s="197">
        <v>0</v>
      </c>
      <c r="AA801" s="191">
        <v>0</v>
      </c>
      <c r="AB801" s="198" t="s">
        <v>80</v>
      </c>
      <c r="AC801" s="199" t="s">
        <v>56</v>
      </c>
      <c r="AD801" s="200" t="s">
        <v>56</v>
      </c>
      <c r="AE801" s="199" t="s">
        <v>56</v>
      </c>
      <c r="AF801" s="200">
        <v>0</v>
      </c>
      <c r="AG801" s="201">
        <v>0</v>
      </c>
      <c r="AH801" s="201" t="s">
        <v>124</v>
      </c>
      <c r="AI801" s="202" t="s">
        <v>487</v>
      </c>
      <c r="AJ801" s="203"/>
      <c r="AK801" s="204"/>
      <c r="AL801" s="194"/>
      <c r="AM801" s="205"/>
      <c r="AN801" s="206"/>
      <c r="AO801" s="200">
        <f t="shared" si="200"/>
        <v>0</v>
      </c>
      <c r="AP801" s="207" t="s">
        <v>82</v>
      </c>
      <c r="AQ801" s="198" t="str" cm="1">
        <f t="array" ref="AQ801">_xlfn.IFS(OR($G801="公衆街路灯A",$G801="定額電灯"),$G801&amp;AP801,COUNTIF(G801,"*従量電灯*"),G801,1,"-")</f>
        <v>従量電灯</v>
      </c>
      <c r="AR801" s="208" t="str" cm="1">
        <f t="array" ref="AR801">_xlfn.IFS($AN801=0,"-",OR($AH801="対象外",$AH801="-"),"-",OR($G801="公衆街路灯A",$G801="定額電灯"),_xlfn.XLOOKUP($AQ801,削除禁止_電灯料金!$B:$B,削除禁止_電灯料金!$E:$E,0),1,"-")</f>
        <v>-</v>
      </c>
      <c r="AS801" s="209" t="str" cm="1">
        <f t="array" ref="AS801">_xlfn.IFS($AR801="-","-",OR($G801="公衆街路灯A",$G801="定額電灯"),_xlfn.XLOOKUP(AQ801,削除禁止_電灯料金!$B:$B,削除禁止_電灯料金!$D:$D,0),1,"-")</f>
        <v>-</v>
      </c>
      <c r="AT801" s="208" t="str">
        <f>IFERROR(IF(OR($G801="公衆街路灯A",$G801="定額電灯"),"-",ROUND((_xlfn.XLOOKUP($AQ801,削除禁止_電灯料金!$B:$B,削除禁止_電灯料金!$E:$E)*AM801/1000*$K801*$L801/12),2)),"-")</f>
        <v>-</v>
      </c>
      <c r="AU801" s="209" t="str">
        <f>IFERROR(IF(OR($G801="公衆街路灯A",$G801="定額電灯"),"-",ROUND((AM801/1000*$K801*$L801/12)*_xlfn.XLOOKUP($A801,削除禁止_電灯料金!K:K,削除禁止_電灯料金!M:M,"-"),2)),"-")</f>
        <v>-</v>
      </c>
      <c r="AV801" s="210">
        <f>IFERROR(IF(OR($G801="公衆街路灯A",$G801="定額電灯"),ROUND((((AR801+AS801)*AN801))*12*_xlfn.XLOOKUP($A801,削除禁止_電灯料金!K:K,削除禁止_電灯料金!N:N),0),ROUND((AT801+AU801)*AN801*12*_xlfn.XLOOKUP($A801,削除禁止_電灯料金!K:K,削除禁止_電灯料金!N:N),0)),0)</f>
        <v>0</v>
      </c>
      <c r="AW801" s="145"/>
    </row>
    <row r="802" spans="1:49" ht="30" customHeight="1">
      <c r="A802" s="1">
        <v>9</v>
      </c>
      <c r="B802" s="319" t="s">
        <v>764</v>
      </c>
      <c r="C802" s="42"/>
      <c r="D802" s="146"/>
      <c r="E802" s="147" t="s">
        <v>219</v>
      </c>
      <c r="F802" s="148" t="s">
        <v>219</v>
      </c>
      <c r="G802" s="148"/>
      <c r="H802" s="149"/>
      <c r="I802" s="150"/>
      <c r="J802" s="151"/>
      <c r="K802" s="213"/>
      <c r="L802" s="214"/>
      <c r="M802" s="179" t="s">
        <v>82</v>
      </c>
      <c r="N802" s="119">
        <v>0</v>
      </c>
      <c r="O802" s="120">
        <v>0</v>
      </c>
      <c r="P802" s="155">
        <v>0</v>
      </c>
      <c r="Q802" s="155">
        <v>0</v>
      </c>
      <c r="R802" s="155">
        <v>0</v>
      </c>
      <c r="S802" s="156">
        <v>0</v>
      </c>
      <c r="T802" s="156">
        <v>0</v>
      </c>
      <c r="U802" s="156">
        <v>0</v>
      </c>
      <c r="V802" s="157">
        <v>0</v>
      </c>
      <c r="W802" s="158">
        <v>0</v>
      </c>
      <c r="X802" s="159"/>
      <c r="Y802" s="160">
        <v>0</v>
      </c>
      <c r="Z802" s="161">
        <v>0</v>
      </c>
      <c r="AA802" s="155">
        <v>0</v>
      </c>
      <c r="AB802" s="162" t="s">
        <v>56</v>
      </c>
      <c r="AC802" s="163" t="s">
        <v>56</v>
      </c>
      <c r="AD802" s="164" t="s">
        <v>56</v>
      </c>
      <c r="AE802" s="163" t="s">
        <v>56</v>
      </c>
      <c r="AF802" s="164" t="s">
        <v>56</v>
      </c>
      <c r="AG802" s="165">
        <v>0</v>
      </c>
      <c r="AH802" s="166" t="s">
        <v>56</v>
      </c>
      <c r="AI802" s="167"/>
      <c r="AJ802" s="168"/>
      <c r="AK802" s="169"/>
      <c r="AL802" s="170"/>
      <c r="AM802" s="171"/>
      <c r="AN802" s="172"/>
      <c r="AO802" s="173">
        <f t="shared" si="200"/>
        <v>0</v>
      </c>
      <c r="AP802" s="174" t="s">
        <v>82</v>
      </c>
      <c r="AQ802" s="175" t="str" cm="1">
        <f t="array" ref="AQ802">_xlfn.IFS(OR($G802="公衆街路灯A",$G802="定額電灯"),$G802&amp;AP802,COUNTIF(G802,"*従量電灯*"),G802,1,"-")</f>
        <v>-</v>
      </c>
      <c r="AR802" s="176" t="str" cm="1">
        <f t="array" ref="AR802">_xlfn.IFS($AN802=0,"-",OR($AH802="対象外",$AH802="-"),"-",OR($G802="公衆街路灯A",$G802="定額電灯"),_xlfn.XLOOKUP($AQ802,削除禁止_電灯料金!$B:$B,削除禁止_電灯料金!$E:$E,0),1,"-")</f>
        <v>-</v>
      </c>
      <c r="AS802" s="177" t="str" cm="1">
        <f t="array" ref="AS802">_xlfn.IFS($AR802="-","-",OR($G802="公衆街路灯A",$G802="定額電灯"),_xlfn.XLOOKUP(AQ802,削除禁止_電灯料金!$B:$B,削除禁止_電灯料金!$D:$D,0),1,"-")</f>
        <v>-</v>
      </c>
      <c r="AT802" s="176" t="str">
        <f>IFERROR(IF(OR($G802="公衆街路灯A",$G802="定額電灯"),"-",ROUND((_xlfn.XLOOKUP($AQ802,削除禁止_電灯料金!$B:$B,削除禁止_電灯料金!$E:$E)*AM802/1000*$K802*$L802/12),2)),"-")</f>
        <v>-</v>
      </c>
      <c r="AU802" s="177">
        <f>IFERROR(IF(OR($G802="公衆街路灯A",$G802="定額電灯"),"-",ROUND((AM802/1000*$K802*$L802/12)*_xlfn.XLOOKUP($A802,削除禁止_電灯料金!K:K,削除禁止_電灯料金!M:M,"-"),2)),"-")</f>
        <v>0</v>
      </c>
      <c r="AV802" s="178">
        <f>IFERROR(IF(OR($G802="公衆街路灯A",$G802="定額電灯"),ROUND((((AR802+AS802)*AN802))*12*_xlfn.XLOOKUP($A802,削除禁止_電灯料金!K:K,削除禁止_電灯料金!N:N),0),ROUND((AT802+AU802)*AN802*12*_xlfn.XLOOKUP($A802,削除禁止_電灯料金!K:K,削除禁止_電灯料金!N:N),0)),0)</f>
        <v>0</v>
      </c>
      <c r="AW802" s="145"/>
    </row>
    <row r="803" spans="1:49" ht="30" customHeight="1">
      <c r="A803" s="1">
        <v>9</v>
      </c>
      <c r="B803" s="319" t="s">
        <v>764</v>
      </c>
      <c r="C803" s="42"/>
      <c r="D803" s="146"/>
      <c r="E803" s="147" t="s">
        <v>219</v>
      </c>
      <c r="F803" s="148" t="s">
        <v>219</v>
      </c>
      <c r="G803" s="148"/>
      <c r="H803" s="149"/>
      <c r="I803" s="150"/>
      <c r="J803" s="151"/>
      <c r="K803" s="213"/>
      <c r="L803" s="214"/>
      <c r="M803" s="179" t="s">
        <v>82</v>
      </c>
      <c r="N803" s="119">
        <v>0</v>
      </c>
      <c r="O803" s="120">
        <v>0</v>
      </c>
      <c r="P803" s="155">
        <v>0</v>
      </c>
      <c r="Q803" s="155">
        <v>0</v>
      </c>
      <c r="R803" s="155">
        <v>0</v>
      </c>
      <c r="S803" s="156">
        <v>0</v>
      </c>
      <c r="T803" s="156">
        <v>0</v>
      </c>
      <c r="U803" s="156">
        <v>0</v>
      </c>
      <c r="V803" s="157">
        <v>0</v>
      </c>
      <c r="W803" s="158">
        <v>0</v>
      </c>
      <c r="X803" s="159"/>
      <c r="Y803" s="160">
        <v>0</v>
      </c>
      <c r="Z803" s="161">
        <v>0</v>
      </c>
      <c r="AA803" s="155">
        <v>0</v>
      </c>
      <c r="AB803" s="162" t="s">
        <v>56</v>
      </c>
      <c r="AC803" s="163" t="s">
        <v>56</v>
      </c>
      <c r="AD803" s="164" t="s">
        <v>56</v>
      </c>
      <c r="AE803" s="163" t="s">
        <v>56</v>
      </c>
      <c r="AF803" s="164" t="s">
        <v>56</v>
      </c>
      <c r="AG803" s="165">
        <v>0</v>
      </c>
      <c r="AH803" s="166" t="s">
        <v>56</v>
      </c>
      <c r="AI803" s="167"/>
      <c r="AJ803" s="168"/>
      <c r="AK803" s="169"/>
      <c r="AL803" s="170"/>
      <c r="AM803" s="171"/>
      <c r="AN803" s="172"/>
      <c r="AO803" s="173">
        <f t="shared" ref="AO803:AO804" si="234">IFERROR((AM803/1000)*K803*L803*AN803/12,0)</f>
        <v>0</v>
      </c>
      <c r="AP803" s="174" t="s">
        <v>82</v>
      </c>
      <c r="AQ803" s="175" t="str" cm="1">
        <f t="array" ref="AQ803">_xlfn.IFS(OR($G803="公衆街路灯A",$G803="定額電灯"),$G803&amp;AP803,COUNTIF(G803,"*従量電灯*"),G803,1,"-")</f>
        <v>-</v>
      </c>
      <c r="AR803" s="176" t="str" cm="1">
        <f t="array" ref="AR803">_xlfn.IFS($AN803=0,"-",OR($AH803="対象外",$AH803="-"),"-",OR($G803="公衆街路灯A",$G803="定額電灯"),_xlfn.XLOOKUP($AQ803,削除禁止_電灯料金!$B:$B,削除禁止_電灯料金!$E:$E,0),1,"-")</f>
        <v>-</v>
      </c>
      <c r="AS803" s="177" t="str" cm="1">
        <f t="array" ref="AS803">_xlfn.IFS($AR803="-","-",OR($G803="公衆街路灯A",$G803="定額電灯"),_xlfn.XLOOKUP(AQ803,削除禁止_電灯料金!$B:$B,削除禁止_電灯料金!$D:$D,0),1,"-")</f>
        <v>-</v>
      </c>
      <c r="AT803" s="176" t="str">
        <f>IFERROR(IF(OR($G803="公衆街路灯A",$G803="定額電灯"),"-",ROUND((_xlfn.XLOOKUP($AQ803,削除禁止_電灯料金!$B:$B,削除禁止_電灯料金!$E:$E)*AM803/1000*$K803*$L803/12),2)),"-")</f>
        <v>-</v>
      </c>
      <c r="AU803" s="177">
        <f>IFERROR(IF(OR($G803="公衆街路灯A",$G803="定額電灯"),"-",ROUND((AM803/1000*$K803*$L803/12)*_xlfn.XLOOKUP($A803,削除禁止_電灯料金!K:K,削除禁止_電灯料金!M:M,"-"),2)),"-")</f>
        <v>0</v>
      </c>
      <c r="AV803" s="178">
        <f>IFERROR(IF(OR($G803="公衆街路灯A",$G803="定額電灯"),ROUND((((AR803+AS803)*AN803))*12*_xlfn.XLOOKUP($A803,削除禁止_電灯料金!K:K,削除禁止_電灯料金!N:N),0),ROUND((AT803+AU803)*AN803*12*_xlfn.XLOOKUP($A803,削除禁止_電灯料金!K:K,削除禁止_電灯料金!N:N),0)),0)</f>
        <v>0</v>
      </c>
      <c r="AW803" s="145"/>
    </row>
    <row r="804" spans="1:49" ht="30" customHeight="1" thickBot="1">
      <c r="A804" s="1">
        <v>9</v>
      </c>
      <c r="B804" s="319" t="s">
        <v>764</v>
      </c>
      <c r="C804" s="42"/>
      <c r="D804" s="215"/>
      <c r="E804" s="216" t="s">
        <v>219</v>
      </c>
      <c r="F804" s="217" t="s">
        <v>219</v>
      </c>
      <c r="G804" s="216"/>
      <c r="H804" s="216"/>
      <c r="I804" s="218"/>
      <c r="J804" s="219"/>
      <c r="K804" s="220"/>
      <c r="L804" s="221"/>
      <c r="M804" s="222" t="s">
        <v>82</v>
      </c>
      <c r="N804" s="223">
        <v>0</v>
      </c>
      <c r="O804" s="224">
        <v>0</v>
      </c>
      <c r="P804" s="225">
        <v>0</v>
      </c>
      <c r="Q804" s="225">
        <v>0</v>
      </c>
      <c r="R804" s="225">
        <v>0</v>
      </c>
      <c r="S804" s="226">
        <v>0</v>
      </c>
      <c r="T804" s="226">
        <v>0</v>
      </c>
      <c r="U804" s="226">
        <v>0</v>
      </c>
      <c r="V804" s="227">
        <v>0</v>
      </c>
      <c r="W804" s="228">
        <v>0</v>
      </c>
      <c r="X804" s="229"/>
      <c r="Y804" s="410">
        <v>0</v>
      </c>
      <c r="Z804" s="230">
        <v>0</v>
      </c>
      <c r="AA804" s="225">
        <v>0</v>
      </c>
      <c r="AB804" s="231" t="s">
        <v>56</v>
      </c>
      <c r="AC804" s="232" t="s">
        <v>56</v>
      </c>
      <c r="AD804" s="411" t="s">
        <v>56</v>
      </c>
      <c r="AE804" s="232" t="s">
        <v>56</v>
      </c>
      <c r="AF804" s="411" t="s">
        <v>56</v>
      </c>
      <c r="AG804" s="412">
        <v>0</v>
      </c>
      <c r="AH804" s="413" t="s">
        <v>56</v>
      </c>
      <c r="AI804" s="236"/>
      <c r="AJ804" s="237"/>
      <c r="AK804" s="238"/>
      <c r="AL804" s="239"/>
      <c r="AM804" s="240"/>
      <c r="AN804" s="241"/>
      <c r="AO804" s="242">
        <f t="shared" si="234"/>
        <v>0</v>
      </c>
      <c r="AP804" s="243" t="s">
        <v>82</v>
      </c>
      <c r="AQ804" s="414" t="str" cm="1">
        <f t="array" ref="AQ804">_xlfn.IFS(OR($G804="公衆街路灯A",$G804="定額電灯"),$G804&amp;AP804,COUNTIF(G804,"*従量電灯*"),G804,1,"-")</f>
        <v>-</v>
      </c>
      <c r="AR804" s="415" t="str" cm="1">
        <f t="array" ref="AR804">_xlfn.IFS($AN804=0,"-",OR($AH804="対象外",$AH804="-"),"-",OR($G804="公衆街路灯A",$G804="定額電灯"),_xlfn.XLOOKUP($AQ804,削除禁止_電灯料金!$B:$B,削除禁止_電灯料金!$E:$E,0),1,"-")</f>
        <v>-</v>
      </c>
      <c r="AS804" s="416" t="str" cm="1">
        <f t="array" ref="AS804">_xlfn.IFS($AR804="-","-",OR($G804="公衆街路灯A",$G804="定額電灯"),_xlfn.XLOOKUP(AQ804,削除禁止_電灯料金!$B:$B,削除禁止_電灯料金!$D:$D,0),1,"-")</f>
        <v>-</v>
      </c>
      <c r="AT804" s="415" t="str">
        <f>IFERROR(IF(OR($G804="公衆街路灯A",$G804="定額電灯"),"-",ROUND((_xlfn.XLOOKUP($AQ804,削除禁止_電灯料金!$B:$B,削除禁止_電灯料金!$E:$E)*AM804/1000*$K804*$L804/12),2)),"-")</f>
        <v>-</v>
      </c>
      <c r="AU804" s="416">
        <f>IFERROR(IF(OR($G804="公衆街路灯A",$G804="定額電灯"),"-",ROUND((AM804/1000*$K804*$L804/12)*_xlfn.XLOOKUP($A804,削除禁止_電灯料金!K:K,削除禁止_電灯料金!M:M,"-"),2)),"-")</f>
        <v>0</v>
      </c>
      <c r="AV804" s="247">
        <f>IFERROR(IF(OR($G804="公衆街路灯A",$G804="定額電灯"),ROUND((((AR804+AS804)*AN804))*12*_xlfn.XLOOKUP($A804,削除禁止_電灯料金!K:K,削除禁止_電灯料金!N:N),0),ROUND((AT804+AU804)*AN804*12*_xlfn.XLOOKUP($A804,削除禁止_電灯料金!K:K,削除禁止_電灯料金!N:N),0)),0)</f>
        <v>0</v>
      </c>
      <c r="AW804" s="145"/>
    </row>
    <row r="805" spans="1:49" ht="30" customHeight="1">
      <c r="A805" s="1"/>
      <c r="B805" s="41"/>
      <c r="C805" s="248"/>
    </row>
    <row r="806" spans="1:49" ht="30" customHeight="1">
      <c r="A806" s="1">
        <v>10</v>
      </c>
      <c r="B806" s="41" t="s">
        <v>880</v>
      </c>
      <c r="C806" s="42"/>
      <c r="D806" s="4" t="s">
        <v>881</v>
      </c>
      <c r="E806" s="43"/>
      <c r="F806" s="44"/>
      <c r="G806" s="44"/>
      <c r="H806" s="45"/>
      <c r="I806" s="43"/>
      <c r="J806" s="43"/>
      <c r="K806" s="43"/>
      <c r="L806" s="43"/>
      <c r="M806" s="43"/>
      <c r="N806" s="46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7"/>
      <c r="AI806" s="48"/>
      <c r="AJ806" s="48"/>
      <c r="AK806" s="47"/>
      <c r="AL806" s="49"/>
      <c r="AM806" s="47"/>
      <c r="AN806" s="47"/>
      <c r="AO806" s="47"/>
      <c r="AP806" s="47"/>
      <c r="AQ806" s="49"/>
      <c r="AR806" s="47"/>
      <c r="AS806" s="47"/>
      <c r="AT806" s="47"/>
      <c r="AU806" s="47"/>
      <c r="AV806" s="47"/>
      <c r="AW806" s="47"/>
    </row>
    <row r="807" spans="1:49" ht="30" customHeight="1">
      <c r="A807" s="1">
        <v>10</v>
      </c>
      <c r="B807" s="41" t="s">
        <v>880</v>
      </c>
      <c r="C807" s="42"/>
      <c r="D807" s="43"/>
      <c r="E807" s="43"/>
      <c r="F807" s="44"/>
      <c r="G807" s="44"/>
      <c r="H807" s="45"/>
      <c r="I807" s="43"/>
      <c r="J807" s="43"/>
      <c r="K807" s="43"/>
      <c r="L807" s="43"/>
      <c r="M807" s="43"/>
      <c r="N807" s="46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7"/>
      <c r="AI807" s="50"/>
      <c r="AJ807" s="48"/>
      <c r="AK807" s="47"/>
      <c r="AL807" s="49"/>
      <c r="AM807" s="47"/>
      <c r="AN807" s="47"/>
      <c r="AO807" s="51"/>
      <c r="AP807" s="47"/>
      <c r="AQ807" s="49"/>
      <c r="AR807" s="51"/>
      <c r="AS807" s="51"/>
      <c r="AT807" s="51"/>
      <c r="AU807" s="51"/>
      <c r="AV807" s="47"/>
      <c r="AW807" s="47"/>
    </row>
    <row r="808" spans="1:49" ht="30" customHeight="1">
      <c r="A808" s="1">
        <v>10</v>
      </c>
      <c r="B808" s="41" t="s">
        <v>880</v>
      </c>
      <c r="C808" s="42"/>
      <c r="D808" s="52" t="s">
        <v>47</v>
      </c>
      <c r="E808" s="52"/>
      <c r="F808" s="53">
        <v>10</v>
      </c>
      <c r="G808" s="44"/>
      <c r="H808" s="45"/>
      <c r="I808" s="54"/>
      <c r="J808" s="54"/>
      <c r="K808" s="55"/>
      <c r="L808" s="46"/>
      <c r="M808" s="4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47"/>
      <c r="AI808" s="50"/>
      <c r="AJ808" s="48"/>
      <c r="AK808" s="47"/>
      <c r="AL808" s="49"/>
      <c r="AM808" s="47"/>
      <c r="AN808" s="47"/>
      <c r="AO808" s="47"/>
      <c r="AP808" s="47"/>
      <c r="AQ808" s="49"/>
      <c r="AR808" s="47"/>
      <c r="AS808" s="47"/>
      <c r="AT808" s="47"/>
      <c r="AU808" s="47"/>
      <c r="AV808" s="47"/>
      <c r="AW808" s="47"/>
    </row>
    <row r="809" spans="1:49" ht="30" customHeight="1" thickBot="1">
      <c r="A809" s="1">
        <v>10</v>
      </c>
      <c r="B809" s="41" t="s">
        <v>880</v>
      </c>
      <c r="C809" s="42"/>
      <c r="D809" s="57" t="s">
        <v>48</v>
      </c>
      <c r="E809" s="57"/>
      <c r="F809" s="58">
        <v>10</v>
      </c>
      <c r="G809" s="44"/>
      <c r="H809" s="45"/>
      <c r="I809" s="54"/>
      <c r="J809" s="54"/>
      <c r="K809" s="55"/>
      <c r="L809" s="46"/>
      <c r="M809" s="4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47"/>
      <c r="AI809" s="50"/>
      <c r="AJ809" s="48"/>
      <c r="AK809" s="47"/>
      <c r="AL809" s="49"/>
      <c r="AM809" s="47"/>
      <c r="AN809" s="47"/>
      <c r="AO809" s="47"/>
      <c r="AP809" s="47"/>
      <c r="AQ809" s="49"/>
      <c r="AR809" s="47"/>
      <c r="AS809" s="47"/>
      <c r="AT809" s="47"/>
      <c r="AU809" s="47"/>
      <c r="AV809" s="47"/>
      <c r="AW809" s="47"/>
    </row>
    <row r="810" spans="1:49" ht="30" customHeight="1" thickBot="1">
      <c r="A810" s="1">
        <v>10</v>
      </c>
      <c r="B810" s="41" t="s">
        <v>880</v>
      </c>
      <c r="C810" s="42"/>
      <c r="D810" s="59" t="s">
        <v>49</v>
      </c>
      <c r="E810" s="59"/>
      <c r="F810" s="60">
        <v>30</v>
      </c>
      <c r="G810" s="44"/>
      <c r="H810" s="45"/>
      <c r="I810" s="61"/>
      <c r="J810" s="61"/>
      <c r="K810" s="42"/>
      <c r="L810" s="42"/>
      <c r="M810" s="42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62"/>
      <c r="AD810" s="62"/>
      <c r="AE810" s="63"/>
      <c r="AF810" s="42"/>
      <c r="AG810" s="56"/>
      <c r="AH810" s="47"/>
      <c r="AI810" s="64" t="s">
        <v>50</v>
      </c>
      <c r="AJ810" s="48"/>
      <c r="AK810" s="47"/>
      <c r="AL810" s="49"/>
      <c r="AM810" s="47"/>
      <c r="AN810" s="47"/>
      <c r="AO810" s="47"/>
      <c r="AP810" s="47"/>
      <c r="AQ810" s="49"/>
      <c r="AR810" s="47"/>
      <c r="AS810" s="47"/>
      <c r="AT810" s="47"/>
      <c r="AU810" s="47"/>
      <c r="AV810" s="47"/>
      <c r="AW810" s="65"/>
    </row>
    <row r="811" spans="1:49" ht="30" customHeight="1" thickBot="1">
      <c r="A811" s="1">
        <v>10</v>
      </c>
      <c r="B811" s="41" t="s">
        <v>880</v>
      </c>
      <c r="C811" s="42"/>
      <c r="D811" s="66" t="s">
        <v>51</v>
      </c>
      <c r="E811" s="66"/>
      <c r="F811" s="67">
        <v>0.41499999999999998</v>
      </c>
      <c r="G811" s="44"/>
      <c r="H811" s="45"/>
      <c r="I811" s="68"/>
      <c r="J811" s="68"/>
      <c r="K811" s="42"/>
      <c r="L811" s="42"/>
      <c r="M811" s="42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62" t="s">
        <v>52</v>
      </c>
      <c r="AD811" s="69"/>
      <c r="AE811" s="70" t="s">
        <v>53</v>
      </c>
      <c r="AF811" s="69"/>
      <c r="AG811" s="56"/>
      <c r="AH811" s="47"/>
      <c r="AI811" s="48"/>
      <c r="AJ811" s="48"/>
      <c r="AK811" s="47"/>
      <c r="AL811" s="49"/>
      <c r="AM811" s="47"/>
      <c r="AN811" s="47"/>
      <c r="AO811" s="47"/>
      <c r="AP811" s="47"/>
      <c r="AQ811" s="49"/>
      <c r="AR811" s="47" t="s">
        <v>52</v>
      </c>
      <c r="AS811" s="47"/>
      <c r="AT811" s="47" t="s">
        <v>53</v>
      </c>
      <c r="AU811" s="47"/>
      <c r="AV811" s="47"/>
      <c r="AW811" s="65"/>
    </row>
    <row r="812" spans="1:49" ht="30" customHeight="1" thickBot="1">
      <c r="A812" s="1">
        <v>10</v>
      </c>
      <c r="B812" s="41" t="s">
        <v>880</v>
      </c>
      <c r="C812" s="42"/>
      <c r="D812" s="71" t="s">
        <v>54</v>
      </c>
      <c r="E812" s="45"/>
      <c r="F812" s="45"/>
      <c r="G812" s="45"/>
      <c r="H812" s="45"/>
      <c r="I812" s="45"/>
      <c r="J812" s="45"/>
      <c r="K812" s="72"/>
      <c r="L812" s="72"/>
      <c r="M812" s="73" t="s">
        <v>55</v>
      </c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  <c r="AA812" s="74"/>
      <c r="AB812" s="74"/>
      <c r="AC812" s="75" t="s">
        <v>1</v>
      </c>
      <c r="AD812" s="76"/>
      <c r="AE812" s="76" t="s">
        <v>2</v>
      </c>
      <c r="AF812" s="76"/>
      <c r="AG812" s="77" t="s">
        <v>56</v>
      </c>
      <c r="AH812" s="78" t="s">
        <v>57</v>
      </c>
      <c r="AI812" s="79"/>
      <c r="AJ812" s="79"/>
      <c r="AK812" s="80"/>
      <c r="AL812" s="15"/>
      <c r="AM812" s="80"/>
      <c r="AN812" s="80"/>
      <c r="AO812" s="80"/>
      <c r="AP812" s="80"/>
      <c r="AQ812" s="15"/>
      <c r="AR812" s="78" t="s">
        <v>1</v>
      </c>
      <c r="AS812" s="81"/>
      <c r="AT812" s="78" t="s">
        <v>2</v>
      </c>
      <c r="AU812" s="81"/>
      <c r="AV812" s="82" t="s">
        <v>56</v>
      </c>
      <c r="AW812" s="83"/>
    </row>
    <row r="813" spans="1:49" ht="42" customHeight="1">
      <c r="A813" s="1">
        <v>10</v>
      </c>
      <c r="B813" s="41" t="s">
        <v>880</v>
      </c>
      <c r="C813" s="42"/>
      <c r="D813" s="474" t="s">
        <v>4</v>
      </c>
      <c r="E813" s="476" t="s">
        <v>5</v>
      </c>
      <c r="F813" s="476" t="s">
        <v>6</v>
      </c>
      <c r="G813" s="476" t="s">
        <v>58</v>
      </c>
      <c r="H813" s="476" t="s">
        <v>7</v>
      </c>
      <c r="I813" s="20" t="s">
        <v>8</v>
      </c>
      <c r="J813" s="20"/>
      <c r="K813" s="84" t="s">
        <v>9</v>
      </c>
      <c r="L813" s="85" t="s">
        <v>59</v>
      </c>
      <c r="M813" s="478" t="s">
        <v>60</v>
      </c>
      <c r="N813" s="480" t="s">
        <v>61</v>
      </c>
      <c r="O813" s="482" t="s">
        <v>62</v>
      </c>
      <c r="P813" s="482" t="s">
        <v>10</v>
      </c>
      <c r="Q813" s="484" t="s">
        <v>63</v>
      </c>
      <c r="R813" s="482" t="s">
        <v>64</v>
      </c>
      <c r="S813" s="482" t="s">
        <v>65</v>
      </c>
      <c r="T813" s="482" t="s">
        <v>66</v>
      </c>
      <c r="U813" s="482" t="s">
        <v>67</v>
      </c>
      <c r="V813" s="484" t="s">
        <v>11</v>
      </c>
      <c r="W813" s="251" t="s">
        <v>12</v>
      </c>
      <c r="X813" s="86" t="s">
        <v>13</v>
      </c>
      <c r="Y813" s="86" t="s">
        <v>14</v>
      </c>
      <c r="Z813" s="252" t="s">
        <v>15</v>
      </c>
      <c r="AA813" s="484" t="s">
        <v>16</v>
      </c>
      <c r="AB813" s="482" t="s">
        <v>17</v>
      </c>
      <c r="AC813" s="87" t="s">
        <v>18</v>
      </c>
      <c r="AD813" s="88" t="s">
        <v>19</v>
      </c>
      <c r="AE813" s="87" t="s">
        <v>30</v>
      </c>
      <c r="AF813" s="88" t="s">
        <v>21</v>
      </c>
      <c r="AG813" s="89" t="s">
        <v>22</v>
      </c>
      <c r="AH813" s="468" t="s">
        <v>23</v>
      </c>
      <c r="AI813" s="470" t="s">
        <v>24</v>
      </c>
      <c r="AJ813" s="470" t="s">
        <v>25</v>
      </c>
      <c r="AK813" s="470" t="s">
        <v>26</v>
      </c>
      <c r="AL813" s="91" t="s">
        <v>68</v>
      </c>
      <c r="AM813" s="90" t="s">
        <v>27</v>
      </c>
      <c r="AN813" s="92" t="s">
        <v>28</v>
      </c>
      <c r="AO813" s="93" t="s">
        <v>29</v>
      </c>
      <c r="AP813" s="28" t="s">
        <v>16</v>
      </c>
      <c r="AQ813" s="472" t="s">
        <v>17</v>
      </c>
      <c r="AR813" s="94" t="s">
        <v>18</v>
      </c>
      <c r="AS813" s="95" t="s">
        <v>19</v>
      </c>
      <c r="AT813" s="94" t="s">
        <v>30</v>
      </c>
      <c r="AU813" s="95" t="s">
        <v>21</v>
      </c>
      <c r="AV813" s="96" t="s">
        <v>31</v>
      </c>
      <c r="AW813" s="83"/>
    </row>
    <row r="814" spans="1:49" ht="30" customHeight="1" thickBot="1">
      <c r="A814" s="1">
        <v>10</v>
      </c>
      <c r="B814" s="41" t="s">
        <v>880</v>
      </c>
      <c r="C814" s="42"/>
      <c r="D814" s="475"/>
      <c r="E814" s="477"/>
      <c r="F814" s="477"/>
      <c r="G814" s="477"/>
      <c r="H814" s="477"/>
      <c r="I814" s="97" t="s">
        <v>69</v>
      </c>
      <c r="J814" s="97" t="s">
        <v>70</v>
      </c>
      <c r="K814" s="98" t="s">
        <v>34</v>
      </c>
      <c r="L814" s="99" t="s">
        <v>35</v>
      </c>
      <c r="M814" s="479"/>
      <c r="N814" s="481"/>
      <c r="O814" s="483"/>
      <c r="P814" s="483"/>
      <c r="Q814" s="485"/>
      <c r="R814" s="483"/>
      <c r="S814" s="483"/>
      <c r="T814" s="483"/>
      <c r="U814" s="483"/>
      <c r="V814" s="485"/>
      <c r="W814" s="100" t="s">
        <v>36</v>
      </c>
      <c r="X814" s="100" t="s">
        <v>37</v>
      </c>
      <c r="Y814" s="100" t="s">
        <v>38</v>
      </c>
      <c r="Z814" s="101" t="s">
        <v>39</v>
      </c>
      <c r="AA814" s="485"/>
      <c r="AB814" s="483"/>
      <c r="AC814" s="102" t="s">
        <v>40</v>
      </c>
      <c r="AD814" s="103" t="s">
        <v>40</v>
      </c>
      <c r="AE814" s="102" t="s">
        <v>40</v>
      </c>
      <c r="AF814" s="103" t="s">
        <v>40</v>
      </c>
      <c r="AG814" s="104">
        <v>10</v>
      </c>
      <c r="AH814" s="469"/>
      <c r="AI814" s="471"/>
      <c r="AJ814" s="471"/>
      <c r="AK814" s="471"/>
      <c r="AL814" s="36" t="s">
        <v>41</v>
      </c>
      <c r="AM814" s="105" t="s">
        <v>42</v>
      </c>
      <c r="AN814" s="106" t="s">
        <v>43</v>
      </c>
      <c r="AO814" s="107" t="s">
        <v>39</v>
      </c>
      <c r="AP814" s="37" t="s">
        <v>44</v>
      </c>
      <c r="AQ814" s="473"/>
      <c r="AR814" s="108" t="s">
        <v>40</v>
      </c>
      <c r="AS814" s="109" t="s">
        <v>40</v>
      </c>
      <c r="AT814" s="108" t="s">
        <v>40</v>
      </c>
      <c r="AU814" s="109" t="s">
        <v>40</v>
      </c>
      <c r="AV814" s="40">
        <v>10</v>
      </c>
      <c r="AW814" s="83"/>
    </row>
    <row r="815" spans="1:49" ht="30" customHeight="1">
      <c r="A815" s="1">
        <v>10</v>
      </c>
      <c r="B815" s="41" t="s">
        <v>880</v>
      </c>
      <c r="C815" s="42"/>
      <c r="D815" s="110" t="s">
        <v>56</v>
      </c>
      <c r="E815" s="111" t="s">
        <v>71</v>
      </c>
      <c r="F815" s="112" t="s">
        <v>882</v>
      </c>
      <c r="G815" s="112" t="s">
        <v>73</v>
      </c>
      <c r="H815" s="113"/>
      <c r="I815" s="277"/>
      <c r="J815" s="265"/>
      <c r="K815" s="116">
        <v>9</v>
      </c>
      <c r="L815" s="117">
        <v>313</v>
      </c>
      <c r="M815" s="278" t="s">
        <v>883</v>
      </c>
      <c r="N815" s="119" t="s">
        <v>75</v>
      </c>
      <c r="O815" s="120">
        <v>1</v>
      </c>
      <c r="P815" s="121" t="s">
        <v>347</v>
      </c>
      <c r="Q815" s="121">
        <v>0</v>
      </c>
      <c r="R815" s="121">
        <v>0</v>
      </c>
      <c r="S815" s="122" t="s">
        <v>332</v>
      </c>
      <c r="T815" s="122">
        <v>0</v>
      </c>
      <c r="U815" s="122" t="s">
        <v>884</v>
      </c>
      <c r="V815" s="123">
        <v>0</v>
      </c>
      <c r="W815" s="124">
        <v>18</v>
      </c>
      <c r="X815" s="125">
        <v>13</v>
      </c>
      <c r="Y815" s="126">
        <v>13</v>
      </c>
      <c r="Z815" s="127">
        <f t="shared" ref="Z815:Z826" si="235">K815*L815*W815*Y815/12/1000</f>
        <v>54.9315</v>
      </c>
      <c r="AA815" s="121">
        <v>0</v>
      </c>
      <c r="AB815" s="128" t="s">
        <v>80</v>
      </c>
      <c r="AC815" s="129" t="s">
        <v>56</v>
      </c>
      <c r="AD815" s="130" t="s">
        <v>56</v>
      </c>
      <c r="AE815" s="129" t="s">
        <v>56</v>
      </c>
      <c r="AF815" s="130">
        <f t="shared" ref="AF815:AF826" si="236">$B$2*Z815/Y815</f>
        <v>126.765</v>
      </c>
      <c r="AG815" s="131">
        <f t="shared" ref="AG815:AG826" si="237">Y815*AF815*120</f>
        <v>197753.4</v>
      </c>
      <c r="AH815" s="132" t="s">
        <v>81</v>
      </c>
      <c r="AI815" s="133"/>
      <c r="AJ815" s="134"/>
      <c r="AK815" s="135"/>
      <c r="AL815" s="136"/>
      <c r="AM815" s="137"/>
      <c r="AN815" s="138"/>
      <c r="AO815" s="139">
        <f t="shared" ref="AO815:AO878" si="238">IFERROR((AM815/1000)*K815*L815*AN815/12,0)</f>
        <v>0</v>
      </c>
      <c r="AP815" s="140" t="s">
        <v>82</v>
      </c>
      <c r="AQ815" s="141" t="str" cm="1">
        <f t="array" ref="AQ815">_xlfn.IFS(OR($G815="公衆街路灯A",$G815="定額電灯"),$G815&amp;AP815,COUNTIF(G815,"*従量電灯*"),G815,1,"-")</f>
        <v>従量電灯</v>
      </c>
      <c r="AR815" s="142" t="str" cm="1">
        <f t="array" ref="AR815">_xlfn.IFS($AN815=0,"-",OR($AH815="対象外",$AH815="-"),"-",OR($G815="公衆街路灯A",$G815="定額電灯"),_xlfn.XLOOKUP($AQ815,削除禁止_電灯料金!$B:$B,削除禁止_電灯料金!$E:$E,0),1,"-")</f>
        <v>-</v>
      </c>
      <c r="AS815" s="143" t="str" cm="1">
        <f t="array" ref="AS815">_xlfn.IFS($AR815="-","-",OR($G815="公衆街路灯A",$G815="定額電灯"),_xlfn.XLOOKUP(AQ815,削除禁止_電灯料金!$B:$B,削除禁止_電灯料金!$D:$D,0),1,"-")</f>
        <v>-</v>
      </c>
      <c r="AT815" s="142">
        <f>IFERROR(IF(OR($G815="公衆街路灯A",$G815="定額電灯"),"-",ROUND((_xlfn.XLOOKUP($AQ815,削除禁止_電灯料金!$B:$B,削除禁止_電灯料金!$E:$E)*AM815/1000*$K815*$L815/12),2)),"-")</f>
        <v>0</v>
      </c>
      <c r="AU815" s="143">
        <f>IFERROR(IF(OR($G815="公衆街路灯A",$G815="定額電灯"),"-",ROUND((AM815/1000*$K815*$L815/12)*_xlfn.XLOOKUP($A815,削除禁止_電灯料金!K:K,削除禁止_電灯料金!M:M,"-"),2)),"-")</f>
        <v>0</v>
      </c>
      <c r="AV815" s="144">
        <f>IFERROR(IF(OR($G815="公衆街路灯A",$G815="定額電灯"),ROUND((((AR815+AS815)*AN815))*12*_xlfn.XLOOKUP($A815,削除禁止_電灯料金!K:K,削除禁止_電灯料金!N:N),0),ROUND((AT815+AU815)*AN815*12*_xlfn.XLOOKUP($A815,削除禁止_電灯料金!K:K,削除禁止_電灯料金!N:N),0)),0)</f>
        <v>0</v>
      </c>
      <c r="AW815" s="145"/>
    </row>
    <row r="816" spans="1:49" ht="30" customHeight="1">
      <c r="A816" s="1">
        <v>10</v>
      </c>
      <c r="B816" s="41" t="s">
        <v>880</v>
      </c>
      <c r="C816" s="42"/>
      <c r="D816" s="146" t="s">
        <v>56</v>
      </c>
      <c r="E816" s="147" t="s">
        <v>71</v>
      </c>
      <c r="F816" s="148" t="s">
        <v>91</v>
      </c>
      <c r="G816" s="148" t="s">
        <v>73</v>
      </c>
      <c r="H816" s="149"/>
      <c r="I816" s="280"/>
      <c r="J816" s="267"/>
      <c r="K816" s="152">
        <v>9</v>
      </c>
      <c r="L816" s="153">
        <v>313</v>
      </c>
      <c r="M816" s="281" t="s">
        <v>885</v>
      </c>
      <c r="N816" s="119" t="s">
        <v>75</v>
      </c>
      <c r="O816" s="120">
        <v>1</v>
      </c>
      <c r="P816" s="155" t="s">
        <v>759</v>
      </c>
      <c r="Q816" s="155">
        <v>0</v>
      </c>
      <c r="R816" s="155">
        <v>0</v>
      </c>
      <c r="S816" s="156" t="s">
        <v>886</v>
      </c>
      <c r="T816" s="156">
        <v>0</v>
      </c>
      <c r="U816" s="156">
        <v>0</v>
      </c>
      <c r="V816" s="157">
        <v>0</v>
      </c>
      <c r="W816" s="158">
        <v>26</v>
      </c>
      <c r="X816" s="159">
        <v>12</v>
      </c>
      <c r="Y816" s="160">
        <v>12</v>
      </c>
      <c r="Z816" s="161">
        <f t="shared" si="235"/>
        <v>73.242000000000004</v>
      </c>
      <c r="AA816" s="155">
        <v>0</v>
      </c>
      <c r="AB816" s="162" t="s">
        <v>80</v>
      </c>
      <c r="AC816" s="163" t="s">
        <v>56</v>
      </c>
      <c r="AD816" s="164" t="s">
        <v>56</v>
      </c>
      <c r="AE816" s="163" t="s">
        <v>56</v>
      </c>
      <c r="AF816" s="164">
        <f t="shared" si="236"/>
        <v>183.10500000000002</v>
      </c>
      <c r="AG816" s="165">
        <f t="shared" si="237"/>
        <v>263671.2</v>
      </c>
      <c r="AH816" s="166" t="s">
        <v>81</v>
      </c>
      <c r="AI816" s="167"/>
      <c r="AJ816" s="168"/>
      <c r="AK816" s="169"/>
      <c r="AL816" s="170"/>
      <c r="AM816" s="171"/>
      <c r="AN816" s="172"/>
      <c r="AO816" s="173">
        <f t="shared" si="238"/>
        <v>0</v>
      </c>
      <c r="AP816" s="174" t="s">
        <v>82</v>
      </c>
      <c r="AQ816" s="175" t="str" cm="1">
        <f t="array" ref="AQ816">_xlfn.IFS(OR($G816="公衆街路灯A",$G816="定額電灯"),$G816&amp;AP816,COUNTIF(G816,"*従量電灯*"),G816,1,"-")</f>
        <v>従量電灯</v>
      </c>
      <c r="AR816" s="176" t="str" cm="1">
        <f t="array" ref="AR816">_xlfn.IFS($AN816=0,"-",OR($AH816="対象外",$AH816="-"),"-",OR($G816="公衆街路灯A",$G816="定額電灯"),_xlfn.XLOOKUP($AQ816,削除禁止_電灯料金!$B:$B,削除禁止_電灯料金!$E:$E,0),1,"-")</f>
        <v>-</v>
      </c>
      <c r="AS816" s="177" t="str" cm="1">
        <f t="array" ref="AS816">_xlfn.IFS($AR816="-","-",OR($G816="公衆街路灯A",$G816="定額電灯"),_xlfn.XLOOKUP(AQ816,削除禁止_電灯料金!$B:$B,削除禁止_電灯料金!$D:$D,0),1,"-")</f>
        <v>-</v>
      </c>
      <c r="AT816" s="176">
        <f>IFERROR(IF(OR($G816="公衆街路灯A",$G816="定額電灯"),"-",ROUND((_xlfn.XLOOKUP($AQ816,削除禁止_電灯料金!$B:$B,削除禁止_電灯料金!$E:$E)*AM816/1000*$K816*$L816/12),2)),"-")</f>
        <v>0</v>
      </c>
      <c r="AU816" s="177">
        <f>IFERROR(IF(OR($G816="公衆街路灯A",$G816="定額電灯"),"-",ROUND((AM816/1000*$K816*$L816/12)*_xlfn.XLOOKUP($A816,削除禁止_電灯料金!K:K,削除禁止_電灯料金!M:M,"-"),2)),"-")</f>
        <v>0</v>
      </c>
      <c r="AV816" s="178">
        <f>IFERROR(IF(OR($G816="公衆街路灯A",$G816="定額電灯"),ROUND((((AR816+AS816)*AN816))*12*_xlfn.XLOOKUP($A816,削除禁止_電灯料金!K:K,削除禁止_電灯料金!N:N),0),ROUND((AT816+AU816)*AN816*12*_xlfn.XLOOKUP($A816,削除禁止_電灯料金!K:K,削除禁止_電灯料金!N:N),0)),0)</f>
        <v>0</v>
      </c>
      <c r="AW816" s="145"/>
    </row>
    <row r="817" spans="1:49" ht="30" customHeight="1">
      <c r="A817" s="1">
        <v>10</v>
      </c>
      <c r="B817" s="41" t="s">
        <v>880</v>
      </c>
      <c r="C817" s="42"/>
      <c r="D817" s="146" t="s">
        <v>56</v>
      </c>
      <c r="E817" s="147" t="s">
        <v>71</v>
      </c>
      <c r="F817" s="148" t="s">
        <v>91</v>
      </c>
      <c r="G817" s="148" t="s">
        <v>73</v>
      </c>
      <c r="H817" s="149"/>
      <c r="I817" s="280"/>
      <c r="J817" s="267"/>
      <c r="K817" s="152">
        <v>24</v>
      </c>
      <c r="L817" s="153">
        <v>365</v>
      </c>
      <c r="M817" s="281" t="s">
        <v>887</v>
      </c>
      <c r="N817" s="119" t="s">
        <v>98</v>
      </c>
      <c r="O817" s="120">
        <v>1</v>
      </c>
      <c r="P817" s="155" t="s">
        <v>294</v>
      </c>
      <c r="Q817" s="155">
        <v>0</v>
      </c>
      <c r="R817" s="155">
        <v>0</v>
      </c>
      <c r="S817" s="156" t="s">
        <v>100</v>
      </c>
      <c r="T817" s="156">
        <v>0</v>
      </c>
      <c r="U817" s="156" t="s">
        <v>102</v>
      </c>
      <c r="V817" s="157">
        <v>0</v>
      </c>
      <c r="W817" s="158">
        <v>47</v>
      </c>
      <c r="X817" s="159">
        <v>2</v>
      </c>
      <c r="Y817" s="160">
        <v>2</v>
      </c>
      <c r="Z817" s="161">
        <f t="shared" si="235"/>
        <v>68.62</v>
      </c>
      <c r="AA817" s="155">
        <v>0</v>
      </c>
      <c r="AB817" s="162" t="s">
        <v>80</v>
      </c>
      <c r="AC817" s="163" t="s">
        <v>56</v>
      </c>
      <c r="AD817" s="164" t="s">
        <v>56</v>
      </c>
      <c r="AE817" s="163" t="s">
        <v>56</v>
      </c>
      <c r="AF817" s="164">
        <f t="shared" si="236"/>
        <v>1029.3000000000002</v>
      </c>
      <c r="AG817" s="165">
        <f t="shared" si="237"/>
        <v>247032.00000000006</v>
      </c>
      <c r="AH817" s="166" t="s">
        <v>81</v>
      </c>
      <c r="AI817" s="167"/>
      <c r="AJ817" s="168"/>
      <c r="AK817" s="169"/>
      <c r="AL817" s="170"/>
      <c r="AM817" s="171"/>
      <c r="AN817" s="172"/>
      <c r="AO817" s="173">
        <f t="shared" si="238"/>
        <v>0</v>
      </c>
      <c r="AP817" s="174" t="s">
        <v>82</v>
      </c>
      <c r="AQ817" s="175" t="str" cm="1">
        <f t="array" ref="AQ817">_xlfn.IFS(OR($G817="公衆街路灯A",$G817="定額電灯"),$G817&amp;AP817,COUNTIF(G817,"*従量電灯*"),G817,1,"-")</f>
        <v>従量電灯</v>
      </c>
      <c r="AR817" s="176" t="str" cm="1">
        <f t="array" ref="AR817">_xlfn.IFS($AN817=0,"-",OR($AH817="対象外",$AH817="-"),"-",OR($G817="公衆街路灯A",$G817="定額電灯"),_xlfn.XLOOKUP($AQ817,削除禁止_電灯料金!$B:$B,削除禁止_電灯料金!$E:$E,0),1,"-")</f>
        <v>-</v>
      </c>
      <c r="AS817" s="177" t="str" cm="1">
        <f t="array" ref="AS817">_xlfn.IFS($AR817="-","-",OR($G817="公衆街路灯A",$G817="定額電灯"),_xlfn.XLOOKUP(AQ817,削除禁止_電灯料金!$B:$B,削除禁止_電灯料金!$D:$D,0),1,"-")</f>
        <v>-</v>
      </c>
      <c r="AT817" s="176">
        <f>IFERROR(IF(OR($G817="公衆街路灯A",$G817="定額電灯"),"-",ROUND((_xlfn.XLOOKUP($AQ817,削除禁止_電灯料金!$B:$B,削除禁止_電灯料金!$E:$E)*AM817/1000*$K817*$L817/12),2)),"-")</f>
        <v>0</v>
      </c>
      <c r="AU817" s="177">
        <f>IFERROR(IF(OR($G817="公衆街路灯A",$G817="定額電灯"),"-",ROUND((AM817/1000*$K817*$L817/12)*_xlfn.XLOOKUP($A817,削除禁止_電灯料金!K:K,削除禁止_電灯料金!M:M,"-"),2)),"-")</f>
        <v>0</v>
      </c>
      <c r="AV817" s="178">
        <f>IFERROR(IF(OR($G817="公衆街路灯A",$G817="定額電灯"),ROUND((((AR817+AS817)*AN817))*12*_xlfn.XLOOKUP($A817,削除禁止_電灯料金!K:K,削除禁止_電灯料金!N:N),0),ROUND((AT817+AU817)*AN817*12*_xlfn.XLOOKUP($A817,削除禁止_電灯料金!K:K,削除禁止_電灯料金!N:N),0)),0)</f>
        <v>0</v>
      </c>
      <c r="AW817" s="145"/>
    </row>
    <row r="818" spans="1:49" ht="30" customHeight="1">
      <c r="A818" s="1">
        <v>10</v>
      </c>
      <c r="B818" s="41" t="s">
        <v>880</v>
      </c>
      <c r="C818" s="42"/>
      <c r="D818" s="146" t="s">
        <v>56</v>
      </c>
      <c r="E818" s="147" t="s">
        <v>71</v>
      </c>
      <c r="F818" s="148" t="s">
        <v>91</v>
      </c>
      <c r="G818" s="148" t="s">
        <v>73</v>
      </c>
      <c r="H818" s="149"/>
      <c r="I818" s="280"/>
      <c r="J818" s="267"/>
      <c r="K818" s="152">
        <v>24</v>
      </c>
      <c r="L818" s="153">
        <v>365</v>
      </c>
      <c r="M818" s="281" t="s">
        <v>888</v>
      </c>
      <c r="N818" s="119" t="s">
        <v>86</v>
      </c>
      <c r="O818" s="120">
        <v>1</v>
      </c>
      <c r="P818" s="155" t="s">
        <v>434</v>
      </c>
      <c r="Q818" s="155">
        <v>0</v>
      </c>
      <c r="R818" s="155">
        <v>0</v>
      </c>
      <c r="S818" s="156" t="s">
        <v>886</v>
      </c>
      <c r="T818" s="156">
        <v>0</v>
      </c>
      <c r="U818" s="156">
        <v>0</v>
      </c>
      <c r="V818" s="157" t="s">
        <v>90</v>
      </c>
      <c r="W818" s="158">
        <v>3</v>
      </c>
      <c r="X818" s="159">
        <v>2</v>
      </c>
      <c r="Y818" s="160">
        <v>2</v>
      </c>
      <c r="Z818" s="161">
        <f t="shared" si="235"/>
        <v>4.38</v>
      </c>
      <c r="AA818" s="155">
        <v>0</v>
      </c>
      <c r="AB818" s="162" t="s">
        <v>80</v>
      </c>
      <c r="AC818" s="163" t="s">
        <v>56</v>
      </c>
      <c r="AD818" s="164" t="s">
        <v>56</v>
      </c>
      <c r="AE818" s="163" t="s">
        <v>56</v>
      </c>
      <c r="AF818" s="164">
        <f t="shared" si="236"/>
        <v>65.7</v>
      </c>
      <c r="AG818" s="165">
        <f t="shared" si="237"/>
        <v>15768</v>
      </c>
      <c r="AH818" s="166" t="s">
        <v>81</v>
      </c>
      <c r="AI818" s="167"/>
      <c r="AJ818" s="168"/>
      <c r="AK818" s="169"/>
      <c r="AL818" s="170"/>
      <c r="AM818" s="171"/>
      <c r="AN818" s="172"/>
      <c r="AO818" s="173">
        <f t="shared" si="238"/>
        <v>0</v>
      </c>
      <c r="AP818" s="174" t="s">
        <v>82</v>
      </c>
      <c r="AQ818" s="175" t="str" cm="1">
        <f t="array" ref="AQ818">_xlfn.IFS(OR($G818="公衆街路灯A",$G818="定額電灯"),$G818&amp;AP818,COUNTIF(G818,"*従量電灯*"),G818,1,"-")</f>
        <v>従量電灯</v>
      </c>
      <c r="AR818" s="176" t="str" cm="1">
        <f t="array" ref="AR818">_xlfn.IFS($AN818=0,"-",OR($AH818="対象外",$AH818="-"),"-",OR($G818="公衆街路灯A",$G818="定額電灯"),_xlfn.XLOOKUP($AQ818,削除禁止_電灯料金!$B:$B,削除禁止_電灯料金!$E:$E,0),1,"-")</f>
        <v>-</v>
      </c>
      <c r="AS818" s="177" t="str" cm="1">
        <f t="array" ref="AS818">_xlfn.IFS($AR818="-","-",OR($G818="公衆街路灯A",$G818="定額電灯"),_xlfn.XLOOKUP(AQ818,削除禁止_電灯料金!$B:$B,削除禁止_電灯料金!$D:$D,0),1,"-")</f>
        <v>-</v>
      </c>
      <c r="AT818" s="176">
        <f>IFERROR(IF(OR($G818="公衆街路灯A",$G818="定額電灯"),"-",ROUND((_xlfn.XLOOKUP($AQ818,削除禁止_電灯料金!$B:$B,削除禁止_電灯料金!$E:$E)*AM818/1000*$K818*$L818/12),2)),"-")</f>
        <v>0</v>
      </c>
      <c r="AU818" s="177">
        <f>IFERROR(IF(OR($G818="公衆街路灯A",$G818="定額電灯"),"-",ROUND((AM818/1000*$K818*$L818/12)*_xlfn.XLOOKUP($A818,削除禁止_電灯料金!K:K,削除禁止_電灯料金!M:M,"-"),2)),"-")</f>
        <v>0</v>
      </c>
      <c r="AV818" s="178">
        <f>IFERROR(IF(OR($G818="公衆街路灯A",$G818="定額電灯"),ROUND((((AR818+AS818)*AN818))*12*_xlfn.XLOOKUP($A818,削除禁止_電灯料金!K:K,削除禁止_電灯料金!N:N),0),ROUND((AT818+AU818)*AN818*12*_xlfn.XLOOKUP($A818,削除禁止_電灯料金!K:K,削除禁止_電灯料金!N:N),0)),0)</f>
        <v>0</v>
      </c>
      <c r="AW818" s="145"/>
    </row>
    <row r="819" spans="1:49" ht="30" customHeight="1">
      <c r="A819" s="1">
        <v>10</v>
      </c>
      <c r="B819" s="41" t="s">
        <v>880</v>
      </c>
      <c r="C819" s="42"/>
      <c r="D819" s="146" t="s">
        <v>56</v>
      </c>
      <c r="E819" s="147" t="s">
        <v>71</v>
      </c>
      <c r="F819" s="148" t="s">
        <v>108</v>
      </c>
      <c r="G819" s="148" t="s">
        <v>73</v>
      </c>
      <c r="H819" s="149"/>
      <c r="I819" s="280"/>
      <c r="J819" s="267"/>
      <c r="K819" s="152">
        <v>9</v>
      </c>
      <c r="L819" s="153">
        <v>313</v>
      </c>
      <c r="M819" s="281" t="s">
        <v>630</v>
      </c>
      <c r="N819" s="119" t="s">
        <v>110</v>
      </c>
      <c r="O819" s="120">
        <v>2</v>
      </c>
      <c r="P819" s="155" t="s">
        <v>294</v>
      </c>
      <c r="Q819" s="155">
        <v>0</v>
      </c>
      <c r="R819" s="155">
        <v>0</v>
      </c>
      <c r="S819" s="156">
        <v>0</v>
      </c>
      <c r="T819" s="156">
        <v>0</v>
      </c>
      <c r="U819" s="156">
        <v>0</v>
      </c>
      <c r="V819" s="157">
        <v>0</v>
      </c>
      <c r="W819" s="158">
        <v>47</v>
      </c>
      <c r="X819" s="159">
        <v>9</v>
      </c>
      <c r="Y819" s="160">
        <v>18</v>
      </c>
      <c r="Z819" s="161">
        <f t="shared" si="235"/>
        <v>198.5985</v>
      </c>
      <c r="AA819" s="155">
        <v>0</v>
      </c>
      <c r="AB819" s="162" t="s">
        <v>80</v>
      </c>
      <c r="AC819" s="163" t="s">
        <v>56</v>
      </c>
      <c r="AD819" s="164" t="s">
        <v>56</v>
      </c>
      <c r="AE819" s="163" t="s">
        <v>56</v>
      </c>
      <c r="AF819" s="164">
        <f t="shared" si="236"/>
        <v>330.9975</v>
      </c>
      <c r="AG819" s="165">
        <f t="shared" si="237"/>
        <v>714954.6</v>
      </c>
      <c r="AH819" s="166" t="s">
        <v>113</v>
      </c>
      <c r="AI819" s="167"/>
      <c r="AJ819" s="168"/>
      <c r="AK819" s="169"/>
      <c r="AL819" s="170"/>
      <c r="AM819" s="171"/>
      <c r="AN819" s="172"/>
      <c r="AO819" s="173">
        <f t="shared" si="238"/>
        <v>0</v>
      </c>
      <c r="AP819" s="174" t="s">
        <v>82</v>
      </c>
      <c r="AQ819" s="175" t="str" cm="1">
        <f t="array" ref="AQ819">_xlfn.IFS(OR($G819="公衆街路灯A",$G819="定額電灯"),$G819&amp;AP819,COUNTIF(G819,"*従量電灯*"),G819,1,"-")</f>
        <v>従量電灯</v>
      </c>
      <c r="AR819" s="176" t="str" cm="1">
        <f t="array" ref="AR819">_xlfn.IFS($AN819=0,"-",OR($AH819="対象外",$AH819="-"),"-",OR($G819="公衆街路灯A",$G819="定額電灯"),_xlfn.XLOOKUP($AQ819,削除禁止_電灯料金!$B:$B,削除禁止_電灯料金!$E:$E,0),1,"-")</f>
        <v>-</v>
      </c>
      <c r="AS819" s="177" t="str" cm="1">
        <f t="array" ref="AS819">_xlfn.IFS($AR819="-","-",OR($G819="公衆街路灯A",$G819="定額電灯"),_xlfn.XLOOKUP(AQ819,削除禁止_電灯料金!$B:$B,削除禁止_電灯料金!$D:$D,0),1,"-")</f>
        <v>-</v>
      </c>
      <c r="AT819" s="176">
        <f>IFERROR(IF(OR($G819="公衆街路灯A",$G819="定額電灯"),"-",ROUND((_xlfn.XLOOKUP($AQ819,削除禁止_電灯料金!$B:$B,削除禁止_電灯料金!$E:$E)*AM819/1000*$K819*$L819/12),2)),"-")</f>
        <v>0</v>
      </c>
      <c r="AU819" s="177">
        <f>IFERROR(IF(OR($G819="公衆街路灯A",$G819="定額電灯"),"-",ROUND((AM819/1000*$K819*$L819/12)*_xlfn.XLOOKUP($A819,削除禁止_電灯料金!K:K,削除禁止_電灯料金!M:M,"-"),2)),"-")</f>
        <v>0</v>
      </c>
      <c r="AV819" s="178">
        <f>IFERROR(IF(OR($G819="公衆街路灯A",$G819="定額電灯"),ROUND((((AR819+AS819)*AN819))*12*_xlfn.XLOOKUP($A819,削除禁止_電灯料金!K:K,削除禁止_電灯料金!N:N),0),ROUND((AT819+AU819)*AN819*12*_xlfn.XLOOKUP($A819,削除禁止_電灯料金!K:K,削除禁止_電灯料金!N:N),0)),0)</f>
        <v>0</v>
      </c>
      <c r="AW819" s="145"/>
    </row>
    <row r="820" spans="1:49" ht="30" customHeight="1">
      <c r="A820" s="1">
        <v>10</v>
      </c>
      <c r="B820" s="41" t="s">
        <v>880</v>
      </c>
      <c r="C820" s="42"/>
      <c r="D820" s="146" t="s">
        <v>56</v>
      </c>
      <c r="E820" s="147" t="s">
        <v>71</v>
      </c>
      <c r="F820" s="148" t="s">
        <v>108</v>
      </c>
      <c r="G820" s="148" t="s">
        <v>73</v>
      </c>
      <c r="H820" s="149"/>
      <c r="I820" s="280"/>
      <c r="J820" s="267"/>
      <c r="K820" s="152">
        <v>9</v>
      </c>
      <c r="L820" s="153">
        <v>313</v>
      </c>
      <c r="M820" s="281" t="s">
        <v>671</v>
      </c>
      <c r="N820" s="119" t="s">
        <v>210</v>
      </c>
      <c r="O820" s="120">
        <v>1</v>
      </c>
      <c r="P820" s="155" t="s">
        <v>294</v>
      </c>
      <c r="Q820" s="155">
        <v>0</v>
      </c>
      <c r="R820" s="155">
        <v>0</v>
      </c>
      <c r="S820" s="156">
        <v>0</v>
      </c>
      <c r="T820" s="156">
        <v>0</v>
      </c>
      <c r="U820" s="156">
        <v>0</v>
      </c>
      <c r="V820" s="157">
        <v>0</v>
      </c>
      <c r="W820" s="158">
        <v>47</v>
      </c>
      <c r="X820" s="159">
        <v>1</v>
      </c>
      <c r="Y820" s="160">
        <v>1</v>
      </c>
      <c r="Z820" s="161">
        <f t="shared" si="235"/>
        <v>11.033250000000001</v>
      </c>
      <c r="AA820" s="155">
        <v>0</v>
      </c>
      <c r="AB820" s="162" t="s">
        <v>80</v>
      </c>
      <c r="AC820" s="163" t="s">
        <v>56</v>
      </c>
      <c r="AD820" s="164" t="s">
        <v>56</v>
      </c>
      <c r="AE820" s="163" t="s">
        <v>56</v>
      </c>
      <c r="AF820" s="164">
        <f t="shared" si="236"/>
        <v>330.9975</v>
      </c>
      <c r="AG820" s="165">
        <f t="shared" si="237"/>
        <v>39719.699999999997</v>
      </c>
      <c r="AH820" s="166" t="s">
        <v>113</v>
      </c>
      <c r="AI820" s="167"/>
      <c r="AJ820" s="168"/>
      <c r="AK820" s="169"/>
      <c r="AL820" s="170"/>
      <c r="AM820" s="171"/>
      <c r="AN820" s="172"/>
      <c r="AO820" s="173">
        <f t="shared" si="238"/>
        <v>0</v>
      </c>
      <c r="AP820" s="174" t="s">
        <v>82</v>
      </c>
      <c r="AQ820" s="175" t="str" cm="1">
        <f t="array" ref="AQ820">_xlfn.IFS(OR($G820="公衆街路灯A",$G820="定額電灯"),$G820&amp;AP820,COUNTIF(G820,"*従量電灯*"),G820,1,"-")</f>
        <v>従量電灯</v>
      </c>
      <c r="AR820" s="176" t="str" cm="1">
        <f t="array" ref="AR820">_xlfn.IFS($AN820=0,"-",OR($AH820="対象外",$AH820="-"),"-",OR($G820="公衆街路灯A",$G820="定額電灯"),_xlfn.XLOOKUP($AQ820,削除禁止_電灯料金!$B:$B,削除禁止_電灯料金!$E:$E,0),1,"-")</f>
        <v>-</v>
      </c>
      <c r="AS820" s="177" t="str" cm="1">
        <f t="array" ref="AS820">_xlfn.IFS($AR820="-","-",OR($G820="公衆街路灯A",$G820="定額電灯"),_xlfn.XLOOKUP(AQ820,削除禁止_電灯料金!$B:$B,削除禁止_電灯料金!$D:$D,0),1,"-")</f>
        <v>-</v>
      </c>
      <c r="AT820" s="176">
        <f>IFERROR(IF(OR($G820="公衆街路灯A",$G820="定額電灯"),"-",ROUND((_xlfn.XLOOKUP($AQ820,削除禁止_電灯料金!$B:$B,削除禁止_電灯料金!$E:$E)*AM820/1000*$K820*$L820/12),2)),"-")</f>
        <v>0</v>
      </c>
      <c r="AU820" s="177">
        <f>IFERROR(IF(OR($G820="公衆街路灯A",$G820="定額電灯"),"-",ROUND((AM820/1000*$K820*$L820/12)*_xlfn.XLOOKUP($A820,削除禁止_電灯料金!K:K,削除禁止_電灯料金!M:M,"-"),2)),"-")</f>
        <v>0</v>
      </c>
      <c r="AV820" s="178">
        <f>IFERROR(IF(OR($G820="公衆街路灯A",$G820="定額電灯"),ROUND((((AR820+AS820)*AN820))*12*_xlfn.XLOOKUP($A820,削除禁止_電灯料金!K:K,削除禁止_電灯料金!N:N),0),ROUND((AT820+AU820)*AN820*12*_xlfn.XLOOKUP($A820,削除禁止_電灯料金!K:K,削除禁止_電灯料金!N:N),0)),0)</f>
        <v>0</v>
      </c>
      <c r="AW820" s="145"/>
    </row>
    <row r="821" spans="1:49" ht="30" customHeight="1">
      <c r="A821" s="1">
        <v>10</v>
      </c>
      <c r="B821" s="41" t="s">
        <v>880</v>
      </c>
      <c r="C821" s="42"/>
      <c r="D821" s="146" t="s">
        <v>56</v>
      </c>
      <c r="E821" s="147" t="s">
        <v>71</v>
      </c>
      <c r="F821" s="148" t="s">
        <v>889</v>
      </c>
      <c r="G821" s="148" t="s">
        <v>73</v>
      </c>
      <c r="H821" s="149"/>
      <c r="I821" s="280"/>
      <c r="J821" s="267"/>
      <c r="K821" s="152">
        <v>1</v>
      </c>
      <c r="L821" s="153">
        <v>313</v>
      </c>
      <c r="M821" s="281" t="s">
        <v>890</v>
      </c>
      <c r="N821" s="119" t="s">
        <v>134</v>
      </c>
      <c r="O821" s="120">
        <v>1</v>
      </c>
      <c r="P821" s="155" t="s">
        <v>294</v>
      </c>
      <c r="Q821" s="155">
        <v>0</v>
      </c>
      <c r="R821" s="155">
        <v>0</v>
      </c>
      <c r="S821" s="156">
        <v>0</v>
      </c>
      <c r="T821" s="156">
        <v>0</v>
      </c>
      <c r="U821" s="156">
        <v>0</v>
      </c>
      <c r="V821" s="157">
        <v>0</v>
      </c>
      <c r="W821" s="158">
        <v>47</v>
      </c>
      <c r="X821" s="159">
        <v>1</v>
      </c>
      <c r="Y821" s="160">
        <v>1</v>
      </c>
      <c r="Z821" s="161">
        <f t="shared" si="235"/>
        <v>1.2259166666666668</v>
      </c>
      <c r="AA821" s="155">
        <v>0</v>
      </c>
      <c r="AB821" s="162" t="s">
        <v>80</v>
      </c>
      <c r="AC821" s="163" t="s">
        <v>56</v>
      </c>
      <c r="AD821" s="164" t="s">
        <v>56</v>
      </c>
      <c r="AE821" s="163" t="s">
        <v>56</v>
      </c>
      <c r="AF821" s="164">
        <f t="shared" si="236"/>
        <v>36.777500000000003</v>
      </c>
      <c r="AG821" s="165">
        <f t="shared" si="237"/>
        <v>4413.3</v>
      </c>
      <c r="AH821" s="166" t="s">
        <v>113</v>
      </c>
      <c r="AI821" s="167"/>
      <c r="AJ821" s="168"/>
      <c r="AK821" s="169"/>
      <c r="AL821" s="170"/>
      <c r="AM821" s="171"/>
      <c r="AN821" s="172"/>
      <c r="AO821" s="173">
        <f t="shared" si="238"/>
        <v>0</v>
      </c>
      <c r="AP821" s="174" t="s">
        <v>82</v>
      </c>
      <c r="AQ821" s="175" t="str" cm="1">
        <f t="array" ref="AQ821">_xlfn.IFS(OR($G821="公衆街路灯A",$G821="定額電灯"),$G821&amp;AP821,COUNTIF(G821,"*従量電灯*"),G821,1,"-")</f>
        <v>従量電灯</v>
      </c>
      <c r="AR821" s="176" t="str" cm="1">
        <f t="array" ref="AR821">_xlfn.IFS($AN821=0,"-",OR($AH821="対象外",$AH821="-"),"-",OR($G821="公衆街路灯A",$G821="定額電灯"),_xlfn.XLOOKUP($AQ821,削除禁止_電灯料金!$B:$B,削除禁止_電灯料金!$E:$E,0),1,"-")</f>
        <v>-</v>
      </c>
      <c r="AS821" s="177" t="str" cm="1">
        <f t="array" ref="AS821">_xlfn.IFS($AR821="-","-",OR($G821="公衆街路灯A",$G821="定額電灯"),_xlfn.XLOOKUP(AQ821,削除禁止_電灯料金!$B:$B,削除禁止_電灯料金!$D:$D,0),1,"-")</f>
        <v>-</v>
      </c>
      <c r="AT821" s="176">
        <f>IFERROR(IF(OR($G821="公衆街路灯A",$G821="定額電灯"),"-",ROUND((_xlfn.XLOOKUP($AQ821,削除禁止_電灯料金!$B:$B,削除禁止_電灯料金!$E:$E)*AM821/1000*$K821*$L821/12),2)),"-")</f>
        <v>0</v>
      </c>
      <c r="AU821" s="177">
        <f>IFERROR(IF(OR($G821="公衆街路灯A",$G821="定額電灯"),"-",ROUND((AM821/1000*$K821*$L821/12)*_xlfn.XLOOKUP($A821,削除禁止_電灯料金!K:K,削除禁止_電灯料金!M:M,"-"),2)),"-")</f>
        <v>0</v>
      </c>
      <c r="AV821" s="178">
        <f>IFERROR(IF(OR($G821="公衆街路灯A",$G821="定額電灯"),ROUND((((AR821+AS821)*AN821))*12*_xlfn.XLOOKUP($A821,削除禁止_電灯料金!K:K,削除禁止_電灯料金!N:N),0),ROUND((AT821+AU821)*AN821*12*_xlfn.XLOOKUP($A821,削除禁止_電灯料金!K:K,削除禁止_電灯料金!N:N),0)),0)</f>
        <v>0</v>
      </c>
      <c r="AW821" s="145"/>
    </row>
    <row r="822" spans="1:49" ht="30" customHeight="1">
      <c r="A822" s="1">
        <v>10</v>
      </c>
      <c r="B822" s="41" t="s">
        <v>880</v>
      </c>
      <c r="C822" s="42"/>
      <c r="D822" s="146" t="s">
        <v>56</v>
      </c>
      <c r="E822" s="147" t="s">
        <v>71</v>
      </c>
      <c r="F822" s="148" t="s">
        <v>140</v>
      </c>
      <c r="G822" s="148" t="s">
        <v>73</v>
      </c>
      <c r="H822" s="149"/>
      <c r="I822" s="280"/>
      <c r="J822" s="267"/>
      <c r="K822" s="152">
        <v>1</v>
      </c>
      <c r="L822" s="153">
        <v>313</v>
      </c>
      <c r="M822" s="281" t="s">
        <v>890</v>
      </c>
      <c r="N822" s="119" t="s">
        <v>134</v>
      </c>
      <c r="O822" s="120">
        <v>1</v>
      </c>
      <c r="P822" s="155" t="s">
        <v>294</v>
      </c>
      <c r="Q822" s="155">
        <v>0</v>
      </c>
      <c r="R822" s="155">
        <v>0</v>
      </c>
      <c r="S822" s="156">
        <v>0</v>
      </c>
      <c r="T822" s="156">
        <v>0</v>
      </c>
      <c r="U822" s="156">
        <v>0</v>
      </c>
      <c r="V822" s="157">
        <v>0</v>
      </c>
      <c r="W822" s="158">
        <v>47</v>
      </c>
      <c r="X822" s="159">
        <v>1</v>
      </c>
      <c r="Y822" s="160">
        <v>1</v>
      </c>
      <c r="Z822" s="161">
        <f t="shared" si="235"/>
        <v>1.2259166666666668</v>
      </c>
      <c r="AA822" s="155">
        <v>0</v>
      </c>
      <c r="AB822" s="162" t="s">
        <v>80</v>
      </c>
      <c r="AC822" s="163" t="s">
        <v>56</v>
      </c>
      <c r="AD822" s="164" t="s">
        <v>56</v>
      </c>
      <c r="AE822" s="163" t="s">
        <v>56</v>
      </c>
      <c r="AF822" s="164">
        <f t="shared" si="236"/>
        <v>36.777500000000003</v>
      </c>
      <c r="AG822" s="165">
        <f t="shared" si="237"/>
        <v>4413.3</v>
      </c>
      <c r="AH822" s="166" t="s">
        <v>113</v>
      </c>
      <c r="AI822" s="167"/>
      <c r="AJ822" s="168"/>
      <c r="AK822" s="169"/>
      <c r="AL822" s="170"/>
      <c r="AM822" s="171"/>
      <c r="AN822" s="172"/>
      <c r="AO822" s="173">
        <f t="shared" si="238"/>
        <v>0</v>
      </c>
      <c r="AP822" s="174" t="s">
        <v>82</v>
      </c>
      <c r="AQ822" s="175" t="str" cm="1">
        <f t="array" ref="AQ822">_xlfn.IFS(OR($G822="公衆街路灯A",$G822="定額電灯"),$G822&amp;AP822,COUNTIF(G822,"*従量電灯*"),G822,1,"-")</f>
        <v>従量電灯</v>
      </c>
      <c r="AR822" s="176" t="str" cm="1">
        <f t="array" ref="AR822">_xlfn.IFS($AN822=0,"-",OR($AH822="対象外",$AH822="-"),"-",OR($G822="公衆街路灯A",$G822="定額電灯"),_xlfn.XLOOKUP($AQ822,削除禁止_電灯料金!$B:$B,削除禁止_電灯料金!$E:$E,0),1,"-")</f>
        <v>-</v>
      </c>
      <c r="AS822" s="177" t="str" cm="1">
        <f t="array" ref="AS822">_xlfn.IFS($AR822="-","-",OR($G822="公衆街路灯A",$G822="定額電灯"),_xlfn.XLOOKUP(AQ822,削除禁止_電灯料金!$B:$B,削除禁止_電灯料金!$D:$D,0),1,"-")</f>
        <v>-</v>
      </c>
      <c r="AT822" s="176">
        <f>IFERROR(IF(OR($G822="公衆街路灯A",$G822="定額電灯"),"-",ROUND((_xlfn.XLOOKUP($AQ822,削除禁止_電灯料金!$B:$B,削除禁止_電灯料金!$E:$E)*AM822/1000*$K822*$L822/12),2)),"-")</f>
        <v>0</v>
      </c>
      <c r="AU822" s="177">
        <f>IFERROR(IF(OR($G822="公衆街路灯A",$G822="定額電灯"),"-",ROUND((AM822/1000*$K822*$L822/12)*_xlfn.XLOOKUP($A822,削除禁止_電灯料金!K:K,削除禁止_電灯料金!M:M,"-"),2)),"-")</f>
        <v>0</v>
      </c>
      <c r="AV822" s="178">
        <f>IFERROR(IF(OR($G822="公衆街路灯A",$G822="定額電灯"),ROUND((((AR822+AS822)*AN822))*12*_xlfn.XLOOKUP($A822,削除禁止_電灯料金!K:K,削除禁止_電灯料金!N:N),0),ROUND((AT822+AU822)*AN822*12*_xlfn.XLOOKUP($A822,削除禁止_電灯料金!K:K,削除禁止_電灯料金!N:N),0)),0)</f>
        <v>0</v>
      </c>
      <c r="AW822" s="145"/>
    </row>
    <row r="823" spans="1:49" ht="30" customHeight="1">
      <c r="A823" s="1">
        <v>10</v>
      </c>
      <c r="B823" s="41" t="s">
        <v>880</v>
      </c>
      <c r="C823" s="42"/>
      <c r="D823" s="146" t="s">
        <v>56</v>
      </c>
      <c r="E823" s="147" t="s">
        <v>71</v>
      </c>
      <c r="F823" s="148" t="s">
        <v>891</v>
      </c>
      <c r="G823" s="148" t="s">
        <v>73</v>
      </c>
      <c r="H823" s="149"/>
      <c r="I823" s="280"/>
      <c r="J823" s="267"/>
      <c r="K823" s="152">
        <v>4</v>
      </c>
      <c r="L823" s="153">
        <v>313</v>
      </c>
      <c r="M823" s="281" t="s">
        <v>892</v>
      </c>
      <c r="N823" s="119" t="s">
        <v>134</v>
      </c>
      <c r="O823" s="120">
        <v>2</v>
      </c>
      <c r="P823" s="155" t="s">
        <v>294</v>
      </c>
      <c r="Q823" s="155">
        <v>0</v>
      </c>
      <c r="R823" s="155">
        <v>0</v>
      </c>
      <c r="S823" s="156">
        <v>0</v>
      </c>
      <c r="T823" s="156">
        <v>0</v>
      </c>
      <c r="U823" s="156">
        <v>0</v>
      </c>
      <c r="V823" s="157">
        <v>0</v>
      </c>
      <c r="W823" s="158">
        <v>47</v>
      </c>
      <c r="X823" s="159">
        <v>3</v>
      </c>
      <c r="Y823" s="160">
        <v>6</v>
      </c>
      <c r="Z823" s="161">
        <f t="shared" si="235"/>
        <v>29.422000000000001</v>
      </c>
      <c r="AA823" s="155">
        <v>0</v>
      </c>
      <c r="AB823" s="162" t="s">
        <v>80</v>
      </c>
      <c r="AC823" s="163" t="s">
        <v>56</v>
      </c>
      <c r="AD823" s="164" t="s">
        <v>56</v>
      </c>
      <c r="AE823" s="163" t="s">
        <v>56</v>
      </c>
      <c r="AF823" s="164">
        <f t="shared" si="236"/>
        <v>147.10999999999999</v>
      </c>
      <c r="AG823" s="165">
        <f t="shared" si="237"/>
        <v>105919.19999999998</v>
      </c>
      <c r="AH823" s="166" t="s">
        <v>113</v>
      </c>
      <c r="AI823" s="167"/>
      <c r="AJ823" s="168"/>
      <c r="AK823" s="169"/>
      <c r="AL823" s="170"/>
      <c r="AM823" s="171"/>
      <c r="AN823" s="172"/>
      <c r="AO823" s="173">
        <f t="shared" si="238"/>
        <v>0</v>
      </c>
      <c r="AP823" s="174" t="s">
        <v>82</v>
      </c>
      <c r="AQ823" s="175" t="str" cm="1">
        <f t="array" ref="AQ823">_xlfn.IFS(OR($G823="公衆街路灯A",$G823="定額電灯"),$G823&amp;AP823,COUNTIF(G823,"*従量電灯*"),G823,1,"-")</f>
        <v>従量電灯</v>
      </c>
      <c r="AR823" s="176" t="str" cm="1">
        <f t="array" ref="AR823">_xlfn.IFS($AN823=0,"-",OR($AH823="対象外",$AH823="-"),"-",OR($G823="公衆街路灯A",$G823="定額電灯"),_xlfn.XLOOKUP($AQ823,削除禁止_電灯料金!$B:$B,削除禁止_電灯料金!$E:$E,0),1,"-")</f>
        <v>-</v>
      </c>
      <c r="AS823" s="177" t="str" cm="1">
        <f t="array" ref="AS823">_xlfn.IFS($AR823="-","-",OR($G823="公衆街路灯A",$G823="定額電灯"),_xlfn.XLOOKUP(AQ823,削除禁止_電灯料金!$B:$B,削除禁止_電灯料金!$D:$D,0),1,"-")</f>
        <v>-</v>
      </c>
      <c r="AT823" s="176">
        <f>IFERROR(IF(OR($G823="公衆街路灯A",$G823="定額電灯"),"-",ROUND((_xlfn.XLOOKUP($AQ823,削除禁止_電灯料金!$B:$B,削除禁止_電灯料金!$E:$E)*AM823/1000*$K823*$L823/12),2)),"-")</f>
        <v>0</v>
      </c>
      <c r="AU823" s="177">
        <f>IFERROR(IF(OR($G823="公衆街路灯A",$G823="定額電灯"),"-",ROUND((AM823/1000*$K823*$L823/12)*_xlfn.XLOOKUP($A823,削除禁止_電灯料金!K:K,削除禁止_電灯料金!M:M,"-"),2)),"-")</f>
        <v>0</v>
      </c>
      <c r="AV823" s="178">
        <f>IFERROR(IF(OR($G823="公衆街路灯A",$G823="定額電灯"),ROUND((((AR823+AS823)*AN823))*12*_xlfn.XLOOKUP($A823,削除禁止_電灯料金!K:K,削除禁止_電灯料金!N:N),0),ROUND((AT823+AU823)*AN823*12*_xlfn.XLOOKUP($A823,削除禁止_電灯料金!K:K,削除禁止_電灯料金!N:N),0)),0)</f>
        <v>0</v>
      </c>
      <c r="AW823" s="145"/>
    </row>
    <row r="824" spans="1:49" ht="30" customHeight="1">
      <c r="A824" s="1">
        <v>10</v>
      </c>
      <c r="B824" s="41" t="s">
        <v>880</v>
      </c>
      <c r="C824" s="42"/>
      <c r="D824" s="146" t="s">
        <v>56</v>
      </c>
      <c r="E824" s="147" t="s">
        <v>71</v>
      </c>
      <c r="F824" s="148" t="s">
        <v>891</v>
      </c>
      <c r="G824" s="148" t="s">
        <v>73</v>
      </c>
      <c r="H824" s="149"/>
      <c r="I824" s="280"/>
      <c r="J824" s="267"/>
      <c r="K824" s="152">
        <v>4</v>
      </c>
      <c r="L824" s="153">
        <v>313</v>
      </c>
      <c r="M824" s="281" t="s">
        <v>893</v>
      </c>
      <c r="N824" s="119" t="s">
        <v>110</v>
      </c>
      <c r="O824" s="120">
        <v>1</v>
      </c>
      <c r="P824" s="155" t="s">
        <v>135</v>
      </c>
      <c r="Q824" s="155">
        <v>0</v>
      </c>
      <c r="R824" s="155">
        <v>0</v>
      </c>
      <c r="S824" s="156">
        <v>0</v>
      </c>
      <c r="T824" s="156">
        <v>0</v>
      </c>
      <c r="U824" s="156">
        <v>0</v>
      </c>
      <c r="V824" s="157" t="s">
        <v>90</v>
      </c>
      <c r="W824" s="158">
        <v>28</v>
      </c>
      <c r="X824" s="159">
        <v>1</v>
      </c>
      <c r="Y824" s="160">
        <v>1</v>
      </c>
      <c r="Z824" s="161">
        <f t="shared" si="235"/>
        <v>2.9213333333333336</v>
      </c>
      <c r="AA824" s="155">
        <v>0</v>
      </c>
      <c r="AB824" s="162" t="s">
        <v>80</v>
      </c>
      <c r="AC824" s="163" t="s">
        <v>56</v>
      </c>
      <c r="AD824" s="164" t="s">
        <v>56</v>
      </c>
      <c r="AE824" s="163" t="s">
        <v>56</v>
      </c>
      <c r="AF824" s="164">
        <f t="shared" si="236"/>
        <v>87.64</v>
      </c>
      <c r="AG824" s="165">
        <f t="shared" si="237"/>
        <v>10516.8</v>
      </c>
      <c r="AH824" s="166" t="s">
        <v>81</v>
      </c>
      <c r="AI824" s="167"/>
      <c r="AJ824" s="168"/>
      <c r="AK824" s="169"/>
      <c r="AL824" s="170"/>
      <c r="AM824" s="171"/>
      <c r="AN824" s="172"/>
      <c r="AO824" s="173">
        <f t="shared" si="238"/>
        <v>0</v>
      </c>
      <c r="AP824" s="174" t="s">
        <v>82</v>
      </c>
      <c r="AQ824" s="175" t="str" cm="1">
        <f t="array" ref="AQ824">_xlfn.IFS(OR($G824="公衆街路灯A",$G824="定額電灯"),$G824&amp;AP824,COUNTIF(G824,"*従量電灯*"),G824,1,"-")</f>
        <v>従量電灯</v>
      </c>
      <c r="AR824" s="176" t="str" cm="1">
        <f t="array" ref="AR824">_xlfn.IFS($AN824=0,"-",OR($AH824="対象外",$AH824="-"),"-",OR($G824="公衆街路灯A",$G824="定額電灯"),_xlfn.XLOOKUP($AQ824,削除禁止_電灯料金!$B:$B,削除禁止_電灯料金!$E:$E,0),1,"-")</f>
        <v>-</v>
      </c>
      <c r="AS824" s="177" t="str" cm="1">
        <f t="array" ref="AS824">_xlfn.IFS($AR824="-","-",OR($G824="公衆街路灯A",$G824="定額電灯"),_xlfn.XLOOKUP(AQ824,削除禁止_電灯料金!$B:$B,削除禁止_電灯料金!$D:$D,0),1,"-")</f>
        <v>-</v>
      </c>
      <c r="AT824" s="176">
        <f>IFERROR(IF(OR($G824="公衆街路灯A",$G824="定額電灯"),"-",ROUND((_xlfn.XLOOKUP($AQ824,削除禁止_電灯料金!$B:$B,削除禁止_電灯料金!$E:$E)*AM824/1000*$K824*$L824/12),2)),"-")</f>
        <v>0</v>
      </c>
      <c r="AU824" s="177">
        <f>IFERROR(IF(OR($G824="公衆街路灯A",$G824="定額電灯"),"-",ROUND((AM824/1000*$K824*$L824/12)*_xlfn.XLOOKUP($A824,削除禁止_電灯料金!K:K,削除禁止_電灯料金!M:M,"-"),2)),"-")</f>
        <v>0</v>
      </c>
      <c r="AV824" s="178">
        <f>IFERROR(IF(OR($G824="公衆街路灯A",$G824="定額電灯"),ROUND((((AR824+AS824)*AN824))*12*_xlfn.XLOOKUP($A824,削除禁止_電灯料金!K:K,削除禁止_電灯料金!N:N),0),ROUND((AT824+AU824)*AN824*12*_xlfn.XLOOKUP($A824,削除禁止_電灯料金!K:K,削除禁止_電灯料金!N:N),0)),0)</f>
        <v>0</v>
      </c>
      <c r="AW824" s="145"/>
    </row>
    <row r="825" spans="1:49" ht="30" customHeight="1">
      <c r="A825" s="1">
        <v>10</v>
      </c>
      <c r="B825" s="41" t="s">
        <v>880</v>
      </c>
      <c r="C825" s="42"/>
      <c r="D825" s="146" t="s">
        <v>56</v>
      </c>
      <c r="E825" s="147" t="s">
        <v>71</v>
      </c>
      <c r="F825" s="148" t="s">
        <v>196</v>
      </c>
      <c r="G825" s="148" t="s">
        <v>73</v>
      </c>
      <c r="H825" s="149"/>
      <c r="I825" s="280"/>
      <c r="J825" s="267"/>
      <c r="K825" s="152">
        <v>9</v>
      </c>
      <c r="L825" s="153">
        <v>313</v>
      </c>
      <c r="M825" s="281" t="s">
        <v>894</v>
      </c>
      <c r="N825" s="119" t="s">
        <v>110</v>
      </c>
      <c r="O825" s="120">
        <v>2</v>
      </c>
      <c r="P825" s="155" t="s">
        <v>294</v>
      </c>
      <c r="Q825" s="155">
        <v>0</v>
      </c>
      <c r="R825" s="155">
        <v>0</v>
      </c>
      <c r="S825" s="156">
        <v>0</v>
      </c>
      <c r="T825" s="156">
        <v>0</v>
      </c>
      <c r="U825" s="156" t="s">
        <v>96</v>
      </c>
      <c r="V825" s="157">
        <v>0</v>
      </c>
      <c r="W825" s="158">
        <v>47</v>
      </c>
      <c r="X825" s="159">
        <v>14</v>
      </c>
      <c r="Y825" s="160">
        <v>28</v>
      </c>
      <c r="Z825" s="161">
        <f t="shared" si="235"/>
        <v>308.93099999999998</v>
      </c>
      <c r="AA825" s="155">
        <v>0</v>
      </c>
      <c r="AB825" s="162" t="s">
        <v>80</v>
      </c>
      <c r="AC825" s="163" t="s">
        <v>56</v>
      </c>
      <c r="AD825" s="164" t="s">
        <v>56</v>
      </c>
      <c r="AE825" s="163" t="s">
        <v>56</v>
      </c>
      <c r="AF825" s="164">
        <f t="shared" si="236"/>
        <v>330.9975</v>
      </c>
      <c r="AG825" s="165">
        <f t="shared" si="237"/>
        <v>1112151.6000000001</v>
      </c>
      <c r="AH825" s="166" t="s">
        <v>113</v>
      </c>
      <c r="AI825" s="167"/>
      <c r="AJ825" s="168"/>
      <c r="AK825" s="169"/>
      <c r="AL825" s="170"/>
      <c r="AM825" s="171"/>
      <c r="AN825" s="172"/>
      <c r="AO825" s="173">
        <f t="shared" si="238"/>
        <v>0</v>
      </c>
      <c r="AP825" s="174" t="s">
        <v>82</v>
      </c>
      <c r="AQ825" s="175" t="str" cm="1">
        <f t="array" ref="AQ825">_xlfn.IFS(OR($G825="公衆街路灯A",$G825="定額電灯"),$G825&amp;AP825,COUNTIF(G825,"*従量電灯*"),G825,1,"-")</f>
        <v>従量電灯</v>
      </c>
      <c r="AR825" s="176" t="str" cm="1">
        <f t="array" ref="AR825">_xlfn.IFS($AN825=0,"-",OR($AH825="対象外",$AH825="-"),"-",OR($G825="公衆街路灯A",$G825="定額電灯"),_xlfn.XLOOKUP($AQ825,削除禁止_電灯料金!$B:$B,削除禁止_電灯料金!$E:$E,0),1,"-")</f>
        <v>-</v>
      </c>
      <c r="AS825" s="177" t="str" cm="1">
        <f t="array" ref="AS825">_xlfn.IFS($AR825="-","-",OR($G825="公衆街路灯A",$G825="定額電灯"),_xlfn.XLOOKUP(AQ825,削除禁止_電灯料金!$B:$B,削除禁止_電灯料金!$D:$D,0),1,"-")</f>
        <v>-</v>
      </c>
      <c r="AT825" s="176">
        <f>IFERROR(IF(OR($G825="公衆街路灯A",$G825="定額電灯"),"-",ROUND((_xlfn.XLOOKUP($AQ825,削除禁止_電灯料金!$B:$B,削除禁止_電灯料金!$E:$E)*AM825/1000*$K825*$L825/12),2)),"-")</f>
        <v>0</v>
      </c>
      <c r="AU825" s="177">
        <f>IFERROR(IF(OR($G825="公衆街路灯A",$G825="定額電灯"),"-",ROUND((AM825/1000*$K825*$L825/12)*_xlfn.XLOOKUP($A825,削除禁止_電灯料金!K:K,削除禁止_電灯料金!M:M,"-"),2)),"-")</f>
        <v>0</v>
      </c>
      <c r="AV825" s="178">
        <f>IFERROR(IF(OR($G825="公衆街路灯A",$G825="定額電灯"),ROUND((((AR825+AS825)*AN825))*12*_xlfn.XLOOKUP($A825,削除禁止_電灯料金!K:K,削除禁止_電灯料金!N:N),0),ROUND((AT825+AU825)*AN825*12*_xlfn.XLOOKUP($A825,削除禁止_電灯料金!K:K,削除禁止_電灯料金!N:N),0)),0)</f>
        <v>0</v>
      </c>
      <c r="AW825" s="145"/>
    </row>
    <row r="826" spans="1:49" ht="30" customHeight="1">
      <c r="A826" s="1">
        <v>10</v>
      </c>
      <c r="B826" s="41" t="s">
        <v>880</v>
      </c>
      <c r="C826" s="42"/>
      <c r="D826" s="146" t="s">
        <v>56</v>
      </c>
      <c r="E826" s="147" t="s">
        <v>71</v>
      </c>
      <c r="F826" s="148" t="s">
        <v>196</v>
      </c>
      <c r="G826" s="148" t="s">
        <v>73</v>
      </c>
      <c r="H826" s="149"/>
      <c r="I826" s="280"/>
      <c r="J826" s="267"/>
      <c r="K826" s="152">
        <v>9</v>
      </c>
      <c r="L826" s="153">
        <v>313</v>
      </c>
      <c r="M826" s="281" t="s">
        <v>895</v>
      </c>
      <c r="N826" s="119" t="s">
        <v>110</v>
      </c>
      <c r="O826" s="120">
        <v>2</v>
      </c>
      <c r="P826" s="155" t="s">
        <v>294</v>
      </c>
      <c r="Q826" s="155">
        <v>0</v>
      </c>
      <c r="R826" s="155">
        <v>0</v>
      </c>
      <c r="S826" s="156">
        <v>0</v>
      </c>
      <c r="T826" s="156">
        <v>0</v>
      </c>
      <c r="U826" s="156" t="s">
        <v>96</v>
      </c>
      <c r="V826" s="157" t="s">
        <v>90</v>
      </c>
      <c r="W826" s="158">
        <v>47</v>
      </c>
      <c r="X826" s="159">
        <v>5</v>
      </c>
      <c r="Y826" s="160">
        <v>10</v>
      </c>
      <c r="Z826" s="161">
        <f t="shared" si="235"/>
        <v>110.3325</v>
      </c>
      <c r="AA826" s="155">
        <v>0</v>
      </c>
      <c r="AB826" s="162" t="s">
        <v>80</v>
      </c>
      <c r="AC826" s="163" t="s">
        <v>56</v>
      </c>
      <c r="AD826" s="164" t="s">
        <v>56</v>
      </c>
      <c r="AE826" s="163" t="s">
        <v>56</v>
      </c>
      <c r="AF826" s="164">
        <f t="shared" si="236"/>
        <v>330.9975</v>
      </c>
      <c r="AG826" s="165">
        <f t="shared" si="237"/>
        <v>397197</v>
      </c>
      <c r="AH826" s="166" t="s">
        <v>81</v>
      </c>
      <c r="AI826" s="167"/>
      <c r="AJ826" s="168"/>
      <c r="AK826" s="169"/>
      <c r="AL826" s="170"/>
      <c r="AM826" s="171"/>
      <c r="AN826" s="172"/>
      <c r="AO826" s="173">
        <f t="shared" si="238"/>
        <v>0</v>
      </c>
      <c r="AP826" s="174" t="s">
        <v>82</v>
      </c>
      <c r="AQ826" s="175" t="str" cm="1">
        <f t="array" ref="AQ826">_xlfn.IFS(OR($G826="公衆街路灯A",$G826="定額電灯"),$G826&amp;AP826,COUNTIF(G826,"*従量電灯*"),G826,1,"-")</f>
        <v>従量電灯</v>
      </c>
      <c r="AR826" s="176" t="str" cm="1">
        <f t="array" ref="AR826">_xlfn.IFS($AN826=0,"-",OR($AH826="対象外",$AH826="-"),"-",OR($G826="公衆街路灯A",$G826="定額電灯"),_xlfn.XLOOKUP($AQ826,削除禁止_電灯料金!$B:$B,削除禁止_電灯料金!$E:$E,0),1,"-")</f>
        <v>-</v>
      </c>
      <c r="AS826" s="177" t="str" cm="1">
        <f t="array" ref="AS826">_xlfn.IFS($AR826="-","-",OR($G826="公衆街路灯A",$G826="定額電灯"),_xlfn.XLOOKUP(AQ826,削除禁止_電灯料金!$B:$B,削除禁止_電灯料金!$D:$D,0),1,"-")</f>
        <v>-</v>
      </c>
      <c r="AT826" s="176">
        <f>IFERROR(IF(OR($G826="公衆街路灯A",$G826="定額電灯"),"-",ROUND((_xlfn.XLOOKUP($AQ826,削除禁止_電灯料金!$B:$B,削除禁止_電灯料金!$E:$E)*AM826/1000*$K826*$L826/12),2)),"-")</f>
        <v>0</v>
      </c>
      <c r="AU826" s="177">
        <f>IFERROR(IF(OR($G826="公衆街路灯A",$G826="定額電灯"),"-",ROUND((AM826/1000*$K826*$L826/12)*_xlfn.XLOOKUP($A826,削除禁止_電灯料金!K:K,削除禁止_電灯料金!M:M,"-"),2)),"-")</f>
        <v>0</v>
      </c>
      <c r="AV826" s="178">
        <f>IFERROR(IF(OR($G826="公衆街路灯A",$G826="定額電灯"),ROUND((((AR826+AS826)*AN826))*12*_xlfn.XLOOKUP($A826,削除禁止_電灯料金!K:K,削除禁止_電灯料金!N:N),0),ROUND((AT826+AU826)*AN826*12*_xlfn.XLOOKUP($A826,削除禁止_電灯料金!K:K,削除禁止_電灯料金!N:N),0)),0)</f>
        <v>0</v>
      </c>
      <c r="AW826" s="145"/>
    </row>
    <row r="827" spans="1:49" ht="30" customHeight="1">
      <c r="A827" s="1">
        <v>10</v>
      </c>
      <c r="B827" s="41" t="s">
        <v>880</v>
      </c>
      <c r="C827" s="42"/>
      <c r="D827" s="180" t="s">
        <v>56</v>
      </c>
      <c r="E827" s="181" t="s">
        <v>71</v>
      </c>
      <c r="F827" s="182" t="s">
        <v>196</v>
      </c>
      <c r="G827" s="182" t="s">
        <v>73</v>
      </c>
      <c r="H827" s="183" t="s">
        <v>118</v>
      </c>
      <c r="I827" s="311"/>
      <c r="J827" s="312"/>
      <c r="K827" s="186">
        <v>9</v>
      </c>
      <c r="L827" s="187">
        <v>313</v>
      </c>
      <c r="M827" s="313" t="s">
        <v>652</v>
      </c>
      <c r="N827" s="189" t="s">
        <v>75</v>
      </c>
      <c r="O827" s="190">
        <v>1</v>
      </c>
      <c r="P827" s="191" t="s">
        <v>249</v>
      </c>
      <c r="Q827" s="191">
        <v>0</v>
      </c>
      <c r="R827" s="191">
        <v>0</v>
      </c>
      <c r="S827" s="192">
        <v>0</v>
      </c>
      <c r="T827" s="192">
        <v>0</v>
      </c>
      <c r="U827" s="192">
        <v>0</v>
      </c>
      <c r="V827" s="193">
        <v>0</v>
      </c>
      <c r="W827" s="194">
        <v>54</v>
      </c>
      <c r="X827" s="195">
        <v>8</v>
      </c>
      <c r="Y827" s="196">
        <v>8</v>
      </c>
      <c r="Z827" s="197">
        <v>0</v>
      </c>
      <c r="AA827" s="191">
        <v>0</v>
      </c>
      <c r="AB827" s="198" t="s">
        <v>80</v>
      </c>
      <c r="AC827" s="199" t="s">
        <v>56</v>
      </c>
      <c r="AD827" s="200" t="s">
        <v>56</v>
      </c>
      <c r="AE827" s="199" t="s">
        <v>56</v>
      </c>
      <c r="AF827" s="200">
        <v>0</v>
      </c>
      <c r="AG827" s="201">
        <v>0</v>
      </c>
      <c r="AH827" s="201" t="s">
        <v>124</v>
      </c>
      <c r="AI827" s="202" t="s">
        <v>124</v>
      </c>
      <c r="AJ827" s="203"/>
      <c r="AK827" s="204"/>
      <c r="AL827" s="194"/>
      <c r="AM827" s="205"/>
      <c r="AN827" s="206"/>
      <c r="AO827" s="200">
        <f t="shared" si="238"/>
        <v>0</v>
      </c>
      <c r="AP827" s="207" t="s">
        <v>82</v>
      </c>
      <c r="AQ827" s="198" t="str" cm="1">
        <f t="array" ref="AQ827">_xlfn.IFS(OR($G827="公衆街路灯A",$G827="定額電灯"),$G827&amp;AP827,COUNTIF(G827,"*従量電灯*"),G827,1,"-")</f>
        <v>従量電灯</v>
      </c>
      <c r="AR827" s="208" t="str" cm="1">
        <f t="array" ref="AR827">_xlfn.IFS($AN827=0,"-",OR($AH827="対象外",$AH827="-"),"-",OR($G827="公衆街路灯A",$G827="定額電灯"),_xlfn.XLOOKUP($AQ827,削除禁止_電灯料金!$B:$B,削除禁止_電灯料金!$E:$E,0),1,"-")</f>
        <v>-</v>
      </c>
      <c r="AS827" s="209" t="str" cm="1">
        <f t="array" ref="AS827">_xlfn.IFS($AR827="-","-",OR($G827="公衆街路灯A",$G827="定額電灯"),_xlfn.XLOOKUP(AQ827,削除禁止_電灯料金!$B:$B,削除禁止_電灯料金!$D:$D,0),1,"-")</f>
        <v>-</v>
      </c>
      <c r="AT827" s="208">
        <f>IFERROR(IF(OR($G827="公衆街路灯A",$G827="定額電灯"),"-",ROUND((_xlfn.XLOOKUP($AQ827,削除禁止_電灯料金!$B:$B,削除禁止_電灯料金!$E:$E)*AM827/1000*$K827*$L827/12),2)),"-")</f>
        <v>0</v>
      </c>
      <c r="AU827" s="209">
        <f>IFERROR(IF(OR($G827="公衆街路灯A",$G827="定額電灯"),"-",ROUND((AM827/1000*$K827*$L827/12)*_xlfn.XLOOKUP($A827,削除禁止_電灯料金!K:K,削除禁止_電灯料金!M:M,"-"),2)),"-")</f>
        <v>0</v>
      </c>
      <c r="AV827" s="210">
        <f>IFERROR(IF(OR($G827="公衆街路灯A",$G827="定額電灯"),ROUND((((AR827+AS827)*AN827))*12*_xlfn.XLOOKUP($A827,削除禁止_電灯料金!K:K,削除禁止_電灯料金!N:N),0),ROUND((AT827+AU827)*AN827*12*_xlfn.XLOOKUP($A827,削除禁止_電灯料金!K:K,削除禁止_電灯料金!N:N),0)),0)</f>
        <v>0</v>
      </c>
      <c r="AW827" s="145"/>
    </row>
    <row r="828" spans="1:49" ht="30" customHeight="1">
      <c r="A828" s="1">
        <v>10</v>
      </c>
      <c r="B828" s="41" t="s">
        <v>880</v>
      </c>
      <c r="C828" s="42"/>
      <c r="D828" s="180" t="s">
        <v>56</v>
      </c>
      <c r="E828" s="181" t="s">
        <v>71</v>
      </c>
      <c r="F828" s="182" t="s">
        <v>196</v>
      </c>
      <c r="G828" s="182" t="s">
        <v>73</v>
      </c>
      <c r="H828" s="183" t="s">
        <v>118</v>
      </c>
      <c r="I828" s="311"/>
      <c r="J828" s="312"/>
      <c r="K828" s="186">
        <v>9</v>
      </c>
      <c r="L828" s="187">
        <v>313</v>
      </c>
      <c r="M828" s="313" t="s">
        <v>896</v>
      </c>
      <c r="N828" s="189" t="s">
        <v>75</v>
      </c>
      <c r="O828" s="190">
        <v>1</v>
      </c>
      <c r="P828" s="191" t="s">
        <v>249</v>
      </c>
      <c r="Q828" s="191">
        <v>0</v>
      </c>
      <c r="R828" s="191">
        <v>0</v>
      </c>
      <c r="S828" s="192">
        <v>0</v>
      </c>
      <c r="T828" s="192">
        <v>0</v>
      </c>
      <c r="U828" s="192" t="s">
        <v>897</v>
      </c>
      <c r="V828" s="193">
        <v>0</v>
      </c>
      <c r="W828" s="194">
        <v>54</v>
      </c>
      <c r="X828" s="195">
        <v>4</v>
      </c>
      <c r="Y828" s="196">
        <v>4</v>
      </c>
      <c r="Z828" s="197">
        <v>0</v>
      </c>
      <c r="AA828" s="191">
        <v>0</v>
      </c>
      <c r="AB828" s="198" t="s">
        <v>80</v>
      </c>
      <c r="AC828" s="199" t="s">
        <v>56</v>
      </c>
      <c r="AD828" s="200" t="s">
        <v>56</v>
      </c>
      <c r="AE828" s="199" t="s">
        <v>56</v>
      </c>
      <c r="AF828" s="200">
        <v>0</v>
      </c>
      <c r="AG828" s="201">
        <v>0</v>
      </c>
      <c r="AH828" s="201" t="s">
        <v>124</v>
      </c>
      <c r="AI828" s="202" t="s">
        <v>124</v>
      </c>
      <c r="AJ828" s="203"/>
      <c r="AK828" s="204"/>
      <c r="AL828" s="194"/>
      <c r="AM828" s="205"/>
      <c r="AN828" s="206"/>
      <c r="AO828" s="200">
        <f t="shared" si="238"/>
        <v>0</v>
      </c>
      <c r="AP828" s="207" t="s">
        <v>82</v>
      </c>
      <c r="AQ828" s="198" t="str" cm="1">
        <f t="array" ref="AQ828">_xlfn.IFS(OR($G828="公衆街路灯A",$G828="定額電灯"),$G828&amp;AP828,COUNTIF(G828,"*従量電灯*"),G828,1,"-")</f>
        <v>従量電灯</v>
      </c>
      <c r="AR828" s="208" t="str" cm="1">
        <f t="array" ref="AR828">_xlfn.IFS($AN828=0,"-",OR($AH828="対象外",$AH828="-"),"-",OR($G828="公衆街路灯A",$G828="定額電灯"),_xlfn.XLOOKUP($AQ828,削除禁止_電灯料金!$B:$B,削除禁止_電灯料金!$E:$E,0),1,"-")</f>
        <v>-</v>
      </c>
      <c r="AS828" s="209" t="str" cm="1">
        <f t="array" ref="AS828">_xlfn.IFS($AR828="-","-",OR($G828="公衆街路灯A",$G828="定額電灯"),_xlfn.XLOOKUP(AQ828,削除禁止_電灯料金!$B:$B,削除禁止_電灯料金!$D:$D,0),1,"-")</f>
        <v>-</v>
      </c>
      <c r="AT828" s="208">
        <f>IFERROR(IF(OR($G828="公衆街路灯A",$G828="定額電灯"),"-",ROUND((_xlfn.XLOOKUP($AQ828,削除禁止_電灯料金!$B:$B,削除禁止_電灯料金!$E:$E)*AM828/1000*$K828*$L828/12),2)),"-")</f>
        <v>0</v>
      </c>
      <c r="AU828" s="209">
        <f>IFERROR(IF(OR($G828="公衆街路灯A",$G828="定額電灯"),"-",ROUND((AM828/1000*$K828*$L828/12)*_xlfn.XLOOKUP($A828,削除禁止_電灯料金!K:K,削除禁止_電灯料金!M:M,"-"),2)),"-")</f>
        <v>0</v>
      </c>
      <c r="AV828" s="210">
        <f>IFERROR(IF(OR($G828="公衆街路灯A",$G828="定額電灯"),ROUND((((AR828+AS828)*AN828))*12*_xlfn.XLOOKUP($A828,削除禁止_電灯料金!K:K,削除禁止_電灯料金!N:N),0),ROUND((AT828+AU828)*AN828*12*_xlfn.XLOOKUP($A828,削除禁止_電灯料金!K:K,削除禁止_電灯料金!N:N),0)),0)</f>
        <v>0</v>
      </c>
      <c r="AW828" s="145"/>
    </row>
    <row r="829" spans="1:49" ht="30" customHeight="1">
      <c r="A829" s="1">
        <v>10</v>
      </c>
      <c r="B829" s="41" t="s">
        <v>880</v>
      </c>
      <c r="C829" s="42"/>
      <c r="D829" s="146" t="s">
        <v>56</v>
      </c>
      <c r="E829" s="147" t="s">
        <v>71</v>
      </c>
      <c r="F829" s="148" t="s">
        <v>196</v>
      </c>
      <c r="G829" s="148" t="s">
        <v>73</v>
      </c>
      <c r="H829" s="149"/>
      <c r="I829" s="280"/>
      <c r="J829" s="267"/>
      <c r="K829" s="152">
        <v>24</v>
      </c>
      <c r="L829" s="153">
        <v>365</v>
      </c>
      <c r="M829" s="281" t="s">
        <v>898</v>
      </c>
      <c r="N829" s="119" t="s">
        <v>416</v>
      </c>
      <c r="O829" s="120">
        <v>1</v>
      </c>
      <c r="P829" s="155" t="s">
        <v>135</v>
      </c>
      <c r="Q829" s="155">
        <v>0</v>
      </c>
      <c r="R829" s="155">
        <v>0</v>
      </c>
      <c r="S829" s="156" t="s">
        <v>100</v>
      </c>
      <c r="T829" s="156">
        <v>0</v>
      </c>
      <c r="U829" s="156" t="s">
        <v>102</v>
      </c>
      <c r="V829" s="157">
        <v>0</v>
      </c>
      <c r="W829" s="158">
        <v>28</v>
      </c>
      <c r="X829" s="159">
        <v>2</v>
      </c>
      <c r="Y829" s="160">
        <v>2</v>
      </c>
      <c r="Z829" s="161">
        <f t="shared" ref="Z829:Z864" si="239">K829*L829*W829*Y829/12/1000</f>
        <v>40.880000000000003</v>
      </c>
      <c r="AA829" s="155">
        <v>0</v>
      </c>
      <c r="AB829" s="162" t="s">
        <v>80</v>
      </c>
      <c r="AC829" s="163" t="s">
        <v>56</v>
      </c>
      <c r="AD829" s="164" t="s">
        <v>56</v>
      </c>
      <c r="AE829" s="163" t="s">
        <v>56</v>
      </c>
      <c r="AF829" s="164">
        <f t="shared" ref="AF829:AF864" si="240">$B$2*Z829/Y829</f>
        <v>613.20000000000005</v>
      </c>
      <c r="AG829" s="165">
        <f t="shared" ref="AG829:AG864" si="241">Y829*AF829*120</f>
        <v>147168</v>
      </c>
      <c r="AH829" s="166" t="s">
        <v>81</v>
      </c>
      <c r="AI829" s="167"/>
      <c r="AJ829" s="168"/>
      <c r="AK829" s="169"/>
      <c r="AL829" s="170"/>
      <c r="AM829" s="171"/>
      <c r="AN829" s="172"/>
      <c r="AO829" s="173">
        <f t="shared" si="238"/>
        <v>0</v>
      </c>
      <c r="AP829" s="174" t="s">
        <v>82</v>
      </c>
      <c r="AQ829" s="175" t="str" cm="1">
        <f t="array" ref="AQ829">_xlfn.IFS(OR($G829="公衆街路灯A",$G829="定額電灯"),$G829&amp;AP829,COUNTIF(G829,"*従量電灯*"),G829,1,"-")</f>
        <v>従量電灯</v>
      </c>
      <c r="AR829" s="176" t="str" cm="1">
        <f t="array" ref="AR829">_xlfn.IFS($AN829=0,"-",OR($AH829="対象外",$AH829="-"),"-",OR($G829="公衆街路灯A",$G829="定額電灯"),_xlfn.XLOOKUP($AQ829,削除禁止_電灯料金!$B:$B,削除禁止_電灯料金!$E:$E,0),1,"-")</f>
        <v>-</v>
      </c>
      <c r="AS829" s="177" t="str" cm="1">
        <f t="array" ref="AS829">_xlfn.IFS($AR829="-","-",OR($G829="公衆街路灯A",$G829="定額電灯"),_xlfn.XLOOKUP(AQ829,削除禁止_電灯料金!$B:$B,削除禁止_電灯料金!$D:$D,0),1,"-")</f>
        <v>-</v>
      </c>
      <c r="AT829" s="176">
        <f>IFERROR(IF(OR($G829="公衆街路灯A",$G829="定額電灯"),"-",ROUND((_xlfn.XLOOKUP($AQ829,削除禁止_電灯料金!$B:$B,削除禁止_電灯料金!$E:$E)*AM829/1000*$K829*$L829/12),2)),"-")</f>
        <v>0</v>
      </c>
      <c r="AU829" s="177">
        <f>IFERROR(IF(OR($G829="公衆街路灯A",$G829="定額電灯"),"-",ROUND((AM829/1000*$K829*$L829/12)*_xlfn.XLOOKUP($A829,削除禁止_電灯料金!K:K,削除禁止_電灯料金!M:M,"-"),2)),"-")</f>
        <v>0</v>
      </c>
      <c r="AV829" s="178">
        <f>IFERROR(IF(OR($G829="公衆街路灯A",$G829="定額電灯"),ROUND((((AR829+AS829)*AN829))*12*_xlfn.XLOOKUP($A829,削除禁止_電灯料金!K:K,削除禁止_電灯料金!N:N),0),ROUND((AT829+AU829)*AN829*12*_xlfn.XLOOKUP($A829,削除禁止_電灯料金!K:K,削除禁止_電灯料金!N:N),0)),0)</f>
        <v>0</v>
      </c>
      <c r="AW829" s="145"/>
    </row>
    <row r="830" spans="1:49" ht="30" customHeight="1">
      <c r="A830" s="1">
        <v>10</v>
      </c>
      <c r="B830" s="41" t="s">
        <v>880</v>
      </c>
      <c r="C830" s="42"/>
      <c r="D830" s="146" t="s">
        <v>56</v>
      </c>
      <c r="E830" s="147" t="s">
        <v>71</v>
      </c>
      <c r="F830" s="148" t="s">
        <v>199</v>
      </c>
      <c r="G830" s="148" t="s">
        <v>73</v>
      </c>
      <c r="H830" s="149"/>
      <c r="I830" s="280"/>
      <c r="J830" s="267"/>
      <c r="K830" s="152">
        <v>2</v>
      </c>
      <c r="L830" s="153">
        <v>156</v>
      </c>
      <c r="M830" s="281" t="s">
        <v>899</v>
      </c>
      <c r="N830" s="119" t="s">
        <v>429</v>
      </c>
      <c r="O830" s="120">
        <v>2</v>
      </c>
      <c r="P830" s="155" t="s">
        <v>294</v>
      </c>
      <c r="Q830" s="155">
        <v>0</v>
      </c>
      <c r="R830" s="155">
        <v>0</v>
      </c>
      <c r="S830" s="156">
        <v>0</v>
      </c>
      <c r="T830" s="156">
        <v>0</v>
      </c>
      <c r="U830" s="156">
        <v>0</v>
      </c>
      <c r="V830" s="157">
        <v>0</v>
      </c>
      <c r="W830" s="158">
        <v>47</v>
      </c>
      <c r="X830" s="159">
        <v>6</v>
      </c>
      <c r="Y830" s="160">
        <v>12</v>
      </c>
      <c r="Z830" s="161">
        <f t="shared" si="239"/>
        <v>14.664</v>
      </c>
      <c r="AA830" s="155">
        <v>0</v>
      </c>
      <c r="AB830" s="162" t="s">
        <v>80</v>
      </c>
      <c r="AC830" s="163" t="s">
        <v>56</v>
      </c>
      <c r="AD830" s="164" t="s">
        <v>56</v>
      </c>
      <c r="AE830" s="163" t="s">
        <v>56</v>
      </c>
      <c r="AF830" s="164">
        <f t="shared" si="240"/>
        <v>36.660000000000004</v>
      </c>
      <c r="AG830" s="165">
        <f t="shared" si="241"/>
        <v>52790.400000000009</v>
      </c>
      <c r="AH830" s="166" t="s">
        <v>113</v>
      </c>
      <c r="AI830" s="167"/>
      <c r="AJ830" s="168"/>
      <c r="AK830" s="169"/>
      <c r="AL830" s="170"/>
      <c r="AM830" s="171"/>
      <c r="AN830" s="172"/>
      <c r="AO830" s="173">
        <f t="shared" si="238"/>
        <v>0</v>
      </c>
      <c r="AP830" s="174" t="s">
        <v>82</v>
      </c>
      <c r="AQ830" s="175" t="str" cm="1">
        <f t="array" ref="AQ830">_xlfn.IFS(OR($G830="公衆街路灯A",$G830="定額電灯"),$G830&amp;AP830,COUNTIF(G830,"*従量電灯*"),G830,1,"-")</f>
        <v>従量電灯</v>
      </c>
      <c r="AR830" s="176" t="str" cm="1">
        <f t="array" ref="AR830">_xlfn.IFS($AN830=0,"-",OR($AH830="対象外",$AH830="-"),"-",OR($G830="公衆街路灯A",$G830="定額電灯"),_xlfn.XLOOKUP($AQ830,削除禁止_電灯料金!$B:$B,削除禁止_電灯料金!$E:$E,0),1,"-")</f>
        <v>-</v>
      </c>
      <c r="AS830" s="177" t="str" cm="1">
        <f t="array" ref="AS830">_xlfn.IFS($AR830="-","-",OR($G830="公衆街路灯A",$G830="定額電灯"),_xlfn.XLOOKUP(AQ830,削除禁止_電灯料金!$B:$B,削除禁止_電灯料金!$D:$D,0),1,"-")</f>
        <v>-</v>
      </c>
      <c r="AT830" s="176">
        <f>IFERROR(IF(OR($G830="公衆街路灯A",$G830="定額電灯"),"-",ROUND((_xlfn.XLOOKUP($AQ830,削除禁止_電灯料金!$B:$B,削除禁止_電灯料金!$E:$E)*AM830/1000*$K830*$L830/12),2)),"-")</f>
        <v>0</v>
      </c>
      <c r="AU830" s="177">
        <f>IFERROR(IF(OR($G830="公衆街路灯A",$G830="定額電灯"),"-",ROUND((AM830/1000*$K830*$L830/12)*_xlfn.XLOOKUP($A830,削除禁止_電灯料金!K:K,削除禁止_電灯料金!M:M,"-"),2)),"-")</f>
        <v>0</v>
      </c>
      <c r="AV830" s="178">
        <f>IFERROR(IF(OR($G830="公衆街路灯A",$G830="定額電灯"),ROUND((((AR830+AS830)*AN830))*12*_xlfn.XLOOKUP($A830,削除禁止_電灯料金!K:K,削除禁止_電灯料金!N:N),0),ROUND((AT830+AU830)*AN830*12*_xlfn.XLOOKUP($A830,削除禁止_電灯料金!K:K,削除禁止_電灯料金!N:N),0)),0)</f>
        <v>0</v>
      </c>
      <c r="AW830" s="145"/>
    </row>
    <row r="831" spans="1:49" ht="30" customHeight="1">
      <c r="A831" s="1">
        <v>10</v>
      </c>
      <c r="B831" s="41" t="s">
        <v>880</v>
      </c>
      <c r="C831" s="42"/>
      <c r="D831" s="146" t="s">
        <v>56</v>
      </c>
      <c r="E831" s="147" t="s">
        <v>71</v>
      </c>
      <c r="F831" s="148" t="s">
        <v>199</v>
      </c>
      <c r="G831" s="148" t="s">
        <v>73</v>
      </c>
      <c r="H831" s="149"/>
      <c r="I831" s="280"/>
      <c r="J831" s="267"/>
      <c r="K831" s="152">
        <v>24</v>
      </c>
      <c r="L831" s="153">
        <v>365</v>
      </c>
      <c r="M831" s="281" t="s">
        <v>684</v>
      </c>
      <c r="N831" s="119" t="s">
        <v>86</v>
      </c>
      <c r="O831" s="120">
        <v>1</v>
      </c>
      <c r="P831" s="155" t="s">
        <v>434</v>
      </c>
      <c r="Q831" s="155">
        <v>0</v>
      </c>
      <c r="R831" s="155">
        <v>0</v>
      </c>
      <c r="S831" s="156">
        <v>0</v>
      </c>
      <c r="T831" s="156">
        <v>0</v>
      </c>
      <c r="U831" s="156">
        <v>0</v>
      </c>
      <c r="V831" s="157" t="s">
        <v>90</v>
      </c>
      <c r="W831" s="158">
        <v>3</v>
      </c>
      <c r="X831" s="159">
        <v>2</v>
      </c>
      <c r="Y831" s="160">
        <v>2</v>
      </c>
      <c r="Z831" s="161">
        <f t="shared" si="239"/>
        <v>4.38</v>
      </c>
      <c r="AA831" s="155">
        <v>0</v>
      </c>
      <c r="AB831" s="162" t="s">
        <v>80</v>
      </c>
      <c r="AC831" s="163" t="s">
        <v>56</v>
      </c>
      <c r="AD831" s="164" t="s">
        <v>56</v>
      </c>
      <c r="AE831" s="163" t="s">
        <v>56</v>
      </c>
      <c r="AF831" s="164">
        <f t="shared" si="240"/>
        <v>65.7</v>
      </c>
      <c r="AG831" s="165">
        <f t="shared" si="241"/>
        <v>15768</v>
      </c>
      <c r="AH831" s="166" t="s">
        <v>81</v>
      </c>
      <c r="AI831" s="167"/>
      <c r="AJ831" s="168"/>
      <c r="AK831" s="169"/>
      <c r="AL831" s="170"/>
      <c r="AM831" s="171"/>
      <c r="AN831" s="172"/>
      <c r="AO831" s="173">
        <f t="shared" si="238"/>
        <v>0</v>
      </c>
      <c r="AP831" s="174" t="s">
        <v>82</v>
      </c>
      <c r="AQ831" s="175" t="str" cm="1">
        <f t="array" ref="AQ831">_xlfn.IFS(OR($G831="公衆街路灯A",$G831="定額電灯"),$G831&amp;AP831,COUNTIF(G831,"*従量電灯*"),G831,1,"-")</f>
        <v>従量電灯</v>
      </c>
      <c r="AR831" s="176" t="str" cm="1">
        <f t="array" ref="AR831">_xlfn.IFS($AN831=0,"-",OR($AH831="対象外",$AH831="-"),"-",OR($G831="公衆街路灯A",$G831="定額電灯"),_xlfn.XLOOKUP($AQ831,削除禁止_電灯料金!$B:$B,削除禁止_電灯料金!$E:$E,0),1,"-")</f>
        <v>-</v>
      </c>
      <c r="AS831" s="177" t="str" cm="1">
        <f t="array" ref="AS831">_xlfn.IFS($AR831="-","-",OR($G831="公衆街路灯A",$G831="定額電灯"),_xlfn.XLOOKUP(AQ831,削除禁止_電灯料金!$B:$B,削除禁止_電灯料金!$D:$D,0),1,"-")</f>
        <v>-</v>
      </c>
      <c r="AT831" s="176">
        <f>IFERROR(IF(OR($G831="公衆街路灯A",$G831="定額電灯"),"-",ROUND((_xlfn.XLOOKUP($AQ831,削除禁止_電灯料金!$B:$B,削除禁止_電灯料金!$E:$E)*AM831/1000*$K831*$L831/12),2)),"-")</f>
        <v>0</v>
      </c>
      <c r="AU831" s="177">
        <f>IFERROR(IF(OR($G831="公衆街路灯A",$G831="定額電灯"),"-",ROUND((AM831/1000*$K831*$L831/12)*_xlfn.XLOOKUP($A831,削除禁止_電灯料金!K:K,削除禁止_電灯料金!M:M,"-"),2)),"-")</f>
        <v>0</v>
      </c>
      <c r="AV831" s="178">
        <f>IFERROR(IF(OR($G831="公衆街路灯A",$G831="定額電灯"),ROUND((((AR831+AS831)*AN831))*12*_xlfn.XLOOKUP($A831,削除禁止_電灯料金!K:K,削除禁止_電灯料金!N:N),0),ROUND((AT831+AU831)*AN831*12*_xlfn.XLOOKUP($A831,削除禁止_電灯料金!K:K,削除禁止_電灯料金!N:N),0)),0)</f>
        <v>0</v>
      </c>
      <c r="AW831" s="145"/>
    </row>
    <row r="832" spans="1:49" ht="30" customHeight="1">
      <c r="A832" s="1">
        <v>10</v>
      </c>
      <c r="B832" s="41" t="s">
        <v>880</v>
      </c>
      <c r="C832" s="42"/>
      <c r="D832" s="146" t="s">
        <v>56</v>
      </c>
      <c r="E832" s="147" t="s">
        <v>71</v>
      </c>
      <c r="F832" s="148" t="s">
        <v>900</v>
      </c>
      <c r="G832" s="148" t="s">
        <v>73</v>
      </c>
      <c r="H832" s="149"/>
      <c r="I832" s="280"/>
      <c r="J832" s="267"/>
      <c r="K832" s="152">
        <v>4</v>
      </c>
      <c r="L832" s="153">
        <v>313</v>
      </c>
      <c r="M832" s="281" t="s">
        <v>901</v>
      </c>
      <c r="N832" s="119" t="s">
        <v>120</v>
      </c>
      <c r="O832" s="120">
        <v>1</v>
      </c>
      <c r="P832" s="155" t="s">
        <v>902</v>
      </c>
      <c r="Q832" s="155">
        <v>0</v>
      </c>
      <c r="R832" s="155">
        <v>0</v>
      </c>
      <c r="S832" s="156">
        <v>0</v>
      </c>
      <c r="T832" s="156">
        <v>0</v>
      </c>
      <c r="U832" s="156" t="s">
        <v>549</v>
      </c>
      <c r="V832" s="157">
        <v>0</v>
      </c>
      <c r="W832" s="158">
        <v>8</v>
      </c>
      <c r="X832" s="159">
        <v>6</v>
      </c>
      <c r="Y832" s="160">
        <v>6</v>
      </c>
      <c r="Z832" s="161">
        <f t="shared" si="239"/>
        <v>5.008</v>
      </c>
      <c r="AA832" s="155">
        <v>0</v>
      </c>
      <c r="AB832" s="162" t="s">
        <v>80</v>
      </c>
      <c r="AC832" s="163" t="s">
        <v>56</v>
      </c>
      <c r="AD832" s="164" t="s">
        <v>56</v>
      </c>
      <c r="AE832" s="163" t="s">
        <v>56</v>
      </c>
      <c r="AF832" s="164">
        <f t="shared" si="240"/>
        <v>25.040000000000003</v>
      </c>
      <c r="AG832" s="165">
        <f t="shared" si="241"/>
        <v>18028.800000000003</v>
      </c>
      <c r="AH832" s="166" t="s">
        <v>81</v>
      </c>
      <c r="AI832" s="167"/>
      <c r="AJ832" s="168"/>
      <c r="AK832" s="169"/>
      <c r="AL832" s="170"/>
      <c r="AM832" s="171"/>
      <c r="AN832" s="172"/>
      <c r="AO832" s="173">
        <f t="shared" si="238"/>
        <v>0</v>
      </c>
      <c r="AP832" s="174" t="s">
        <v>82</v>
      </c>
      <c r="AQ832" s="175" t="str" cm="1">
        <f t="array" ref="AQ832">_xlfn.IFS(OR($G832="公衆街路灯A",$G832="定額電灯"),$G832&amp;AP832,COUNTIF(G832,"*従量電灯*"),G832,1,"-")</f>
        <v>従量電灯</v>
      </c>
      <c r="AR832" s="176" t="str" cm="1">
        <f t="array" ref="AR832">_xlfn.IFS($AN832=0,"-",OR($AH832="対象外",$AH832="-"),"-",OR($G832="公衆街路灯A",$G832="定額電灯"),_xlfn.XLOOKUP($AQ832,削除禁止_電灯料金!$B:$B,削除禁止_電灯料金!$E:$E,0),1,"-")</f>
        <v>-</v>
      </c>
      <c r="AS832" s="177" t="str" cm="1">
        <f t="array" ref="AS832">_xlfn.IFS($AR832="-","-",OR($G832="公衆街路灯A",$G832="定額電灯"),_xlfn.XLOOKUP(AQ832,削除禁止_電灯料金!$B:$B,削除禁止_電灯料金!$D:$D,0),1,"-")</f>
        <v>-</v>
      </c>
      <c r="AT832" s="176">
        <f>IFERROR(IF(OR($G832="公衆街路灯A",$G832="定額電灯"),"-",ROUND((_xlfn.XLOOKUP($AQ832,削除禁止_電灯料金!$B:$B,削除禁止_電灯料金!$E:$E)*AM832/1000*$K832*$L832/12),2)),"-")</f>
        <v>0</v>
      </c>
      <c r="AU832" s="177">
        <f>IFERROR(IF(OR($G832="公衆街路灯A",$G832="定額電灯"),"-",ROUND((AM832/1000*$K832*$L832/12)*_xlfn.XLOOKUP($A832,削除禁止_電灯料金!K:K,削除禁止_電灯料金!M:M,"-"),2)),"-")</f>
        <v>0</v>
      </c>
      <c r="AV832" s="178">
        <f>IFERROR(IF(OR($G832="公衆街路灯A",$G832="定額電灯"),ROUND((((AR832+AS832)*AN832))*12*_xlfn.XLOOKUP($A832,削除禁止_電灯料金!K:K,削除禁止_電灯料金!N:N),0),ROUND((AT832+AU832)*AN832*12*_xlfn.XLOOKUP($A832,削除禁止_電灯料金!K:K,削除禁止_電灯料金!N:N),0)),0)</f>
        <v>0</v>
      </c>
      <c r="AW832" s="145"/>
    </row>
    <row r="833" spans="1:49" ht="30" customHeight="1">
      <c r="A833" s="1">
        <v>10</v>
      </c>
      <c r="B833" s="41" t="s">
        <v>880</v>
      </c>
      <c r="C833" s="42"/>
      <c r="D833" s="146" t="s">
        <v>56</v>
      </c>
      <c r="E833" s="147" t="s">
        <v>71</v>
      </c>
      <c r="F833" s="148" t="s">
        <v>125</v>
      </c>
      <c r="G833" s="148" t="s">
        <v>73</v>
      </c>
      <c r="H833" s="149"/>
      <c r="I833" s="280"/>
      <c r="J833" s="267"/>
      <c r="K833" s="152">
        <v>9</v>
      </c>
      <c r="L833" s="153">
        <v>313</v>
      </c>
      <c r="M833" s="281" t="s">
        <v>903</v>
      </c>
      <c r="N833" s="119" t="s">
        <v>110</v>
      </c>
      <c r="O833" s="120">
        <v>2</v>
      </c>
      <c r="P833" s="155" t="s">
        <v>135</v>
      </c>
      <c r="Q833" s="155">
        <v>0</v>
      </c>
      <c r="R833" s="155">
        <v>0</v>
      </c>
      <c r="S833" s="156">
        <v>0</v>
      </c>
      <c r="T833" s="156">
        <v>0</v>
      </c>
      <c r="U833" s="156">
        <v>0</v>
      </c>
      <c r="V833" s="157" t="s">
        <v>90</v>
      </c>
      <c r="W833" s="158">
        <v>28</v>
      </c>
      <c r="X833" s="159">
        <v>1</v>
      </c>
      <c r="Y833" s="160">
        <v>2</v>
      </c>
      <c r="Z833" s="161">
        <f t="shared" si="239"/>
        <v>13.146000000000001</v>
      </c>
      <c r="AA833" s="155">
        <v>0</v>
      </c>
      <c r="AB833" s="162" t="s">
        <v>80</v>
      </c>
      <c r="AC833" s="163" t="s">
        <v>56</v>
      </c>
      <c r="AD833" s="164" t="s">
        <v>56</v>
      </c>
      <c r="AE833" s="163" t="s">
        <v>56</v>
      </c>
      <c r="AF833" s="164">
        <f t="shared" si="240"/>
        <v>197.19</v>
      </c>
      <c r="AG833" s="165">
        <f t="shared" si="241"/>
        <v>47325.599999999999</v>
      </c>
      <c r="AH833" s="166" t="s">
        <v>81</v>
      </c>
      <c r="AI833" s="167"/>
      <c r="AJ833" s="168"/>
      <c r="AK833" s="169"/>
      <c r="AL833" s="170"/>
      <c r="AM833" s="171"/>
      <c r="AN833" s="172"/>
      <c r="AO833" s="173">
        <f t="shared" si="238"/>
        <v>0</v>
      </c>
      <c r="AP833" s="174" t="s">
        <v>82</v>
      </c>
      <c r="AQ833" s="175" t="str" cm="1">
        <f t="array" ref="AQ833">_xlfn.IFS(OR($G833="公衆街路灯A",$G833="定額電灯"),$G833&amp;AP833,COUNTIF(G833,"*従量電灯*"),G833,1,"-")</f>
        <v>従量電灯</v>
      </c>
      <c r="AR833" s="176" t="str" cm="1">
        <f t="array" ref="AR833">_xlfn.IFS($AN833=0,"-",OR($AH833="対象外",$AH833="-"),"-",OR($G833="公衆街路灯A",$G833="定額電灯"),_xlfn.XLOOKUP($AQ833,削除禁止_電灯料金!$B:$B,削除禁止_電灯料金!$E:$E,0),1,"-")</f>
        <v>-</v>
      </c>
      <c r="AS833" s="177" t="str" cm="1">
        <f t="array" ref="AS833">_xlfn.IFS($AR833="-","-",OR($G833="公衆街路灯A",$G833="定額電灯"),_xlfn.XLOOKUP(AQ833,削除禁止_電灯料金!$B:$B,削除禁止_電灯料金!$D:$D,0),1,"-")</f>
        <v>-</v>
      </c>
      <c r="AT833" s="176">
        <f>IFERROR(IF(OR($G833="公衆街路灯A",$G833="定額電灯"),"-",ROUND((_xlfn.XLOOKUP($AQ833,削除禁止_電灯料金!$B:$B,削除禁止_電灯料金!$E:$E)*AM833/1000*$K833*$L833/12),2)),"-")</f>
        <v>0</v>
      </c>
      <c r="AU833" s="177">
        <f>IFERROR(IF(OR($G833="公衆街路灯A",$G833="定額電灯"),"-",ROUND((AM833/1000*$K833*$L833/12)*_xlfn.XLOOKUP($A833,削除禁止_電灯料金!K:K,削除禁止_電灯料金!M:M,"-"),2)),"-")</f>
        <v>0</v>
      </c>
      <c r="AV833" s="178">
        <f>IFERROR(IF(OR($G833="公衆街路灯A",$G833="定額電灯"),ROUND((((AR833+AS833)*AN833))*12*_xlfn.XLOOKUP($A833,削除禁止_電灯料金!K:K,削除禁止_電灯料金!N:N),0),ROUND((AT833+AU833)*AN833*12*_xlfn.XLOOKUP($A833,削除禁止_電灯料金!K:K,削除禁止_電灯料金!N:N),0)),0)</f>
        <v>0</v>
      </c>
      <c r="AW833" s="145"/>
    </row>
    <row r="834" spans="1:49" ht="30" customHeight="1">
      <c r="A834" s="1">
        <v>10</v>
      </c>
      <c r="B834" s="41" t="s">
        <v>880</v>
      </c>
      <c r="C834" s="42"/>
      <c r="D834" s="146" t="s">
        <v>56</v>
      </c>
      <c r="E834" s="147" t="s">
        <v>71</v>
      </c>
      <c r="F834" s="148" t="s">
        <v>125</v>
      </c>
      <c r="G834" s="148" t="s">
        <v>73</v>
      </c>
      <c r="H834" s="149"/>
      <c r="I834" s="280"/>
      <c r="J834" s="267"/>
      <c r="K834" s="152">
        <v>9</v>
      </c>
      <c r="L834" s="153">
        <v>313</v>
      </c>
      <c r="M834" s="281" t="s">
        <v>640</v>
      </c>
      <c r="N834" s="119" t="s">
        <v>110</v>
      </c>
      <c r="O834" s="120">
        <v>2</v>
      </c>
      <c r="P834" s="155" t="s">
        <v>135</v>
      </c>
      <c r="Q834" s="155">
        <v>0</v>
      </c>
      <c r="R834" s="155">
        <v>0</v>
      </c>
      <c r="S834" s="156">
        <v>0</v>
      </c>
      <c r="T834" s="156">
        <v>0</v>
      </c>
      <c r="U834" s="156">
        <v>0</v>
      </c>
      <c r="V834" s="157">
        <v>0</v>
      </c>
      <c r="W834" s="158">
        <v>28</v>
      </c>
      <c r="X834" s="159">
        <v>1</v>
      </c>
      <c r="Y834" s="160">
        <v>2</v>
      </c>
      <c r="Z834" s="161">
        <f t="shared" si="239"/>
        <v>13.146000000000001</v>
      </c>
      <c r="AA834" s="155">
        <v>0</v>
      </c>
      <c r="AB834" s="162" t="s">
        <v>80</v>
      </c>
      <c r="AC834" s="163" t="s">
        <v>56</v>
      </c>
      <c r="AD834" s="164" t="s">
        <v>56</v>
      </c>
      <c r="AE834" s="163" t="s">
        <v>56</v>
      </c>
      <c r="AF834" s="164">
        <f t="shared" si="240"/>
        <v>197.19</v>
      </c>
      <c r="AG834" s="165">
        <f t="shared" si="241"/>
        <v>47325.599999999999</v>
      </c>
      <c r="AH834" s="166" t="s">
        <v>113</v>
      </c>
      <c r="AI834" s="167"/>
      <c r="AJ834" s="168"/>
      <c r="AK834" s="169"/>
      <c r="AL834" s="170"/>
      <c r="AM834" s="171"/>
      <c r="AN834" s="172"/>
      <c r="AO834" s="173">
        <f t="shared" si="238"/>
        <v>0</v>
      </c>
      <c r="AP834" s="174" t="s">
        <v>82</v>
      </c>
      <c r="AQ834" s="175" t="str" cm="1">
        <f t="array" ref="AQ834">_xlfn.IFS(OR($G834="公衆街路灯A",$G834="定額電灯"),$G834&amp;AP834,COUNTIF(G834,"*従量電灯*"),G834,1,"-")</f>
        <v>従量電灯</v>
      </c>
      <c r="AR834" s="176" t="str" cm="1">
        <f t="array" ref="AR834">_xlfn.IFS($AN834=0,"-",OR($AH834="対象外",$AH834="-"),"-",OR($G834="公衆街路灯A",$G834="定額電灯"),_xlfn.XLOOKUP($AQ834,削除禁止_電灯料金!$B:$B,削除禁止_電灯料金!$E:$E,0),1,"-")</f>
        <v>-</v>
      </c>
      <c r="AS834" s="177" t="str" cm="1">
        <f t="array" ref="AS834">_xlfn.IFS($AR834="-","-",OR($G834="公衆街路灯A",$G834="定額電灯"),_xlfn.XLOOKUP(AQ834,削除禁止_電灯料金!$B:$B,削除禁止_電灯料金!$D:$D,0),1,"-")</f>
        <v>-</v>
      </c>
      <c r="AT834" s="176">
        <f>IFERROR(IF(OR($G834="公衆街路灯A",$G834="定額電灯"),"-",ROUND((_xlfn.XLOOKUP($AQ834,削除禁止_電灯料金!$B:$B,削除禁止_電灯料金!$E:$E)*AM834/1000*$K834*$L834/12),2)),"-")</f>
        <v>0</v>
      </c>
      <c r="AU834" s="177">
        <f>IFERROR(IF(OR($G834="公衆街路灯A",$G834="定額電灯"),"-",ROUND((AM834/1000*$K834*$L834/12)*_xlfn.XLOOKUP($A834,削除禁止_電灯料金!K:K,削除禁止_電灯料金!M:M,"-"),2)),"-")</f>
        <v>0</v>
      </c>
      <c r="AV834" s="178">
        <f>IFERROR(IF(OR($G834="公衆街路灯A",$G834="定額電灯"),ROUND((((AR834+AS834)*AN834))*12*_xlfn.XLOOKUP($A834,削除禁止_電灯料金!K:K,削除禁止_電灯料金!N:N),0),ROUND((AT834+AU834)*AN834*12*_xlfn.XLOOKUP($A834,削除禁止_電灯料金!K:K,削除禁止_電灯料金!N:N),0)),0)</f>
        <v>0</v>
      </c>
      <c r="AW834" s="145"/>
    </row>
    <row r="835" spans="1:49" ht="30" customHeight="1">
      <c r="A835" s="1">
        <v>10</v>
      </c>
      <c r="B835" s="41" t="s">
        <v>880</v>
      </c>
      <c r="C835" s="42"/>
      <c r="D835" s="146" t="s">
        <v>56</v>
      </c>
      <c r="E835" s="147" t="s">
        <v>71</v>
      </c>
      <c r="F835" s="148" t="s">
        <v>829</v>
      </c>
      <c r="G835" s="148" t="s">
        <v>73</v>
      </c>
      <c r="H835" s="149"/>
      <c r="I835" s="280"/>
      <c r="J835" s="267"/>
      <c r="K835" s="152">
        <v>4</v>
      </c>
      <c r="L835" s="153">
        <v>313</v>
      </c>
      <c r="M835" s="281" t="s">
        <v>634</v>
      </c>
      <c r="N835" s="119" t="s">
        <v>110</v>
      </c>
      <c r="O835" s="120">
        <v>1</v>
      </c>
      <c r="P835" s="155" t="s">
        <v>294</v>
      </c>
      <c r="Q835" s="155">
        <v>0</v>
      </c>
      <c r="R835" s="155">
        <v>0</v>
      </c>
      <c r="S835" s="156">
        <v>0</v>
      </c>
      <c r="T835" s="156">
        <v>0</v>
      </c>
      <c r="U835" s="156">
        <v>0</v>
      </c>
      <c r="V835" s="157">
        <v>0</v>
      </c>
      <c r="W835" s="158">
        <v>47</v>
      </c>
      <c r="X835" s="159">
        <v>1</v>
      </c>
      <c r="Y835" s="160">
        <v>1</v>
      </c>
      <c r="Z835" s="161">
        <f t="shared" si="239"/>
        <v>4.9036666666666671</v>
      </c>
      <c r="AA835" s="155">
        <v>0</v>
      </c>
      <c r="AB835" s="162" t="s">
        <v>80</v>
      </c>
      <c r="AC835" s="163" t="s">
        <v>56</v>
      </c>
      <c r="AD835" s="164" t="s">
        <v>56</v>
      </c>
      <c r="AE835" s="163" t="s">
        <v>56</v>
      </c>
      <c r="AF835" s="164">
        <f t="shared" si="240"/>
        <v>147.11000000000001</v>
      </c>
      <c r="AG835" s="165">
        <f t="shared" si="241"/>
        <v>17653.2</v>
      </c>
      <c r="AH835" s="166" t="s">
        <v>113</v>
      </c>
      <c r="AI835" s="167"/>
      <c r="AJ835" s="168"/>
      <c r="AK835" s="169"/>
      <c r="AL835" s="170"/>
      <c r="AM835" s="171"/>
      <c r="AN835" s="172"/>
      <c r="AO835" s="173">
        <f t="shared" si="238"/>
        <v>0</v>
      </c>
      <c r="AP835" s="174" t="s">
        <v>82</v>
      </c>
      <c r="AQ835" s="175" t="str" cm="1">
        <f t="array" ref="AQ835">_xlfn.IFS(OR($G835="公衆街路灯A",$G835="定額電灯"),$G835&amp;AP835,COUNTIF(G835,"*従量電灯*"),G835,1,"-")</f>
        <v>従量電灯</v>
      </c>
      <c r="AR835" s="176" t="str" cm="1">
        <f t="array" ref="AR835">_xlfn.IFS($AN835=0,"-",OR($AH835="対象外",$AH835="-"),"-",OR($G835="公衆街路灯A",$G835="定額電灯"),_xlfn.XLOOKUP($AQ835,削除禁止_電灯料金!$B:$B,削除禁止_電灯料金!$E:$E,0),1,"-")</f>
        <v>-</v>
      </c>
      <c r="AS835" s="177" t="str" cm="1">
        <f t="array" ref="AS835">_xlfn.IFS($AR835="-","-",OR($G835="公衆街路灯A",$G835="定額電灯"),_xlfn.XLOOKUP(AQ835,削除禁止_電灯料金!$B:$B,削除禁止_電灯料金!$D:$D,0),1,"-")</f>
        <v>-</v>
      </c>
      <c r="AT835" s="176">
        <f>IFERROR(IF(OR($G835="公衆街路灯A",$G835="定額電灯"),"-",ROUND((_xlfn.XLOOKUP($AQ835,削除禁止_電灯料金!$B:$B,削除禁止_電灯料金!$E:$E)*AM835/1000*$K835*$L835/12),2)),"-")</f>
        <v>0</v>
      </c>
      <c r="AU835" s="177">
        <f>IFERROR(IF(OR($G835="公衆街路灯A",$G835="定額電灯"),"-",ROUND((AM835/1000*$K835*$L835/12)*_xlfn.XLOOKUP($A835,削除禁止_電灯料金!K:K,削除禁止_電灯料金!M:M,"-"),2)),"-")</f>
        <v>0</v>
      </c>
      <c r="AV835" s="178">
        <f>IFERROR(IF(OR($G835="公衆街路灯A",$G835="定額電灯"),ROUND((((AR835+AS835)*AN835))*12*_xlfn.XLOOKUP($A835,削除禁止_電灯料金!K:K,削除禁止_電灯料金!N:N),0),ROUND((AT835+AU835)*AN835*12*_xlfn.XLOOKUP($A835,削除禁止_電灯料金!K:K,削除禁止_電灯料金!N:N),0)),0)</f>
        <v>0</v>
      </c>
      <c r="AW835" s="145"/>
    </row>
    <row r="836" spans="1:49" ht="30" customHeight="1">
      <c r="A836" s="1">
        <v>10</v>
      </c>
      <c r="B836" s="41" t="s">
        <v>880</v>
      </c>
      <c r="C836" s="42"/>
      <c r="D836" s="146" t="s">
        <v>56</v>
      </c>
      <c r="E836" s="147" t="s">
        <v>71</v>
      </c>
      <c r="F836" s="148" t="s">
        <v>829</v>
      </c>
      <c r="G836" s="148" t="s">
        <v>73</v>
      </c>
      <c r="H836" s="149"/>
      <c r="I836" s="280"/>
      <c r="J836" s="267"/>
      <c r="K836" s="152">
        <v>4</v>
      </c>
      <c r="L836" s="153">
        <v>313</v>
      </c>
      <c r="M836" s="281" t="s">
        <v>904</v>
      </c>
      <c r="N836" s="119" t="s">
        <v>110</v>
      </c>
      <c r="O836" s="120">
        <v>1</v>
      </c>
      <c r="P836" s="155" t="s">
        <v>294</v>
      </c>
      <c r="Q836" s="155">
        <v>0</v>
      </c>
      <c r="R836" s="155">
        <v>0</v>
      </c>
      <c r="S836" s="156">
        <v>0</v>
      </c>
      <c r="T836" s="156">
        <v>0</v>
      </c>
      <c r="U836" s="156" t="s">
        <v>905</v>
      </c>
      <c r="V836" s="157">
        <v>0</v>
      </c>
      <c r="W836" s="158">
        <v>47</v>
      </c>
      <c r="X836" s="159">
        <v>1</v>
      </c>
      <c r="Y836" s="160">
        <v>1</v>
      </c>
      <c r="Z836" s="161">
        <f t="shared" si="239"/>
        <v>4.9036666666666671</v>
      </c>
      <c r="AA836" s="155">
        <v>0</v>
      </c>
      <c r="AB836" s="162" t="s">
        <v>80</v>
      </c>
      <c r="AC836" s="163" t="s">
        <v>56</v>
      </c>
      <c r="AD836" s="164" t="s">
        <v>56</v>
      </c>
      <c r="AE836" s="163" t="s">
        <v>56</v>
      </c>
      <c r="AF836" s="164">
        <f t="shared" si="240"/>
        <v>147.11000000000001</v>
      </c>
      <c r="AG836" s="165">
        <f t="shared" si="241"/>
        <v>17653.2</v>
      </c>
      <c r="AH836" s="166" t="s">
        <v>113</v>
      </c>
      <c r="AI836" s="167"/>
      <c r="AJ836" s="168"/>
      <c r="AK836" s="169"/>
      <c r="AL836" s="170"/>
      <c r="AM836" s="171"/>
      <c r="AN836" s="172"/>
      <c r="AO836" s="173">
        <f t="shared" si="238"/>
        <v>0</v>
      </c>
      <c r="AP836" s="174" t="s">
        <v>82</v>
      </c>
      <c r="AQ836" s="175" t="str" cm="1">
        <f t="array" ref="AQ836">_xlfn.IFS(OR($G836="公衆街路灯A",$G836="定額電灯"),$G836&amp;AP836,COUNTIF(G836,"*従量電灯*"),G836,1,"-")</f>
        <v>従量電灯</v>
      </c>
      <c r="AR836" s="176" t="str" cm="1">
        <f t="array" ref="AR836">_xlfn.IFS($AN836=0,"-",OR($AH836="対象外",$AH836="-"),"-",OR($G836="公衆街路灯A",$G836="定額電灯"),_xlfn.XLOOKUP($AQ836,削除禁止_電灯料金!$B:$B,削除禁止_電灯料金!$E:$E,0),1,"-")</f>
        <v>-</v>
      </c>
      <c r="AS836" s="177" t="str" cm="1">
        <f t="array" ref="AS836">_xlfn.IFS($AR836="-","-",OR($G836="公衆街路灯A",$G836="定額電灯"),_xlfn.XLOOKUP(AQ836,削除禁止_電灯料金!$B:$B,削除禁止_電灯料金!$D:$D,0),1,"-")</f>
        <v>-</v>
      </c>
      <c r="AT836" s="176">
        <f>IFERROR(IF(OR($G836="公衆街路灯A",$G836="定額電灯"),"-",ROUND((_xlfn.XLOOKUP($AQ836,削除禁止_電灯料金!$B:$B,削除禁止_電灯料金!$E:$E)*AM836/1000*$K836*$L836/12),2)),"-")</f>
        <v>0</v>
      </c>
      <c r="AU836" s="177">
        <f>IFERROR(IF(OR($G836="公衆街路灯A",$G836="定額電灯"),"-",ROUND((AM836/1000*$K836*$L836/12)*_xlfn.XLOOKUP($A836,削除禁止_電灯料金!K:K,削除禁止_電灯料金!M:M,"-"),2)),"-")</f>
        <v>0</v>
      </c>
      <c r="AV836" s="178">
        <f>IFERROR(IF(OR($G836="公衆街路灯A",$G836="定額電灯"),ROUND((((AR836+AS836)*AN836))*12*_xlfn.XLOOKUP($A836,削除禁止_電灯料金!K:K,削除禁止_電灯料金!N:N),0),ROUND((AT836+AU836)*AN836*12*_xlfn.XLOOKUP($A836,削除禁止_電灯料金!K:K,削除禁止_電灯料金!N:N),0)),0)</f>
        <v>0</v>
      </c>
      <c r="AW836" s="145"/>
    </row>
    <row r="837" spans="1:49" ht="30" customHeight="1">
      <c r="A837" s="1">
        <v>10</v>
      </c>
      <c r="B837" s="41" t="s">
        <v>880</v>
      </c>
      <c r="C837" s="42"/>
      <c r="D837" s="146" t="s">
        <v>56</v>
      </c>
      <c r="E837" s="147" t="s">
        <v>71</v>
      </c>
      <c r="F837" s="148" t="s">
        <v>829</v>
      </c>
      <c r="G837" s="148" t="s">
        <v>73</v>
      </c>
      <c r="H837" s="149"/>
      <c r="I837" s="280"/>
      <c r="J837" s="267"/>
      <c r="K837" s="152">
        <v>4</v>
      </c>
      <c r="L837" s="153">
        <v>313</v>
      </c>
      <c r="M837" s="281" t="s">
        <v>906</v>
      </c>
      <c r="N837" s="119" t="s">
        <v>75</v>
      </c>
      <c r="O837" s="120">
        <v>1</v>
      </c>
      <c r="P837" s="155" t="s">
        <v>347</v>
      </c>
      <c r="Q837" s="155">
        <v>0</v>
      </c>
      <c r="R837" s="155">
        <v>0</v>
      </c>
      <c r="S837" s="156">
        <v>0</v>
      </c>
      <c r="T837" s="156">
        <v>0</v>
      </c>
      <c r="U837" s="156">
        <v>0</v>
      </c>
      <c r="V837" s="157">
        <v>0</v>
      </c>
      <c r="W837" s="158">
        <v>18</v>
      </c>
      <c r="X837" s="159">
        <v>2</v>
      </c>
      <c r="Y837" s="160">
        <v>2</v>
      </c>
      <c r="Z837" s="161">
        <f t="shared" si="239"/>
        <v>3.7559999999999998</v>
      </c>
      <c r="AA837" s="155">
        <v>0</v>
      </c>
      <c r="AB837" s="162" t="s">
        <v>80</v>
      </c>
      <c r="AC837" s="163" t="s">
        <v>56</v>
      </c>
      <c r="AD837" s="164" t="s">
        <v>56</v>
      </c>
      <c r="AE837" s="163" t="s">
        <v>56</v>
      </c>
      <c r="AF837" s="164">
        <f t="shared" si="240"/>
        <v>56.339999999999996</v>
      </c>
      <c r="AG837" s="165">
        <f t="shared" si="241"/>
        <v>13521.599999999999</v>
      </c>
      <c r="AH837" s="166" t="s">
        <v>81</v>
      </c>
      <c r="AI837" s="167"/>
      <c r="AJ837" s="168"/>
      <c r="AK837" s="169"/>
      <c r="AL837" s="170"/>
      <c r="AM837" s="171"/>
      <c r="AN837" s="172"/>
      <c r="AO837" s="173">
        <f t="shared" si="238"/>
        <v>0</v>
      </c>
      <c r="AP837" s="174" t="s">
        <v>82</v>
      </c>
      <c r="AQ837" s="175" t="str" cm="1">
        <f t="array" ref="AQ837">_xlfn.IFS(OR($G837="公衆街路灯A",$G837="定額電灯"),$G837&amp;AP837,COUNTIF(G837,"*従量電灯*"),G837,1,"-")</f>
        <v>従量電灯</v>
      </c>
      <c r="AR837" s="176" t="str" cm="1">
        <f t="array" ref="AR837">_xlfn.IFS($AN837=0,"-",OR($AH837="対象外",$AH837="-"),"-",OR($G837="公衆街路灯A",$G837="定額電灯"),_xlfn.XLOOKUP($AQ837,削除禁止_電灯料金!$B:$B,削除禁止_電灯料金!$E:$E,0),1,"-")</f>
        <v>-</v>
      </c>
      <c r="AS837" s="177" t="str" cm="1">
        <f t="array" ref="AS837">_xlfn.IFS($AR837="-","-",OR($G837="公衆街路灯A",$G837="定額電灯"),_xlfn.XLOOKUP(AQ837,削除禁止_電灯料金!$B:$B,削除禁止_電灯料金!$D:$D,0),1,"-")</f>
        <v>-</v>
      </c>
      <c r="AT837" s="176">
        <f>IFERROR(IF(OR($G837="公衆街路灯A",$G837="定額電灯"),"-",ROUND((_xlfn.XLOOKUP($AQ837,削除禁止_電灯料金!$B:$B,削除禁止_電灯料金!$E:$E)*AM837/1000*$K837*$L837/12),2)),"-")</f>
        <v>0</v>
      </c>
      <c r="AU837" s="177">
        <f>IFERROR(IF(OR($G837="公衆街路灯A",$G837="定額電灯"),"-",ROUND((AM837/1000*$K837*$L837/12)*_xlfn.XLOOKUP($A837,削除禁止_電灯料金!K:K,削除禁止_電灯料金!M:M,"-"),2)),"-")</f>
        <v>0</v>
      </c>
      <c r="AV837" s="178">
        <f>IFERROR(IF(OR($G837="公衆街路灯A",$G837="定額電灯"),ROUND((((AR837+AS837)*AN837))*12*_xlfn.XLOOKUP($A837,削除禁止_電灯料金!K:K,削除禁止_電灯料金!N:N),0),ROUND((AT837+AU837)*AN837*12*_xlfn.XLOOKUP($A837,削除禁止_電灯料金!K:K,削除禁止_電灯料金!N:N),0)),0)</f>
        <v>0</v>
      </c>
      <c r="AW837" s="145"/>
    </row>
    <row r="838" spans="1:49" ht="30" customHeight="1">
      <c r="A838" s="1">
        <v>10</v>
      </c>
      <c r="B838" s="41" t="s">
        <v>880</v>
      </c>
      <c r="C838" s="42"/>
      <c r="D838" s="146" t="s">
        <v>56</v>
      </c>
      <c r="E838" s="147" t="s">
        <v>71</v>
      </c>
      <c r="F838" s="148" t="s">
        <v>832</v>
      </c>
      <c r="G838" s="148" t="s">
        <v>73</v>
      </c>
      <c r="H838" s="149"/>
      <c r="I838" s="280"/>
      <c r="J838" s="267"/>
      <c r="K838" s="152">
        <v>4</v>
      </c>
      <c r="L838" s="153">
        <v>313</v>
      </c>
      <c r="M838" s="281" t="s">
        <v>634</v>
      </c>
      <c r="N838" s="119" t="s">
        <v>110</v>
      </c>
      <c r="O838" s="120">
        <v>1</v>
      </c>
      <c r="P838" s="155" t="s">
        <v>294</v>
      </c>
      <c r="Q838" s="155">
        <v>0</v>
      </c>
      <c r="R838" s="155">
        <v>0</v>
      </c>
      <c r="S838" s="156">
        <v>0</v>
      </c>
      <c r="T838" s="156">
        <v>0</v>
      </c>
      <c r="U838" s="156">
        <v>0</v>
      </c>
      <c r="V838" s="157">
        <v>0</v>
      </c>
      <c r="W838" s="158">
        <v>47</v>
      </c>
      <c r="X838" s="159">
        <v>1</v>
      </c>
      <c r="Y838" s="160">
        <v>1</v>
      </c>
      <c r="Z838" s="161">
        <f t="shared" si="239"/>
        <v>4.9036666666666671</v>
      </c>
      <c r="AA838" s="155">
        <v>0</v>
      </c>
      <c r="AB838" s="162" t="s">
        <v>80</v>
      </c>
      <c r="AC838" s="163" t="s">
        <v>56</v>
      </c>
      <c r="AD838" s="164" t="s">
        <v>56</v>
      </c>
      <c r="AE838" s="163" t="s">
        <v>56</v>
      </c>
      <c r="AF838" s="164">
        <f t="shared" si="240"/>
        <v>147.11000000000001</v>
      </c>
      <c r="AG838" s="165">
        <f t="shared" si="241"/>
        <v>17653.2</v>
      </c>
      <c r="AH838" s="166" t="s">
        <v>113</v>
      </c>
      <c r="AI838" s="167"/>
      <c r="AJ838" s="168"/>
      <c r="AK838" s="169"/>
      <c r="AL838" s="170"/>
      <c r="AM838" s="171"/>
      <c r="AN838" s="172"/>
      <c r="AO838" s="173">
        <f t="shared" si="238"/>
        <v>0</v>
      </c>
      <c r="AP838" s="174" t="s">
        <v>82</v>
      </c>
      <c r="AQ838" s="175" t="str" cm="1">
        <f t="array" ref="AQ838">_xlfn.IFS(OR($G838="公衆街路灯A",$G838="定額電灯"),$G838&amp;AP838,COUNTIF(G838,"*従量電灯*"),G838,1,"-")</f>
        <v>従量電灯</v>
      </c>
      <c r="AR838" s="176" t="str" cm="1">
        <f t="array" ref="AR838">_xlfn.IFS($AN838=0,"-",OR($AH838="対象外",$AH838="-"),"-",OR($G838="公衆街路灯A",$G838="定額電灯"),_xlfn.XLOOKUP($AQ838,削除禁止_電灯料金!$B:$B,削除禁止_電灯料金!$E:$E,0),1,"-")</f>
        <v>-</v>
      </c>
      <c r="AS838" s="177" t="str" cm="1">
        <f t="array" ref="AS838">_xlfn.IFS($AR838="-","-",OR($G838="公衆街路灯A",$G838="定額電灯"),_xlfn.XLOOKUP(AQ838,削除禁止_電灯料金!$B:$B,削除禁止_電灯料金!$D:$D,0),1,"-")</f>
        <v>-</v>
      </c>
      <c r="AT838" s="176">
        <f>IFERROR(IF(OR($G838="公衆街路灯A",$G838="定額電灯"),"-",ROUND((_xlfn.XLOOKUP($AQ838,削除禁止_電灯料金!$B:$B,削除禁止_電灯料金!$E:$E)*AM838/1000*$K838*$L838/12),2)),"-")</f>
        <v>0</v>
      </c>
      <c r="AU838" s="177">
        <f>IFERROR(IF(OR($G838="公衆街路灯A",$G838="定額電灯"),"-",ROUND((AM838/1000*$K838*$L838/12)*_xlfn.XLOOKUP($A838,削除禁止_電灯料金!K:K,削除禁止_電灯料金!M:M,"-"),2)),"-")</f>
        <v>0</v>
      </c>
      <c r="AV838" s="178">
        <f>IFERROR(IF(OR($G838="公衆街路灯A",$G838="定額電灯"),ROUND((((AR838+AS838)*AN838))*12*_xlfn.XLOOKUP($A838,削除禁止_電灯料金!K:K,削除禁止_電灯料金!N:N),0),ROUND((AT838+AU838)*AN838*12*_xlfn.XLOOKUP($A838,削除禁止_電灯料金!K:K,削除禁止_電灯料金!N:N),0)),0)</f>
        <v>0</v>
      </c>
      <c r="AW838" s="145"/>
    </row>
    <row r="839" spans="1:49" ht="30" customHeight="1">
      <c r="A839" s="1">
        <v>10</v>
      </c>
      <c r="B839" s="41" t="s">
        <v>880</v>
      </c>
      <c r="C839" s="42"/>
      <c r="D839" s="146" t="s">
        <v>56</v>
      </c>
      <c r="E839" s="147" t="s">
        <v>71</v>
      </c>
      <c r="F839" s="148" t="s">
        <v>832</v>
      </c>
      <c r="G839" s="148" t="s">
        <v>73</v>
      </c>
      <c r="H839" s="149"/>
      <c r="I839" s="280"/>
      <c r="J839" s="267"/>
      <c r="K839" s="152">
        <v>4</v>
      </c>
      <c r="L839" s="153">
        <v>313</v>
      </c>
      <c r="M839" s="281" t="s">
        <v>904</v>
      </c>
      <c r="N839" s="119" t="s">
        <v>110</v>
      </c>
      <c r="O839" s="120">
        <v>1</v>
      </c>
      <c r="P839" s="155" t="s">
        <v>294</v>
      </c>
      <c r="Q839" s="155">
        <v>0</v>
      </c>
      <c r="R839" s="155">
        <v>0</v>
      </c>
      <c r="S839" s="156">
        <v>0</v>
      </c>
      <c r="T839" s="156">
        <v>0</v>
      </c>
      <c r="U839" s="156" t="s">
        <v>905</v>
      </c>
      <c r="V839" s="157">
        <v>0</v>
      </c>
      <c r="W839" s="158">
        <v>47</v>
      </c>
      <c r="X839" s="159">
        <v>1</v>
      </c>
      <c r="Y839" s="160">
        <v>1</v>
      </c>
      <c r="Z839" s="161">
        <f t="shared" si="239"/>
        <v>4.9036666666666671</v>
      </c>
      <c r="AA839" s="155">
        <v>0</v>
      </c>
      <c r="AB839" s="162" t="s">
        <v>80</v>
      </c>
      <c r="AC839" s="163" t="s">
        <v>56</v>
      </c>
      <c r="AD839" s="164" t="s">
        <v>56</v>
      </c>
      <c r="AE839" s="163" t="s">
        <v>56</v>
      </c>
      <c r="AF839" s="164">
        <f t="shared" si="240"/>
        <v>147.11000000000001</v>
      </c>
      <c r="AG839" s="165">
        <f t="shared" si="241"/>
        <v>17653.2</v>
      </c>
      <c r="AH839" s="166" t="s">
        <v>113</v>
      </c>
      <c r="AI839" s="167"/>
      <c r="AJ839" s="168"/>
      <c r="AK839" s="169"/>
      <c r="AL839" s="170"/>
      <c r="AM839" s="171"/>
      <c r="AN839" s="172"/>
      <c r="AO839" s="173">
        <f t="shared" si="238"/>
        <v>0</v>
      </c>
      <c r="AP839" s="174" t="s">
        <v>82</v>
      </c>
      <c r="AQ839" s="175" t="str" cm="1">
        <f t="array" ref="AQ839">_xlfn.IFS(OR($G839="公衆街路灯A",$G839="定額電灯"),$G839&amp;AP839,COUNTIF(G839,"*従量電灯*"),G839,1,"-")</f>
        <v>従量電灯</v>
      </c>
      <c r="AR839" s="176" t="str" cm="1">
        <f t="array" ref="AR839">_xlfn.IFS($AN839=0,"-",OR($AH839="対象外",$AH839="-"),"-",OR($G839="公衆街路灯A",$G839="定額電灯"),_xlfn.XLOOKUP($AQ839,削除禁止_電灯料金!$B:$B,削除禁止_電灯料金!$E:$E,0),1,"-")</f>
        <v>-</v>
      </c>
      <c r="AS839" s="177" t="str" cm="1">
        <f t="array" ref="AS839">_xlfn.IFS($AR839="-","-",OR($G839="公衆街路灯A",$G839="定額電灯"),_xlfn.XLOOKUP(AQ839,削除禁止_電灯料金!$B:$B,削除禁止_電灯料金!$D:$D,0),1,"-")</f>
        <v>-</v>
      </c>
      <c r="AT839" s="176">
        <f>IFERROR(IF(OR($G839="公衆街路灯A",$G839="定額電灯"),"-",ROUND((_xlfn.XLOOKUP($AQ839,削除禁止_電灯料金!$B:$B,削除禁止_電灯料金!$E:$E)*AM839/1000*$K839*$L839/12),2)),"-")</f>
        <v>0</v>
      </c>
      <c r="AU839" s="177">
        <f>IFERROR(IF(OR($G839="公衆街路灯A",$G839="定額電灯"),"-",ROUND((AM839/1000*$K839*$L839/12)*_xlfn.XLOOKUP($A839,削除禁止_電灯料金!K:K,削除禁止_電灯料金!M:M,"-"),2)),"-")</f>
        <v>0</v>
      </c>
      <c r="AV839" s="178">
        <f>IFERROR(IF(OR($G839="公衆街路灯A",$G839="定額電灯"),ROUND((((AR839+AS839)*AN839))*12*_xlfn.XLOOKUP($A839,削除禁止_電灯料金!K:K,削除禁止_電灯料金!N:N),0),ROUND((AT839+AU839)*AN839*12*_xlfn.XLOOKUP($A839,削除禁止_電灯料金!K:K,削除禁止_電灯料金!N:N),0)),0)</f>
        <v>0</v>
      </c>
      <c r="AW839" s="145"/>
    </row>
    <row r="840" spans="1:49" ht="30" customHeight="1">
      <c r="A840" s="1">
        <v>10</v>
      </c>
      <c r="B840" s="41" t="s">
        <v>880</v>
      </c>
      <c r="C840" s="42"/>
      <c r="D840" s="146" t="s">
        <v>56</v>
      </c>
      <c r="E840" s="147" t="s">
        <v>71</v>
      </c>
      <c r="F840" s="148" t="s">
        <v>832</v>
      </c>
      <c r="G840" s="148" t="s">
        <v>73</v>
      </c>
      <c r="H840" s="149"/>
      <c r="I840" s="280"/>
      <c r="J840" s="267"/>
      <c r="K840" s="152">
        <v>4</v>
      </c>
      <c r="L840" s="153">
        <v>313</v>
      </c>
      <c r="M840" s="281" t="s">
        <v>906</v>
      </c>
      <c r="N840" s="119" t="s">
        <v>75</v>
      </c>
      <c r="O840" s="120">
        <v>1</v>
      </c>
      <c r="P840" s="155" t="s">
        <v>347</v>
      </c>
      <c r="Q840" s="155">
        <v>0</v>
      </c>
      <c r="R840" s="155">
        <v>0</v>
      </c>
      <c r="S840" s="156">
        <v>0</v>
      </c>
      <c r="T840" s="156">
        <v>0</v>
      </c>
      <c r="U840" s="156">
        <v>0</v>
      </c>
      <c r="V840" s="157">
        <v>0</v>
      </c>
      <c r="W840" s="158">
        <v>18</v>
      </c>
      <c r="X840" s="159">
        <v>2</v>
      </c>
      <c r="Y840" s="160">
        <v>2</v>
      </c>
      <c r="Z840" s="161">
        <f t="shared" si="239"/>
        <v>3.7559999999999998</v>
      </c>
      <c r="AA840" s="155">
        <v>0</v>
      </c>
      <c r="AB840" s="162" t="s">
        <v>80</v>
      </c>
      <c r="AC840" s="163" t="s">
        <v>56</v>
      </c>
      <c r="AD840" s="164" t="s">
        <v>56</v>
      </c>
      <c r="AE840" s="163" t="s">
        <v>56</v>
      </c>
      <c r="AF840" s="164">
        <f t="shared" si="240"/>
        <v>56.339999999999996</v>
      </c>
      <c r="AG840" s="165">
        <f t="shared" si="241"/>
        <v>13521.599999999999</v>
      </c>
      <c r="AH840" s="166" t="s">
        <v>81</v>
      </c>
      <c r="AI840" s="167"/>
      <c r="AJ840" s="168"/>
      <c r="AK840" s="169"/>
      <c r="AL840" s="170"/>
      <c r="AM840" s="171"/>
      <c r="AN840" s="172"/>
      <c r="AO840" s="173">
        <f t="shared" si="238"/>
        <v>0</v>
      </c>
      <c r="AP840" s="174" t="s">
        <v>82</v>
      </c>
      <c r="AQ840" s="175" t="str" cm="1">
        <f t="array" ref="AQ840">_xlfn.IFS(OR($G840="公衆街路灯A",$G840="定額電灯"),$G840&amp;AP840,COUNTIF(G840,"*従量電灯*"),G840,1,"-")</f>
        <v>従量電灯</v>
      </c>
      <c r="AR840" s="176" t="str" cm="1">
        <f t="array" ref="AR840">_xlfn.IFS($AN840=0,"-",OR($AH840="対象外",$AH840="-"),"-",OR($G840="公衆街路灯A",$G840="定額電灯"),_xlfn.XLOOKUP($AQ840,削除禁止_電灯料金!$B:$B,削除禁止_電灯料金!$E:$E,0),1,"-")</f>
        <v>-</v>
      </c>
      <c r="AS840" s="177" t="str" cm="1">
        <f t="array" ref="AS840">_xlfn.IFS($AR840="-","-",OR($G840="公衆街路灯A",$G840="定額電灯"),_xlfn.XLOOKUP(AQ840,削除禁止_電灯料金!$B:$B,削除禁止_電灯料金!$D:$D,0),1,"-")</f>
        <v>-</v>
      </c>
      <c r="AT840" s="176">
        <f>IFERROR(IF(OR($G840="公衆街路灯A",$G840="定額電灯"),"-",ROUND((_xlfn.XLOOKUP($AQ840,削除禁止_電灯料金!$B:$B,削除禁止_電灯料金!$E:$E)*AM840/1000*$K840*$L840/12),2)),"-")</f>
        <v>0</v>
      </c>
      <c r="AU840" s="177">
        <f>IFERROR(IF(OR($G840="公衆街路灯A",$G840="定額電灯"),"-",ROUND((AM840/1000*$K840*$L840/12)*_xlfn.XLOOKUP($A840,削除禁止_電灯料金!K:K,削除禁止_電灯料金!M:M,"-"),2)),"-")</f>
        <v>0</v>
      </c>
      <c r="AV840" s="178">
        <f>IFERROR(IF(OR($G840="公衆街路灯A",$G840="定額電灯"),ROUND((((AR840+AS840)*AN840))*12*_xlfn.XLOOKUP($A840,削除禁止_電灯料金!K:K,削除禁止_電灯料金!N:N),0),ROUND((AT840+AU840)*AN840*12*_xlfn.XLOOKUP($A840,削除禁止_電灯料金!K:K,削除禁止_電灯料金!N:N),0)),0)</f>
        <v>0</v>
      </c>
      <c r="AW840" s="145"/>
    </row>
    <row r="841" spans="1:49" ht="30" customHeight="1">
      <c r="A841" s="1">
        <v>10</v>
      </c>
      <c r="B841" s="41" t="s">
        <v>880</v>
      </c>
      <c r="C841" s="42"/>
      <c r="D841" s="146" t="s">
        <v>56</v>
      </c>
      <c r="E841" s="147" t="s">
        <v>71</v>
      </c>
      <c r="F841" s="148" t="s">
        <v>753</v>
      </c>
      <c r="G841" s="148" t="s">
        <v>73</v>
      </c>
      <c r="H841" s="149"/>
      <c r="I841" s="280"/>
      <c r="J841" s="267"/>
      <c r="K841" s="152">
        <v>4</v>
      </c>
      <c r="L841" s="153">
        <v>156</v>
      </c>
      <c r="M841" s="281" t="s">
        <v>907</v>
      </c>
      <c r="N841" s="119" t="s">
        <v>110</v>
      </c>
      <c r="O841" s="120">
        <v>2</v>
      </c>
      <c r="P841" s="155" t="s">
        <v>294</v>
      </c>
      <c r="Q841" s="155">
        <v>0</v>
      </c>
      <c r="R841" s="155">
        <v>0</v>
      </c>
      <c r="S841" s="156" t="s">
        <v>908</v>
      </c>
      <c r="T841" s="156">
        <v>0</v>
      </c>
      <c r="U841" s="156" t="s">
        <v>905</v>
      </c>
      <c r="V841" s="157">
        <v>0</v>
      </c>
      <c r="W841" s="158">
        <v>47</v>
      </c>
      <c r="X841" s="159">
        <v>4</v>
      </c>
      <c r="Y841" s="160">
        <v>8</v>
      </c>
      <c r="Z841" s="161">
        <f t="shared" si="239"/>
        <v>19.552</v>
      </c>
      <c r="AA841" s="155">
        <v>0</v>
      </c>
      <c r="AB841" s="162" t="s">
        <v>80</v>
      </c>
      <c r="AC841" s="163" t="s">
        <v>56</v>
      </c>
      <c r="AD841" s="164" t="s">
        <v>56</v>
      </c>
      <c r="AE841" s="163" t="s">
        <v>56</v>
      </c>
      <c r="AF841" s="164">
        <f t="shared" si="240"/>
        <v>73.319999999999993</v>
      </c>
      <c r="AG841" s="165">
        <f t="shared" si="241"/>
        <v>70387.199999999997</v>
      </c>
      <c r="AH841" s="166" t="s">
        <v>113</v>
      </c>
      <c r="AI841" s="167"/>
      <c r="AJ841" s="168"/>
      <c r="AK841" s="169"/>
      <c r="AL841" s="170"/>
      <c r="AM841" s="171"/>
      <c r="AN841" s="172"/>
      <c r="AO841" s="173">
        <f t="shared" si="238"/>
        <v>0</v>
      </c>
      <c r="AP841" s="174" t="s">
        <v>82</v>
      </c>
      <c r="AQ841" s="175" t="str" cm="1">
        <f t="array" ref="AQ841">_xlfn.IFS(OR($G841="公衆街路灯A",$G841="定額電灯"),$G841&amp;AP841,COUNTIF(G841,"*従量電灯*"),G841,1,"-")</f>
        <v>従量電灯</v>
      </c>
      <c r="AR841" s="176" t="str" cm="1">
        <f t="array" ref="AR841">_xlfn.IFS($AN841=0,"-",OR($AH841="対象外",$AH841="-"),"-",OR($G841="公衆街路灯A",$G841="定額電灯"),_xlfn.XLOOKUP($AQ841,削除禁止_電灯料金!$B:$B,削除禁止_電灯料金!$E:$E,0),1,"-")</f>
        <v>-</v>
      </c>
      <c r="AS841" s="177" t="str" cm="1">
        <f t="array" ref="AS841">_xlfn.IFS($AR841="-","-",OR($G841="公衆街路灯A",$G841="定額電灯"),_xlfn.XLOOKUP(AQ841,削除禁止_電灯料金!$B:$B,削除禁止_電灯料金!$D:$D,0),1,"-")</f>
        <v>-</v>
      </c>
      <c r="AT841" s="176">
        <f>IFERROR(IF(OR($G841="公衆街路灯A",$G841="定額電灯"),"-",ROUND((_xlfn.XLOOKUP($AQ841,削除禁止_電灯料金!$B:$B,削除禁止_電灯料金!$E:$E)*AM841/1000*$K841*$L841/12),2)),"-")</f>
        <v>0</v>
      </c>
      <c r="AU841" s="177">
        <f>IFERROR(IF(OR($G841="公衆街路灯A",$G841="定額電灯"),"-",ROUND((AM841/1000*$K841*$L841/12)*_xlfn.XLOOKUP($A841,削除禁止_電灯料金!K:K,削除禁止_電灯料金!M:M,"-"),2)),"-")</f>
        <v>0</v>
      </c>
      <c r="AV841" s="178">
        <f>IFERROR(IF(OR($G841="公衆街路灯A",$G841="定額電灯"),ROUND((((AR841+AS841)*AN841))*12*_xlfn.XLOOKUP($A841,削除禁止_電灯料金!K:K,削除禁止_電灯料金!N:N),0),ROUND((AT841+AU841)*AN841*12*_xlfn.XLOOKUP($A841,削除禁止_電灯料金!K:K,削除禁止_電灯料金!N:N),0)),0)</f>
        <v>0</v>
      </c>
      <c r="AW841" s="145"/>
    </row>
    <row r="842" spans="1:49" ht="30" customHeight="1">
      <c r="A842" s="1">
        <v>10</v>
      </c>
      <c r="B842" s="41" t="s">
        <v>880</v>
      </c>
      <c r="C842" s="42"/>
      <c r="D842" s="146" t="s">
        <v>56</v>
      </c>
      <c r="E842" s="147" t="s">
        <v>71</v>
      </c>
      <c r="F842" s="148" t="s">
        <v>753</v>
      </c>
      <c r="G842" s="148" t="s">
        <v>73</v>
      </c>
      <c r="H842" s="149"/>
      <c r="I842" s="280"/>
      <c r="J842" s="267"/>
      <c r="K842" s="152">
        <v>4</v>
      </c>
      <c r="L842" s="153">
        <v>156</v>
      </c>
      <c r="M842" s="281" t="s">
        <v>909</v>
      </c>
      <c r="N842" s="119" t="s">
        <v>110</v>
      </c>
      <c r="O842" s="120">
        <v>2</v>
      </c>
      <c r="P842" s="155" t="s">
        <v>294</v>
      </c>
      <c r="Q842" s="155">
        <v>0</v>
      </c>
      <c r="R842" s="155">
        <v>0</v>
      </c>
      <c r="S842" s="156" t="s">
        <v>910</v>
      </c>
      <c r="T842" s="156">
        <v>0</v>
      </c>
      <c r="U842" s="156" t="s">
        <v>905</v>
      </c>
      <c r="V842" s="157">
        <v>0</v>
      </c>
      <c r="W842" s="158">
        <v>47</v>
      </c>
      <c r="X842" s="159">
        <v>4</v>
      </c>
      <c r="Y842" s="160">
        <v>8</v>
      </c>
      <c r="Z842" s="161">
        <f t="shared" si="239"/>
        <v>19.552</v>
      </c>
      <c r="AA842" s="155">
        <v>0</v>
      </c>
      <c r="AB842" s="162" t="s">
        <v>80</v>
      </c>
      <c r="AC842" s="163" t="s">
        <v>56</v>
      </c>
      <c r="AD842" s="164" t="s">
        <v>56</v>
      </c>
      <c r="AE842" s="163" t="s">
        <v>56</v>
      </c>
      <c r="AF842" s="164">
        <f t="shared" si="240"/>
        <v>73.319999999999993</v>
      </c>
      <c r="AG842" s="165">
        <f t="shared" si="241"/>
        <v>70387.199999999997</v>
      </c>
      <c r="AH842" s="166" t="s">
        <v>113</v>
      </c>
      <c r="AI842" s="167"/>
      <c r="AJ842" s="168"/>
      <c r="AK842" s="169"/>
      <c r="AL842" s="170"/>
      <c r="AM842" s="171"/>
      <c r="AN842" s="172"/>
      <c r="AO842" s="173">
        <f t="shared" si="238"/>
        <v>0</v>
      </c>
      <c r="AP842" s="174" t="s">
        <v>82</v>
      </c>
      <c r="AQ842" s="175" t="str" cm="1">
        <f t="array" ref="AQ842">_xlfn.IFS(OR($G842="公衆街路灯A",$G842="定額電灯"),$G842&amp;AP842,COUNTIF(G842,"*従量電灯*"),G842,1,"-")</f>
        <v>従量電灯</v>
      </c>
      <c r="AR842" s="176" t="str" cm="1">
        <f t="array" ref="AR842">_xlfn.IFS($AN842=0,"-",OR($AH842="対象外",$AH842="-"),"-",OR($G842="公衆街路灯A",$G842="定額電灯"),_xlfn.XLOOKUP($AQ842,削除禁止_電灯料金!$B:$B,削除禁止_電灯料金!$E:$E,0),1,"-")</f>
        <v>-</v>
      </c>
      <c r="AS842" s="177" t="str" cm="1">
        <f t="array" ref="AS842">_xlfn.IFS($AR842="-","-",OR($G842="公衆街路灯A",$G842="定額電灯"),_xlfn.XLOOKUP(AQ842,削除禁止_電灯料金!$B:$B,削除禁止_電灯料金!$D:$D,0),1,"-")</f>
        <v>-</v>
      </c>
      <c r="AT842" s="176">
        <f>IFERROR(IF(OR($G842="公衆街路灯A",$G842="定額電灯"),"-",ROUND((_xlfn.XLOOKUP($AQ842,削除禁止_電灯料金!$B:$B,削除禁止_電灯料金!$E:$E)*AM842/1000*$K842*$L842/12),2)),"-")</f>
        <v>0</v>
      </c>
      <c r="AU842" s="177">
        <f>IFERROR(IF(OR($G842="公衆街路灯A",$G842="定額電灯"),"-",ROUND((AM842/1000*$K842*$L842/12)*_xlfn.XLOOKUP($A842,削除禁止_電灯料金!K:K,削除禁止_電灯料金!M:M,"-"),2)),"-")</f>
        <v>0</v>
      </c>
      <c r="AV842" s="178">
        <f>IFERROR(IF(OR($G842="公衆街路灯A",$G842="定額電灯"),ROUND((((AR842+AS842)*AN842))*12*_xlfn.XLOOKUP($A842,削除禁止_電灯料金!K:K,削除禁止_電灯料金!N:N),0),ROUND((AT842+AU842)*AN842*12*_xlfn.XLOOKUP($A842,削除禁止_電灯料金!K:K,削除禁止_電灯料金!N:N),0)),0)</f>
        <v>0</v>
      </c>
      <c r="AW842" s="145"/>
    </row>
    <row r="843" spans="1:49" ht="30" customHeight="1">
      <c r="A843" s="1">
        <v>10</v>
      </c>
      <c r="B843" s="41" t="s">
        <v>880</v>
      </c>
      <c r="C843" s="42"/>
      <c r="D843" s="146" t="s">
        <v>56</v>
      </c>
      <c r="E843" s="147" t="s">
        <v>71</v>
      </c>
      <c r="F843" s="148" t="s">
        <v>753</v>
      </c>
      <c r="G843" s="148" t="s">
        <v>73</v>
      </c>
      <c r="H843" s="149"/>
      <c r="I843" s="280"/>
      <c r="J843" s="267"/>
      <c r="K843" s="152">
        <v>4</v>
      </c>
      <c r="L843" s="153">
        <v>156</v>
      </c>
      <c r="M843" s="281" t="s">
        <v>911</v>
      </c>
      <c r="N843" s="119" t="s">
        <v>110</v>
      </c>
      <c r="O843" s="120">
        <v>2</v>
      </c>
      <c r="P843" s="155" t="s">
        <v>294</v>
      </c>
      <c r="Q843" s="155">
        <v>0</v>
      </c>
      <c r="R843" s="155">
        <v>0</v>
      </c>
      <c r="S843" s="156" t="s">
        <v>912</v>
      </c>
      <c r="T843" s="156">
        <v>0</v>
      </c>
      <c r="U843" s="156" t="s">
        <v>905</v>
      </c>
      <c r="V843" s="157">
        <v>0</v>
      </c>
      <c r="W843" s="158">
        <v>47</v>
      </c>
      <c r="X843" s="159">
        <v>4</v>
      </c>
      <c r="Y843" s="160">
        <v>8</v>
      </c>
      <c r="Z843" s="161">
        <f t="shared" si="239"/>
        <v>19.552</v>
      </c>
      <c r="AA843" s="155">
        <v>0</v>
      </c>
      <c r="AB843" s="162" t="s">
        <v>80</v>
      </c>
      <c r="AC843" s="163" t="s">
        <v>56</v>
      </c>
      <c r="AD843" s="164" t="s">
        <v>56</v>
      </c>
      <c r="AE843" s="163" t="s">
        <v>56</v>
      </c>
      <c r="AF843" s="164">
        <f t="shared" si="240"/>
        <v>73.319999999999993</v>
      </c>
      <c r="AG843" s="165">
        <f t="shared" si="241"/>
        <v>70387.199999999997</v>
      </c>
      <c r="AH843" s="166" t="s">
        <v>113</v>
      </c>
      <c r="AI843" s="167"/>
      <c r="AJ843" s="168"/>
      <c r="AK843" s="169"/>
      <c r="AL843" s="170"/>
      <c r="AM843" s="171"/>
      <c r="AN843" s="172"/>
      <c r="AO843" s="173">
        <f t="shared" si="238"/>
        <v>0</v>
      </c>
      <c r="AP843" s="174" t="s">
        <v>82</v>
      </c>
      <c r="AQ843" s="175" t="str" cm="1">
        <f t="array" ref="AQ843">_xlfn.IFS(OR($G843="公衆街路灯A",$G843="定額電灯"),$G843&amp;AP843,COUNTIF(G843,"*従量電灯*"),G843,1,"-")</f>
        <v>従量電灯</v>
      </c>
      <c r="AR843" s="176" t="str" cm="1">
        <f t="array" ref="AR843">_xlfn.IFS($AN843=0,"-",OR($AH843="対象外",$AH843="-"),"-",OR($G843="公衆街路灯A",$G843="定額電灯"),_xlfn.XLOOKUP($AQ843,削除禁止_電灯料金!$B:$B,削除禁止_電灯料金!$E:$E,0),1,"-")</f>
        <v>-</v>
      </c>
      <c r="AS843" s="177" t="str" cm="1">
        <f t="array" ref="AS843">_xlfn.IFS($AR843="-","-",OR($G843="公衆街路灯A",$G843="定額電灯"),_xlfn.XLOOKUP(AQ843,削除禁止_電灯料金!$B:$B,削除禁止_電灯料金!$D:$D,0),1,"-")</f>
        <v>-</v>
      </c>
      <c r="AT843" s="176">
        <f>IFERROR(IF(OR($G843="公衆街路灯A",$G843="定額電灯"),"-",ROUND((_xlfn.XLOOKUP($AQ843,削除禁止_電灯料金!$B:$B,削除禁止_電灯料金!$E:$E)*AM843/1000*$K843*$L843/12),2)),"-")</f>
        <v>0</v>
      </c>
      <c r="AU843" s="177">
        <f>IFERROR(IF(OR($G843="公衆街路灯A",$G843="定額電灯"),"-",ROUND((AM843/1000*$K843*$L843/12)*_xlfn.XLOOKUP($A843,削除禁止_電灯料金!K:K,削除禁止_電灯料金!M:M,"-"),2)),"-")</f>
        <v>0</v>
      </c>
      <c r="AV843" s="178">
        <f>IFERROR(IF(OR($G843="公衆街路灯A",$G843="定額電灯"),ROUND((((AR843+AS843)*AN843))*12*_xlfn.XLOOKUP($A843,削除禁止_電灯料金!K:K,削除禁止_電灯料金!N:N),0),ROUND((AT843+AU843)*AN843*12*_xlfn.XLOOKUP($A843,削除禁止_電灯料金!K:K,削除禁止_電灯料金!N:N),0)),0)</f>
        <v>0</v>
      </c>
      <c r="AW843" s="145"/>
    </row>
    <row r="844" spans="1:49" ht="30" customHeight="1">
      <c r="A844" s="1">
        <v>10</v>
      </c>
      <c r="B844" s="41" t="s">
        <v>880</v>
      </c>
      <c r="C844" s="42"/>
      <c r="D844" s="146" t="s">
        <v>56</v>
      </c>
      <c r="E844" s="147" t="s">
        <v>71</v>
      </c>
      <c r="F844" s="148" t="s">
        <v>753</v>
      </c>
      <c r="G844" s="148" t="s">
        <v>73</v>
      </c>
      <c r="H844" s="149"/>
      <c r="I844" s="280"/>
      <c r="J844" s="267"/>
      <c r="K844" s="152">
        <v>24</v>
      </c>
      <c r="L844" s="153">
        <v>365</v>
      </c>
      <c r="M844" s="281" t="s">
        <v>684</v>
      </c>
      <c r="N844" s="119" t="s">
        <v>86</v>
      </c>
      <c r="O844" s="120">
        <v>1</v>
      </c>
      <c r="P844" s="155" t="s">
        <v>434</v>
      </c>
      <c r="Q844" s="155">
        <v>0</v>
      </c>
      <c r="R844" s="155">
        <v>0</v>
      </c>
      <c r="S844" s="156">
        <v>0</v>
      </c>
      <c r="T844" s="156">
        <v>0</v>
      </c>
      <c r="U844" s="156">
        <v>0</v>
      </c>
      <c r="V844" s="157" t="s">
        <v>90</v>
      </c>
      <c r="W844" s="158">
        <v>3</v>
      </c>
      <c r="X844" s="159">
        <v>2</v>
      </c>
      <c r="Y844" s="160">
        <v>2</v>
      </c>
      <c r="Z844" s="161">
        <f t="shared" si="239"/>
        <v>4.38</v>
      </c>
      <c r="AA844" s="155">
        <v>0</v>
      </c>
      <c r="AB844" s="162" t="s">
        <v>80</v>
      </c>
      <c r="AC844" s="163" t="s">
        <v>56</v>
      </c>
      <c r="AD844" s="164" t="s">
        <v>56</v>
      </c>
      <c r="AE844" s="163" t="s">
        <v>56</v>
      </c>
      <c r="AF844" s="164">
        <f t="shared" si="240"/>
        <v>65.7</v>
      </c>
      <c r="AG844" s="165">
        <f t="shared" si="241"/>
        <v>15768</v>
      </c>
      <c r="AH844" s="166" t="s">
        <v>81</v>
      </c>
      <c r="AI844" s="167"/>
      <c r="AJ844" s="168"/>
      <c r="AK844" s="169"/>
      <c r="AL844" s="170"/>
      <c r="AM844" s="171"/>
      <c r="AN844" s="172"/>
      <c r="AO844" s="173">
        <f t="shared" si="238"/>
        <v>0</v>
      </c>
      <c r="AP844" s="174" t="s">
        <v>82</v>
      </c>
      <c r="AQ844" s="175" t="str" cm="1">
        <f t="array" ref="AQ844">_xlfn.IFS(OR($G844="公衆街路灯A",$G844="定額電灯"),$G844&amp;AP844,COUNTIF(G844,"*従量電灯*"),G844,1,"-")</f>
        <v>従量電灯</v>
      </c>
      <c r="AR844" s="176" t="str" cm="1">
        <f t="array" ref="AR844">_xlfn.IFS($AN844=0,"-",OR($AH844="対象外",$AH844="-"),"-",OR($G844="公衆街路灯A",$G844="定額電灯"),_xlfn.XLOOKUP($AQ844,削除禁止_電灯料金!$B:$B,削除禁止_電灯料金!$E:$E,0),1,"-")</f>
        <v>-</v>
      </c>
      <c r="AS844" s="177" t="str" cm="1">
        <f t="array" ref="AS844">_xlfn.IFS($AR844="-","-",OR($G844="公衆街路灯A",$G844="定額電灯"),_xlfn.XLOOKUP(AQ844,削除禁止_電灯料金!$B:$B,削除禁止_電灯料金!$D:$D,0),1,"-")</f>
        <v>-</v>
      </c>
      <c r="AT844" s="176">
        <f>IFERROR(IF(OR($G844="公衆街路灯A",$G844="定額電灯"),"-",ROUND((_xlfn.XLOOKUP($AQ844,削除禁止_電灯料金!$B:$B,削除禁止_電灯料金!$E:$E)*AM844/1000*$K844*$L844/12),2)),"-")</f>
        <v>0</v>
      </c>
      <c r="AU844" s="177">
        <f>IFERROR(IF(OR($G844="公衆街路灯A",$G844="定額電灯"),"-",ROUND((AM844/1000*$K844*$L844/12)*_xlfn.XLOOKUP($A844,削除禁止_電灯料金!K:K,削除禁止_電灯料金!M:M,"-"),2)),"-")</f>
        <v>0</v>
      </c>
      <c r="AV844" s="178">
        <f>IFERROR(IF(OR($G844="公衆街路灯A",$G844="定額電灯"),ROUND((((AR844+AS844)*AN844))*12*_xlfn.XLOOKUP($A844,削除禁止_電灯料金!K:K,削除禁止_電灯料金!N:N),0),ROUND((AT844+AU844)*AN844*12*_xlfn.XLOOKUP($A844,削除禁止_電灯料金!K:K,削除禁止_電灯料金!N:N),0)),0)</f>
        <v>0</v>
      </c>
      <c r="AW844" s="145"/>
    </row>
    <row r="845" spans="1:49" ht="30" customHeight="1">
      <c r="A845" s="1">
        <v>10</v>
      </c>
      <c r="B845" s="41" t="s">
        <v>880</v>
      </c>
      <c r="C845" s="42"/>
      <c r="D845" s="146" t="s">
        <v>56</v>
      </c>
      <c r="E845" s="147" t="s">
        <v>71</v>
      </c>
      <c r="F845" s="148" t="s">
        <v>753</v>
      </c>
      <c r="G845" s="148" t="s">
        <v>73</v>
      </c>
      <c r="H845" s="149"/>
      <c r="I845" s="280"/>
      <c r="J845" s="267"/>
      <c r="K845" s="152">
        <v>4</v>
      </c>
      <c r="L845" s="153">
        <v>156</v>
      </c>
      <c r="M845" s="281" t="s">
        <v>913</v>
      </c>
      <c r="N845" s="119" t="s">
        <v>110</v>
      </c>
      <c r="O845" s="120">
        <v>2</v>
      </c>
      <c r="P845" s="155" t="s">
        <v>294</v>
      </c>
      <c r="Q845" s="155">
        <v>0</v>
      </c>
      <c r="R845" s="155">
        <v>0</v>
      </c>
      <c r="S845" s="156" t="s">
        <v>908</v>
      </c>
      <c r="T845" s="156">
        <v>0</v>
      </c>
      <c r="U845" s="156" t="s">
        <v>96</v>
      </c>
      <c r="V845" s="157">
        <v>0</v>
      </c>
      <c r="W845" s="158">
        <v>47</v>
      </c>
      <c r="X845" s="159">
        <v>4</v>
      </c>
      <c r="Y845" s="160">
        <v>8</v>
      </c>
      <c r="Z845" s="161">
        <f t="shared" si="239"/>
        <v>19.552</v>
      </c>
      <c r="AA845" s="155">
        <v>0</v>
      </c>
      <c r="AB845" s="162" t="s">
        <v>80</v>
      </c>
      <c r="AC845" s="163" t="s">
        <v>56</v>
      </c>
      <c r="AD845" s="164" t="s">
        <v>56</v>
      </c>
      <c r="AE845" s="163" t="s">
        <v>56</v>
      </c>
      <c r="AF845" s="164">
        <f t="shared" si="240"/>
        <v>73.319999999999993</v>
      </c>
      <c r="AG845" s="165">
        <f t="shared" si="241"/>
        <v>70387.199999999997</v>
      </c>
      <c r="AH845" s="166" t="s">
        <v>113</v>
      </c>
      <c r="AI845" s="167"/>
      <c r="AJ845" s="168"/>
      <c r="AK845" s="169"/>
      <c r="AL845" s="170"/>
      <c r="AM845" s="171"/>
      <c r="AN845" s="172"/>
      <c r="AO845" s="173">
        <f t="shared" si="238"/>
        <v>0</v>
      </c>
      <c r="AP845" s="174" t="s">
        <v>82</v>
      </c>
      <c r="AQ845" s="175" t="str" cm="1">
        <f t="array" ref="AQ845">_xlfn.IFS(OR($G845="公衆街路灯A",$G845="定額電灯"),$G845&amp;AP845,COUNTIF(G845,"*従量電灯*"),G845,1,"-")</f>
        <v>従量電灯</v>
      </c>
      <c r="AR845" s="176" t="str" cm="1">
        <f t="array" ref="AR845">_xlfn.IFS($AN845=0,"-",OR($AH845="対象外",$AH845="-"),"-",OR($G845="公衆街路灯A",$G845="定額電灯"),_xlfn.XLOOKUP($AQ845,削除禁止_電灯料金!$B:$B,削除禁止_電灯料金!$E:$E,0),1,"-")</f>
        <v>-</v>
      </c>
      <c r="AS845" s="177" t="str" cm="1">
        <f t="array" ref="AS845">_xlfn.IFS($AR845="-","-",OR($G845="公衆街路灯A",$G845="定額電灯"),_xlfn.XLOOKUP(AQ845,削除禁止_電灯料金!$B:$B,削除禁止_電灯料金!$D:$D,0),1,"-")</f>
        <v>-</v>
      </c>
      <c r="AT845" s="176">
        <f>IFERROR(IF(OR($G845="公衆街路灯A",$G845="定額電灯"),"-",ROUND((_xlfn.XLOOKUP($AQ845,削除禁止_電灯料金!$B:$B,削除禁止_電灯料金!$E:$E)*AM845/1000*$K845*$L845/12),2)),"-")</f>
        <v>0</v>
      </c>
      <c r="AU845" s="177">
        <f>IFERROR(IF(OR($G845="公衆街路灯A",$G845="定額電灯"),"-",ROUND((AM845/1000*$K845*$L845/12)*_xlfn.XLOOKUP($A845,削除禁止_電灯料金!K:K,削除禁止_電灯料金!M:M,"-"),2)),"-")</f>
        <v>0</v>
      </c>
      <c r="AV845" s="178">
        <f>IFERROR(IF(OR($G845="公衆街路灯A",$G845="定額電灯"),ROUND((((AR845+AS845)*AN845))*12*_xlfn.XLOOKUP($A845,削除禁止_電灯料金!K:K,削除禁止_電灯料金!N:N),0),ROUND((AT845+AU845)*AN845*12*_xlfn.XLOOKUP($A845,削除禁止_電灯料金!K:K,削除禁止_電灯料金!N:N),0)),0)</f>
        <v>0</v>
      </c>
      <c r="AW845" s="145"/>
    </row>
    <row r="846" spans="1:49" ht="30" customHeight="1">
      <c r="A846" s="1">
        <v>10</v>
      </c>
      <c r="B846" s="41" t="s">
        <v>880</v>
      </c>
      <c r="C846" s="42"/>
      <c r="D846" s="146" t="s">
        <v>56</v>
      </c>
      <c r="E846" s="147" t="s">
        <v>71</v>
      </c>
      <c r="F846" s="148" t="s">
        <v>753</v>
      </c>
      <c r="G846" s="148" t="s">
        <v>73</v>
      </c>
      <c r="H846" s="149"/>
      <c r="I846" s="280"/>
      <c r="J846" s="267"/>
      <c r="K846" s="152">
        <v>4</v>
      </c>
      <c r="L846" s="153">
        <v>156</v>
      </c>
      <c r="M846" s="281" t="s">
        <v>914</v>
      </c>
      <c r="N846" s="119" t="s">
        <v>110</v>
      </c>
      <c r="O846" s="120">
        <v>2</v>
      </c>
      <c r="P846" s="155" t="s">
        <v>294</v>
      </c>
      <c r="Q846" s="155">
        <v>0</v>
      </c>
      <c r="R846" s="155">
        <v>0</v>
      </c>
      <c r="S846" s="156" t="s">
        <v>910</v>
      </c>
      <c r="T846" s="156">
        <v>0</v>
      </c>
      <c r="U846" s="156" t="s">
        <v>96</v>
      </c>
      <c r="V846" s="157">
        <v>0</v>
      </c>
      <c r="W846" s="158">
        <v>47</v>
      </c>
      <c r="X846" s="159">
        <v>4</v>
      </c>
      <c r="Y846" s="160">
        <v>8</v>
      </c>
      <c r="Z846" s="161">
        <f t="shared" si="239"/>
        <v>19.552</v>
      </c>
      <c r="AA846" s="155">
        <v>0</v>
      </c>
      <c r="AB846" s="162" t="s">
        <v>80</v>
      </c>
      <c r="AC846" s="163" t="s">
        <v>56</v>
      </c>
      <c r="AD846" s="164" t="s">
        <v>56</v>
      </c>
      <c r="AE846" s="163" t="s">
        <v>56</v>
      </c>
      <c r="AF846" s="164">
        <f t="shared" si="240"/>
        <v>73.319999999999993</v>
      </c>
      <c r="AG846" s="165">
        <f t="shared" si="241"/>
        <v>70387.199999999997</v>
      </c>
      <c r="AH846" s="166" t="s">
        <v>113</v>
      </c>
      <c r="AI846" s="167"/>
      <c r="AJ846" s="168"/>
      <c r="AK846" s="169"/>
      <c r="AL846" s="170"/>
      <c r="AM846" s="171"/>
      <c r="AN846" s="172"/>
      <c r="AO846" s="173">
        <f t="shared" si="238"/>
        <v>0</v>
      </c>
      <c r="AP846" s="174" t="s">
        <v>82</v>
      </c>
      <c r="AQ846" s="175" t="str" cm="1">
        <f t="array" ref="AQ846">_xlfn.IFS(OR($G846="公衆街路灯A",$G846="定額電灯"),$G846&amp;AP846,COUNTIF(G846,"*従量電灯*"),G846,1,"-")</f>
        <v>従量電灯</v>
      </c>
      <c r="AR846" s="176" t="str" cm="1">
        <f t="array" ref="AR846">_xlfn.IFS($AN846=0,"-",OR($AH846="対象外",$AH846="-"),"-",OR($G846="公衆街路灯A",$G846="定額電灯"),_xlfn.XLOOKUP($AQ846,削除禁止_電灯料金!$B:$B,削除禁止_電灯料金!$E:$E,0),1,"-")</f>
        <v>-</v>
      </c>
      <c r="AS846" s="177" t="str" cm="1">
        <f t="array" ref="AS846">_xlfn.IFS($AR846="-","-",OR($G846="公衆街路灯A",$G846="定額電灯"),_xlfn.XLOOKUP(AQ846,削除禁止_電灯料金!$B:$B,削除禁止_電灯料金!$D:$D,0),1,"-")</f>
        <v>-</v>
      </c>
      <c r="AT846" s="176">
        <f>IFERROR(IF(OR($G846="公衆街路灯A",$G846="定額電灯"),"-",ROUND((_xlfn.XLOOKUP($AQ846,削除禁止_電灯料金!$B:$B,削除禁止_電灯料金!$E:$E)*AM846/1000*$K846*$L846/12),2)),"-")</f>
        <v>0</v>
      </c>
      <c r="AU846" s="177">
        <f>IFERROR(IF(OR($G846="公衆街路灯A",$G846="定額電灯"),"-",ROUND((AM846/1000*$K846*$L846/12)*_xlfn.XLOOKUP($A846,削除禁止_電灯料金!K:K,削除禁止_電灯料金!M:M,"-"),2)),"-")</f>
        <v>0</v>
      </c>
      <c r="AV846" s="178">
        <f>IFERROR(IF(OR($G846="公衆街路灯A",$G846="定額電灯"),ROUND((((AR846+AS846)*AN846))*12*_xlfn.XLOOKUP($A846,削除禁止_電灯料金!K:K,削除禁止_電灯料金!N:N),0),ROUND((AT846+AU846)*AN846*12*_xlfn.XLOOKUP($A846,削除禁止_電灯料金!K:K,削除禁止_電灯料金!N:N),0)),0)</f>
        <v>0</v>
      </c>
      <c r="AW846" s="145"/>
    </row>
    <row r="847" spans="1:49" ht="30" customHeight="1">
      <c r="A847" s="1">
        <v>10</v>
      </c>
      <c r="B847" s="41" t="s">
        <v>880</v>
      </c>
      <c r="C847" s="42"/>
      <c r="D847" s="146" t="s">
        <v>56</v>
      </c>
      <c r="E847" s="147" t="s">
        <v>71</v>
      </c>
      <c r="F847" s="148" t="s">
        <v>753</v>
      </c>
      <c r="G847" s="148" t="s">
        <v>73</v>
      </c>
      <c r="H847" s="149"/>
      <c r="I847" s="280"/>
      <c r="J847" s="267"/>
      <c r="K847" s="152">
        <v>4</v>
      </c>
      <c r="L847" s="153">
        <v>156</v>
      </c>
      <c r="M847" s="281" t="s">
        <v>915</v>
      </c>
      <c r="N847" s="119" t="s">
        <v>110</v>
      </c>
      <c r="O847" s="120">
        <v>2</v>
      </c>
      <c r="P847" s="155" t="s">
        <v>294</v>
      </c>
      <c r="Q847" s="155">
        <v>0</v>
      </c>
      <c r="R847" s="155">
        <v>0</v>
      </c>
      <c r="S847" s="156" t="s">
        <v>912</v>
      </c>
      <c r="T847" s="156">
        <v>0</v>
      </c>
      <c r="U847" s="156" t="s">
        <v>96</v>
      </c>
      <c r="V847" s="157">
        <v>0</v>
      </c>
      <c r="W847" s="158">
        <v>47</v>
      </c>
      <c r="X847" s="159">
        <v>4</v>
      </c>
      <c r="Y847" s="160">
        <v>8</v>
      </c>
      <c r="Z847" s="161">
        <f t="shared" si="239"/>
        <v>19.552</v>
      </c>
      <c r="AA847" s="155">
        <v>0</v>
      </c>
      <c r="AB847" s="162" t="s">
        <v>80</v>
      </c>
      <c r="AC847" s="163" t="s">
        <v>56</v>
      </c>
      <c r="AD847" s="164" t="s">
        <v>56</v>
      </c>
      <c r="AE847" s="163" t="s">
        <v>56</v>
      </c>
      <c r="AF847" s="164">
        <f t="shared" si="240"/>
        <v>73.319999999999993</v>
      </c>
      <c r="AG847" s="165">
        <f t="shared" si="241"/>
        <v>70387.199999999997</v>
      </c>
      <c r="AH847" s="166" t="s">
        <v>113</v>
      </c>
      <c r="AI847" s="167"/>
      <c r="AJ847" s="168"/>
      <c r="AK847" s="169"/>
      <c r="AL847" s="170"/>
      <c r="AM847" s="171"/>
      <c r="AN847" s="172"/>
      <c r="AO847" s="173">
        <f t="shared" si="238"/>
        <v>0</v>
      </c>
      <c r="AP847" s="174" t="s">
        <v>82</v>
      </c>
      <c r="AQ847" s="175" t="str" cm="1">
        <f t="array" ref="AQ847">_xlfn.IFS(OR($G847="公衆街路灯A",$G847="定額電灯"),$G847&amp;AP847,COUNTIF(G847,"*従量電灯*"),G847,1,"-")</f>
        <v>従量電灯</v>
      </c>
      <c r="AR847" s="176" t="str" cm="1">
        <f t="array" ref="AR847">_xlfn.IFS($AN847=0,"-",OR($AH847="対象外",$AH847="-"),"-",OR($G847="公衆街路灯A",$G847="定額電灯"),_xlfn.XLOOKUP($AQ847,削除禁止_電灯料金!$B:$B,削除禁止_電灯料金!$E:$E,0),1,"-")</f>
        <v>-</v>
      </c>
      <c r="AS847" s="177" t="str" cm="1">
        <f t="array" ref="AS847">_xlfn.IFS($AR847="-","-",OR($G847="公衆街路灯A",$G847="定額電灯"),_xlfn.XLOOKUP(AQ847,削除禁止_電灯料金!$B:$B,削除禁止_電灯料金!$D:$D,0),1,"-")</f>
        <v>-</v>
      </c>
      <c r="AT847" s="176">
        <f>IFERROR(IF(OR($G847="公衆街路灯A",$G847="定額電灯"),"-",ROUND((_xlfn.XLOOKUP($AQ847,削除禁止_電灯料金!$B:$B,削除禁止_電灯料金!$E:$E)*AM847/1000*$K847*$L847/12),2)),"-")</f>
        <v>0</v>
      </c>
      <c r="AU847" s="177">
        <f>IFERROR(IF(OR($G847="公衆街路灯A",$G847="定額電灯"),"-",ROUND((AM847/1000*$K847*$L847/12)*_xlfn.XLOOKUP($A847,削除禁止_電灯料金!K:K,削除禁止_電灯料金!M:M,"-"),2)),"-")</f>
        <v>0</v>
      </c>
      <c r="AV847" s="178">
        <f>IFERROR(IF(OR($G847="公衆街路灯A",$G847="定額電灯"),ROUND((((AR847+AS847)*AN847))*12*_xlfn.XLOOKUP($A847,削除禁止_電灯料金!K:K,削除禁止_電灯料金!N:N),0),ROUND((AT847+AU847)*AN847*12*_xlfn.XLOOKUP($A847,削除禁止_電灯料金!K:K,削除禁止_電灯料金!N:N),0)),0)</f>
        <v>0</v>
      </c>
      <c r="AW847" s="145"/>
    </row>
    <row r="848" spans="1:49" ht="30" customHeight="1">
      <c r="A848" s="1">
        <v>10</v>
      </c>
      <c r="B848" s="41" t="s">
        <v>880</v>
      </c>
      <c r="C848" s="42"/>
      <c r="D848" s="146" t="s">
        <v>56</v>
      </c>
      <c r="E848" s="147" t="s">
        <v>71</v>
      </c>
      <c r="F848" s="148" t="s">
        <v>753</v>
      </c>
      <c r="G848" s="148" t="s">
        <v>73</v>
      </c>
      <c r="H848" s="149"/>
      <c r="I848" s="280"/>
      <c r="J848" s="267"/>
      <c r="K848" s="152">
        <v>4</v>
      </c>
      <c r="L848" s="153">
        <v>156</v>
      </c>
      <c r="M848" s="281" t="s">
        <v>916</v>
      </c>
      <c r="N848" s="119" t="s">
        <v>110</v>
      </c>
      <c r="O848" s="120">
        <v>2</v>
      </c>
      <c r="P848" s="155" t="s">
        <v>294</v>
      </c>
      <c r="Q848" s="155">
        <v>0</v>
      </c>
      <c r="R848" s="155">
        <v>0</v>
      </c>
      <c r="S848" s="156" t="s">
        <v>908</v>
      </c>
      <c r="T848" s="156">
        <v>0</v>
      </c>
      <c r="U848" s="156" t="s">
        <v>96</v>
      </c>
      <c r="V848" s="157" t="s">
        <v>90</v>
      </c>
      <c r="W848" s="158">
        <v>47</v>
      </c>
      <c r="X848" s="159">
        <v>4</v>
      </c>
      <c r="Y848" s="160">
        <v>8</v>
      </c>
      <c r="Z848" s="161">
        <f t="shared" si="239"/>
        <v>19.552</v>
      </c>
      <c r="AA848" s="155">
        <v>0</v>
      </c>
      <c r="AB848" s="162" t="s">
        <v>80</v>
      </c>
      <c r="AC848" s="163" t="s">
        <v>56</v>
      </c>
      <c r="AD848" s="164" t="s">
        <v>56</v>
      </c>
      <c r="AE848" s="163" t="s">
        <v>56</v>
      </c>
      <c r="AF848" s="164">
        <f t="shared" si="240"/>
        <v>73.319999999999993</v>
      </c>
      <c r="AG848" s="165">
        <f t="shared" si="241"/>
        <v>70387.199999999997</v>
      </c>
      <c r="AH848" s="166" t="s">
        <v>113</v>
      </c>
      <c r="AI848" s="167"/>
      <c r="AJ848" s="168"/>
      <c r="AK848" s="169"/>
      <c r="AL848" s="170"/>
      <c r="AM848" s="171"/>
      <c r="AN848" s="172"/>
      <c r="AO848" s="173">
        <f t="shared" si="238"/>
        <v>0</v>
      </c>
      <c r="AP848" s="174" t="s">
        <v>82</v>
      </c>
      <c r="AQ848" s="175" t="str" cm="1">
        <f t="array" ref="AQ848">_xlfn.IFS(OR($G848="公衆街路灯A",$G848="定額電灯"),$G848&amp;AP848,COUNTIF(G848,"*従量電灯*"),G848,1,"-")</f>
        <v>従量電灯</v>
      </c>
      <c r="AR848" s="176" t="str" cm="1">
        <f t="array" ref="AR848">_xlfn.IFS($AN848=0,"-",OR($AH848="対象外",$AH848="-"),"-",OR($G848="公衆街路灯A",$G848="定額電灯"),_xlfn.XLOOKUP($AQ848,削除禁止_電灯料金!$B:$B,削除禁止_電灯料金!$E:$E,0),1,"-")</f>
        <v>-</v>
      </c>
      <c r="AS848" s="177" t="str" cm="1">
        <f t="array" ref="AS848">_xlfn.IFS($AR848="-","-",OR($G848="公衆街路灯A",$G848="定額電灯"),_xlfn.XLOOKUP(AQ848,削除禁止_電灯料金!$B:$B,削除禁止_電灯料金!$D:$D,0),1,"-")</f>
        <v>-</v>
      </c>
      <c r="AT848" s="176">
        <f>IFERROR(IF(OR($G848="公衆街路灯A",$G848="定額電灯"),"-",ROUND((_xlfn.XLOOKUP($AQ848,削除禁止_電灯料金!$B:$B,削除禁止_電灯料金!$E:$E)*AM848/1000*$K848*$L848/12),2)),"-")</f>
        <v>0</v>
      </c>
      <c r="AU848" s="177">
        <f>IFERROR(IF(OR($G848="公衆街路灯A",$G848="定額電灯"),"-",ROUND((AM848/1000*$K848*$L848/12)*_xlfn.XLOOKUP($A848,削除禁止_電灯料金!K:K,削除禁止_電灯料金!M:M,"-"),2)),"-")</f>
        <v>0</v>
      </c>
      <c r="AV848" s="178">
        <f>IFERROR(IF(OR($G848="公衆街路灯A",$G848="定額電灯"),ROUND((((AR848+AS848)*AN848))*12*_xlfn.XLOOKUP($A848,削除禁止_電灯料金!K:K,削除禁止_電灯料金!N:N),0),ROUND((AT848+AU848)*AN848*12*_xlfn.XLOOKUP($A848,削除禁止_電灯料金!K:K,削除禁止_電灯料金!N:N),0)),0)</f>
        <v>0</v>
      </c>
      <c r="AW848" s="145"/>
    </row>
    <row r="849" spans="1:49" ht="30" customHeight="1">
      <c r="A849" s="1">
        <v>10</v>
      </c>
      <c r="B849" s="41" t="s">
        <v>880</v>
      </c>
      <c r="C849" s="42"/>
      <c r="D849" s="146" t="s">
        <v>56</v>
      </c>
      <c r="E849" s="147" t="s">
        <v>71</v>
      </c>
      <c r="F849" s="148" t="s">
        <v>753</v>
      </c>
      <c r="G849" s="148" t="s">
        <v>73</v>
      </c>
      <c r="H849" s="149"/>
      <c r="I849" s="280"/>
      <c r="J849" s="267"/>
      <c r="K849" s="320">
        <v>0</v>
      </c>
      <c r="L849" s="321">
        <v>0</v>
      </c>
      <c r="M849" s="281" t="s">
        <v>917</v>
      </c>
      <c r="N849" s="119" t="s">
        <v>918</v>
      </c>
      <c r="O849" s="120">
        <v>1</v>
      </c>
      <c r="P849" s="155">
        <v>0</v>
      </c>
      <c r="Q849" s="155">
        <v>0</v>
      </c>
      <c r="R849" s="155">
        <v>0</v>
      </c>
      <c r="S849" s="156">
        <v>0</v>
      </c>
      <c r="T849" s="156">
        <v>0</v>
      </c>
      <c r="U849" s="156">
        <v>0</v>
      </c>
      <c r="V849" s="157">
        <v>0</v>
      </c>
      <c r="W849" s="158">
        <v>0</v>
      </c>
      <c r="X849" s="159">
        <v>4</v>
      </c>
      <c r="Y849" s="160">
        <v>4</v>
      </c>
      <c r="Z849" s="161">
        <f t="shared" si="239"/>
        <v>0</v>
      </c>
      <c r="AA849" s="155">
        <v>0</v>
      </c>
      <c r="AB849" s="162" t="s">
        <v>80</v>
      </c>
      <c r="AC849" s="163" t="s">
        <v>56</v>
      </c>
      <c r="AD849" s="164" t="s">
        <v>56</v>
      </c>
      <c r="AE849" s="163" t="s">
        <v>56</v>
      </c>
      <c r="AF849" s="164">
        <f t="shared" si="240"/>
        <v>0</v>
      </c>
      <c r="AG849" s="165">
        <f t="shared" si="241"/>
        <v>0</v>
      </c>
      <c r="AH849" s="166" t="s">
        <v>919</v>
      </c>
      <c r="AI849" s="167"/>
      <c r="AJ849" s="168"/>
      <c r="AK849" s="169"/>
      <c r="AL849" s="170"/>
      <c r="AM849" s="171"/>
      <c r="AN849" s="172"/>
      <c r="AO849" s="173">
        <f t="shared" si="238"/>
        <v>0</v>
      </c>
      <c r="AP849" s="174" t="s">
        <v>82</v>
      </c>
      <c r="AQ849" s="175" t="str" cm="1">
        <f t="array" ref="AQ849">_xlfn.IFS(OR($G849="公衆街路灯A",$G849="定額電灯"),$G849&amp;AP849,COUNTIF(G849,"*従量電灯*"),G849,1,"-")</f>
        <v>従量電灯</v>
      </c>
      <c r="AR849" s="176" t="str" cm="1">
        <f t="array" ref="AR849">_xlfn.IFS($AN849=0,"-",OR($AH849="対象外",$AH849="-"),"-",OR($G849="公衆街路灯A",$G849="定額電灯"),_xlfn.XLOOKUP($AQ849,削除禁止_電灯料金!$B:$B,削除禁止_電灯料金!$E:$E,0),1,"-")</f>
        <v>-</v>
      </c>
      <c r="AS849" s="177" t="str" cm="1">
        <f t="array" ref="AS849">_xlfn.IFS($AR849="-","-",OR($G849="公衆街路灯A",$G849="定額電灯"),_xlfn.XLOOKUP(AQ849,削除禁止_電灯料金!$B:$B,削除禁止_電灯料金!$D:$D,0),1,"-")</f>
        <v>-</v>
      </c>
      <c r="AT849" s="176">
        <f>IFERROR(IF(OR($G849="公衆街路灯A",$G849="定額電灯"),"-",ROUND((_xlfn.XLOOKUP($AQ849,削除禁止_電灯料金!$B:$B,削除禁止_電灯料金!$E:$E)*AM849/1000*$K849*$L849/12),2)),"-")</f>
        <v>0</v>
      </c>
      <c r="AU849" s="177">
        <f>IFERROR(IF(OR($G849="公衆街路灯A",$G849="定額電灯"),"-",ROUND((AM849/1000*$K849*$L849/12)*_xlfn.XLOOKUP($A849,削除禁止_電灯料金!K:K,削除禁止_電灯料金!M:M,"-"),2)),"-")</f>
        <v>0</v>
      </c>
      <c r="AV849" s="178">
        <f>IFERROR(IF(OR($G849="公衆街路灯A",$G849="定額電灯"),ROUND((((AR849+AS849)*AN849))*12*_xlfn.XLOOKUP($A849,削除禁止_電灯料金!K:K,削除禁止_電灯料金!N:N),0),ROUND((AT849+AU849)*AN849*12*_xlfn.XLOOKUP($A849,削除禁止_電灯料金!K:K,削除禁止_電灯料金!N:N),0)),0)</f>
        <v>0</v>
      </c>
      <c r="AW849" s="145"/>
    </row>
    <row r="850" spans="1:49" ht="30" customHeight="1">
      <c r="A850" s="1">
        <v>10</v>
      </c>
      <c r="B850" s="41" t="s">
        <v>880</v>
      </c>
      <c r="C850" s="42"/>
      <c r="D850" s="146" t="s">
        <v>56</v>
      </c>
      <c r="E850" s="147" t="s">
        <v>71</v>
      </c>
      <c r="F850" s="148" t="s">
        <v>753</v>
      </c>
      <c r="G850" s="148" t="s">
        <v>73</v>
      </c>
      <c r="H850" s="149"/>
      <c r="I850" s="280"/>
      <c r="J850" s="267"/>
      <c r="K850" s="152">
        <v>4</v>
      </c>
      <c r="L850" s="153">
        <v>156</v>
      </c>
      <c r="M850" s="281" t="s">
        <v>920</v>
      </c>
      <c r="N850" s="119" t="s">
        <v>110</v>
      </c>
      <c r="O850" s="120">
        <v>2</v>
      </c>
      <c r="P850" s="155" t="s">
        <v>294</v>
      </c>
      <c r="Q850" s="155">
        <v>0</v>
      </c>
      <c r="R850" s="155">
        <v>0</v>
      </c>
      <c r="S850" s="156" t="s">
        <v>910</v>
      </c>
      <c r="T850" s="156">
        <v>0</v>
      </c>
      <c r="U850" s="156" t="s">
        <v>96</v>
      </c>
      <c r="V850" s="157" t="s">
        <v>90</v>
      </c>
      <c r="W850" s="158">
        <v>47</v>
      </c>
      <c r="X850" s="159">
        <v>4</v>
      </c>
      <c r="Y850" s="160">
        <v>8</v>
      </c>
      <c r="Z850" s="161">
        <f t="shared" si="239"/>
        <v>19.552</v>
      </c>
      <c r="AA850" s="155">
        <v>0</v>
      </c>
      <c r="AB850" s="162" t="s">
        <v>80</v>
      </c>
      <c r="AC850" s="163" t="s">
        <v>56</v>
      </c>
      <c r="AD850" s="164" t="s">
        <v>56</v>
      </c>
      <c r="AE850" s="163" t="s">
        <v>56</v>
      </c>
      <c r="AF850" s="164">
        <f t="shared" si="240"/>
        <v>73.319999999999993</v>
      </c>
      <c r="AG850" s="165">
        <f t="shared" si="241"/>
        <v>70387.199999999997</v>
      </c>
      <c r="AH850" s="166" t="s">
        <v>113</v>
      </c>
      <c r="AI850" s="167"/>
      <c r="AJ850" s="168"/>
      <c r="AK850" s="169"/>
      <c r="AL850" s="170"/>
      <c r="AM850" s="171"/>
      <c r="AN850" s="172"/>
      <c r="AO850" s="173">
        <f t="shared" si="238"/>
        <v>0</v>
      </c>
      <c r="AP850" s="174" t="s">
        <v>82</v>
      </c>
      <c r="AQ850" s="175" t="str" cm="1">
        <f t="array" ref="AQ850">_xlfn.IFS(OR($G850="公衆街路灯A",$G850="定額電灯"),$G850&amp;AP850,COUNTIF(G850,"*従量電灯*"),G850,1,"-")</f>
        <v>従量電灯</v>
      </c>
      <c r="AR850" s="176" t="str" cm="1">
        <f t="array" ref="AR850">_xlfn.IFS($AN850=0,"-",OR($AH850="対象外",$AH850="-"),"-",OR($G850="公衆街路灯A",$G850="定額電灯"),_xlfn.XLOOKUP($AQ850,削除禁止_電灯料金!$B:$B,削除禁止_電灯料金!$E:$E,0),1,"-")</f>
        <v>-</v>
      </c>
      <c r="AS850" s="177" t="str" cm="1">
        <f t="array" ref="AS850">_xlfn.IFS($AR850="-","-",OR($G850="公衆街路灯A",$G850="定額電灯"),_xlfn.XLOOKUP(AQ850,削除禁止_電灯料金!$B:$B,削除禁止_電灯料金!$D:$D,0),1,"-")</f>
        <v>-</v>
      </c>
      <c r="AT850" s="176">
        <f>IFERROR(IF(OR($G850="公衆街路灯A",$G850="定額電灯"),"-",ROUND((_xlfn.XLOOKUP($AQ850,削除禁止_電灯料金!$B:$B,削除禁止_電灯料金!$E:$E)*AM850/1000*$K850*$L850/12),2)),"-")</f>
        <v>0</v>
      </c>
      <c r="AU850" s="177">
        <f>IFERROR(IF(OR($G850="公衆街路灯A",$G850="定額電灯"),"-",ROUND((AM850/1000*$K850*$L850/12)*_xlfn.XLOOKUP($A850,削除禁止_電灯料金!K:K,削除禁止_電灯料金!M:M,"-"),2)),"-")</f>
        <v>0</v>
      </c>
      <c r="AV850" s="178">
        <f>IFERROR(IF(OR($G850="公衆街路灯A",$G850="定額電灯"),ROUND((((AR850+AS850)*AN850))*12*_xlfn.XLOOKUP($A850,削除禁止_電灯料金!K:K,削除禁止_電灯料金!N:N),0),ROUND((AT850+AU850)*AN850*12*_xlfn.XLOOKUP($A850,削除禁止_電灯料金!K:K,削除禁止_電灯料金!N:N),0)),0)</f>
        <v>0</v>
      </c>
      <c r="AW850" s="145"/>
    </row>
    <row r="851" spans="1:49" ht="30" customHeight="1">
      <c r="A851" s="1">
        <v>10</v>
      </c>
      <c r="B851" s="41" t="s">
        <v>880</v>
      </c>
      <c r="C851" s="42"/>
      <c r="D851" s="146" t="s">
        <v>56</v>
      </c>
      <c r="E851" s="147" t="s">
        <v>71</v>
      </c>
      <c r="F851" s="148" t="s">
        <v>753</v>
      </c>
      <c r="G851" s="148" t="s">
        <v>73</v>
      </c>
      <c r="H851" s="149"/>
      <c r="I851" s="280"/>
      <c r="J851" s="267"/>
      <c r="K851" s="320">
        <v>0</v>
      </c>
      <c r="L851" s="321">
        <v>0</v>
      </c>
      <c r="M851" s="281" t="s">
        <v>917</v>
      </c>
      <c r="N851" s="119" t="s">
        <v>918</v>
      </c>
      <c r="O851" s="120">
        <v>1</v>
      </c>
      <c r="P851" s="155">
        <v>0</v>
      </c>
      <c r="Q851" s="155">
        <v>0</v>
      </c>
      <c r="R851" s="155">
        <v>0</v>
      </c>
      <c r="S851" s="156">
        <v>0</v>
      </c>
      <c r="T851" s="156">
        <v>0</v>
      </c>
      <c r="U851" s="156">
        <v>0</v>
      </c>
      <c r="V851" s="157">
        <v>0</v>
      </c>
      <c r="W851" s="158">
        <v>0</v>
      </c>
      <c r="X851" s="159">
        <v>4</v>
      </c>
      <c r="Y851" s="160">
        <v>4</v>
      </c>
      <c r="Z851" s="161">
        <f t="shared" si="239"/>
        <v>0</v>
      </c>
      <c r="AA851" s="155">
        <v>0</v>
      </c>
      <c r="AB851" s="162" t="s">
        <v>80</v>
      </c>
      <c r="AC851" s="163" t="s">
        <v>56</v>
      </c>
      <c r="AD851" s="164" t="s">
        <v>56</v>
      </c>
      <c r="AE851" s="163" t="s">
        <v>56</v>
      </c>
      <c r="AF851" s="164">
        <f t="shared" si="240"/>
        <v>0</v>
      </c>
      <c r="AG851" s="165">
        <f t="shared" si="241"/>
        <v>0</v>
      </c>
      <c r="AH851" s="166" t="s">
        <v>919</v>
      </c>
      <c r="AI851" s="167"/>
      <c r="AJ851" s="168"/>
      <c r="AK851" s="169"/>
      <c r="AL851" s="170"/>
      <c r="AM851" s="171"/>
      <c r="AN851" s="172"/>
      <c r="AO851" s="173">
        <f t="shared" si="238"/>
        <v>0</v>
      </c>
      <c r="AP851" s="174" t="s">
        <v>82</v>
      </c>
      <c r="AQ851" s="175" t="str" cm="1">
        <f t="array" ref="AQ851">_xlfn.IFS(OR($G851="公衆街路灯A",$G851="定額電灯"),$G851&amp;AP851,COUNTIF(G851,"*従量電灯*"),G851,1,"-")</f>
        <v>従量電灯</v>
      </c>
      <c r="AR851" s="176" t="str" cm="1">
        <f t="array" ref="AR851">_xlfn.IFS($AN851=0,"-",OR($AH851="対象外",$AH851="-"),"-",OR($G851="公衆街路灯A",$G851="定額電灯"),_xlfn.XLOOKUP($AQ851,削除禁止_電灯料金!$B:$B,削除禁止_電灯料金!$E:$E,0),1,"-")</f>
        <v>-</v>
      </c>
      <c r="AS851" s="177" t="str" cm="1">
        <f t="array" ref="AS851">_xlfn.IFS($AR851="-","-",OR($G851="公衆街路灯A",$G851="定額電灯"),_xlfn.XLOOKUP(AQ851,削除禁止_電灯料金!$B:$B,削除禁止_電灯料金!$D:$D,0),1,"-")</f>
        <v>-</v>
      </c>
      <c r="AT851" s="176">
        <f>IFERROR(IF(OR($G851="公衆街路灯A",$G851="定額電灯"),"-",ROUND((_xlfn.XLOOKUP($AQ851,削除禁止_電灯料金!$B:$B,削除禁止_電灯料金!$E:$E)*AM851/1000*$K851*$L851/12),2)),"-")</f>
        <v>0</v>
      </c>
      <c r="AU851" s="177">
        <f>IFERROR(IF(OR($G851="公衆街路灯A",$G851="定額電灯"),"-",ROUND((AM851/1000*$K851*$L851/12)*_xlfn.XLOOKUP($A851,削除禁止_電灯料金!K:K,削除禁止_電灯料金!M:M,"-"),2)),"-")</f>
        <v>0</v>
      </c>
      <c r="AV851" s="178">
        <f>IFERROR(IF(OR($G851="公衆街路灯A",$G851="定額電灯"),ROUND((((AR851+AS851)*AN851))*12*_xlfn.XLOOKUP($A851,削除禁止_電灯料金!K:K,削除禁止_電灯料金!N:N),0),ROUND((AT851+AU851)*AN851*12*_xlfn.XLOOKUP($A851,削除禁止_電灯料金!K:K,削除禁止_電灯料金!N:N),0)),0)</f>
        <v>0</v>
      </c>
      <c r="AW851" s="145"/>
    </row>
    <row r="852" spans="1:49" ht="30" customHeight="1">
      <c r="A852" s="1">
        <v>10</v>
      </c>
      <c r="B852" s="41" t="s">
        <v>880</v>
      </c>
      <c r="C852" s="42"/>
      <c r="D852" s="146" t="s">
        <v>56</v>
      </c>
      <c r="E852" s="147" t="s">
        <v>71</v>
      </c>
      <c r="F852" s="148" t="s">
        <v>753</v>
      </c>
      <c r="G852" s="148" t="s">
        <v>73</v>
      </c>
      <c r="H852" s="149"/>
      <c r="I852" s="280"/>
      <c r="J852" s="267"/>
      <c r="K852" s="152">
        <v>4</v>
      </c>
      <c r="L852" s="153">
        <v>156</v>
      </c>
      <c r="M852" s="281" t="s">
        <v>921</v>
      </c>
      <c r="N852" s="119" t="s">
        <v>110</v>
      </c>
      <c r="O852" s="120">
        <v>2</v>
      </c>
      <c r="P852" s="155" t="s">
        <v>294</v>
      </c>
      <c r="Q852" s="155">
        <v>0</v>
      </c>
      <c r="R852" s="155">
        <v>0</v>
      </c>
      <c r="S852" s="156" t="s">
        <v>912</v>
      </c>
      <c r="T852" s="156">
        <v>0</v>
      </c>
      <c r="U852" s="156" t="s">
        <v>96</v>
      </c>
      <c r="V852" s="157" t="s">
        <v>90</v>
      </c>
      <c r="W852" s="158">
        <v>47</v>
      </c>
      <c r="X852" s="159">
        <v>4</v>
      </c>
      <c r="Y852" s="160">
        <v>8</v>
      </c>
      <c r="Z852" s="161">
        <f t="shared" si="239"/>
        <v>19.552</v>
      </c>
      <c r="AA852" s="155">
        <v>0</v>
      </c>
      <c r="AB852" s="162" t="s">
        <v>80</v>
      </c>
      <c r="AC852" s="163" t="s">
        <v>56</v>
      </c>
      <c r="AD852" s="164" t="s">
        <v>56</v>
      </c>
      <c r="AE852" s="163" t="s">
        <v>56</v>
      </c>
      <c r="AF852" s="164">
        <f t="shared" si="240"/>
        <v>73.319999999999993</v>
      </c>
      <c r="AG852" s="165">
        <f t="shared" si="241"/>
        <v>70387.199999999997</v>
      </c>
      <c r="AH852" s="166" t="s">
        <v>113</v>
      </c>
      <c r="AI852" s="167"/>
      <c r="AJ852" s="168"/>
      <c r="AK852" s="169"/>
      <c r="AL852" s="170"/>
      <c r="AM852" s="171"/>
      <c r="AN852" s="172"/>
      <c r="AO852" s="173">
        <f t="shared" si="238"/>
        <v>0</v>
      </c>
      <c r="AP852" s="174" t="s">
        <v>82</v>
      </c>
      <c r="AQ852" s="175" t="str" cm="1">
        <f t="array" ref="AQ852">_xlfn.IFS(OR($G852="公衆街路灯A",$G852="定額電灯"),$G852&amp;AP852,COUNTIF(G852,"*従量電灯*"),G852,1,"-")</f>
        <v>従量電灯</v>
      </c>
      <c r="AR852" s="176" t="str" cm="1">
        <f t="array" ref="AR852">_xlfn.IFS($AN852=0,"-",OR($AH852="対象外",$AH852="-"),"-",OR($G852="公衆街路灯A",$G852="定額電灯"),_xlfn.XLOOKUP($AQ852,削除禁止_電灯料金!$B:$B,削除禁止_電灯料金!$E:$E,0),1,"-")</f>
        <v>-</v>
      </c>
      <c r="AS852" s="177" t="str" cm="1">
        <f t="array" ref="AS852">_xlfn.IFS($AR852="-","-",OR($G852="公衆街路灯A",$G852="定額電灯"),_xlfn.XLOOKUP(AQ852,削除禁止_電灯料金!$B:$B,削除禁止_電灯料金!$D:$D,0),1,"-")</f>
        <v>-</v>
      </c>
      <c r="AT852" s="176">
        <f>IFERROR(IF(OR($G852="公衆街路灯A",$G852="定額電灯"),"-",ROUND((_xlfn.XLOOKUP($AQ852,削除禁止_電灯料金!$B:$B,削除禁止_電灯料金!$E:$E)*AM852/1000*$K852*$L852/12),2)),"-")</f>
        <v>0</v>
      </c>
      <c r="AU852" s="177">
        <f>IFERROR(IF(OR($G852="公衆街路灯A",$G852="定額電灯"),"-",ROUND((AM852/1000*$K852*$L852/12)*_xlfn.XLOOKUP($A852,削除禁止_電灯料金!K:K,削除禁止_電灯料金!M:M,"-"),2)),"-")</f>
        <v>0</v>
      </c>
      <c r="AV852" s="178">
        <f>IFERROR(IF(OR($G852="公衆街路灯A",$G852="定額電灯"),ROUND((((AR852+AS852)*AN852))*12*_xlfn.XLOOKUP($A852,削除禁止_電灯料金!K:K,削除禁止_電灯料金!N:N),0),ROUND((AT852+AU852)*AN852*12*_xlfn.XLOOKUP($A852,削除禁止_電灯料金!K:K,削除禁止_電灯料金!N:N),0)),0)</f>
        <v>0</v>
      </c>
      <c r="AW852" s="145"/>
    </row>
    <row r="853" spans="1:49" ht="30" customHeight="1">
      <c r="A853" s="1">
        <v>10</v>
      </c>
      <c r="B853" s="41" t="s">
        <v>880</v>
      </c>
      <c r="C853" s="42"/>
      <c r="D853" s="146" t="s">
        <v>56</v>
      </c>
      <c r="E853" s="147" t="s">
        <v>71</v>
      </c>
      <c r="F853" s="148" t="s">
        <v>753</v>
      </c>
      <c r="G853" s="148" t="s">
        <v>73</v>
      </c>
      <c r="H853" s="149"/>
      <c r="I853" s="280"/>
      <c r="J853" s="267"/>
      <c r="K853" s="320">
        <v>0</v>
      </c>
      <c r="L853" s="321">
        <v>0</v>
      </c>
      <c r="M853" s="281" t="s">
        <v>917</v>
      </c>
      <c r="N853" s="119" t="s">
        <v>918</v>
      </c>
      <c r="O853" s="120">
        <v>1</v>
      </c>
      <c r="P853" s="155">
        <v>0</v>
      </c>
      <c r="Q853" s="155">
        <v>0</v>
      </c>
      <c r="R853" s="155">
        <v>0</v>
      </c>
      <c r="S853" s="156">
        <v>0</v>
      </c>
      <c r="T853" s="156">
        <v>0</v>
      </c>
      <c r="U853" s="156">
        <v>0</v>
      </c>
      <c r="V853" s="157">
        <v>0</v>
      </c>
      <c r="W853" s="158">
        <v>0</v>
      </c>
      <c r="X853" s="159">
        <v>4</v>
      </c>
      <c r="Y853" s="160">
        <v>4</v>
      </c>
      <c r="Z853" s="161">
        <f t="shared" si="239"/>
        <v>0</v>
      </c>
      <c r="AA853" s="155">
        <v>0</v>
      </c>
      <c r="AB853" s="162" t="s">
        <v>80</v>
      </c>
      <c r="AC853" s="163" t="s">
        <v>56</v>
      </c>
      <c r="AD853" s="164" t="s">
        <v>56</v>
      </c>
      <c r="AE853" s="163" t="s">
        <v>56</v>
      </c>
      <c r="AF853" s="164">
        <f t="shared" si="240"/>
        <v>0</v>
      </c>
      <c r="AG853" s="165">
        <f t="shared" si="241"/>
        <v>0</v>
      </c>
      <c r="AH853" s="166" t="s">
        <v>919</v>
      </c>
      <c r="AI853" s="167"/>
      <c r="AJ853" s="168"/>
      <c r="AK853" s="169"/>
      <c r="AL853" s="170"/>
      <c r="AM853" s="171"/>
      <c r="AN853" s="172"/>
      <c r="AO853" s="173">
        <f t="shared" si="238"/>
        <v>0</v>
      </c>
      <c r="AP853" s="174" t="s">
        <v>82</v>
      </c>
      <c r="AQ853" s="175" t="str" cm="1">
        <f t="array" ref="AQ853">_xlfn.IFS(OR($G853="公衆街路灯A",$G853="定額電灯"),$G853&amp;AP853,COUNTIF(G853,"*従量電灯*"),G853,1,"-")</f>
        <v>従量電灯</v>
      </c>
      <c r="AR853" s="176" t="str" cm="1">
        <f t="array" ref="AR853">_xlfn.IFS($AN853=0,"-",OR($AH853="対象外",$AH853="-"),"-",OR($G853="公衆街路灯A",$G853="定額電灯"),_xlfn.XLOOKUP($AQ853,削除禁止_電灯料金!$B:$B,削除禁止_電灯料金!$E:$E,0),1,"-")</f>
        <v>-</v>
      </c>
      <c r="AS853" s="177" t="str" cm="1">
        <f t="array" ref="AS853">_xlfn.IFS($AR853="-","-",OR($G853="公衆街路灯A",$G853="定額電灯"),_xlfn.XLOOKUP(AQ853,削除禁止_電灯料金!$B:$B,削除禁止_電灯料金!$D:$D,0),1,"-")</f>
        <v>-</v>
      </c>
      <c r="AT853" s="176">
        <f>IFERROR(IF(OR($G853="公衆街路灯A",$G853="定額電灯"),"-",ROUND((_xlfn.XLOOKUP($AQ853,削除禁止_電灯料金!$B:$B,削除禁止_電灯料金!$E:$E)*AM853/1000*$K853*$L853/12),2)),"-")</f>
        <v>0</v>
      </c>
      <c r="AU853" s="177">
        <f>IFERROR(IF(OR($G853="公衆街路灯A",$G853="定額電灯"),"-",ROUND((AM853/1000*$K853*$L853/12)*_xlfn.XLOOKUP($A853,削除禁止_電灯料金!K:K,削除禁止_電灯料金!M:M,"-"),2)),"-")</f>
        <v>0</v>
      </c>
      <c r="AV853" s="178">
        <f>IFERROR(IF(OR($G853="公衆街路灯A",$G853="定額電灯"),ROUND((((AR853+AS853)*AN853))*12*_xlfn.XLOOKUP($A853,削除禁止_電灯料金!K:K,削除禁止_電灯料金!N:N),0),ROUND((AT853+AU853)*AN853*12*_xlfn.XLOOKUP($A853,削除禁止_電灯料金!K:K,削除禁止_電灯料金!N:N),0)),0)</f>
        <v>0</v>
      </c>
      <c r="AW853" s="145"/>
    </row>
    <row r="854" spans="1:49" ht="30" customHeight="1">
      <c r="A854" s="1">
        <v>10</v>
      </c>
      <c r="B854" s="41" t="s">
        <v>880</v>
      </c>
      <c r="C854" s="42"/>
      <c r="D854" s="146" t="s">
        <v>56</v>
      </c>
      <c r="E854" s="147" t="s">
        <v>71</v>
      </c>
      <c r="F854" s="148" t="s">
        <v>753</v>
      </c>
      <c r="G854" s="148" t="s">
        <v>73</v>
      </c>
      <c r="H854" s="149"/>
      <c r="I854" s="280"/>
      <c r="J854" s="267"/>
      <c r="K854" s="152">
        <v>4</v>
      </c>
      <c r="L854" s="153">
        <v>156</v>
      </c>
      <c r="M854" s="281" t="s">
        <v>892</v>
      </c>
      <c r="N854" s="119" t="s">
        <v>134</v>
      </c>
      <c r="O854" s="120">
        <v>2</v>
      </c>
      <c r="P854" s="155" t="s">
        <v>294</v>
      </c>
      <c r="Q854" s="155">
        <v>0</v>
      </c>
      <c r="R854" s="155">
        <v>0</v>
      </c>
      <c r="S854" s="156">
        <v>0</v>
      </c>
      <c r="T854" s="156">
        <v>0</v>
      </c>
      <c r="U854" s="156">
        <v>0</v>
      </c>
      <c r="V854" s="157">
        <v>0</v>
      </c>
      <c r="W854" s="158">
        <v>47</v>
      </c>
      <c r="X854" s="159">
        <v>7</v>
      </c>
      <c r="Y854" s="160">
        <v>14</v>
      </c>
      <c r="Z854" s="161">
        <f t="shared" si="239"/>
        <v>34.216000000000001</v>
      </c>
      <c r="AA854" s="155">
        <v>0</v>
      </c>
      <c r="AB854" s="162" t="s">
        <v>80</v>
      </c>
      <c r="AC854" s="163" t="s">
        <v>56</v>
      </c>
      <c r="AD854" s="164" t="s">
        <v>56</v>
      </c>
      <c r="AE854" s="163" t="s">
        <v>56</v>
      </c>
      <c r="AF854" s="164">
        <f t="shared" si="240"/>
        <v>73.320000000000007</v>
      </c>
      <c r="AG854" s="165">
        <f t="shared" si="241"/>
        <v>123177.60000000001</v>
      </c>
      <c r="AH854" s="166" t="s">
        <v>113</v>
      </c>
      <c r="AI854" s="167"/>
      <c r="AJ854" s="168"/>
      <c r="AK854" s="169"/>
      <c r="AL854" s="170"/>
      <c r="AM854" s="171"/>
      <c r="AN854" s="172"/>
      <c r="AO854" s="173">
        <f t="shared" si="238"/>
        <v>0</v>
      </c>
      <c r="AP854" s="174" t="s">
        <v>82</v>
      </c>
      <c r="AQ854" s="175" t="str" cm="1">
        <f t="array" ref="AQ854">_xlfn.IFS(OR($G854="公衆街路灯A",$G854="定額電灯"),$G854&amp;AP854,COUNTIF(G854,"*従量電灯*"),G854,1,"-")</f>
        <v>従量電灯</v>
      </c>
      <c r="AR854" s="176" t="str" cm="1">
        <f t="array" ref="AR854">_xlfn.IFS($AN854=0,"-",OR($AH854="対象外",$AH854="-"),"-",OR($G854="公衆街路灯A",$G854="定額電灯"),_xlfn.XLOOKUP($AQ854,削除禁止_電灯料金!$B:$B,削除禁止_電灯料金!$E:$E,0),1,"-")</f>
        <v>-</v>
      </c>
      <c r="AS854" s="177" t="str" cm="1">
        <f t="array" ref="AS854">_xlfn.IFS($AR854="-","-",OR($G854="公衆街路灯A",$G854="定額電灯"),_xlfn.XLOOKUP(AQ854,削除禁止_電灯料金!$B:$B,削除禁止_電灯料金!$D:$D,0),1,"-")</f>
        <v>-</v>
      </c>
      <c r="AT854" s="176">
        <f>IFERROR(IF(OR($G854="公衆街路灯A",$G854="定額電灯"),"-",ROUND((_xlfn.XLOOKUP($AQ854,削除禁止_電灯料金!$B:$B,削除禁止_電灯料金!$E:$E)*AM854/1000*$K854*$L854/12),2)),"-")</f>
        <v>0</v>
      </c>
      <c r="AU854" s="177">
        <f>IFERROR(IF(OR($G854="公衆街路灯A",$G854="定額電灯"),"-",ROUND((AM854/1000*$K854*$L854/12)*_xlfn.XLOOKUP($A854,削除禁止_電灯料金!K:K,削除禁止_電灯料金!M:M,"-"),2)),"-")</f>
        <v>0</v>
      </c>
      <c r="AV854" s="178">
        <f>IFERROR(IF(OR($G854="公衆街路灯A",$G854="定額電灯"),ROUND((((AR854+AS854)*AN854))*12*_xlfn.XLOOKUP($A854,削除禁止_電灯料金!K:K,削除禁止_電灯料金!N:N),0),ROUND((AT854+AU854)*AN854*12*_xlfn.XLOOKUP($A854,削除禁止_電灯料金!K:K,削除禁止_電灯料金!N:N),0)),0)</f>
        <v>0</v>
      </c>
      <c r="AW854" s="145"/>
    </row>
    <row r="855" spans="1:49" ht="30" customHeight="1">
      <c r="A855" s="1">
        <v>10</v>
      </c>
      <c r="B855" s="41" t="s">
        <v>880</v>
      </c>
      <c r="C855" s="42"/>
      <c r="D855" s="146" t="s">
        <v>56</v>
      </c>
      <c r="E855" s="147" t="s">
        <v>71</v>
      </c>
      <c r="F855" s="148" t="s">
        <v>753</v>
      </c>
      <c r="G855" s="148" t="s">
        <v>73</v>
      </c>
      <c r="H855" s="149"/>
      <c r="I855" s="280"/>
      <c r="J855" s="267"/>
      <c r="K855" s="152">
        <v>4</v>
      </c>
      <c r="L855" s="153">
        <v>156</v>
      </c>
      <c r="M855" s="281" t="s">
        <v>922</v>
      </c>
      <c r="N855" s="119" t="s">
        <v>116</v>
      </c>
      <c r="O855" s="120">
        <v>1</v>
      </c>
      <c r="P855" s="155" t="s">
        <v>294</v>
      </c>
      <c r="Q855" s="155">
        <v>0</v>
      </c>
      <c r="R855" s="155">
        <v>0</v>
      </c>
      <c r="S855" s="156">
        <v>0</v>
      </c>
      <c r="T855" s="156">
        <v>0</v>
      </c>
      <c r="U855" s="156">
        <v>0</v>
      </c>
      <c r="V855" s="157">
        <v>0</v>
      </c>
      <c r="W855" s="158">
        <v>47</v>
      </c>
      <c r="X855" s="159">
        <v>2</v>
      </c>
      <c r="Y855" s="160">
        <v>2</v>
      </c>
      <c r="Z855" s="161">
        <f t="shared" si="239"/>
        <v>4.8879999999999999</v>
      </c>
      <c r="AA855" s="155">
        <v>0</v>
      </c>
      <c r="AB855" s="162" t="s">
        <v>80</v>
      </c>
      <c r="AC855" s="163" t="s">
        <v>56</v>
      </c>
      <c r="AD855" s="164" t="s">
        <v>56</v>
      </c>
      <c r="AE855" s="163" t="s">
        <v>56</v>
      </c>
      <c r="AF855" s="164">
        <f t="shared" si="240"/>
        <v>73.319999999999993</v>
      </c>
      <c r="AG855" s="165">
        <f t="shared" si="241"/>
        <v>17596.8</v>
      </c>
      <c r="AH855" s="166" t="s">
        <v>113</v>
      </c>
      <c r="AI855" s="167"/>
      <c r="AJ855" s="168"/>
      <c r="AK855" s="169"/>
      <c r="AL855" s="170"/>
      <c r="AM855" s="171"/>
      <c r="AN855" s="172"/>
      <c r="AO855" s="173">
        <f t="shared" si="238"/>
        <v>0</v>
      </c>
      <c r="AP855" s="174" t="s">
        <v>82</v>
      </c>
      <c r="AQ855" s="175" t="str" cm="1">
        <f t="array" ref="AQ855">_xlfn.IFS(OR($G855="公衆街路灯A",$G855="定額電灯"),$G855&amp;AP855,COUNTIF(G855,"*従量電灯*"),G855,1,"-")</f>
        <v>従量電灯</v>
      </c>
      <c r="AR855" s="176" t="str" cm="1">
        <f t="array" ref="AR855">_xlfn.IFS($AN855=0,"-",OR($AH855="対象外",$AH855="-"),"-",OR($G855="公衆街路灯A",$G855="定額電灯"),_xlfn.XLOOKUP($AQ855,削除禁止_電灯料金!$B:$B,削除禁止_電灯料金!$E:$E,0),1,"-")</f>
        <v>-</v>
      </c>
      <c r="AS855" s="177" t="str" cm="1">
        <f t="array" ref="AS855">_xlfn.IFS($AR855="-","-",OR($G855="公衆街路灯A",$G855="定額電灯"),_xlfn.XLOOKUP(AQ855,削除禁止_電灯料金!$B:$B,削除禁止_電灯料金!$D:$D,0),1,"-")</f>
        <v>-</v>
      </c>
      <c r="AT855" s="176">
        <f>IFERROR(IF(OR($G855="公衆街路灯A",$G855="定額電灯"),"-",ROUND((_xlfn.XLOOKUP($AQ855,削除禁止_電灯料金!$B:$B,削除禁止_電灯料金!$E:$E)*AM855/1000*$K855*$L855/12),2)),"-")</f>
        <v>0</v>
      </c>
      <c r="AU855" s="177">
        <f>IFERROR(IF(OR($G855="公衆街路灯A",$G855="定額電灯"),"-",ROUND((AM855/1000*$K855*$L855/12)*_xlfn.XLOOKUP($A855,削除禁止_電灯料金!K:K,削除禁止_電灯料金!M:M,"-"),2)),"-")</f>
        <v>0</v>
      </c>
      <c r="AV855" s="178">
        <f>IFERROR(IF(OR($G855="公衆街路灯A",$G855="定額電灯"),ROUND((((AR855+AS855)*AN855))*12*_xlfn.XLOOKUP($A855,削除禁止_電灯料金!K:K,削除禁止_電灯料金!N:N),0),ROUND((AT855+AU855)*AN855*12*_xlfn.XLOOKUP($A855,削除禁止_電灯料金!K:K,削除禁止_電灯料金!N:N),0)),0)</f>
        <v>0</v>
      </c>
      <c r="AW855" s="145"/>
    </row>
    <row r="856" spans="1:49" ht="30" customHeight="1">
      <c r="A856" s="1">
        <v>10</v>
      </c>
      <c r="B856" s="41" t="s">
        <v>880</v>
      </c>
      <c r="C856" s="42"/>
      <c r="D856" s="146" t="s">
        <v>56</v>
      </c>
      <c r="E856" s="147" t="s">
        <v>71</v>
      </c>
      <c r="F856" s="148" t="s">
        <v>753</v>
      </c>
      <c r="G856" s="148" t="s">
        <v>73</v>
      </c>
      <c r="H856" s="149"/>
      <c r="I856" s="280"/>
      <c r="J856" s="267"/>
      <c r="K856" s="152">
        <v>4</v>
      </c>
      <c r="L856" s="153">
        <v>156</v>
      </c>
      <c r="M856" s="281" t="s">
        <v>923</v>
      </c>
      <c r="N856" s="119" t="s">
        <v>134</v>
      </c>
      <c r="O856" s="120">
        <v>2</v>
      </c>
      <c r="P856" s="155" t="s">
        <v>294</v>
      </c>
      <c r="Q856" s="155">
        <v>0</v>
      </c>
      <c r="R856" s="155">
        <v>0</v>
      </c>
      <c r="S856" s="156">
        <v>0</v>
      </c>
      <c r="T856" s="156">
        <v>0</v>
      </c>
      <c r="U856" s="156">
        <v>0</v>
      </c>
      <c r="V856" s="157" t="s">
        <v>90</v>
      </c>
      <c r="W856" s="158">
        <v>47</v>
      </c>
      <c r="X856" s="159">
        <v>2</v>
      </c>
      <c r="Y856" s="160">
        <v>4</v>
      </c>
      <c r="Z856" s="161">
        <f t="shared" si="239"/>
        <v>9.7759999999999998</v>
      </c>
      <c r="AA856" s="155">
        <v>0</v>
      </c>
      <c r="AB856" s="162" t="s">
        <v>80</v>
      </c>
      <c r="AC856" s="163" t="s">
        <v>56</v>
      </c>
      <c r="AD856" s="164" t="s">
        <v>56</v>
      </c>
      <c r="AE856" s="163" t="s">
        <v>56</v>
      </c>
      <c r="AF856" s="164">
        <f t="shared" si="240"/>
        <v>73.319999999999993</v>
      </c>
      <c r="AG856" s="165">
        <f t="shared" si="241"/>
        <v>35193.599999999999</v>
      </c>
      <c r="AH856" s="166" t="s">
        <v>81</v>
      </c>
      <c r="AI856" s="167"/>
      <c r="AJ856" s="168"/>
      <c r="AK856" s="169"/>
      <c r="AL856" s="170"/>
      <c r="AM856" s="171"/>
      <c r="AN856" s="172"/>
      <c r="AO856" s="173">
        <f t="shared" si="238"/>
        <v>0</v>
      </c>
      <c r="AP856" s="174" t="s">
        <v>82</v>
      </c>
      <c r="AQ856" s="175" t="str" cm="1">
        <f t="array" ref="AQ856">_xlfn.IFS(OR($G856="公衆街路灯A",$G856="定額電灯"),$G856&amp;AP856,COUNTIF(G856,"*従量電灯*"),G856,1,"-")</f>
        <v>従量電灯</v>
      </c>
      <c r="AR856" s="176" t="str" cm="1">
        <f t="array" ref="AR856">_xlfn.IFS($AN856=0,"-",OR($AH856="対象外",$AH856="-"),"-",OR($G856="公衆街路灯A",$G856="定額電灯"),_xlfn.XLOOKUP($AQ856,削除禁止_電灯料金!$B:$B,削除禁止_電灯料金!$E:$E,0),1,"-")</f>
        <v>-</v>
      </c>
      <c r="AS856" s="177" t="str" cm="1">
        <f t="array" ref="AS856">_xlfn.IFS($AR856="-","-",OR($G856="公衆街路灯A",$G856="定額電灯"),_xlfn.XLOOKUP(AQ856,削除禁止_電灯料金!$B:$B,削除禁止_電灯料金!$D:$D,0),1,"-")</f>
        <v>-</v>
      </c>
      <c r="AT856" s="176">
        <f>IFERROR(IF(OR($G856="公衆街路灯A",$G856="定額電灯"),"-",ROUND((_xlfn.XLOOKUP($AQ856,削除禁止_電灯料金!$B:$B,削除禁止_電灯料金!$E:$E)*AM856/1000*$K856*$L856/12),2)),"-")</f>
        <v>0</v>
      </c>
      <c r="AU856" s="177">
        <f>IFERROR(IF(OR($G856="公衆街路灯A",$G856="定額電灯"),"-",ROUND((AM856/1000*$K856*$L856/12)*_xlfn.XLOOKUP($A856,削除禁止_電灯料金!K:K,削除禁止_電灯料金!M:M,"-"),2)),"-")</f>
        <v>0</v>
      </c>
      <c r="AV856" s="178">
        <f>IFERROR(IF(OR($G856="公衆街路灯A",$G856="定額電灯"),ROUND((((AR856+AS856)*AN856))*12*_xlfn.XLOOKUP($A856,削除禁止_電灯料金!K:K,削除禁止_電灯料金!N:N),0),ROUND((AT856+AU856)*AN856*12*_xlfn.XLOOKUP($A856,削除禁止_電灯料金!K:K,削除禁止_電灯料金!N:N),0)),0)</f>
        <v>0</v>
      </c>
      <c r="AW856" s="145"/>
    </row>
    <row r="857" spans="1:49" ht="30" customHeight="1">
      <c r="A857" s="1">
        <v>10</v>
      </c>
      <c r="B857" s="41" t="s">
        <v>880</v>
      </c>
      <c r="C857" s="42"/>
      <c r="D857" s="146" t="s">
        <v>56</v>
      </c>
      <c r="E857" s="147" t="s">
        <v>71</v>
      </c>
      <c r="F857" s="148" t="s">
        <v>753</v>
      </c>
      <c r="G857" s="148" t="s">
        <v>73</v>
      </c>
      <c r="H857" s="149"/>
      <c r="I857" s="280"/>
      <c r="J857" s="267"/>
      <c r="K857" s="152">
        <v>4</v>
      </c>
      <c r="L857" s="153">
        <v>156</v>
      </c>
      <c r="M857" s="281" t="s">
        <v>924</v>
      </c>
      <c r="N857" s="119" t="s">
        <v>134</v>
      </c>
      <c r="O857" s="120">
        <v>2</v>
      </c>
      <c r="P857" s="155" t="s">
        <v>135</v>
      </c>
      <c r="Q857" s="155">
        <v>0</v>
      </c>
      <c r="R857" s="155">
        <v>0</v>
      </c>
      <c r="S857" s="156">
        <v>0</v>
      </c>
      <c r="T857" s="156">
        <v>0</v>
      </c>
      <c r="U857" s="156">
        <v>0</v>
      </c>
      <c r="V857" s="157">
        <v>0</v>
      </c>
      <c r="W857" s="158">
        <v>28</v>
      </c>
      <c r="X857" s="159">
        <v>1</v>
      </c>
      <c r="Y857" s="160">
        <v>2</v>
      </c>
      <c r="Z857" s="161">
        <f t="shared" si="239"/>
        <v>2.9119999999999999</v>
      </c>
      <c r="AA857" s="155">
        <v>0</v>
      </c>
      <c r="AB857" s="162" t="s">
        <v>80</v>
      </c>
      <c r="AC857" s="163" t="s">
        <v>56</v>
      </c>
      <c r="AD857" s="164" t="s">
        <v>56</v>
      </c>
      <c r="AE857" s="163" t="s">
        <v>56</v>
      </c>
      <c r="AF857" s="164">
        <f t="shared" si="240"/>
        <v>43.68</v>
      </c>
      <c r="AG857" s="165">
        <f t="shared" si="241"/>
        <v>10483.200000000001</v>
      </c>
      <c r="AH857" s="166" t="s">
        <v>113</v>
      </c>
      <c r="AI857" s="167"/>
      <c r="AJ857" s="168"/>
      <c r="AK857" s="169"/>
      <c r="AL857" s="170"/>
      <c r="AM857" s="171"/>
      <c r="AN857" s="172"/>
      <c r="AO857" s="173">
        <f t="shared" si="238"/>
        <v>0</v>
      </c>
      <c r="AP857" s="174" t="s">
        <v>82</v>
      </c>
      <c r="AQ857" s="175" t="str" cm="1">
        <f t="array" ref="AQ857">_xlfn.IFS(OR($G857="公衆街路灯A",$G857="定額電灯"),$G857&amp;AP857,COUNTIF(G857,"*従量電灯*"),G857,1,"-")</f>
        <v>従量電灯</v>
      </c>
      <c r="AR857" s="176" t="str" cm="1">
        <f t="array" ref="AR857">_xlfn.IFS($AN857=0,"-",OR($AH857="対象外",$AH857="-"),"-",OR($G857="公衆街路灯A",$G857="定額電灯"),_xlfn.XLOOKUP($AQ857,削除禁止_電灯料金!$B:$B,削除禁止_電灯料金!$E:$E,0),1,"-")</f>
        <v>-</v>
      </c>
      <c r="AS857" s="177" t="str" cm="1">
        <f t="array" ref="AS857">_xlfn.IFS($AR857="-","-",OR($G857="公衆街路灯A",$G857="定額電灯"),_xlfn.XLOOKUP(AQ857,削除禁止_電灯料金!$B:$B,削除禁止_電灯料金!$D:$D,0),1,"-")</f>
        <v>-</v>
      </c>
      <c r="AT857" s="176">
        <f>IFERROR(IF(OR($G857="公衆街路灯A",$G857="定額電灯"),"-",ROUND((_xlfn.XLOOKUP($AQ857,削除禁止_電灯料金!$B:$B,削除禁止_電灯料金!$E:$E)*AM857/1000*$K857*$L857/12),2)),"-")</f>
        <v>0</v>
      </c>
      <c r="AU857" s="177">
        <f>IFERROR(IF(OR($G857="公衆街路灯A",$G857="定額電灯"),"-",ROUND((AM857/1000*$K857*$L857/12)*_xlfn.XLOOKUP($A857,削除禁止_電灯料金!K:K,削除禁止_電灯料金!M:M,"-"),2)),"-")</f>
        <v>0</v>
      </c>
      <c r="AV857" s="178">
        <f>IFERROR(IF(OR($G857="公衆街路灯A",$G857="定額電灯"),ROUND((((AR857+AS857)*AN857))*12*_xlfn.XLOOKUP($A857,削除禁止_電灯料金!K:K,削除禁止_電灯料金!N:N),0),ROUND((AT857+AU857)*AN857*12*_xlfn.XLOOKUP($A857,削除禁止_電灯料金!K:K,削除禁止_電灯料金!N:N),0)),0)</f>
        <v>0</v>
      </c>
      <c r="AW857" s="145"/>
    </row>
    <row r="858" spans="1:49" ht="30" customHeight="1">
      <c r="A858" s="1">
        <v>10</v>
      </c>
      <c r="B858" s="41" t="s">
        <v>880</v>
      </c>
      <c r="C858" s="42"/>
      <c r="D858" s="146" t="s">
        <v>56</v>
      </c>
      <c r="E858" s="147" t="s">
        <v>71</v>
      </c>
      <c r="F858" s="148" t="s">
        <v>753</v>
      </c>
      <c r="G858" s="148" t="s">
        <v>73</v>
      </c>
      <c r="H858" s="149"/>
      <c r="I858" s="280"/>
      <c r="J858" s="267"/>
      <c r="K858" s="152">
        <v>4</v>
      </c>
      <c r="L858" s="153">
        <v>156</v>
      </c>
      <c r="M858" s="281" t="s">
        <v>925</v>
      </c>
      <c r="N858" s="119" t="s">
        <v>134</v>
      </c>
      <c r="O858" s="120">
        <v>2</v>
      </c>
      <c r="P858" s="155" t="s">
        <v>135</v>
      </c>
      <c r="Q858" s="155">
        <v>0</v>
      </c>
      <c r="R858" s="155">
        <v>0</v>
      </c>
      <c r="S858" s="156">
        <v>0</v>
      </c>
      <c r="T858" s="156">
        <v>0</v>
      </c>
      <c r="U858" s="156">
        <v>0</v>
      </c>
      <c r="V858" s="157" t="s">
        <v>90</v>
      </c>
      <c r="W858" s="158">
        <v>28</v>
      </c>
      <c r="X858" s="159">
        <v>1</v>
      </c>
      <c r="Y858" s="160">
        <v>2</v>
      </c>
      <c r="Z858" s="161">
        <f t="shared" si="239"/>
        <v>2.9119999999999999</v>
      </c>
      <c r="AA858" s="155">
        <v>0</v>
      </c>
      <c r="AB858" s="162" t="s">
        <v>80</v>
      </c>
      <c r="AC858" s="163" t="s">
        <v>56</v>
      </c>
      <c r="AD858" s="164" t="s">
        <v>56</v>
      </c>
      <c r="AE858" s="163" t="s">
        <v>56</v>
      </c>
      <c r="AF858" s="164">
        <f t="shared" si="240"/>
        <v>43.68</v>
      </c>
      <c r="AG858" s="165">
        <f t="shared" si="241"/>
        <v>10483.200000000001</v>
      </c>
      <c r="AH858" s="166" t="s">
        <v>81</v>
      </c>
      <c r="AI858" s="167"/>
      <c r="AJ858" s="168"/>
      <c r="AK858" s="169"/>
      <c r="AL858" s="170"/>
      <c r="AM858" s="171"/>
      <c r="AN858" s="172"/>
      <c r="AO858" s="173">
        <f t="shared" si="238"/>
        <v>0</v>
      </c>
      <c r="AP858" s="174" t="s">
        <v>82</v>
      </c>
      <c r="AQ858" s="175" t="str" cm="1">
        <f t="array" ref="AQ858">_xlfn.IFS(OR($G858="公衆街路灯A",$G858="定額電灯"),$G858&amp;AP858,COUNTIF(G858,"*従量電灯*"),G858,1,"-")</f>
        <v>従量電灯</v>
      </c>
      <c r="AR858" s="176" t="str" cm="1">
        <f t="array" ref="AR858">_xlfn.IFS($AN858=0,"-",OR($AH858="対象外",$AH858="-"),"-",OR($G858="公衆街路灯A",$G858="定額電灯"),_xlfn.XLOOKUP($AQ858,削除禁止_電灯料金!$B:$B,削除禁止_電灯料金!$E:$E,0),1,"-")</f>
        <v>-</v>
      </c>
      <c r="AS858" s="177" t="str" cm="1">
        <f t="array" ref="AS858">_xlfn.IFS($AR858="-","-",OR($G858="公衆街路灯A",$G858="定額電灯"),_xlfn.XLOOKUP(AQ858,削除禁止_電灯料金!$B:$B,削除禁止_電灯料金!$D:$D,0),1,"-")</f>
        <v>-</v>
      </c>
      <c r="AT858" s="176">
        <f>IFERROR(IF(OR($G858="公衆街路灯A",$G858="定額電灯"),"-",ROUND((_xlfn.XLOOKUP($AQ858,削除禁止_電灯料金!$B:$B,削除禁止_電灯料金!$E:$E)*AM858/1000*$K858*$L858/12),2)),"-")</f>
        <v>0</v>
      </c>
      <c r="AU858" s="177">
        <f>IFERROR(IF(OR($G858="公衆街路灯A",$G858="定額電灯"),"-",ROUND((AM858/1000*$K858*$L858/12)*_xlfn.XLOOKUP($A858,削除禁止_電灯料金!K:K,削除禁止_電灯料金!M:M,"-"),2)),"-")</f>
        <v>0</v>
      </c>
      <c r="AV858" s="178">
        <f>IFERROR(IF(OR($G858="公衆街路灯A",$G858="定額電灯"),ROUND((((AR858+AS858)*AN858))*12*_xlfn.XLOOKUP($A858,削除禁止_電灯料金!K:K,削除禁止_電灯料金!N:N),0),ROUND((AT858+AU858)*AN858*12*_xlfn.XLOOKUP($A858,削除禁止_電灯料金!K:K,削除禁止_電灯料金!N:N),0)),0)</f>
        <v>0</v>
      </c>
      <c r="AW858" s="145"/>
    </row>
    <row r="859" spans="1:49" ht="30" customHeight="1">
      <c r="A859" s="1">
        <v>10</v>
      </c>
      <c r="B859" s="41" t="s">
        <v>880</v>
      </c>
      <c r="C859" s="42"/>
      <c r="D859" s="146" t="s">
        <v>56</v>
      </c>
      <c r="E859" s="147" t="s">
        <v>71</v>
      </c>
      <c r="F859" s="148" t="s">
        <v>926</v>
      </c>
      <c r="G859" s="148" t="s">
        <v>73</v>
      </c>
      <c r="H859" s="149"/>
      <c r="I859" s="280"/>
      <c r="J859" s="267"/>
      <c r="K859" s="152">
        <v>9</v>
      </c>
      <c r="L859" s="153">
        <v>313</v>
      </c>
      <c r="M859" s="281" t="s">
        <v>927</v>
      </c>
      <c r="N859" s="119" t="s">
        <v>110</v>
      </c>
      <c r="O859" s="120">
        <v>2</v>
      </c>
      <c r="P859" s="155" t="s">
        <v>294</v>
      </c>
      <c r="Q859" s="155">
        <v>0</v>
      </c>
      <c r="R859" s="155">
        <v>0</v>
      </c>
      <c r="S859" s="156" t="s">
        <v>908</v>
      </c>
      <c r="T859" s="156">
        <v>0</v>
      </c>
      <c r="U859" s="156" t="s">
        <v>905</v>
      </c>
      <c r="V859" s="157">
        <v>0</v>
      </c>
      <c r="W859" s="158">
        <v>47</v>
      </c>
      <c r="X859" s="159">
        <v>3</v>
      </c>
      <c r="Y859" s="160">
        <v>6</v>
      </c>
      <c r="Z859" s="161">
        <f t="shared" si="239"/>
        <v>66.1995</v>
      </c>
      <c r="AA859" s="155">
        <v>0</v>
      </c>
      <c r="AB859" s="162" t="s">
        <v>80</v>
      </c>
      <c r="AC859" s="163" t="s">
        <v>56</v>
      </c>
      <c r="AD859" s="164" t="s">
        <v>56</v>
      </c>
      <c r="AE859" s="163" t="s">
        <v>56</v>
      </c>
      <c r="AF859" s="164">
        <f t="shared" si="240"/>
        <v>330.9975</v>
      </c>
      <c r="AG859" s="165">
        <f t="shared" si="241"/>
        <v>238318.2</v>
      </c>
      <c r="AH859" s="166" t="s">
        <v>113</v>
      </c>
      <c r="AI859" s="167"/>
      <c r="AJ859" s="168"/>
      <c r="AK859" s="169"/>
      <c r="AL859" s="170"/>
      <c r="AM859" s="171"/>
      <c r="AN859" s="172"/>
      <c r="AO859" s="173">
        <f t="shared" si="238"/>
        <v>0</v>
      </c>
      <c r="AP859" s="174" t="s">
        <v>82</v>
      </c>
      <c r="AQ859" s="175" t="str" cm="1">
        <f t="array" ref="AQ859">_xlfn.IFS(OR($G859="公衆街路灯A",$G859="定額電灯"),$G859&amp;AP859,COUNTIF(G859,"*従量電灯*"),G859,1,"-")</f>
        <v>従量電灯</v>
      </c>
      <c r="AR859" s="176" t="str" cm="1">
        <f t="array" ref="AR859">_xlfn.IFS($AN859=0,"-",OR($AH859="対象外",$AH859="-"),"-",OR($G859="公衆街路灯A",$G859="定額電灯"),_xlfn.XLOOKUP($AQ859,削除禁止_電灯料金!$B:$B,削除禁止_電灯料金!$E:$E,0),1,"-")</f>
        <v>-</v>
      </c>
      <c r="AS859" s="177" t="str" cm="1">
        <f t="array" ref="AS859">_xlfn.IFS($AR859="-","-",OR($G859="公衆街路灯A",$G859="定額電灯"),_xlfn.XLOOKUP(AQ859,削除禁止_電灯料金!$B:$B,削除禁止_電灯料金!$D:$D,0),1,"-")</f>
        <v>-</v>
      </c>
      <c r="AT859" s="176">
        <f>IFERROR(IF(OR($G859="公衆街路灯A",$G859="定額電灯"),"-",ROUND((_xlfn.XLOOKUP($AQ859,削除禁止_電灯料金!$B:$B,削除禁止_電灯料金!$E:$E)*AM859/1000*$K859*$L859/12),2)),"-")</f>
        <v>0</v>
      </c>
      <c r="AU859" s="177">
        <f>IFERROR(IF(OR($G859="公衆街路灯A",$G859="定額電灯"),"-",ROUND((AM859/1000*$K859*$L859/12)*_xlfn.XLOOKUP($A859,削除禁止_電灯料金!K:K,削除禁止_電灯料金!M:M,"-"),2)),"-")</f>
        <v>0</v>
      </c>
      <c r="AV859" s="178">
        <f>IFERROR(IF(OR($G859="公衆街路灯A",$G859="定額電灯"),ROUND((((AR859+AS859)*AN859))*12*_xlfn.XLOOKUP($A859,削除禁止_電灯料金!K:K,削除禁止_電灯料金!N:N),0),ROUND((AT859+AU859)*AN859*12*_xlfn.XLOOKUP($A859,削除禁止_電灯料金!K:K,削除禁止_電灯料金!N:N),0)),0)</f>
        <v>0</v>
      </c>
      <c r="AW859" s="145"/>
    </row>
    <row r="860" spans="1:49" ht="30" customHeight="1">
      <c r="A860" s="1">
        <v>10</v>
      </c>
      <c r="B860" s="41" t="s">
        <v>880</v>
      </c>
      <c r="C860" s="42"/>
      <c r="D860" s="146" t="s">
        <v>56</v>
      </c>
      <c r="E860" s="147" t="s">
        <v>71</v>
      </c>
      <c r="F860" s="148" t="s">
        <v>926</v>
      </c>
      <c r="G860" s="148" t="s">
        <v>73</v>
      </c>
      <c r="H860" s="149"/>
      <c r="I860" s="280"/>
      <c r="J860" s="267"/>
      <c r="K860" s="152">
        <v>9</v>
      </c>
      <c r="L860" s="153">
        <v>313</v>
      </c>
      <c r="M860" s="281" t="s">
        <v>928</v>
      </c>
      <c r="N860" s="119" t="s">
        <v>110</v>
      </c>
      <c r="O860" s="120">
        <v>2</v>
      </c>
      <c r="P860" s="155" t="s">
        <v>294</v>
      </c>
      <c r="Q860" s="155">
        <v>0</v>
      </c>
      <c r="R860" s="155">
        <v>0</v>
      </c>
      <c r="S860" s="156" t="s">
        <v>910</v>
      </c>
      <c r="T860" s="156">
        <v>0</v>
      </c>
      <c r="U860" s="156" t="s">
        <v>905</v>
      </c>
      <c r="V860" s="157">
        <v>0</v>
      </c>
      <c r="W860" s="158">
        <v>47</v>
      </c>
      <c r="X860" s="159">
        <v>9</v>
      </c>
      <c r="Y860" s="160">
        <v>18</v>
      </c>
      <c r="Z860" s="161">
        <f t="shared" si="239"/>
        <v>198.5985</v>
      </c>
      <c r="AA860" s="155">
        <v>0</v>
      </c>
      <c r="AB860" s="162" t="s">
        <v>80</v>
      </c>
      <c r="AC860" s="163" t="s">
        <v>56</v>
      </c>
      <c r="AD860" s="164" t="s">
        <v>56</v>
      </c>
      <c r="AE860" s="163" t="s">
        <v>56</v>
      </c>
      <c r="AF860" s="164">
        <f t="shared" si="240"/>
        <v>330.9975</v>
      </c>
      <c r="AG860" s="165">
        <f t="shared" si="241"/>
        <v>714954.6</v>
      </c>
      <c r="AH860" s="166" t="s">
        <v>113</v>
      </c>
      <c r="AI860" s="167"/>
      <c r="AJ860" s="168"/>
      <c r="AK860" s="169"/>
      <c r="AL860" s="170"/>
      <c r="AM860" s="171"/>
      <c r="AN860" s="172"/>
      <c r="AO860" s="173">
        <f t="shared" si="238"/>
        <v>0</v>
      </c>
      <c r="AP860" s="174" t="s">
        <v>82</v>
      </c>
      <c r="AQ860" s="175" t="str" cm="1">
        <f t="array" ref="AQ860">_xlfn.IFS(OR($G860="公衆街路灯A",$G860="定額電灯"),$G860&amp;AP860,COUNTIF(G860,"*従量電灯*"),G860,1,"-")</f>
        <v>従量電灯</v>
      </c>
      <c r="AR860" s="176" t="str" cm="1">
        <f t="array" ref="AR860">_xlfn.IFS($AN860=0,"-",OR($AH860="対象外",$AH860="-"),"-",OR($G860="公衆街路灯A",$G860="定額電灯"),_xlfn.XLOOKUP($AQ860,削除禁止_電灯料金!$B:$B,削除禁止_電灯料金!$E:$E,0),1,"-")</f>
        <v>-</v>
      </c>
      <c r="AS860" s="177" t="str" cm="1">
        <f t="array" ref="AS860">_xlfn.IFS($AR860="-","-",OR($G860="公衆街路灯A",$G860="定額電灯"),_xlfn.XLOOKUP(AQ860,削除禁止_電灯料金!$B:$B,削除禁止_電灯料金!$D:$D,0),1,"-")</f>
        <v>-</v>
      </c>
      <c r="AT860" s="176">
        <f>IFERROR(IF(OR($G860="公衆街路灯A",$G860="定額電灯"),"-",ROUND((_xlfn.XLOOKUP($AQ860,削除禁止_電灯料金!$B:$B,削除禁止_電灯料金!$E:$E)*AM860/1000*$K860*$L860/12),2)),"-")</f>
        <v>0</v>
      </c>
      <c r="AU860" s="177">
        <f>IFERROR(IF(OR($G860="公衆街路灯A",$G860="定額電灯"),"-",ROUND((AM860/1000*$K860*$L860/12)*_xlfn.XLOOKUP($A860,削除禁止_電灯料金!K:K,削除禁止_電灯料金!M:M,"-"),2)),"-")</f>
        <v>0</v>
      </c>
      <c r="AV860" s="178">
        <f>IFERROR(IF(OR($G860="公衆街路灯A",$G860="定額電灯"),ROUND((((AR860+AS860)*AN860))*12*_xlfn.XLOOKUP($A860,削除禁止_電灯料金!K:K,削除禁止_電灯料金!N:N),0),ROUND((AT860+AU860)*AN860*12*_xlfn.XLOOKUP($A860,削除禁止_電灯料金!K:K,削除禁止_電灯料金!N:N),0)),0)</f>
        <v>0</v>
      </c>
      <c r="AW860" s="145"/>
    </row>
    <row r="861" spans="1:49" ht="30" customHeight="1">
      <c r="A861" s="1">
        <v>10</v>
      </c>
      <c r="B861" s="41" t="s">
        <v>880</v>
      </c>
      <c r="C861" s="42"/>
      <c r="D861" s="146" t="s">
        <v>56</v>
      </c>
      <c r="E861" s="147" t="s">
        <v>71</v>
      </c>
      <c r="F861" s="148" t="s">
        <v>926</v>
      </c>
      <c r="G861" s="148" t="s">
        <v>73</v>
      </c>
      <c r="H861" s="149"/>
      <c r="I861" s="280"/>
      <c r="J861" s="267"/>
      <c r="K861" s="152">
        <v>9</v>
      </c>
      <c r="L861" s="153">
        <v>313</v>
      </c>
      <c r="M861" s="281" t="s">
        <v>929</v>
      </c>
      <c r="N861" s="119" t="s">
        <v>110</v>
      </c>
      <c r="O861" s="120">
        <v>2</v>
      </c>
      <c r="P861" s="155" t="s">
        <v>294</v>
      </c>
      <c r="Q861" s="155">
        <v>0</v>
      </c>
      <c r="R861" s="155">
        <v>0</v>
      </c>
      <c r="S861" s="156" t="s">
        <v>912</v>
      </c>
      <c r="T861" s="156">
        <v>0</v>
      </c>
      <c r="U861" s="156" t="s">
        <v>905</v>
      </c>
      <c r="V861" s="157">
        <v>0</v>
      </c>
      <c r="W861" s="158">
        <v>47</v>
      </c>
      <c r="X861" s="159">
        <v>3</v>
      </c>
      <c r="Y861" s="160">
        <v>6</v>
      </c>
      <c r="Z861" s="161">
        <f t="shared" si="239"/>
        <v>66.1995</v>
      </c>
      <c r="AA861" s="155">
        <v>0</v>
      </c>
      <c r="AB861" s="162" t="s">
        <v>80</v>
      </c>
      <c r="AC861" s="163" t="s">
        <v>56</v>
      </c>
      <c r="AD861" s="164" t="s">
        <v>56</v>
      </c>
      <c r="AE861" s="163" t="s">
        <v>56</v>
      </c>
      <c r="AF861" s="164">
        <f t="shared" si="240"/>
        <v>330.9975</v>
      </c>
      <c r="AG861" s="165">
        <f t="shared" si="241"/>
        <v>238318.2</v>
      </c>
      <c r="AH861" s="166" t="s">
        <v>113</v>
      </c>
      <c r="AI861" s="167"/>
      <c r="AJ861" s="168"/>
      <c r="AK861" s="169"/>
      <c r="AL861" s="170"/>
      <c r="AM861" s="171"/>
      <c r="AN861" s="172"/>
      <c r="AO861" s="173">
        <f t="shared" si="238"/>
        <v>0</v>
      </c>
      <c r="AP861" s="174" t="s">
        <v>82</v>
      </c>
      <c r="AQ861" s="175" t="str" cm="1">
        <f t="array" ref="AQ861">_xlfn.IFS(OR($G861="公衆街路灯A",$G861="定額電灯"),$G861&amp;AP861,COUNTIF(G861,"*従量電灯*"),G861,1,"-")</f>
        <v>従量電灯</v>
      </c>
      <c r="AR861" s="176" t="str" cm="1">
        <f t="array" ref="AR861">_xlfn.IFS($AN861=0,"-",OR($AH861="対象外",$AH861="-"),"-",OR($G861="公衆街路灯A",$G861="定額電灯"),_xlfn.XLOOKUP($AQ861,削除禁止_電灯料金!$B:$B,削除禁止_電灯料金!$E:$E,0),1,"-")</f>
        <v>-</v>
      </c>
      <c r="AS861" s="177" t="str" cm="1">
        <f t="array" ref="AS861">_xlfn.IFS($AR861="-","-",OR($G861="公衆街路灯A",$G861="定額電灯"),_xlfn.XLOOKUP(AQ861,削除禁止_電灯料金!$B:$B,削除禁止_電灯料金!$D:$D,0),1,"-")</f>
        <v>-</v>
      </c>
      <c r="AT861" s="176">
        <f>IFERROR(IF(OR($G861="公衆街路灯A",$G861="定額電灯"),"-",ROUND((_xlfn.XLOOKUP($AQ861,削除禁止_電灯料金!$B:$B,削除禁止_電灯料金!$E:$E)*AM861/1000*$K861*$L861/12),2)),"-")</f>
        <v>0</v>
      </c>
      <c r="AU861" s="177">
        <f>IFERROR(IF(OR($G861="公衆街路灯A",$G861="定額電灯"),"-",ROUND((AM861/1000*$K861*$L861/12)*_xlfn.XLOOKUP($A861,削除禁止_電灯料金!K:K,削除禁止_電灯料金!M:M,"-"),2)),"-")</f>
        <v>0</v>
      </c>
      <c r="AV861" s="178">
        <f>IFERROR(IF(OR($G861="公衆街路灯A",$G861="定額電灯"),ROUND((((AR861+AS861)*AN861))*12*_xlfn.XLOOKUP($A861,削除禁止_電灯料金!K:K,削除禁止_電灯料金!N:N),0),ROUND((AT861+AU861)*AN861*12*_xlfn.XLOOKUP($A861,削除禁止_電灯料金!K:K,削除禁止_電灯料金!N:N),0)),0)</f>
        <v>0</v>
      </c>
      <c r="AW861" s="145"/>
    </row>
    <row r="862" spans="1:49" ht="30" customHeight="1">
      <c r="A862" s="1">
        <v>10</v>
      </c>
      <c r="B862" s="41" t="s">
        <v>880</v>
      </c>
      <c r="C862" s="42"/>
      <c r="D862" s="146" t="s">
        <v>56</v>
      </c>
      <c r="E862" s="147" t="s">
        <v>71</v>
      </c>
      <c r="F862" s="148" t="s">
        <v>926</v>
      </c>
      <c r="G862" s="148" t="s">
        <v>73</v>
      </c>
      <c r="H862" s="149"/>
      <c r="I862" s="280"/>
      <c r="J862" s="267"/>
      <c r="K862" s="152">
        <v>9</v>
      </c>
      <c r="L862" s="153">
        <v>313</v>
      </c>
      <c r="M862" s="281" t="s">
        <v>930</v>
      </c>
      <c r="N862" s="119" t="s">
        <v>931</v>
      </c>
      <c r="O862" s="120">
        <v>1</v>
      </c>
      <c r="P862" s="155" t="s">
        <v>932</v>
      </c>
      <c r="Q862" s="155">
        <v>0</v>
      </c>
      <c r="R862" s="155">
        <v>0</v>
      </c>
      <c r="S862" s="156" t="s">
        <v>933</v>
      </c>
      <c r="T862" s="156" t="s">
        <v>700</v>
      </c>
      <c r="U862" s="156" t="s">
        <v>934</v>
      </c>
      <c r="V862" s="157">
        <v>0</v>
      </c>
      <c r="W862" s="158">
        <v>275</v>
      </c>
      <c r="X862" s="159">
        <v>5</v>
      </c>
      <c r="Y862" s="160">
        <v>5</v>
      </c>
      <c r="Z862" s="161">
        <f t="shared" si="239"/>
        <v>322.78125</v>
      </c>
      <c r="AA862" s="155">
        <v>0</v>
      </c>
      <c r="AB862" s="162" t="s">
        <v>80</v>
      </c>
      <c r="AC862" s="163" t="s">
        <v>56</v>
      </c>
      <c r="AD862" s="164" t="s">
        <v>56</v>
      </c>
      <c r="AE862" s="163" t="s">
        <v>56</v>
      </c>
      <c r="AF862" s="164">
        <f t="shared" si="240"/>
        <v>1936.6875</v>
      </c>
      <c r="AG862" s="165">
        <f t="shared" si="241"/>
        <v>1162012.5</v>
      </c>
      <c r="AH862" s="166" t="s">
        <v>81</v>
      </c>
      <c r="AI862" s="167"/>
      <c r="AJ862" s="168"/>
      <c r="AK862" s="169"/>
      <c r="AL862" s="170"/>
      <c r="AM862" s="171"/>
      <c r="AN862" s="172"/>
      <c r="AO862" s="173">
        <f t="shared" si="238"/>
        <v>0</v>
      </c>
      <c r="AP862" s="174" t="s">
        <v>82</v>
      </c>
      <c r="AQ862" s="175" t="str" cm="1">
        <f t="array" ref="AQ862">_xlfn.IFS(OR($G862="公衆街路灯A",$G862="定額電灯"),$G862&amp;AP862,COUNTIF(G862,"*従量電灯*"),G862,1,"-")</f>
        <v>従量電灯</v>
      </c>
      <c r="AR862" s="176" t="str" cm="1">
        <f t="array" ref="AR862">_xlfn.IFS($AN862=0,"-",OR($AH862="対象外",$AH862="-"),"-",OR($G862="公衆街路灯A",$G862="定額電灯"),_xlfn.XLOOKUP($AQ862,削除禁止_電灯料金!$B:$B,削除禁止_電灯料金!$E:$E,0),1,"-")</f>
        <v>-</v>
      </c>
      <c r="AS862" s="177" t="str" cm="1">
        <f t="array" ref="AS862">_xlfn.IFS($AR862="-","-",OR($G862="公衆街路灯A",$G862="定額電灯"),_xlfn.XLOOKUP(AQ862,削除禁止_電灯料金!$B:$B,削除禁止_電灯料金!$D:$D,0),1,"-")</f>
        <v>-</v>
      </c>
      <c r="AT862" s="176">
        <f>IFERROR(IF(OR($G862="公衆街路灯A",$G862="定額電灯"),"-",ROUND((_xlfn.XLOOKUP($AQ862,削除禁止_電灯料金!$B:$B,削除禁止_電灯料金!$E:$E)*AM862/1000*$K862*$L862/12),2)),"-")</f>
        <v>0</v>
      </c>
      <c r="AU862" s="177">
        <f>IFERROR(IF(OR($G862="公衆街路灯A",$G862="定額電灯"),"-",ROUND((AM862/1000*$K862*$L862/12)*_xlfn.XLOOKUP($A862,削除禁止_電灯料金!K:K,削除禁止_電灯料金!M:M,"-"),2)),"-")</f>
        <v>0</v>
      </c>
      <c r="AV862" s="178">
        <f>IFERROR(IF(OR($G862="公衆街路灯A",$G862="定額電灯"),ROUND((((AR862+AS862)*AN862))*12*_xlfn.XLOOKUP($A862,削除禁止_電灯料金!K:K,削除禁止_電灯料金!N:N),0),ROUND((AT862+AU862)*AN862*12*_xlfn.XLOOKUP($A862,削除禁止_電灯料金!K:K,削除禁止_電灯料金!N:N),0)),0)</f>
        <v>0</v>
      </c>
      <c r="AW862" s="145"/>
    </row>
    <row r="863" spans="1:49" ht="30" customHeight="1">
      <c r="A863" s="1">
        <v>10</v>
      </c>
      <c r="B863" s="41" t="s">
        <v>880</v>
      </c>
      <c r="C863" s="42"/>
      <c r="D863" s="146" t="s">
        <v>56</v>
      </c>
      <c r="E863" s="147" t="s">
        <v>71</v>
      </c>
      <c r="F863" s="148" t="s">
        <v>926</v>
      </c>
      <c r="G863" s="148" t="s">
        <v>73</v>
      </c>
      <c r="H863" s="149"/>
      <c r="I863" s="280"/>
      <c r="J863" s="267"/>
      <c r="K863" s="152">
        <v>9</v>
      </c>
      <c r="L863" s="153">
        <v>313</v>
      </c>
      <c r="M863" s="281" t="s">
        <v>935</v>
      </c>
      <c r="N863" s="119" t="s">
        <v>75</v>
      </c>
      <c r="O863" s="120">
        <v>1</v>
      </c>
      <c r="P863" s="155" t="s">
        <v>759</v>
      </c>
      <c r="Q863" s="155">
        <v>0</v>
      </c>
      <c r="R863" s="155">
        <v>0</v>
      </c>
      <c r="S863" s="156">
        <v>0</v>
      </c>
      <c r="T863" s="156">
        <v>0</v>
      </c>
      <c r="U863" s="156">
        <v>0</v>
      </c>
      <c r="V863" s="157">
        <v>0</v>
      </c>
      <c r="W863" s="158">
        <v>26</v>
      </c>
      <c r="X863" s="159">
        <v>3</v>
      </c>
      <c r="Y863" s="160">
        <v>3</v>
      </c>
      <c r="Z863" s="161">
        <f t="shared" si="239"/>
        <v>18.310500000000001</v>
      </c>
      <c r="AA863" s="155">
        <v>0</v>
      </c>
      <c r="AB863" s="162" t="s">
        <v>80</v>
      </c>
      <c r="AC863" s="163" t="s">
        <v>56</v>
      </c>
      <c r="AD863" s="164" t="s">
        <v>56</v>
      </c>
      <c r="AE863" s="163" t="s">
        <v>56</v>
      </c>
      <c r="AF863" s="164">
        <f t="shared" si="240"/>
        <v>183.10500000000002</v>
      </c>
      <c r="AG863" s="165">
        <f t="shared" si="241"/>
        <v>65917.8</v>
      </c>
      <c r="AH863" s="166" t="s">
        <v>81</v>
      </c>
      <c r="AI863" s="167"/>
      <c r="AJ863" s="168"/>
      <c r="AK863" s="169"/>
      <c r="AL863" s="170"/>
      <c r="AM863" s="171"/>
      <c r="AN863" s="172"/>
      <c r="AO863" s="173">
        <f t="shared" si="238"/>
        <v>0</v>
      </c>
      <c r="AP863" s="174" t="s">
        <v>82</v>
      </c>
      <c r="AQ863" s="175" t="str" cm="1">
        <f t="array" ref="AQ863">_xlfn.IFS(OR($G863="公衆街路灯A",$G863="定額電灯"),$G863&amp;AP863,COUNTIF(G863,"*従量電灯*"),G863,1,"-")</f>
        <v>従量電灯</v>
      </c>
      <c r="AR863" s="176" t="str" cm="1">
        <f t="array" ref="AR863">_xlfn.IFS($AN863=0,"-",OR($AH863="対象外",$AH863="-"),"-",OR($G863="公衆街路灯A",$G863="定額電灯"),_xlfn.XLOOKUP($AQ863,削除禁止_電灯料金!$B:$B,削除禁止_電灯料金!$E:$E,0),1,"-")</f>
        <v>-</v>
      </c>
      <c r="AS863" s="177" t="str" cm="1">
        <f t="array" ref="AS863">_xlfn.IFS($AR863="-","-",OR($G863="公衆街路灯A",$G863="定額電灯"),_xlfn.XLOOKUP(AQ863,削除禁止_電灯料金!$B:$B,削除禁止_電灯料金!$D:$D,0),1,"-")</f>
        <v>-</v>
      </c>
      <c r="AT863" s="176">
        <f>IFERROR(IF(OR($G863="公衆街路灯A",$G863="定額電灯"),"-",ROUND((_xlfn.XLOOKUP($AQ863,削除禁止_電灯料金!$B:$B,削除禁止_電灯料金!$E:$E)*AM863/1000*$K863*$L863/12),2)),"-")</f>
        <v>0</v>
      </c>
      <c r="AU863" s="177">
        <f>IFERROR(IF(OR($G863="公衆街路灯A",$G863="定額電灯"),"-",ROUND((AM863/1000*$K863*$L863/12)*_xlfn.XLOOKUP($A863,削除禁止_電灯料金!K:K,削除禁止_電灯料金!M:M,"-"),2)),"-")</f>
        <v>0</v>
      </c>
      <c r="AV863" s="178">
        <f>IFERROR(IF(OR($G863="公衆街路灯A",$G863="定額電灯"),ROUND((((AR863+AS863)*AN863))*12*_xlfn.XLOOKUP($A863,削除禁止_電灯料金!K:K,削除禁止_電灯料金!N:N),0),ROUND((AT863+AU863)*AN863*12*_xlfn.XLOOKUP($A863,削除禁止_電灯料金!K:K,削除禁止_電灯料金!N:N),0)),0)</f>
        <v>0</v>
      </c>
      <c r="AW863" s="145"/>
    </row>
    <row r="864" spans="1:49" ht="30" customHeight="1">
      <c r="A864" s="1">
        <v>10</v>
      </c>
      <c r="B864" s="41" t="s">
        <v>880</v>
      </c>
      <c r="C864" s="42"/>
      <c r="D864" s="146" t="s">
        <v>56</v>
      </c>
      <c r="E864" s="147" t="s">
        <v>71</v>
      </c>
      <c r="F864" s="148" t="s">
        <v>926</v>
      </c>
      <c r="G864" s="148" t="s">
        <v>73</v>
      </c>
      <c r="H864" s="149"/>
      <c r="I864" s="280"/>
      <c r="J864" s="267"/>
      <c r="K864" s="152">
        <v>24</v>
      </c>
      <c r="L864" s="153">
        <v>365</v>
      </c>
      <c r="M864" s="281" t="s">
        <v>690</v>
      </c>
      <c r="N864" s="119" t="s">
        <v>86</v>
      </c>
      <c r="O864" s="120">
        <v>1</v>
      </c>
      <c r="P864" s="155" t="s">
        <v>432</v>
      </c>
      <c r="Q864" s="155">
        <v>0</v>
      </c>
      <c r="R864" s="155">
        <v>0</v>
      </c>
      <c r="S864" s="156">
        <v>0</v>
      </c>
      <c r="T864" s="156">
        <v>0</v>
      </c>
      <c r="U864" s="156">
        <v>0</v>
      </c>
      <c r="V864" s="157" t="s">
        <v>90</v>
      </c>
      <c r="W864" s="158">
        <v>3</v>
      </c>
      <c r="X864" s="159">
        <v>4</v>
      </c>
      <c r="Y864" s="160">
        <v>4</v>
      </c>
      <c r="Z864" s="161">
        <f t="shared" si="239"/>
        <v>8.76</v>
      </c>
      <c r="AA864" s="155">
        <v>0</v>
      </c>
      <c r="AB864" s="162" t="s">
        <v>80</v>
      </c>
      <c r="AC864" s="163" t="s">
        <v>56</v>
      </c>
      <c r="AD864" s="164" t="s">
        <v>56</v>
      </c>
      <c r="AE864" s="163" t="s">
        <v>56</v>
      </c>
      <c r="AF864" s="164">
        <f t="shared" si="240"/>
        <v>65.7</v>
      </c>
      <c r="AG864" s="165">
        <f t="shared" si="241"/>
        <v>31536</v>
      </c>
      <c r="AH864" s="166" t="s">
        <v>81</v>
      </c>
      <c r="AI864" s="167"/>
      <c r="AJ864" s="168"/>
      <c r="AK864" s="169"/>
      <c r="AL864" s="170"/>
      <c r="AM864" s="171"/>
      <c r="AN864" s="172"/>
      <c r="AO864" s="173">
        <f t="shared" si="238"/>
        <v>0</v>
      </c>
      <c r="AP864" s="174" t="s">
        <v>82</v>
      </c>
      <c r="AQ864" s="175" t="str" cm="1">
        <f t="array" ref="AQ864">_xlfn.IFS(OR($G864="公衆街路灯A",$G864="定額電灯"),$G864&amp;AP864,COUNTIF(G864,"*従量電灯*"),G864,1,"-")</f>
        <v>従量電灯</v>
      </c>
      <c r="AR864" s="176" t="str" cm="1">
        <f t="array" ref="AR864">_xlfn.IFS($AN864=0,"-",OR($AH864="対象外",$AH864="-"),"-",OR($G864="公衆街路灯A",$G864="定額電灯"),_xlfn.XLOOKUP($AQ864,削除禁止_電灯料金!$B:$B,削除禁止_電灯料金!$E:$E,0),1,"-")</f>
        <v>-</v>
      </c>
      <c r="AS864" s="177" t="str" cm="1">
        <f t="array" ref="AS864">_xlfn.IFS($AR864="-","-",OR($G864="公衆街路灯A",$G864="定額電灯"),_xlfn.XLOOKUP(AQ864,削除禁止_電灯料金!$B:$B,削除禁止_電灯料金!$D:$D,0),1,"-")</f>
        <v>-</v>
      </c>
      <c r="AT864" s="176">
        <f>IFERROR(IF(OR($G864="公衆街路灯A",$G864="定額電灯"),"-",ROUND((_xlfn.XLOOKUP($AQ864,削除禁止_電灯料金!$B:$B,削除禁止_電灯料金!$E:$E)*AM864/1000*$K864*$L864/12),2)),"-")</f>
        <v>0</v>
      </c>
      <c r="AU864" s="177">
        <f>IFERROR(IF(OR($G864="公衆街路灯A",$G864="定額電灯"),"-",ROUND((AM864/1000*$K864*$L864/12)*_xlfn.XLOOKUP($A864,削除禁止_電灯料金!K:K,削除禁止_電灯料金!M:M,"-"),2)),"-")</f>
        <v>0</v>
      </c>
      <c r="AV864" s="178">
        <f>IFERROR(IF(OR($G864="公衆街路灯A",$G864="定額電灯"),ROUND((((AR864+AS864)*AN864))*12*_xlfn.XLOOKUP($A864,削除禁止_電灯料金!K:K,削除禁止_電灯料金!N:N),0),ROUND((AT864+AU864)*AN864*12*_xlfn.XLOOKUP($A864,削除禁止_電灯料金!K:K,削除禁止_電灯料金!N:N),0)),0)</f>
        <v>0</v>
      </c>
      <c r="AW864" s="145"/>
    </row>
    <row r="865" spans="1:49" ht="30" customHeight="1">
      <c r="A865" s="1">
        <v>10</v>
      </c>
      <c r="B865" s="41" t="s">
        <v>880</v>
      </c>
      <c r="C865" s="42"/>
      <c r="D865" s="180" t="s">
        <v>56</v>
      </c>
      <c r="E865" s="181" t="s">
        <v>71</v>
      </c>
      <c r="F865" s="182" t="s">
        <v>926</v>
      </c>
      <c r="G865" s="182" t="s">
        <v>73</v>
      </c>
      <c r="H865" s="183" t="s">
        <v>118</v>
      </c>
      <c r="I865" s="311"/>
      <c r="J865" s="312"/>
      <c r="K865" s="186">
        <v>9</v>
      </c>
      <c r="L865" s="187">
        <v>313</v>
      </c>
      <c r="M865" s="313" t="s">
        <v>936</v>
      </c>
      <c r="N865" s="189" t="s">
        <v>75</v>
      </c>
      <c r="O865" s="190">
        <v>1</v>
      </c>
      <c r="P865" s="191" t="s">
        <v>937</v>
      </c>
      <c r="Q865" s="191">
        <v>0</v>
      </c>
      <c r="R865" s="191">
        <v>0</v>
      </c>
      <c r="S865" s="192">
        <v>0</v>
      </c>
      <c r="T865" s="192">
        <v>0</v>
      </c>
      <c r="U865" s="192" t="s">
        <v>938</v>
      </c>
      <c r="V865" s="193">
        <v>0</v>
      </c>
      <c r="W865" s="194">
        <v>75</v>
      </c>
      <c r="X865" s="195">
        <v>1</v>
      </c>
      <c r="Y865" s="196">
        <v>1</v>
      </c>
      <c r="Z865" s="197">
        <v>0</v>
      </c>
      <c r="AA865" s="191">
        <v>0</v>
      </c>
      <c r="AB865" s="198" t="s">
        <v>80</v>
      </c>
      <c r="AC865" s="199" t="s">
        <v>56</v>
      </c>
      <c r="AD865" s="200" t="s">
        <v>56</v>
      </c>
      <c r="AE865" s="199" t="s">
        <v>56</v>
      </c>
      <c r="AF865" s="200">
        <v>0</v>
      </c>
      <c r="AG865" s="201">
        <v>0</v>
      </c>
      <c r="AH865" s="201" t="s">
        <v>124</v>
      </c>
      <c r="AI865" s="202" t="s">
        <v>124</v>
      </c>
      <c r="AJ865" s="203"/>
      <c r="AK865" s="204"/>
      <c r="AL865" s="194"/>
      <c r="AM865" s="205"/>
      <c r="AN865" s="206"/>
      <c r="AO865" s="200">
        <f t="shared" si="238"/>
        <v>0</v>
      </c>
      <c r="AP865" s="207" t="s">
        <v>82</v>
      </c>
      <c r="AQ865" s="198" t="str" cm="1">
        <f t="array" ref="AQ865">_xlfn.IFS(OR($G865="公衆街路灯A",$G865="定額電灯"),$G865&amp;AP865,COUNTIF(G865,"*従量電灯*"),G865,1,"-")</f>
        <v>従量電灯</v>
      </c>
      <c r="AR865" s="208" t="str" cm="1">
        <f t="array" ref="AR865">_xlfn.IFS($AN865=0,"-",OR($AH865="対象外",$AH865="-"),"-",OR($G865="公衆街路灯A",$G865="定額電灯"),_xlfn.XLOOKUP($AQ865,削除禁止_電灯料金!$B:$B,削除禁止_電灯料金!$E:$E,0),1,"-")</f>
        <v>-</v>
      </c>
      <c r="AS865" s="209" t="str" cm="1">
        <f t="array" ref="AS865">_xlfn.IFS($AR865="-","-",OR($G865="公衆街路灯A",$G865="定額電灯"),_xlfn.XLOOKUP(AQ865,削除禁止_電灯料金!$B:$B,削除禁止_電灯料金!$D:$D,0),1,"-")</f>
        <v>-</v>
      </c>
      <c r="AT865" s="208">
        <f>IFERROR(IF(OR($G865="公衆街路灯A",$G865="定額電灯"),"-",ROUND((_xlfn.XLOOKUP($AQ865,削除禁止_電灯料金!$B:$B,削除禁止_電灯料金!$E:$E)*AM865/1000*$K865*$L865/12),2)),"-")</f>
        <v>0</v>
      </c>
      <c r="AU865" s="209">
        <f>IFERROR(IF(OR($G865="公衆街路灯A",$G865="定額電灯"),"-",ROUND((AM865/1000*$K865*$L865/12)*_xlfn.XLOOKUP($A865,削除禁止_電灯料金!K:K,削除禁止_電灯料金!M:M,"-"),2)),"-")</f>
        <v>0</v>
      </c>
      <c r="AV865" s="210">
        <f>IFERROR(IF(OR($G865="公衆街路灯A",$G865="定額電灯"),ROUND((((AR865+AS865)*AN865))*12*_xlfn.XLOOKUP($A865,削除禁止_電灯料金!K:K,削除禁止_電灯料金!N:N),0),ROUND((AT865+AU865)*AN865*12*_xlfn.XLOOKUP($A865,削除禁止_電灯料金!K:K,削除禁止_電灯料金!N:N),0)),0)</f>
        <v>0</v>
      </c>
      <c r="AW865" s="145"/>
    </row>
    <row r="866" spans="1:49" ht="30" customHeight="1">
      <c r="A866" s="1">
        <v>10</v>
      </c>
      <c r="B866" s="41" t="s">
        <v>880</v>
      </c>
      <c r="C866" s="42"/>
      <c r="D866" s="180" t="s">
        <v>56</v>
      </c>
      <c r="E866" s="181" t="s">
        <v>71</v>
      </c>
      <c r="F866" s="182" t="s">
        <v>926</v>
      </c>
      <c r="G866" s="182" t="s">
        <v>73</v>
      </c>
      <c r="H866" s="183" t="s">
        <v>118</v>
      </c>
      <c r="I866" s="311"/>
      <c r="J866" s="312"/>
      <c r="K866" s="186">
        <v>9</v>
      </c>
      <c r="L866" s="187">
        <v>313</v>
      </c>
      <c r="M866" s="313" t="s">
        <v>939</v>
      </c>
      <c r="N866" s="189" t="s">
        <v>940</v>
      </c>
      <c r="O866" s="190">
        <v>1</v>
      </c>
      <c r="P866" s="191" t="s">
        <v>678</v>
      </c>
      <c r="Q866" s="191">
        <v>0</v>
      </c>
      <c r="R866" s="191">
        <v>0</v>
      </c>
      <c r="S866" s="192">
        <v>0</v>
      </c>
      <c r="T866" s="192" t="s">
        <v>941</v>
      </c>
      <c r="U866" s="192" t="s">
        <v>683</v>
      </c>
      <c r="V866" s="193">
        <v>0</v>
      </c>
      <c r="W866" s="194">
        <v>100</v>
      </c>
      <c r="X866" s="195">
        <v>8</v>
      </c>
      <c r="Y866" s="196">
        <v>8</v>
      </c>
      <c r="Z866" s="197">
        <v>0</v>
      </c>
      <c r="AA866" s="191">
        <v>0</v>
      </c>
      <c r="AB866" s="198" t="s">
        <v>80</v>
      </c>
      <c r="AC866" s="199" t="s">
        <v>56</v>
      </c>
      <c r="AD866" s="200" t="s">
        <v>56</v>
      </c>
      <c r="AE866" s="199" t="s">
        <v>56</v>
      </c>
      <c r="AF866" s="200">
        <v>0</v>
      </c>
      <c r="AG866" s="201">
        <v>0</v>
      </c>
      <c r="AH866" s="201" t="s">
        <v>124</v>
      </c>
      <c r="AI866" s="202" t="s">
        <v>124</v>
      </c>
      <c r="AJ866" s="203"/>
      <c r="AK866" s="204"/>
      <c r="AL866" s="194"/>
      <c r="AM866" s="205"/>
      <c r="AN866" s="206"/>
      <c r="AO866" s="200">
        <f t="shared" si="238"/>
        <v>0</v>
      </c>
      <c r="AP866" s="207" t="s">
        <v>82</v>
      </c>
      <c r="AQ866" s="198" t="str" cm="1">
        <f t="array" ref="AQ866">_xlfn.IFS(OR($G866="公衆街路灯A",$G866="定額電灯"),$G866&amp;AP866,COUNTIF(G866,"*従量電灯*"),G866,1,"-")</f>
        <v>従量電灯</v>
      </c>
      <c r="AR866" s="208" t="str" cm="1">
        <f t="array" ref="AR866">_xlfn.IFS($AN866=0,"-",OR($AH866="対象外",$AH866="-"),"-",OR($G866="公衆街路灯A",$G866="定額電灯"),_xlfn.XLOOKUP($AQ866,削除禁止_電灯料金!$B:$B,削除禁止_電灯料金!$E:$E,0),1,"-")</f>
        <v>-</v>
      </c>
      <c r="AS866" s="209" t="str" cm="1">
        <f t="array" ref="AS866">_xlfn.IFS($AR866="-","-",OR($G866="公衆街路灯A",$G866="定額電灯"),_xlfn.XLOOKUP(AQ866,削除禁止_電灯料金!$B:$B,削除禁止_電灯料金!$D:$D,0),1,"-")</f>
        <v>-</v>
      </c>
      <c r="AT866" s="208">
        <f>IFERROR(IF(OR($G866="公衆街路灯A",$G866="定額電灯"),"-",ROUND((_xlfn.XLOOKUP($AQ866,削除禁止_電灯料金!$B:$B,削除禁止_電灯料金!$E:$E)*AM866/1000*$K866*$L866/12),2)),"-")</f>
        <v>0</v>
      </c>
      <c r="AU866" s="209">
        <f>IFERROR(IF(OR($G866="公衆街路灯A",$G866="定額電灯"),"-",ROUND((AM866/1000*$K866*$L866/12)*_xlfn.XLOOKUP($A866,削除禁止_電灯料金!K:K,削除禁止_電灯料金!M:M,"-"),2)),"-")</f>
        <v>0</v>
      </c>
      <c r="AV866" s="210">
        <f>IFERROR(IF(OR($G866="公衆街路灯A",$G866="定額電灯"),ROUND((((AR866+AS866)*AN866))*12*_xlfn.XLOOKUP($A866,削除禁止_電灯料金!K:K,削除禁止_電灯料金!N:N),0),ROUND((AT866+AU866)*AN866*12*_xlfn.XLOOKUP($A866,削除禁止_電灯料金!K:K,削除禁止_電灯料金!N:N),0)),0)</f>
        <v>0</v>
      </c>
      <c r="AW866" s="145"/>
    </row>
    <row r="867" spans="1:49" ht="30" customHeight="1">
      <c r="A867" s="1">
        <v>10</v>
      </c>
      <c r="B867" s="41" t="s">
        <v>880</v>
      </c>
      <c r="C867" s="42"/>
      <c r="D867" s="146" t="s">
        <v>56</v>
      </c>
      <c r="E867" s="147" t="s">
        <v>71</v>
      </c>
      <c r="F867" s="148" t="s">
        <v>926</v>
      </c>
      <c r="G867" s="148" t="s">
        <v>73</v>
      </c>
      <c r="H867" s="149"/>
      <c r="I867" s="280"/>
      <c r="J867" s="267"/>
      <c r="K867" s="152">
        <v>24</v>
      </c>
      <c r="L867" s="153">
        <v>365</v>
      </c>
      <c r="M867" s="281" t="s">
        <v>942</v>
      </c>
      <c r="N867" s="119" t="s">
        <v>416</v>
      </c>
      <c r="O867" s="120">
        <v>1</v>
      </c>
      <c r="P867" s="155" t="s">
        <v>135</v>
      </c>
      <c r="Q867" s="155">
        <v>0</v>
      </c>
      <c r="R867" s="155">
        <v>0</v>
      </c>
      <c r="S867" s="156" t="s">
        <v>106</v>
      </c>
      <c r="T867" s="156" t="s">
        <v>877</v>
      </c>
      <c r="U867" s="156" t="s">
        <v>102</v>
      </c>
      <c r="V867" s="157">
        <v>0</v>
      </c>
      <c r="W867" s="158">
        <v>28</v>
      </c>
      <c r="X867" s="159">
        <v>1</v>
      </c>
      <c r="Y867" s="160">
        <v>1</v>
      </c>
      <c r="Z867" s="161">
        <f t="shared" ref="Z867:Z871" si="242">K867*L867*W867*Y867/12/1000</f>
        <v>20.440000000000001</v>
      </c>
      <c r="AA867" s="155">
        <v>0</v>
      </c>
      <c r="AB867" s="162" t="s">
        <v>80</v>
      </c>
      <c r="AC867" s="163" t="s">
        <v>56</v>
      </c>
      <c r="AD867" s="164" t="s">
        <v>56</v>
      </c>
      <c r="AE867" s="163" t="s">
        <v>56</v>
      </c>
      <c r="AF867" s="164">
        <f t="shared" ref="AF867:AF871" si="243">$B$2*Z867/Y867</f>
        <v>613.20000000000005</v>
      </c>
      <c r="AG867" s="165">
        <f t="shared" ref="AG867:AG871" si="244">Y867*AF867*120</f>
        <v>73584</v>
      </c>
      <c r="AH867" s="166" t="s">
        <v>81</v>
      </c>
      <c r="AI867" s="167"/>
      <c r="AJ867" s="168"/>
      <c r="AK867" s="169"/>
      <c r="AL867" s="170"/>
      <c r="AM867" s="171"/>
      <c r="AN867" s="172"/>
      <c r="AO867" s="173">
        <f t="shared" si="238"/>
        <v>0</v>
      </c>
      <c r="AP867" s="174" t="s">
        <v>82</v>
      </c>
      <c r="AQ867" s="175" t="str" cm="1">
        <f t="array" ref="AQ867">_xlfn.IFS(OR($G867="公衆街路灯A",$G867="定額電灯"),$G867&amp;AP867,COUNTIF(G867,"*従量電灯*"),G867,1,"-")</f>
        <v>従量電灯</v>
      </c>
      <c r="AR867" s="176" t="str" cm="1">
        <f t="array" ref="AR867">_xlfn.IFS($AN867=0,"-",OR($AH867="対象外",$AH867="-"),"-",OR($G867="公衆街路灯A",$G867="定額電灯"),_xlfn.XLOOKUP($AQ867,削除禁止_電灯料金!$B:$B,削除禁止_電灯料金!$E:$E,0),1,"-")</f>
        <v>-</v>
      </c>
      <c r="AS867" s="177" t="str" cm="1">
        <f t="array" ref="AS867">_xlfn.IFS($AR867="-","-",OR($G867="公衆街路灯A",$G867="定額電灯"),_xlfn.XLOOKUP(AQ867,削除禁止_電灯料金!$B:$B,削除禁止_電灯料金!$D:$D,0),1,"-")</f>
        <v>-</v>
      </c>
      <c r="AT867" s="176">
        <f>IFERROR(IF(OR($G867="公衆街路灯A",$G867="定額電灯"),"-",ROUND((_xlfn.XLOOKUP($AQ867,削除禁止_電灯料金!$B:$B,削除禁止_電灯料金!$E:$E)*AM867/1000*$K867*$L867/12),2)),"-")</f>
        <v>0</v>
      </c>
      <c r="AU867" s="177">
        <f>IFERROR(IF(OR($G867="公衆街路灯A",$G867="定額電灯"),"-",ROUND((AM867/1000*$K867*$L867/12)*_xlfn.XLOOKUP($A867,削除禁止_電灯料金!K:K,削除禁止_電灯料金!M:M,"-"),2)),"-")</f>
        <v>0</v>
      </c>
      <c r="AV867" s="178">
        <f>IFERROR(IF(OR($G867="公衆街路灯A",$G867="定額電灯"),ROUND((((AR867+AS867)*AN867))*12*_xlfn.XLOOKUP($A867,削除禁止_電灯料金!K:K,削除禁止_電灯料金!N:N),0),ROUND((AT867+AU867)*AN867*12*_xlfn.XLOOKUP($A867,削除禁止_電灯料金!K:K,削除禁止_電灯料金!N:N),0)),0)</f>
        <v>0</v>
      </c>
      <c r="AW867" s="145"/>
    </row>
    <row r="868" spans="1:49" ht="30" customHeight="1">
      <c r="A868" s="1">
        <v>10</v>
      </c>
      <c r="B868" s="41" t="s">
        <v>880</v>
      </c>
      <c r="C868" s="42"/>
      <c r="D868" s="146" t="s">
        <v>56</v>
      </c>
      <c r="E868" s="147" t="s">
        <v>71</v>
      </c>
      <c r="F868" s="148" t="s">
        <v>639</v>
      </c>
      <c r="G868" s="148" t="s">
        <v>73</v>
      </c>
      <c r="H868" s="149"/>
      <c r="I868" s="280"/>
      <c r="J868" s="267"/>
      <c r="K868" s="152">
        <v>4</v>
      </c>
      <c r="L868" s="153">
        <v>313</v>
      </c>
      <c r="M868" s="281" t="s">
        <v>924</v>
      </c>
      <c r="N868" s="119" t="s">
        <v>134</v>
      </c>
      <c r="O868" s="120">
        <v>2</v>
      </c>
      <c r="P868" s="155" t="s">
        <v>135</v>
      </c>
      <c r="Q868" s="155">
        <v>0</v>
      </c>
      <c r="R868" s="155">
        <v>0</v>
      </c>
      <c r="S868" s="156">
        <v>0</v>
      </c>
      <c r="T868" s="156">
        <v>0</v>
      </c>
      <c r="U868" s="156">
        <v>0</v>
      </c>
      <c r="V868" s="157">
        <v>0</v>
      </c>
      <c r="W868" s="158">
        <v>28</v>
      </c>
      <c r="X868" s="159">
        <v>1</v>
      </c>
      <c r="Y868" s="160">
        <v>2</v>
      </c>
      <c r="Z868" s="161">
        <f t="shared" si="242"/>
        <v>5.8426666666666671</v>
      </c>
      <c r="AA868" s="155">
        <v>0</v>
      </c>
      <c r="AB868" s="162" t="s">
        <v>80</v>
      </c>
      <c r="AC868" s="163" t="s">
        <v>56</v>
      </c>
      <c r="AD868" s="164" t="s">
        <v>56</v>
      </c>
      <c r="AE868" s="163" t="s">
        <v>56</v>
      </c>
      <c r="AF868" s="164">
        <f t="shared" si="243"/>
        <v>87.64</v>
      </c>
      <c r="AG868" s="165">
        <f t="shared" si="244"/>
        <v>21033.599999999999</v>
      </c>
      <c r="AH868" s="166" t="s">
        <v>113</v>
      </c>
      <c r="AI868" s="167"/>
      <c r="AJ868" s="168"/>
      <c r="AK868" s="169"/>
      <c r="AL868" s="170"/>
      <c r="AM868" s="171"/>
      <c r="AN868" s="172"/>
      <c r="AO868" s="173">
        <f t="shared" si="238"/>
        <v>0</v>
      </c>
      <c r="AP868" s="174" t="s">
        <v>82</v>
      </c>
      <c r="AQ868" s="175" t="str" cm="1">
        <f t="array" ref="AQ868">_xlfn.IFS(OR($G868="公衆街路灯A",$G868="定額電灯"),$G868&amp;AP868,COUNTIF(G868,"*従量電灯*"),G868,1,"-")</f>
        <v>従量電灯</v>
      </c>
      <c r="AR868" s="176" t="str" cm="1">
        <f t="array" ref="AR868">_xlfn.IFS($AN868=0,"-",OR($AH868="対象外",$AH868="-"),"-",OR($G868="公衆街路灯A",$G868="定額電灯"),_xlfn.XLOOKUP($AQ868,削除禁止_電灯料金!$B:$B,削除禁止_電灯料金!$E:$E,0),1,"-")</f>
        <v>-</v>
      </c>
      <c r="AS868" s="177" t="str" cm="1">
        <f t="array" ref="AS868">_xlfn.IFS($AR868="-","-",OR($G868="公衆街路灯A",$G868="定額電灯"),_xlfn.XLOOKUP(AQ868,削除禁止_電灯料金!$B:$B,削除禁止_電灯料金!$D:$D,0),1,"-")</f>
        <v>-</v>
      </c>
      <c r="AT868" s="176">
        <f>IFERROR(IF(OR($G868="公衆街路灯A",$G868="定額電灯"),"-",ROUND((_xlfn.XLOOKUP($AQ868,削除禁止_電灯料金!$B:$B,削除禁止_電灯料金!$E:$E)*AM868/1000*$K868*$L868/12),2)),"-")</f>
        <v>0</v>
      </c>
      <c r="AU868" s="177">
        <f>IFERROR(IF(OR($G868="公衆街路灯A",$G868="定額電灯"),"-",ROUND((AM868/1000*$K868*$L868/12)*_xlfn.XLOOKUP($A868,削除禁止_電灯料金!K:K,削除禁止_電灯料金!M:M,"-"),2)),"-")</f>
        <v>0</v>
      </c>
      <c r="AV868" s="178">
        <f>IFERROR(IF(OR($G868="公衆街路灯A",$G868="定額電灯"),ROUND((((AR868+AS868)*AN868))*12*_xlfn.XLOOKUP($A868,削除禁止_電灯料金!K:K,削除禁止_電灯料金!N:N),0),ROUND((AT868+AU868)*AN868*12*_xlfn.XLOOKUP($A868,削除禁止_電灯料金!K:K,削除禁止_電灯料金!N:N),0)),0)</f>
        <v>0</v>
      </c>
      <c r="AW868" s="145"/>
    </row>
    <row r="869" spans="1:49" ht="30" customHeight="1">
      <c r="A869" s="1">
        <v>10</v>
      </c>
      <c r="B869" s="41" t="s">
        <v>880</v>
      </c>
      <c r="C869" s="42"/>
      <c r="D869" s="146" t="s">
        <v>56</v>
      </c>
      <c r="E869" s="147" t="s">
        <v>71</v>
      </c>
      <c r="F869" s="148" t="s">
        <v>943</v>
      </c>
      <c r="G869" s="148" t="s">
        <v>73</v>
      </c>
      <c r="H869" s="149"/>
      <c r="I869" s="280"/>
      <c r="J869" s="267"/>
      <c r="K869" s="152">
        <v>1</v>
      </c>
      <c r="L869" s="153">
        <v>313</v>
      </c>
      <c r="M869" s="281" t="s">
        <v>890</v>
      </c>
      <c r="N869" s="119" t="s">
        <v>134</v>
      </c>
      <c r="O869" s="120">
        <v>1</v>
      </c>
      <c r="P869" s="155" t="s">
        <v>294</v>
      </c>
      <c r="Q869" s="155">
        <v>0</v>
      </c>
      <c r="R869" s="155">
        <v>0</v>
      </c>
      <c r="S869" s="156">
        <v>0</v>
      </c>
      <c r="T869" s="156">
        <v>0</v>
      </c>
      <c r="U869" s="156">
        <v>0</v>
      </c>
      <c r="V869" s="157">
        <v>0</v>
      </c>
      <c r="W869" s="158">
        <v>47</v>
      </c>
      <c r="X869" s="159">
        <v>1</v>
      </c>
      <c r="Y869" s="160">
        <v>1</v>
      </c>
      <c r="Z869" s="161">
        <f t="shared" si="242"/>
        <v>1.2259166666666668</v>
      </c>
      <c r="AA869" s="155">
        <v>0</v>
      </c>
      <c r="AB869" s="162" t="s">
        <v>80</v>
      </c>
      <c r="AC869" s="163" t="s">
        <v>56</v>
      </c>
      <c r="AD869" s="164" t="s">
        <v>56</v>
      </c>
      <c r="AE869" s="163" t="s">
        <v>56</v>
      </c>
      <c r="AF869" s="164">
        <f t="shared" si="243"/>
        <v>36.777500000000003</v>
      </c>
      <c r="AG869" s="165">
        <f t="shared" si="244"/>
        <v>4413.3</v>
      </c>
      <c r="AH869" s="166" t="s">
        <v>113</v>
      </c>
      <c r="AI869" s="167"/>
      <c r="AJ869" s="168"/>
      <c r="AK869" s="169"/>
      <c r="AL869" s="170"/>
      <c r="AM869" s="171"/>
      <c r="AN869" s="172"/>
      <c r="AO869" s="173">
        <f t="shared" si="238"/>
        <v>0</v>
      </c>
      <c r="AP869" s="174" t="s">
        <v>82</v>
      </c>
      <c r="AQ869" s="175" t="str" cm="1">
        <f t="array" ref="AQ869">_xlfn.IFS(OR($G869="公衆街路灯A",$G869="定額電灯"),$G869&amp;AP869,COUNTIF(G869,"*従量電灯*"),G869,1,"-")</f>
        <v>従量電灯</v>
      </c>
      <c r="AR869" s="176" t="str" cm="1">
        <f t="array" ref="AR869">_xlfn.IFS($AN869=0,"-",OR($AH869="対象外",$AH869="-"),"-",OR($G869="公衆街路灯A",$G869="定額電灯"),_xlfn.XLOOKUP($AQ869,削除禁止_電灯料金!$B:$B,削除禁止_電灯料金!$E:$E,0),1,"-")</f>
        <v>-</v>
      </c>
      <c r="AS869" s="177" t="str" cm="1">
        <f t="array" ref="AS869">_xlfn.IFS($AR869="-","-",OR($G869="公衆街路灯A",$G869="定額電灯"),_xlfn.XLOOKUP(AQ869,削除禁止_電灯料金!$B:$B,削除禁止_電灯料金!$D:$D,0),1,"-")</f>
        <v>-</v>
      </c>
      <c r="AT869" s="176">
        <f>IFERROR(IF(OR($G869="公衆街路灯A",$G869="定額電灯"),"-",ROUND((_xlfn.XLOOKUP($AQ869,削除禁止_電灯料金!$B:$B,削除禁止_電灯料金!$E:$E)*AM869/1000*$K869*$L869/12),2)),"-")</f>
        <v>0</v>
      </c>
      <c r="AU869" s="177">
        <f>IFERROR(IF(OR($G869="公衆街路灯A",$G869="定額電灯"),"-",ROUND((AM869/1000*$K869*$L869/12)*_xlfn.XLOOKUP($A869,削除禁止_電灯料金!K:K,削除禁止_電灯料金!M:M,"-"),2)),"-")</f>
        <v>0</v>
      </c>
      <c r="AV869" s="178">
        <f>IFERROR(IF(OR($G869="公衆街路灯A",$G869="定額電灯"),ROUND((((AR869+AS869)*AN869))*12*_xlfn.XLOOKUP($A869,削除禁止_電灯料金!K:K,削除禁止_電灯料金!N:N),0),ROUND((AT869+AU869)*AN869*12*_xlfn.XLOOKUP($A869,削除禁止_電灯料金!K:K,削除禁止_電灯料金!N:N),0)),0)</f>
        <v>0</v>
      </c>
      <c r="AW869" s="145"/>
    </row>
    <row r="870" spans="1:49" ht="30" customHeight="1">
      <c r="A870" s="1">
        <v>10</v>
      </c>
      <c r="B870" s="41" t="s">
        <v>880</v>
      </c>
      <c r="C870" s="42"/>
      <c r="D870" s="146" t="s">
        <v>56</v>
      </c>
      <c r="E870" s="147" t="s">
        <v>71</v>
      </c>
      <c r="F870" s="148" t="s">
        <v>944</v>
      </c>
      <c r="G870" s="148" t="s">
        <v>73</v>
      </c>
      <c r="H870" s="149" t="s">
        <v>945</v>
      </c>
      <c r="I870" s="280"/>
      <c r="J870" s="267"/>
      <c r="K870" s="152">
        <v>9</v>
      </c>
      <c r="L870" s="153">
        <v>313</v>
      </c>
      <c r="M870" s="281" t="s">
        <v>946</v>
      </c>
      <c r="N870" s="119" t="s">
        <v>354</v>
      </c>
      <c r="O870" s="120">
        <v>1</v>
      </c>
      <c r="P870" s="155" t="s">
        <v>294</v>
      </c>
      <c r="Q870" s="155">
        <v>0</v>
      </c>
      <c r="R870" s="155">
        <v>0</v>
      </c>
      <c r="S870" s="156">
        <v>0</v>
      </c>
      <c r="T870" s="156" t="s">
        <v>947</v>
      </c>
      <c r="U870" s="156">
        <v>0</v>
      </c>
      <c r="V870" s="157">
        <v>0</v>
      </c>
      <c r="W870" s="158">
        <v>47</v>
      </c>
      <c r="X870" s="159">
        <v>14</v>
      </c>
      <c r="Y870" s="160">
        <v>14</v>
      </c>
      <c r="Z870" s="161">
        <f t="shared" si="242"/>
        <v>154.46549999999999</v>
      </c>
      <c r="AA870" s="155">
        <v>0</v>
      </c>
      <c r="AB870" s="162" t="s">
        <v>80</v>
      </c>
      <c r="AC870" s="163" t="s">
        <v>56</v>
      </c>
      <c r="AD870" s="164" t="s">
        <v>56</v>
      </c>
      <c r="AE870" s="163" t="s">
        <v>56</v>
      </c>
      <c r="AF870" s="164">
        <f t="shared" si="243"/>
        <v>330.9975</v>
      </c>
      <c r="AG870" s="165">
        <f t="shared" si="244"/>
        <v>556075.80000000005</v>
      </c>
      <c r="AH870" s="166" t="s">
        <v>113</v>
      </c>
      <c r="AI870" s="167"/>
      <c r="AJ870" s="168"/>
      <c r="AK870" s="169"/>
      <c r="AL870" s="170"/>
      <c r="AM870" s="171"/>
      <c r="AN870" s="172"/>
      <c r="AO870" s="173">
        <f t="shared" si="238"/>
        <v>0</v>
      </c>
      <c r="AP870" s="174" t="s">
        <v>82</v>
      </c>
      <c r="AQ870" s="175" t="str" cm="1">
        <f t="array" ref="AQ870">_xlfn.IFS(OR($G870="公衆街路灯A",$G870="定額電灯"),$G870&amp;AP870,COUNTIF(G870,"*従量電灯*"),G870,1,"-")</f>
        <v>従量電灯</v>
      </c>
      <c r="AR870" s="176" t="str" cm="1">
        <f t="array" ref="AR870">_xlfn.IFS($AN870=0,"-",OR($AH870="対象外",$AH870="-"),"-",OR($G870="公衆街路灯A",$G870="定額電灯"),_xlfn.XLOOKUP($AQ870,削除禁止_電灯料金!$B:$B,削除禁止_電灯料金!$E:$E,0),1,"-")</f>
        <v>-</v>
      </c>
      <c r="AS870" s="177" t="str" cm="1">
        <f t="array" ref="AS870">_xlfn.IFS($AR870="-","-",OR($G870="公衆街路灯A",$G870="定額電灯"),_xlfn.XLOOKUP(AQ870,削除禁止_電灯料金!$B:$B,削除禁止_電灯料金!$D:$D,0),1,"-")</f>
        <v>-</v>
      </c>
      <c r="AT870" s="176">
        <f>IFERROR(IF(OR($G870="公衆街路灯A",$G870="定額電灯"),"-",ROUND((_xlfn.XLOOKUP($AQ870,削除禁止_電灯料金!$B:$B,削除禁止_電灯料金!$E:$E)*AM870/1000*$K870*$L870/12),2)),"-")</f>
        <v>0</v>
      </c>
      <c r="AU870" s="177">
        <f>IFERROR(IF(OR($G870="公衆街路灯A",$G870="定額電灯"),"-",ROUND((AM870/1000*$K870*$L870/12)*_xlfn.XLOOKUP($A870,削除禁止_電灯料金!K:K,削除禁止_電灯料金!M:M,"-"),2)),"-")</f>
        <v>0</v>
      </c>
      <c r="AV870" s="178">
        <f>IFERROR(IF(OR($G870="公衆街路灯A",$G870="定額電灯"),ROUND((((AR870+AS870)*AN870))*12*_xlfn.XLOOKUP($A870,削除禁止_電灯料金!K:K,削除禁止_電灯料金!N:N),0),ROUND((AT870+AU870)*AN870*12*_xlfn.XLOOKUP($A870,削除禁止_電灯料金!K:K,削除禁止_電灯料金!N:N),0)),0)</f>
        <v>0</v>
      </c>
      <c r="AW870" s="145"/>
    </row>
    <row r="871" spans="1:49" ht="30" customHeight="1">
      <c r="A871" s="1">
        <v>10</v>
      </c>
      <c r="B871" s="41" t="s">
        <v>880</v>
      </c>
      <c r="C871" s="42"/>
      <c r="D871" s="146" t="s">
        <v>56</v>
      </c>
      <c r="E871" s="147" t="s">
        <v>71</v>
      </c>
      <c r="F871" s="148" t="s">
        <v>944</v>
      </c>
      <c r="G871" s="148" t="s">
        <v>73</v>
      </c>
      <c r="H871" s="149"/>
      <c r="I871" s="280"/>
      <c r="J871" s="267"/>
      <c r="K871" s="152">
        <v>24</v>
      </c>
      <c r="L871" s="153">
        <v>365</v>
      </c>
      <c r="M871" s="281" t="s">
        <v>690</v>
      </c>
      <c r="N871" s="119" t="s">
        <v>86</v>
      </c>
      <c r="O871" s="120">
        <v>1</v>
      </c>
      <c r="P871" s="155" t="s">
        <v>432</v>
      </c>
      <c r="Q871" s="155">
        <v>0</v>
      </c>
      <c r="R871" s="155">
        <v>0</v>
      </c>
      <c r="S871" s="156">
        <v>0</v>
      </c>
      <c r="T871" s="156">
        <v>0</v>
      </c>
      <c r="U871" s="156">
        <v>0</v>
      </c>
      <c r="V871" s="157" t="s">
        <v>90</v>
      </c>
      <c r="W871" s="158">
        <v>3</v>
      </c>
      <c r="X871" s="159">
        <v>1</v>
      </c>
      <c r="Y871" s="160">
        <v>1</v>
      </c>
      <c r="Z871" s="161">
        <f t="shared" si="242"/>
        <v>2.19</v>
      </c>
      <c r="AA871" s="155">
        <v>0</v>
      </c>
      <c r="AB871" s="162" t="s">
        <v>80</v>
      </c>
      <c r="AC871" s="163" t="s">
        <v>56</v>
      </c>
      <c r="AD871" s="164" t="s">
        <v>56</v>
      </c>
      <c r="AE871" s="163" t="s">
        <v>56</v>
      </c>
      <c r="AF871" s="164">
        <f t="shared" si="243"/>
        <v>65.7</v>
      </c>
      <c r="AG871" s="165">
        <f t="shared" si="244"/>
        <v>7884</v>
      </c>
      <c r="AH871" s="166" t="s">
        <v>81</v>
      </c>
      <c r="AI871" s="167"/>
      <c r="AJ871" s="168"/>
      <c r="AK871" s="169"/>
      <c r="AL871" s="170"/>
      <c r="AM871" s="171"/>
      <c r="AN871" s="172"/>
      <c r="AO871" s="173">
        <f t="shared" si="238"/>
        <v>0</v>
      </c>
      <c r="AP871" s="174" t="s">
        <v>82</v>
      </c>
      <c r="AQ871" s="175" t="str" cm="1">
        <f t="array" ref="AQ871">_xlfn.IFS(OR($G871="公衆街路灯A",$G871="定額電灯"),$G871&amp;AP871,COUNTIF(G871,"*従量電灯*"),G871,1,"-")</f>
        <v>従量電灯</v>
      </c>
      <c r="AR871" s="176" t="str" cm="1">
        <f t="array" ref="AR871">_xlfn.IFS($AN871=0,"-",OR($AH871="対象外",$AH871="-"),"-",OR($G871="公衆街路灯A",$G871="定額電灯"),_xlfn.XLOOKUP($AQ871,削除禁止_電灯料金!$B:$B,削除禁止_電灯料金!$E:$E,0),1,"-")</f>
        <v>-</v>
      </c>
      <c r="AS871" s="177" t="str" cm="1">
        <f t="array" ref="AS871">_xlfn.IFS($AR871="-","-",OR($G871="公衆街路灯A",$G871="定額電灯"),_xlfn.XLOOKUP(AQ871,削除禁止_電灯料金!$B:$B,削除禁止_電灯料金!$D:$D,0),1,"-")</f>
        <v>-</v>
      </c>
      <c r="AT871" s="176">
        <f>IFERROR(IF(OR($G871="公衆街路灯A",$G871="定額電灯"),"-",ROUND((_xlfn.XLOOKUP($AQ871,削除禁止_電灯料金!$B:$B,削除禁止_電灯料金!$E:$E)*AM871/1000*$K871*$L871/12),2)),"-")</f>
        <v>0</v>
      </c>
      <c r="AU871" s="177">
        <f>IFERROR(IF(OR($G871="公衆街路灯A",$G871="定額電灯"),"-",ROUND((AM871/1000*$K871*$L871/12)*_xlfn.XLOOKUP($A871,削除禁止_電灯料金!K:K,削除禁止_電灯料金!M:M,"-"),2)),"-")</f>
        <v>0</v>
      </c>
      <c r="AV871" s="178">
        <f>IFERROR(IF(OR($G871="公衆街路灯A",$G871="定額電灯"),ROUND((((AR871+AS871)*AN871))*12*_xlfn.XLOOKUP($A871,削除禁止_電灯料金!K:K,削除禁止_電灯料金!N:N),0),ROUND((AT871+AU871)*AN871*12*_xlfn.XLOOKUP($A871,削除禁止_電灯料金!K:K,削除禁止_電灯料金!N:N),0)),0)</f>
        <v>0</v>
      </c>
      <c r="AW871" s="145"/>
    </row>
    <row r="872" spans="1:49" ht="30" customHeight="1">
      <c r="A872" s="1">
        <v>10</v>
      </c>
      <c r="B872" s="41" t="s">
        <v>880</v>
      </c>
      <c r="C872" s="42"/>
      <c r="D872" s="180" t="s">
        <v>56</v>
      </c>
      <c r="E872" s="181" t="s">
        <v>71</v>
      </c>
      <c r="F872" s="182" t="s">
        <v>944</v>
      </c>
      <c r="G872" s="182" t="s">
        <v>73</v>
      </c>
      <c r="H872" s="183" t="s">
        <v>118</v>
      </c>
      <c r="I872" s="311"/>
      <c r="J872" s="312"/>
      <c r="K872" s="186">
        <v>9</v>
      </c>
      <c r="L872" s="187">
        <v>313</v>
      </c>
      <c r="M872" s="313" t="s">
        <v>939</v>
      </c>
      <c r="N872" s="189" t="s">
        <v>940</v>
      </c>
      <c r="O872" s="190">
        <v>1</v>
      </c>
      <c r="P872" s="191" t="s">
        <v>678</v>
      </c>
      <c r="Q872" s="191">
        <v>0</v>
      </c>
      <c r="R872" s="191">
        <v>0</v>
      </c>
      <c r="S872" s="192">
        <v>0</v>
      </c>
      <c r="T872" s="192" t="s">
        <v>941</v>
      </c>
      <c r="U872" s="192" t="s">
        <v>683</v>
      </c>
      <c r="V872" s="193">
        <v>0</v>
      </c>
      <c r="W872" s="194">
        <v>100</v>
      </c>
      <c r="X872" s="195">
        <v>26</v>
      </c>
      <c r="Y872" s="196">
        <v>26</v>
      </c>
      <c r="Z872" s="197">
        <v>0</v>
      </c>
      <c r="AA872" s="191">
        <v>0</v>
      </c>
      <c r="AB872" s="198" t="s">
        <v>80</v>
      </c>
      <c r="AC872" s="199" t="s">
        <v>56</v>
      </c>
      <c r="AD872" s="200" t="s">
        <v>56</v>
      </c>
      <c r="AE872" s="199" t="s">
        <v>56</v>
      </c>
      <c r="AF872" s="200">
        <v>0</v>
      </c>
      <c r="AG872" s="201">
        <v>0</v>
      </c>
      <c r="AH872" s="201" t="s">
        <v>124</v>
      </c>
      <c r="AI872" s="202" t="s">
        <v>124</v>
      </c>
      <c r="AJ872" s="203"/>
      <c r="AK872" s="204"/>
      <c r="AL872" s="194"/>
      <c r="AM872" s="205"/>
      <c r="AN872" s="206"/>
      <c r="AO872" s="200">
        <f t="shared" si="238"/>
        <v>0</v>
      </c>
      <c r="AP872" s="207" t="s">
        <v>82</v>
      </c>
      <c r="AQ872" s="198" t="str" cm="1">
        <f t="array" ref="AQ872">_xlfn.IFS(OR($G872="公衆街路灯A",$G872="定額電灯"),$G872&amp;AP872,COUNTIF(G872,"*従量電灯*"),G872,1,"-")</f>
        <v>従量電灯</v>
      </c>
      <c r="AR872" s="208" t="str" cm="1">
        <f t="array" ref="AR872">_xlfn.IFS($AN872=0,"-",OR($AH872="対象外",$AH872="-"),"-",OR($G872="公衆街路灯A",$G872="定額電灯"),_xlfn.XLOOKUP($AQ872,削除禁止_電灯料金!$B:$B,削除禁止_電灯料金!$E:$E,0),1,"-")</f>
        <v>-</v>
      </c>
      <c r="AS872" s="209" t="str" cm="1">
        <f t="array" ref="AS872">_xlfn.IFS($AR872="-","-",OR($G872="公衆街路灯A",$G872="定額電灯"),_xlfn.XLOOKUP(AQ872,削除禁止_電灯料金!$B:$B,削除禁止_電灯料金!$D:$D,0),1,"-")</f>
        <v>-</v>
      </c>
      <c r="AT872" s="208">
        <f>IFERROR(IF(OR($G872="公衆街路灯A",$G872="定額電灯"),"-",ROUND((_xlfn.XLOOKUP($AQ872,削除禁止_電灯料金!$B:$B,削除禁止_電灯料金!$E:$E)*AM872/1000*$K872*$L872/12),2)),"-")</f>
        <v>0</v>
      </c>
      <c r="AU872" s="209">
        <f>IFERROR(IF(OR($G872="公衆街路灯A",$G872="定額電灯"),"-",ROUND((AM872/1000*$K872*$L872/12)*_xlfn.XLOOKUP($A872,削除禁止_電灯料金!K:K,削除禁止_電灯料金!M:M,"-"),2)),"-")</f>
        <v>0</v>
      </c>
      <c r="AV872" s="210">
        <f>IFERROR(IF(OR($G872="公衆街路灯A",$G872="定額電灯"),ROUND((((AR872+AS872)*AN872))*12*_xlfn.XLOOKUP($A872,削除禁止_電灯料金!K:K,削除禁止_電灯料金!N:N),0),ROUND((AT872+AU872)*AN872*12*_xlfn.XLOOKUP($A872,削除禁止_電灯料金!K:K,削除禁止_電灯料金!N:N),0)),0)</f>
        <v>0</v>
      </c>
      <c r="AW872" s="145"/>
    </row>
    <row r="873" spans="1:49" ht="30" customHeight="1">
      <c r="A873" s="1">
        <v>10</v>
      </c>
      <c r="B873" s="41" t="s">
        <v>880</v>
      </c>
      <c r="C873" s="42"/>
      <c r="D873" s="146" t="s">
        <v>56</v>
      </c>
      <c r="E873" s="147" t="s">
        <v>71</v>
      </c>
      <c r="F873" s="148" t="s">
        <v>944</v>
      </c>
      <c r="G873" s="148" t="s">
        <v>73</v>
      </c>
      <c r="H873" s="149"/>
      <c r="I873" s="280"/>
      <c r="J873" s="267"/>
      <c r="K873" s="152">
        <v>24</v>
      </c>
      <c r="L873" s="153">
        <v>365</v>
      </c>
      <c r="M873" s="281" t="s">
        <v>948</v>
      </c>
      <c r="N873" s="119" t="s">
        <v>416</v>
      </c>
      <c r="O873" s="120">
        <v>1</v>
      </c>
      <c r="P873" s="155" t="s">
        <v>135</v>
      </c>
      <c r="Q873" s="155">
        <v>0</v>
      </c>
      <c r="R873" s="155">
        <v>0</v>
      </c>
      <c r="S873" s="156" t="s">
        <v>100</v>
      </c>
      <c r="T873" s="156" t="s">
        <v>235</v>
      </c>
      <c r="U873" s="156" t="s">
        <v>102</v>
      </c>
      <c r="V873" s="157">
        <v>0</v>
      </c>
      <c r="W873" s="158">
        <v>28</v>
      </c>
      <c r="X873" s="159">
        <v>2</v>
      </c>
      <c r="Y873" s="160">
        <v>2</v>
      </c>
      <c r="Z873" s="161">
        <f t="shared" ref="Z873:Z879" si="245">K873*L873*W873*Y873/12/1000</f>
        <v>40.880000000000003</v>
      </c>
      <c r="AA873" s="155">
        <v>0</v>
      </c>
      <c r="AB873" s="162" t="s">
        <v>80</v>
      </c>
      <c r="AC873" s="163" t="s">
        <v>56</v>
      </c>
      <c r="AD873" s="164" t="s">
        <v>56</v>
      </c>
      <c r="AE873" s="163" t="s">
        <v>56</v>
      </c>
      <c r="AF873" s="164">
        <f t="shared" ref="AF873:AF879" si="246">$B$2*Z873/Y873</f>
        <v>613.20000000000005</v>
      </c>
      <c r="AG873" s="165">
        <f t="shared" ref="AG873:AG879" si="247">Y873*AF873*120</f>
        <v>147168</v>
      </c>
      <c r="AH873" s="166" t="s">
        <v>81</v>
      </c>
      <c r="AI873" s="167"/>
      <c r="AJ873" s="168"/>
      <c r="AK873" s="169"/>
      <c r="AL873" s="170"/>
      <c r="AM873" s="171"/>
      <c r="AN873" s="172"/>
      <c r="AO873" s="173">
        <f t="shared" si="238"/>
        <v>0</v>
      </c>
      <c r="AP873" s="174" t="s">
        <v>82</v>
      </c>
      <c r="AQ873" s="175" t="str" cm="1">
        <f t="array" ref="AQ873">_xlfn.IFS(OR($G873="公衆街路灯A",$G873="定額電灯"),$G873&amp;AP873,COUNTIF(G873,"*従量電灯*"),G873,1,"-")</f>
        <v>従量電灯</v>
      </c>
      <c r="AR873" s="176" t="str" cm="1">
        <f t="array" ref="AR873">_xlfn.IFS($AN873=0,"-",OR($AH873="対象外",$AH873="-"),"-",OR($G873="公衆街路灯A",$G873="定額電灯"),_xlfn.XLOOKUP($AQ873,削除禁止_電灯料金!$B:$B,削除禁止_電灯料金!$E:$E,0),1,"-")</f>
        <v>-</v>
      </c>
      <c r="AS873" s="177" t="str" cm="1">
        <f t="array" ref="AS873">_xlfn.IFS($AR873="-","-",OR($G873="公衆街路灯A",$G873="定額電灯"),_xlfn.XLOOKUP(AQ873,削除禁止_電灯料金!$B:$B,削除禁止_電灯料金!$D:$D,0),1,"-")</f>
        <v>-</v>
      </c>
      <c r="AT873" s="176">
        <f>IFERROR(IF(OR($G873="公衆街路灯A",$G873="定額電灯"),"-",ROUND((_xlfn.XLOOKUP($AQ873,削除禁止_電灯料金!$B:$B,削除禁止_電灯料金!$E:$E)*AM873/1000*$K873*$L873/12),2)),"-")</f>
        <v>0</v>
      </c>
      <c r="AU873" s="177">
        <f>IFERROR(IF(OR($G873="公衆街路灯A",$G873="定額電灯"),"-",ROUND((AM873/1000*$K873*$L873/12)*_xlfn.XLOOKUP($A873,削除禁止_電灯料金!K:K,削除禁止_電灯料金!M:M,"-"),2)),"-")</f>
        <v>0</v>
      </c>
      <c r="AV873" s="178">
        <f>IFERROR(IF(OR($G873="公衆街路灯A",$G873="定額電灯"),ROUND((((AR873+AS873)*AN873))*12*_xlfn.XLOOKUP($A873,削除禁止_電灯料金!K:K,削除禁止_電灯料金!N:N),0),ROUND((AT873+AU873)*AN873*12*_xlfn.XLOOKUP($A873,削除禁止_電灯料金!K:K,削除禁止_電灯料金!N:N),0)),0)</f>
        <v>0</v>
      </c>
      <c r="AW873" s="145"/>
    </row>
    <row r="874" spans="1:49" ht="30" customHeight="1">
      <c r="A874" s="1">
        <v>10</v>
      </c>
      <c r="B874" s="41" t="s">
        <v>880</v>
      </c>
      <c r="C874" s="42"/>
      <c r="D874" s="146" t="s">
        <v>56</v>
      </c>
      <c r="E874" s="147" t="s">
        <v>71</v>
      </c>
      <c r="F874" s="148" t="s">
        <v>949</v>
      </c>
      <c r="G874" s="148" t="s">
        <v>73</v>
      </c>
      <c r="H874" s="149"/>
      <c r="I874" s="280"/>
      <c r="J874" s="267"/>
      <c r="K874" s="152">
        <v>9</v>
      </c>
      <c r="L874" s="153">
        <v>313</v>
      </c>
      <c r="M874" s="281" t="s">
        <v>901</v>
      </c>
      <c r="N874" s="119" t="s">
        <v>120</v>
      </c>
      <c r="O874" s="120">
        <v>1</v>
      </c>
      <c r="P874" s="155" t="s">
        <v>902</v>
      </c>
      <c r="Q874" s="155">
        <v>0</v>
      </c>
      <c r="R874" s="155">
        <v>0</v>
      </c>
      <c r="S874" s="156">
        <v>0</v>
      </c>
      <c r="T874" s="156">
        <v>0</v>
      </c>
      <c r="U874" s="156" t="s">
        <v>549</v>
      </c>
      <c r="V874" s="157">
        <v>0</v>
      </c>
      <c r="W874" s="158">
        <v>8</v>
      </c>
      <c r="X874" s="159">
        <v>2</v>
      </c>
      <c r="Y874" s="160">
        <v>2</v>
      </c>
      <c r="Z874" s="161">
        <f t="shared" si="245"/>
        <v>3.7559999999999998</v>
      </c>
      <c r="AA874" s="155">
        <v>0</v>
      </c>
      <c r="AB874" s="162" t="s">
        <v>80</v>
      </c>
      <c r="AC874" s="163" t="s">
        <v>56</v>
      </c>
      <c r="AD874" s="164" t="s">
        <v>56</v>
      </c>
      <c r="AE874" s="163" t="s">
        <v>56</v>
      </c>
      <c r="AF874" s="164">
        <f t="shared" si="246"/>
        <v>56.339999999999996</v>
      </c>
      <c r="AG874" s="165">
        <f t="shared" si="247"/>
        <v>13521.599999999999</v>
      </c>
      <c r="AH874" s="166" t="s">
        <v>81</v>
      </c>
      <c r="AI874" s="167"/>
      <c r="AJ874" s="168"/>
      <c r="AK874" s="169"/>
      <c r="AL874" s="170"/>
      <c r="AM874" s="171"/>
      <c r="AN874" s="172"/>
      <c r="AO874" s="173">
        <f t="shared" si="238"/>
        <v>0</v>
      </c>
      <c r="AP874" s="174" t="s">
        <v>82</v>
      </c>
      <c r="AQ874" s="175" t="str" cm="1">
        <f t="array" ref="AQ874">_xlfn.IFS(OR($G874="公衆街路灯A",$G874="定額電灯"),$G874&amp;AP874,COUNTIF(G874,"*従量電灯*"),G874,1,"-")</f>
        <v>従量電灯</v>
      </c>
      <c r="AR874" s="176" t="str" cm="1">
        <f t="array" ref="AR874">_xlfn.IFS($AN874=0,"-",OR($AH874="対象外",$AH874="-"),"-",OR($G874="公衆街路灯A",$G874="定額電灯"),_xlfn.XLOOKUP($AQ874,削除禁止_電灯料金!$B:$B,削除禁止_電灯料金!$E:$E,0),1,"-")</f>
        <v>-</v>
      </c>
      <c r="AS874" s="177" t="str" cm="1">
        <f t="array" ref="AS874">_xlfn.IFS($AR874="-","-",OR($G874="公衆街路灯A",$G874="定額電灯"),_xlfn.XLOOKUP(AQ874,削除禁止_電灯料金!$B:$B,削除禁止_電灯料金!$D:$D,0),1,"-")</f>
        <v>-</v>
      </c>
      <c r="AT874" s="176">
        <f>IFERROR(IF(OR($G874="公衆街路灯A",$G874="定額電灯"),"-",ROUND((_xlfn.XLOOKUP($AQ874,削除禁止_電灯料金!$B:$B,削除禁止_電灯料金!$E:$E)*AM874/1000*$K874*$L874/12),2)),"-")</f>
        <v>0</v>
      </c>
      <c r="AU874" s="177">
        <f>IFERROR(IF(OR($G874="公衆街路灯A",$G874="定額電灯"),"-",ROUND((AM874/1000*$K874*$L874/12)*_xlfn.XLOOKUP($A874,削除禁止_電灯料金!K:K,削除禁止_電灯料金!M:M,"-"),2)),"-")</f>
        <v>0</v>
      </c>
      <c r="AV874" s="178">
        <f>IFERROR(IF(OR($G874="公衆街路灯A",$G874="定額電灯"),ROUND((((AR874+AS874)*AN874))*12*_xlfn.XLOOKUP($A874,削除禁止_電灯料金!K:K,削除禁止_電灯料金!N:N),0),ROUND((AT874+AU874)*AN874*12*_xlfn.XLOOKUP($A874,削除禁止_電灯料金!K:K,削除禁止_電灯料金!N:N),0)),0)</f>
        <v>0</v>
      </c>
      <c r="AW874" s="145"/>
    </row>
    <row r="875" spans="1:49" ht="30" customHeight="1">
      <c r="A875" s="1">
        <v>10</v>
      </c>
      <c r="B875" s="41" t="s">
        <v>880</v>
      </c>
      <c r="C875" s="42"/>
      <c r="D875" s="146" t="s">
        <v>56</v>
      </c>
      <c r="E875" s="147" t="s">
        <v>71</v>
      </c>
      <c r="F875" s="148" t="s">
        <v>950</v>
      </c>
      <c r="G875" s="148" t="s">
        <v>73</v>
      </c>
      <c r="H875" s="149"/>
      <c r="I875" s="280"/>
      <c r="J875" s="267"/>
      <c r="K875" s="152">
        <v>9</v>
      </c>
      <c r="L875" s="153">
        <v>313</v>
      </c>
      <c r="M875" s="281" t="s">
        <v>671</v>
      </c>
      <c r="N875" s="119" t="s">
        <v>210</v>
      </c>
      <c r="O875" s="120">
        <v>1</v>
      </c>
      <c r="P875" s="155" t="s">
        <v>294</v>
      </c>
      <c r="Q875" s="155">
        <v>0</v>
      </c>
      <c r="R875" s="155">
        <v>0</v>
      </c>
      <c r="S875" s="156">
        <v>0</v>
      </c>
      <c r="T875" s="156">
        <v>0</v>
      </c>
      <c r="U875" s="156">
        <v>0</v>
      </c>
      <c r="V875" s="157">
        <v>0</v>
      </c>
      <c r="W875" s="158">
        <v>47</v>
      </c>
      <c r="X875" s="159">
        <v>30</v>
      </c>
      <c r="Y875" s="160">
        <v>30</v>
      </c>
      <c r="Z875" s="161">
        <f t="shared" si="245"/>
        <v>330.9975</v>
      </c>
      <c r="AA875" s="155">
        <v>0</v>
      </c>
      <c r="AB875" s="162" t="s">
        <v>80</v>
      </c>
      <c r="AC875" s="163" t="s">
        <v>56</v>
      </c>
      <c r="AD875" s="164" t="s">
        <v>56</v>
      </c>
      <c r="AE875" s="163" t="s">
        <v>56</v>
      </c>
      <c r="AF875" s="164">
        <f t="shared" si="246"/>
        <v>330.9975</v>
      </c>
      <c r="AG875" s="165">
        <f t="shared" si="247"/>
        <v>1191591</v>
      </c>
      <c r="AH875" s="166" t="s">
        <v>113</v>
      </c>
      <c r="AI875" s="167"/>
      <c r="AJ875" s="168"/>
      <c r="AK875" s="169"/>
      <c r="AL875" s="170"/>
      <c r="AM875" s="171"/>
      <c r="AN875" s="172"/>
      <c r="AO875" s="173">
        <f t="shared" si="238"/>
        <v>0</v>
      </c>
      <c r="AP875" s="174" t="s">
        <v>82</v>
      </c>
      <c r="AQ875" s="175" t="str" cm="1">
        <f t="array" ref="AQ875">_xlfn.IFS(OR($G875="公衆街路灯A",$G875="定額電灯"),$G875&amp;AP875,COUNTIF(G875,"*従量電灯*"),G875,1,"-")</f>
        <v>従量電灯</v>
      </c>
      <c r="AR875" s="176" t="str" cm="1">
        <f t="array" ref="AR875">_xlfn.IFS($AN875=0,"-",OR($AH875="対象外",$AH875="-"),"-",OR($G875="公衆街路灯A",$G875="定額電灯"),_xlfn.XLOOKUP($AQ875,削除禁止_電灯料金!$B:$B,削除禁止_電灯料金!$E:$E,0),1,"-")</f>
        <v>-</v>
      </c>
      <c r="AS875" s="177" t="str" cm="1">
        <f t="array" ref="AS875">_xlfn.IFS($AR875="-","-",OR($G875="公衆街路灯A",$G875="定額電灯"),_xlfn.XLOOKUP(AQ875,削除禁止_電灯料金!$B:$B,削除禁止_電灯料金!$D:$D,0),1,"-")</f>
        <v>-</v>
      </c>
      <c r="AT875" s="176">
        <f>IFERROR(IF(OR($G875="公衆街路灯A",$G875="定額電灯"),"-",ROUND((_xlfn.XLOOKUP($AQ875,削除禁止_電灯料金!$B:$B,削除禁止_電灯料金!$E:$E)*AM875/1000*$K875*$L875/12),2)),"-")</f>
        <v>0</v>
      </c>
      <c r="AU875" s="177">
        <f>IFERROR(IF(OR($G875="公衆街路灯A",$G875="定額電灯"),"-",ROUND((AM875/1000*$K875*$L875/12)*_xlfn.XLOOKUP($A875,削除禁止_電灯料金!K:K,削除禁止_電灯料金!M:M,"-"),2)),"-")</f>
        <v>0</v>
      </c>
      <c r="AV875" s="178">
        <f>IFERROR(IF(OR($G875="公衆街路灯A",$G875="定額電灯"),ROUND((((AR875+AS875)*AN875))*12*_xlfn.XLOOKUP($A875,削除禁止_電灯料金!K:K,削除禁止_電灯料金!N:N),0),ROUND((AT875+AU875)*AN875*12*_xlfn.XLOOKUP($A875,削除禁止_電灯料金!K:K,削除禁止_電灯料金!N:N),0)),0)</f>
        <v>0</v>
      </c>
      <c r="AW875" s="145"/>
    </row>
    <row r="876" spans="1:49" ht="30" customHeight="1">
      <c r="A876" s="1">
        <v>10</v>
      </c>
      <c r="B876" s="41" t="s">
        <v>880</v>
      </c>
      <c r="C876" s="42"/>
      <c r="D876" s="146" t="s">
        <v>56</v>
      </c>
      <c r="E876" s="147" t="s">
        <v>71</v>
      </c>
      <c r="F876" s="148" t="s">
        <v>950</v>
      </c>
      <c r="G876" s="148" t="s">
        <v>73</v>
      </c>
      <c r="H876" s="149"/>
      <c r="I876" s="280"/>
      <c r="J876" s="267"/>
      <c r="K876" s="152">
        <v>9</v>
      </c>
      <c r="L876" s="153">
        <v>313</v>
      </c>
      <c r="M876" s="281" t="s">
        <v>935</v>
      </c>
      <c r="N876" s="119" t="s">
        <v>75</v>
      </c>
      <c r="O876" s="120">
        <v>1</v>
      </c>
      <c r="P876" s="155" t="s">
        <v>759</v>
      </c>
      <c r="Q876" s="155">
        <v>0</v>
      </c>
      <c r="R876" s="155">
        <v>0</v>
      </c>
      <c r="S876" s="156">
        <v>0</v>
      </c>
      <c r="T876" s="156">
        <v>0</v>
      </c>
      <c r="U876" s="156">
        <v>0</v>
      </c>
      <c r="V876" s="157">
        <v>0</v>
      </c>
      <c r="W876" s="158">
        <v>26</v>
      </c>
      <c r="X876" s="159">
        <v>12</v>
      </c>
      <c r="Y876" s="160">
        <v>12</v>
      </c>
      <c r="Z876" s="161">
        <f t="shared" si="245"/>
        <v>73.242000000000004</v>
      </c>
      <c r="AA876" s="155">
        <v>0</v>
      </c>
      <c r="AB876" s="162" t="s">
        <v>80</v>
      </c>
      <c r="AC876" s="163" t="s">
        <v>56</v>
      </c>
      <c r="AD876" s="164" t="s">
        <v>56</v>
      </c>
      <c r="AE876" s="163" t="s">
        <v>56</v>
      </c>
      <c r="AF876" s="164">
        <f t="shared" si="246"/>
        <v>183.10500000000002</v>
      </c>
      <c r="AG876" s="165">
        <f t="shared" si="247"/>
        <v>263671.2</v>
      </c>
      <c r="AH876" s="166" t="s">
        <v>81</v>
      </c>
      <c r="AI876" s="167"/>
      <c r="AJ876" s="168"/>
      <c r="AK876" s="169"/>
      <c r="AL876" s="170"/>
      <c r="AM876" s="171"/>
      <c r="AN876" s="172"/>
      <c r="AO876" s="173">
        <f t="shared" si="238"/>
        <v>0</v>
      </c>
      <c r="AP876" s="174" t="s">
        <v>82</v>
      </c>
      <c r="AQ876" s="175" t="str" cm="1">
        <f t="array" ref="AQ876">_xlfn.IFS(OR($G876="公衆街路灯A",$G876="定額電灯"),$G876&amp;AP876,COUNTIF(G876,"*従量電灯*"),G876,1,"-")</f>
        <v>従量電灯</v>
      </c>
      <c r="AR876" s="176" t="str" cm="1">
        <f t="array" ref="AR876">_xlfn.IFS($AN876=0,"-",OR($AH876="対象外",$AH876="-"),"-",OR($G876="公衆街路灯A",$G876="定額電灯"),_xlfn.XLOOKUP($AQ876,削除禁止_電灯料金!$B:$B,削除禁止_電灯料金!$E:$E,0),1,"-")</f>
        <v>-</v>
      </c>
      <c r="AS876" s="177" t="str" cm="1">
        <f t="array" ref="AS876">_xlfn.IFS($AR876="-","-",OR($G876="公衆街路灯A",$G876="定額電灯"),_xlfn.XLOOKUP(AQ876,削除禁止_電灯料金!$B:$B,削除禁止_電灯料金!$D:$D,0),1,"-")</f>
        <v>-</v>
      </c>
      <c r="AT876" s="176">
        <f>IFERROR(IF(OR($G876="公衆街路灯A",$G876="定額電灯"),"-",ROUND((_xlfn.XLOOKUP($AQ876,削除禁止_電灯料金!$B:$B,削除禁止_電灯料金!$E:$E)*AM876/1000*$K876*$L876/12),2)),"-")</f>
        <v>0</v>
      </c>
      <c r="AU876" s="177">
        <f>IFERROR(IF(OR($G876="公衆街路灯A",$G876="定額電灯"),"-",ROUND((AM876/1000*$K876*$L876/12)*_xlfn.XLOOKUP($A876,削除禁止_電灯料金!K:K,削除禁止_電灯料金!M:M,"-"),2)),"-")</f>
        <v>0</v>
      </c>
      <c r="AV876" s="178">
        <f>IFERROR(IF(OR($G876="公衆街路灯A",$G876="定額電灯"),ROUND((((AR876+AS876)*AN876))*12*_xlfn.XLOOKUP($A876,削除禁止_電灯料金!K:K,削除禁止_電灯料金!N:N),0),ROUND((AT876+AU876)*AN876*12*_xlfn.XLOOKUP($A876,削除禁止_電灯料金!K:K,削除禁止_電灯料金!N:N),0)),0)</f>
        <v>0</v>
      </c>
      <c r="AW876" s="145"/>
    </row>
    <row r="877" spans="1:49" ht="30" customHeight="1">
      <c r="A877" s="1">
        <v>10</v>
      </c>
      <c r="B877" s="41" t="s">
        <v>880</v>
      </c>
      <c r="C877" s="42"/>
      <c r="D877" s="146" t="s">
        <v>56</v>
      </c>
      <c r="E877" s="147" t="s">
        <v>71</v>
      </c>
      <c r="F877" s="148" t="s">
        <v>950</v>
      </c>
      <c r="G877" s="148" t="s">
        <v>73</v>
      </c>
      <c r="H877" s="149"/>
      <c r="I877" s="280"/>
      <c r="J877" s="267"/>
      <c r="K877" s="152">
        <v>9</v>
      </c>
      <c r="L877" s="153">
        <v>313</v>
      </c>
      <c r="M877" s="281" t="s">
        <v>906</v>
      </c>
      <c r="N877" s="119" t="s">
        <v>75</v>
      </c>
      <c r="O877" s="120">
        <v>1</v>
      </c>
      <c r="P877" s="155" t="s">
        <v>347</v>
      </c>
      <c r="Q877" s="155">
        <v>0</v>
      </c>
      <c r="R877" s="155">
        <v>0</v>
      </c>
      <c r="S877" s="156">
        <v>0</v>
      </c>
      <c r="T877" s="156">
        <v>0</v>
      </c>
      <c r="U877" s="156">
        <v>0</v>
      </c>
      <c r="V877" s="157">
        <v>0</v>
      </c>
      <c r="W877" s="158">
        <v>18</v>
      </c>
      <c r="X877" s="159">
        <v>8</v>
      </c>
      <c r="Y877" s="160">
        <v>8</v>
      </c>
      <c r="Z877" s="161">
        <f t="shared" si="245"/>
        <v>33.804000000000002</v>
      </c>
      <c r="AA877" s="155">
        <v>0</v>
      </c>
      <c r="AB877" s="162" t="s">
        <v>80</v>
      </c>
      <c r="AC877" s="163" t="s">
        <v>56</v>
      </c>
      <c r="AD877" s="164" t="s">
        <v>56</v>
      </c>
      <c r="AE877" s="163" t="s">
        <v>56</v>
      </c>
      <c r="AF877" s="164">
        <f t="shared" si="246"/>
        <v>126.76500000000001</v>
      </c>
      <c r="AG877" s="165">
        <f t="shared" si="247"/>
        <v>121694.40000000001</v>
      </c>
      <c r="AH877" s="166" t="s">
        <v>81</v>
      </c>
      <c r="AI877" s="167"/>
      <c r="AJ877" s="168"/>
      <c r="AK877" s="169"/>
      <c r="AL877" s="170"/>
      <c r="AM877" s="171"/>
      <c r="AN877" s="172"/>
      <c r="AO877" s="173">
        <f t="shared" si="238"/>
        <v>0</v>
      </c>
      <c r="AP877" s="174" t="s">
        <v>82</v>
      </c>
      <c r="AQ877" s="175" t="str" cm="1">
        <f t="array" ref="AQ877">_xlfn.IFS(OR($G877="公衆街路灯A",$G877="定額電灯"),$G877&amp;AP877,COUNTIF(G877,"*従量電灯*"),G877,1,"-")</f>
        <v>従量電灯</v>
      </c>
      <c r="AR877" s="176" t="str" cm="1">
        <f t="array" ref="AR877">_xlfn.IFS($AN877=0,"-",OR($AH877="対象外",$AH877="-"),"-",OR($G877="公衆街路灯A",$G877="定額電灯"),_xlfn.XLOOKUP($AQ877,削除禁止_電灯料金!$B:$B,削除禁止_電灯料金!$E:$E,0),1,"-")</f>
        <v>-</v>
      </c>
      <c r="AS877" s="177" t="str" cm="1">
        <f t="array" ref="AS877">_xlfn.IFS($AR877="-","-",OR($G877="公衆街路灯A",$G877="定額電灯"),_xlfn.XLOOKUP(AQ877,削除禁止_電灯料金!$B:$B,削除禁止_電灯料金!$D:$D,0),1,"-")</f>
        <v>-</v>
      </c>
      <c r="AT877" s="176">
        <f>IFERROR(IF(OR($G877="公衆街路灯A",$G877="定額電灯"),"-",ROUND((_xlfn.XLOOKUP($AQ877,削除禁止_電灯料金!$B:$B,削除禁止_電灯料金!$E:$E)*AM877/1000*$K877*$L877/12),2)),"-")</f>
        <v>0</v>
      </c>
      <c r="AU877" s="177">
        <f>IFERROR(IF(OR($G877="公衆街路灯A",$G877="定額電灯"),"-",ROUND((AM877/1000*$K877*$L877/12)*_xlfn.XLOOKUP($A877,削除禁止_電灯料金!K:K,削除禁止_電灯料金!M:M,"-"),2)),"-")</f>
        <v>0</v>
      </c>
      <c r="AV877" s="178">
        <f>IFERROR(IF(OR($G877="公衆街路灯A",$G877="定額電灯"),ROUND((((AR877+AS877)*AN877))*12*_xlfn.XLOOKUP($A877,削除禁止_電灯料金!K:K,削除禁止_電灯料金!N:N),0),ROUND((AT877+AU877)*AN877*12*_xlfn.XLOOKUP($A877,削除禁止_電灯料金!K:K,削除禁止_電灯料金!N:N),0)),0)</f>
        <v>0</v>
      </c>
      <c r="AW877" s="145"/>
    </row>
    <row r="878" spans="1:49" ht="30" customHeight="1">
      <c r="A878" s="1">
        <v>10</v>
      </c>
      <c r="B878" s="41" t="s">
        <v>880</v>
      </c>
      <c r="C878" s="42"/>
      <c r="D878" s="146" t="s">
        <v>56</v>
      </c>
      <c r="E878" s="147" t="s">
        <v>71</v>
      </c>
      <c r="F878" s="148" t="s">
        <v>950</v>
      </c>
      <c r="G878" s="148" t="s">
        <v>73</v>
      </c>
      <c r="H878" s="149"/>
      <c r="I878" s="280"/>
      <c r="J878" s="267"/>
      <c r="K878" s="152">
        <v>24</v>
      </c>
      <c r="L878" s="153">
        <v>365</v>
      </c>
      <c r="M878" s="281" t="s">
        <v>690</v>
      </c>
      <c r="N878" s="119" t="s">
        <v>86</v>
      </c>
      <c r="O878" s="120">
        <v>1</v>
      </c>
      <c r="P878" s="155" t="s">
        <v>432</v>
      </c>
      <c r="Q878" s="155">
        <v>0</v>
      </c>
      <c r="R878" s="155">
        <v>0</v>
      </c>
      <c r="S878" s="156">
        <v>0</v>
      </c>
      <c r="T878" s="156">
        <v>0</v>
      </c>
      <c r="U878" s="156">
        <v>0</v>
      </c>
      <c r="V878" s="157" t="s">
        <v>90</v>
      </c>
      <c r="W878" s="158">
        <v>3</v>
      </c>
      <c r="X878" s="159">
        <v>2</v>
      </c>
      <c r="Y878" s="160">
        <v>2</v>
      </c>
      <c r="Z878" s="161">
        <f t="shared" si="245"/>
        <v>4.38</v>
      </c>
      <c r="AA878" s="155">
        <v>0</v>
      </c>
      <c r="AB878" s="162" t="s">
        <v>80</v>
      </c>
      <c r="AC878" s="163" t="s">
        <v>56</v>
      </c>
      <c r="AD878" s="164" t="s">
        <v>56</v>
      </c>
      <c r="AE878" s="163" t="s">
        <v>56</v>
      </c>
      <c r="AF878" s="164">
        <f t="shared" si="246"/>
        <v>65.7</v>
      </c>
      <c r="AG878" s="165">
        <f t="shared" si="247"/>
        <v>15768</v>
      </c>
      <c r="AH878" s="166" t="s">
        <v>81</v>
      </c>
      <c r="AI878" s="167"/>
      <c r="AJ878" s="168"/>
      <c r="AK878" s="169"/>
      <c r="AL878" s="170"/>
      <c r="AM878" s="171"/>
      <c r="AN878" s="172"/>
      <c r="AO878" s="173">
        <f t="shared" si="238"/>
        <v>0</v>
      </c>
      <c r="AP878" s="174" t="s">
        <v>82</v>
      </c>
      <c r="AQ878" s="175" t="str" cm="1">
        <f t="array" ref="AQ878">_xlfn.IFS(OR($G878="公衆街路灯A",$G878="定額電灯"),$G878&amp;AP878,COUNTIF(G878,"*従量電灯*"),G878,1,"-")</f>
        <v>従量電灯</v>
      </c>
      <c r="AR878" s="176" t="str" cm="1">
        <f t="array" ref="AR878">_xlfn.IFS($AN878=0,"-",OR($AH878="対象外",$AH878="-"),"-",OR($G878="公衆街路灯A",$G878="定額電灯"),_xlfn.XLOOKUP($AQ878,削除禁止_電灯料金!$B:$B,削除禁止_電灯料金!$E:$E,0),1,"-")</f>
        <v>-</v>
      </c>
      <c r="AS878" s="177" t="str" cm="1">
        <f t="array" ref="AS878">_xlfn.IFS($AR878="-","-",OR($G878="公衆街路灯A",$G878="定額電灯"),_xlfn.XLOOKUP(AQ878,削除禁止_電灯料金!$B:$B,削除禁止_電灯料金!$D:$D,0),1,"-")</f>
        <v>-</v>
      </c>
      <c r="AT878" s="176">
        <f>IFERROR(IF(OR($G878="公衆街路灯A",$G878="定額電灯"),"-",ROUND((_xlfn.XLOOKUP($AQ878,削除禁止_電灯料金!$B:$B,削除禁止_電灯料金!$E:$E)*AM878/1000*$K878*$L878/12),2)),"-")</f>
        <v>0</v>
      </c>
      <c r="AU878" s="177">
        <f>IFERROR(IF(OR($G878="公衆街路灯A",$G878="定額電灯"),"-",ROUND((AM878/1000*$K878*$L878/12)*_xlfn.XLOOKUP($A878,削除禁止_電灯料金!K:K,削除禁止_電灯料金!M:M,"-"),2)),"-")</f>
        <v>0</v>
      </c>
      <c r="AV878" s="178">
        <f>IFERROR(IF(OR($G878="公衆街路灯A",$G878="定額電灯"),ROUND((((AR878+AS878)*AN878))*12*_xlfn.XLOOKUP($A878,削除禁止_電灯料金!K:K,削除禁止_電灯料金!N:N),0),ROUND((AT878+AU878)*AN878*12*_xlfn.XLOOKUP($A878,削除禁止_電灯料金!K:K,削除禁止_電灯料金!N:N),0)),0)</f>
        <v>0</v>
      </c>
      <c r="AW878" s="145"/>
    </row>
    <row r="879" spans="1:49" ht="30" customHeight="1">
      <c r="A879" s="1">
        <v>10</v>
      </c>
      <c r="B879" s="41" t="s">
        <v>880</v>
      </c>
      <c r="C879" s="42"/>
      <c r="D879" s="146" t="s">
        <v>56</v>
      </c>
      <c r="E879" s="147" t="s">
        <v>71</v>
      </c>
      <c r="F879" s="148" t="s">
        <v>950</v>
      </c>
      <c r="G879" s="148" t="s">
        <v>73</v>
      </c>
      <c r="H879" s="149"/>
      <c r="I879" s="280"/>
      <c r="J879" s="267"/>
      <c r="K879" s="152">
        <v>24</v>
      </c>
      <c r="L879" s="153">
        <v>365</v>
      </c>
      <c r="M879" s="281" t="s">
        <v>948</v>
      </c>
      <c r="N879" s="119" t="s">
        <v>416</v>
      </c>
      <c r="O879" s="120">
        <v>1</v>
      </c>
      <c r="P879" s="155" t="s">
        <v>135</v>
      </c>
      <c r="Q879" s="155">
        <v>0</v>
      </c>
      <c r="R879" s="155">
        <v>0</v>
      </c>
      <c r="S879" s="156" t="s">
        <v>100</v>
      </c>
      <c r="T879" s="156" t="s">
        <v>235</v>
      </c>
      <c r="U879" s="156" t="s">
        <v>102</v>
      </c>
      <c r="V879" s="157">
        <v>0</v>
      </c>
      <c r="W879" s="158">
        <v>28</v>
      </c>
      <c r="X879" s="159">
        <v>3</v>
      </c>
      <c r="Y879" s="160">
        <v>3</v>
      </c>
      <c r="Z879" s="161">
        <f t="shared" si="245"/>
        <v>61.32</v>
      </c>
      <c r="AA879" s="155">
        <v>0</v>
      </c>
      <c r="AB879" s="162" t="s">
        <v>80</v>
      </c>
      <c r="AC879" s="163" t="s">
        <v>56</v>
      </c>
      <c r="AD879" s="164" t="s">
        <v>56</v>
      </c>
      <c r="AE879" s="163" t="s">
        <v>56</v>
      </c>
      <c r="AF879" s="164">
        <f t="shared" si="246"/>
        <v>613.19999999999993</v>
      </c>
      <c r="AG879" s="165">
        <f t="shared" si="247"/>
        <v>220752</v>
      </c>
      <c r="AH879" s="166" t="s">
        <v>81</v>
      </c>
      <c r="AI879" s="167"/>
      <c r="AJ879" s="168"/>
      <c r="AK879" s="169"/>
      <c r="AL879" s="170"/>
      <c r="AM879" s="171"/>
      <c r="AN879" s="172"/>
      <c r="AO879" s="173">
        <f t="shared" ref="AO879:AO921" si="248">IFERROR((AM879/1000)*K879*L879*AN879/12,0)</f>
        <v>0</v>
      </c>
      <c r="AP879" s="174" t="s">
        <v>82</v>
      </c>
      <c r="AQ879" s="175" t="str" cm="1">
        <f t="array" ref="AQ879">_xlfn.IFS(OR($G879="公衆街路灯A",$G879="定額電灯"),$G879&amp;AP879,COUNTIF(G879,"*従量電灯*"),G879,1,"-")</f>
        <v>従量電灯</v>
      </c>
      <c r="AR879" s="176" t="str" cm="1">
        <f t="array" ref="AR879">_xlfn.IFS($AN879=0,"-",OR($AH879="対象外",$AH879="-"),"-",OR($G879="公衆街路灯A",$G879="定額電灯"),_xlfn.XLOOKUP($AQ879,削除禁止_電灯料金!$B:$B,削除禁止_電灯料金!$E:$E,0),1,"-")</f>
        <v>-</v>
      </c>
      <c r="AS879" s="177" t="str" cm="1">
        <f t="array" ref="AS879">_xlfn.IFS($AR879="-","-",OR($G879="公衆街路灯A",$G879="定額電灯"),_xlfn.XLOOKUP(AQ879,削除禁止_電灯料金!$B:$B,削除禁止_電灯料金!$D:$D,0),1,"-")</f>
        <v>-</v>
      </c>
      <c r="AT879" s="176">
        <f>IFERROR(IF(OR($G879="公衆街路灯A",$G879="定額電灯"),"-",ROUND((_xlfn.XLOOKUP($AQ879,削除禁止_電灯料金!$B:$B,削除禁止_電灯料金!$E:$E)*AM879/1000*$K879*$L879/12),2)),"-")</f>
        <v>0</v>
      </c>
      <c r="AU879" s="177">
        <f>IFERROR(IF(OR($G879="公衆街路灯A",$G879="定額電灯"),"-",ROUND((AM879/1000*$K879*$L879/12)*_xlfn.XLOOKUP($A879,削除禁止_電灯料金!K:K,削除禁止_電灯料金!M:M,"-"),2)),"-")</f>
        <v>0</v>
      </c>
      <c r="AV879" s="178">
        <f>IFERROR(IF(OR($G879="公衆街路灯A",$G879="定額電灯"),ROUND((((AR879+AS879)*AN879))*12*_xlfn.XLOOKUP($A879,削除禁止_電灯料金!K:K,削除禁止_電灯料金!N:N),0),ROUND((AT879+AU879)*AN879*12*_xlfn.XLOOKUP($A879,削除禁止_電灯料金!K:K,削除禁止_電灯料金!N:N),0)),0)</f>
        <v>0</v>
      </c>
      <c r="AW879" s="145"/>
    </row>
    <row r="880" spans="1:49" ht="30" customHeight="1">
      <c r="A880" s="1">
        <v>10</v>
      </c>
      <c r="B880" s="41" t="s">
        <v>880</v>
      </c>
      <c r="C880" s="42"/>
      <c r="D880" s="180" t="s">
        <v>56</v>
      </c>
      <c r="E880" s="181" t="s">
        <v>71</v>
      </c>
      <c r="F880" s="182" t="s">
        <v>950</v>
      </c>
      <c r="G880" s="182" t="s">
        <v>73</v>
      </c>
      <c r="H880" s="183" t="s">
        <v>118</v>
      </c>
      <c r="I880" s="311"/>
      <c r="J880" s="312"/>
      <c r="K880" s="186">
        <v>9</v>
      </c>
      <c r="L880" s="187">
        <v>313</v>
      </c>
      <c r="M880" s="313" t="s">
        <v>939</v>
      </c>
      <c r="N880" s="189" t="s">
        <v>940</v>
      </c>
      <c r="O880" s="190">
        <v>1</v>
      </c>
      <c r="P880" s="191" t="s">
        <v>678</v>
      </c>
      <c r="Q880" s="191">
        <v>0</v>
      </c>
      <c r="R880" s="191">
        <v>0</v>
      </c>
      <c r="S880" s="192">
        <v>0</v>
      </c>
      <c r="T880" s="192" t="s">
        <v>941</v>
      </c>
      <c r="U880" s="192" t="s">
        <v>683</v>
      </c>
      <c r="V880" s="193">
        <v>0</v>
      </c>
      <c r="W880" s="194">
        <v>100</v>
      </c>
      <c r="X880" s="195">
        <v>28</v>
      </c>
      <c r="Y880" s="196">
        <v>28</v>
      </c>
      <c r="Z880" s="197">
        <v>0</v>
      </c>
      <c r="AA880" s="191">
        <v>0</v>
      </c>
      <c r="AB880" s="198" t="s">
        <v>80</v>
      </c>
      <c r="AC880" s="199" t="s">
        <v>56</v>
      </c>
      <c r="AD880" s="200" t="s">
        <v>56</v>
      </c>
      <c r="AE880" s="199" t="s">
        <v>56</v>
      </c>
      <c r="AF880" s="200">
        <v>0</v>
      </c>
      <c r="AG880" s="201">
        <v>0</v>
      </c>
      <c r="AH880" s="201" t="s">
        <v>124</v>
      </c>
      <c r="AI880" s="202" t="s">
        <v>124</v>
      </c>
      <c r="AJ880" s="203"/>
      <c r="AK880" s="204"/>
      <c r="AL880" s="194"/>
      <c r="AM880" s="205"/>
      <c r="AN880" s="206"/>
      <c r="AO880" s="200">
        <f t="shared" si="248"/>
        <v>0</v>
      </c>
      <c r="AP880" s="207" t="s">
        <v>82</v>
      </c>
      <c r="AQ880" s="198" t="str" cm="1">
        <f t="array" ref="AQ880">_xlfn.IFS(OR($G880="公衆街路灯A",$G880="定額電灯"),$G880&amp;AP880,COUNTIF(G880,"*従量電灯*"),G880,1,"-")</f>
        <v>従量電灯</v>
      </c>
      <c r="AR880" s="208" t="str" cm="1">
        <f t="array" ref="AR880">_xlfn.IFS($AN880=0,"-",OR($AH880="対象外",$AH880="-"),"-",OR($G880="公衆街路灯A",$G880="定額電灯"),_xlfn.XLOOKUP($AQ880,削除禁止_電灯料金!$B:$B,削除禁止_電灯料金!$E:$E,0),1,"-")</f>
        <v>-</v>
      </c>
      <c r="AS880" s="209" t="str" cm="1">
        <f t="array" ref="AS880">_xlfn.IFS($AR880="-","-",OR($G880="公衆街路灯A",$G880="定額電灯"),_xlfn.XLOOKUP(AQ880,削除禁止_電灯料金!$B:$B,削除禁止_電灯料金!$D:$D,0),1,"-")</f>
        <v>-</v>
      </c>
      <c r="AT880" s="208">
        <f>IFERROR(IF(OR($G880="公衆街路灯A",$G880="定額電灯"),"-",ROUND((_xlfn.XLOOKUP($AQ880,削除禁止_電灯料金!$B:$B,削除禁止_電灯料金!$E:$E)*AM880/1000*$K880*$L880/12),2)),"-")</f>
        <v>0</v>
      </c>
      <c r="AU880" s="209">
        <f>IFERROR(IF(OR($G880="公衆街路灯A",$G880="定額電灯"),"-",ROUND((AM880/1000*$K880*$L880/12)*_xlfn.XLOOKUP($A880,削除禁止_電灯料金!K:K,削除禁止_電灯料金!M:M,"-"),2)),"-")</f>
        <v>0</v>
      </c>
      <c r="AV880" s="210">
        <f>IFERROR(IF(OR($G880="公衆街路灯A",$G880="定額電灯"),ROUND((((AR880+AS880)*AN880))*12*_xlfn.XLOOKUP($A880,削除禁止_電灯料金!K:K,削除禁止_電灯料金!N:N),0),ROUND((AT880+AU880)*AN880*12*_xlfn.XLOOKUP($A880,削除禁止_電灯料金!K:K,削除禁止_電灯料金!N:N),0)),0)</f>
        <v>0</v>
      </c>
      <c r="AW880" s="145"/>
    </row>
    <row r="881" spans="1:49" ht="30" customHeight="1">
      <c r="A881" s="1">
        <v>10</v>
      </c>
      <c r="B881" s="41" t="s">
        <v>880</v>
      </c>
      <c r="C881" s="42"/>
      <c r="D881" s="146" t="s">
        <v>56</v>
      </c>
      <c r="E881" s="147" t="s">
        <v>71</v>
      </c>
      <c r="F881" s="148" t="s">
        <v>951</v>
      </c>
      <c r="G881" s="148" t="s">
        <v>73</v>
      </c>
      <c r="H881" s="149"/>
      <c r="I881" s="280"/>
      <c r="J881" s="267"/>
      <c r="K881" s="152">
        <v>9</v>
      </c>
      <c r="L881" s="153">
        <v>313</v>
      </c>
      <c r="M881" s="281" t="s">
        <v>883</v>
      </c>
      <c r="N881" s="119" t="s">
        <v>75</v>
      </c>
      <c r="O881" s="120">
        <v>1</v>
      </c>
      <c r="P881" s="155" t="s">
        <v>347</v>
      </c>
      <c r="Q881" s="155">
        <v>0</v>
      </c>
      <c r="R881" s="155">
        <v>0</v>
      </c>
      <c r="S881" s="156" t="s">
        <v>332</v>
      </c>
      <c r="T881" s="156">
        <v>0</v>
      </c>
      <c r="U881" s="156" t="s">
        <v>884</v>
      </c>
      <c r="V881" s="157">
        <v>0</v>
      </c>
      <c r="W881" s="158">
        <v>18</v>
      </c>
      <c r="X881" s="159">
        <v>3</v>
      </c>
      <c r="Y881" s="160">
        <v>3</v>
      </c>
      <c r="Z881" s="161">
        <f t="shared" ref="Z881:Z900" si="249">K881*L881*W881*Y881/12/1000</f>
        <v>12.676500000000001</v>
      </c>
      <c r="AA881" s="155">
        <v>0</v>
      </c>
      <c r="AB881" s="162" t="s">
        <v>80</v>
      </c>
      <c r="AC881" s="163" t="s">
        <v>56</v>
      </c>
      <c r="AD881" s="164" t="s">
        <v>56</v>
      </c>
      <c r="AE881" s="163" t="s">
        <v>56</v>
      </c>
      <c r="AF881" s="164">
        <f t="shared" ref="AF881:AF900" si="250">$B$2*Z881/Y881</f>
        <v>126.765</v>
      </c>
      <c r="AG881" s="165">
        <f t="shared" ref="AG881:AG900" si="251">Y881*AF881*120</f>
        <v>45635.4</v>
      </c>
      <c r="AH881" s="166" t="s">
        <v>81</v>
      </c>
      <c r="AI881" s="167"/>
      <c r="AJ881" s="168"/>
      <c r="AK881" s="169"/>
      <c r="AL881" s="170"/>
      <c r="AM881" s="171"/>
      <c r="AN881" s="172"/>
      <c r="AO881" s="173">
        <f t="shared" si="248"/>
        <v>0</v>
      </c>
      <c r="AP881" s="174" t="s">
        <v>82</v>
      </c>
      <c r="AQ881" s="175" t="str" cm="1">
        <f t="array" ref="AQ881">_xlfn.IFS(OR($G881="公衆街路灯A",$G881="定額電灯"),$G881&amp;AP881,COUNTIF(G881,"*従量電灯*"),G881,1,"-")</f>
        <v>従量電灯</v>
      </c>
      <c r="AR881" s="176" t="str" cm="1">
        <f t="array" ref="AR881">_xlfn.IFS($AN881=0,"-",OR($AH881="対象外",$AH881="-"),"-",OR($G881="公衆街路灯A",$G881="定額電灯"),_xlfn.XLOOKUP($AQ881,削除禁止_電灯料金!$B:$B,削除禁止_電灯料金!$E:$E,0),1,"-")</f>
        <v>-</v>
      </c>
      <c r="AS881" s="177" t="str" cm="1">
        <f t="array" ref="AS881">_xlfn.IFS($AR881="-","-",OR($G881="公衆街路灯A",$G881="定額電灯"),_xlfn.XLOOKUP(AQ881,削除禁止_電灯料金!$B:$B,削除禁止_電灯料金!$D:$D,0),1,"-")</f>
        <v>-</v>
      </c>
      <c r="AT881" s="176">
        <f>IFERROR(IF(OR($G881="公衆街路灯A",$G881="定額電灯"),"-",ROUND((_xlfn.XLOOKUP($AQ881,削除禁止_電灯料金!$B:$B,削除禁止_電灯料金!$E:$E)*AM881/1000*$K881*$L881/12),2)),"-")</f>
        <v>0</v>
      </c>
      <c r="AU881" s="177">
        <f>IFERROR(IF(OR($G881="公衆街路灯A",$G881="定額電灯"),"-",ROUND((AM881/1000*$K881*$L881/12)*_xlfn.XLOOKUP($A881,削除禁止_電灯料金!K:K,削除禁止_電灯料金!M:M,"-"),2)),"-")</f>
        <v>0</v>
      </c>
      <c r="AV881" s="178">
        <f>IFERROR(IF(OR($G881="公衆街路灯A",$G881="定額電灯"),ROUND((((AR881+AS881)*AN881))*12*_xlfn.XLOOKUP($A881,削除禁止_電灯料金!K:K,削除禁止_電灯料金!N:N),0),ROUND((AT881+AU881)*AN881*12*_xlfn.XLOOKUP($A881,削除禁止_電灯料金!K:K,削除禁止_電灯料金!N:N),0)),0)</f>
        <v>0</v>
      </c>
      <c r="AW881" s="145"/>
    </row>
    <row r="882" spans="1:49" ht="30" customHeight="1">
      <c r="A882" s="1">
        <v>10</v>
      </c>
      <c r="B882" s="41" t="s">
        <v>880</v>
      </c>
      <c r="C882" s="42"/>
      <c r="D882" s="146" t="s">
        <v>56</v>
      </c>
      <c r="E882" s="147" t="s">
        <v>71</v>
      </c>
      <c r="F882" s="148" t="s">
        <v>952</v>
      </c>
      <c r="G882" s="148" t="s">
        <v>73</v>
      </c>
      <c r="H882" s="149"/>
      <c r="I882" s="280"/>
      <c r="J882" s="267"/>
      <c r="K882" s="152">
        <v>9</v>
      </c>
      <c r="L882" s="153">
        <v>313</v>
      </c>
      <c r="M882" s="281" t="s">
        <v>935</v>
      </c>
      <c r="N882" s="119" t="s">
        <v>75</v>
      </c>
      <c r="O882" s="120">
        <v>1</v>
      </c>
      <c r="P882" s="155" t="s">
        <v>759</v>
      </c>
      <c r="Q882" s="155">
        <v>0</v>
      </c>
      <c r="R882" s="155">
        <v>0</v>
      </c>
      <c r="S882" s="156">
        <v>0</v>
      </c>
      <c r="T882" s="156">
        <v>0</v>
      </c>
      <c r="U882" s="156">
        <v>0</v>
      </c>
      <c r="V882" s="157">
        <v>0</v>
      </c>
      <c r="W882" s="158">
        <v>26</v>
      </c>
      <c r="X882" s="159">
        <v>14</v>
      </c>
      <c r="Y882" s="160">
        <v>14</v>
      </c>
      <c r="Z882" s="161">
        <f t="shared" si="249"/>
        <v>85.448999999999998</v>
      </c>
      <c r="AA882" s="155">
        <v>0</v>
      </c>
      <c r="AB882" s="162" t="s">
        <v>80</v>
      </c>
      <c r="AC882" s="163" t="s">
        <v>56</v>
      </c>
      <c r="AD882" s="164" t="s">
        <v>56</v>
      </c>
      <c r="AE882" s="163" t="s">
        <v>56</v>
      </c>
      <c r="AF882" s="164">
        <f t="shared" si="250"/>
        <v>183.10499999999999</v>
      </c>
      <c r="AG882" s="165">
        <f t="shared" si="251"/>
        <v>307616.39999999997</v>
      </c>
      <c r="AH882" s="166" t="s">
        <v>81</v>
      </c>
      <c r="AI882" s="167"/>
      <c r="AJ882" s="168"/>
      <c r="AK882" s="169"/>
      <c r="AL882" s="170"/>
      <c r="AM882" s="171"/>
      <c r="AN882" s="172"/>
      <c r="AO882" s="173">
        <f t="shared" si="248"/>
        <v>0</v>
      </c>
      <c r="AP882" s="174" t="s">
        <v>82</v>
      </c>
      <c r="AQ882" s="175" t="str" cm="1">
        <f t="array" ref="AQ882">_xlfn.IFS(OR($G882="公衆街路灯A",$G882="定額電灯"),$G882&amp;AP882,COUNTIF(G882,"*従量電灯*"),G882,1,"-")</f>
        <v>従量電灯</v>
      </c>
      <c r="AR882" s="176" t="str" cm="1">
        <f t="array" ref="AR882">_xlfn.IFS($AN882=0,"-",OR($AH882="対象外",$AH882="-"),"-",OR($G882="公衆街路灯A",$G882="定額電灯"),_xlfn.XLOOKUP($AQ882,削除禁止_電灯料金!$B:$B,削除禁止_電灯料金!$E:$E,0),1,"-")</f>
        <v>-</v>
      </c>
      <c r="AS882" s="177" t="str" cm="1">
        <f t="array" ref="AS882">_xlfn.IFS($AR882="-","-",OR($G882="公衆街路灯A",$G882="定額電灯"),_xlfn.XLOOKUP(AQ882,削除禁止_電灯料金!$B:$B,削除禁止_電灯料金!$D:$D,0),1,"-")</f>
        <v>-</v>
      </c>
      <c r="AT882" s="176">
        <f>IFERROR(IF(OR($G882="公衆街路灯A",$G882="定額電灯"),"-",ROUND((_xlfn.XLOOKUP($AQ882,削除禁止_電灯料金!$B:$B,削除禁止_電灯料金!$E:$E)*AM882/1000*$K882*$L882/12),2)),"-")</f>
        <v>0</v>
      </c>
      <c r="AU882" s="177">
        <f>IFERROR(IF(OR($G882="公衆街路灯A",$G882="定額電灯"),"-",ROUND((AM882/1000*$K882*$L882/12)*_xlfn.XLOOKUP($A882,削除禁止_電灯料金!K:K,削除禁止_電灯料金!M:M,"-"),2)),"-")</f>
        <v>0</v>
      </c>
      <c r="AV882" s="178">
        <f>IFERROR(IF(OR($G882="公衆街路灯A",$G882="定額電灯"),ROUND((((AR882+AS882)*AN882))*12*_xlfn.XLOOKUP($A882,削除禁止_電灯料金!K:K,削除禁止_電灯料金!N:N),0),ROUND((AT882+AU882)*AN882*12*_xlfn.XLOOKUP($A882,削除禁止_電灯料金!K:K,削除禁止_電灯料金!N:N),0)),0)</f>
        <v>0</v>
      </c>
      <c r="AW882" s="145"/>
    </row>
    <row r="883" spans="1:49" ht="30" customHeight="1">
      <c r="A883" s="1">
        <v>10</v>
      </c>
      <c r="B883" s="41" t="s">
        <v>880</v>
      </c>
      <c r="C883" s="42"/>
      <c r="D883" s="146" t="s">
        <v>56</v>
      </c>
      <c r="E883" s="147" t="s">
        <v>71</v>
      </c>
      <c r="F883" s="148" t="s">
        <v>952</v>
      </c>
      <c r="G883" s="148" t="s">
        <v>73</v>
      </c>
      <c r="H883" s="149"/>
      <c r="I883" s="280"/>
      <c r="J883" s="267"/>
      <c r="K883" s="152">
        <v>24</v>
      </c>
      <c r="L883" s="153">
        <v>365</v>
      </c>
      <c r="M883" s="281" t="s">
        <v>684</v>
      </c>
      <c r="N883" s="119" t="s">
        <v>86</v>
      </c>
      <c r="O883" s="120">
        <v>1</v>
      </c>
      <c r="P883" s="155" t="s">
        <v>434</v>
      </c>
      <c r="Q883" s="155">
        <v>0</v>
      </c>
      <c r="R883" s="155">
        <v>0</v>
      </c>
      <c r="S883" s="156">
        <v>0</v>
      </c>
      <c r="T883" s="156">
        <v>0</v>
      </c>
      <c r="U883" s="156">
        <v>0</v>
      </c>
      <c r="V883" s="157" t="s">
        <v>90</v>
      </c>
      <c r="W883" s="158">
        <v>3</v>
      </c>
      <c r="X883" s="159">
        <v>2</v>
      </c>
      <c r="Y883" s="160">
        <v>2</v>
      </c>
      <c r="Z883" s="161">
        <f t="shared" si="249"/>
        <v>4.38</v>
      </c>
      <c r="AA883" s="155">
        <v>0</v>
      </c>
      <c r="AB883" s="162" t="s">
        <v>80</v>
      </c>
      <c r="AC883" s="163" t="s">
        <v>56</v>
      </c>
      <c r="AD883" s="164" t="s">
        <v>56</v>
      </c>
      <c r="AE883" s="163" t="s">
        <v>56</v>
      </c>
      <c r="AF883" s="164">
        <f t="shared" si="250"/>
        <v>65.7</v>
      </c>
      <c r="AG883" s="165">
        <f t="shared" si="251"/>
        <v>15768</v>
      </c>
      <c r="AH883" s="166" t="s">
        <v>81</v>
      </c>
      <c r="AI883" s="167"/>
      <c r="AJ883" s="168"/>
      <c r="AK883" s="169"/>
      <c r="AL883" s="170"/>
      <c r="AM883" s="171"/>
      <c r="AN883" s="172"/>
      <c r="AO883" s="173">
        <f t="shared" si="248"/>
        <v>0</v>
      </c>
      <c r="AP883" s="174" t="s">
        <v>82</v>
      </c>
      <c r="AQ883" s="175" t="str" cm="1">
        <f t="array" ref="AQ883">_xlfn.IFS(OR($G883="公衆街路灯A",$G883="定額電灯"),$G883&amp;AP883,COUNTIF(G883,"*従量電灯*"),G883,1,"-")</f>
        <v>従量電灯</v>
      </c>
      <c r="AR883" s="176" t="str" cm="1">
        <f t="array" ref="AR883">_xlfn.IFS($AN883=0,"-",OR($AH883="対象外",$AH883="-"),"-",OR($G883="公衆街路灯A",$G883="定額電灯"),_xlfn.XLOOKUP($AQ883,削除禁止_電灯料金!$B:$B,削除禁止_電灯料金!$E:$E,0),1,"-")</f>
        <v>-</v>
      </c>
      <c r="AS883" s="177" t="str" cm="1">
        <f t="array" ref="AS883">_xlfn.IFS($AR883="-","-",OR($G883="公衆街路灯A",$G883="定額電灯"),_xlfn.XLOOKUP(AQ883,削除禁止_電灯料金!$B:$B,削除禁止_電灯料金!$D:$D,0),1,"-")</f>
        <v>-</v>
      </c>
      <c r="AT883" s="176">
        <f>IFERROR(IF(OR($G883="公衆街路灯A",$G883="定額電灯"),"-",ROUND((_xlfn.XLOOKUP($AQ883,削除禁止_電灯料金!$B:$B,削除禁止_電灯料金!$E:$E)*AM883/1000*$K883*$L883/12),2)),"-")</f>
        <v>0</v>
      </c>
      <c r="AU883" s="177">
        <f>IFERROR(IF(OR($G883="公衆街路灯A",$G883="定額電灯"),"-",ROUND((AM883/1000*$K883*$L883/12)*_xlfn.XLOOKUP($A883,削除禁止_電灯料金!K:K,削除禁止_電灯料金!M:M,"-"),2)),"-")</f>
        <v>0</v>
      </c>
      <c r="AV883" s="178">
        <f>IFERROR(IF(OR($G883="公衆街路灯A",$G883="定額電灯"),ROUND((((AR883+AS883)*AN883))*12*_xlfn.XLOOKUP($A883,削除禁止_電灯料金!K:K,削除禁止_電灯料金!N:N),0),ROUND((AT883+AU883)*AN883*12*_xlfn.XLOOKUP($A883,削除禁止_電灯料金!K:K,削除禁止_電灯料金!N:N),0)),0)</f>
        <v>0</v>
      </c>
      <c r="AW883" s="145"/>
    </row>
    <row r="884" spans="1:49" ht="30" customHeight="1">
      <c r="A884" s="1">
        <v>10</v>
      </c>
      <c r="B884" s="41" t="s">
        <v>880</v>
      </c>
      <c r="C884" s="42"/>
      <c r="D884" s="146" t="s">
        <v>56</v>
      </c>
      <c r="E884" s="147" t="s">
        <v>71</v>
      </c>
      <c r="F884" s="148" t="s">
        <v>952</v>
      </c>
      <c r="G884" s="148" t="s">
        <v>73</v>
      </c>
      <c r="H884" s="149"/>
      <c r="I884" s="280"/>
      <c r="J884" s="267"/>
      <c r="K884" s="152">
        <v>24</v>
      </c>
      <c r="L884" s="153">
        <v>365</v>
      </c>
      <c r="M884" s="281" t="s">
        <v>887</v>
      </c>
      <c r="N884" s="119" t="s">
        <v>98</v>
      </c>
      <c r="O884" s="120">
        <v>1</v>
      </c>
      <c r="P884" s="155" t="s">
        <v>294</v>
      </c>
      <c r="Q884" s="155">
        <v>0</v>
      </c>
      <c r="R884" s="155">
        <v>0</v>
      </c>
      <c r="S884" s="156" t="s">
        <v>100</v>
      </c>
      <c r="T884" s="156">
        <v>0</v>
      </c>
      <c r="U884" s="156" t="s">
        <v>102</v>
      </c>
      <c r="V884" s="157">
        <v>0</v>
      </c>
      <c r="W884" s="158">
        <v>47</v>
      </c>
      <c r="X884" s="159">
        <v>1</v>
      </c>
      <c r="Y884" s="160">
        <v>1</v>
      </c>
      <c r="Z884" s="161">
        <f t="shared" si="249"/>
        <v>34.31</v>
      </c>
      <c r="AA884" s="155">
        <v>0</v>
      </c>
      <c r="AB884" s="162" t="s">
        <v>80</v>
      </c>
      <c r="AC884" s="163" t="s">
        <v>56</v>
      </c>
      <c r="AD884" s="164" t="s">
        <v>56</v>
      </c>
      <c r="AE884" s="163" t="s">
        <v>56</v>
      </c>
      <c r="AF884" s="164">
        <f t="shared" si="250"/>
        <v>1029.3000000000002</v>
      </c>
      <c r="AG884" s="165">
        <f t="shared" si="251"/>
        <v>123516.00000000003</v>
      </c>
      <c r="AH884" s="166" t="s">
        <v>81</v>
      </c>
      <c r="AI884" s="167"/>
      <c r="AJ884" s="168"/>
      <c r="AK884" s="169"/>
      <c r="AL884" s="170"/>
      <c r="AM884" s="171"/>
      <c r="AN884" s="172"/>
      <c r="AO884" s="173">
        <f t="shared" si="248"/>
        <v>0</v>
      </c>
      <c r="AP884" s="174" t="s">
        <v>82</v>
      </c>
      <c r="AQ884" s="175" t="str" cm="1">
        <f t="array" ref="AQ884">_xlfn.IFS(OR($G884="公衆街路灯A",$G884="定額電灯"),$G884&amp;AP884,COUNTIF(G884,"*従量電灯*"),G884,1,"-")</f>
        <v>従量電灯</v>
      </c>
      <c r="AR884" s="176" t="str" cm="1">
        <f t="array" ref="AR884">_xlfn.IFS($AN884=0,"-",OR($AH884="対象外",$AH884="-"),"-",OR($G884="公衆街路灯A",$G884="定額電灯"),_xlfn.XLOOKUP($AQ884,削除禁止_電灯料金!$B:$B,削除禁止_電灯料金!$E:$E,0),1,"-")</f>
        <v>-</v>
      </c>
      <c r="AS884" s="177" t="str" cm="1">
        <f t="array" ref="AS884">_xlfn.IFS($AR884="-","-",OR($G884="公衆街路灯A",$G884="定額電灯"),_xlfn.XLOOKUP(AQ884,削除禁止_電灯料金!$B:$B,削除禁止_電灯料金!$D:$D,0),1,"-")</f>
        <v>-</v>
      </c>
      <c r="AT884" s="176">
        <f>IFERROR(IF(OR($G884="公衆街路灯A",$G884="定額電灯"),"-",ROUND((_xlfn.XLOOKUP($AQ884,削除禁止_電灯料金!$B:$B,削除禁止_電灯料金!$E:$E)*AM884/1000*$K884*$L884/12),2)),"-")</f>
        <v>0</v>
      </c>
      <c r="AU884" s="177">
        <f>IFERROR(IF(OR($G884="公衆街路灯A",$G884="定額電灯"),"-",ROUND((AM884/1000*$K884*$L884/12)*_xlfn.XLOOKUP($A884,削除禁止_電灯料金!K:K,削除禁止_電灯料金!M:M,"-"),2)),"-")</f>
        <v>0</v>
      </c>
      <c r="AV884" s="178">
        <f>IFERROR(IF(OR($G884="公衆街路灯A",$G884="定額電灯"),ROUND((((AR884+AS884)*AN884))*12*_xlfn.XLOOKUP($A884,削除禁止_電灯料金!K:K,削除禁止_電灯料金!N:N),0),ROUND((AT884+AU884)*AN884*12*_xlfn.XLOOKUP($A884,削除禁止_電灯料金!K:K,削除禁止_電灯料金!N:N),0)),0)</f>
        <v>0</v>
      </c>
      <c r="AW884" s="145"/>
    </row>
    <row r="885" spans="1:49" ht="30" customHeight="1">
      <c r="A885" s="1">
        <v>10</v>
      </c>
      <c r="B885" s="41" t="s">
        <v>880</v>
      </c>
      <c r="C885" s="42"/>
      <c r="D885" s="146" t="s">
        <v>56</v>
      </c>
      <c r="E885" s="147" t="s">
        <v>71</v>
      </c>
      <c r="F885" s="148" t="s">
        <v>953</v>
      </c>
      <c r="G885" s="148" t="s">
        <v>73</v>
      </c>
      <c r="H885" s="149"/>
      <c r="I885" s="280"/>
      <c r="J885" s="267"/>
      <c r="K885" s="152">
        <v>1</v>
      </c>
      <c r="L885" s="153">
        <v>12</v>
      </c>
      <c r="M885" s="281" t="s">
        <v>954</v>
      </c>
      <c r="N885" s="119" t="s">
        <v>234</v>
      </c>
      <c r="O885" s="120">
        <v>1</v>
      </c>
      <c r="P885" s="155" t="s">
        <v>294</v>
      </c>
      <c r="Q885" s="155">
        <v>0</v>
      </c>
      <c r="R885" s="155">
        <v>0</v>
      </c>
      <c r="S885" s="156">
        <v>0</v>
      </c>
      <c r="T885" s="156">
        <v>0</v>
      </c>
      <c r="U885" s="156">
        <v>0</v>
      </c>
      <c r="V885" s="157" t="s">
        <v>90</v>
      </c>
      <c r="W885" s="158">
        <v>47</v>
      </c>
      <c r="X885" s="159">
        <v>1</v>
      </c>
      <c r="Y885" s="160">
        <v>1</v>
      </c>
      <c r="Z885" s="161">
        <f t="shared" si="249"/>
        <v>4.7E-2</v>
      </c>
      <c r="AA885" s="155">
        <v>0</v>
      </c>
      <c r="AB885" s="162" t="s">
        <v>80</v>
      </c>
      <c r="AC885" s="163" t="s">
        <v>56</v>
      </c>
      <c r="AD885" s="164" t="s">
        <v>56</v>
      </c>
      <c r="AE885" s="163" t="s">
        <v>56</v>
      </c>
      <c r="AF885" s="164">
        <f t="shared" si="250"/>
        <v>1.41</v>
      </c>
      <c r="AG885" s="165">
        <f t="shared" si="251"/>
        <v>169.2</v>
      </c>
      <c r="AH885" s="166" t="s">
        <v>81</v>
      </c>
      <c r="AI885" s="167"/>
      <c r="AJ885" s="168"/>
      <c r="AK885" s="169"/>
      <c r="AL885" s="170"/>
      <c r="AM885" s="171"/>
      <c r="AN885" s="172"/>
      <c r="AO885" s="173">
        <f t="shared" si="248"/>
        <v>0</v>
      </c>
      <c r="AP885" s="174" t="s">
        <v>82</v>
      </c>
      <c r="AQ885" s="175" t="str" cm="1">
        <f t="array" ref="AQ885">_xlfn.IFS(OR($G885="公衆街路灯A",$G885="定額電灯"),$G885&amp;AP885,COUNTIF(G885,"*従量電灯*"),G885,1,"-")</f>
        <v>従量電灯</v>
      </c>
      <c r="AR885" s="176" t="str" cm="1">
        <f t="array" ref="AR885">_xlfn.IFS($AN885=0,"-",OR($AH885="対象外",$AH885="-"),"-",OR($G885="公衆街路灯A",$G885="定額電灯"),_xlfn.XLOOKUP($AQ885,削除禁止_電灯料金!$B:$B,削除禁止_電灯料金!$E:$E,0),1,"-")</f>
        <v>-</v>
      </c>
      <c r="AS885" s="177" t="str" cm="1">
        <f t="array" ref="AS885">_xlfn.IFS($AR885="-","-",OR($G885="公衆街路灯A",$G885="定額電灯"),_xlfn.XLOOKUP(AQ885,削除禁止_電灯料金!$B:$B,削除禁止_電灯料金!$D:$D,0),1,"-")</f>
        <v>-</v>
      </c>
      <c r="AT885" s="176">
        <f>IFERROR(IF(OR($G885="公衆街路灯A",$G885="定額電灯"),"-",ROUND((_xlfn.XLOOKUP($AQ885,削除禁止_電灯料金!$B:$B,削除禁止_電灯料金!$E:$E)*AM885/1000*$K885*$L885/12),2)),"-")</f>
        <v>0</v>
      </c>
      <c r="AU885" s="177">
        <f>IFERROR(IF(OR($G885="公衆街路灯A",$G885="定額電灯"),"-",ROUND((AM885/1000*$K885*$L885/12)*_xlfn.XLOOKUP($A885,削除禁止_電灯料金!K:K,削除禁止_電灯料金!M:M,"-"),2)),"-")</f>
        <v>0</v>
      </c>
      <c r="AV885" s="178">
        <f>IFERROR(IF(OR($G885="公衆街路灯A",$G885="定額電灯"),ROUND((((AR885+AS885)*AN885))*12*_xlfn.XLOOKUP($A885,削除禁止_電灯料金!K:K,削除禁止_電灯料金!N:N),0),ROUND((AT885+AU885)*AN885*12*_xlfn.XLOOKUP($A885,削除禁止_電灯料金!K:K,削除禁止_電灯料金!N:N),0)),0)</f>
        <v>0</v>
      </c>
      <c r="AW885" s="145"/>
    </row>
    <row r="886" spans="1:49" ht="30" customHeight="1">
      <c r="A886" s="1">
        <v>10</v>
      </c>
      <c r="B886" s="41" t="s">
        <v>880</v>
      </c>
      <c r="C886" s="42"/>
      <c r="D886" s="146" t="s">
        <v>56</v>
      </c>
      <c r="E886" s="147" t="s">
        <v>71</v>
      </c>
      <c r="F886" s="148" t="s">
        <v>953</v>
      </c>
      <c r="G886" s="148" t="s">
        <v>73</v>
      </c>
      <c r="H886" s="149"/>
      <c r="I886" s="280"/>
      <c r="J886" s="267"/>
      <c r="K886" s="320">
        <v>0</v>
      </c>
      <c r="L886" s="321">
        <v>0</v>
      </c>
      <c r="M886" s="281" t="s">
        <v>917</v>
      </c>
      <c r="N886" s="119" t="s">
        <v>918</v>
      </c>
      <c r="O886" s="120">
        <v>1</v>
      </c>
      <c r="P886" s="155">
        <v>0</v>
      </c>
      <c r="Q886" s="155">
        <v>0</v>
      </c>
      <c r="R886" s="155">
        <v>0</v>
      </c>
      <c r="S886" s="156">
        <v>0</v>
      </c>
      <c r="T886" s="156">
        <v>0</v>
      </c>
      <c r="U886" s="156">
        <v>0</v>
      </c>
      <c r="V886" s="157">
        <v>0</v>
      </c>
      <c r="W886" s="158">
        <v>0</v>
      </c>
      <c r="X886" s="159">
        <v>1</v>
      </c>
      <c r="Y886" s="160">
        <v>1</v>
      </c>
      <c r="Z886" s="161">
        <f t="shared" si="249"/>
        <v>0</v>
      </c>
      <c r="AA886" s="155">
        <v>0</v>
      </c>
      <c r="AB886" s="162" t="s">
        <v>80</v>
      </c>
      <c r="AC886" s="163" t="s">
        <v>56</v>
      </c>
      <c r="AD886" s="164" t="s">
        <v>56</v>
      </c>
      <c r="AE886" s="163" t="s">
        <v>56</v>
      </c>
      <c r="AF886" s="164">
        <f t="shared" si="250"/>
        <v>0</v>
      </c>
      <c r="AG886" s="165">
        <f t="shared" si="251"/>
        <v>0</v>
      </c>
      <c r="AH886" s="166" t="s">
        <v>81</v>
      </c>
      <c r="AI886" s="167"/>
      <c r="AJ886" s="168"/>
      <c r="AK886" s="169"/>
      <c r="AL886" s="170"/>
      <c r="AM886" s="171"/>
      <c r="AN886" s="172"/>
      <c r="AO886" s="173">
        <f t="shared" si="248"/>
        <v>0</v>
      </c>
      <c r="AP886" s="174" t="s">
        <v>82</v>
      </c>
      <c r="AQ886" s="175" t="str" cm="1">
        <f t="array" ref="AQ886">_xlfn.IFS(OR($G886="公衆街路灯A",$G886="定額電灯"),$G886&amp;AP886,COUNTIF(G886,"*従量電灯*"),G886,1,"-")</f>
        <v>従量電灯</v>
      </c>
      <c r="AR886" s="176" t="str" cm="1">
        <f t="array" ref="AR886">_xlfn.IFS($AN886=0,"-",OR($AH886="対象外",$AH886="-"),"-",OR($G886="公衆街路灯A",$G886="定額電灯"),_xlfn.XLOOKUP($AQ886,削除禁止_電灯料金!$B:$B,削除禁止_電灯料金!$E:$E,0),1,"-")</f>
        <v>-</v>
      </c>
      <c r="AS886" s="177" t="str" cm="1">
        <f t="array" ref="AS886">_xlfn.IFS($AR886="-","-",OR($G886="公衆街路灯A",$G886="定額電灯"),_xlfn.XLOOKUP(AQ886,削除禁止_電灯料金!$B:$B,削除禁止_電灯料金!$D:$D,0),1,"-")</f>
        <v>-</v>
      </c>
      <c r="AT886" s="176">
        <f>IFERROR(IF(OR($G886="公衆街路灯A",$G886="定額電灯"),"-",ROUND((_xlfn.XLOOKUP($AQ886,削除禁止_電灯料金!$B:$B,削除禁止_電灯料金!$E:$E)*AM886/1000*$K886*$L886/12),2)),"-")</f>
        <v>0</v>
      </c>
      <c r="AU886" s="177">
        <f>IFERROR(IF(OR($G886="公衆街路灯A",$G886="定額電灯"),"-",ROUND((AM886/1000*$K886*$L886/12)*_xlfn.XLOOKUP($A886,削除禁止_電灯料金!K:K,削除禁止_電灯料金!M:M,"-"),2)),"-")</f>
        <v>0</v>
      </c>
      <c r="AV886" s="178">
        <f>IFERROR(IF(OR($G886="公衆街路灯A",$G886="定額電灯"),ROUND((((AR886+AS886)*AN886))*12*_xlfn.XLOOKUP($A886,削除禁止_電灯料金!K:K,削除禁止_電灯料金!N:N),0),ROUND((AT886+AU886)*AN886*12*_xlfn.XLOOKUP($A886,削除禁止_電灯料金!K:K,削除禁止_電灯料金!N:N),0)),0)</f>
        <v>0</v>
      </c>
      <c r="AW886" s="145"/>
    </row>
    <row r="887" spans="1:49" ht="30" customHeight="1">
      <c r="A887" s="1">
        <v>10</v>
      </c>
      <c r="B887" s="41" t="s">
        <v>880</v>
      </c>
      <c r="C887" s="42"/>
      <c r="D887" s="146" t="s">
        <v>56</v>
      </c>
      <c r="E887" s="147" t="s">
        <v>71</v>
      </c>
      <c r="F887" s="148" t="s">
        <v>955</v>
      </c>
      <c r="G887" s="148" t="s">
        <v>73</v>
      </c>
      <c r="H887" s="149"/>
      <c r="I887" s="280"/>
      <c r="J887" s="267"/>
      <c r="K887" s="152">
        <v>3</v>
      </c>
      <c r="L887" s="153">
        <v>104</v>
      </c>
      <c r="M887" s="281" t="s">
        <v>890</v>
      </c>
      <c r="N887" s="119" t="s">
        <v>134</v>
      </c>
      <c r="O887" s="120">
        <v>1</v>
      </c>
      <c r="P887" s="155" t="s">
        <v>294</v>
      </c>
      <c r="Q887" s="155">
        <v>0</v>
      </c>
      <c r="R887" s="155">
        <v>0</v>
      </c>
      <c r="S887" s="156">
        <v>0</v>
      </c>
      <c r="T887" s="156">
        <v>0</v>
      </c>
      <c r="U887" s="156">
        <v>0</v>
      </c>
      <c r="V887" s="157">
        <v>0</v>
      </c>
      <c r="W887" s="158">
        <v>47</v>
      </c>
      <c r="X887" s="159">
        <v>4</v>
      </c>
      <c r="Y887" s="160">
        <v>4</v>
      </c>
      <c r="Z887" s="161">
        <f t="shared" si="249"/>
        <v>4.8879999999999999</v>
      </c>
      <c r="AA887" s="155">
        <v>0</v>
      </c>
      <c r="AB887" s="162" t="s">
        <v>80</v>
      </c>
      <c r="AC887" s="163" t="s">
        <v>56</v>
      </c>
      <c r="AD887" s="164" t="s">
        <v>56</v>
      </c>
      <c r="AE887" s="163" t="s">
        <v>56</v>
      </c>
      <c r="AF887" s="164">
        <f t="shared" si="250"/>
        <v>36.659999999999997</v>
      </c>
      <c r="AG887" s="165">
        <f t="shared" si="251"/>
        <v>17596.8</v>
      </c>
      <c r="AH887" s="166" t="s">
        <v>113</v>
      </c>
      <c r="AI887" s="167"/>
      <c r="AJ887" s="168"/>
      <c r="AK887" s="169"/>
      <c r="AL887" s="170"/>
      <c r="AM887" s="171"/>
      <c r="AN887" s="172"/>
      <c r="AO887" s="173">
        <f t="shared" si="248"/>
        <v>0</v>
      </c>
      <c r="AP887" s="174" t="s">
        <v>82</v>
      </c>
      <c r="AQ887" s="175" t="str" cm="1">
        <f t="array" ref="AQ887">_xlfn.IFS(OR($G887="公衆街路灯A",$G887="定額電灯"),$G887&amp;AP887,COUNTIF(G887,"*従量電灯*"),G887,1,"-")</f>
        <v>従量電灯</v>
      </c>
      <c r="AR887" s="176" t="str" cm="1">
        <f t="array" ref="AR887">_xlfn.IFS($AN887=0,"-",OR($AH887="対象外",$AH887="-"),"-",OR($G887="公衆街路灯A",$G887="定額電灯"),_xlfn.XLOOKUP($AQ887,削除禁止_電灯料金!$B:$B,削除禁止_電灯料金!$E:$E,0),1,"-")</f>
        <v>-</v>
      </c>
      <c r="AS887" s="177" t="str" cm="1">
        <f t="array" ref="AS887">_xlfn.IFS($AR887="-","-",OR($G887="公衆街路灯A",$G887="定額電灯"),_xlfn.XLOOKUP(AQ887,削除禁止_電灯料金!$B:$B,削除禁止_電灯料金!$D:$D,0),1,"-")</f>
        <v>-</v>
      </c>
      <c r="AT887" s="176">
        <f>IFERROR(IF(OR($G887="公衆街路灯A",$G887="定額電灯"),"-",ROUND((_xlfn.XLOOKUP($AQ887,削除禁止_電灯料金!$B:$B,削除禁止_電灯料金!$E:$E)*AM887/1000*$K887*$L887/12),2)),"-")</f>
        <v>0</v>
      </c>
      <c r="AU887" s="177">
        <f>IFERROR(IF(OR($G887="公衆街路灯A",$G887="定額電灯"),"-",ROUND((AM887/1000*$K887*$L887/12)*_xlfn.XLOOKUP($A887,削除禁止_電灯料金!K:K,削除禁止_電灯料金!M:M,"-"),2)),"-")</f>
        <v>0</v>
      </c>
      <c r="AV887" s="178">
        <f>IFERROR(IF(OR($G887="公衆街路灯A",$G887="定額電灯"),ROUND((((AR887+AS887)*AN887))*12*_xlfn.XLOOKUP($A887,削除禁止_電灯料金!K:K,削除禁止_電灯料金!N:N),0),ROUND((AT887+AU887)*AN887*12*_xlfn.XLOOKUP($A887,削除禁止_電灯料金!K:K,削除禁止_電灯料金!N:N),0)),0)</f>
        <v>0</v>
      </c>
      <c r="AW887" s="145"/>
    </row>
    <row r="888" spans="1:49" ht="30" customHeight="1">
      <c r="A888" s="1">
        <v>10</v>
      </c>
      <c r="B888" s="41" t="s">
        <v>880</v>
      </c>
      <c r="C888" s="42"/>
      <c r="D888" s="146" t="s">
        <v>56</v>
      </c>
      <c r="E888" s="147" t="s">
        <v>71</v>
      </c>
      <c r="F888" s="148" t="s">
        <v>955</v>
      </c>
      <c r="G888" s="148" t="s">
        <v>73</v>
      </c>
      <c r="H888" s="149"/>
      <c r="I888" s="280"/>
      <c r="J888" s="267"/>
      <c r="K888" s="152">
        <v>3</v>
      </c>
      <c r="L888" s="153">
        <v>104</v>
      </c>
      <c r="M888" s="281" t="s">
        <v>956</v>
      </c>
      <c r="N888" s="119" t="s">
        <v>331</v>
      </c>
      <c r="O888" s="120">
        <v>1</v>
      </c>
      <c r="P888" s="155" t="s">
        <v>135</v>
      </c>
      <c r="Q888" s="155">
        <v>0</v>
      </c>
      <c r="R888" s="155">
        <v>0</v>
      </c>
      <c r="S888" s="156">
        <v>0</v>
      </c>
      <c r="T888" s="156">
        <v>0</v>
      </c>
      <c r="U888" s="156" t="s">
        <v>519</v>
      </c>
      <c r="V888" s="157">
        <v>0</v>
      </c>
      <c r="W888" s="158">
        <v>28</v>
      </c>
      <c r="X888" s="159">
        <v>2</v>
      </c>
      <c r="Y888" s="160">
        <v>2</v>
      </c>
      <c r="Z888" s="161">
        <f t="shared" si="249"/>
        <v>1.456</v>
      </c>
      <c r="AA888" s="155">
        <v>0</v>
      </c>
      <c r="AB888" s="162" t="s">
        <v>80</v>
      </c>
      <c r="AC888" s="163" t="s">
        <v>56</v>
      </c>
      <c r="AD888" s="164" t="s">
        <v>56</v>
      </c>
      <c r="AE888" s="163" t="s">
        <v>56</v>
      </c>
      <c r="AF888" s="164">
        <f t="shared" si="250"/>
        <v>21.84</v>
      </c>
      <c r="AG888" s="165">
        <f t="shared" si="251"/>
        <v>5241.6000000000004</v>
      </c>
      <c r="AH888" s="166" t="s">
        <v>81</v>
      </c>
      <c r="AI888" s="167"/>
      <c r="AJ888" s="168"/>
      <c r="AK888" s="169"/>
      <c r="AL888" s="170"/>
      <c r="AM888" s="171"/>
      <c r="AN888" s="172"/>
      <c r="AO888" s="173">
        <f t="shared" si="248"/>
        <v>0</v>
      </c>
      <c r="AP888" s="174" t="s">
        <v>82</v>
      </c>
      <c r="AQ888" s="175" t="str" cm="1">
        <f t="array" ref="AQ888">_xlfn.IFS(OR($G888="公衆街路灯A",$G888="定額電灯"),$G888&amp;AP888,COUNTIF(G888,"*従量電灯*"),G888,1,"-")</f>
        <v>従量電灯</v>
      </c>
      <c r="AR888" s="176" t="str" cm="1">
        <f t="array" ref="AR888">_xlfn.IFS($AN888=0,"-",OR($AH888="対象外",$AH888="-"),"-",OR($G888="公衆街路灯A",$G888="定額電灯"),_xlfn.XLOOKUP($AQ888,削除禁止_電灯料金!$B:$B,削除禁止_電灯料金!$E:$E,0),1,"-")</f>
        <v>-</v>
      </c>
      <c r="AS888" s="177" t="str" cm="1">
        <f t="array" ref="AS888">_xlfn.IFS($AR888="-","-",OR($G888="公衆街路灯A",$G888="定額電灯"),_xlfn.XLOOKUP(AQ888,削除禁止_電灯料金!$B:$B,削除禁止_電灯料金!$D:$D,0),1,"-")</f>
        <v>-</v>
      </c>
      <c r="AT888" s="176">
        <f>IFERROR(IF(OR($G888="公衆街路灯A",$G888="定額電灯"),"-",ROUND((_xlfn.XLOOKUP($AQ888,削除禁止_電灯料金!$B:$B,削除禁止_電灯料金!$E:$E)*AM888/1000*$K888*$L888/12),2)),"-")</f>
        <v>0</v>
      </c>
      <c r="AU888" s="177">
        <f>IFERROR(IF(OR($G888="公衆街路灯A",$G888="定額電灯"),"-",ROUND((AM888/1000*$K888*$L888/12)*_xlfn.XLOOKUP($A888,削除禁止_電灯料金!K:K,削除禁止_電灯料金!M:M,"-"),2)),"-")</f>
        <v>0</v>
      </c>
      <c r="AV888" s="178">
        <f>IFERROR(IF(OR($G888="公衆街路灯A",$G888="定額電灯"),ROUND((((AR888+AS888)*AN888))*12*_xlfn.XLOOKUP($A888,削除禁止_電灯料金!K:K,削除禁止_電灯料金!N:N),0),ROUND((AT888+AU888)*AN888*12*_xlfn.XLOOKUP($A888,削除禁止_電灯料金!K:K,削除禁止_電灯料金!N:N),0)),0)</f>
        <v>0</v>
      </c>
      <c r="AW888" s="145"/>
    </row>
    <row r="889" spans="1:49" ht="30" customHeight="1">
      <c r="A889" s="1">
        <v>10</v>
      </c>
      <c r="B889" s="41" t="s">
        <v>880</v>
      </c>
      <c r="C889" s="42"/>
      <c r="D889" s="146" t="s">
        <v>56</v>
      </c>
      <c r="E889" s="147" t="s">
        <v>71</v>
      </c>
      <c r="F889" s="148" t="s">
        <v>957</v>
      </c>
      <c r="G889" s="148" t="s">
        <v>73</v>
      </c>
      <c r="H889" s="149"/>
      <c r="I889" s="280"/>
      <c r="J889" s="267"/>
      <c r="K889" s="152">
        <v>4</v>
      </c>
      <c r="L889" s="153">
        <v>313</v>
      </c>
      <c r="M889" s="281" t="s">
        <v>890</v>
      </c>
      <c r="N889" s="119" t="s">
        <v>134</v>
      </c>
      <c r="O889" s="120">
        <v>1</v>
      </c>
      <c r="P889" s="155" t="s">
        <v>294</v>
      </c>
      <c r="Q889" s="155">
        <v>0</v>
      </c>
      <c r="R889" s="155">
        <v>0</v>
      </c>
      <c r="S889" s="156">
        <v>0</v>
      </c>
      <c r="T889" s="156">
        <v>0</v>
      </c>
      <c r="U889" s="156">
        <v>0</v>
      </c>
      <c r="V889" s="157">
        <v>0</v>
      </c>
      <c r="W889" s="158">
        <v>47</v>
      </c>
      <c r="X889" s="159">
        <v>1</v>
      </c>
      <c r="Y889" s="160">
        <v>1</v>
      </c>
      <c r="Z889" s="161">
        <f t="shared" si="249"/>
        <v>4.9036666666666671</v>
      </c>
      <c r="AA889" s="155">
        <v>0</v>
      </c>
      <c r="AB889" s="162" t="s">
        <v>80</v>
      </c>
      <c r="AC889" s="163" t="s">
        <v>56</v>
      </c>
      <c r="AD889" s="164" t="s">
        <v>56</v>
      </c>
      <c r="AE889" s="163" t="s">
        <v>56</v>
      </c>
      <c r="AF889" s="164">
        <f t="shared" si="250"/>
        <v>147.11000000000001</v>
      </c>
      <c r="AG889" s="165">
        <f t="shared" si="251"/>
        <v>17653.2</v>
      </c>
      <c r="AH889" s="166" t="s">
        <v>113</v>
      </c>
      <c r="AI889" s="167"/>
      <c r="AJ889" s="168"/>
      <c r="AK889" s="169"/>
      <c r="AL889" s="170"/>
      <c r="AM889" s="171"/>
      <c r="AN889" s="172"/>
      <c r="AO889" s="173">
        <f t="shared" si="248"/>
        <v>0</v>
      </c>
      <c r="AP889" s="174" t="s">
        <v>82</v>
      </c>
      <c r="AQ889" s="175" t="str" cm="1">
        <f t="array" ref="AQ889">_xlfn.IFS(OR($G889="公衆街路灯A",$G889="定額電灯"),$G889&amp;AP889,COUNTIF(G889,"*従量電灯*"),G889,1,"-")</f>
        <v>従量電灯</v>
      </c>
      <c r="AR889" s="176" t="str" cm="1">
        <f t="array" ref="AR889">_xlfn.IFS($AN889=0,"-",OR($AH889="対象外",$AH889="-"),"-",OR($G889="公衆街路灯A",$G889="定額電灯"),_xlfn.XLOOKUP($AQ889,削除禁止_電灯料金!$B:$B,削除禁止_電灯料金!$E:$E,0),1,"-")</f>
        <v>-</v>
      </c>
      <c r="AS889" s="177" t="str" cm="1">
        <f t="array" ref="AS889">_xlfn.IFS($AR889="-","-",OR($G889="公衆街路灯A",$G889="定額電灯"),_xlfn.XLOOKUP(AQ889,削除禁止_電灯料金!$B:$B,削除禁止_電灯料金!$D:$D,0),1,"-")</f>
        <v>-</v>
      </c>
      <c r="AT889" s="176">
        <f>IFERROR(IF(OR($G889="公衆街路灯A",$G889="定額電灯"),"-",ROUND((_xlfn.XLOOKUP($AQ889,削除禁止_電灯料金!$B:$B,削除禁止_電灯料金!$E:$E)*AM889/1000*$K889*$L889/12),2)),"-")</f>
        <v>0</v>
      </c>
      <c r="AU889" s="177">
        <f>IFERROR(IF(OR($G889="公衆街路灯A",$G889="定額電灯"),"-",ROUND((AM889/1000*$K889*$L889/12)*_xlfn.XLOOKUP($A889,削除禁止_電灯料金!K:K,削除禁止_電灯料金!M:M,"-"),2)),"-")</f>
        <v>0</v>
      </c>
      <c r="AV889" s="178">
        <f>IFERROR(IF(OR($G889="公衆街路灯A",$G889="定額電灯"),ROUND((((AR889+AS889)*AN889))*12*_xlfn.XLOOKUP($A889,削除禁止_電灯料金!K:K,削除禁止_電灯料金!N:N),0),ROUND((AT889+AU889)*AN889*12*_xlfn.XLOOKUP($A889,削除禁止_電灯料金!K:K,削除禁止_電灯料金!N:N),0)),0)</f>
        <v>0</v>
      </c>
      <c r="AW889" s="145"/>
    </row>
    <row r="890" spans="1:49" ht="30" customHeight="1">
      <c r="A890" s="1">
        <v>10</v>
      </c>
      <c r="B890" s="41" t="s">
        <v>880</v>
      </c>
      <c r="C890" s="42"/>
      <c r="D890" s="146" t="s">
        <v>56</v>
      </c>
      <c r="E890" s="147" t="s">
        <v>71</v>
      </c>
      <c r="F890" s="148" t="s">
        <v>957</v>
      </c>
      <c r="G890" s="148" t="s">
        <v>73</v>
      </c>
      <c r="H890" s="149"/>
      <c r="I890" s="280"/>
      <c r="J890" s="267"/>
      <c r="K890" s="152">
        <v>4</v>
      </c>
      <c r="L890" s="153">
        <v>313</v>
      </c>
      <c r="M890" s="281" t="s">
        <v>904</v>
      </c>
      <c r="N890" s="119" t="s">
        <v>110</v>
      </c>
      <c r="O890" s="120">
        <v>1</v>
      </c>
      <c r="P890" s="155" t="s">
        <v>294</v>
      </c>
      <c r="Q890" s="155">
        <v>0</v>
      </c>
      <c r="R890" s="155">
        <v>0</v>
      </c>
      <c r="S890" s="156">
        <v>0</v>
      </c>
      <c r="T890" s="156">
        <v>0</v>
      </c>
      <c r="U890" s="156" t="s">
        <v>905</v>
      </c>
      <c r="V890" s="157">
        <v>0</v>
      </c>
      <c r="W890" s="158">
        <v>47</v>
      </c>
      <c r="X890" s="159">
        <v>1</v>
      </c>
      <c r="Y890" s="160">
        <v>1</v>
      </c>
      <c r="Z890" s="161">
        <f t="shared" si="249"/>
        <v>4.9036666666666671</v>
      </c>
      <c r="AA890" s="155">
        <v>0</v>
      </c>
      <c r="AB890" s="162" t="s">
        <v>80</v>
      </c>
      <c r="AC890" s="163" t="s">
        <v>56</v>
      </c>
      <c r="AD890" s="164" t="s">
        <v>56</v>
      </c>
      <c r="AE890" s="163" t="s">
        <v>56</v>
      </c>
      <c r="AF890" s="164">
        <f t="shared" si="250"/>
        <v>147.11000000000001</v>
      </c>
      <c r="AG890" s="165">
        <f t="shared" si="251"/>
        <v>17653.2</v>
      </c>
      <c r="AH890" s="166" t="s">
        <v>113</v>
      </c>
      <c r="AI890" s="167"/>
      <c r="AJ890" s="168"/>
      <c r="AK890" s="169"/>
      <c r="AL890" s="170"/>
      <c r="AM890" s="171"/>
      <c r="AN890" s="172"/>
      <c r="AO890" s="173">
        <f t="shared" si="248"/>
        <v>0</v>
      </c>
      <c r="AP890" s="174" t="s">
        <v>82</v>
      </c>
      <c r="AQ890" s="175" t="str" cm="1">
        <f t="array" ref="AQ890">_xlfn.IFS(OR($G890="公衆街路灯A",$G890="定額電灯"),$G890&amp;AP890,COUNTIF(G890,"*従量電灯*"),G890,1,"-")</f>
        <v>従量電灯</v>
      </c>
      <c r="AR890" s="176" t="str" cm="1">
        <f t="array" ref="AR890">_xlfn.IFS($AN890=0,"-",OR($AH890="対象外",$AH890="-"),"-",OR($G890="公衆街路灯A",$G890="定額電灯"),_xlfn.XLOOKUP($AQ890,削除禁止_電灯料金!$B:$B,削除禁止_電灯料金!$E:$E,0),1,"-")</f>
        <v>-</v>
      </c>
      <c r="AS890" s="177" t="str" cm="1">
        <f t="array" ref="AS890">_xlfn.IFS($AR890="-","-",OR($G890="公衆街路灯A",$G890="定額電灯"),_xlfn.XLOOKUP(AQ890,削除禁止_電灯料金!$B:$B,削除禁止_電灯料金!$D:$D,0),1,"-")</f>
        <v>-</v>
      </c>
      <c r="AT890" s="176">
        <f>IFERROR(IF(OR($G890="公衆街路灯A",$G890="定額電灯"),"-",ROUND((_xlfn.XLOOKUP($AQ890,削除禁止_電灯料金!$B:$B,削除禁止_電灯料金!$E:$E)*AM890/1000*$K890*$L890/12),2)),"-")</f>
        <v>0</v>
      </c>
      <c r="AU890" s="177">
        <f>IFERROR(IF(OR($G890="公衆街路灯A",$G890="定額電灯"),"-",ROUND((AM890/1000*$K890*$L890/12)*_xlfn.XLOOKUP($A890,削除禁止_電灯料金!K:K,削除禁止_電灯料金!M:M,"-"),2)),"-")</f>
        <v>0</v>
      </c>
      <c r="AV890" s="178">
        <f>IFERROR(IF(OR($G890="公衆街路灯A",$G890="定額電灯"),ROUND((((AR890+AS890)*AN890))*12*_xlfn.XLOOKUP($A890,削除禁止_電灯料金!K:K,削除禁止_電灯料金!N:N),0),ROUND((AT890+AU890)*AN890*12*_xlfn.XLOOKUP($A890,削除禁止_電灯料金!K:K,削除禁止_電灯料金!N:N),0)),0)</f>
        <v>0</v>
      </c>
      <c r="AW890" s="145"/>
    </row>
    <row r="891" spans="1:49" ht="30" customHeight="1">
      <c r="A891" s="1">
        <v>10</v>
      </c>
      <c r="B891" s="41" t="s">
        <v>880</v>
      </c>
      <c r="C891" s="42"/>
      <c r="D891" s="146" t="s">
        <v>56</v>
      </c>
      <c r="E891" s="147" t="s">
        <v>71</v>
      </c>
      <c r="F891" s="148" t="s">
        <v>957</v>
      </c>
      <c r="G891" s="148" t="s">
        <v>73</v>
      </c>
      <c r="H891" s="149"/>
      <c r="I891" s="280"/>
      <c r="J891" s="267"/>
      <c r="K891" s="152">
        <v>4</v>
      </c>
      <c r="L891" s="153">
        <v>313</v>
      </c>
      <c r="M891" s="281" t="s">
        <v>906</v>
      </c>
      <c r="N891" s="119" t="s">
        <v>75</v>
      </c>
      <c r="O891" s="120">
        <v>1</v>
      </c>
      <c r="P891" s="155" t="s">
        <v>347</v>
      </c>
      <c r="Q891" s="155">
        <v>0</v>
      </c>
      <c r="R891" s="155">
        <v>0</v>
      </c>
      <c r="S891" s="156">
        <v>0</v>
      </c>
      <c r="T891" s="156">
        <v>0</v>
      </c>
      <c r="U891" s="156">
        <v>0</v>
      </c>
      <c r="V891" s="157">
        <v>0</v>
      </c>
      <c r="W891" s="158">
        <v>18</v>
      </c>
      <c r="X891" s="159">
        <v>2</v>
      </c>
      <c r="Y891" s="160">
        <v>2</v>
      </c>
      <c r="Z891" s="161">
        <f t="shared" si="249"/>
        <v>3.7559999999999998</v>
      </c>
      <c r="AA891" s="155">
        <v>0</v>
      </c>
      <c r="AB891" s="162" t="s">
        <v>80</v>
      </c>
      <c r="AC891" s="163" t="s">
        <v>56</v>
      </c>
      <c r="AD891" s="164" t="s">
        <v>56</v>
      </c>
      <c r="AE891" s="163" t="s">
        <v>56</v>
      </c>
      <c r="AF891" s="164">
        <f t="shared" si="250"/>
        <v>56.339999999999996</v>
      </c>
      <c r="AG891" s="165">
        <f t="shared" si="251"/>
        <v>13521.599999999999</v>
      </c>
      <c r="AH891" s="166" t="s">
        <v>81</v>
      </c>
      <c r="AI891" s="167"/>
      <c r="AJ891" s="168"/>
      <c r="AK891" s="169"/>
      <c r="AL891" s="170"/>
      <c r="AM891" s="171"/>
      <c r="AN891" s="172"/>
      <c r="AO891" s="173">
        <f t="shared" si="248"/>
        <v>0</v>
      </c>
      <c r="AP891" s="174" t="s">
        <v>82</v>
      </c>
      <c r="AQ891" s="175" t="str" cm="1">
        <f t="array" ref="AQ891">_xlfn.IFS(OR($G891="公衆街路灯A",$G891="定額電灯"),$G891&amp;AP891,COUNTIF(G891,"*従量電灯*"),G891,1,"-")</f>
        <v>従量電灯</v>
      </c>
      <c r="AR891" s="176" t="str" cm="1">
        <f t="array" ref="AR891">_xlfn.IFS($AN891=0,"-",OR($AH891="対象外",$AH891="-"),"-",OR($G891="公衆街路灯A",$G891="定額電灯"),_xlfn.XLOOKUP($AQ891,削除禁止_電灯料金!$B:$B,削除禁止_電灯料金!$E:$E,0),1,"-")</f>
        <v>-</v>
      </c>
      <c r="AS891" s="177" t="str" cm="1">
        <f t="array" ref="AS891">_xlfn.IFS($AR891="-","-",OR($G891="公衆街路灯A",$G891="定額電灯"),_xlfn.XLOOKUP(AQ891,削除禁止_電灯料金!$B:$B,削除禁止_電灯料金!$D:$D,0),1,"-")</f>
        <v>-</v>
      </c>
      <c r="AT891" s="176">
        <f>IFERROR(IF(OR($G891="公衆街路灯A",$G891="定額電灯"),"-",ROUND((_xlfn.XLOOKUP($AQ891,削除禁止_電灯料金!$B:$B,削除禁止_電灯料金!$E:$E)*AM891/1000*$K891*$L891/12),2)),"-")</f>
        <v>0</v>
      </c>
      <c r="AU891" s="177">
        <f>IFERROR(IF(OR($G891="公衆街路灯A",$G891="定額電灯"),"-",ROUND((AM891/1000*$K891*$L891/12)*_xlfn.XLOOKUP($A891,削除禁止_電灯料金!K:K,削除禁止_電灯料金!M:M,"-"),2)),"-")</f>
        <v>0</v>
      </c>
      <c r="AV891" s="178">
        <f>IFERROR(IF(OR($G891="公衆街路灯A",$G891="定額電灯"),ROUND((((AR891+AS891)*AN891))*12*_xlfn.XLOOKUP($A891,削除禁止_電灯料金!K:K,削除禁止_電灯料金!N:N),0),ROUND((AT891+AU891)*AN891*12*_xlfn.XLOOKUP($A891,削除禁止_電灯料金!K:K,削除禁止_電灯料金!N:N),0)),0)</f>
        <v>0</v>
      </c>
      <c r="AW891" s="145"/>
    </row>
    <row r="892" spans="1:49" ht="30" customHeight="1">
      <c r="A892" s="1">
        <v>10</v>
      </c>
      <c r="B892" s="41" t="s">
        <v>880</v>
      </c>
      <c r="C892" s="42"/>
      <c r="D892" s="146" t="s">
        <v>56</v>
      </c>
      <c r="E892" s="147" t="s">
        <v>71</v>
      </c>
      <c r="F892" s="148" t="s">
        <v>958</v>
      </c>
      <c r="G892" s="148" t="s">
        <v>73</v>
      </c>
      <c r="H892" s="149"/>
      <c r="I892" s="280"/>
      <c r="J892" s="267"/>
      <c r="K892" s="152">
        <v>4</v>
      </c>
      <c r="L892" s="153">
        <v>313</v>
      </c>
      <c r="M892" s="281" t="s">
        <v>890</v>
      </c>
      <c r="N892" s="119" t="s">
        <v>134</v>
      </c>
      <c r="O892" s="120">
        <v>1</v>
      </c>
      <c r="P892" s="155" t="s">
        <v>294</v>
      </c>
      <c r="Q892" s="155">
        <v>0</v>
      </c>
      <c r="R892" s="155">
        <v>0</v>
      </c>
      <c r="S892" s="156">
        <v>0</v>
      </c>
      <c r="T892" s="156">
        <v>0</v>
      </c>
      <c r="U892" s="156">
        <v>0</v>
      </c>
      <c r="V892" s="157">
        <v>0</v>
      </c>
      <c r="W892" s="158">
        <v>47</v>
      </c>
      <c r="X892" s="159">
        <v>1</v>
      </c>
      <c r="Y892" s="160">
        <v>1</v>
      </c>
      <c r="Z892" s="161">
        <f t="shared" si="249"/>
        <v>4.9036666666666671</v>
      </c>
      <c r="AA892" s="155">
        <v>0</v>
      </c>
      <c r="AB892" s="162" t="s">
        <v>80</v>
      </c>
      <c r="AC892" s="163" t="s">
        <v>56</v>
      </c>
      <c r="AD892" s="164" t="s">
        <v>56</v>
      </c>
      <c r="AE892" s="163" t="s">
        <v>56</v>
      </c>
      <c r="AF892" s="164">
        <f t="shared" si="250"/>
        <v>147.11000000000001</v>
      </c>
      <c r="AG892" s="165">
        <f t="shared" si="251"/>
        <v>17653.2</v>
      </c>
      <c r="AH892" s="166" t="s">
        <v>113</v>
      </c>
      <c r="AI892" s="167"/>
      <c r="AJ892" s="168"/>
      <c r="AK892" s="169"/>
      <c r="AL892" s="170"/>
      <c r="AM892" s="171"/>
      <c r="AN892" s="172"/>
      <c r="AO892" s="173">
        <f t="shared" si="248"/>
        <v>0</v>
      </c>
      <c r="AP892" s="174" t="s">
        <v>82</v>
      </c>
      <c r="AQ892" s="175" t="str" cm="1">
        <f t="array" ref="AQ892">_xlfn.IFS(OR($G892="公衆街路灯A",$G892="定額電灯"),$G892&amp;AP892,COUNTIF(G892,"*従量電灯*"),G892,1,"-")</f>
        <v>従量電灯</v>
      </c>
      <c r="AR892" s="176" t="str" cm="1">
        <f t="array" ref="AR892">_xlfn.IFS($AN892=0,"-",OR($AH892="対象外",$AH892="-"),"-",OR($G892="公衆街路灯A",$G892="定額電灯"),_xlfn.XLOOKUP($AQ892,削除禁止_電灯料金!$B:$B,削除禁止_電灯料金!$E:$E,0),1,"-")</f>
        <v>-</v>
      </c>
      <c r="AS892" s="177" t="str" cm="1">
        <f t="array" ref="AS892">_xlfn.IFS($AR892="-","-",OR($G892="公衆街路灯A",$G892="定額電灯"),_xlfn.XLOOKUP(AQ892,削除禁止_電灯料金!$B:$B,削除禁止_電灯料金!$D:$D,0),1,"-")</f>
        <v>-</v>
      </c>
      <c r="AT892" s="176">
        <f>IFERROR(IF(OR($G892="公衆街路灯A",$G892="定額電灯"),"-",ROUND((_xlfn.XLOOKUP($AQ892,削除禁止_電灯料金!$B:$B,削除禁止_電灯料金!$E:$E)*AM892/1000*$K892*$L892/12),2)),"-")</f>
        <v>0</v>
      </c>
      <c r="AU892" s="177">
        <f>IFERROR(IF(OR($G892="公衆街路灯A",$G892="定額電灯"),"-",ROUND((AM892/1000*$K892*$L892/12)*_xlfn.XLOOKUP($A892,削除禁止_電灯料金!K:K,削除禁止_電灯料金!M:M,"-"),2)),"-")</f>
        <v>0</v>
      </c>
      <c r="AV892" s="178">
        <f>IFERROR(IF(OR($G892="公衆街路灯A",$G892="定額電灯"),ROUND((((AR892+AS892)*AN892))*12*_xlfn.XLOOKUP($A892,削除禁止_電灯料金!K:K,削除禁止_電灯料金!N:N),0),ROUND((AT892+AU892)*AN892*12*_xlfn.XLOOKUP($A892,削除禁止_電灯料金!K:K,削除禁止_電灯料金!N:N),0)),0)</f>
        <v>0</v>
      </c>
      <c r="AW892" s="145"/>
    </row>
    <row r="893" spans="1:49" ht="30" customHeight="1">
      <c r="A893" s="1">
        <v>10</v>
      </c>
      <c r="B893" s="41" t="s">
        <v>880</v>
      </c>
      <c r="C893" s="42"/>
      <c r="D893" s="146" t="s">
        <v>56</v>
      </c>
      <c r="E893" s="147" t="s">
        <v>71</v>
      </c>
      <c r="F893" s="148" t="s">
        <v>958</v>
      </c>
      <c r="G893" s="148" t="s">
        <v>73</v>
      </c>
      <c r="H893" s="149"/>
      <c r="I893" s="280"/>
      <c r="J893" s="267"/>
      <c r="K893" s="152">
        <v>4</v>
      </c>
      <c r="L893" s="153">
        <v>313</v>
      </c>
      <c r="M893" s="281" t="s">
        <v>904</v>
      </c>
      <c r="N893" s="119" t="s">
        <v>110</v>
      </c>
      <c r="O893" s="120">
        <v>1</v>
      </c>
      <c r="P893" s="155" t="s">
        <v>294</v>
      </c>
      <c r="Q893" s="155">
        <v>0</v>
      </c>
      <c r="R893" s="155">
        <v>0</v>
      </c>
      <c r="S893" s="156">
        <v>0</v>
      </c>
      <c r="T893" s="156">
        <v>0</v>
      </c>
      <c r="U893" s="156" t="s">
        <v>905</v>
      </c>
      <c r="V893" s="157">
        <v>0</v>
      </c>
      <c r="W893" s="158">
        <v>47</v>
      </c>
      <c r="X893" s="159">
        <v>1</v>
      </c>
      <c r="Y893" s="160">
        <v>1</v>
      </c>
      <c r="Z893" s="161">
        <f t="shared" si="249"/>
        <v>4.9036666666666671</v>
      </c>
      <c r="AA893" s="155">
        <v>0</v>
      </c>
      <c r="AB893" s="162" t="s">
        <v>80</v>
      </c>
      <c r="AC893" s="163" t="s">
        <v>56</v>
      </c>
      <c r="AD893" s="164" t="s">
        <v>56</v>
      </c>
      <c r="AE893" s="163" t="s">
        <v>56</v>
      </c>
      <c r="AF893" s="164">
        <f t="shared" si="250"/>
        <v>147.11000000000001</v>
      </c>
      <c r="AG893" s="165">
        <f t="shared" si="251"/>
        <v>17653.2</v>
      </c>
      <c r="AH893" s="166" t="s">
        <v>113</v>
      </c>
      <c r="AI893" s="167"/>
      <c r="AJ893" s="168"/>
      <c r="AK893" s="169"/>
      <c r="AL893" s="170"/>
      <c r="AM893" s="171"/>
      <c r="AN893" s="172"/>
      <c r="AO893" s="173">
        <f t="shared" si="248"/>
        <v>0</v>
      </c>
      <c r="AP893" s="174" t="s">
        <v>82</v>
      </c>
      <c r="AQ893" s="175" t="str" cm="1">
        <f t="array" ref="AQ893">_xlfn.IFS(OR($G893="公衆街路灯A",$G893="定額電灯"),$G893&amp;AP893,COUNTIF(G893,"*従量電灯*"),G893,1,"-")</f>
        <v>従量電灯</v>
      </c>
      <c r="AR893" s="176" t="str" cm="1">
        <f t="array" ref="AR893">_xlfn.IFS($AN893=0,"-",OR($AH893="対象外",$AH893="-"),"-",OR($G893="公衆街路灯A",$G893="定額電灯"),_xlfn.XLOOKUP($AQ893,削除禁止_電灯料金!$B:$B,削除禁止_電灯料金!$E:$E,0),1,"-")</f>
        <v>-</v>
      </c>
      <c r="AS893" s="177" t="str" cm="1">
        <f t="array" ref="AS893">_xlfn.IFS($AR893="-","-",OR($G893="公衆街路灯A",$G893="定額電灯"),_xlfn.XLOOKUP(AQ893,削除禁止_電灯料金!$B:$B,削除禁止_電灯料金!$D:$D,0),1,"-")</f>
        <v>-</v>
      </c>
      <c r="AT893" s="176">
        <f>IFERROR(IF(OR($G893="公衆街路灯A",$G893="定額電灯"),"-",ROUND((_xlfn.XLOOKUP($AQ893,削除禁止_電灯料金!$B:$B,削除禁止_電灯料金!$E:$E)*AM893/1000*$K893*$L893/12),2)),"-")</f>
        <v>0</v>
      </c>
      <c r="AU893" s="177">
        <f>IFERROR(IF(OR($G893="公衆街路灯A",$G893="定額電灯"),"-",ROUND((AM893/1000*$K893*$L893/12)*_xlfn.XLOOKUP($A893,削除禁止_電灯料金!K:K,削除禁止_電灯料金!M:M,"-"),2)),"-")</f>
        <v>0</v>
      </c>
      <c r="AV893" s="178">
        <f>IFERROR(IF(OR($G893="公衆街路灯A",$G893="定額電灯"),ROUND((((AR893+AS893)*AN893))*12*_xlfn.XLOOKUP($A893,削除禁止_電灯料金!K:K,削除禁止_電灯料金!N:N),0),ROUND((AT893+AU893)*AN893*12*_xlfn.XLOOKUP($A893,削除禁止_電灯料金!K:K,削除禁止_電灯料金!N:N),0)),0)</f>
        <v>0</v>
      </c>
      <c r="AW893" s="145"/>
    </row>
    <row r="894" spans="1:49" ht="30" customHeight="1">
      <c r="A894" s="1">
        <v>10</v>
      </c>
      <c r="B894" s="41" t="s">
        <v>880</v>
      </c>
      <c r="C894" s="42"/>
      <c r="D894" s="146" t="s">
        <v>56</v>
      </c>
      <c r="E894" s="147" t="s">
        <v>71</v>
      </c>
      <c r="F894" s="148" t="s">
        <v>958</v>
      </c>
      <c r="G894" s="148" t="s">
        <v>73</v>
      </c>
      <c r="H894" s="149"/>
      <c r="I894" s="280"/>
      <c r="J894" s="267"/>
      <c r="K894" s="152">
        <v>4</v>
      </c>
      <c r="L894" s="153">
        <v>313</v>
      </c>
      <c r="M894" s="281" t="s">
        <v>906</v>
      </c>
      <c r="N894" s="119" t="s">
        <v>75</v>
      </c>
      <c r="O894" s="120">
        <v>1</v>
      </c>
      <c r="P894" s="155" t="s">
        <v>347</v>
      </c>
      <c r="Q894" s="155">
        <v>0</v>
      </c>
      <c r="R894" s="155">
        <v>0</v>
      </c>
      <c r="S894" s="156">
        <v>0</v>
      </c>
      <c r="T894" s="156">
        <v>0</v>
      </c>
      <c r="U894" s="156">
        <v>0</v>
      </c>
      <c r="V894" s="157">
        <v>0</v>
      </c>
      <c r="W894" s="158">
        <v>18</v>
      </c>
      <c r="X894" s="159">
        <v>2</v>
      </c>
      <c r="Y894" s="160">
        <v>2</v>
      </c>
      <c r="Z894" s="161">
        <f t="shared" si="249"/>
        <v>3.7559999999999998</v>
      </c>
      <c r="AA894" s="155">
        <v>0</v>
      </c>
      <c r="AB894" s="162" t="s">
        <v>80</v>
      </c>
      <c r="AC894" s="163" t="s">
        <v>56</v>
      </c>
      <c r="AD894" s="164" t="s">
        <v>56</v>
      </c>
      <c r="AE894" s="163" t="s">
        <v>56</v>
      </c>
      <c r="AF894" s="164">
        <f t="shared" si="250"/>
        <v>56.339999999999996</v>
      </c>
      <c r="AG894" s="165">
        <f t="shared" si="251"/>
        <v>13521.599999999999</v>
      </c>
      <c r="AH894" s="166" t="s">
        <v>81</v>
      </c>
      <c r="AI894" s="167"/>
      <c r="AJ894" s="168"/>
      <c r="AK894" s="169"/>
      <c r="AL894" s="170"/>
      <c r="AM894" s="171"/>
      <c r="AN894" s="172"/>
      <c r="AO894" s="173">
        <f t="shared" si="248"/>
        <v>0</v>
      </c>
      <c r="AP894" s="174" t="s">
        <v>82</v>
      </c>
      <c r="AQ894" s="175" t="str" cm="1">
        <f t="array" ref="AQ894">_xlfn.IFS(OR($G894="公衆街路灯A",$G894="定額電灯"),$G894&amp;AP894,COUNTIF(G894,"*従量電灯*"),G894,1,"-")</f>
        <v>従量電灯</v>
      </c>
      <c r="AR894" s="176" t="str" cm="1">
        <f t="array" ref="AR894">_xlfn.IFS($AN894=0,"-",OR($AH894="対象外",$AH894="-"),"-",OR($G894="公衆街路灯A",$G894="定額電灯"),_xlfn.XLOOKUP($AQ894,削除禁止_電灯料金!$B:$B,削除禁止_電灯料金!$E:$E,0),1,"-")</f>
        <v>-</v>
      </c>
      <c r="AS894" s="177" t="str" cm="1">
        <f t="array" ref="AS894">_xlfn.IFS($AR894="-","-",OR($G894="公衆街路灯A",$G894="定額電灯"),_xlfn.XLOOKUP(AQ894,削除禁止_電灯料金!$B:$B,削除禁止_電灯料金!$D:$D,0),1,"-")</f>
        <v>-</v>
      </c>
      <c r="AT894" s="176">
        <f>IFERROR(IF(OR($G894="公衆街路灯A",$G894="定額電灯"),"-",ROUND((_xlfn.XLOOKUP($AQ894,削除禁止_電灯料金!$B:$B,削除禁止_電灯料金!$E:$E)*AM894/1000*$K894*$L894/12),2)),"-")</f>
        <v>0</v>
      </c>
      <c r="AU894" s="177">
        <f>IFERROR(IF(OR($G894="公衆街路灯A",$G894="定額電灯"),"-",ROUND((AM894/1000*$K894*$L894/12)*_xlfn.XLOOKUP($A894,削除禁止_電灯料金!K:K,削除禁止_電灯料金!M:M,"-"),2)),"-")</f>
        <v>0</v>
      </c>
      <c r="AV894" s="178">
        <f>IFERROR(IF(OR($G894="公衆街路灯A",$G894="定額電灯"),ROUND((((AR894+AS894)*AN894))*12*_xlfn.XLOOKUP($A894,削除禁止_電灯料金!K:K,削除禁止_電灯料金!N:N),0),ROUND((AT894+AU894)*AN894*12*_xlfn.XLOOKUP($A894,削除禁止_電灯料金!K:K,削除禁止_電灯料金!N:N),0)),0)</f>
        <v>0</v>
      </c>
      <c r="AW894" s="145"/>
    </row>
    <row r="895" spans="1:49" ht="30" customHeight="1">
      <c r="A895" s="1">
        <v>10</v>
      </c>
      <c r="B895" s="41" t="s">
        <v>880</v>
      </c>
      <c r="C895" s="42"/>
      <c r="D895" s="146" t="s">
        <v>56</v>
      </c>
      <c r="E895" s="147" t="s">
        <v>71</v>
      </c>
      <c r="F895" s="148" t="s">
        <v>959</v>
      </c>
      <c r="G895" s="148" t="s">
        <v>73</v>
      </c>
      <c r="H895" s="149"/>
      <c r="I895" s="280"/>
      <c r="J895" s="267"/>
      <c r="K895" s="152">
        <v>1</v>
      </c>
      <c r="L895" s="153">
        <v>313</v>
      </c>
      <c r="M895" s="281" t="s">
        <v>960</v>
      </c>
      <c r="N895" s="119" t="s">
        <v>210</v>
      </c>
      <c r="O895" s="120">
        <v>1</v>
      </c>
      <c r="P895" s="155" t="s">
        <v>294</v>
      </c>
      <c r="Q895" s="155">
        <v>0</v>
      </c>
      <c r="R895" s="155">
        <v>0</v>
      </c>
      <c r="S895" s="156">
        <v>0</v>
      </c>
      <c r="T895" s="156">
        <v>0</v>
      </c>
      <c r="U895" s="156" t="s">
        <v>754</v>
      </c>
      <c r="V895" s="157">
        <v>0</v>
      </c>
      <c r="W895" s="158">
        <v>47</v>
      </c>
      <c r="X895" s="159">
        <v>2</v>
      </c>
      <c r="Y895" s="160">
        <v>2</v>
      </c>
      <c r="Z895" s="161">
        <f t="shared" si="249"/>
        <v>2.4518333333333335</v>
      </c>
      <c r="AA895" s="155">
        <v>0</v>
      </c>
      <c r="AB895" s="162" t="s">
        <v>80</v>
      </c>
      <c r="AC895" s="163" t="s">
        <v>56</v>
      </c>
      <c r="AD895" s="164" t="s">
        <v>56</v>
      </c>
      <c r="AE895" s="163" t="s">
        <v>56</v>
      </c>
      <c r="AF895" s="164">
        <f t="shared" si="250"/>
        <v>36.777500000000003</v>
      </c>
      <c r="AG895" s="165">
        <f t="shared" si="251"/>
        <v>8826.6</v>
      </c>
      <c r="AH895" s="166" t="s">
        <v>113</v>
      </c>
      <c r="AI895" s="167"/>
      <c r="AJ895" s="168"/>
      <c r="AK895" s="169"/>
      <c r="AL895" s="170"/>
      <c r="AM895" s="171"/>
      <c r="AN895" s="172"/>
      <c r="AO895" s="173">
        <f t="shared" si="248"/>
        <v>0</v>
      </c>
      <c r="AP895" s="174" t="s">
        <v>82</v>
      </c>
      <c r="AQ895" s="175" t="str" cm="1">
        <f t="array" ref="AQ895">_xlfn.IFS(OR($G895="公衆街路灯A",$G895="定額電灯"),$G895&amp;AP895,COUNTIF(G895,"*従量電灯*"),G895,1,"-")</f>
        <v>従量電灯</v>
      </c>
      <c r="AR895" s="176" t="str" cm="1">
        <f t="array" ref="AR895">_xlfn.IFS($AN895=0,"-",OR($AH895="対象外",$AH895="-"),"-",OR($G895="公衆街路灯A",$G895="定額電灯"),_xlfn.XLOOKUP($AQ895,削除禁止_電灯料金!$B:$B,削除禁止_電灯料金!$E:$E,0),1,"-")</f>
        <v>-</v>
      </c>
      <c r="AS895" s="177" t="str" cm="1">
        <f t="array" ref="AS895">_xlfn.IFS($AR895="-","-",OR($G895="公衆街路灯A",$G895="定額電灯"),_xlfn.XLOOKUP(AQ895,削除禁止_電灯料金!$B:$B,削除禁止_電灯料金!$D:$D,0),1,"-")</f>
        <v>-</v>
      </c>
      <c r="AT895" s="176">
        <f>IFERROR(IF(OR($G895="公衆街路灯A",$G895="定額電灯"),"-",ROUND((_xlfn.XLOOKUP($AQ895,削除禁止_電灯料金!$B:$B,削除禁止_電灯料金!$E:$E)*AM895/1000*$K895*$L895/12),2)),"-")</f>
        <v>0</v>
      </c>
      <c r="AU895" s="177">
        <f>IFERROR(IF(OR($G895="公衆街路灯A",$G895="定額電灯"),"-",ROUND((AM895/1000*$K895*$L895/12)*_xlfn.XLOOKUP($A895,削除禁止_電灯料金!K:K,削除禁止_電灯料金!M:M,"-"),2)),"-")</f>
        <v>0</v>
      </c>
      <c r="AV895" s="178">
        <f>IFERROR(IF(OR($G895="公衆街路灯A",$G895="定額電灯"),ROUND((((AR895+AS895)*AN895))*12*_xlfn.XLOOKUP($A895,削除禁止_電灯料金!K:K,削除禁止_電灯料金!N:N),0),ROUND((AT895+AU895)*AN895*12*_xlfn.XLOOKUP($A895,削除禁止_電灯料金!K:K,削除禁止_電灯料金!N:N),0)),0)</f>
        <v>0</v>
      </c>
      <c r="AW895" s="145"/>
    </row>
    <row r="896" spans="1:49" ht="30" customHeight="1">
      <c r="A896" s="1">
        <v>10</v>
      </c>
      <c r="B896" s="41" t="s">
        <v>880</v>
      </c>
      <c r="C896" s="42"/>
      <c r="D896" s="146" t="s">
        <v>56</v>
      </c>
      <c r="E896" s="147" t="s">
        <v>71</v>
      </c>
      <c r="F896" s="148" t="s">
        <v>961</v>
      </c>
      <c r="G896" s="148" t="s">
        <v>73</v>
      </c>
      <c r="H896" s="149"/>
      <c r="I896" s="280"/>
      <c r="J896" s="267"/>
      <c r="K896" s="152">
        <v>24</v>
      </c>
      <c r="L896" s="153">
        <v>365</v>
      </c>
      <c r="M896" s="281" t="s">
        <v>962</v>
      </c>
      <c r="N896" s="119" t="s">
        <v>416</v>
      </c>
      <c r="O896" s="120">
        <v>1</v>
      </c>
      <c r="P896" s="155" t="s">
        <v>135</v>
      </c>
      <c r="Q896" s="155">
        <v>0</v>
      </c>
      <c r="R896" s="155">
        <v>0</v>
      </c>
      <c r="S896" s="156" t="s">
        <v>100</v>
      </c>
      <c r="T896" s="156">
        <v>0</v>
      </c>
      <c r="U896" s="156" t="s">
        <v>963</v>
      </c>
      <c r="V896" s="157">
        <v>0</v>
      </c>
      <c r="W896" s="158">
        <v>28</v>
      </c>
      <c r="X896" s="159">
        <v>4</v>
      </c>
      <c r="Y896" s="160">
        <v>4</v>
      </c>
      <c r="Z896" s="161">
        <f t="shared" si="249"/>
        <v>81.760000000000005</v>
      </c>
      <c r="AA896" s="155">
        <v>0</v>
      </c>
      <c r="AB896" s="162" t="s">
        <v>80</v>
      </c>
      <c r="AC896" s="163" t="s">
        <v>56</v>
      </c>
      <c r="AD896" s="164" t="s">
        <v>56</v>
      </c>
      <c r="AE896" s="163" t="s">
        <v>56</v>
      </c>
      <c r="AF896" s="164">
        <f t="shared" si="250"/>
        <v>613.20000000000005</v>
      </c>
      <c r="AG896" s="165">
        <f t="shared" si="251"/>
        <v>294336</v>
      </c>
      <c r="AH896" s="166" t="s">
        <v>81</v>
      </c>
      <c r="AI896" s="167"/>
      <c r="AJ896" s="168"/>
      <c r="AK896" s="169"/>
      <c r="AL896" s="170"/>
      <c r="AM896" s="171"/>
      <c r="AN896" s="172"/>
      <c r="AO896" s="173">
        <f t="shared" si="248"/>
        <v>0</v>
      </c>
      <c r="AP896" s="174" t="s">
        <v>82</v>
      </c>
      <c r="AQ896" s="175" t="str" cm="1">
        <f t="array" ref="AQ896">_xlfn.IFS(OR($G896="公衆街路灯A",$G896="定額電灯"),$G896&amp;AP896,COUNTIF(G896,"*従量電灯*"),G896,1,"-")</f>
        <v>従量電灯</v>
      </c>
      <c r="AR896" s="176" t="str" cm="1">
        <f t="array" ref="AR896">_xlfn.IFS($AN896=0,"-",OR($AH896="対象外",$AH896="-"),"-",OR($G896="公衆街路灯A",$G896="定額電灯"),_xlfn.XLOOKUP($AQ896,削除禁止_電灯料金!$B:$B,削除禁止_電灯料金!$E:$E,0),1,"-")</f>
        <v>-</v>
      </c>
      <c r="AS896" s="177" t="str" cm="1">
        <f t="array" ref="AS896">_xlfn.IFS($AR896="-","-",OR($G896="公衆街路灯A",$G896="定額電灯"),_xlfn.XLOOKUP(AQ896,削除禁止_電灯料金!$B:$B,削除禁止_電灯料金!$D:$D,0),1,"-")</f>
        <v>-</v>
      </c>
      <c r="AT896" s="176">
        <f>IFERROR(IF(OR($G896="公衆街路灯A",$G896="定額電灯"),"-",ROUND((_xlfn.XLOOKUP($AQ896,削除禁止_電灯料金!$B:$B,削除禁止_電灯料金!$E:$E)*AM896/1000*$K896*$L896/12),2)),"-")</f>
        <v>0</v>
      </c>
      <c r="AU896" s="177">
        <f>IFERROR(IF(OR($G896="公衆街路灯A",$G896="定額電灯"),"-",ROUND((AM896/1000*$K896*$L896/12)*_xlfn.XLOOKUP($A896,削除禁止_電灯料金!K:K,削除禁止_電灯料金!M:M,"-"),2)),"-")</f>
        <v>0</v>
      </c>
      <c r="AV896" s="178">
        <f>IFERROR(IF(OR($G896="公衆街路灯A",$G896="定額電灯"),ROUND((((AR896+AS896)*AN896))*12*_xlfn.XLOOKUP($A896,削除禁止_電灯料金!K:K,削除禁止_電灯料金!N:N),0),ROUND((AT896+AU896)*AN896*12*_xlfn.XLOOKUP($A896,削除禁止_電灯料金!K:K,削除禁止_電灯料金!N:N),0)),0)</f>
        <v>0</v>
      </c>
      <c r="AW896" s="145"/>
    </row>
    <row r="897" spans="1:49" ht="30" customHeight="1">
      <c r="A897" s="1">
        <v>10</v>
      </c>
      <c r="B897" s="41" t="s">
        <v>880</v>
      </c>
      <c r="C897" s="42"/>
      <c r="D897" s="146" t="s">
        <v>56</v>
      </c>
      <c r="E897" s="147" t="s">
        <v>71</v>
      </c>
      <c r="F897" s="148" t="s">
        <v>964</v>
      </c>
      <c r="G897" s="148" t="s">
        <v>73</v>
      </c>
      <c r="H897" s="149"/>
      <c r="I897" s="280"/>
      <c r="J897" s="267"/>
      <c r="K897" s="152">
        <v>2</v>
      </c>
      <c r="L897" s="153">
        <v>313</v>
      </c>
      <c r="M897" s="281" t="s">
        <v>965</v>
      </c>
      <c r="N897" s="119" t="s">
        <v>275</v>
      </c>
      <c r="O897" s="120">
        <v>1</v>
      </c>
      <c r="P897" s="155" t="s">
        <v>294</v>
      </c>
      <c r="Q897" s="155">
        <v>0</v>
      </c>
      <c r="R897" s="155">
        <v>0</v>
      </c>
      <c r="S897" s="156">
        <v>0</v>
      </c>
      <c r="T897" s="156">
        <v>0</v>
      </c>
      <c r="U897" s="156">
        <v>0</v>
      </c>
      <c r="V897" s="157">
        <v>0</v>
      </c>
      <c r="W897" s="158">
        <v>47</v>
      </c>
      <c r="X897" s="159">
        <v>4</v>
      </c>
      <c r="Y897" s="160">
        <v>4</v>
      </c>
      <c r="Z897" s="161">
        <f t="shared" si="249"/>
        <v>9.8073333333333341</v>
      </c>
      <c r="AA897" s="155">
        <v>0</v>
      </c>
      <c r="AB897" s="162" t="s">
        <v>80</v>
      </c>
      <c r="AC897" s="163" t="s">
        <v>56</v>
      </c>
      <c r="AD897" s="164" t="s">
        <v>56</v>
      </c>
      <c r="AE897" s="163" t="s">
        <v>56</v>
      </c>
      <c r="AF897" s="164">
        <f t="shared" si="250"/>
        <v>73.555000000000007</v>
      </c>
      <c r="AG897" s="165">
        <f t="shared" si="251"/>
        <v>35306.400000000001</v>
      </c>
      <c r="AH897" s="166" t="s">
        <v>113</v>
      </c>
      <c r="AI897" s="167"/>
      <c r="AJ897" s="168"/>
      <c r="AK897" s="169"/>
      <c r="AL897" s="170"/>
      <c r="AM897" s="171"/>
      <c r="AN897" s="172"/>
      <c r="AO897" s="173">
        <f t="shared" si="248"/>
        <v>0</v>
      </c>
      <c r="AP897" s="174" t="s">
        <v>82</v>
      </c>
      <c r="AQ897" s="175" t="str" cm="1">
        <f t="array" ref="AQ897">_xlfn.IFS(OR($G897="公衆街路灯A",$G897="定額電灯"),$G897&amp;AP897,COUNTIF(G897,"*従量電灯*"),G897,1,"-")</f>
        <v>従量電灯</v>
      </c>
      <c r="AR897" s="176" t="str" cm="1">
        <f t="array" ref="AR897">_xlfn.IFS($AN897=0,"-",OR($AH897="対象外",$AH897="-"),"-",OR($G897="公衆街路灯A",$G897="定額電灯"),_xlfn.XLOOKUP($AQ897,削除禁止_電灯料金!$B:$B,削除禁止_電灯料金!$E:$E,0),1,"-")</f>
        <v>-</v>
      </c>
      <c r="AS897" s="177" t="str" cm="1">
        <f t="array" ref="AS897">_xlfn.IFS($AR897="-","-",OR($G897="公衆街路灯A",$G897="定額電灯"),_xlfn.XLOOKUP(AQ897,削除禁止_電灯料金!$B:$B,削除禁止_電灯料金!$D:$D,0),1,"-")</f>
        <v>-</v>
      </c>
      <c r="AT897" s="176">
        <f>IFERROR(IF(OR($G897="公衆街路灯A",$G897="定額電灯"),"-",ROUND((_xlfn.XLOOKUP($AQ897,削除禁止_電灯料金!$B:$B,削除禁止_電灯料金!$E:$E)*AM897/1000*$K897*$L897/12),2)),"-")</f>
        <v>0</v>
      </c>
      <c r="AU897" s="177">
        <f>IFERROR(IF(OR($G897="公衆街路灯A",$G897="定額電灯"),"-",ROUND((AM897/1000*$K897*$L897/12)*_xlfn.XLOOKUP($A897,削除禁止_電灯料金!K:K,削除禁止_電灯料金!M:M,"-"),2)),"-")</f>
        <v>0</v>
      </c>
      <c r="AV897" s="178">
        <f>IFERROR(IF(OR($G897="公衆街路灯A",$G897="定額電灯"),ROUND((((AR897+AS897)*AN897))*12*_xlfn.XLOOKUP($A897,削除禁止_電灯料金!K:K,削除禁止_電灯料金!N:N),0),ROUND((AT897+AU897)*AN897*12*_xlfn.XLOOKUP($A897,削除禁止_電灯料金!K:K,削除禁止_電灯料金!N:N),0)),0)</f>
        <v>0</v>
      </c>
      <c r="AW897" s="145"/>
    </row>
    <row r="898" spans="1:49" ht="30" customHeight="1">
      <c r="A898" s="1">
        <v>10</v>
      </c>
      <c r="B898" s="41" t="s">
        <v>880</v>
      </c>
      <c r="C898" s="42"/>
      <c r="D898" s="146" t="s">
        <v>56</v>
      </c>
      <c r="E898" s="147" t="s">
        <v>71</v>
      </c>
      <c r="F898" s="148" t="s">
        <v>687</v>
      </c>
      <c r="G898" s="148" t="s">
        <v>73</v>
      </c>
      <c r="H898" s="149" t="s">
        <v>966</v>
      </c>
      <c r="I898" s="280"/>
      <c r="J898" s="267"/>
      <c r="K898" s="152">
        <v>2</v>
      </c>
      <c r="L898" s="153">
        <v>313</v>
      </c>
      <c r="M898" s="281" t="s">
        <v>967</v>
      </c>
      <c r="N898" s="119" t="s">
        <v>234</v>
      </c>
      <c r="O898" s="120">
        <v>2</v>
      </c>
      <c r="P898" s="155" t="s">
        <v>294</v>
      </c>
      <c r="Q898" s="155">
        <v>0</v>
      </c>
      <c r="R898" s="155">
        <v>0</v>
      </c>
      <c r="S898" s="156">
        <v>0</v>
      </c>
      <c r="T898" s="156">
        <v>0</v>
      </c>
      <c r="U898" s="156">
        <v>0</v>
      </c>
      <c r="V898" s="157">
        <v>0</v>
      </c>
      <c r="W898" s="158">
        <v>47</v>
      </c>
      <c r="X898" s="159">
        <v>18</v>
      </c>
      <c r="Y898" s="160">
        <v>36</v>
      </c>
      <c r="Z898" s="161">
        <f t="shared" si="249"/>
        <v>88.266000000000005</v>
      </c>
      <c r="AA898" s="155">
        <v>0</v>
      </c>
      <c r="AB898" s="162" t="s">
        <v>80</v>
      </c>
      <c r="AC898" s="163" t="s">
        <v>56</v>
      </c>
      <c r="AD898" s="164" t="s">
        <v>56</v>
      </c>
      <c r="AE898" s="163" t="s">
        <v>56</v>
      </c>
      <c r="AF898" s="164">
        <f t="shared" si="250"/>
        <v>73.555000000000007</v>
      </c>
      <c r="AG898" s="165">
        <f t="shared" si="251"/>
        <v>317757.60000000003</v>
      </c>
      <c r="AH898" s="166" t="s">
        <v>113</v>
      </c>
      <c r="AI898" s="167"/>
      <c r="AJ898" s="168"/>
      <c r="AK898" s="169"/>
      <c r="AL898" s="170"/>
      <c r="AM898" s="171"/>
      <c r="AN898" s="172"/>
      <c r="AO898" s="173">
        <f t="shared" si="248"/>
        <v>0</v>
      </c>
      <c r="AP898" s="174" t="s">
        <v>82</v>
      </c>
      <c r="AQ898" s="175" t="str" cm="1">
        <f t="array" ref="AQ898">_xlfn.IFS(OR($G898="公衆街路灯A",$G898="定額電灯"),$G898&amp;AP898,COUNTIF(G898,"*従量電灯*"),G898,1,"-")</f>
        <v>従量電灯</v>
      </c>
      <c r="AR898" s="176" t="str" cm="1">
        <f t="array" ref="AR898">_xlfn.IFS($AN898=0,"-",OR($AH898="対象外",$AH898="-"),"-",OR($G898="公衆街路灯A",$G898="定額電灯"),_xlfn.XLOOKUP($AQ898,削除禁止_電灯料金!$B:$B,削除禁止_電灯料金!$E:$E,0),1,"-")</f>
        <v>-</v>
      </c>
      <c r="AS898" s="177" t="str" cm="1">
        <f t="array" ref="AS898">_xlfn.IFS($AR898="-","-",OR($G898="公衆街路灯A",$G898="定額電灯"),_xlfn.XLOOKUP(AQ898,削除禁止_電灯料金!$B:$B,削除禁止_電灯料金!$D:$D,0),1,"-")</f>
        <v>-</v>
      </c>
      <c r="AT898" s="176">
        <f>IFERROR(IF(OR($G898="公衆街路灯A",$G898="定額電灯"),"-",ROUND((_xlfn.XLOOKUP($AQ898,削除禁止_電灯料金!$B:$B,削除禁止_電灯料金!$E:$E)*AM898/1000*$K898*$L898/12),2)),"-")</f>
        <v>0</v>
      </c>
      <c r="AU898" s="177">
        <f>IFERROR(IF(OR($G898="公衆街路灯A",$G898="定額電灯"),"-",ROUND((AM898/1000*$K898*$L898/12)*_xlfn.XLOOKUP($A898,削除禁止_電灯料金!K:K,削除禁止_電灯料金!M:M,"-"),2)),"-")</f>
        <v>0</v>
      </c>
      <c r="AV898" s="178">
        <f>IFERROR(IF(OR($G898="公衆街路灯A",$G898="定額電灯"),ROUND((((AR898+AS898)*AN898))*12*_xlfn.XLOOKUP($A898,削除禁止_電灯料金!K:K,削除禁止_電灯料金!N:N),0),ROUND((AT898+AU898)*AN898*12*_xlfn.XLOOKUP($A898,削除禁止_電灯料金!K:K,削除禁止_電灯料金!N:N),0)),0)</f>
        <v>0</v>
      </c>
      <c r="AW898" s="145"/>
    </row>
    <row r="899" spans="1:49" ht="30" customHeight="1">
      <c r="A899" s="1">
        <v>10</v>
      </c>
      <c r="B899" s="41" t="s">
        <v>880</v>
      </c>
      <c r="C899" s="42"/>
      <c r="D899" s="146" t="s">
        <v>56</v>
      </c>
      <c r="E899" s="147" t="s">
        <v>71</v>
      </c>
      <c r="F899" s="148" t="s">
        <v>968</v>
      </c>
      <c r="G899" s="148" t="s">
        <v>73</v>
      </c>
      <c r="H899" s="149"/>
      <c r="I899" s="280"/>
      <c r="J899" s="267"/>
      <c r="K899" s="152">
        <v>2</v>
      </c>
      <c r="L899" s="153">
        <v>313</v>
      </c>
      <c r="M899" s="281" t="s">
        <v>965</v>
      </c>
      <c r="N899" s="119" t="s">
        <v>275</v>
      </c>
      <c r="O899" s="120">
        <v>1</v>
      </c>
      <c r="P899" s="155" t="s">
        <v>294</v>
      </c>
      <c r="Q899" s="155">
        <v>0</v>
      </c>
      <c r="R899" s="155">
        <v>0</v>
      </c>
      <c r="S899" s="156">
        <v>0</v>
      </c>
      <c r="T899" s="156">
        <v>0</v>
      </c>
      <c r="U899" s="156">
        <v>0</v>
      </c>
      <c r="V899" s="157">
        <v>0</v>
      </c>
      <c r="W899" s="158">
        <v>47</v>
      </c>
      <c r="X899" s="159">
        <v>4</v>
      </c>
      <c r="Y899" s="160">
        <v>4</v>
      </c>
      <c r="Z899" s="161">
        <f t="shared" si="249"/>
        <v>9.8073333333333341</v>
      </c>
      <c r="AA899" s="155">
        <v>0</v>
      </c>
      <c r="AB899" s="162" t="s">
        <v>80</v>
      </c>
      <c r="AC899" s="163" t="s">
        <v>56</v>
      </c>
      <c r="AD899" s="164" t="s">
        <v>56</v>
      </c>
      <c r="AE899" s="163" t="s">
        <v>56</v>
      </c>
      <c r="AF899" s="164">
        <f t="shared" si="250"/>
        <v>73.555000000000007</v>
      </c>
      <c r="AG899" s="165">
        <f t="shared" si="251"/>
        <v>35306.400000000001</v>
      </c>
      <c r="AH899" s="166" t="s">
        <v>113</v>
      </c>
      <c r="AI899" s="167"/>
      <c r="AJ899" s="168"/>
      <c r="AK899" s="169"/>
      <c r="AL899" s="170"/>
      <c r="AM899" s="171"/>
      <c r="AN899" s="172"/>
      <c r="AO899" s="173">
        <f t="shared" si="248"/>
        <v>0</v>
      </c>
      <c r="AP899" s="174" t="s">
        <v>82</v>
      </c>
      <c r="AQ899" s="175" t="str" cm="1">
        <f t="array" ref="AQ899">_xlfn.IFS(OR($G899="公衆街路灯A",$G899="定額電灯"),$G899&amp;AP899,COUNTIF(G899,"*従量電灯*"),G899,1,"-")</f>
        <v>従量電灯</v>
      </c>
      <c r="AR899" s="176" t="str" cm="1">
        <f t="array" ref="AR899">_xlfn.IFS($AN899=0,"-",OR($AH899="対象外",$AH899="-"),"-",OR($G899="公衆街路灯A",$G899="定額電灯"),_xlfn.XLOOKUP($AQ899,削除禁止_電灯料金!$B:$B,削除禁止_電灯料金!$E:$E,0),1,"-")</f>
        <v>-</v>
      </c>
      <c r="AS899" s="177" t="str" cm="1">
        <f t="array" ref="AS899">_xlfn.IFS($AR899="-","-",OR($G899="公衆街路灯A",$G899="定額電灯"),_xlfn.XLOOKUP(AQ899,削除禁止_電灯料金!$B:$B,削除禁止_電灯料金!$D:$D,0),1,"-")</f>
        <v>-</v>
      </c>
      <c r="AT899" s="176">
        <f>IFERROR(IF(OR($G899="公衆街路灯A",$G899="定額電灯"),"-",ROUND((_xlfn.XLOOKUP($AQ899,削除禁止_電灯料金!$B:$B,削除禁止_電灯料金!$E:$E)*AM899/1000*$K899*$L899/12),2)),"-")</f>
        <v>0</v>
      </c>
      <c r="AU899" s="177">
        <f>IFERROR(IF(OR($G899="公衆街路灯A",$G899="定額電灯"),"-",ROUND((AM899/1000*$K899*$L899/12)*_xlfn.XLOOKUP($A899,削除禁止_電灯料金!K:K,削除禁止_電灯料金!M:M,"-"),2)),"-")</f>
        <v>0</v>
      </c>
      <c r="AV899" s="178">
        <f>IFERROR(IF(OR($G899="公衆街路灯A",$G899="定額電灯"),ROUND((((AR899+AS899)*AN899))*12*_xlfn.XLOOKUP($A899,削除禁止_電灯料金!K:K,削除禁止_電灯料金!N:N),0),ROUND((AT899+AU899)*AN899*12*_xlfn.XLOOKUP($A899,削除禁止_電灯料金!K:K,削除禁止_電灯料金!N:N),0)),0)</f>
        <v>0</v>
      </c>
      <c r="AW899" s="145"/>
    </row>
    <row r="900" spans="1:49" ht="30" customHeight="1">
      <c r="A900" s="1">
        <v>10</v>
      </c>
      <c r="B900" s="41" t="s">
        <v>880</v>
      </c>
      <c r="C900" s="42"/>
      <c r="D900" s="146" t="s">
        <v>56</v>
      </c>
      <c r="E900" s="147" t="s">
        <v>71</v>
      </c>
      <c r="F900" s="148" t="s">
        <v>969</v>
      </c>
      <c r="G900" s="148" t="s">
        <v>73</v>
      </c>
      <c r="H900" s="149"/>
      <c r="I900" s="280"/>
      <c r="J900" s="151" t="s">
        <v>213</v>
      </c>
      <c r="K900" s="152">
        <v>4</v>
      </c>
      <c r="L900" s="153">
        <v>313</v>
      </c>
      <c r="M900" s="281" t="s">
        <v>901</v>
      </c>
      <c r="N900" s="119" t="s">
        <v>120</v>
      </c>
      <c r="O900" s="120">
        <v>1</v>
      </c>
      <c r="P900" s="155" t="s">
        <v>902</v>
      </c>
      <c r="Q900" s="155">
        <v>0</v>
      </c>
      <c r="R900" s="155">
        <v>0</v>
      </c>
      <c r="S900" s="156">
        <v>0</v>
      </c>
      <c r="T900" s="156">
        <v>0</v>
      </c>
      <c r="U900" s="156" t="s">
        <v>549</v>
      </c>
      <c r="V900" s="157">
        <v>0</v>
      </c>
      <c r="W900" s="158">
        <v>8</v>
      </c>
      <c r="X900" s="159">
        <v>8</v>
      </c>
      <c r="Y900" s="160">
        <v>8</v>
      </c>
      <c r="Z900" s="161">
        <f t="shared" si="249"/>
        <v>6.6773333333333333</v>
      </c>
      <c r="AA900" s="155">
        <v>0</v>
      </c>
      <c r="AB900" s="162" t="s">
        <v>80</v>
      </c>
      <c r="AC900" s="163" t="s">
        <v>56</v>
      </c>
      <c r="AD900" s="164" t="s">
        <v>56</v>
      </c>
      <c r="AE900" s="163" t="s">
        <v>56</v>
      </c>
      <c r="AF900" s="164">
        <f t="shared" si="250"/>
        <v>25.04</v>
      </c>
      <c r="AG900" s="165">
        <f t="shared" si="251"/>
        <v>24038.399999999998</v>
      </c>
      <c r="AH900" s="166" t="s">
        <v>81</v>
      </c>
      <c r="AI900" s="167"/>
      <c r="AJ900" s="168"/>
      <c r="AK900" s="169"/>
      <c r="AL900" s="170"/>
      <c r="AM900" s="171"/>
      <c r="AN900" s="172"/>
      <c r="AO900" s="173">
        <f t="shared" si="248"/>
        <v>0</v>
      </c>
      <c r="AP900" s="174" t="s">
        <v>82</v>
      </c>
      <c r="AQ900" s="175" t="str" cm="1">
        <f t="array" ref="AQ900">_xlfn.IFS(OR($G900="公衆街路灯A",$G900="定額電灯"),$G900&amp;AP900,COUNTIF(G900,"*従量電灯*"),G900,1,"-")</f>
        <v>従量電灯</v>
      </c>
      <c r="AR900" s="176" t="str" cm="1">
        <f t="array" ref="AR900">_xlfn.IFS($AN900=0,"-",OR($AH900="対象外",$AH900="-"),"-",OR($G900="公衆街路灯A",$G900="定額電灯"),_xlfn.XLOOKUP($AQ900,削除禁止_電灯料金!$B:$B,削除禁止_電灯料金!$E:$E,0),1,"-")</f>
        <v>-</v>
      </c>
      <c r="AS900" s="177" t="str" cm="1">
        <f t="array" ref="AS900">_xlfn.IFS($AR900="-","-",OR($G900="公衆街路灯A",$G900="定額電灯"),_xlfn.XLOOKUP(AQ900,削除禁止_電灯料金!$B:$B,削除禁止_電灯料金!$D:$D,0),1,"-")</f>
        <v>-</v>
      </c>
      <c r="AT900" s="176">
        <f>IFERROR(IF(OR($G900="公衆街路灯A",$G900="定額電灯"),"-",ROUND((_xlfn.XLOOKUP($AQ900,削除禁止_電灯料金!$B:$B,削除禁止_電灯料金!$E:$E)*AM900/1000*$K900*$L900/12),2)),"-")</f>
        <v>0</v>
      </c>
      <c r="AU900" s="177">
        <f>IFERROR(IF(OR($G900="公衆街路灯A",$G900="定額電灯"),"-",ROUND((AM900/1000*$K900*$L900/12)*_xlfn.XLOOKUP($A900,削除禁止_電灯料金!K:K,削除禁止_電灯料金!M:M,"-"),2)),"-")</f>
        <v>0</v>
      </c>
      <c r="AV900" s="178">
        <f>IFERROR(IF(OR($G900="公衆街路灯A",$G900="定額電灯"),ROUND((((AR900+AS900)*AN900))*12*_xlfn.XLOOKUP($A900,削除禁止_電灯料金!K:K,削除禁止_電灯料金!N:N),0),ROUND((AT900+AU900)*AN900*12*_xlfn.XLOOKUP($A900,削除禁止_電灯料金!K:K,削除禁止_電灯料金!N:N),0)),0)</f>
        <v>0</v>
      </c>
      <c r="AW900" s="145"/>
    </row>
    <row r="901" spans="1:49" ht="30" customHeight="1">
      <c r="A901" s="1">
        <v>10</v>
      </c>
      <c r="B901" s="41" t="s">
        <v>880</v>
      </c>
      <c r="C901" s="42"/>
      <c r="D901" s="180" t="s">
        <v>56</v>
      </c>
      <c r="E901" s="181" t="s">
        <v>186</v>
      </c>
      <c r="F901" s="182" t="s">
        <v>953</v>
      </c>
      <c r="G901" s="182" t="s">
        <v>73</v>
      </c>
      <c r="H901" s="183" t="s">
        <v>118</v>
      </c>
      <c r="I901" s="311"/>
      <c r="J901" s="312"/>
      <c r="K901" s="186">
        <v>1</v>
      </c>
      <c r="L901" s="187">
        <v>12</v>
      </c>
      <c r="M901" s="313" t="s">
        <v>970</v>
      </c>
      <c r="N901" s="189" t="s">
        <v>971</v>
      </c>
      <c r="O901" s="190">
        <v>1</v>
      </c>
      <c r="P901" s="191" t="s">
        <v>450</v>
      </c>
      <c r="Q901" s="191">
        <v>0</v>
      </c>
      <c r="R901" s="191">
        <v>0</v>
      </c>
      <c r="S901" s="192">
        <v>0</v>
      </c>
      <c r="T901" s="192">
        <v>0</v>
      </c>
      <c r="U901" s="192">
        <v>0</v>
      </c>
      <c r="V901" s="193">
        <v>0</v>
      </c>
      <c r="W901" s="194">
        <v>36</v>
      </c>
      <c r="X901" s="195">
        <v>1</v>
      </c>
      <c r="Y901" s="196">
        <v>1</v>
      </c>
      <c r="Z901" s="197">
        <v>0</v>
      </c>
      <c r="AA901" s="191">
        <v>0</v>
      </c>
      <c r="AB901" s="198" t="s">
        <v>80</v>
      </c>
      <c r="AC901" s="199" t="s">
        <v>56</v>
      </c>
      <c r="AD901" s="200" t="s">
        <v>56</v>
      </c>
      <c r="AE901" s="199" t="s">
        <v>56</v>
      </c>
      <c r="AF901" s="200">
        <v>0</v>
      </c>
      <c r="AG901" s="201">
        <v>0</v>
      </c>
      <c r="AH901" s="201" t="s">
        <v>124</v>
      </c>
      <c r="AI901" s="202" t="s">
        <v>124</v>
      </c>
      <c r="AJ901" s="203"/>
      <c r="AK901" s="204"/>
      <c r="AL901" s="194"/>
      <c r="AM901" s="205"/>
      <c r="AN901" s="206"/>
      <c r="AO901" s="200">
        <f t="shared" si="248"/>
        <v>0</v>
      </c>
      <c r="AP901" s="207" t="s">
        <v>82</v>
      </c>
      <c r="AQ901" s="198" t="str" cm="1">
        <f t="array" ref="AQ901">_xlfn.IFS(OR($G901="公衆街路灯A",$G901="定額電灯"),$G901&amp;AP901,COUNTIF(G901,"*従量電灯*"),G901,1,"-")</f>
        <v>従量電灯</v>
      </c>
      <c r="AR901" s="208" t="str" cm="1">
        <f t="array" ref="AR901">_xlfn.IFS($AN901=0,"-",OR($AH901="対象外",$AH901="-"),"-",OR($G901="公衆街路灯A",$G901="定額電灯"),_xlfn.XLOOKUP($AQ901,削除禁止_電灯料金!$B:$B,削除禁止_電灯料金!$E:$E,0),1,"-")</f>
        <v>-</v>
      </c>
      <c r="AS901" s="209" t="str" cm="1">
        <f t="array" ref="AS901">_xlfn.IFS($AR901="-","-",OR($G901="公衆街路灯A",$G901="定額電灯"),_xlfn.XLOOKUP(AQ901,削除禁止_電灯料金!$B:$B,削除禁止_電灯料金!$D:$D,0),1,"-")</f>
        <v>-</v>
      </c>
      <c r="AT901" s="208">
        <f>IFERROR(IF(OR($G901="公衆街路灯A",$G901="定額電灯"),"-",ROUND((_xlfn.XLOOKUP($AQ901,削除禁止_電灯料金!$B:$B,削除禁止_電灯料金!$E:$E)*AM901/1000*$K901*$L901/12),2)),"-")</f>
        <v>0</v>
      </c>
      <c r="AU901" s="209">
        <f>IFERROR(IF(OR($G901="公衆街路灯A",$G901="定額電灯"),"-",ROUND((AM901/1000*$K901*$L901/12)*_xlfn.XLOOKUP($A901,削除禁止_電灯料金!K:K,削除禁止_電灯料金!M:M,"-"),2)),"-")</f>
        <v>0</v>
      </c>
      <c r="AV901" s="210">
        <f>IFERROR(IF(OR($G901="公衆街路灯A",$G901="定額電灯"),ROUND((((AR901+AS901)*AN901))*12*_xlfn.XLOOKUP($A901,削除禁止_電灯料金!K:K,削除禁止_電灯料金!N:N),0),ROUND((AT901+AU901)*AN901*12*_xlfn.XLOOKUP($A901,削除禁止_電灯料金!K:K,削除禁止_電灯料金!N:N),0)),0)</f>
        <v>0</v>
      </c>
      <c r="AW901" s="145"/>
    </row>
    <row r="902" spans="1:49" ht="30" customHeight="1">
      <c r="A902" s="1">
        <v>10</v>
      </c>
      <c r="B902" s="41" t="s">
        <v>880</v>
      </c>
      <c r="C902" s="42"/>
      <c r="D902" s="180" t="s">
        <v>56</v>
      </c>
      <c r="E902" s="181" t="s">
        <v>186</v>
      </c>
      <c r="F902" s="182" t="s">
        <v>672</v>
      </c>
      <c r="G902" s="182" t="s">
        <v>73</v>
      </c>
      <c r="H902" s="183" t="s">
        <v>118</v>
      </c>
      <c r="I902" s="311"/>
      <c r="J902" s="312"/>
      <c r="K902" s="186">
        <v>4</v>
      </c>
      <c r="L902" s="187">
        <v>313</v>
      </c>
      <c r="M902" s="313" t="s">
        <v>972</v>
      </c>
      <c r="N902" s="189" t="s">
        <v>971</v>
      </c>
      <c r="O902" s="190">
        <v>1</v>
      </c>
      <c r="P902" s="191" t="s">
        <v>450</v>
      </c>
      <c r="Q902" s="191">
        <v>0</v>
      </c>
      <c r="R902" s="191">
        <v>0</v>
      </c>
      <c r="S902" s="192" t="s">
        <v>332</v>
      </c>
      <c r="T902" s="192">
        <v>0</v>
      </c>
      <c r="U902" s="192">
        <v>0</v>
      </c>
      <c r="V902" s="193">
        <v>0</v>
      </c>
      <c r="W902" s="194">
        <v>36</v>
      </c>
      <c r="X902" s="195">
        <v>1</v>
      </c>
      <c r="Y902" s="196">
        <v>1</v>
      </c>
      <c r="Z902" s="197">
        <v>0</v>
      </c>
      <c r="AA902" s="191">
        <v>0</v>
      </c>
      <c r="AB902" s="198" t="s">
        <v>80</v>
      </c>
      <c r="AC902" s="199" t="s">
        <v>56</v>
      </c>
      <c r="AD902" s="200" t="s">
        <v>56</v>
      </c>
      <c r="AE902" s="199" t="s">
        <v>56</v>
      </c>
      <c r="AF902" s="200">
        <v>0</v>
      </c>
      <c r="AG902" s="201">
        <v>0</v>
      </c>
      <c r="AH902" s="201" t="s">
        <v>124</v>
      </c>
      <c r="AI902" s="202" t="s">
        <v>124</v>
      </c>
      <c r="AJ902" s="203"/>
      <c r="AK902" s="204"/>
      <c r="AL902" s="194"/>
      <c r="AM902" s="205"/>
      <c r="AN902" s="206"/>
      <c r="AO902" s="200">
        <f t="shared" si="248"/>
        <v>0</v>
      </c>
      <c r="AP902" s="207" t="s">
        <v>82</v>
      </c>
      <c r="AQ902" s="198" t="str" cm="1">
        <f t="array" ref="AQ902">_xlfn.IFS(OR($G902="公衆街路灯A",$G902="定額電灯"),$G902&amp;AP902,COUNTIF(G902,"*従量電灯*"),G902,1,"-")</f>
        <v>従量電灯</v>
      </c>
      <c r="AR902" s="208" t="str" cm="1">
        <f t="array" ref="AR902">_xlfn.IFS($AN902=0,"-",OR($AH902="対象外",$AH902="-"),"-",OR($G902="公衆街路灯A",$G902="定額電灯"),_xlfn.XLOOKUP($AQ902,削除禁止_電灯料金!$B:$B,削除禁止_電灯料金!$E:$E,0),1,"-")</f>
        <v>-</v>
      </c>
      <c r="AS902" s="209" t="str" cm="1">
        <f t="array" ref="AS902">_xlfn.IFS($AR902="-","-",OR($G902="公衆街路灯A",$G902="定額電灯"),_xlfn.XLOOKUP(AQ902,削除禁止_電灯料金!$B:$B,削除禁止_電灯料金!$D:$D,0),1,"-")</f>
        <v>-</v>
      </c>
      <c r="AT902" s="208">
        <f>IFERROR(IF(OR($G902="公衆街路灯A",$G902="定額電灯"),"-",ROUND((_xlfn.XLOOKUP($AQ902,削除禁止_電灯料金!$B:$B,削除禁止_電灯料金!$E:$E)*AM902/1000*$K902*$L902/12),2)),"-")</f>
        <v>0</v>
      </c>
      <c r="AU902" s="209">
        <f>IFERROR(IF(OR($G902="公衆街路灯A",$G902="定額電灯"),"-",ROUND((AM902/1000*$K902*$L902/12)*_xlfn.XLOOKUP($A902,削除禁止_電灯料金!K:K,削除禁止_電灯料金!M:M,"-"),2)),"-")</f>
        <v>0</v>
      </c>
      <c r="AV902" s="210">
        <f>IFERROR(IF(OR($G902="公衆街路灯A",$G902="定額電灯"),ROUND((((AR902+AS902)*AN902))*12*_xlfn.XLOOKUP($A902,削除禁止_電灯料金!K:K,削除禁止_電灯料金!N:N),0),ROUND((AT902+AU902)*AN902*12*_xlfn.XLOOKUP($A902,削除禁止_電灯料金!K:K,削除禁止_電灯料金!N:N),0)),0)</f>
        <v>0</v>
      </c>
      <c r="AW902" s="145"/>
    </row>
    <row r="903" spans="1:49" ht="30" customHeight="1">
      <c r="A903" s="1">
        <v>10</v>
      </c>
      <c r="B903" s="41" t="s">
        <v>880</v>
      </c>
      <c r="C903" s="42"/>
      <c r="D903" s="146" t="s">
        <v>56</v>
      </c>
      <c r="E903" s="147" t="s">
        <v>186</v>
      </c>
      <c r="F903" s="148" t="s">
        <v>973</v>
      </c>
      <c r="G903" s="148" t="s">
        <v>73</v>
      </c>
      <c r="H903" s="149"/>
      <c r="I903" s="280"/>
      <c r="J903" s="267" t="s">
        <v>598</v>
      </c>
      <c r="K903" s="152">
        <v>2</v>
      </c>
      <c r="L903" s="153">
        <v>313</v>
      </c>
      <c r="M903" s="281" t="s">
        <v>974</v>
      </c>
      <c r="N903" s="119" t="s">
        <v>600</v>
      </c>
      <c r="O903" s="120">
        <v>1</v>
      </c>
      <c r="P903" s="155" t="s">
        <v>601</v>
      </c>
      <c r="Q903" s="155">
        <v>0</v>
      </c>
      <c r="R903" s="155">
        <v>0</v>
      </c>
      <c r="S903" s="156" t="s">
        <v>933</v>
      </c>
      <c r="T903" s="156" t="s">
        <v>975</v>
      </c>
      <c r="U903" s="156" t="s">
        <v>976</v>
      </c>
      <c r="V903" s="157">
        <v>0</v>
      </c>
      <c r="W903" s="158">
        <v>433</v>
      </c>
      <c r="X903" s="159">
        <v>12</v>
      </c>
      <c r="Y903" s="160">
        <v>12</v>
      </c>
      <c r="Z903" s="161">
        <f t="shared" ref="Z903:Z904" si="252">K903*L903*W903*Y903/12/1000</f>
        <v>271.05799999999999</v>
      </c>
      <c r="AA903" s="155">
        <v>0</v>
      </c>
      <c r="AB903" s="162" t="s">
        <v>80</v>
      </c>
      <c r="AC903" s="163" t="s">
        <v>56</v>
      </c>
      <c r="AD903" s="164" t="s">
        <v>56</v>
      </c>
      <c r="AE903" s="163" t="s">
        <v>56</v>
      </c>
      <c r="AF903" s="164">
        <f t="shared" ref="AF903:AF904" si="253">$B$2*Z903/Y903</f>
        <v>677.64499999999998</v>
      </c>
      <c r="AG903" s="165">
        <f t="shared" ref="AG903:AG904" si="254">Y903*AF903*120</f>
        <v>975808.79999999993</v>
      </c>
      <c r="AH903" s="166" t="s">
        <v>81</v>
      </c>
      <c r="AI903" s="167"/>
      <c r="AJ903" s="168"/>
      <c r="AK903" s="169"/>
      <c r="AL903" s="170"/>
      <c r="AM903" s="171"/>
      <c r="AN903" s="172"/>
      <c r="AO903" s="173">
        <f t="shared" si="248"/>
        <v>0</v>
      </c>
      <c r="AP903" s="174" t="s">
        <v>82</v>
      </c>
      <c r="AQ903" s="175" t="str" cm="1">
        <f t="array" ref="AQ903">_xlfn.IFS(OR($G903="公衆街路灯A",$G903="定額電灯"),$G903&amp;AP903,COUNTIF(G903,"*従量電灯*"),G903,1,"-")</f>
        <v>従量電灯</v>
      </c>
      <c r="AR903" s="176" t="str" cm="1">
        <f t="array" ref="AR903">_xlfn.IFS($AN903=0,"-",OR($AH903="対象外",$AH903="-"),"-",OR($G903="公衆街路灯A",$G903="定額電灯"),_xlfn.XLOOKUP($AQ903,削除禁止_電灯料金!$B:$B,削除禁止_電灯料金!$E:$E,0),1,"-")</f>
        <v>-</v>
      </c>
      <c r="AS903" s="177" t="str" cm="1">
        <f t="array" ref="AS903">_xlfn.IFS($AR903="-","-",OR($G903="公衆街路灯A",$G903="定額電灯"),_xlfn.XLOOKUP(AQ903,削除禁止_電灯料金!$B:$B,削除禁止_電灯料金!$D:$D,0),1,"-")</f>
        <v>-</v>
      </c>
      <c r="AT903" s="176">
        <f>IFERROR(IF(OR($G903="公衆街路灯A",$G903="定額電灯"),"-",ROUND((_xlfn.XLOOKUP($AQ903,削除禁止_電灯料金!$B:$B,削除禁止_電灯料金!$E:$E)*AM903/1000*$K903*$L903/12),2)),"-")</f>
        <v>0</v>
      </c>
      <c r="AU903" s="177">
        <f>IFERROR(IF(OR($G903="公衆街路灯A",$G903="定額電灯"),"-",ROUND((AM903/1000*$K903*$L903/12)*_xlfn.XLOOKUP($A903,削除禁止_電灯料金!K:K,削除禁止_電灯料金!M:M,"-"),2)),"-")</f>
        <v>0</v>
      </c>
      <c r="AV903" s="178">
        <f>IFERROR(IF(OR($G903="公衆街路灯A",$G903="定額電灯"),ROUND((((AR903+AS903)*AN903))*12*_xlfn.XLOOKUP($A903,削除禁止_電灯料金!K:K,削除禁止_電灯料金!N:N),0),ROUND((AT903+AU903)*AN903*12*_xlfn.XLOOKUP($A903,削除禁止_電灯料金!K:K,削除禁止_電灯料金!N:N),0)),0)</f>
        <v>0</v>
      </c>
      <c r="AW903" s="145"/>
    </row>
    <row r="904" spans="1:49" ht="30" customHeight="1">
      <c r="A904" s="1">
        <v>10</v>
      </c>
      <c r="B904" s="41" t="s">
        <v>880</v>
      </c>
      <c r="C904" s="42"/>
      <c r="D904" s="146" t="s">
        <v>56</v>
      </c>
      <c r="E904" s="147" t="s">
        <v>186</v>
      </c>
      <c r="F904" s="148" t="s">
        <v>973</v>
      </c>
      <c r="G904" s="148" t="s">
        <v>73</v>
      </c>
      <c r="H904" s="149"/>
      <c r="I904" s="280"/>
      <c r="J904" s="267" t="s">
        <v>598</v>
      </c>
      <c r="K904" s="152">
        <v>2</v>
      </c>
      <c r="L904" s="153">
        <v>313</v>
      </c>
      <c r="M904" s="281" t="s">
        <v>977</v>
      </c>
      <c r="N904" s="119" t="s">
        <v>600</v>
      </c>
      <c r="O904" s="120">
        <v>4</v>
      </c>
      <c r="P904" s="155" t="s">
        <v>601</v>
      </c>
      <c r="Q904" s="155">
        <v>0</v>
      </c>
      <c r="R904" s="155">
        <v>0</v>
      </c>
      <c r="S904" s="156" t="s">
        <v>933</v>
      </c>
      <c r="T904" s="156" t="s">
        <v>975</v>
      </c>
      <c r="U904" s="156" t="s">
        <v>976</v>
      </c>
      <c r="V904" s="157">
        <v>0</v>
      </c>
      <c r="W904" s="158">
        <v>433</v>
      </c>
      <c r="X904" s="159">
        <v>4</v>
      </c>
      <c r="Y904" s="160">
        <v>16</v>
      </c>
      <c r="Z904" s="161">
        <f t="shared" si="252"/>
        <v>361.41066666666671</v>
      </c>
      <c r="AA904" s="155">
        <v>0</v>
      </c>
      <c r="AB904" s="162" t="s">
        <v>80</v>
      </c>
      <c r="AC904" s="163" t="s">
        <v>56</v>
      </c>
      <c r="AD904" s="164" t="s">
        <v>56</v>
      </c>
      <c r="AE904" s="163" t="s">
        <v>56</v>
      </c>
      <c r="AF904" s="164">
        <f t="shared" si="253"/>
        <v>677.6450000000001</v>
      </c>
      <c r="AG904" s="165">
        <f t="shared" si="254"/>
        <v>1301078.4000000001</v>
      </c>
      <c r="AH904" s="166" t="s">
        <v>81</v>
      </c>
      <c r="AI904" s="167"/>
      <c r="AJ904" s="168"/>
      <c r="AK904" s="169"/>
      <c r="AL904" s="170"/>
      <c r="AM904" s="171"/>
      <c r="AN904" s="172"/>
      <c r="AO904" s="173">
        <f t="shared" si="248"/>
        <v>0</v>
      </c>
      <c r="AP904" s="174" t="s">
        <v>82</v>
      </c>
      <c r="AQ904" s="175" t="str" cm="1">
        <f t="array" ref="AQ904">_xlfn.IFS(OR($G904="公衆街路灯A",$G904="定額電灯"),$G904&amp;AP904,COUNTIF(G904,"*従量電灯*"),G904,1,"-")</f>
        <v>従量電灯</v>
      </c>
      <c r="AR904" s="176" t="str" cm="1">
        <f t="array" ref="AR904">_xlfn.IFS($AN904=0,"-",OR($AH904="対象外",$AH904="-"),"-",OR($G904="公衆街路灯A",$G904="定額電灯"),_xlfn.XLOOKUP($AQ904,削除禁止_電灯料金!$B:$B,削除禁止_電灯料金!$E:$E,0),1,"-")</f>
        <v>-</v>
      </c>
      <c r="AS904" s="177" t="str" cm="1">
        <f t="array" ref="AS904">_xlfn.IFS($AR904="-","-",OR($G904="公衆街路灯A",$G904="定額電灯"),_xlfn.XLOOKUP(AQ904,削除禁止_電灯料金!$B:$B,削除禁止_電灯料金!$D:$D,0),1,"-")</f>
        <v>-</v>
      </c>
      <c r="AT904" s="176">
        <f>IFERROR(IF(OR($G904="公衆街路灯A",$G904="定額電灯"),"-",ROUND((_xlfn.XLOOKUP($AQ904,削除禁止_電灯料金!$B:$B,削除禁止_電灯料金!$E:$E)*AM904/1000*$K904*$L904/12),2)),"-")</f>
        <v>0</v>
      </c>
      <c r="AU904" s="177">
        <f>IFERROR(IF(OR($G904="公衆街路灯A",$G904="定額電灯"),"-",ROUND((AM904/1000*$K904*$L904/12)*_xlfn.XLOOKUP($A904,削除禁止_電灯料金!K:K,削除禁止_電灯料金!M:M,"-"),2)),"-")</f>
        <v>0</v>
      </c>
      <c r="AV904" s="178">
        <f>IFERROR(IF(OR($G904="公衆街路灯A",$G904="定額電灯"),ROUND((((AR904+AS904)*AN904))*12*_xlfn.XLOOKUP($A904,削除禁止_電灯料金!K:K,削除禁止_電灯料金!N:N),0),ROUND((AT904+AU904)*AN904*12*_xlfn.XLOOKUP($A904,削除禁止_電灯料金!K:K,削除禁止_電灯料金!N:N),0)),0)</f>
        <v>0</v>
      </c>
      <c r="AW904" s="145"/>
    </row>
    <row r="905" spans="1:49" ht="30" customHeight="1">
      <c r="A905" s="1">
        <v>10</v>
      </c>
      <c r="B905" s="41" t="s">
        <v>880</v>
      </c>
      <c r="C905" s="42"/>
      <c r="D905" s="180" t="s">
        <v>56</v>
      </c>
      <c r="E905" s="181" t="s">
        <v>186</v>
      </c>
      <c r="F905" s="182" t="s">
        <v>978</v>
      </c>
      <c r="G905" s="182" t="s">
        <v>73</v>
      </c>
      <c r="H905" s="183" t="s">
        <v>118</v>
      </c>
      <c r="I905" s="311"/>
      <c r="J905" s="312"/>
      <c r="K905" s="186">
        <v>2</v>
      </c>
      <c r="L905" s="187">
        <v>313</v>
      </c>
      <c r="M905" s="313" t="s">
        <v>970</v>
      </c>
      <c r="N905" s="189" t="s">
        <v>971</v>
      </c>
      <c r="O905" s="190">
        <v>1</v>
      </c>
      <c r="P905" s="191" t="s">
        <v>450</v>
      </c>
      <c r="Q905" s="191">
        <v>0</v>
      </c>
      <c r="R905" s="191">
        <v>0</v>
      </c>
      <c r="S905" s="192">
        <v>0</v>
      </c>
      <c r="T905" s="192">
        <v>0</v>
      </c>
      <c r="U905" s="192">
        <v>0</v>
      </c>
      <c r="V905" s="193">
        <v>0</v>
      </c>
      <c r="W905" s="194">
        <v>36</v>
      </c>
      <c r="X905" s="195">
        <v>3</v>
      </c>
      <c r="Y905" s="196">
        <v>3</v>
      </c>
      <c r="Z905" s="197">
        <v>0</v>
      </c>
      <c r="AA905" s="191">
        <v>0</v>
      </c>
      <c r="AB905" s="198" t="s">
        <v>80</v>
      </c>
      <c r="AC905" s="199" t="s">
        <v>56</v>
      </c>
      <c r="AD905" s="200" t="s">
        <v>56</v>
      </c>
      <c r="AE905" s="199" t="s">
        <v>56</v>
      </c>
      <c r="AF905" s="200">
        <v>0</v>
      </c>
      <c r="AG905" s="201">
        <v>0</v>
      </c>
      <c r="AH905" s="201" t="s">
        <v>124</v>
      </c>
      <c r="AI905" s="202" t="s">
        <v>124</v>
      </c>
      <c r="AJ905" s="203"/>
      <c r="AK905" s="204"/>
      <c r="AL905" s="194"/>
      <c r="AM905" s="205"/>
      <c r="AN905" s="206"/>
      <c r="AO905" s="200">
        <f t="shared" si="248"/>
        <v>0</v>
      </c>
      <c r="AP905" s="207" t="s">
        <v>82</v>
      </c>
      <c r="AQ905" s="198" t="str" cm="1">
        <f t="array" ref="AQ905">_xlfn.IFS(OR($G905="公衆街路灯A",$G905="定額電灯"),$G905&amp;AP905,COUNTIF(G905,"*従量電灯*"),G905,1,"-")</f>
        <v>従量電灯</v>
      </c>
      <c r="AR905" s="208" t="str" cm="1">
        <f t="array" ref="AR905">_xlfn.IFS($AN905=0,"-",OR($AH905="対象外",$AH905="-"),"-",OR($G905="公衆街路灯A",$G905="定額電灯"),_xlfn.XLOOKUP($AQ905,削除禁止_電灯料金!$B:$B,削除禁止_電灯料金!$E:$E,0),1,"-")</f>
        <v>-</v>
      </c>
      <c r="AS905" s="209" t="str" cm="1">
        <f t="array" ref="AS905">_xlfn.IFS($AR905="-","-",OR($G905="公衆街路灯A",$G905="定額電灯"),_xlfn.XLOOKUP(AQ905,削除禁止_電灯料金!$B:$B,削除禁止_電灯料金!$D:$D,0),1,"-")</f>
        <v>-</v>
      </c>
      <c r="AT905" s="208">
        <f>IFERROR(IF(OR($G905="公衆街路灯A",$G905="定額電灯"),"-",ROUND((_xlfn.XLOOKUP($AQ905,削除禁止_電灯料金!$B:$B,削除禁止_電灯料金!$E:$E)*AM905/1000*$K905*$L905/12),2)),"-")</f>
        <v>0</v>
      </c>
      <c r="AU905" s="209">
        <f>IFERROR(IF(OR($G905="公衆街路灯A",$G905="定額電灯"),"-",ROUND((AM905/1000*$K905*$L905/12)*_xlfn.XLOOKUP($A905,削除禁止_電灯料金!K:K,削除禁止_電灯料金!M:M,"-"),2)),"-")</f>
        <v>0</v>
      </c>
      <c r="AV905" s="210">
        <f>IFERROR(IF(OR($G905="公衆街路灯A",$G905="定額電灯"),ROUND((((AR905+AS905)*AN905))*12*_xlfn.XLOOKUP($A905,削除禁止_電灯料金!K:K,削除禁止_電灯料金!N:N),0),ROUND((AT905+AU905)*AN905*12*_xlfn.XLOOKUP($A905,削除禁止_電灯料金!K:K,削除禁止_電灯料金!N:N),0)),0)</f>
        <v>0</v>
      </c>
      <c r="AW905" s="145"/>
    </row>
    <row r="906" spans="1:49" ht="30" customHeight="1">
      <c r="A906" s="1">
        <v>10</v>
      </c>
      <c r="B906" s="41" t="s">
        <v>880</v>
      </c>
      <c r="C906" s="42"/>
      <c r="D906" s="180" t="s">
        <v>56</v>
      </c>
      <c r="E906" s="181" t="s">
        <v>979</v>
      </c>
      <c r="F906" s="182" t="s">
        <v>953</v>
      </c>
      <c r="G906" s="182" t="s">
        <v>73</v>
      </c>
      <c r="H906" s="183" t="s">
        <v>118</v>
      </c>
      <c r="I906" s="311"/>
      <c r="J906" s="312"/>
      <c r="K906" s="186">
        <v>1</v>
      </c>
      <c r="L906" s="187">
        <v>12</v>
      </c>
      <c r="M906" s="313" t="s">
        <v>970</v>
      </c>
      <c r="N906" s="189" t="s">
        <v>971</v>
      </c>
      <c r="O906" s="190">
        <v>1</v>
      </c>
      <c r="P906" s="191" t="s">
        <v>450</v>
      </c>
      <c r="Q906" s="191">
        <v>0</v>
      </c>
      <c r="R906" s="191">
        <v>0</v>
      </c>
      <c r="S906" s="192">
        <v>0</v>
      </c>
      <c r="T906" s="192">
        <v>0</v>
      </c>
      <c r="U906" s="192">
        <v>0</v>
      </c>
      <c r="V906" s="193">
        <v>0</v>
      </c>
      <c r="W906" s="194">
        <v>36</v>
      </c>
      <c r="X906" s="195">
        <v>1</v>
      </c>
      <c r="Y906" s="196">
        <v>1</v>
      </c>
      <c r="Z906" s="197">
        <v>0</v>
      </c>
      <c r="AA906" s="191">
        <v>0</v>
      </c>
      <c r="AB906" s="198" t="s">
        <v>80</v>
      </c>
      <c r="AC906" s="199" t="s">
        <v>56</v>
      </c>
      <c r="AD906" s="200" t="s">
        <v>56</v>
      </c>
      <c r="AE906" s="199" t="s">
        <v>56</v>
      </c>
      <c r="AF906" s="200">
        <v>0</v>
      </c>
      <c r="AG906" s="201">
        <v>0</v>
      </c>
      <c r="AH906" s="201" t="s">
        <v>124</v>
      </c>
      <c r="AI906" s="202" t="s">
        <v>124</v>
      </c>
      <c r="AJ906" s="203"/>
      <c r="AK906" s="204"/>
      <c r="AL906" s="194"/>
      <c r="AM906" s="205"/>
      <c r="AN906" s="206"/>
      <c r="AO906" s="200">
        <f t="shared" si="248"/>
        <v>0</v>
      </c>
      <c r="AP906" s="207" t="s">
        <v>82</v>
      </c>
      <c r="AQ906" s="198" t="str" cm="1">
        <f t="array" ref="AQ906">_xlfn.IFS(OR($G906="公衆街路灯A",$G906="定額電灯"),$G906&amp;AP906,COUNTIF(G906,"*従量電灯*"),G906,1,"-")</f>
        <v>従量電灯</v>
      </c>
      <c r="AR906" s="208" t="str" cm="1">
        <f t="array" ref="AR906">_xlfn.IFS($AN906=0,"-",OR($AH906="対象外",$AH906="-"),"-",OR($G906="公衆街路灯A",$G906="定額電灯"),_xlfn.XLOOKUP($AQ906,削除禁止_電灯料金!$B:$B,削除禁止_電灯料金!$E:$E,0),1,"-")</f>
        <v>-</v>
      </c>
      <c r="AS906" s="209" t="str" cm="1">
        <f t="array" ref="AS906">_xlfn.IFS($AR906="-","-",OR($G906="公衆街路灯A",$G906="定額電灯"),_xlfn.XLOOKUP(AQ906,削除禁止_電灯料金!$B:$B,削除禁止_電灯料金!$D:$D,0),1,"-")</f>
        <v>-</v>
      </c>
      <c r="AT906" s="208">
        <f>IFERROR(IF(OR($G906="公衆街路灯A",$G906="定額電灯"),"-",ROUND((_xlfn.XLOOKUP($AQ906,削除禁止_電灯料金!$B:$B,削除禁止_電灯料金!$E:$E)*AM906/1000*$K906*$L906/12),2)),"-")</f>
        <v>0</v>
      </c>
      <c r="AU906" s="209">
        <f>IFERROR(IF(OR($G906="公衆街路灯A",$G906="定額電灯"),"-",ROUND((AM906/1000*$K906*$L906/12)*_xlfn.XLOOKUP($A906,削除禁止_電灯料金!K:K,削除禁止_電灯料金!M:M,"-"),2)),"-")</f>
        <v>0</v>
      </c>
      <c r="AV906" s="210">
        <f>IFERROR(IF(OR($G906="公衆街路灯A",$G906="定額電灯"),ROUND((((AR906+AS906)*AN906))*12*_xlfn.XLOOKUP($A906,削除禁止_電灯料金!K:K,削除禁止_電灯料金!N:N),0),ROUND((AT906+AU906)*AN906*12*_xlfn.XLOOKUP($A906,削除禁止_電灯料金!K:K,削除禁止_電灯料金!N:N),0)),0)</f>
        <v>0</v>
      </c>
      <c r="AW906" s="145"/>
    </row>
    <row r="907" spans="1:49" ht="30" customHeight="1">
      <c r="A907" s="1">
        <v>10</v>
      </c>
      <c r="B907" s="41" t="s">
        <v>880</v>
      </c>
      <c r="C907" s="42"/>
      <c r="D907" s="146" t="s">
        <v>56</v>
      </c>
      <c r="E907" s="147" t="s">
        <v>316</v>
      </c>
      <c r="F907" s="148" t="s">
        <v>980</v>
      </c>
      <c r="G907" s="148" t="s">
        <v>73</v>
      </c>
      <c r="H907" s="149"/>
      <c r="I907" s="280"/>
      <c r="J907" s="267"/>
      <c r="K907" s="152">
        <v>3</v>
      </c>
      <c r="L907" s="153">
        <v>30</v>
      </c>
      <c r="M907" s="281" t="s">
        <v>630</v>
      </c>
      <c r="N907" s="119" t="s">
        <v>110</v>
      </c>
      <c r="O907" s="120">
        <v>2</v>
      </c>
      <c r="P907" s="155" t="s">
        <v>294</v>
      </c>
      <c r="Q907" s="155">
        <v>0</v>
      </c>
      <c r="R907" s="155">
        <v>0</v>
      </c>
      <c r="S907" s="156">
        <v>0</v>
      </c>
      <c r="T907" s="156">
        <v>0</v>
      </c>
      <c r="U907" s="156">
        <v>0</v>
      </c>
      <c r="V907" s="157">
        <v>0</v>
      </c>
      <c r="W907" s="158">
        <v>47</v>
      </c>
      <c r="X907" s="159">
        <v>10</v>
      </c>
      <c r="Y907" s="160">
        <v>20</v>
      </c>
      <c r="Z907" s="161">
        <f t="shared" ref="Z907:Z908" si="255">K907*L907*W907*Y907/12/1000</f>
        <v>7.05</v>
      </c>
      <c r="AA907" s="155">
        <v>0</v>
      </c>
      <c r="AB907" s="162" t="s">
        <v>80</v>
      </c>
      <c r="AC907" s="163" t="s">
        <v>56</v>
      </c>
      <c r="AD907" s="164" t="s">
        <v>56</v>
      </c>
      <c r="AE907" s="163" t="s">
        <v>56</v>
      </c>
      <c r="AF907" s="164">
        <f t="shared" ref="AF907:AF908" si="256">$B$2*Z907/Y907</f>
        <v>10.574999999999999</v>
      </c>
      <c r="AG907" s="165">
        <f t="shared" ref="AG907:AG908" si="257">Y907*AF907*120</f>
        <v>25380</v>
      </c>
      <c r="AH907" s="166" t="s">
        <v>113</v>
      </c>
      <c r="AI907" s="167"/>
      <c r="AJ907" s="168"/>
      <c r="AK907" s="169"/>
      <c r="AL907" s="170"/>
      <c r="AM907" s="171"/>
      <c r="AN907" s="172"/>
      <c r="AO907" s="173">
        <f t="shared" si="248"/>
        <v>0</v>
      </c>
      <c r="AP907" s="174" t="s">
        <v>82</v>
      </c>
      <c r="AQ907" s="175" t="str" cm="1">
        <f t="array" ref="AQ907">_xlfn.IFS(OR($G907="公衆街路灯A",$G907="定額電灯"),$G907&amp;AP907,COUNTIF(G907,"*従量電灯*"),G907,1,"-")</f>
        <v>従量電灯</v>
      </c>
      <c r="AR907" s="176" t="str" cm="1">
        <f t="array" ref="AR907">_xlfn.IFS($AN907=0,"-",OR($AH907="対象外",$AH907="-"),"-",OR($G907="公衆街路灯A",$G907="定額電灯"),_xlfn.XLOOKUP($AQ907,削除禁止_電灯料金!$B:$B,削除禁止_電灯料金!$E:$E,0),1,"-")</f>
        <v>-</v>
      </c>
      <c r="AS907" s="177" t="str" cm="1">
        <f t="array" ref="AS907">_xlfn.IFS($AR907="-","-",OR($G907="公衆街路灯A",$G907="定額電灯"),_xlfn.XLOOKUP(AQ907,削除禁止_電灯料金!$B:$B,削除禁止_電灯料金!$D:$D,0),1,"-")</f>
        <v>-</v>
      </c>
      <c r="AT907" s="176">
        <f>IFERROR(IF(OR($G907="公衆街路灯A",$G907="定額電灯"),"-",ROUND((_xlfn.XLOOKUP($AQ907,削除禁止_電灯料金!$B:$B,削除禁止_電灯料金!$E:$E)*AM907/1000*$K907*$L907/12),2)),"-")</f>
        <v>0</v>
      </c>
      <c r="AU907" s="177">
        <f>IFERROR(IF(OR($G907="公衆街路灯A",$G907="定額電灯"),"-",ROUND((AM907/1000*$K907*$L907/12)*_xlfn.XLOOKUP($A907,削除禁止_電灯料金!K:K,削除禁止_電灯料金!M:M,"-"),2)),"-")</f>
        <v>0</v>
      </c>
      <c r="AV907" s="178">
        <f>IFERROR(IF(OR($G907="公衆街路灯A",$G907="定額電灯"),ROUND((((AR907+AS907)*AN907))*12*_xlfn.XLOOKUP($A907,削除禁止_電灯料金!K:K,削除禁止_電灯料金!N:N),0),ROUND((AT907+AU907)*AN907*12*_xlfn.XLOOKUP($A907,削除禁止_電灯料金!K:K,削除禁止_電灯料金!N:N),0)),0)</f>
        <v>0</v>
      </c>
      <c r="AW907" s="145"/>
    </row>
    <row r="908" spans="1:49" ht="30" customHeight="1">
      <c r="A908" s="1">
        <v>10</v>
      </c>
      <c r="B908" s="41" t="s">
        <v>880</v>
      </c>
      <c r="C908" s="42"/>
      <c r="D908" s="146" t="s">
        <v>56</v>
      </c>
      <c r="E908" s="147" t="s">
        <v>316</v>
      </c>
      <c r="F908" s="148" t="s">
        <v>980</v>
      </c>
      <c r="G908" s="148" t="s">
        <v>73</v>
      </c>
      <c r="H908" s="149"/>
      <c r="I908" s="280"/>
      <c r="J908" s="267"/>
      <c r="K908" s="152">
        <v>24</v>
      </c>
      <c r="L908" s="153">
        <v>365</v>
      </c>
      <c r="M908" s="281" t="s">
        <v>898</v>
      </c>
      <c r="N908" s="119" t="s">
        <v>416</v>
      </c>
      <c r="O908" s="120">
        <v>1</v>
      </c>
      <c r="P908" s="155" t="s">
        <v>135</v>
      </c>
      <c r="Q908" s="155">
        <v>0</v>
      </c>
      <c r="R908" s="155">
        <v>0</v>
      </c>
      <c r="S908" s="156" t="s">
        <v>100</v>
      </c>
      <c r="T908" s="156">
        <v>0</v>
      </c>
      <c r="U908" s="156" t="s">
        <v>102</v>
      </c>
      <c r="V908" s="157">
        <v>0</v>
      </c>
      <c r="W908" s="158">
        <v>28</v>
      </c>
      <c r="X908" s="159">
        <v>2</v>
      </c>
      <c r="Y908" s="160">
        <v>2</v>
      </c>
      <c r="Z908" s="161">
        <f t="shared" si="255"/>
        <v>40.880000000000003</v>
      </c>
      <c r="AA908" s="155">
        <v>0</v>
      </c>
      <c r="AB908" s="162" t="s">
        <v>80</v>
      </c>
      <c r="AC908" s="163" t="s">
        <v>56</v>
      </c>
      <c r="AD908" s="164" t="s">
        <v>56</v>
      </c>
      <c r="AE908" s="163" t="s">
        <v>56</v>
      </c>
      <c r="AF908" s="164">
        <f t="shared" si="256"/>
        <v>613.20000000000005</v>
      </c>
      <c r="AG908" s="165">
        <f t="shared" si="257"/>
        <v>147168</v>
      </c>
      <c r="AH908" s="166" t="s">
        <v>81</v>
      </c>
      <c r="AI908" s="167"/>
      <c r="AJ908" s="168"/>
      <c r="AK908" s="169"/>
      <c r="AL908" s="170"/>
      <c r="AM908" s="171"/>
      <c r="AN908" s="172"/>
      <c r="AO908" s="173">
        <f t="shared" si="248"/>
        <v>0</v>
      </c>
      <c r="AP908" s="174" t="s">
        <v>82</v>
      </c>
      <c r="AQ908" s="175" t="str" cm="1">
        <f t="array" ref="AQ908">_xlfn.IFS(OR($G908="公衆街路灯A",$G908="定額電灯"),$G908&amp;AP908,COUNTIF(G908,"*従量電灯*"),G908,1,"-")</f>
        <v>従量電灯</v>
      </c>
      <c r="AR908" s="176" t="str" cm="1">
        <f t="array" ref="AR908">_xlfn.IFS($AN908=0,"-",OR($AH908="対象外",$AH908="-"),"-",OR($G908="公衆街路灯A",$G908="定額電灯"),_xlfn.XLOOKUP($AQ908,削除禁止_電灯料金!$B:$B,削除禁止_電灯料金!$E:$E,0),1,"-")</f>
        <v>-</v>
      </c>
      <c r="AS908" s="177" t="str" cm="1">
        <f t="array" ref="AS908">_xlfn.IFS($AR908="-","-",OR($G908="公衆街路灯A",$G908="定額電灯"),_xlfn.XLOOKUP(AQ908,削除禁止_電灯料金!$B:$B,削除禁止_電灯料金!$D:$D,0),1,"-")</f>
        <v>-</v>
      </c>
      <c r="AT908" s="176">
        <f>IFERROR(IF(OR($G908="公衆街路灯A",$G908="定額電灯"),"-",ROUND((_xlfn.XLOOKUP($AQ908,削除禁止_電灯料金!$B:$B,削除禁止_電灯料金!$E:$E)*AM908/1000*$K908*$L908/12),2)),"-")</f>
        <v>0</v>
      </c>
      <c r="AU908" s="177">
        <f>IFERROR(IF(OR($G908="公衆街路灯A",$G908="定額電灯"),"-",ROUND((AM908/1000*$K908*$L908/12)*_xlfn.XLOOKUP($A908,削除禁止_電灯料金!K:K,削除禁止_電灯料金!M:M,"-"),2)),"-")</f>
        <v>0</v>
      </c>
      <c r="AV908" s="178">
        <f>IFERROR(IF(OR($G908="公衆街路灯A",$G908="定額電灯"),ROUND((((AR908+AS908)*AN908))*12*_xlfn.XLOOKUP($A908,削除禁止_電灯料金!K:K,削除禁止_電灯料金!N:N),0),ROUND((AT908+AU908)*AN908*12*_xlfn.XLOOKUP($A908,削除禁止_電灯料金!K:K,削除禁止_電灯料金!N:N),0)),0)</f>
        <v>0</v>
      </c>
      <c r="AW908" s="145"/>
    </row>
    <row r="909" spans="1:49" ht="30" customHeight="1">
      <c r="A909" s="1">
        <v>10</v>
      </c>
      <c r="B909" s="41" t="s">
        <v>880</v>
      </c>
      <c r="C909" s="42"/>
      <c r="D909" s="180" t="s">
        <v>56</v>
      </c>
      <c r="E909" s="181" t="s">
        <v>316</v>
      </c>
      <c r="F909" s="182" t="s">
        <v>980</v>
      </c>
      <c r="G909" s="182" t="s">
        <v>73</v>
      </c>
      <c r="H909" s="183" t="s">
        <v>981</v>
      </c>
      <c r="I909" s="311"/>
      <c r="J909" s="312"/>
      <c r="K909" s="186">
        <v>3</v>
      </c>
      <c r="L909" s="187">
        <v>30</v>
      </c>
      <c r="M909" s="313" t="s">
        <v>652</v>
      </c>
      <c r="N909" s="189" t="s">
        <v>75</v>
      </c>
      <c r="O909" s="190">
        <v>1</v>
      </c>
      <c r="P909" s="191" t="s">
        <v>249</v>
      </c>
      <c r="Q909" s="191">
        <v>0</v>
      </c>
      <c r="R909" s="191">
        <v>0</v>
      </c>
      <c r="S909" s="192">
        <v>0</v>
      </c>
      <c r="T909" s="192">
        <v>0</v>
      </c>
      <c r="U909" s="192">
        <v>0</v>
      </c>
      <c r="V909" s="193">
        <v>0</v>
      </c>
      <c r="W909" s="194">
        <v>54</v>
      </c>
      <c r="X909" s="195">
        <v>7</v>
      </c>
      <c r="Y909" s="196">
        <v>7</v>
      </c>
      <c r="Z909" s="197">
        <v>0</v>
      </c>
      <c r="AA909" s="191">
        <v>0</v>
      </c>
      <c r="AB909" s="198" t="s">
        <v>80</v>
      </c>
      <c r="AC909" s="199" t="s">
        <v>56</v>
      </c>
      <c r="AD909" s="200" t="s">
        <v>56</v>
      </c>
      <c r="AE909" s="199" t="s">
        <v>56</v>
      </c>
      <c r="AF909" s="200">
        <v>0</v>
      </c>
      <c r="AG909" s="201">
        <v>0</v>
      </c>
      <c r="AH909" s="201" t="s">
        <v>124</v>
      </c>
      <c r="AI909" s="202" t="s">
        <v>124</v>
      </c>
      <c r="AJ909" s="203"/>
      <c r="AK909" s="204"/>
      <c r="AL909" s="194"/>
      <c r="AM909" s="205"/>
      <c r="AN909" s="206"/>
      <c r="AO909" s="200">
        <f t="shared" si="248"/>
        <v>0</v>
      </c>
      <c r="AP909" s="207" t="s">
        <v>82</v>
      </c>
      <c r="AQ909" s="198" t="str" cm="1">
        <f t="array" ref="AQ909">_xlfn.IFS(OR($G909="公衆街路灯A",$G909="定額電灯"),$G909&amp;AP909,COUNTIF(G909,"*従量電灯*"),G909,1,"-")</f>
        <v>従量電灯</v>
      </c>
      <c r="AR909" s="208" t="str" cm="1">
        <f t="array" ref="AR909">_xlfn.IFS($AN909=0,"-",OR($AH909="対象外",$AH909="-"),"-",OR($G909="公衆街路灯A",$G909="定額電灯"),_xlfn.XLOOKUP($AQ909,削除禁止_電灯料金!$B:$B,削除禁止_電灯料金!$E:$E,0),1,"-")</f>
        <v>-</v>
      </c>
      <c r="AS909" s="209" t="str" cm="1">
        <f t="array" ref="AS909">_xlfn.IFS($AR909="-","-",OR($G909="公衆街路灯A",$G909="定額電灯"),_xlfn.XLOOKUP(AQ909,削除禁止_電灯料金!$B:$B,削除禁止_電灯料金!$D:$D,0),1,"-")</f>
        <v>-</v>
      </c>
      <c r="AT909" s="208">
        <f>IFERROR(IF(OR($G909="公衆街路灯A",$G909="定額電灯"),"-",ROUND((_xlfn.XLOOKUP($AQ909,削除禁止_電灯料金!$B:$B,削除禁止_電灯料金!$E:$E)*AM909/1000*$K909*$L909/12),2)),"-")</f>
        <v>0</v>
      </c>
      <c r="AU909" s="209">
        <f>IFERROR(IF(OR($G909="公衆街路灯A",$G909="定額電灯"),"-",ROUND((AM909/1000*$K909*$L909/12)*_xlfn.XLOOKUP($A909,削除禁止_電灯料金!K:K,削除禁止_電灯料金!M:M,"-"),2)),"-")</f>
        <v>0</v>
      </c>
      <c r="AV909" s="210">
        <f>IFERROR(IF(OR($G909="公衆街路灯A",$G909="定額電灯"),ROUND((((AR909+AS909)*AN909))*12*_xlfn.XLOOKUP($A909,削除禁止_電灯料金!K:K,削除禁止_電灯料金!N:N),0),ROUND((AT909+AU909)*AN909*12*_xlfn.XLOOKUP($A909,削除禁止_電灯料金!K:K,削除禁止_電灯料金!N:N),0)),0)</f>
        <v>0</v>
      </c>
      <c r="AW909" s="145"/>
    </row>
    <row r="910" spans="1:49" ht="30" customHeight="1">
      <c r="A910" s="1">
        <v>10</v>
      </c>
      <c r="B910" s="41" t="s">
        <v>880</v>
      </c>
      <c r="C910" s="42"/>
      <c r="D910" s="146" t="s">
        <v>56</v>
      </c>
      <c r="E910" s="147" t="s">
        <v>316</v>
      </c>
      <c r="F910" s="148" t="s">
        <v>980</v>
      </c>
      <c r="G910" s="148" t="s">
        <v>73</v>
      </c>
      <c r="H910" s="149"/>
      <c r="I910" s="280"/>
      <c r="J910" s="267"/>
      <c r="K910" s="152">
        <v>24</v>
      </c>
      <c r="L910" s="153">
        <v>365</v>
      </c>
      <c r="M910" s="281" t="s">
        <v>684</v>
      </c>
      <c r="N910" s="119" t="s">
        <v>86</v>
      </c>
      <c r="O910" s="120">
        <v>1</v>
      </c>
      <c r="P910" s="155" t="s">
        <v>434</v>
      </c>
      <c r="Q910" s="155">
        <v>0</v>
      </c>
      <c r="R910" s="155">
        <v>0</v>
      </c>
      <c r="S910" s="156">
        <v>0</v>
      </c>
      <c r="T910" s="156">
        <v>0</v>
      </c>
      <c r="U910" s="156">
        <v>0</v>
      </c>
      <c r="V910" s="157" t="s">
        <v>90</v>
      </c>
      <c r="W910" s="158">
        <v>3</v>
      </c>
      <c r="X910" s="159">
        <v>6</v>
      </c>
      <c r="Y910" s="160">
        <v>6</v>
      </c>
      <c r="Z910" s="161">
        <f t="shared" ref="Z910" si="258">K910*L910*W910*Y910/12/1000</f>
        <v>13.14</v>
      </c>
      <c r="AA910" s="155">
        <v>0</v>
      </c>
      <c r="AB910" s="162" t="s">
        <v>80</v>
      </c>
      <c r="AC910" s="163" t="s">
        <v>56</v>
      </c>
      <c r="AD910" s="164" t="s">
        <v>56</v>
      </c>
      <c r="AE910" s="163" t="s">
        <v>56</v>
      </c>
      <c r="AF910" s="164">
        <f t="shared" ref="AF910" si="259">$B$2*Z910/Y910</f>
        <v>65.7</v>
      </c>
      <c r="AG910" s="165">
        <f t="shared" ref="AG910" si="260">Y910*AF910*120</f>
        <v>47304.000000000007</v>
      </c>
      <c r="AH910" s="166" t="s">
        <v>81</v>
      </c>
      <c r="AI910" s="167"/>
      <c r="AJ910" s="168"/>
      <c r="AK910" s="169"/>
      <c r="AL910" s="170"/>
      <c r="AM910" s="171"/>
      <c r="AN910" s="172"/>
      <c r="AO910" s="173">
        <f t="shared" si="248"/>
        <v>0</v>
      </c>
      <c r="AP910" s="174" t="s">
        <v>82</v>
      </c>
      <c r="AQ910" s="175" t="str" cm="1">
        <f t="array" ref="AQ910">_xlfn.IFS(OR($G910="公衆街路灯A",$G910="定額電灯"),$G910&amp;AP910,COUNTIF(G910,"*従量電灯*"),G910,1,"-")</f>
        <v>従量電灯</v>
      </c>
      <c r="AR910" s="176" t="str" cm="1">
        <f t="array" ref="AR910">_xlfn.IFS($AN910=0,"-",OR($AH910="対象外",$AH910="-"),"-",OR($G910="公衆街路灯A",$G910="定額電灯"),_xlfn.XLOOKUP($AQ910,削除禁止_電灯料金!$B:$B,削除禁止_電灯料金!$E:$E,0),1,"-")</f>
        <v>-</v>
      </c>
      <c r="AS910" s="177" t="str" cm="1">
        <f t="array" ref="AS910">_xlfn.IFS($AR910="-","-",OR($G910="公衆街路灯A",$G910="定額電灯"),_xlfn.XLOOKUP(AQ910,削除禁止_電灯料金!$B:$B,削除禁止_電灯料金!$D:$D,0),1,"-")</f>
        <v>-</v>
      </c>
      <c r="AT910" s="176">
        <f>IFERROR(IF(OR($G910="公衆街路灯A",$G910="定額電灯"),"-",ROUND((_xlfn.XLOOKUP($AQ910,削除禁止_電灯料金!$B:$B,削除禁止_電灯料金!$E:$E)*AM910/1000*$K910*$L910/12),2)),"-")</f>
        <v>0</v>
      </c>
      <c r="AU910" s="177">
        <f>IFERROR(IF(OR($G910="公衆街路灯A",$G910="定額電灯"),"-",ROUND((AM910/1000*$K910*$L910/12)*_xlfn.XLOOKUP($A910,削除禁止_電灯料金!K:K,削除禁止_電灯料金!M:M,"-"),2)),"-")</f>
        <v>0</v>
      </c>
      <c r="AV910" s="178">
        <f>IFERROR(IF(OR($G910="公衆街路灯A",$G910="定額電灯"),ROUND((((AR910+AS910)*AN910))*12*_xlfn.XLOOKUP($A910,削除禁止_電灯料金!K:K,削除禁止_電灯料金!N:N),0),ROUND((AT910+AU910)*AN910*12*_xlfn.XLOOKUP($A910,削除禁止_電灯料金!K:K,削除禁止_電灯料金!N:N),0)),0)</f>
        <v>0</v>
      </c>
      <c r="AW910" s="145"/>
    </row>
    <row r="911" spans="1:49" ht="30" customHeight="1">
      <c r="A911" s="1">
        <v>10</v>
      </c>
      <c r="B911" s="41" t="s">
        <v>880</v>
      </c>
      <c r="C911" s="42"/>
      <c r="D911" s="180" t="s">
        <v>56</v>
      </c>
      <c r="E911" s="181" t="s">
        <v>325</v>
      </c>
      <c r="F911" s="182" t="s">
        <v>982</v>
      </c>
      <c r="G911" s="182" t="s">
        <v>73</v>
      </c>
      <c r="H911" s="183" t="s">
        <v>118</v>
      </c>
      <c r="I911" s="311"/>
      <c r="J911" s="312"/>
      <c r="K911" s="186">
        <v>3</v>
      </c>
      <c r="L911" s="187">
        <v>30</v>
      </c>
      <c r="M911" s="313" t="s">
        <v>652</v>
      </c>
      <c r="N911" s="189" t="s">
        <v>75</v>
      </c>
      <c r="O911" s="190">
        <v>1</v>
      </c>
      <c r="P911" s="191" t="s">
        <v>249</v>
      </c>
      <c r="Q911" s="191">
        <v>0</v>
      </c>
      <c r="R911" s="191">
        <v>0</v>
      </c>
      <c r="S911" s="192">
        <v>0</v>
      </c>
      <c r="T911" s="192">
        <v>0</v>
      </c>
      <c r="U911" s="192">
        <v>0</v>
      </c>
      <c r="V911" s="193">
        <v>0</v>
      </c>
      <c r="W911" s="194">
        <v>54</v>
      </c>
      <c r="X911" s="195">
        <v>3</v>
      </c>
      <c r="Y911" s="196">
        <v>3</v>
      </c>
      <c r="Z911" s="197">
        <v>0</v>
      </c>
      <c r="AA911" s="191">
        <v>0</v>
      </c>
      <c r="AB911" s="198" t="s">
        <v>80</v>
      </c>
      <c r="AC911" s="199" t="s">
        <v>56</v>
      </c>
      <c r="AD911" s="200" t="s">
        <v>56</v>
      </c>
      <c r="AE911" s="199" t="s">
        <v>56</v>
      </c>
      <c r="AF911" s="200">
        <v>0</v>
      </c>
      <c r="AG911" s="201">
        <v>0</v>
      </c>
      <c r="AH911" s="201" t="s">
        <v>124</v>
      </c>
      <c r="AI911" s="202" t="s">
        <v>124</v>
      </c>
      <c r="AJ911" s="203"/>
      <c r="AK911" s="204"/>
      <c r="AL911" s="194"/>
      <c r="AM911" s="205"/>
      <c r="AN911" s="206"/>
      <c r="AO911" s="200">
        <f t="shared" si="248"/>
        <v>0</v>
      </c>
      <c r="AP911" s="207" t="s">
        <v>82</v>
      </c>
      <c r="AQ911" s="198" t="str" cm="1">
        <f t="array" ref="AQ911">_xlfn.IFS(OR($G911="公衆街路灯A",$G911="定額電灯"),$G911&amp;AP911,COUNTIF(G911,"*従量電灯*"),G911,1,"-")</f>
        <v>従量電灯</v>
      </c>
      <c r="AR911" s="208" t="str" cm="1">
        <f t="array" ref="AR911">_xlfn.IFS($AN911=0,"-",OR($AH911="対象外",$AH911="-"),"-",OR($G911="公衆街路灯A",$G911="定額電灯"),_xlfn.XLOOKUP($AQ911,削除禁止_電灯料金!$B:$B,削除禁止_電灯料金!$E:$E,0),1,"-")</f>
        <v>-</v>
      </c>
      <c r="AS911" s="209" t="str" cm="1">
        <f t="array" ref="AS911">_xlfn.IFS($AR911="-","-",OR($G911="公衆街路灯A",$G911="定額電灯"),_xlfn.XLOOKUP(AQ911,削除禁止_電灯料金!$B:$B,削除禁止_電灯料金!$D:$D,0),1,"-")</f>
        <v>-</v>
      </c>
      <c r="AT911" s="208">
        <f>IFERROR(IF(OR($G911="公衆街路灯A",$G911="定額電灯"),"-",ROUND((_xlfn.XLOOKUP($AQ911,削除禁止_電灯料金!$B:$B,削除禁止_電灯料金!$E:$E)*AM911/1000*$K911*$L911/12),2)),"-")</f>
        <v>0</v>
      </c>
      <c r="AU911" s="209">
        <f>IFERROR(IF(OR($G911="公衆街路灯A",$G911="定額電灯"),"-",ROUND((AM911/1000*$K911*$L911/12)*_xlfn.XLOOKUP($A911,削除禁止_電灯料金!K:K,削除禁止_電灯料金!M:M,"-"),2)),"-")</f>
        <v>0</v>
      </c>
      <c r="AV911" s="210">
        <f>IFERROR(IF(OR($G911="公衆街路灯A",$G911="定額電灯"),ROUND((((AR911+AS911)*AN911))*12*_xlfn.XLOOKUP($A911,削除禁止_電灯料金!K:K,削除禁止_電灯料金!N:N),0),ROUND((AT911+AU911)*AN911*12*_xlfn.XLOOKUP($A911,削除禁止_電灯料金!K:K,削除禁止_電灯料金!N:N),0)),0)</f>
        <v>0</v>
      </c>
      <c r="AW911" s="145"/>
    </row>
    <row r="912" spans="1:49" ht="30" customHeight="1">
      <c r="A912" s="1">
        <v>10</v>
      </c>
      <c r="B912" s="41" t="s">
        <v>880</v>
      </c>
      <c r="C912" s="42"/>
      <c r="D912" s="146" t="s">
        <v>56</v>
      </c>
      <c r="E912" s="147" t="s">
        <v>325</v>
      </c>
      <c r="F912" s="148" t="s">
        <v>982</v>
      </c>
      <c r="G912" s="148" t="s">
        <v>73</v>
      </c>
      <c r="H912" s="149"/>
      <c r="I912" s="280"/>
      <c r="J912" s="267"/>
      <c r="K912" s="152">
        <v>24</v>
      </c>
      <c r="L912" s="153">
        <v>365</v>
      </c>
      <c r="M912" s="281" t="s">
        <v>684</v>
      </c>
      <c r="N912" s="119" t="s">
        <v>86</v>
      </c>
      <c r="O912" s="120">
        <v>1</v>
      </c>
      <c r="P912" s="155" t="s">
        <v>434</v>
      </c>
      <c r="Q912" s="155">
        <v>0</v>
      </c>
      <c r="R912" s="155">
        <v>0</v>
      </c>
      <c r="S912" s="156">
        <v>0</v>
      </c>
      <c r="T912" s="156">
        <v>0</v>
      </c>
      <c r="U912" s="156">
        <v>0</v>
      </c>
      <c r="V912" s="157" t="s">
        <v>90</v>
      </c>
      <c r="W912" s="158">
        <v>3</v>
      </c>
      <c r="X912" s="159">
        <v>1</v>
      </c>
      <c r="Y912" s="160">
        <v>1</v>
      </c>
      <c r="Z912" s="161">
        <f t="shared" ref="Z912:Z918" si="261">K912*L912*W912*Y912/12/1000</f>
        <v>2.19</v>
      </c>
      <c r="AA912" s="155">
        <v>0</v>
      </c>
      <c r="AB912" s="162" t="s">
        <v>80</v>
      </c>
      <c r="AC912" s="163" t="s">
        <v>56</v>
      </c>
      <c r="AD912" s="164" t="s">
        <v>56</v>
      </c>
      <c r="AE912" s="163" t="s">
        <v>56</v>
      </c>
      <c r="AF912" s="164">
        <f t="shared" ref="AF912:AF918" si="262">$B$2*Z912/Y912</f>
        <v>65.7</v>
      </c>
      <c r="AG912" s="165">
        <f t="shared" ref="AG912:AG918" si="263">Y912*AF912*120</f>
        <v>7884</v>
      </c>
      <c r="AH912" s="166" t="s">
        <v>81</v>
      </c>
      <c r="AI912" s="167"/>
      <c r="AJ912" s="168"/>
      <c r="AK912" s="169"/>
      <c r="AL912" s="170"/>
      <c r="AM912" s="171"/>
      <c r="AN912" s="172"/>
      <c r="AO912" s="173">
        <f t="shared" si="248"/>
        <v>0</v>
      </c>
      <c r="AP912" s="174" t="s">
        <v>82</v>
      </c>
      <c r="AQ912" s="175" t="str" cm="1">
        <f t="array" ref="AQ912">_xlfn.IFS(OR($G912="公衆街路灯A",$G912="定額電灯"),$G912&amp;AP912,COUNTIF(G912,"*従量電灯*"),G912,1,"-")</f>
        <v>従量電灯</v>
      </c>
      <c r="AR912" s="176" t="str" cm="1">
        <f t="array" ref="AR912">_xlfn.IFS($AN912=0,"-",OR($AH912="対象外",$AH912="-"),"-",OR($G912="公衆街路灯A",$G912="定額電灯"),_xlfn.XLOOKUP($AQ912,削除禁止_電灯料金!$B:$B,削除禁止_電灯料金!$E:$E,0),1,"-")</f>
        <v>-</v>
      </c>
      <c r="AS912" s="177" t="str" cm="1">
        <f t="array" ref="AS912">_xlfn.IFS($AR912="-","-",OR($G912="公衆街路灯A",$G912="定額電灯"),_xlfn.XLOOKUP(AQ912,削除禁止_電灯料金!$B:$B,削除禁止_電灯料金!$D:$D,0),1,"-")</f>
        <v>-</v>
      </c>
      <c r="AT912" s="176">
        <f>IFERROR(IF(OR($G912="公衆街路灯A",$G912="定額電灯"),"-",ROUND((_xlfn.XLOOKUP($AQ912,削除禁止_電灯料金!$B:$B,削除禁止_電灯料金!$E:$E)*AM912/1000*$K912*$L912/12),2)),"-")</f>
        <v>0</v>
      </c>
      <c r="AU912" s="177">
        <f>IFERROR(IF(OR($G912="公衆街路灯A",$G912="定額電灯"),"-",ROUND((AM912/1000*$K912*$L912/12)*_xlfn.XLOOKUP($A912,削除禁止_電灯料金!K:K,削除禁止_電灯料金!M:M,"-"),2)),"-")</f>
        <v>0</v>
      </c>
      <c r="AV912" s="178">
        <f>IFERROR(IF(OR($G912="公衆街路灯A",$G912="定額電灯"),ROUND((((AR912+AS912)*AN912))*12*_xlfn.XLOOKUP($A912,削除禁止_電灯料金!K:K,削除禁止_電灯料金!N:N),0),ROUND((AT912+AU912)*AN912*12*_xlfn.XLOOKUP($A912,削除禁止_電灯料金!K:K,削除禁止_電灯料金!N:N),0)),0)</f>
        <v>0</v>
      </c>
      <c r="AW912" s="145"/>
    </row>
    <row r="913" spans="1:49" ht="30" customHeight="1">
      <c r="A913" s="1">
        <v>10</v>
      </c>
      <c r="B913" s="41" t="s">
        <v>880</v>
      </c>
      <c r="C913" s="42"/>
      <c r="D913" s="146" t="s">
        <v>56</v>
      </c>
      <c r="E913" s="147" t="s">
        <v>325</v>
      </c>
      <c r="F913" s="148" t="s">
        <v>982</v>
      </c>
      <c r="G913" s="148" t="s">
        <v>73</v>
      </c>
      <c r="H913" s="149"/>
      <c r="I913" s="280"/>
      <c r="J913" s="267"/>
      <c r="K913" s="152">
        <v>24</v>
      </c>
      <c r="L913" s="153">
        <v>365</v>
      </c>
      <c r="M913" s="281" t="s">
        <v>898</v>
      </c>
      <c r="N913" s="119" t="s">
        <v>416</v>
      </c>
      <c r="O913" s="120">
        <v>1</v>
      </c>
      <c r="P913" s="155" t="s">
        <v>135</v>
      </c>
      <c r="Q913" s="155">
        <v>0</v>
      </c>
      <c r="R913" s="155">
        <v>0</v>
      </c>
      <c r="S913" s="156" t="s">
        <v>100</v>
      </c>
      <c r="T913" s="156">
        <v>0</v>
      </c>
      <c r="U913" s="156" t="s">
        <v>102</v>
      </c>
      <c r="V913" s="157">
        <v>0</v>
      </c>
      <c r="W913" s="158">
        <v>28</v>
      </c>
      <c r="X913" s="159">
        <v>1</v>
      </c>
      <c r="Y913" s="160">
        <v>1</v>
      </c>
      <c r="Z913" s="161">
        <f t="shared" si="261"/>
        <v>20.440000000000001</v>
      </c>
      <c r="AA913" s="155">
        <v>0</v>
      </c>
      <c r="AB913" s="162" t="s">
        <v>80</v>
      </c>
      <c r="AC913" s="163" t="s">
        <v>56</v>
      </c>
      <c r="AD913" s="164" t="s">
        <v>56</v>
      </c>
      <c r="AE913" s="163" t="s">
        <v>56</v>
      </c>
      <c r="AF913" s="164">
        <f t="shared" si="262"/>
        <v>613.20000000000005</v>
      </c>
      <c r="AG913" s="165">
        <f t="shared" si="263"/>
        <v>73584</v>
      </c>
      <c r="AH913" s="166" t="s">
        <v>81</v>
      </c>
      <c r="AI913" s="167"/>
      <c r="AJ913" s="168"/>
      <c r="AK913" s="169"/>
      <c r="AL913" s="170"/>
      <c r="AM913" s="171"/>
      <c r="AN913" s="172"/>
      <c r="AO913" s="173">
        <f t="shared" si="248"/>
        <v>0</v>
      </c>
      <c r="AP913" s="174" t="s">
        <v>82</v>
      </c>
      <c r="AQ913" s="175" t="str" cm="1">
        <f t="array" ref="AQ913">_xlfn.IFS(OR($G913="公衆街路灯A",$G913="定額電灯"),$G913&amp;AP913,COUNTIF(G913,"*従量電灯*"),G913,1,"-")</f>
        <v>従量電灯</v>
      </c>
      <c r="AR913" s="176" t="str" cm="1">
        <f t="array" ref="AR913">_xlfn.IFS($AN913=0,"-",OR($AH913="対象外",$AH913="-"),"-",OR($G913="公衆街路灯A",$G913="定額電灯"),_xlfn.XLOOKUP($AQ913,削除禁止_電灯料金!$B:$B,削除禁止_電灯料金!$E:$E,0),1,"-")</f>
        <v>-</v>
      </c>
      <c r="AS913" s="177" t="str" cm="1">
        <f t="array" ref="AS913">_xlfn.IFS($AR913="-","-",OR($G913="公衆街路灯A",$G913="定額電灯"),_xlfn.XLOOKUP(AQ913,削除禁止_電灯料金!$B:$B,削除禁止_電灯料金!$D:$D,0),1,"-")</f>
        <v>-</v>
      </c>
      <c r="AT913" s="176">
        <f>IFERROR(IF(OR($G913="公衆街路灯A",$G913="定額電灯"),"-",ROUND((_xlfn.XLOOKUP($AQ913,削除禁止_電灯料金!$B:$B,削除禁止_電灯料金!$E:$E)*AM913/1000*$K913*$L913/12),2)),"-")</f>
        <v>0</v>
      </c>
      <c r="AU913" s="177">
        <f>IFERROR(IF(OR($G913="公衆街路灯A",$G913="定額電灯"),"-",ROUND((AM913/1000*$K913*$L913/12)*_xlfn.XLOOKUP($A913,削除禁止_電灯料金!K:K,削除禁止_電灯料金!M:M,"-"),2)),"-")</f>
        <v>0</v>
      </c>
      <c r="AV913" s="178">
        <f>IFERROR(IF(OR($G913="公衆街路灯A",$G913="定額電灯"),ROUND((((AR913+AS913)*AN913))*12*_xlfn.XLOOKUP($A913,削除禁止_電灯料金!K:K,削除禁止_電灯料金!N:N),0),ROUND((AT913+AU913)*AN913*12*_xlfn.XLOOKUP($A913,削除禁止_電灯料金!K:K,削除禁止_電灯料金!N:N),0)),0)</f>
        <v>0</v>
      </c>
      <c r="AW913" s="145"/>
    </row>
    <row r="914" spans="1:49" ht="30" customHeight="1">
      <c r="A914" s="1">
        <v>10</v>
      </c>
      <c r="B914" s="41" t="s">
        <v>880</v>
      </c>
      <c r="C914" s="42"/>
      <c r="D914" s="146" t="s">
        <v>56</v>
      </c>
      <c r="E914" s="147" t="s">
        <v>873</v>
      </c>
      <c r="F914" s="148" t="s">
        <v>983</v>
      </c>
      <c r="G914" s="148" t="s">
        <v>73</v>
      </c>
      <c r="H914" s="149"/>
      <c r="I914" s="280"/>
      <c r="J914" s="267"/>
      <c r="K914" s="152">
        <v>9</v>
      </c>
      <c r="L914" s="153">
        <v>313</v>
      </c>
      <c r="M914" s="281" t="s">
        <v>903</v>
      </c>
      <c r="N914" s="119" t="s">
        <v>110</v>
      </c>
      <c r="O914" s="120">
        <v>2</v>
      </c>
      <c r="P914" s="155" t="s">
        <v>135</v>
      </c>
      <c r="Q914" s="155">
        <v>0</v>
      </c>
      <c r="R914" s="155">
        <v>0</v>
      </c>
      <c r="S914" s="156">
        <v>0</v>
      </c>
      <c r="T914" s="156">
        <v>0</v>
      </c>
      <c r="U914" s="156">
        <v>0</v>
      </c>
      <c r="V914" s="157" t="s">
        <v>90</v>
      </c>
      <c r="W914" s="158">
        <v>28</v>
      </c>
      <c r="X914" s="159">
        <v>1</v>
      </c>
      <c r="Y914" s="160">
        <v>2</v>
      </c>
      <c r="Z914" s="161">
        <f t="shared" si="261"/>
        <v>13.146000000000001</v>
      </c>
      <c r="AA914" s="155">
        <v>0</v>
      </c>
      <c r="AB914" s="162" t="s">
        <v>80</v>
      </c>
      <c r="AC914" s="163" t="s">
        <v>56</v>
      </c>
      <c r="AD914" s="164" t="s">
        <v>56</v>
      </c>
      <c r="AE914" s="163" t="s">
        <v>56</v>
      </c>
      <c r="AF914" s="164">
        <f t="shared" si="262"/>
        <v>197.19</v>
      </c>
      <c r="AG914" s="165">
        <f t="shared" si="263"/>
        <v>47325.599999999999</v>
      </c>
      <c r="AH914" s="166" t="s">
        <v>81</v>
      </c>
      <c r="AI914" s="167"/>
      <c r="AJ914" s="168"/>
      <c r="AK914" s="169"/>
      <c r="AL914" s="170"/>
      <c r="AM914" s="171"/>
      <c r="AN914" s="172"/>
      <c r="AO914" s="173">
        <f t="shared" si="248"/>
        <v>0</v>
      </c>
      <c r="AP914" s="174" t="s">
        <v>82</v>
      </c>
      <c r="AQ914" s="175" t="str" cm="1">
        <f t="array" ref="AQ914">_xlfn.IFS(OR($G914="公衆街路灯A",$G914="定額電灯"),$G914&amp;AP914,COUNTIF(G914,"*従量電灯*"),G914,1,"-")</f>
        <v>従量電灯</v>
      </c>
      <c r="AR914" s="176" t="str" cm="1">
        <f t="array" ref="AR914">_xlfn.IFS($AN914=0,"-",OR($AH914="対象外",$AH914="-"),"-",OR($G914="公衆街路灯A",$G914="定額電灯"),_xlfn.XLOOKUP($AQ914,削除禁止_電灯料金!$B:$B,削除禁止_電灯料金!$E:$E,0),1,"-")</f>
        <v>-</v>
      </c>
      <c r="AS914" s="177" t="str" cm="1">
        <f t="array" ref="AS914">_xlfn.IFS($AR914="-","-",OR($G914="公衆街路灯A",$G914="定額電灯"),_xlfn.XLOOKUP(AQ914,削除禁止_電灯料金!$B:$B,削除禁止_電灯料金!$D:$D,0),1,"-")</f>
        <v>-</v>
      </c>
      <c r="AT914" s="176">
        <f>IFERROR(IF(OR($G914="公衆街路灯A",$G914="定額電灯"),"-",ROUND((_xlfn.XLOOKUP($AQ914,削除禁止_電灯料金!$B:$B,削除禁止_電灯料金!$E:$E)*AM914/1000*$K914*$L914/12),2)),"-")</f>
        <v>0</v>
      </c>
      <c r="AU914" s="177">
        <f>IFERROR(IF(OR($G914="公衆街路灯A",$G914="定額電灯"),"-",ROUND((AM914/1000*$K914*$L914/12)*_xlfn.XLOOKUP($A914,削除禁止_電灯料金!K:K,削除禁止_電灯料金!M:M,"-"),2)),"-")</f>
        <v>0</v>
      </c>
      <c r="AV914" s="178">
        <f>IFERROR(IF(OR($G914="公衆街路灯A",$G914="定額電灯"),ROUND((((AR914+AS914)*AN914))*12*_xlfn.XLOOKUP($A914,削除禁止_電灯料金!K:K,削除禁止_電灯料金!N:N),0),ROUND((AT914+AU914)*AN914*12*_xlfn.XLOOKUP($A914,削除禁止_電灯料金!K:K,削除禁止_電灯料金!N:N),0)),0)</f>
        <v>0</v>
      </c>
      <c r="AW914" s="145"/>
    </row>
    <row r="915" spans="1:49" ht="30" customHeight="1">
      <c r="A915" s="1">
        <v>10</v>
      </c>
      <c r="B915" s="41" t="s">
        <v>880</v>
      </c>
      <c r="C915" s="42"/>
      <c r="D915" s="146" t="s">
        <v>56</v>
      </c>
      <c r="E915" s="147" t="s">
        <v>873</v>
      </c>
      <c r="F915" s="148" t="s">
        <v>983</v>
      </c>
      <c r="G915" s="148" t="s">
        <v>73</v>
      </c>
      <c r="H915" s="149"/>
      <c r="I915" s="280"/>
      <c r="J915" s="267"/>
      <c r="K915" s="152">
        <v>9</v>
      </c>
      <c r="L915" s="153">
        <v>313</v>
      </c>
      <c r="M915" s="281" t="s">
        <v>984</v>
      </c>
      <c r="N915" s="119" t="s">
        <v>134</v>
      </c>
      <c r="O915" s="120">
        <v>1</v>
      </c>
      <c r="P915" s="155" t="s">
        <v>135</v>
      </c>
      <c r="Q915" s="155">
        <v>0</v>
      </c>
      <c r="R915" s="155">
        <v>0</v>
      </c>
      <c r="S915" s="156">
        <v>0</v>
      </c>
      <c r="T915" s="156">
        <v>0</v>
      </c>
      <c r="U915" s="156">
        <v>0</v>
      </c>
      <c r="V915" s="157" t="s">
        <v>90</v>
      </c>
      <c r="W915" s="158">
        <v>28</v>
      </c>
      <c r="X915" s="159">
        <v>3</v>
      </c>
      <c r="Y915" s="160">
        <v>3</v>
      </c>
      <c r="Z915" s="161">
        <f t="shared" si="261"/>
        <v>19.719000000000001</v>
      </c>
      <c r="AA915" s="155">
        <v>0</v>
      </c>
      <c r="AB915" s="162" t="s">
        <v>80</v>
      </c>
      <c r="AC915" s="163" t="s">
        <v>56</v>
      </c>
      <c r="AD915" s="164" t="s">
        <v>56</v>
      </c>
      <c r="AE915" s="163" t="s">
        <v>56</v>
      </c>
      <c r="AF915" s="164">
        <f t="shared" si="262"/>
        <v>197.19000000000003</v>
      </c>
      <c r="AG915" s="165">
        <f t="shared" si="263"/>
        <v>70988.400000000009</v>
      </c>
      <c r="AH915" s="166" t="s">
        <v>81</v>
      </c>
      <c r="AI915" s="167"/>
      <c r="AJ915" s="168"/>
      <c r="AK915" s="169"/>
      <c r="AL915" s="170"/>
      <c r="AM915" s="171"/>
      <c r="AN915" s="172"/>
      <c r="AO915" s="173">
        <f t="shared" si="248"/>
        <v>0</v>
      </c>
      <c r="AP915" s="174" t="s">
        <v>82</v>
      </c>
      <c r="AQ915" s="175" t="str" cm="1">
        <f t="array" ref="AQ915">_xlfn.IFS(OR($G915="公衆街路灯A",$G915="定額電灯"),$G915&amp;AP915,COUNTIF(G915,"*従量電灯*"),G915,1,"-")</f>
        <v>従量電灯</v>
      </c>
      <c r="AR915" s="176" t="str" cm="1">
        <f t="array" ref="AR915">_xlfn.IFS($AN915=0,"-",OR($AH915="対象外",$AH915="-"),"-",OR($G915="公衆街路灯A",$G915="定額電灯"),_xlfn.XLOOKUP($AQ915,削除禁止_電灯料金!$B:$B,削除禁止_電灯料金!$E:$E,0),1,"-")</f>
        <v>-</v>
      </c>
      <c r="AS915" s="177" t="str" cm="1">
        <f t="array" ref="AS915">_xlfn.IFS($AR915="-","-",OR($G915="公衆街路灯A",$G915="定額電灯"),_xlfn.XLOOKUP(AQ915,削除禁止_電灯料金!$B:$B,削除禁止_電灯料金!$D:$D,0),1,"-")</f>
        <v>-</v>
      </c>
      <c r="AT915" s="176">
        <f>IFERROR(IF(OR($G915="公衆街路灯A",$G915="定額電灯"),"-",ROUND((_xlfn.XLOOKUP($AQ915,削除禁止_電灯料金!$B:$B,削除禁止_電灯料金!$E:$E)*AM915/1000*$K915*$L915/12),2)),"-")</f>
        <v>0</v>
      </c>
      <c r="AU915" s="177">
        <f>IFERROR(IF(OR($G915="公衆街路灯A",$G915="定額電灯"),"-",ROUND((AM915/1000*$K915*$L915/12)*_xlfn.XLOOKUP($A915,削除禁止_電灯料金!K:K,削除禁止_電灯料金!M:M,"-"),2)),"-")</f>
        <v>0</v>
      </c>
      <c r="AV915" s="178">
        <f>IFERROR(IF(OR($G915="公衆街路灯A",$G915="定額電灯"),ROUND((((AR915+AS915)*AN915))*12*_xlfn.XLOOKUP($A915,削除禁止_電灯料金!K:K,削除禁止_電灯料金!N:N),0),ROUND((AT915+AU915)*AN915*12*_xlfn.XLOOKUP($A915,削除禁止_電灯料金!K:K,削除禁止_電灯料金!N:N),0)),0)</f>
        <v>0</v>
      </c>
      <c r="AW915" s="145"/>
    </row>
    <row r="916" spans="1:49" ht="30" customHeight="1">
      <c r="A916" s="1">
        <v>10</v>
      </c>
      <c r="B916" s="41" t="s">
        <v>880</v>
      </c>
      <c r="C916" s="42"/>
      <c r="D916" s="146" t="s">
        <v>56</v>
      </c>
      <c r="E916" s="147" t="s">
        <v>873</v>
      </c>
      <c r="F916" s="148" t="s">
        <v>983</v>
      </c>
      <c r="G916" s="148" t="s">
        <v>73</v>
      </c>
      <c r="H916" s="149"/>
      <c r="I916" s="280"/>
      <c r="J916" s="267"/>
      <c r="K916" s="152">
        <v>24</v>
      </c>
      <c r="L916" s="153">
        <v>365</v>
      </c>
      <c r="M916" s="281" t="s">
        <v>898</v>
      </c>
      <c r="N916" s="119" t="s">
        <v>416</v>
      </c>
      <c r="O916" s="120">
        <v>1</v>
      </c>
      <c r="P916" s="155" t="s">
        <v>135</v>
      </c>
      <c r="Q916" s="155">
        <v>0</v>
      </c>
      <c r="R916" s="155">
        <v>0</v>
      </c>
      <c r="S916" s="156" t="s">
        <v>100</v>
      </c>
      <c r="T916" s="156">
        <v>0</v>
      </c>
      <c r="U916" s="156" t="s">
        <v>102</v>
      </c>
      <c r="V916" s="157">
        <v>0</v>
      </c>
      <c r="W916" s="158">
        <v>28</v>
      </c>
      <c r="X916" s="159">
        <v>1</v>
      </c>
      <c r="Y916" s="160">
        <v>1</v>
      </c>
      <c r="Z916" s="161">
        <f t="shared" si="261"/>
        <v>20.440000000000001</v>
      </c>
      <c r="AA916" s="155">
        <v>0</v>
      </c>
      <c r="AB916" s="162" t="s">
        <v>80</v>
      </c>
      <c r="AC916" s="163" t="s">
        <v>56</v>
      </c>
      <c r="AD916" s="164" t="s">
        <v>56</v>
      </c>
      <c r="AE916" s="163" t="s">
        <v>56</v>
      </c>
      <c r="AF916" s="164">
        <f t="shared" si="262"/>
        <v>613.20000000000005</v>
      </c>
      <c r="AG916" s="165">
        <f t="shared" si="263"/>
        <v>73584</v>
      </c>
      <c r="AH916" s="166" t="s">
        <v>81</v>
      </c>
      <c r="AI916" s="167"/>
      <c r="AJ916" s="168"/>
      <c r="AK916" s="169"/>
      <c r="AL916" s="170"/>
      <c r="AM916" s="171"/>
      <c r="AN916" s="172"/>
      <c r="AO916" s="173">
        <f t="shared" si="248"/>
        <v>0</v>
      </c>
      <c r="AP916" s="174" t="s">
        <v>82</v>
      </c>
      <c r="AQ916" s="175" t="str" cm="1">
        <f t="array" ref="AQ916">_xlfn.IFS(OR($G916="公衆街路灯A",$G916="定額電灯"),$G916&amp;AP916,COUNTIF(G916,"*従量電灯*"),G916,1,"-")</f>
        <v>従量電灯</v>
      </c>
      <c r="AR916" s="176" t="str" cm="1">
        <f t="array" ref="AR916">_xlfn.IFS($AN916=0,"-",OR($AH916="対象外",$AH916="-"),"-",OR($G916="公衆街路灯A",$G916="定額電灯"),_xlfn.XLOOKUP($AQ916,削除禁止_電灯料金!$B:$B,削除禁止_電灯料金!$E:$E,0),1,"-")</f>
        <v>-</v>
      </c>
      <c r="AS916" s="177" t="str" cm="1">
        <f t="array" ref="AS916">_xlfn.IFS($AR916="-","-",OR($G916="公衆街路灯A",$G916="定額電灯"),_xlfn.XLOOKUP(AQ916,削除禁止_電灯料金!$B:$B,削除禁止_電灯料金!$D:$D,0),1,"-")</f>
        <v>-</v>
      </c>
      <c r="AT916" s="176">
        <f>IFERROR(IF(OR($G916="公衆街路灯A",$G916="定額電灯"),"-",ROUND((_xlfn.XLOOKUP($AQ916,削除禁止_電灯料金!$B:$B,削除禁止_電灯料金!$E:$E)*AM916/1000*$K916*$L916/12),2)),"-")</f>
        <v>0</v>
      </c>
      <c r="AU916" s="177">
        <f>IFERROR(IF(OR($G916="公衆街路灯A",$G916="定額電灯"),"-",ROUND((AM916/1000*$K916*$L916/12)*_xlfn.XLOOKUP($A916,削除禁止_電灯料金!K:K,削除禁止_電灯料金!M:M,"-"),2)),"-")</f>
        <v>0</v>
      </c>
      <c r="AV916" s="178">
        <f>IFERROR(IF(OR($G916="公衆街路灯A",$G916="定額電灯"),ROUND((((AR916+AS916)*AN916))*12*_xlfn.XLOOKUP($A916,削除禁止_電灯料金!K:K,削除禁止_電灯料金!N:N),0),ROUND((AT916+AU916)*AN916*12*_xlfn.XLOOKUP($A916,削除禁止_電灯料金!K:K,削除禁止_電灯料金!N:N),0)),0)</f>
        <v>0</v>
      </c>
      <c r="AW916" s="145"/>
    </row>
    <row r="917" spans="1:49" ht="30" customHeight="1">
      <c r="A917" s="1">
        <v>10</v>
      </c>
      <c r="B917" s="41" t="s">
        <v>880</v>
      </c>
      <c r="C917" s="42"/>
      <c r="D917" s="146" t="s">
        <v>56</v>
      </c>
      <c r="E917" s="147" t="s">
        <v>873</v>
      </c>
      <c r="F917" s="148" t="s">
        <v>983</v>
      </c>
      <c r="G917" s="148" t="s">
        <v>73</v>
      </c>
      <c r="H917" s="149"/>
      <c r="I917" s="280"/>
      <c r="J917" s="267"/>
      <c r="K917" s="152">
        <v>9</v>
      </c>
      <c r="L917" s="153">
        <v>313</v>
      </c>
      <c r="M917" s="281" t="s">
        <v>925</v>
      </c>
      <c r="N917" s="119" t="s">
        <v>134</v>
      </c>
      <c r="O917" s="120">
        <v>2</v>
      </c>
      <c r="P917" s="155" t="s">
        <v>135</v>
      </c>
      <c r="Q917" s="155">
        <v>0</v>
      </c>
      <c r="R917" s="155">
        <v>0</v>
      </c>
      <c r="S917" s="156">
        <v>0</v>
      </c>
      <c r="T917" s="156">
        <v>0</v>
      </c>
      <c r="U917" s="156">
        <v>0</v>
      </c>
      <c r="V917" s="157" t="s">
        <v>90</v>
      </c>
      <c r="W917" s="158">
        <v>28</v>
      </c>
      <c r="X917" s="159">
        <v>3</v>
      </c>
      <c r="Y917" s="160">
        <v>6</v>
      </c>
      <c r="Z917" s="161">
        <f t="shared" si="261"/>
        <v>39.438000000000002</v>
      </c>
      <c r="AA917" s="155">
        <v>0</v>
      </c>
      <c r="AB917" s="162" t="s">
        <v>80</v>
      </c>
      <c r="AC917" s="163" t="s">
        <v>56</v>
      </c>
      <c r="AD917" s="164" t="s">
        <v>56</v>
      </c>
      <c r="AE917" s="163" t="s">
        <v>56</v>
      </c>
      <c r="AF917" s="164">
        <f t="shared" si="262"/>
        <v>197.19000000000003</v>
      </c>
      <c r="AG917" s="165">
        <f t="shared" si="263"/>
        <v>141976.80000000002</v>
      </c>
      <c r="AH917" s="166" t="s">
        <v>81</v>
      </c>
      <c r="AI917" s="167"/>
      <c r="AJ917" s="168"/>
      <c r="AK917" s="169"/>
      <c r="AL917" s="170"/>
      <c r="AM917" s="171"/>
      <c r="AN917" s="172"/>
      <c r="AO917" s="173">
        <f t="shared" si="248"/>
        <v>0</v>
      </c>
      <c r="AP917" s="174" t="s">
        <v>82</v>
      </c>
      <c r="AQ917" s="175" t="str" cm="1">
        <f t="array" ref="AQ917">_xlfn.IFS(OR($G917="公衆街路灯A",$G917="定額電灯"),$G917&amp;AP917,COUNTIF(G917,"*従量電灯*"),G917,1,"-")</f>
        <v>従量電灯</v>
      </c>
      <c r="AR917" s="176" t="str" cm="1">
        <f t="array" ref="AR917">_xlfn.IFS($AN917=0,"-",OR($AH917="対象外",$AH917="-"),"-",OR($G917="公衆街路灯A",$G917="定額電灯"),_xlfn.XLOOKUP($AQ917,削除禁止_電灯料金!$B:$B,削除禁止_電灯料金!$E:$E,0),1,"-")</f>
        <v>-</v>
      </c>
      <c r="AS917" s="177" t="str" cm="1">
        <f t="array" ref="AS917">_xlfn.IFS($AR917="-","-",OR($G917="公衆街路灯A",$G917="定額電灯"),_xlfn.XLOOKUP(AQ917,削除禁止_電灯料金!$B:$B,削除禁止_電灯料金!$D:$D,0),1,"-")</f>
        <v>-</v>
      </c>
      <c r="AT917" s="176">
        <f>IFERROR(IF(OR($G917="公衆街路灯A",$G917="定額電灯"),"-",ROUND((_xlfn.XLOOKUP($AQ917,削除禁止_電灯料金!$B:$B,削除禁止_電灯料金!$E:$E)*AM917/1000*$K917*$L917/12),2)),"-")</f>
        <v>0</v>
      </c>
      <c r="AU917" s="177">
        <f>IFERROR(IF(OR($G917="公衆街路灯A",$G917="定額電灯"),"-",ROUND((AM917/1000*$K917*$L917/12)*_xlfn.XLOOKUP($A917,削除禁止_電灯料金!K:K,削除禁止_電灯料金!M:M,"-"),2)),"-")</f>
        <v>0</v>
      </c>
      <c r="AV917" s="178">
        <f>IFERROR(IF(OR($G917="公衆街路灯A",$G917="定額電灯"),ROUND((((AR917+AS917)*AN917))*12*_xlfn.XLOOKUP($A917,削除禁止_電灯料金!K:K,削除禁止_電灯料金!N:N),0),ROUND((AT917+AU917)*AN917*12*_xlfn.XLOOKUP($A917,削除禁止_電灯料金!K:K,削除禁止_電灯料金!N:N),0)),0)</f>
        <v>0</v>
      </c>
      <c r="AW917" s="145"/>
    </row>
    <row r="918" spans="1:49" ht="30" customHeight="1">
      <c r="A918" s="1">
        <v>10</v>
      </c>
      <c r="B918" s="41" t="s">
        <v>880</v>
      </c>
      <c r="C918" s="42"/>
      <c r="D918" s="146" t="s">
        <v>56</v>
      </c>
      <c r="E918" s="147" t="s">
        <v>985</v>
      </c>
      <c r="F918" s="148" t="s">
        <v>879</v>
      </c>
      <c r="G918" s="148" t="s">
        <v>73</v>
      </c>
      <c r="H918" s="149"/>
      <c r="I918" s="280"/>
      <c r="J918" s="267"/>
      <c r="K918" s="152">
        <v>9</v>
      </c>
      <c r="L918" s="153">
        <v>313</v>
      </c>
      <c r="M918" s="281" t="s">
        <v>925</v>
      </c>
      <c r="N918" s="119" t="s">
        <v>134</v>
      </c>
      <c r="O918" s="120">
        <v>2</v>
      </c>
      <c r="P918" s="155" t="s">
        <v>135</v>
      </c>
      <c r="Q918" s="155">
        <v>0</v>
      </c>
      <c r="R918" s="155">
        <v>0</v>
      </c>
      <c r="S918" s="156">
        <v>0</v>
      </c>
      <c r="T918" s="156">
        <v>0</v>
      </c>
      <c r="U918" s="156">
        <v>0</v>
      </c>
      <c r="V918" s="157" t="s">
        <v>90</v>
      </c>
      <c r="W918" s="158">
        <v>28</v>
      </c>
      <c r="X918" s="159">
        <v>1</v>
      </c>
      <c r="Y918" s="160">
        <v>2</v>
      </c>
      <c r="Z918" s="161">
        <f t="shared" si="261"/>
        <v>13.146000000000001</v>
      </c>
      <c r="AA918" s="155">
        <v>0</v>
      </c>
      <c r="AB918" s="162" t="s">
        <v>80</v>
      </c>
      <c r="AC918" s="163" t="s">
        <v>56</v>
      </c>
      <c r="AD918" s="164" t="s">
        <v>56</v>
      </c>
      <c r="AE918" s="163" t="s">
        <v>56</v>
      </c>
      <c r="AF918" s="164">
        <f t="shared" si="262"/>
        <v>197.19</v>
      </c>
      <c r="AG918" s="165">
        <f t="shared" si="263"/>
        <v>47325.599999999999</v>
      </c>
      <c r="AH918" s="166" t="s">
        <v>81</v>
      </c>
      <c r="AI918" s="167"/>
      <c r="AJ918" s="168"/>
      <c r="AK918" s="169"/>
      <c r="AL918" s="170"/>
      <c r="AM918" s="171"/>
      <c r="AN918" s="172"/>
      <c r="AO918" s="173">
        <f t="shared" si="248"/>
        <v>0</v>
      </c>
      <c r="AP918" s="174" t="s">
        <v>82</v>
      </c>
      <c r="AQ918" s="175" t="str" cm="1">
        <f t="array" ref="AQ918">_xlfn.IFS(OR($G918="公衆街路灯A",$G918="定額電灯"),$G918&amp;AP918,COUNTIF(G918,"*従量電灯*"),G918,1,"-")</f>
        <v>従量電灯</v>
      </c>
      <c r="AR918" s="176" t="str" cm="1">
        <f t="array" ref="AR918">_xlfn.IFS($AN918=0,"-",OR($AH918="対象外",$AH918="-"),"-",OR($G918="公衆街路灯A",$G918="定額電灯"),_xlfn.XLOOKUP($AQ918,削除禁止_電灯料金!$B:$B,削除禁止_電灯料金!$E:$E,0),1,"-")</f>
        <v>-</v>
      </c>
      <c r="AS918" s="177" t="str" cm="1">
        <f t="array" ref="AS918">_xlfn.IFS($AR918="-","-",OR($G918="公衆街路灯A",$G918="定額電灯"),_xlfn.XLOOKUP(AQ918,削除禁止_電灯料金!$B:$B,削除禁止_電灯料金!$D:$D,0),1,"-")</f>
        <v>-</v>
      </c>
      <c r="AT918" s="176">
        <f>IFERROR(IF(OR($G918="公衆街路灯A",$G918="定額電灯"),"-",ROUND((_xlfn.XLOOKUP($AQ918,削除禁止_電灯料金!$B:$B,削除禁止_電灯料金!$E:$E)*AM918/1000*$K918*$L918/12),2)),"-")</f>
        <v>0</v>
      </c>
      <c r="AU918" s="177">
        <f>IFERROR(IF(OR($G918="公衆街路灯A",$G918="定額電灯"),"-",ROUND((AM918/1000*$K918*$L918/12)*_xlfn.XLOOKUP($A918,削除禁止_電灯料金!K:K,削除禁止_電灯料金!M:M,"-"),2)),"-")</f>
        <v>0</v>
      </c>
      <c r="AV918" s="178">
        <f>IFERROR(IF(OR($G918="公衆街路灯A",$G918="定額電灯"),ROUND((((AR918+AS918)*AN918))*12*_xlfn.XLOOKUP($A918,削除禁止_電灯料金!K:K,削除禁止_電灯料金!N:N),0),ROUND((AT918+AU918)*AN918*12*_xlfn.XLOOKUP($A918,削除禁止_電灯料金!K:K,削除禁止_電灯料金!N:N),0)),0)</f>
        <v>0</v>
      </c>
      <c r="AW918" s="145"/>
    </row>
    <row r="919" spans="1:49" ht="30" customHeight="1">
      <c r="A919" s="1">
        <v>10</v>
      </c>
      <c r="B919" s="41" t="s">
        <v>880</v>
      </c>
      <c r="C919" s="42"/>
      <c r="D919" s="146"/>
      <c r="E919" s="147" t="s">
        <v>219</v>
      </c>
      <c r="F919" s="148" t="s">
        <v>219</v>
      </c>
      <c r="G919" s="148"/>
      <c r="H919" s="149"/>
      <c r="I919" s="150"/>
      <c r="J919" s="151"/>
      <c r="K919" s="213"/>
      <c r="L919" s="214"/>
      <c r="M919" s="179" t="s">
        <v>82</v>
      </c>
      <c r="N919" s="119">
        <v>0</v>
      </c>
      <c r="O919" s="120">
        <v>0</v>
      </c>
      <c r="P919" s="155">
        <v>0</v>
      </c>
      <c r="Q919" s="155">
        <v>0</v>
      </c>
      <c r="R919" s="155">
        <v>0</v>
      </c>
      <c r="S919" s="156">
        <v>0</v>
      </c>
      <c r="T919" s="156">
        <v>0</v>
      </c>
      <c r="U919" s="156">
        <v>0</v>
      </c>
      <c r="V919" s="157">
        <v>0</v>
      </c>
      <c r="W919" s="158">
        <v>0</v>
      </c>
      <c r="X919" s="159"/>
      <c r="Y919" s="160">
        <v>0</v>
      </c>
      <c r="Z919" s="161">
        <v>0</v>
      </c>
      <c r="AA919" s="155">
        <v>0</v>
      </c>
      <c r="AB919" s="162" t="s">
        <v>56</v>
      </c>
      <c r="AC919" s="163" t="s">
        <v>56</v>
      </c>
      <c r="AD919" s="164" t="s">
        <v>56</v>
      </c>
      <c r="AE919" s="163" t="s">
        <v>56</v>
      </c>
      <c r="AF919" s="164" t="s">
        <v>56</v>
      </c>
      <c r="AG919" s="165">
        <v>0</v>
      </c>
      <c r="AH919" s="166" t="s">
        <v>56</v>
      </c>
      <c r="AI919" s="167"/>
      <c r="AJ919" s="168"/>
      <c r="AK919" s="169"/>
      <c r="AL919" s="170"/>
      <c r="AM919" s="171"/>
      <c r="AN919" s="172"/>
      <c r="AO919" s="173">
        <f t="shared" si="248"/>
        <v>0</v>
      </c>
      <c r="AP919" s="174" t="s">
        <v>82</v>
      </c>
      <c r="AQ919" s="175" t="str" cm="1">
        <f t="array" ref="AQ919">_xlfn.IFS(OR($G919="公衆街路灯A",$G919="定額電灯"),$G919&amp;AP919,COUNTIF(G919,"*従量電灯*"),G919,1,"-")</f>
        <v>-</v>
      </c>
      <c r="AR919" s="176" t="str" cm="1">
        <f t="array" ref="AR919">_xlfn.IFS($AN919=0,"-",OR($AH919="対象外",$AH919="-"),"-",OR($G919="公衆街路灯A",$G919="定額電灯"),_xlfn.XLOOKUP($AQ919,削除禁止_電灯料金!$B:$B,削除禁止_電灯料金!$E:$E,0),1,"-")</f>
        <v>-</v>
      </c>
      <c r="AS919" s="177" t="str" cm="1">
        <f t="array" ref="AS919">_xlfn.IFS($AR919="-","-",OR($G919="公衆街路灯A",$G919="定額電灯"),_xlfn.XLOOKUP(AQ919,削除禁止_電灯料金!$B:$B,削除禁止_電灯料金!$D:$D,0),1,"-")</f>
        <v>-</v>
      </c>
      <c r="AT919" s="176" t="str">
        <f>IFERROR(IF(OR($G919="公衆街路灯A",$G919="定額電灯"),"-",ROUND((_xlfn.XLOOKUP($AQ919,削除禁止_電灯料金!$B:$B,削除禁止_電灯料金!$E:$E)*AM919/1000*$K919*$L919/12),2)),"-")</f>
        <v>-</v>
      </c>
      <c r="AU919" s="177">
        <f>IFERROR(IF(OR($G919="公衆街路灯A",$G919="定額電灯"),"-",ROUND((AM919/1000*$K919*$L919/12)*_xlfn.XLOOKUP($A919,削除禁止_電灯料金!K:K,削除禁止_電灯料金!M:M,"-"),2)),"-")</f>
        <v>0</v>
      </c>
      <c r="AV919" s="178">
        <f>IFERROR(IF(OR($G919="公衆街路灯A",$G919="定額電灯"),ROUND((((AR919+AS919)*AN919))*12*_xlfn.XLOOKUP($A919,削除禁止_電灯料金!K:K,削除禁止_電灯料金!N:N),0),ROUND((AT919+AU919)*AN919*12*_xlfn.XLOOKUP($A919,削除禁止_電灯料金!K:K,削除禁止_電灯料金!N:N),0)),0)</f>
        <v>0</v>
      </c>
      <c r="AW919" s="145"/>
    </row>
    <row r="920" spans="1:49" ht="30" customHeight="1">
      <c r="A920" s="1">
        <v>10</v>
      </c>
      <c r="B920" s="41" t="s">
        <v>880</v>
      </c>
      <c r="C920" s="42"/>
      <c r="D920" s="146"/>
      <c r="E920" s="147" t="s">
        <v>219</v>
      </c>
      <c r="F920" s="148" t="s">
        <v>219</v>
      </c>
      <c r="G920" s="148"/>
      <c r="H920" s="149"/>
      <c r="I920" s="150"/>
      <c r="J920" s="151"/>
      <c r="K920" s="213"/>
      <c r="L920" s="214"/>
      <c r="M920" s="179" t="s">
        <v>82</v>
      </c>
      <c r="N920" s="119">
        <v>0</v>
      </c>
      <c r="O920" s="120">
        <v>0</v>
      </c>
      <c r="P920" s="155">
        <v>0</v>
      </c>
      <c r="Q920" s="155">
        <v>0</v>
      </c>
      <c r="R920" s="155">
        <v>0</v>
      </c>
      <c r="S920" s="156">
        <v>0</v>
      </c>
      <c r="T920" s="156">
        <v>0</v>
      </c>
      <c r="U920" s="156">
        <v>0</v>
      </c>
      <c r="V920" s="157">
        <v>0</v>
      </c>
      <c r="W920" s="158">
        <v>0</v>
      </c>
      <c r="X920" s="159"/>
      <c r="Y920" s="160">
        <v>0</v>
      </c>
      <c r="Z920" s="161">
        <v>0</v>
      </c>
      <c r="AA920" s="155">
        <v>0</v>
      </c>
      <c r="AB920" s="162" t="s">
        <v>56</v>
      </c>
      <c r="AC920" s="163" t="s">
        <v>56</v>
      </c>
      <c r="AD920" s="164" t="s">
        <v>56</v>
      </c>
      <c r="AE920" s="163" t="s">
        <v>56</v>
      </c>
      <c r="AF920" s="164" t="s">
        <v>56</v>
      </c>
      <c r="AG920" s="165">
        <v>0</v>
      </c>
      <c r="AH920" s="166" t="s">
        <v>56</v>
      </c>
      <c r="AI920" s="167"/>
      <c r="AJ920" s="168"/>
      <c r="AK920" s="169"/>
      <c r="AL920" s="170"/>
      <c r="AM920" s="171"/>
      <c r="AN920" s="172"/>
      <c r="AO920" s="173">
        <f t="shared" si="248"/>
        <v>0</v>
      </c>
      <c r="AP920" s="174" t="s">
        <v>82</v>
      </c>
      <c r="AQ920" s="175" t="str" cm="1">
        <f t="array" ref="AQ920">_xlfn.IFS(OR($G920="公衆街路灯A",$G920="定額電灯"),$G920&amp;AP920,COUNTIF(G920,"*従量電灯*"),G920,1,"-")</f>
        <v>-</v>
      </c>
      <c r="AR920" s="176" t="str" cm="1">
        <f t="array" ref="AR920">_xlfn.IFS($AN920=0,"-",OR($AH920="対象外",$AH920="-"),"-",OR($G920="公衆街路灯A",$G920="定額電灯"),_xlfn.XLOOKUP($AQ920,削除禁止_電灯料金!$B:$B,削除禁止_電灯料金!$E:$E,0),1,"-")</f>
        <v>-</v>
      </c>
      <c r="AS920" s="177" t="str" cm="1">
        <f t="array" ref="AS920">_xlfn.IFS($AR920="-","-",OR($G920="公衆街路灯A",$G920="定額電灯"),_xlfn.XLOOKUP(AQ920,削除禁止_電灯料金!$B:$B,削除禁止_電灯料金!$D:$D,0),1,"-")</f>
        <v>-</v>
      </c>
      <c r="AT920" s="176" t="str">
        <f>IFERROR(IF(OR($G920="公衆街路灯A",$G920="定額電灯"),"-",ROUND((_xlfn.XLOOKUP($AQ920,削除禁止_電灯料金!$B:$B,削除禁止_電灯料金!$E:$E)*AM920/1000*$K920*$L920/12),2)),"-")</f>
        <v>-</v>
      </c>
      <c r="AU920" s="177">
        <f>IFERROR(IF(OR($G920="公衆街路灯A",$G920="定額電灯"),"-",ROUND((AM920/1000*$K920*$L920/12)*_xlfn.XLOOKUP($A920,削除禁止_電灯料金!K:K,削除禁止_電灯料金!M:M,"-"),2)),"-")</f>
        <v>0</v>
      </c>
      <c r="AV920" s="178">
        <f>IFERROR(IF(OR($G920="公衆街路灯A",$G920="定額電灯"),ROUND((((AR920+AS920)*AN920))*12*_xlfn.XLOOKUP($A920,削除禁止_電灯料金!K:K,削除禁止_電灯料金!N:N),0),ROUND((AT920+AU920)*AN920*12*_xlfn.XLOOKUP($A920,削除禁止_電灯料金!K:K,削除禁止_電灯料金!N:N),0)),0)</f>
        <v>0</v>
      </c>
      <c r="AW920" s="145"/>
    </row>
    <row r="921" spans="1:49" ht="30" customHeight="1" thickBot="1">
      <c r="A921" s="1">
        <v>10</v>
      </c>
      <c r="B921" s="41" t="s">
        <v>880</v>
      </c>
      <c r="C921" s="42"/>
      <c r="D921" s="215"/>
      <c r="E921" s="216" t="s">
        <v>219</v>
      </c>
      <c r="F921" s="217" t="s">
        <v>219</v>
      </c>
      <c r="G921" s="216"/>
      <c r="H921" s="216"/>
      <c r="I921" s="218"/>
      <c r="J921" s="219"/>
      <c r="K921" s="220"/>
      <c r="L921" s="221"/>
      <c r="M921" s="222" t="s">
        <v>82</v>
      </c>
      <c r="N921" s="223">
        <v>0</v>
      </c>
      <c r="O921" s="224">
        <v>0</v>
      </c>
      <c r="P921" s="225">
        <v>0</v>
      </c>
      <c r="Q921" s="225">
        <v>0</v>
      </c>
      <c r="R921" s="225">
        <v>0</v>
      </c>
      <c r="S921" s="226">
        <v>0</v>
      </c>
      <c r="T921" s="226">
        <v>0</v>
      </c>
      <c r="U921" s="226">
        <v>0</v>
      </c>
      <c r="V921" s="227">
        <v>0</v>
      </c>
      <c r="W921" s="228">
        <v>0</v>
      </c>
      <c r="X921" s="229"/>
      <c r="Y921" s="410">
        <v>0</v>
      </c>
      <c r="Z921" s="230">
        <v>0</v>
      </c>
      <c r="AA921" s="225">
        <v>0</v>
      </c>
      <c r="AB921" s="231" t="s">
        <v>56</v>
      </c>
      <c r="AC921" s="232" t="s">
        <v>56</v>
      </c>
      <c r="AD921" s="411" t="s">
        <v>56</v>
      </c>
      <c r="AE921" s="232" t="s">
        <v>56</v>
      </c>
      <c r="AF921" s="411" t="s">
        <v>56</v>
      </c>
      <c r="AG921" s="412">
        <v>0</v>
      </c>
      <c r="AH921" s="413" t="s">
        <v>56</v>
      </c>
      <c r="AI921" s="236"/>
      <c r="AJ921" s="237"/>
      <c r="AK921" s="238"/>
      <c r="AL921" s="239"/>
      <c r="AM921" s="240"/>
      <c r="AN921" s="241"/>
      <c r="AO921" s="242">
        <f t="shared" si="248"/>
        <v>0</v>
      </c>
      <c r="AP921" s="243" t="s">
        <v>82</v>
      </c>
      <c r="AQ921" s="414" t="str" cm="1">
        <f t="array" ref="AQ921">_xlfn.IFS(OR($G921="公衆街路灯A",$G921="定額電灯"),$G921&amp;AP921,COUNTIF(G921,"*従量電灯*"),G921,1,"-")</f>
        <v>-</v>
      </c>
      <c r="AR921" s="415" t="str" cm="1">
        <f t="array" ref="AR921">_xlfn.IFS($AN921=0,"-",OR($AH921="対象外",$AH921="-"),"-",OR($G921="公衆街路灯A",$G921="定額電灯"),_xlfn.XLOOKUP($AQ921,削除禁止_電灯料金!$B:$B,削除禁止_電灯料金!$E:$E,0),1,"-")</f>
        <v>-</v>
      </c>
      <c r="AS921" s="416" t="str" cm="1">
        <f t="array" ref="AS921">_xlfn.IFS($AR921="-","-",OR($G921="公衆街路灯A",$G921="定額電灯"),_xlfn.XLOOKUP(AQ921,削除禁止_電灯料金!$B:$B,削除禁止_電灯料金!$D:$D,0),1,"-")</f>
        <v>-</v>
      </c>
      <c r="AT921" s="415" t="str">
        <f>IFERROR(IF(OR($G921="公衆街路灯A",$G921="定額電灯"),"-",ROUND((_xlfn.XLOOKUP($AQ921,削除禁止_電灯料金!$B:$B,削除禁止_電灯料金!$E:$E)*AM921/1000*$K921*$L921/12),2)),"-")</f>
        <v>-</v>
      </c>
      <c r="AU921" s="416">
        <f>IFERROR(IF(OR($G921="公衆街路灯A",$G921="定額電灯"),"-",ROUND((AM921/1000*$K921*$L921/12)*_xlfn.XLOOKUP($A921,削除禁止_電灯料金!K:K,削除禁止_電灯料金!M:M,"-"),2)),"-")</f>
        <v>0</v>
      </c>
      <c r="AV921" s="247">
        <f>IFERROR(IF(OR($G921="公衆街路灯A",$G921="定額電灯"),ROUND((((AR921+AS921)*AN921))*12*_xlfn.XLOOKUP($A921,削除禁止_電灯料金!K:K,削除禁止_電灯料金!N:N),0),ROUND((AT921+AU921)*AN921*12*_xlfn.XLOOKUP($A921,削除禁止_電灯料金!K:K,削除禁止_電灯料金!N:N),0)),0)</f>
        <v>0</v>
      </c>
      <c r="AW921" s="145"/>
    </row>
    <row r="922" spans="1:49" ht="30" customHeight="1">
      <c r="A922" s="1"/>
      <c r="B922" s="41"/>
      <c r="C922" s="248"/>
    </row>
    <row r="923" spans="1:49" ht="30" customHeight="1">
      <c r="A923" s="1">
        <v>11</v>
      </c>
      <c r="B923" s="41" t="s">
        <v>986</v>
      </c>
      <c r="C923" s="42"/>
      <c r="D923" s="4" t="s">
        <v>987</v>
      </c>
      <c r="E923" s="43"/>
      <c r="F923" s="44"/>
      <c r="G923" s="44"/>
      <c r="H923" s="45"/>
      <c r="I923" s="43"/>
      <c r="J923" s="43"/>
      <c r="K923" s="43"/>
      <c r="L923" s="43"/>
      <c r="M923" s="43"/>
      <c r="N923" s="46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7"/>
      <c r="AI923" s="48"/>
      <c r="AJ923" s="48"/>
      <c r="AK923" s="47"/>
      <c r="AL923" s="49"/>
      <c r="AM923" s="47"/>
      <c r="AN923" s="47"/>
      <c r="AO923" s="47"/>
      <c r="AP923" s="47"/>
      <c r="AQ923" s="49"/>
      <c r="AR923" s="47"/>
      <c r="AS923" s="47"/>
      <c r="AT923" s="47"/>
      <c r="AU923" s="47"/>
      <c r="AV923" s="47"/>
      <c r="AW923" s="47"/>
    </row>
    <row r="924" spans="1:49" ht="30" customHeight="1">
      <c r="A924" s="1">
        <v>11</v>
      </c>
      <c r="B924" s="41" t="s">
        <v>986</v>
      </c>
      <c r="C924" s="42"/>
      <c r="D924" s="43"/>
      <c r="E924" s="43"/>
      <c r="F924" s="44"/>
      <c r="G924" s="44"/>
      <c r="H924" s="45"/>
      <c r="I924" s="43"/>
      <c r="J924" s="43"/>
      <c r="K924" s="43"/>
      <c r="L924" s="43"/>
      <c r="M924" s="43"/>
      <c r="N924" s="46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7"/>
      <c r="AI924" s="50"/>
      <c r="AJ924" s="48"/>
      <c r="AK924" s="47"/>
      <c r="AL924" s="49"/>
      <c r="AM924" s="47"/>
      <c r="AN924" s="47"/>
      <c r="AO924" s="51"/>
      <c r="AP924" s="47"/>
      <c r="AQ924" s="49"/>
      <c r="AR924" s="51"/>
      <c r="AS924" s="51"/>
      <c r="AT924" s="51"/>
      <c r="AU924" s="51"/>
      <c r="AV924" s="47"/>
      <c r="AW924" s="47"/>
    </row>
    <row r="925" spans="1:49" ht="30" customHeight="1">
      <c r="A925" s="1">
        <v>11</v>
      </c>
      <c r="B925" s="41" t="s">
        <v>986</v>
      </c>
      <c r="C925" s="42"/>
      <c r="D925" s="52" t="s">
        <v>47</v>
      </c>
      <c r="E925" s="52"/>
      <c r="F925" s="53">
        <v>10</v>
      </c>
      <c r="G925" s="44"/>
      <c r="H925" s="45"/>
      <c r="I925" s="54"/>
      <c r="J925" s="54"/>
      <c r="K925" s="55"/>
      <c r="L925" s="46"/>
      <c r="M925" s="4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47"/>
      <c r="AI925" s="50"/>
      <c r="AJ925" s="48"/>
      <c r="AK925" s="47"/>
      <c r="AL925" s="49"/>
      <c r="AM925" s="47"/>
      <c r="AN925" s="47"/>
      <c r="AO925" s="47"/>
      <c r="AP925" s="47"/>
      <c r="AQ925" s="49"/>
      <c r="AR925" s="47"/>
      <c r="AS925" s="47"/>
      <c r="AT925" s="47"/>
      <c r="AU925" s="47"/>
      <c r="AV925" s="47"/>
      <c r="AW925" s="47"/>
    </row>
    <row r="926" spans="1:49" ht="30" customHeight="1" thickBot="1">
      <c r="A926" s="1">
        <v>11</v>
      </c>
      <c r="B926" s="41" t="s">
        <v>986</v>
      </c>
      <c r="C926" s="42"/>
      <c r="D926" s="57" t="s">
        <v>48</v>
      </c>
      <c r="E926" s="57"/>
      <c r="F926" s="58">
        <v>10</v>
      </c>
      <c r="G926" s="44"/>
      <c r="H926" s="45"/>
      <c r="I926" s="54"/>
      <c r="J926" s="54"/>
      <c r="K926" s="55"/>
      <c r="L926" s="46"/>
      <c r="M926" s="4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47"/>
      <c r="AI926" s="50"/>
      <c r="AJ926" s="48"/>
      <c r="AK926" s="47"/>
      <c r="AL926" s="49"/>
      <c r="AM926" s="47"/>
      <c r="AN926" s="47"/>
      <c r="AO926" s="47"/>
      <c r="AP926" s="47"/>
      <c r="AQ926" s="49"/>
      <c r="AR926" s="47"/>
      <c r="AS926" s="47"/>
      <c r="AT926" s="47"/>
      <c r="AU926" s="47"/>
      <c r="AV926" s="47"/>
      <c r="AW926" s="47"/>
    </row>
    <row r="927" spans="1:49" ht="30" customHeight="1" thickBot="1">
      <c r="A927" s="1">
        <v>11</v>
      </c>
      <c r="B927" s="41" t="s">
        <v>986</v>
      </c>
      <c r="C927" s="42"/>
      <c r="D927" s="59" t="s">
        <v>49</v>
      </c>
      <c r="E927" s="59"/>
      <c r="F927" s="60">
        <v>30</v>
      </c>
      <c r="G927" s="44"/>
      <c r="H927" s="45"/>
      <c r="I927" s="61"/>
      <c r="J927" s="61"/>
      <c r="K927" s="42"/>
      <c r="L927" s="42"/>
      <c r="M927" s="42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62"/>
      <c r="AD927" s="62"/>
      <c r="AE927" s="63"/>
      <c r="AF927" s="42"/>
      <c r="AG927" s="56"/>
      <c r="AH927" s="47"/>
      <c r="AI927" s="64" t="s">
        <v>50</v>
      </c>
      <c r="AJ927" s="48"/>
      <c r="AK927" s="47"/>
      <c r="AL927" s="49"/>
      <c r="AM927" s="47"/>
      <c r="AN927" s="47"/>
      <c r="AO927" s="47"/>
      <c r="AP927" s="47"/>
      <c r="AQ927" s="49"/>
      <c r="AR927" s="47"/>
      <c r="AS927" s="47"/>
      <c r="AT927" s="47"/>
      <c r="AU927" s="47"/>
      <c r="AV927" s="47"/>
      <c r="AW927" s="65"/>
    </row>
    <row r="928" spans="1:49" ht="30" customHeight="1" thickBot="1">
      <c r="A928" s="1">
        <v>11</v>
      </c>
      <c r="B928" s="41" t="s">
        <v>986</v>
      </c>
      <c r="C928" s="42"/>
      <c r="D928" s="66" t="s">
        <v>51</v>
      </c>
      <c r="E928" s="66"/>
      <c r="F928" s="67">
        <v>0.41499999999999998</v>
      </c>
      <c r="G928" s="44"/>
      <c r="H928" s="45"/>
      <c r="I928" s="68"/>
      <c r="J928" s="68"/>
      <c r="K928" s="42"/>
      <c r="L928" s="42"/>
      <c r="M928" s="42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62" t="s">
        <v>52</v>
      </c>
      <c r="AD928" s="69"/>
      <c r="AE928" s="70" t="s">
        <v>53</v>
      </c>
      <c r="AF928" s="69"/>
      <c r="AG928" s="56"/>
      <c r="AH928" s="47"/>
      <c r="AI928" s="48"/>
      <c r="AJ928" s="48"/>
      <c r="AK928" s="47"/>
      <c r="AL928" s="49"/>
      <c r="AM928" s="47"/>
      <c r="AN928" s="47"/>
      <c r="AO928" s="47"/>
      <c r="AP928" s="47"/>
      <c r="AQ928" s="49"/>
      <c r="AR928" s="47" t="s">
        <v>52</v>
      </c>
      <c r="AS928" s="47"/>
      <c r="AT928" s="47" t="s">
        <v>53</v>
      </c>
      <c r="AU928" s="47"/>
      <c r="AV928" s="47"/>
      <c r="AW928" s="65"/>
    </row>
    <row r="929" spans="1:49" ht="30" customHeight="1" thickBot="1">
      <c r="A929" s="1">
        <v>11</v>
      </c>
      <c r="B929" s="41" t="s">
        <v>986</v>
      </c>
      <c r="C929" s="42"/>
      <c r="D929" s="71" t="s">
        <v>54</v>
      </c>
      <c r="E929" s="45"/>
      <c r="F929" s="45"/>
      <c r="G929" s="45"/>
      <c r="H929" s="45"/>
      <c r="I929" s="45"/>
      <c r="J929" s="45"/>
      <c r="K929" s="72"/>
      <c r="L929" s="72"/>
      <c r="M929" s="73" t="s">
        <v>55</v>
      </c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  <c r="AA929" s="74"/>
      <c r="AB929" s="74"/>
      <c r="AC929" s="75" t="s">
        <v>1</v>
      </c>
      <c r="AD929" s="76"/>
      <c r="AE929" s="76" t="s">
        <v>2</v>
      </c>
      <c r="AF929" s="76"/>
      <c r="AG929" s="77" t="s">
        <v>56</v>
      </c>
      <c r="AH929" s="78" t="s">
        <v>57</v>
      </c>
      <c r="AI929" s="79"/>
      <c r="AJ929" s="79"/>
      <c r="AK929" s="80"/>
      <c r="AL929" s="15"/>
      <c r="AM929" s="80"/>
      <c r="AN929" s="80"/>
      <c r="AO929" s="80"/>
      <c r="AP929" s="80"/>
      <c r="AQ929" s="15"/>
      <c r="AR929" s="78" t="s">
        <v>1</v>
      </c>
      <c r="AS929" s="81"/>
      <c r="AT929" s="78" t="s">
        <v>2</v>
      </c>
      <c r="AU929" s="81"/>
      <c r="AV929" s="82" t="s">
        <v>56</v>
      </c>
      <c r="AW929" s="83"/>
    </row>
    <row r="930" spans="1:49" ht="42" customHeight="1">
      <c r="A930" s="1">
        <v>11</v>
      </c>
      <c r="B930" s="41" t="s">
        <v>986</v>
      </c>
      <c r="C930" s="42"/>
      <c r="D930" s="474" t="s">
        <v>4</v>
      </c>
      <c r="E930" s="476" t="s">
        <v>5</v>
      </c>
      <c r="F930" s="476" t="s">
        <v>6</v>
      </c>
      <c r="G930" s="476" t="s">
        <v>58</v>
      </c>
      <c r="H930" s="476" t="s">
        <v>7</v>
      </c>
      <c r="I930" s="20" t="s">
        <v>8</v>
      </c>
      <c r="J930" s="20"/>
      <c r="K930" s="84" t="s">
        <v>9</v>
      </c>
      <c r="L930" s="85" t="s">
        <v>59</v>
      </c>
      <c r="M930" s="478" t="s">
        <v>60</v>
      </c>
      <c r="N930" s="480" t="s">
        <v>61</v>
      </c>
      <c r="O930" s="482" t="s">
        <v>62</v>
      </c>
      <c r="P930" s="482" t="s">
        <v>10</v>
      </c>
      <c r="Q930" s="484" t="s">
        <v>63</v>
      </c>
      <c r="R930" s="482" t="s">
        <v>64</v>
      </c>
      <c r="S930" s="482" t="s">
        <v>65</v>
      </c>
      <c r="T930" s="482" t="s">
        <v>66</v>
      </c>
      <c r="U930" s="482" t="s">
        <v>67</v>
      </c>
      <c r="V930" s="484" t="s">
        <v>11</v>
      </c>
      <c r="W930" s="251" t="s">
        <v>12</v>
      </c>
      <c r="X930" s="86" t="s">
        <v>13</v>
      </c>
      <c r="Y930" s="86" t="s">
        <v>14</v>
      </c>
      <c r="Z930" s="252" t="s">
        <v>15</v>
      </c>
      <c r="AA930" s="484" t="s">
        <v>16</v>
      </c>
      <c r="AB930" s="482" t="s">
        <v>17</v>
      </c>
      <c r="AC930" s="87" t="s">
        <v>18</v>
      </c>
      <c r="AD930" s="88" t="s">
        <v>19</v>
      </c>
      <c r="AE930" s="87" t="s">
        <v>30</v>
      </c>
      <c r="AF930" s="88" t="s">
        <v>21</v>
      </c>
      <c r="AG930" s="89" t="s">
        <v>22</v>
      </c>
      <c r="AH930" s="468" t="s">
        <v>23</v>
      </c>
      <c r="AI930" s="470" t="s">
        <v>24</v>
      </c>
      <c r="AJ930" s="470" t="s">
        <v>25</v>
      </c>
      <c r="AK930" s="470" t="s">
        <v>26</v>
      </c>
      <c r="AL930" s="91" t="s">
        <v>68</v>
      </c>
      <c r="AM930" s="90" t="s">
        <v>27</v>
      </c>
      <c r="AN930" s="92" t="s">
        <v>28</v>
      </c>
      <c r="AO930" s="93" t="s">
        <v>29</v>
      </c>
      <c r="AP930" s="28" t="s">
        <v>16</v>
      </c>
      <c r="AQ930" s="472" t="s">
        <v>17</v>
      </c>
      <c r="AR930" s="94" t="s">
        <v>18</v>
      </c>
      <c r="AS930" s="95" t="s">
        <v>19</v>
      </c>
      <c r="AT930" s="94" t="s">
        <v>30</v>
      </c>
      <c r="AU930" s="95" t="s">
        <v>21</v>
      </c>
      <c r="AV930" s="96" t="s">
        <v>31</v>
      </c>
      <c r="AW930" s="83"/>
    </row>
    <row r="931" spans="1:49" ht="30" customHeight="1" thickBot="1">
      <c r="A931" s="1">
        <v>11</v>
      </c>
      <c r="B931" s="41" t="s">
        <v>986</v>
      </c>
      <c r="C931" s="42"/>
      <c r="D931" s="475"/>
      <c r="E931" s="477"/>
      <c r="F931" s="477"/>
      <c r="G931" s="477"/>
      <c r="H931" s="477"/>
      <c r="I931" s="97" t="s">
        <v>69</v>
      </c>
      <c r="J931" s="97" t="s">
        <v>70</v>
      </c>
      <c r="K931" s="98" t="s">
        <v>34</v>
      </c>
      <c r="L931" s="99" t="s">
        <v>35</v>
      </c>
      <c r="M931" s="479"/>
      <c r="N931" s="481"/>
      <c r="O931" s="483"/>
      <c r="P931" s="483"/>
      <c r="Q931" s="485"/>
      <c r="R931" s="483"/>
      <c r="S931" s="483"/>
      <c r="T931" s="483"/>
      <c r="U931" s="483"/>
      <c r="V931" s="485"/>
      <c r="W931" s="100" t="s">
        <v>36</v>
      </c>
      <c r="X931" s="100" t="s">
        <v>37</v>
      </c>
      <c r="Y931" s="100" t="s">
        <v>38</v>
      </c>
      <c r="Z931" s="101" t="s">
        <v>39</v>
      </c>
      <c r="AA931" s="485"/>
      <c r="AB931" s="483"/>
      <c r="AC931" s="102" t="s">
        <v>40</v>
      </c>
      <c r="AD931" s="103" t="s">
        <v>40</v>
      </c>
      <c r="AE931" s="102" t="s">
        <v>40</v>
      </c>
      <c r="AF931" s="103" t="s">
        <v>40</v>
      </c>
      <c r="AG931" s="104">
        <v>10</v>
      </c>
      <c r="AH931" s="469"/>
      <c r="AI931" s="471"/>
      <c r="AJ931" s="471"/>
      <c r="AK931" s="471"/>
      <c r="AL931" s="36" t="s">
        <v>41</v>
      </c>
      <c r="AM931" s="105" t="s">
        <v>42</v>
      </c>
      <c r="AN931" s="106" t="s">
        <v>43</v>
      </c>
      <c r="AO931" s="107" t="s">
        <v>39</v>
      </c>
      <c r="AP931" s="37" t="s">
        <v>44</v>
      </c>
      <c r="AQ931" s="473"/>
      <c r="AR931" s="108" t="s">
        <v>40</v>
      </c>
      <c r="AS931" s="109" t="s">
        <v>40</v>
      </c>
      <c r="AT931" s="108" t="s">
        <v>40</v>
      </c>
      <c r="AU931" s="109" t="s">
        <v>40</v>
      </c>
      <c r="AV931" s="40">
        <v>10</v>
      </c>
      <c r="AW931" s="83"/>
    </row>
    <row r="932" spans="1:49" ht="30" customHeight="1">
      <c r="A932" s="1">
        <v>11</v>
      </c>
      <c r="B932" s="41" t="s">
        <v>986</v>
      </c>
      <c r="C932" s="322"/>
      <c r="D932" s="323" t="s">
        <v>988</v>
      </c>
      <c r="E932" s="324" t="s">
        <v>82</v>
      </c>
      <c r="F932" s="325" t="s">
        <v>989</v>
      </c>
      <c r="G932" s="284" t="s">
        <v>73</v>
      </c>
      <c r="H932" s="317"/>
      <c r="I932" s="286"/>
      <c r="J932" s="287"/>
      <c r="K932" s="288" t="s">
        <v>82</v>
      </c>
      <c r="L932" s="326" t="s">
        <v>82</v>
      </c>
      <c r="M932" s="290" t="s">
        <v>82</v>
      </c>
      <c r="N932" s="189">
        <v>0</v>
      </c>
      <c r="O932" s="190">
        <v>0</v>
      </c>
      <c r="P932" s="291">
        <v>0</v>
      </c>
      <c r="Q932" s="291">
        <v>0</v>
      </c>
      <c r="R932" s="291">
        <v>0</v>
      </c>
      <c r="S932" s="292">
        <v>0</v>
      </c>
      <c r="T932" s="292">
        <v>0</v>
      </c>
      <c r="U932" s="292">
        <v>0</v>
      </c>
      <c r="V932" s="293">
        <v>0</v>
      </c>
      <c r="W932" s="294">
        <v>0</v>
      </c>
      <c r="X932" s="327"/>
      <c r="Y932" s="296">
        <v>0</v>
      </c>
      <c r="Z932" s="297">
        <v>0</v>
      </c>
      <c r="AA932" s="291">
        <v>0</v>
      </c>
      <c r="AB932" s="298" t="s">
        <v>56</v>
      </c>
      <c r="AC932" s="299" t="s">
        <v>56</v>
      </c>
      <c r="AD932" s="300" t="s">
        <v>56</v>
      </c>
      <c r="AE932" s="299" t="s">
        <v>56</v>
      </c>
      <c r="AF932" s="300" t="s">
        <v>56</v>
      </c>
      <c r="AG932" s="301">
        <v>0</v>
      </c>
      <c r="AH932" s="301" t="s">
        <v>56</v>
      </c>
      <c r="AI932" s="302"/>
      <c r="AJ932" s="303"/>
      <c r="AK932" s="304"/>
      <c r="AL932" s="294"/>
      <c r="AM932" s="305"/>
      <c r="AN932" s="306"/>
      <c r="AO932" s="300">
        <f t="shared" ref="AO932:AO995" si="264">IFERROR((AM932/1000)*K932*L932*AN932/12,0)</f>
        <v>0</v>
      </c>
      <c r="AP932" s="307" t="s">
        <v>82</v>
      </c>
      <c r="AQ932" s="298" t="str" cm="1">
        <f t="array" ref="AQ932">_xlfn.IFS(OR($G932="公衆街路灯A",$G932="定額電灯"),$G932&amp;AP932,COUNTIF(G932,"*従量電灯*"),G932,1,"-")</f>
        <v>従量電灯</v>
      </c>
      <c r="AR932" s="308" t="str" cm="1">
        <f t="array" ref="AR932">_xlfn.IFS($AN932=0,"-",OR($AH932="対象外",$AH932="-"),"-",OR($G932="公衆街路灯A",$G932="定額電灯"),_xlfn.XLOOKUP($AQ932,削除禁止_電灯料金!$B:$B,削除禁止_電灯料金!$E:$E,0),1,"-")</f>
        <v>-</v>
      </c>
      <c r="AS932" s="309" t="str" cm="1">
        <f t="array" ref="AS932">_xlfn.IFS($AR932="-","-",OR($G932="公衆街路灯A",$G932="定額電灯"),_xlfn.XLOOKUP(AQ932,削除禁止_電灯料金!$B:$B,削除禁止_電灯料金!$D:$D,0),1,"-")</f>
        <v>-</v>
      </c>
      <c r="AT932" s="308" t="str">
        <f>IFERROR(IF(OR($G932="公衆街路灯A",$G932="定額電灯"),"-",ROUND((_xlfn.XLOOKUP($AQ932,削除禁止_電灯料金!$B:$B,削除禁止_電灯料金!$E:$E)*AM932/1000*$K932*$L932/12),2)),"-")</f>
        <v>-</v>
      </c>
      <c r="AU932" s="309" t="str">
        <f>IFERROR(IF(OR($G932="公衆街路灯A",$G932="定額電灯"),"-",ROUND((AM932/1000*$K932*$L932/12)*_xlfn.XLOOKUP($A932,削除禁止_電灯料金!K:K,削除禁止_電灯料金!M:M,"-"),2)),"-")</f>
        <v>-</v>
      </c>
      <c r="AV932" s="310">
        <f>IFERROR(IF(OR($G932="公衆街路灯A",$G932="定額電灯"),ROUND((((AR932+AS932)*AN932))*12*_xlfn.XLOOKUP($A932,削除禁止_電灯料金!K:K,削除禁止_電灯料金!N:N),0),ROUND((AT932+AU932)*AN932*12*_xlfn.XLOOKUP($A932,削除禁止_電灯料金!K:K,削除禁止_電灯料金!N:N),0)),0)</f>
        <v>0</v>
      </c>
      <c r="AW932" s="145"/>
    </row>
    <row r="933" spans="1:49" ht="30" customHeight="1">
      <c r="A933" s="1">
        <v>11</v>
      </c>
      <c r="B933" s="41" t="s">
        <v>986</v>
      </c>
      <c r="C933" s="328"/>
      <c r="D933" s="262" t="s">
        <v>990</v>
      </c>
      <c r="E933" s="263" t="s">
        <v>224</v>
      </c>
      <c r="F933" s="264" t="s">
        <v>991</v>
      </c>
      <c r="G933" s="148" t="s">
        <v>73</v>
      </c>
      <c r="H933" s="279"/>
      <c r="I933" s="280"/>
      <c r="J933" s="267"/>
      <c r="K933" s="152">
        <v>2</v>
      </c>
      <c r="L933" s="266">
        <v>230</v>
      </c>
      <c r="M933" s="281" t="s">
        <v>992</v>
      </c>
      <c r="N933" s="119" t="s">
        <v>134</v>
      </c>
      <c r="O933" s="120">
        <v>1</v>
      </c>
      <c r="P933" s="155" t="s">
        <v>294</v>
      </c>
      <c r="Q933" s="155">
        <v>0</v>
      </c>
      <c r="R933" s="155" t="s">
        <v>993</v>
      </c>
      <c r="S933" s="156">
        <v>0</v>
      </c>
      <c r="T933" s="156">
        <v>0</v>
      </c>
      <c r="U933" s="156">
        <v>0</v>
      </c>
      <c r="V933" s="157">
        <v>0</v>
      </c>
      <c r="W933" s="158">
        <v>47</v>
      </c>
      <c r="X933" s="329">
        <v>2</v>
      </c>
      <c r="Y933" s="160">
        <v>2</v>
      </c>
      <c r="Z933" s="161">
        <f t="shared" ref="Z933:Z935" si="265">K933*L933*W933*Y933/12/1000</f>
        <v>3.6033333333333335</v>
      </c>
      <c r="AA933" s="155">
        <v>0</v>
      </c>
      <c r="AB933" s="162" t="s">
        <v>80</v>
      </c>
      <c r="AC933" s="163" t="s">
        <v>56</v>
      </c>
      <c r="AD933" s="164" t="s">
        <v>56</v>
      </c>
      <c r="AE933" s="163" t="s">
        <v>56</v>
      </c>
      <c r="AF933" s="164">
        <f t="shared" ref="AF933:AF935" si="266">$B$2*Z933/Y933</f>
        <v>54.050000000000004</v>
      </c>
      <c r="AG933" s="165">
        <f t="shared" ref="AG933:AG935" si="267">Y933*AF933*120</f>
        <v>12972.000000000002</v>
      </c>
      <c r="AH933" s="166" t="s">
        <v>113</v>
      </c>
      <c r="AI933" s="167"/>
      <c r="AJ933" s="168"/>
      <c r="AK933" s="169"/>
      <c r="AL933" s="170"/>
      <c r="AM933" s="171"/>
      <c r="AN933" s="172"/>
      <c r="AO933" s="173">
        <f t="shared" si="264"/>
        <v>0</v>
      </c>
      <c r="AP933" s="174" t="s">
        <v>82</v>
      </c>
      <c r="AQ933" s="175" t="str" cm="1">
        <f t="array" ref="AQ933">_xlfn.IFS(OR($G933="公衆街路灯A",$G933="定額電灯"),$G933&amp;AP933,COUNTIF(G933,"*従量電灯*"),G933,1,"-")</f>
        <v>従量電灯</v>
      </c>
      <c r="AR933" s="176" t="str" cm="1">
        <f t="array" ref="AR933">_xlfn.IFS($AN933=0,"-",OR($AH933="対象外",$AH933="-"),"-",OR($G933="公衆街路灯A",$G933="定額電灯"),_xlfn.XLOOKUP($AQ933,削除禁止_電灯料金!$B:$B,削除禁止_電灯料金!$E:$E,0),1,"-")</f>
        <v>-</v>
      </c>
      <c r="AS933" s="177" t="str" cm="1">
        <f t="array" ref="AS933">_xlfn.IFS($AR933="-","-",OR($G933="公衆街路灯A",$G933="定額電灯"),_xlfn.XLOOKUP(AQ933,削除禁止_電灯料金!$B:$B,削除禁止_電灯料金!$D:$D,0),1,"-")</f>
        <v>-</v>
      </c>
      <c r="AT933" s="176">
        <f>IFERROR(IF(OR($G933="公衆街路灯A",$G933="定額電灯"),"-",ROUND((_xlfn.XLOOKUP($AQ933,削除禁止_電灯料金!$B:$B,削除禁止_電灯料金!$E:$E)*AM933/1000*$K933*$L933/12),2)),"-")</f>
        <v>0</v>
      </c>
      <c r="AU933" s="177">
        <f>IFERROR(IF(OR($G933="公衆街路灯A",$G933="定額電灯"),"-",ROUND((AM933/1000*$K933*$L933/12)*_xlfn.XLOOKUP($A933,削除禁止_電灯料金!K:K,削除禁止_電灯料金!M:M,"-"),2)),"-")</f>
        <v>0</v>
      </c>
      <c r="AV933" s="178">
        <f>IFERROR(IF(OR($G933="公衆街路灯A",$G933="定額電灯"),ROUND((((AR933+AS933)*AN933))*12*_xlfn.XLOOKUP($A933,削除禁止_電灯料金!K:K,削除禁止_電灯料金!N:N),0),ROUND((AT933+AU933)*AN933*12*_xlfn.XLOOKUP($A933,削除禁止_電灯料金!K:K,削除禁止_電灯料金!N:N),0)),0)</f>
        <v>0</v>
      </c>
      <c r="AW933" s="145"/>
    </row>
    <row r="934" spans="1:49" ht="30" customHeight="1">
      <c r="A934" s="1">
        <v>11</v>
      </c>
      <c r="B934" s="41" t="s">
        <v>986</v>
      </c>
      <c r="C934" s="328"/>
      <c r="D934" s="262" t="s">
        <v>990</v>
      </c>
      <c r="E934" s="263" t="s">
        <v>224</v>
      </c>
      <c r="F934" s="264" t="s">
        <v>991</v>
      </c>
      <c r="G934" s="148" t="s">
        <v>73</v>
      </c>
      <c r="H934" s="279"/>
      <c r="I934" s="280"/>
      <c r="J934" s="267"/>
      <c r="K934" s="152">
        <v>2</v>
      </c>
      <c r="L934" s="266">
        <v>230</v>
      </c>
      <c r="M934" s="281" t="s">
        <v>994</v>
      </c>
      <c r="N934" s="119" t="s">
        <v>134</v>
      </c>
      <c r="O934" s="120">
        <v>1</v>
      </c>
      <c r="P934" s="155" t="s">
        <v>294</v>
      </c>
      <c r="Q934" s="155">
        <v>0</v>
      </c>
      <c r="R934" s="155" t="s">
        <v>993</v>
      </c>
      <c r="S934" s="156">
        <v>0</v>
      </c>
      <c r="T934" s="156">
        <v>0</v>
      </c>
      <c r="U934" s="156">
        <v>0</v>
      </c>
      <c r="V934" s="157" t="s">
        <v>995</v>
      </c>
      <c r="W934" s="158">
        <v>47</v>
      </c>
      <c r="X934" s="329">
        <v>1</v>
      </c>
      <c r="Y934" s="160">
        <v>1</v>
      </c>
      <c r="Z934" s="161">
        <f t="shared" si="265"/>
        <v>1.8016666666666667</v>
      </c>
      <c r="AA934" s="155">
        <v>0</v>
      </c>
      <c r="AB934" s="162" t="s">
        <v>80</v>
      </c>
      <c r="AC934" s="163" t="s">
        <v>56</v>
      </c>
      <c r="AD934" s="164" t="s">
        <v>56</v>
      </c>
      <c r="AE934" s="163" t="s">
        <v>56</v>
      </c>
      <c r="AF934" s="164">
        <f t="shared" si="266"/>
        <v>54.050000000000004</v>
      </c>
      <c r="AG934" s="165">
        <f t="shared" si="267"/>
        <v>6486.0000000000009</v>
      </c>
      <c r="AH934" s="166" t="s">
        <v>113</v>
      </c>
      <c r="AI934" s="167"/>
      <c r="AJ934" s="168"/>
      <c r="AK934" s="169"/>
      <c r="AL934" s="170"/>
      <c r="AM934" s="171"/>
      <c r="AN934" s="172"/>
      <c r="AO934" s="173">
        <f t="shared" si="264"/>
        <v>0</v>
      </c>
      <c r="AP934" s="174" t="s">
        <v>82</v>
      </c>
      <c r="AQ934" s="175" t="str" cm="1">
        <f t="array" ref="AQ934">_xlfn.IFS(OR($G934="公衆街路灯A",$G934="定額電灯"),$G934&amp;AP934,COUNTIF(G934,"*従量電灯*"),G934,1,"-")</f>
        <v>従量電灯</v>
      </c>
      <c r="AR934" s="176" t="str" cm="1">
        <f t="array" ref="AR934">_xlfn.IFS($AN934=0,"-",OR($AH934="対象外",$AH934="-"),"-",OR($G934="公衆街路灯A",$G934="定額電灯"),_xlfn.XLOOKUP($AQ934,削除禁止_電灯料金!$B:$B,削除禁止_電灯料金!$E:$E,0),1,"-")</f>
        <v>-</v>
      </c>
      <c r="AS934" s="177" t="str" cm="1">
        <f t="array" ref="AS934">_xlfn.IFS($AR934="-","-",OR($G934="公衆街路灯A",$G934="定額電灯"),_xlfn.XLOOKUP(AQ934,削除禁止_電灯料金!$B:$B,削除禁止_電灯料金!$D:$D,0),1,"-")</f>
        <v>-</v>
      </c>
      <c r="AT934" s="176">
        <f>IFERROR(IF(OR($G934="公衆街路灯A",$G934="定額電灯"),"-",ROUND((_xlfn.XLOOKUP($AQ934,削除禁止_電灯料金!$B:$B,削除禁止_電灯料金!$E:$E)*AM934/1000*$K934*$L934/12),2)),"-")</f>
        <v>0</v>
      </c>
      <c r="AU934" s="177">
        <f>IFERROR(IF(OR($G934="公衆街路灯A",$G934="定額電灯"),"-",ROUND((AM934/1000*$K934*$L934/12)*_xlfn.XLOOKUP($A934,削除禁止_電灯料金!K:K,削除禁止_電灯料金!M:M,"-"),2)),"-")</f>
        <v>0</v>
      </c>
      <c r="AV934" s="178">
        <f>IFERROR(IF(OR($G934="公衆街路灯A",$G934="定額電灯"),ROUND((((AR934+AS934)*AN934))*12*_xlfn.XLOOKUP($A934,削除禁止_電灯料金!K:K,削除禁止_電灯料金!N:N),0),ROUND((AT934+AU934)*AN934*12*_xlfn.XLOOKUP($A934,削除禁止_電灯料金!K:K,削除禁止_電灯料金!N:N),0)),0)</f>
        <v>0</v>
      </c>
      <c r="AW934" s="145"/>
    </row>
    <row r="935" spans="1:49" ht="30" customHeight="1">
      <c r="A935" s="1">
        <v>11</v>
      </c>
      <c r="B935" s="41" t="s">
        <v>986</v>
      </c>
      <c r="C935" s="328"/>
      <c r="D935" s="262" t="s">
        <v>990</v>
      </c>
      <c r="E935" s="263" t="s">
        <v>224</v>
      </c>
      <c r="F935" s="264" t="s">
        <v>991</v>
      </c>
      <c r="G935" s="148" t="s">
        <v>73</v>
      </c>
      <c r="H935" s="279"/>
      <c r="I935" s="280"/>
      <c r="J935" s="267"/>
      <c r="K935" s="152">
        <v>2</v>
      </c>
      <c r="L935" s="266">
        <v>230</v>
      </c>
      <c r="M935" s="281" t="s">
        <v>996</v>
      </c>
      <c r="N935" s="119" t="s">
        <v>134</v>
      </c>
      <c r="O935" s="120">
        <v>1</v>
      </c>
      <c r="P935" s="155" t="s">
        <v>135</v>
      </c>
      <c r="Q935" s="155">
        <v>0</v>
      </c>
      <c r="R935" s="155" t="s">
        <v>112</v>
      </c>
      <c r="S935" s="156">
        <v>0</v>
      </c>
      <c r="T935" s="156">
        <v>0</v>
      </c>
      <c r="U935" s="156">
        <v>0</v>
      </c>
      <c r="V935" s="157">
        <v>0</v>
      </c>
      <c r="W935" s="158">
        <v>28</v>
      </c>
      <c r="X935" s="329">
        <v>4</v>
      </c>
      <c r="Y935" s="160">
        <v>4</v>
      </c>
      <c r="Z935" s="161">
        <f t="shared" si="265"/>
        <v>4.293333333333333</v>
      </c>
      <c r="AA935" s="155">
        <v>0</v>
      </c>
      <c r="AB935" s="162" t="s">
        <v>80</v>
      </c>
      <c r="AC935" s="163" t="s">
        <v>56</v>
      </c>
      <c r="AD935" s="164" t="s">
        <v>56</v>
      </c>
      <c r="AE935" s="163" t="s">
        <v>56</v>
      </c>
      <c r="AF935" s="164">
        <f t="shared" si="266"/>
        <v>32.199999999999996</v>
      </c>
      <c r="AG935" s="165">
        <f t="shared" si="267"/>
        <v>15455.999999999998</v>
      </c>
      <c r="AH935" s="166" t="s">
        <v>113</v>
      </c>
      <c r="AI935" s="167"/>
      <c r="AJ935" s="168"/>
      <c r="AK935" s="169"/>
      <c r="AL935" s="170"/>
      <c r="AM935" s="171"/>
      <c r="AN935" s="172"/>
      <c r="AO935" s="173">
        <f t="shared" si="264"/>
        <v>0</v>
      </c>
      <c r="AP935" s="174" t="s">
        <v>82</v>
      </c>
      <c r="AQ935" s="175" t="str" cm="1">
        <f t="array" ref="AQ935">_xlfn.IFS(OR($G935="公衆街路灯A",$G935="定額電灯"),$G935&amp;AP935,COUNTIF(G935,"*従量電灯*"),G935,1,"-")</f>
        <v>従量電灯</v>
      </c>
      <c r="AR935" s="176" t="str" cm="1">
        <f t="array" ref="AR935">_xlfn.IFS($AN935=0,"-",OR($AH935="対象外",$AH935="-"),"-",OR($G935="公衆街路灯A",$G935="定額電灯"),_xlfn.XLOOKUP($AQ935,削除禁止_電灯料金!$B:$B,削除禁止_電灯料金!$E:$E,0),1,"-")</f>
        <v>-</v>
      </c>
      <c r="AS935" s="177" t="str" cm="1">
        <f t="array" ref="AS935">_xlfn.IFS($AR935="-","-",OR($G935="公衆街路灯A",$G935="定額電灯"),_xlfn.XLOOKUP(AQ935,削除禁止_電灯料金!$B:$B,削除禁止_電灯料金!$D:$D,0),1,"-")</f>
        <v>-</v>
      </c>
      <c r="AT935" s="176">
        <f>IFERROR(IF(OR($G935="公衆街路灯A",$G935="定額電灯"),"-",ROUND((_xlfn.XLOOKUP($AQ935,削除禁止_電灯料金!$B:$B,削除禁止_電灯料金!$E:$E)*AM935/1000*$K935*$L935/12),2)),"-")</f>
        <v>0</v>
      </c>
      <c r="AU935" s="177">
        <f>IFERROR(IF(OR($G935="公衆街路灯A",$G935="定額電灯"),"-",ROUND((AM935/1000*$K935*$L935/12)*_xlfn.XLOOKUP($A935,削除禁止_電灯料金!K:K,削除禁止_電灯料金!M:M,"-"),2)),"-")</f>
        <v>0</v>
      </c>
      <c r="AV935" s="178">
        <f>IFERROR(IF(OR($G935="公衆街路灯A",$G935="定額電灯"),ROUND((((AR935+AS935)*AN935))*12*_xlfn.XLOOKUP($A935,削除禁止_電灯料金!K:K,削除禁止_電灯料金!N:N),0),ROUND((AT935+AU935)*AN935*12*_xlfn.XLOOKUP($A935,削除禁止_電灯料金!K:K,削除禁止_電灯料金!N:N),0)),0)</f>
        <v>0</v>
      </c>
      <c r="AW935" s="145"/>
    </row>
    <row r="936" spans="1:49" ht="30" customHeight="1">
      <c r="A936" s="1">
        <v>11</v>
      </c>
      <c r="B936" s="41" t="s">
        <v>986</v>
      </c>
      <c r="C936" s="328"/>
      <c r="D936" s="268" t="s">
        <v>990</v>
      </c>
      <c r="E936" s="269" t="s">
        <v>224</v>
      </c>
      <c r="F936" s="270" t="s">
        <v>991</v>
      </c>
      <c r="G936" s="182" t="s">
        <v>73</v>
      </c>
      <c r="H936" s="183" t="s">
        <v>118</v>
      </c>
      <c r="I936" s="311"/>
      <c r="J936" s="312"/>
      <c r="K936" s="186" t="s">
        <v>56</v>
      </c>
      <c r="L936" s="330" t="s">
        <v>56</v>
      </c>
      <c r="M936" s="313" t="s">
        <v>997</v>
      </c>
      <c r="N936" s="189" t="s">
        <v>175</v>
      </c>
      <c r="O936" s="190">
        <v>1</v>
      </c>
      <c r="P936" s="191" t="s">
        <v>998</v>
      </c>
      <c r="Q936" s="191">
        <v>0</v>
      </c>
      <c r="R936" s="191">
        <v>0</v>
      </c>
      <c r="S936" s="192">
        <v>0</v>
      </c>
      <c r="T936" s="192">
        <v>0</v>
      </c>
      <c r="U936" s="192">
        <v>0</v>
      </c>
      <c r="V936" s="193">
        <v>0</v>
      </c>
      <c r="W936" s="194">
        <v>0</v>
      </c>
      <c r="X936" s="331">
        <v>3</v>
      </c>
      <c r="Y936" s="196">
        <v>3</v>
      </c>
      <c r="Z936" s="197">
        <v>0</v>
      </c>
      <c r="AA936" s="191">
        <v>0</v>
      </c>
      <c r="AB936" s="198" t="s">
        <v>80</v>
      </c>
      <c r="AC936" s="199" t="s">
        <v>56</v>
      </c>
      <c r="AD936" s="200" t="s">
        <v>56</v>
      </c>
      <c r="AE936" s="199" t="s">
        <v>56</v>
      </c>
      <c r="AF936" s="200">
        <v>0</v>
      </c>
      <c r="AG936" s="201">
        <v>0</v>
      </c>
      <c r="AH936" s="201" t="s">
        <v>124</v>
      </c>
      <c r="AI936" s="202" t="s">
        <v>487</v>
      </c>
      <c r="AJ936" s="203"/>
      <c r="AK936" s="204"/>
      <c r="AL936" s="194"/>
      <c r="AM936" s="205"/>
      <c r="AN936" s="206"/>
      <c r="AO936" s="200">
        <f t="shared" si="264"/>
        <v>0</v>
      </c>
      <c r="AP936" s="207" t="s">
        <v>82</v>
      </c>
      <c r="AQ936" s="198" t="str" cm="1">
        <f t="array" ref="AQ936">_xlfn.IFS(OR($G936="公衆街路灯A",$G936="定額電灯"),$G936&amp;AP936,COUNTIF(G936,"*従量電灯*"),G936,1,"-")</f>
        <v>従量電灯</v>
      </c>
      <c r="AR936" s="208" t="str" cm="1">
        <f t="array" ref="AR936">_xlfn.IFS($AN936=0,"-",OR($AH936="対象外",$AH936="-"),"-",OR($G936="公衆街路灯A",$G936="定額電灯"),_xlfn.XLOOKUP($AQ936,削除禁止_電灯料金!$B:$B,削除禁止_電灯料金!$E:$E,0),1,"-")</f>
        <v>-</v>
      </c>
      <c r="AS936" s="209" t="str" cm="1">
        <f t="array" ref="AS936">_xlfn.IFS($AR936="-","-",OR($G936="公衆街路灯A",$G936="定額電灯"),_xlfn.XLOOKUP(AQ936,削除禁止_電灯料金!$B:$B,削除禁止_電灯料金!$D:$D,0),1,"-")</f>
        <v>-</v>
      </c>
      <c r="AT936" s="208" t="str">
        <f>IFERROR(IF(OR($G936="公衆街路灯A",$G936="定額電灯"),"-",ROUND((_xlfn.XLOOKUP($AQ936,削除禁止_電灯料金!$B:$B,削除禁止_電灯料金!$E:$E)*AM936/1000*$K936*$L936/12),2)),"-")</f>
        <v>-</v>
      </c>
      <c r="AU936" s="209" t="str">
        <f>IFERROR(IF(OR($G936="公衆街路灯A",$G936="定額電灯"),"-",ROUND((AM936/1000*$K936*$L936/12)*_xlfn.XLOOKUP($A936,削除禁止_電灯料金!K:K,削除禁止_電灯料金!M:M,"-"),2)),"-")</f>
        <v>-</v>
      </c>
      <c r="AV936" s="210">
        <f>IFERROR(IF(OR($G936="公衆街路灯A",$G936="定額電灯"),ROUND((((AR936+AS936)*AN936))*12*_xlfn.XLOOKUP($A936,削除禁止_電灯料金!K:K,削除禁止_電灯料金!N:N),0),ROUND((AT936+AU936)*AN936*12*_xlfn.XLOOKUP($A936,削除禁止_電灯料金!K:K,削除禁止_電灯料金!N:N),0)),0)</f>
        <v>0</v>
      </c>
      <c r="AW936" s="145"/>
    </row>
    <row r="937" spans="1:49" ht="30" customHeight="1">
      <c r="A937" s="1">
        <v>11</v>
      </c>
      <c r="B937" s="41" t="s">
        <v>986</v>
      </c>
      <c r="C937" s="332"/>
      <c r="D937" s="262" t="s">
        <v>990</v>
      </c>
      <c r="E937" s="263" t="s">
        <v>224</v>
      </c>
      <c r="F937" s="264" t="s">
        <v>991</v>
      </c>
      <c r="G937" s="148" t="s">
        <v>73</v>
      </c>
      <c r="H937" s="279"/>
      <c r="I937" s="280"/>
      <c r="J937" s="267"/>
      <c r="K937" s="152">
        <v>24</v>
      </c>
      <c r="L937" s="266">
        <v>365</v>
      </c>
      <c r="M937" s="281" t="s">
        <v>999</v>
      </c>
      <c r="N937" s="119" t="s">
        <v>416</v>
      </c>
      <c r="O937" s="120">
        <v>1</v>
      </c>
      <c r="P937" s="155" t="s">
        <v>135</v>
      </c>
      <c r="Q937" s="155">
        <v>0</v>
      </c>
      <c r="R937" s="155">
        <v>0</v>
      </c>
      <c r="S937" s="156" t="s">
        <v>100</v>
      </c>
      <c r="T937" s="156" t="s">
        <v>877</v>
      </c>
      <c r="U937" s="156" t="s">
        <v>102</v>
      </c>
      <c r="V937" s="157">
        <v>0</v>
      </c>
      <c r="W937" s="158">
        <v>28</v>
      </c>
      <c r="X937" s="329">
        <v>1</v>
      </c>
      <c r="Y937" s="160">
        <v>1</v>
      </c>
      <c r="Z937" s="161">
        <f t="shared" ref="Z937:Z938" si="268">K937*L937*W937*Y937/12/1000</f>
        <v>20.440000000000001</v>
      </c>
      <c r="AA937" s="155">
        <v>0</v>
      </c>
      <c r="AB937" s="162" t="s">
        <v>80</v>
      </c>
      <c r="AC937" s="163" t="s">
        <v>56</v>
      </c>
      <c r="AD937" s="164" t="s">
        <v>56</v>
      </c>
      <c r="AE937" s="163" t="s">
        <v>56</v>
      </c>
      <c r="AF937" s="164">
        <f t="shared" ref="AF937:AF938" si="269">$B$2*Z937/Y937</f>
        <v>613.20000000000005</v>
      </c>
      <c r="AG937" s="165">
        <f t="shared" ref="AG937:AG938" si="270">Y937*AF937*120</f>
        <v>73584</v>
      </c>
      <c r="AH937" s="166" t="s">
        <v>81</v>
      </c>
      <c r="AI937" s="167"/>
      <c r="AJ937" s="168"/>
      <c r="AK937" s="169"/>
      <c r="AL937" s="170"/>
      <c r="AM937" s="171"/>
      <c r="AN937" s="172"/>
      <c r="AO937" s="173">
        <f t="shared" si="264"/>
        <v>0</v>
      </c>
      <c r="AP937" s="174" t="s">
        <v>82</v>
      </c>
      <c r="AQ937" s="175" t="str" cm="1">
        <f t="array" ref="AQ937">_xlfn.IFS(OR($G937="公衆街路灯A",$G937="定額電灯"),$G937&amp;AP937,COUNTIF(G937,"*従量電灯*"),G937,1,"-")</f>
        <v>従量電灯</v>
      </c>
      <c r="AR937" s="176" t="str" cm="1">
        <f t="array" ref="AR937">_xlfn.IFS($AN937=0,"-",OR($AH937="対象外",$AH937="-"),"-",OR($G937="公衆街路灯A",$G937="定額電灯"),_xlfn.XLOOKUP($AQ937,削除禁止_電灯料金!$B:$B,削除禁止_電灯料金!$E:$E,0),1,"-")</f>
        <v>-</v>
      </c>
      <c r="AS937" s="177" t="str" cm="1">
        <f t="array" ref="AS937">_xlfn.IFS($AR937="-","-",OR($G937="公衆街路灯A",$G937="定額電灯"),_xlfn.XLOOKUP(AQ937,削除禁止_電灯料金!$B:$B,削除禁止_電灯料金!$D:$D,0),1,"-")</f>
        <v>-</v>
      </c>
      <c r="AT937" s="176">
        <f>IFERROR(IF(OR($G937="公衆街路灯A",$G937="定額電灯"),"-",ROUND((_xlfn.XLOOKUP($AQ937,削除禁止_電灯料金!$B:$B,削除禁止_電灯料金!$E:$E)*AM937/1000*$K937*$L937/12),2)),"-")</f>
        <v>0</v>
      </c>
      <c r="AU937" s="177">
        <f>IFERROR(IF(OR($G937="公衆街路灯A",$G937="定額電灯"),"-",ROUND((AM937/1000*$K937*$L937/12)*_xlfn.XLOOKUP($A937,削除禁止_電灯料金!K:K,削除禁止_電灯料金!M:M,"-"),2)),"-")</f>
        <v>0</v>
      </c>
      <c r="AV937" s="178">
        <f>IFERROR(IF(OR($G937="公衆街路灯A",$G937="定額電灯"),ROUND((((AR937+AS937)*AN937))*12*_xlfn.XLOOKUP($A937,削除禁止_電灯料金!K:K,削除禁止_電灯料金!N:N),0),ROUND((AT937+AU937)*AN937*12*_xlfn.XLOOKUP($A937,削除禁止_電灯料金!K:K,削除禁止_電灯料金!N:N),0)),0)</f>
        <v>0</v>
      </c>
      <c r="AW937" s="145"/>
    </row>
    <row r="938" spans="1:49" ht="30" customHeight="1">
      <c r="A938" s="1">
        <v>11</v>
      </c>
      <c r="B938" s="41" t="s">
        <v>986</v>
      </c>
      <c r="C938" s="333"/>
      <c r="D938" s="262" t="s">
        <v>990</v>
      </c>
      <c r="E938" s="263" t="s">
        <v>224</v>
      </c>
      <c r="F938" s="264" t="s">
        <v>1000</v>
      </c>
      <c r="G938" s="148" t="s">
        <v>73</v>
      </c>
      <c r="H938" s="279"/>
      <c r="I938" s="280"/>
      <c r="J938" s="267"/>
      <c r="K938" s="152">
        <v>0</v>
      </c>
      <c r="L938" s="266">
        <v>0</v>
      </c>
      <c r="M938" s="281" t="s">
        <v>1001</v>
      </c>
      <c r="N938" s="119" t="s">
        <v>134</v>
      </c>
      <c r="O938" s="120">
        <v>2</v>
      </c>
      <c r="P938" s="155" t="s">
        <v>294</v>
      </c>
      <c r="Q938" s="155">
        <v>0</v>
      </c>
      <c r="R938" s="155">
        <v>0</v>
      </c>
      <c r="S938" s="156">
        <v>0</v>
      </c>
      <c r="T938" s="156">
        <v>0</v>
      </c>
      <c r="U938" s="156">
        <v>0</v>
      </c>
      <c r="V938" s="157">
        <v>0</v>
      </c>
      <c r="W938" s="158">
        <v>47</v>
      </c>
      <c r="X938" s="329">
        <v>1</v>
      </c>
      <c r="Y938" s="160">
        <v>2</v>
      </c>
      <c r="Z938" s="161">
        <f t="shared" si="268"/>
        <v>0</v>
      </c>
      <c r="AA938" s="155">
        <v>0</v>
      </c>
      <c r="AB938" s="162" t="s">
        <v>80</v>
      </c>
      <c r="AC938" s="163" t="s">
        <v>56</v>
      </c>
      <c r="AD938" s="164" t="s">
        <v>56</v>
      </c>
      <c r="AE938" s="163" t="s">
        <v>56</v>
      </c>
      <c r="AF938" s="164">
        <f t="shared" si="269"/>
        <v>0</v>
      </c>
      <c r="AG938" s="165">
        <f t="shared" si="270"/>
        <v>0</v>
      </c>
      <c r="AH938" s="166" t="s">
        <v>113</v>
      </c>
      <c r="AI938" s="167"/>
      <c r="AJ938" s="168"/>
      <c r="AK938" s="169"/>
      <c r="AL938" s="170"/>
      <c r="AM938" s="171"/>
      <c r="AN938" s="172"/>
      <c r="AO938" s="173">
        <f t="shared" si="264"/>
        <v>0</v>
      </c>
      <c r="AP938" s="174" t="s">
        <v>82</v>
      </c>
      <c r="AQ938" s="175" t="str" cm="1">
        <f t="array" ref="AQ938">_xlfn.IFS(OR($G938="公衆街路灯A",$G938="定額電灯"),$G938&amp;AP938,COUNTIF(G938,"*従量電灯*"),G938,1,"-")</f>
        <v>従量電灯</v>
      </c>
      <c r="AR938" s="176" t="str" cm="1">
        <f t="array" ref="AR938">_xlfn.IFS($AN938=0,"-",OR($AH938="対象外",$AH938="-"),"-",OR($G938="公衆街路灯A",$G938="定額電灯"),_xlfn.XLOOKUP($AQ938,削除禁止_電灯料金!$B:$B,削除禁止_電灯料金!$E:$E,0),1,"-")</f>
        <v>-</v>
      </c>
      <c r="AS938" s="177" t="str" cm="1">
        <f t="array" ref="AS938">_xlfn.IFS($AR938="-","-",OR($G938="公衆街路灯A",$G938="定額電灯"),_xlfn.XLOOKUP(AQ938,削除禁止_電灯料金!$B:$B,削除禁止_電灯料金!$D:$D,0),1,"-")</f>
        <v>-</v>
      </c>
      <c r="AT938" s="176">
        <f>IFERROR(IF(OR($G938="公衆街路灯A",$G938="定額電灯"),"-",ROUND((_xlfn.XLOOKUP($AQ938,削除禁止_電灯料金!$B:$B,削除禁止_電灯料金!$E:$E)*AM938/1000*$K938*$L938/12),2)),"-")</f>
        <v>0</v>
      </c>
      <c r="AU938" s="177">
        <f>IFERROR(IF(OR($G938="公衆街路灯A",$G938="定額電灯"),"-",ROUND((AM938/1000*$K938*$L938/12)*_xlfn.XLOOKUP($A938,削除禁止_電灯料金!K:K,削除禁止_電灯料金!M:M,"-"),2)),"-")</f>
        <v>0</v>
      </c>
      <c r="AV938" s="178">
        <f>IFERROR(IF(OR($G938="公衆街路灯A",$G938="定額電灯"),ROUND((((AR938+AS938)*AN938))*12*_xlfn.XLOOKUP($A938,削除禁止_電灯料金!K:K,削除禁止_電灯料金!N:N),0),ROUND((AT938+AU938)*AN938*12*_xlfn.XLOOKUP($A938,削除禁止_電灯料金!K:K,削除禁止_電灯料金!N:N),0)),0)</f>
        <v>0</v>
      </c>
      <c r="AW938" s="145"/>
    </row>
    <row r="939" spans="1:49" ht="30" customHeight="1">
      <c r="A939" s="1">
        <v>11</v>
      </c>
      <c r="B939" s="41" t="s">
        <v>986</v>
      </c>
      <c r="C939" s="328"/>
      <c r="D939" s="268" t="s">
        <v>990</v>
      </c>
      <c r="E939" s="269" t="s">
        <v>224</v>
      </c>
      <c r="F939" s="270" t="s">
        <v>1000</v>
      </c>
      <c r="G939" s="182" t="s">
        <v>73</v>
      </c>
      <c r="H939" s="183" t="s">
        <v>118</v>
      </c>
      <c r="I939" s="311"/>
      <c r="J939" s="312"/>
      <c r="K939" s="186" t="s">
        <v>56</v>
      </c>
      <c r="L939" s="330" t="s">
        <v>56</v>
      </c>
      <c r="M939" s="313" t="s">
        <v>1002</v>
      </c>
      <c r="N939" s="189" t="s">
        <v>175</v>
      </c>
      <c r="O939" s="190">
        <v>1</v>
      </c>
      <c r="P939" s="191" t="s">
        <v>998</v>
      </c>
      <c r="Q939" s="191">
        <v>0</v>
      </c>
      <c r="R939" s="191">
        <v>0</v>
      </c>
      <c r="S939" s="192">
        <v>0</v>
      </c>
      <c r="T939" s="192">
        <v>0</v>
      </c>
      <c r="U939" s="192">
        <v>0</v>
      </c>
      <c r="V939" s="193">
        <v>0</v>
      </c>
      <c r="W939" s="194">
        <v>0</v>
      </c>
      <c r="X939" s="331">
        <v>1</v>
      </c>
      <c r="Y939" s="196">
        <v>1</v>
      </c>
      <c r="Z939" s="197">
        <v>0</v>
      </c>
      <c r="AA939" s="191">
        <v>0</v>
      </c>
      <c r="AB939" s="198" t="s">
        <v>80</v>
      </c>
      <c r="AC939" s="199" t="s">
        <v>56</v>
      </c>
      <c r="AD939" s="200" t="s">
        <v>56</v>
      </c>
      <c r="AE939" s="199" t="s">
        <v>56</v>
      </c>
      <c r="AF939" s="200">
        <v>0</v>
      </c>
      <c r="AG939" s="201">
        <v>0</v>
      </c>
      <c r="AH939" s="201" t="s">
        <v>124</v>
      </c>
      <c r="AI939" s="202" t="s">
        <v>487</v>
      </c>
      <c r="AJ939" s="203"/>
      <c r="AK939" s="204"/>
      <c r="AL939" s="194"/>
      <c r="AM939" s="205"/>
      <c r="AN939" s="206"/>
      <c r="AO939" s="200">
        <f t="shared" si="264"/>
        <v>0</v>
      </c>
      <c r="AP939" s="207" t="s">
        <v>82</v>
      </c>
      <c r="AQ939" s="198" t="str" cm="1">
        <f t="array" ref="AQ939">_xlfn.IFS(OR($G939="公衆街路灯A",$G939="定額電灯"),$G939&amp;AP939,COUNTIF(G939,"*従量電灯*"),G939,1,"-")</f>
        <v>従量電灯</v>
      </c>
      <c r="AR939" s="208" t="str" cm="1">
        <f t="array" ref="AR939">_xlfn.IFS($AN939=0,"-",OR($AH939="対象外",$AH939="-"),"-",OR($G939="公衆街路灯A",$G939="定額電灯"),_xlfn.XLOOKUP($AQ939,削除禁止_電灯料金!$B:$B,削除禁止_電灯料金!$E:$E,0),1,"-")</f>
        <v>-</v>
      </c>
      <c r="AS939" s="209" t="str" cm="1">
        <f t="array" ref="AS939">_xlfn.IFS($AR939="-","-",OR($G939="公衆街路灯A",$G939="定額電灯"),_xlfn.XLOOKUP(AQ939,削除禁止_電灯料金!$B:$B,削除禁止_電灯料金!$D:$D,0),1,"-")</f>
        <v>-</v>
      </c>
      <c r="AT939" s="208" t="str">
        <f>IFERROR(IF(OR($G939="公衆街路灯A",$G939="定額電灯"),"-",ROUND((_xlfn.XLOOKUP($AQ939,削除禁止_電灯料金!$B:$B,削除禁止_電灯料金!$E:$E)*AM939/1000*$K939*$L939/12),2)),"-")</f>
        <v>-</v>
      </c>
      <c r="AU939" s="209" t="str">
        <f>IFERROR(IF(OR($G939="公衆街路灯A",$G939="定額電灯"),"-",ROUND((AM939/1000*$K939*$L939/12)*_xlfn.XLOOKUP($A939,削除禁止_電灯料金!K:K,削除禁止_電灯料金!M:M,"-"),2)),"-")</f>
        <v>-</v>
      </c>
      <c r="AV939" s="210">
        <f>IFERROR(IF(OR($G939="公衆街路灯A",$G939="定額電灯"),ROUND((((AR939+AS939)*AN939))*12*_xlfn.XLOOKUP($A939,削除禁止_電灯料金!K:K,削除禁止_電灯料金!N:N),0),ROUND((AT939+AU939)*AN939*12*_xlfn.XLOOKUP($A939,削除禁止_電灯料金!K:K,削除禁止_電灯料金!N:N),0)),0)</f>
        <v>0</v>
      </c>
      <c r="AW939" s="145"/>
    </row>
    <row r="940" spans="1:49" ht="30" customHeight="1">
      <c r="A940" s="1">
        <v>11</v>
      </c>
      <c r="B940" s="41" t="s">
        <v>986</v>
      </c>
      <c r="C940" s="328"/>
      <c r="D940" s="268" t="s">
        <v>990</v>
      </c>
      <c r="E940" s="269" t="s">
        <v>224</v>
      </c>
      <c r="F940" s="270" t="s">
        <v>1000</v>
      </c>
      <c r="G940" s="182" t="s">
        <v>73</v>
      </c>
      <c r="H940" s="183" t="s">
        <v>118</v>
      </c>
      <c r="I940" s="311"/>
      <c r="J940" s="312"/>
      <c r="K940" s="186">
        <v>24</v>
      </c>
      <c r="L940" s="330">
        <v>365</v>
      </c>
      <c r="M940" s="313" t="s">
        <v>1003</v>
      </c>
      <c r="N940" s="189" t="s">
        <v>416</v>
      </c>
      <c r="O940" s="190">
        <v>1</v>
      </c>
      <c r="P940" s="191" t="s">
        <v>486</v>
      </c>
      <c r="Q940" s="191">
        <v>0</v>
      </c>
      <c r="R940" s="191">
        <v>0</v>
      </c>
      <c r="S940" s="192" t="s">
        <v>100</v>
      </c>
      <c r="T940" s="192" t="s">
        <v>877</v>
      </c>
      <c r="U940" s="192" t="s">
        <v>102</v>
      </c>
      <c r="V940" s="193">
        <v>0</v>
      </c>
      <c r="W940" s="194" t="s">
        <v>56</v>
      </c>
      <c r="X940" s="331">
        <v>1</v>
      </c>
      <c r="Y940" s="196">
        <v>1</v>
      </c>
      <c r="Z940" s="197">
        <v>0</v>
      </c>
      <c r="AA940" s="191">
        <v>0</v>
      </c>
      <c r="AB940" s="198" t="s">
        <v>80</v>
      </c>
      <c r="AC940" s="199" t="s">
        <v>56</v>
      </c>
      <c r="AD940" s="200" t="s">
        <v>56</v>
      </c>
      <c r="AE940" s="199" t="s">
        <v>56</v>
      </c>
      <c r="AF940" s="200">
        <v>0</v>
      </c>
      <c r="AG940" s="201">
        <v>0</v>
      </c>
      <c r="AH940" s="201" t="s">
        <v>124</v>
      </c>
      <c r="AI940" s="202" t="s">
        <v>487</v>
      </c>
      <c r="AJ940" s="203"/>
      <c r="AK940" s="204"/>
      <c r="AL940" s="194"/>
      <c r="AM940" s="205"/>
      <c r="AN940" s="206"/>
      <c r="AO940" s="200">
        <f t="shared" si="264"/>
        <v>0</v>
      </c>
      <c r="AP940" s="207" t="s">
        <v>82</v>
      </c>
      <c r="AQ940" s="198" t="str" cm="1">
        <f t="array" ref="AQ940">_xlfn.IFS(OR($G940="公衆街路灯A",$G940="定額電灯"),$G940&amp;AP940,COUNTIF(G940,"*従量電灯*"),G940,1,"-")</f>
        <v>従量電灯</v>
      </c>
      <c r="AR940" s="208" t="str" cm="1">
        <f t="array" ref="AR940">_xlfn.IFS($AN940=0,"-",OR($AH940="対象外",$AH940="-"),"-",OR($G940="公衆街路灯A",$G940="定額電灯"),_xlfn.XLOOKUP($AQ940,削除禁止_電灯料金!$B:$B,削除禁止_電灯料金!$E:$E,0),1,"-")</f>
        <v>-</v>
      </c>
      <c r="AS940" s="209" t="str" cm="1">
        <f t="array" ref="AS940">_xlfn.IFS($AR940="-","-",OR($G940="公衆街路灯A",$G940="定額電灯"),_xlfn.XLOOKUP(AQ940,削除禁止_電灯料金!$B:$B,削除禁止_電灯料金!$D:$D,0),1,"-")</f>
        <v>-</v>
      </c>
      <c r="AT940" s="208">
        <f>IFERROR(IF(OR($G940="公衆街路灯A",$G940="定額電灯"),"-",ROUND((_xlfn.XLOOKUP($AQ940,削除禁止_電灯料金!$B:$B,削除禁止_電灯料金!$E:$E)*AM940/1000*$K940*$L940/12),2)),"-")</f>
        <v>0</v>
      </c>
      <c r="AU940" s="209">
        <f>IFERROR(IF(OR($G940="公衆街路灯A",$G940="定額電灯"),"-",ROUND((AM940/1000*$K940*$L940/12)*_xlfn.XLOOKUP($A940,削除禁止_電灯料金!K:K,削除禁止_電灯料金!M:M,"-"),2)),"-")</f>
        <v>0</v>
      </c>
      <c r="AV940" s="210">
        <f>IFERROR(IF(OR($G940="公衆街路灯A",$G940="定額電灯"),ROUND((((AR940+AS940)*AN940))*12*_xlfn.XLOOKUP($A940,削除禁止_電灯料金!K:K,削除禁止_電灯料金!N:N),0),ROUND((AT940+AU940)*AN940*12*_xlfn.XLOOKUP($A940,削除禁止_電灯料金!K:K,削除禁止_電灯料金!N:N),0)),0)</f>
        <v>0</v>
      </c>
      <c r="AW940" s="145"/>
    </row>
    <row r="941" spans="1:49" ht="30" customHeight="1">
      <c r="A941" s="1">
        <v>11</v>
      </c>
      <c r="B941" s="41" t="s">
        <v>986</v>
      </c>
      <c r="C941" s="328"/>
      <c r="D941" s="262" t="s">
        <v>990</v>
      </c>
      <c r="E941" s="263" t="s">
        <v>224</v>
      </c>
      <c r="F941" s="264" t="s">
        <v>516</v>
      </c>
      <c r="G941" s="148" t="s">
        <v>73</v>
      </c>
      <c r="H941" s="279"/>
      <c r="I941" s="280"/>
      <c r="J941" s="267"/>
      <c r="K941" s="152">
        <v>6</v>
      </c>
      <c r="L941" s="266">
        <v>230</v>
      </c>
      <c r="M941" s="281" t="s">
        <v>1001</v>
      </c>
      <c r="N941" s="119" t="s">
        <v>134</v>
      </c>
      <c r="O941" s="120">
        <v>2</v>
      </c>
      <c r="P941" s="155" t="s">
        <v>294</v>
      </c>
      <c r="Q941" s="155">
        <v>0</v>
      </c>
      <c r="R941" s="155">
        <v>0</v>
      </c>
      <c r="S941" s="156">
        <v>0</v>
      </c>
      <c r="T941" s="156">
        <v>0</v>
      </c>
      <c r="U941" s="156">
        <v>0</v>
      </c>
      <c r="V941" s="157">
        <v>0</v>
      </c>
      <c r="W941" s="158">
        <v>47</v>
      </c>
      <c r="X941" s="329">
        <v>2</v>
      </c>
      <c r="Y941" s="160">
        <v>4</v>
      </c>
      <c r="Z941" s="161">
        <f t="shared" ref="Z941:Z945" si="271">K941*L941*W941*Y941/12/1000</f>
        <v>21.62</v>
      </c>
      <c r="AA941" s="155">
        <v>0</v>
      </c>
      <c r="AB941" s="162" t="s">
        <v>80</v>
      </c>
      <c r="AC941" s="163" t="s">
        <v>56</v>
      </c>
      <c r="AD941" s="164" t="s">
        <v>56</v>
      </c>
      <c r="AE941" s="163" t="s">
        <v>56</v>
      </c>
      <c r="AF941" s="164">
        <f t="shared" ref="AF941:AF945" si="272">$B$2*Z941/Y941</f>
        <v>162.15</v>
      </c>
      <c r="AG941" s="165">
        <f t="shared" ref="AG941:AG945" si="273">Y941*AF941*120</f>
        <v>77832</v>
      </c>
      <c r="AH941" s="166" t="s">
        <v>113</v>
      </c>
      <c r="AI941" s="167"/>
      <c r="AJ941" s="168"/>
      <c r="AK941" s="169"/>
      <c r="AL941" s="170"/>
      <c r="AM941" s="171"/>
      <c r="AN941" s="172"/>
      <c r="AO941" s="173">
        <f t="shared" si="264"/>
        <v>0</v>
      </c>
      <c r="AP941" s="174" t="s">
        <v>82</v>
      </c>
      <c r="AQ941" s="175" t="str" cm="1">
        <f t="array" ref="AQ941">_xlfn.IFS(OR($G941="公衆街路灯A",$G941="定額電灯"),$G941&amp;AP941,COUNTIF(G941,"*従量電灯*"),G941,1,"-")</f>
        <v>従量電灯</v>
      </c>
      <c r="AR941" s="176" t="str" cm="1">
        <f t="array" ref="AR941">_xlfn.IFS($AN941=0,"-",OR($AH941="対象外",$AH941="-"),"-",OR($G941="公衆街路灯A",$G941="定額電灯"),_xlfn.XLOOKUP($AQ941,削除禁止_電灯料金!$B:$B,削除禁止_電灯料金!$E:$E,0),1,"-")</f>
        <v>-</v>
      </c>
      <c r="AS941" s="177" t="str" cm="1">
        <f t="array" ref="AS941">_xlfn.IFS($AR941="-","-",OR($G941="公衆街路灯A",$G941="定額電灯"),_xlfn.XLOOKUP(AQ941,削除禁止_電灯料金!$B:$B,削除禁止_電灯料金!$D:$D,0),1,"-")</f>
        <v>-</v>
      </c>
      <c r="AT941" s="176">
        <f>IFERROR(IF(OR($G941="公衆街路灯A",$G941="定額電灯"),"-",ROUND((_xlfn.XLOOKUP($AQ941,削除禁止_電灯料金!$B:$B,削除禁止_電灯料金!$E:$E)*AM941/1000*$K941*$L941/12),2)),"-")</f>
        <v>0</v>
      </c>
      <c r="AU941" s="177">
        <f>IFERROR(IF(OR($G941="公衆街路灯A",$G941="定額電灯"),"-",ROUND((AM941/1000*$K941*$L941/12)*_xlfn.XLOOKUP($A941,削除禁止_電灯料金!K:K,削除禁止_電灯料金!M:M,"-"),2)),"-")</f>
        <v>0</v>
      </c>
      <c r="AV941" s="178">
        <f>IFERROR(IF(OR($G941="公衆街路灯A",$G941="定額電灯"),ROUND((((AR941+AS941)*AN941))*12*_xlfn.XLOOKUP($A941,削除禁止_電灯料金!K:K,削除禁止_電灯料金!N:N),0),ROUND((AT941+AU941)*AN941*12*_xlfn.XLOOKUP($A941,削除禁止_電灯料金!K:K,削除禁止_電灯料金!N:N),0)),0)</f>
        <v>0</v>
      </c>
      <c r="AW941" s="145"/>
    </row>
    <row r="942" spans="1:49" ht="30" customHeight="1">
      <c r="A942" s="1">
        <v>11</v>
      </c>
      <c r="B942" s="41" t="s">
        <v>986</v>
      </c>
      <c r="C942" s="328"/>
      <c r="D942" s="262" t="s">
        <v>990</v>
      </c>
      <c r="E942" s="263" t="s">
        <v>224</v>
      </c>
      <c r="F942" s="264" t="s">
        <v>1004</v>
      </c>
      <c r="G942" s="148" t="s">
        <v>73</v>
      </c>
      <c r="H942" s="279"/>
      <c r="I942" s="280"/>
      <c r="J942" s="267"/>
      <c r="K942" s="152">
        <v>6</v>
      </c>
      <c r="L942" s="266">
        <v>230</v>
      </c>
      <c r="M942" s="281" t="s">
        <v>1001</v>
      </c>
      <c r="N942" s="119" t="s">
        <v>134</v>
      </c>
      <c r="O942" s="120">
        <v>2</v>
      </c>
      <c r="P942" s="155" t="s">
        <v>294</v>
      </c>
      <c r="Q942" s="155">
        <v>0</v>
      </c>
      <c r="R942" s="155">
        <v>0</v>
      </c>
      <c r="S942" s="156">
        <v>0</v>
      </c>
      <c r="T942" s="156">
        <v>0</v>
      </c>
      <c r="U942" s="156">
        <v>0</v>
      </c>
      <c r="V942" s="157">
        <v>0</v>
      </c>
      <c r="W942" s="158">
        <v>47</v>
      </c>
      <c r="X942" s="329">
        <v>2</v>
      </c>
      <c r="Y942" s="160">
        <v>4</v>
      </c>
      <c r="Z942" s="161">
        <f t="shared" si="271"/>
        <v>21.62</v>
      </c>
      <c r="AA942" s="155">
        <v>0</v>
      </c>
      <c r="AB942" s="162" t="s">
        <v>80</v>
      </c>
      <c r="AC942" s="163" t="s">
        <v>56</v>
      </c>
      <c r="AD942" s="164" t="s">
        <v>56</v>
      </c>
      <c r="AE942" s="163" t="s">
        <v>56</v>
      </c>
      <c r="AF942" s="164">
        <f t="shared" si="272"/>
        <v>162.15</v>
      </c>
      <c r="AG942" s="165">
        <f t="shared" si="273"/>
        <v>77832</v>
      </c>
      <c r="AH942" s="166" t="s">
        <v>113</v>
      </c>
      <c r="AI942" s="167"/>
      <c r="AJ942" s="168"/>
      <c r="AK942" s="169"/>
      <c r="AL942" s="170"/>
      <c r="AM942" s="171"/>
      <c r="AN942" s="172"/>
      <c r="AO942" s="173">
        <f t="shared" si="264"/>
        <v>0</v>
      </c>
      <c r="AP942" s="174" t="s">
        <v>82</v>
      </c>
      <c r="AQ942" s="175" t="str" cm="1">
        <f t="array" ref="AQ942">_xlfn.IFS(OR($G942="公衆街路灯A",$G942="定額電灯"),$G942&amp;AP942,COUNTIF(G942,"*従量電灯*"),G942,1,"-")</f>
        <v>従量電灯</v>
      </c>
      <c r="AR942" s="176" t="str" cm="1">
        <f t="array" ref="AR942">_xlfn.IFS($AN942=0,"-",OR($AH942="対象外",$AH942="-"),"-",OR($G942="公衆街路灯A",$G942="定額電灯"),_xlfn.XLOOKUP($AQ942,削除禁止_電灯料金!$B:$B,削除禁止_電灯料金!$E:$E,0),1,"-")</f>
        <v>-</v>
      </c>
      <c r="AS942" s="177" t="str" cm="1">
        <f t="array" ref="AS942">_xlfn.IFS($AR942="-","-",OR($G942="公衆街路灯A",$G942="定額電灯"),_xlfn.XLOOKUP(AQ942,削除禁止_電灯料金!$B:$B,削除禁止_電灯料金!$D:$D,0),1,"-")</f>
        <v>-</v>
      </c>
      <c r="AT942" s="176">
        <f>IFERROR(IF(OR($G942="公衆街路灯A",$G942="定額電灯"),"-",ROUND((_xlfn.XLOOKUP($AQ942,削除禁止_電灯料金!$B:$B,削除禁止_電灯料金!$E:$E)*AM942/1000*$K942*$L942/12),2)),"-")</f>
        <v>0</v>
      </c>
      <c r="AU942" s="177">
        <f>IFERROR(IF(OR($G942="公衆街路灯A",$G942="定額電灯"),"-",ROUND((AM942/1000*$K942*$L942/12)*_xlfn.XLOOKUP($A942,削除禁止_電灯料金!K:K,削除禁止_電灯料金!M:M,"-"),2)),"-")</f>
        <v>0</v>
      </c>
      <c r="AV942" s="178">
        <f>IFERROR(IF(OR($G942="公衆街路灯A",$G942="定額電灯"),ROUND((((AR942+AS942)*AN942))*12*_xlfn.XLOOKUP($A942,削除禁止_電灯料金!K:K,削除禁止_電灯料金!N:N),0),ROUND((AT942+AU942)*AN942*12*_xlfn.XLOOKUP($A942,削除禁止_電灯料金!K:K,削除禁止_電灯料金!N:N),0)),0)</f>
        <v>0</v>
      </c>
      <c r="AW942" s="145"/>
    </row>
    <row r="943" spans="1:49" ht="30" customHeight="1">
      <c r="A943" s="1">
        <v>11</v>
      </c>
      <c r="B943" s="41" t="s">
        <v>986</v>
      </c>
      <c r="C943" s="328"/>
      <c r="D943" s="262" t="s">
        <v>990</v>
      </c>
      <c r="E943" s="263" t="s">
        <v>224</v>
      </c>
      <c r="F943" s="264" t="s">
        <v>515</v>
      </c>
      <c r="G943" s="148" t="s">
        <v>73</v>
      </c>
      <c r="H943" s="279"/>
      <c r="I943" s="280"/>
      <c r="J943" s="267"/>
      <c r="K943" s="152">
        <v>6</v>
      </c>
      <c r="L943" s="266">
        <v>230</v>
      </c>
      <c r="M943" s="281" t="s">
        <v>1001</v>
      </c>
      <c r="N943" s="119" t="s">
        <v>134</v>
      </c>
      <c r="O943" s="120">
        <v>2</v>
      </c>
      <c r="P943" s="155" t="s">
        <v>294</v>
      </c>
      <c r="Q943" s="155">
        <v>0</v>
      </c>
      <c r="R943" s="155">
        <v>0</v>
      </c>
      <c r="S943" s="156">
        <v>0</v>
      </c>
      <c r="T943" s="156">
        <v>0</v>
      </c>
      <c r="U943" s="156">
        <v>0</v>
      </c>
      <c r="V943" s="157">
        <v>0</v>
      </c>
      <c r="W943" s="158">
        <v>47</v>
      </c>
      <c r="X943" s="329">
        <v>2</v>
      </c>
      <c r="Y943" s="160">
        <v>4</v>
      </c>
      <c r="Z943" s="161">
        <f t="shared" si="271"/>
        <v>21.62</v>
      </c>
      <c r="AA943" s="155">
        <v>0</v>
      </c>
      <c r="AB943" s="162" t="s">
        <v>80</v>
      </c>
      <c r="AC943" s="163" t="s">
        <v>56</v>
      </c>
      <c r="AD943" s="164" t="s">
        <v>56</v>
      </c>
      <c r="AE943" s="163" t="s">
        <v>56</v>
      </c>
      <c r="AF943" s="164">
        <f t="shared" si="272"/>
        <v>162.15</v>
      </c>
      <c r="AG943" s="165">
        <f t="shared" si="273"/>
        <v>77832</v>
      </c>
      <c r="AH943" s="166" t="s">
        <v>113</v>
      </c>
      <c r="AI943" s="167"/>
      <c r="AJ943" s="168"/>
      <c r="AK943" s="169"/>
      <c r="AL943" s="170"/>
      <c r="AM943" s="171"/>
      <c r="AN943" s="172"/>
      <c r="AO943" s="173">
        <f t="shared" si="264"/>
        <v>0</v>
      </c>
      <c r="AP943" s="174" t="s">
        <v>82</v>
      </c>
      <c r="AQ943" s="175" t="str" cm="1">
        <f t="array" ref="AQ943">_xlfn.IFS(OR($G943="公衆街路灯A",$G943="定額電灯"),$G943&amp;AP943,COUNTIF(G943,"*従量電灯*"),G943,1,"-")</f>
        <v>従量電灯</v>
      </c>
      <c r="AR943" s="176" t="str" cm="1">
        <f t="array" ref="AR943">_xlfn.IFS($AN943=0,"-",OR($AH943="対象外",$AH943="-"),"-",OR($G943="公衆街路灯A",$G943="定額電灯"),_xlfn.XLOOKUP($AQ943,削除禁止_電灯料金!$B:$B,削除禁止_電灯料金!$E:$E,0),1,"-")</f>
        <v>-</v>
      </c>
      <c r="AS943" s="177" t="str" cm="1">
        <f t="array" ref="AS943">_xlfn.IFS($AR943="-","-",OR($G943="公衆街路灯A",$G943="定額電灯"),_xlfn.XLOOKUP(AQ943,削除禁止_電灯料金!$B:$B,削除禁止_電灯料金!$D:$D,0),1,"-")</f>
        <v>-</v>
      </c>
      <c r="AT943" s="176">
        <f>IFERROR(IF(OR($G943="公衆街路灯A",$G943="定額電灯"),"-",ROUND((_xlfn.XLOOKUP($AQ943,削除禁止_電灯料金!$B:$B,削除禁止_電灯料金!$E:$E)*AM943/1000*$K943*$L943/12),2)),"-")</f>
        <v>0</v>
      </c>
      <c r="AU943" s="177">
        <f>IFERROR(IF(OR($G943="公衆街路灯A",$G943="定額電灯"),"-",ROUND((AM943/1000*$K943*$L943/12)*_xlfn.XLOOKUP($A943,削除禁止_電灯料金!K:K,削除禁止_電灯料金!M:M,"-"),2)),"-")</f>
        <v>0</v>
      </c>
      <c r="AV943" s="178">
        <f>IFERROR(IF(OR($G943="公衆街路灯A",$G943="定額電灯"),ROUND((((AR943+AS943)*AN943))*12*_xlfn.XLOOKUP($A943,削除禁止_電灯料金!K:K,削除禁止_電灯料金!N:N),0),ROUND((AT943+AU943)*AN943*12*_xlfn.XLOOKUP($A943,削除禁止_電灯料金!K:K,削除禁止_電灯料金!N:N),0)),0)</f>
        <v>0</v>
      </c>
      <c r="AW943" s="145"/>
    </row>
    <row r="944" spans="1:49" ht="30" customHeight="1">
      <c r="A944" s="1">
        <v>11</v>
      </c>
      <c r="B944" s="41" t="s">
        <v>986</v>
      </c>
      <c r="C944" s="328"/>
      <c r="D944" s="262" t="s">
        <v>990</v>
      </c>
      <c r="E944" s="263" t="s">
        <v>224</v>
      </c>
      <c r="F944" s="264" t="s">
        <v>1005</v>
      </c>
      <c r="G944" s="148" t="s">
        <v>73</v>
      </c>
      <c r="H944" s="279"/>
      <c r="I944" s="280"/>
      <c r="J944" s="267"/>
      <c r="K944" s="152">
        <v>4</v>
      </c>
      <c r="L944" s="266">
        <v>195</v>
      </c>
      <c r="M944" s="281" t="s">
        <v>992</v>
      </c>
      <c r="N944" s="119" t="s">
        <v>134</v>
      </c>
      <c r="O944" s="120">
        <v>1</v>
      </c>
      <c r="P944" s="155" t="s">
        <v>294</v>
      </c>
      <c r="Q944" s="155">
        <v>0</v>
      </c>
      <c r="R944" s="155" t="s">
        <v>993</v>
      </c>
      <c r="S944" s="156">
        <v>0</v>
      </c>
      <c r="T944" s="156">
        <v>0</v>
      </c>
      <c r="U944" s="156">
        <v>0</v>
      </c>
      <c r="V944" s="157">
        <v>0</v>
      </c>
      <c r="W944" s="158">
        <v>47</v>
      </c>
      <c r="X944" s="329">
        <v>3</v>
      </c>
      <c r="Y944" s="160">
        <v>3</v>
      </c>
      <c r="Z944" s="161">
        <f t="shared" si="271"/>
        <v>9.1649999999999991</v>
      </c>
      <c r="AA944" s="155">
        <v>0</v>
      </c>
      <c r="AB944" s="162" t="s">
        <v>80</v>
      </c>
      <c r="AC944" s="163" t="s">
        <v>56</v>
      </c>
      <c r="AD944" s="164" t="s">
        <v>56</v>
      </c>
      <c r="AE944" s="163" t="s">
        <v>56</v>
      </c>
      <c r="AF944" s="164">
        <f t="shared" si="272"/>
        <v>91.649999999999991</v>
      </c>
      <c r="AG944" s="165">
        <f t="shared" si="273"/>
        <v>32994</v>
      </c>
      <c r="AH944" s="166" t="s">
        <v>113</v>
      </c>
      <c r="AI944" s="167"/>
      <c r="AJ944" s="168"/>
      <c r="AK944" s="169"/>
      <c r="AL944" s="170"/>
      <c r="AM944" s="171"/>
      <c r="AN944" s="172"/>
      <c r="AO944" s="173">
        <f t="shared" si="264"/>
        <v>0</v>
      </c>
      <c r="AP944" s="174" t="s">
        <v>82</v>
      </c>
      <c r="AQ944" s="175" t="str" cm="1">
        <f t="array" ref="AQ944">_xlfn.IFS(OR($G944="公衆街路灯A",$G944="定額電灯"),$G944&amp;AP944,COUNTIF(G944,"*従量電灯*"),G944,1,"-")</f>
        <v>従量電灯</v>
      </c>
      <c r="AR944" s="176" t="str" cm="1">
        <f t="array" ref="AR944">_xlfn.IFS($AN944=0,"-",OR($AH944="対象外",$AH944="-"),"-",OR($G944="公衆街路灯A",$G944="定額電灯"),_xlfn.XLOOKUP($AQ944,削除禁止_電灯料金!$B:$B,削除禁止_電灯料金!$E:$E,0),1,"-")</f>
        <v>-</v>
      </c>
      <c r="AS944" s="177" t="str" cm="1">
        <f t="array" ref="AS944">_xlfn.IFS($AR944="-","-",OR($G944="公衆街路灯A",$G944="定額電灯"),_xlfn.XLOOKUP(AQ944,削除禁止_電灯料金!$B:$B,削除禁止_電灯料金!$D:$D,0),1,"-")</f>
        <v>-</v>
      </c>
      <c r="AT944" s="176">
        <f>IFERROR(IF(OR($G944="公衆街路灯A",$G944="定額電灯"),"-",ROUND((_xlfn.XLOOKUP($AQ944,削除禁止_電灯料金!$B:$B,削除禁止_電灯料金!$E:$E)*AM944/1000*$K944*$L944/12),2)),"-")</f>
        <v>0</v>
      </c>
      <c r="AU944" s="177">
        <f>IFERROR(IF(OR($G944="公衆街路灯A",$G944="定額電灯"),"-",ROUND((AM944/1000*$K944*$L944/12)*_xlfn.XLOOKUP($A944,削除禁止_電灯料金!K:K,削除禁止_電灯料金!M:M,"-"),2)),"-")</f>
        <v>0</v>
      </c>
      <c r="AV944" s="178">
        <f>IFERROR(IF(OR($G944="公衆街路灯A",$G944="定額電灯"),ROUND((((AR944+AS944)*AN944))*12*_xlfn.XLOOKUP($A944,削除禁止_電灯料金!K:K,削除禁止_電灯料金!N:N),0),ROUND((AT944+AU944)*AN944*12*_xlfn.XLOOKUP($A944,削除禁止_電灯料金!K:K,削除禁止_電灯料金!N:N),0)),0)</f>
        <v>0</v>
      </c>
      <c r="AW944" s="145"/>
    </row>
    <row r="945" spans="1:49" ht="30" customHeight="1">
      <c r="A945" s="1">
        <v>11</v>
      </c>
      <c r="B945" s="41" t="s">
        <v>986</v>
      </c>
      <c r="C945" s="328"/>
      <c r="D945" s="262" t="s">
        <v>990</v>
      </c>
      <c r="E945" s="263" t="s">
        <v>224</v>
      </c>
      <c r="F945" s="264" t="s">
        <v>1005</v>
      </c>
      <c r="G945" s="148" t="s">
        <v>73</v>
      </c>
      <c r="H945" s="279"/>
      <c r="I945" s="280"/>
      <c r="J945" s="267"/>
      <c r="K945" s="152">
        <v>4</v>
      </c>
      <c r="L945" s="266">
        <v>195</v>
      </c>
      <c r="M945" s="281" t="s">
        <v>1006</v>
      </c>
      <c r="N945" s="119" t="s">
        <v>389</v>
      </c>
      <c r="O945" s="120">
        <v>1</v>
      </c>
      <c r="P945" s="155" t="s">
        <v>1007</v>
      </c>
      <c r="Q945" s="155">
        <v>0</v>
      </c>
      <c r="R945" s="155">
        <v>0</v>
      </c>
      <c r="S945" s="156">
        <v>0</v>
      </c>
      <c r="T945" s="156">
        <v>0</v>
      </c>
      <c r="U945" s="156">
        <v>0</v>
      </c>
      <c r="V945" s="157">
        <v>0</v>
      </c>
      <c r="W945" s="158">
        <v>19</v>
      </c>
      <c r="X945" s="329">
        <v>1</v>
      </c>
      <c r="Y945" s="160">
        <v>1</v>
      </c>
      <c r="Z945" s="161">
        <f t="shared" si="271"/>
        <v>1.2350000000000001</v>
      </c>
      <c r="AA945" s="155">
        <v>0</v>
      </c>
      <c r="AB945" s="162" t="s">
        <v>80</v>
      </c>
      <c r="AC945" s="163" t="s">
        <v>56</v>
      </c>
      <c r="AD945" s="164" t="s">
        <v>56</v>
      </c>
      <c r="AE945" s="163" t="s">
        <v>56</v>
      </c>
      <c r="AF945" s="164">
        <f t="shared" si="272"/>
        <v>37.050000000000004</v>
      </c>
      <c r="AG945" s="165">
        <f t="shared" si="273"/>
        <v>4446.0000000000009</v>
      </c>
      <c r="AH945" s="166" t="s">
        <v>113</v>
      </c>
      <c r="AI945" s="167"/>
      <c r="AJ945" s="168"/>
      <c r="AK945" s="169"/>
      <c r="AL945" s="170"/>
      <c r="AM945" s="171"/>
      <c r="AN945" s="172"/>
      <c r="AO945" s="173">
        <f t="shared" si="264"/>
        <v>0</v>
      </c>
      <c r="AP945" s="174" t="s">
        <v>82</v>
      </c>
      <c r="AQ945" s="175" t="str" cm="1">
        <f t="array" ref="AQ945">_xlfn.IFS(OR($G945="公衆街路灯A",$G945="定額電灯"),$G945&amp;AP945,COUNTIF(G945,"*従量電灯*"),G945,1,"-")</f>
        <v>従量電灯</v>
      </c>
      <c r="AR945" s="176" t="str" cm="1">
        <f t="array" ref="AR945">_xlfn.IFS($AN945=0,"-",OR($AH945="対象外",$AH945="-"),"-",OR($G945="公衆街路灯A",$G945="定額電灯"),_xlfn.XLOOKUP($AQ945,削除禁止_電灯料金!$B:$B,削除禁止_電灯料金!$E:$E,0),1,"-")</f>
        <v>-</v>
      </c>
      <c r="AS945" s="177" t="str" cm="1">
        <f t="array" ref="AS945">_xlfn.IFS($AR945="-","-",OR($G945="公衆街路灯A",$G945="定額電灯"),_xlfn.XLOOKUP(AQ945,削除禁止_電灯料金!$B:$B,削除禁止_電灯料金!$D:$D,0),1,"-")</f>
        <v>-</v>
      </c>
      <c r="AT945" s="176">
        <f>IFERROR(IF(OR($G945="公衆街路灯A",$G945="定額電灯"),"-",ROUND((_xlfn.XLOOKUP($AQ945,削除禁止_電灯料金!$B:$B,削除禁止_電灯料金!$E:$E)*AM945/1000*$K945*$L945/12),2)),"-")</f>
        <v>0</v>
      </c>
      <c r="AU945" s="177">
        <f>IFERROR(IF(OR($G945="公衆街路灯A",$G945="定額電灯"),"-",ROUND((AM945/1000*$K945*$L945/12)*_xlfn.XLOOKUP($A945,削除禁止_電灯料金!K:K,削除禁止_電灯料金!M:M,"-"),2)),"-")</f>
        <v>0</v>
      </c>
      <c r="AV945" s="178">
        <f>IFERROR(IF(OR($G945="公衆街路灯A",$G945="定額電灯"),ROUND((((AR945+AS945)*AN945))*12*_xlfn.XLOOKUP($A945,削除禁止_電灯料金!K:K,削除禁止_電灯料金!N:N),0),ROUND((AT945+AU945)*AN945*12*_xlfn.XLOOKUP($A945,削除禁止_電灯料金!K:K,削除禁止_電灯料金!N:N),0)),0)</f>
        <v>0</v>
      </c>
      <c r="AW945" s="145"/>
    </row>
    <row r="946" spans="1:49" ht="30" customHeight="1">
      <c r="A946" s="1">
        <v>11</v>
      </c>
      <c r="B946" s="41" t="s">
        <v>986</v>
      </c>
      <c r="C946" s="328"/>
      <c r="D946" s="268" t="s">
        <v>990</v>
      </c>
      <c r="E946" s="269" t="s">
        <v>224</v>
      </c>
      <c r="F946" s="270" t="s">
        <v>1008</v>
      </c>
      <c r="G946" s="182" t="s">
        <v>73</v>
      </c>
      <c r="H946" s="183" t="s">
        <v>118</v>
      </c>
      <c r="I946" s="311"/>
      <c r="J946" s="312"/>
      <c r="K946" s="186">
        <v>0</v>
      </c>
      <c r="L946" s="330">
        <v>0</v>
      </c>
      <c r="M946" s="313" t="s">
        <v>1009</v>
      </c>
      <c r="N946" s="189" t="s">
        <v>134</v>
      </c>
      <c r="O946" s="190">
        <v>1</v>
      </c>
      <c r="P946" s="191" t="s">
        <v>998</v>
      </c>
      <c r="Q946" s="191">
        <v>0</v>
      </c>
      <c r="R946" s="191">
        <v>0</v>
      </c>
      <c r="S946" s="192">
        <v>0</v>
      </c>
      <c r="T946" s="192">
        <v>0</v>
      </c>
      <c r="U946" s="192">
        <v>0</v>
      </c>
      <c r="V946" s="193">
        <v>0</v>
      </c>
      <c r="W946" s="194">
        <v>0</v>
      </c>
      <c r="X946" s="331">
        <v>1</v>
      </c>
      <c r="Y946" s="196">
        <v>1</v>
      </c>
      <c r="Z946" s="197">
        <v>0</v>
      </c>
      <c r="AA946" s="191">
        <v>0</v>
      </c>
      <c r="AB946" s="198" t="s">
        <v>80</v>
      </c>
      <c r="AC946" s="199" t="s">
        <v>56</v>
      </c>
      <c r="AD946" s="200" t="s">
        <v>56</v>
      </c>
      <c r="AE946" s="199" t="s">
        <v>56</v>
      </c>
      <c r="AF946" s="200">
        <v>0</v>
      </c>
      <c r="AG946" s="201">
        <v>0</v>
      </c>
      <c r="AH946" s="201" t="s">
        <v>124</v>
      </c>
      <c r="AI946" s="202" t="s">
        <v>487</v>
      </c>
      <c r="AJ946" s="203"/>
      <c r="AK946" s="204"/>
      <c r="AL946" s="194"/>
      <c r="AM946" s="205"/>
      <c r="AN946" s="206"/>
      <c r="AO946" s="200">
        <f t="shared" si="264"/>
        <v>0</v>
      </c>
      <c r="AP946" s="207" t="s">
        <v>82</v>
      </c>
      <c r="AQ946" s="198" t="str" cm="1">
        <f t="array" ref="AQ946">_xlfn.IFS(OR($G946="公衆街路灯A",$G946="定額電灯"),$G946&amp;AP946,COUNTIF(G946,"*従量電灯*"),G946,1,"-")</f>
        <v>従量電灯</v>
      </c>
      <c r="AR946" s="208" t="str" cm="1">
        <f t="array" ref="AR946">_xlfn.IFS($AN946=0,"-",OR($AH946="対象外",$AH946="-"),"-",OR($G946="公衆街路灯A",$G946="定額電灯"),_xlfn.XLOOKUP($AQ946,削除禁止_電灯料金!$B:$B,削除禁止_電灯料金!$E:$E,0),1,"-")</f>
        <v>-</v>
      </c>
      <c r="AS946" s="209" t="str" cm="1">
        <f t="array" ref="AS946">_xlfn.IFS($AR946="-","-",OR($G946="公衆街路灯A",$G946="定額電灯"),_xlfn.XLOOKUP(AQ946,削除禁止_電灯料金!$B:$B,削除禁止_電灯料金!$D:$D,0),1,"-")</f>
        <v>-</v>
      </c>
      <c r="AT946" s="208">
        <f>IFERROR(IF(OR($G946="公衆街路灯A",$G946="定額電灯"),"-",ROUND((_xlfn.XLOOKUP($AQ946,削除禁止_電灯料金!$B:$B,削除禁止_電灯料金!$E:$E)*AM946/1000*$K946*$L946/12),2)),"-")</f>
        <v>0</v>
      </c>
      <c r="AU946" s="209">
        <f>IFERROR(IF(OR($G946="公衆街路灯A",$G946="定額電灯"),"-",ROUND((AM946/1000*$K946*$L946/12)*_xlfn.XLOOKUP($A946,削除禁止_電灯料金!K:K,削除禁止_電灯料金!M:M,"-"),2)),"-")</f>
        <v>0</v>
      </c>
      <c r="AV946" s="210">
        <f>IFERROR(IF(OR($G946="公衆街路灯A",$G946="定額電灯"),ROUND((((AR946+AS946)*AN946))*12*_xlfn.XLOOKUP($A946,削除禁止_電灯料金!K:K,削除禁止_電灯料金!N:N),0),ROUND((AT946+AU946)*AN946*12*_xlfn.XLOOKUP($A946,削除禁止_電灯料金!K:K,削除禁止_電灯料金!N:N),0)),0)</f>
        <v>0</v>
      </c>
      <c r="AW946" s="145"/>
    </row>
    <row r="947" spans="1:49" ht="30" customHeight="1">
      <c r="A947" s="1">
        <v>11</v>
      </c>
      <c r="B947" s="41" t="s">
        <v>986</v>
      </c>
      <c r="C947" s="322"/>
      <c r="D947" s="268" t="s">
        <v>990</v>
      </c>
      <c r="E947" s="269" t="s">
        <v>224</v>
      </c>
      <c r="F947" s="270" t="s">
        <v>1010</v>
      </c>
      <c r="G947" s="182" t="s">
        <v>73</v>
      </c>
      <c r="H947" s="183" t="s">
        <v>118</v>
      </c>
      <c r="I947" s="311"/>
      <c r="J947" s="312"/>
      <c r="K947" s="186">
        <v>0</v>
      </c>
      <c r="L947" s="330">
        <v>0</v>
      </c>
      <c r="M947" s="313" t="s">
        <v>1011</v>
      </c>
      <c r="N947" s="189" t="s">
        <v>653</v>
      </c>
      <c r="O947" s="190">
        <v>1</v>
      </c>
      <c r="P947" s="191" t="s">
        <v>249</v>
      </c>
      <c r="Q947" s="191">
        <v>0</v>
      </c>
      <c r="R947" s="191">
        <v>0</v>
      </c>
      <c r="S947" s="192" t="s">
        <v>1012</v>
      </c>
      <c r="T947" s="192">
        <v>0</v>
      </c>
      <c r="U947" s="192">
        <v>0</v>
      </c>
      <c r="V947" s="193">
        <v>0</v>
      </c>
      <c r="W947" s="194">
        <v>54</v>
      </c>
      <c r="X947" s="331">
        <v>1</v>
      </c>
      <c r="Y947" s="196">
        <v>1</v>
      </c>
      <c r="Z947" s="197">
        <v>0</v>
      </c>
      <c r="AA947" s="191">
        <v>0</v>
      </c>
      <c r="AB947" s="198" t="s">
        <v>80</v>
      </c>
      <c r="AC947" s="199" t="s">
        <v>56</v>
      </c>
      <c r="AD947" s="200" t="s">
        <v>56</v>
      </c>
      <c r="AE947" s="199" t="s">
        <v>56</v>
      </c>
      <c r="AF947" s="200">
        <v>0</v>
      </c>
      <c r="AG947" s="201">
        <v>0</v>
      </c>
      <c r="AH947" s="201" t="s">
        <v>124</v>
      </c>
      <c r="AI947" s="202" t="s">
        <v>124</v>
      </c>
      <c r="AJ947" s="203"/>
      <c r="AK947" s="204"/>
      <c r="AL947" s="194"/>
      <c r="AM947" s="205"/>
      <c r="AN947" s="206"/>
      <c r="AO947" s="200">
        <f t="shared" si="264"/>
        <v>0</v>
      </c>
      <c r="AP947" s="207" t="s">
        <v>82</v>
      </c>
      <c r="AQ947" s="198" t="str" cm="1">
        <f t="array" ref="AQ947">_xlfn.IFS(OR($G947="公衆街路灯A",$G947="定額電灯"),$G947&amp;AP947,COUNTIF(G947,"*従量電灯*"),G947,1,"-")</f>
        <v>従量電灯</v>
      </c>
      <c r="AR947" s="208" t="str" cm="1">
        <f t="array" ref="AR947">_xlfn.IFS($AN947=0,"-",OR($AH947="対象外",$AH947="-"),"-",OR($G947="公衆街路灯A",$G947="定額電灯"),_xlfn.XLOOKUP($AQ947,削除禁止_電灯料金!$B:$B,削除禁止_電灯料金!$E:$E,0),1,"-")</f>
        <v>-</v>
      </c>
      <c r="AS947" s="209" t="str" cm="1">
        <f t="array" ref="AS947">_xlfn.IFS($AR947="-","-",OR($G947="公衆街路灯A",$G947="定額電灯"),_xlfn.XLOOKUP(AQ947,削除禁止_電灯料金!$B:$B,削除禁止_電灯料金!$D:$D,0),1,"-")</f>
        <v>-</v>
      </c>
      <c r="AT947" s="208">
        <f>IFERROR(IF(OR($G947="公衆街路灯A",$G947="定額電灯"),"-",ROUND((_xlfn.XLOOKUP($AQ947,削除禁止_電灯料金!$B:$B,削除禁止_電灯料金!$E:$E)*AM947/1000*$K947*$L947/12),2)),"-")</f>
        <v>0</v>
      </c>
      <c r="AU947" s="209">
        <f>IFERROR(IF(OR($G947="公衆街路灯A",$G947="定額電灯"),"-",ROUND((AM947/1000*$K947*$L947/12)*_xlfn.XLOOKUP($A947,削除禁止_電灯料金!K:K,削除禁止_電灯料金!M:M,"-"),2)),"-")</f>
        <v>0</v>
      </c>
      <c r="AV947" s="210">
        <f>IFERROR(IF(OR($G947="公衆街路灯A",$G947="定額電灯"),ROUND((((AR947+AS947)*AN947))*12*_xlfn.XLOOKUP($A947,削除禁止_電灯料金!K:K,削除禁止_電灯料金!N:N),0),ROUND((AT947+AU947)*AN947*12*_xlfn.XLOOKUP($A947,削除禁止_電灯料金!K:K,削除禁止_電灯料金!N:N),0)),0)</f>
        <v>0</v>
      </c>
      <c r="AW947" s="145"/>
    </row>
    <row r="948" spans="1:49" ht="30" customHeight="1">
      <c r="A948" s="1">
        <v>11</v>
      </c>
      <c r="B948" s="41" t="s">
        <v>986</v>
      </c>
      <c r="C948" s="328"/>
      <c r="D948" s="262" t="s">
        <v>990</v>
      </c>
      <c r="E948" s="263" t="s">
        <v>224</v>
      </c>
      <c r="F948" s="264" t="s">
        <v>1013</v>
      </c>
      <c r="G948" s="148" t="s">
        <v>73</v>
      </c>
      <c r="H948" s="279"/>
      <c r="I948" s="280"/>
      <c r="J948" s="267"/>
      <c r="K948" s="152">
        <v>0</v>
      </c>
      <c r="L948" s="266">
        <v>0</v>
      </c>
      <c r="M948" s="281" t="s">
        <v>1014</v>
      </c>
      <c r="N948" s="119" t="s">
        <v>134</v>
      </c>
      <c r="O948" s="120">
        <v>1</v>
      </c>
      <c r="P948" s="155" t="s">
        <v>135</v>
      </c>
      <c r="Q948" s="155">
        <v>0</v>
      </c>
      <c r="R948" s="155" t="s">
        <v>112</v>
      </c>
      <c r="S948" s="156">
        <v>0</v>
      </c>
      <c r="T948" s="156">
        <v>0</v>
      </c>
      <c r="U948" s="156">
        <v>0</v>
      </c>
      <c r="V948" s="157">
        <v>0</v>
      </c>
      <c r="W948" s="158">
        <v>28</v>
      </c>
      <c r="X948" s="329">
        <v>1</v>
      </c>
      <c r="Y948" s="160">
        <v>1</v>
      </c>
      <c r="Z948" s="161">
        <f t="shared" ref="Z948:Z958" si="274">K948*L948*W948*Y948/12/1000</f>
        <v>0</v>
      </c>
      <c r="AA948" s="155">
        <v>0</v>
      </c>
      <c r="AB948" s="162" t="s">
        <v>80</v>
      </c>
      <c r="AC948" s="163" t="s">
        <v>56</v>
      </c>
      <c r="AD948" s="164" t="s">
        <v>56</v>
      </c>
      <c r="AE948" s="163" t="s">
        <v>56</v>
      </c>
      <c r="AF948" s="164">
        <f t="shared" ref="AF948:AF958" si="275">$B$2*Z948/Y948</f>
        <v>0</v>
      </c>
      <c r="AG948" s="165">
        <f t="shared" ref="AG948:AG958" si="276">Y948*AF948*120</f>
        <v>0</v>
      </c>
      <c r="AH948" s="166" t="s">
        <v>113</v>
      </c>
      <c r="AI948" s="167"/>
      <c r="AJ948" s="168"/>
      <c r="AK948" s="169"/>
      <c r="AL948" s="170"/>
      <c r="AM948" s="171"/>
      <c r="AN948" s="172"/>
      <c r="AO948" s="173">
        <f t="shared" si="264"/>
        <v>0</v>
      </c>
      <c r="AP948" s="174" t="s">
        <v>82</v>
      </c>
      <c r="AQ948" s="175" t="str" cm="1">
        <f t="array" ref="AQ948">_xlfn.IFS(OR($G948="公衆街路灯A",$G948="定額電灯"),$G948&amp;AP948,COUNTIF(G948,"*従量電灯*"),G948,1,"-")</f>
        <v>従量電灯</v>
      </c>
      <c r="AR948" s="176" t="str" cm="1">
        <f t="array" ref="AR948">_xlfn.IFS($AN948=0,"-",OR($AH948="対象外",$AH948="-"),"-",OR($G948="公衆街路灯A",$G948="定額電灯"),_xlfn.XLOOKUP($AQ948,削除禁止_電灯料金!$B:$B,削除禁止_電灯料金!$E:$E,0),1,"-")</f>
        <v>-</v>
      </c>
      <c r="AS948" s="177" t="str" cm="1">
        <f t="array" ref="AS948">_xlfn.IFS($AR948="-","-",OR($G948="公衆街路灯A",$G948="定額電灯"),_xlfn.XLOOKUP(AQ948,削除禁止_電灯料金!$B:$B,削除禁止_電灯料金!$D:$D,0),1,"-")</f>
        <v>-</v>
      </c>
      <c r="AT948" s="176">
        <f>IFERROR(IF(OR($G948="公衆街路灯A",$G948="定額電灯"),"-",ROUND((_xlfn.XLOOKUP($AQ948,削除禁止_電灯料金!$B:$B,削除禁止_電灯料金!$E:$E)*AM948/1000*$K948*$L948/12),2)),"-")</f>
        <v>0</v>
      </c>
      <c r="AU948" s="177">
        <f>IFERROR(IF(OR($G948="公衆街路灯A",$G948="定額電灯"),"-",ROUND((AM948/1000*$K948*$L948/12)*_xlfn.XLOOKUP($A948,削除禁止_電灯料金!K:K,削除禁止_電灯料金!M:M,"-"),2)),"-")</f>
        <v>0</v>
      </c>
      <c r="AV948" s="178">
        <f>IFERROR(IF(OR($G948="公衆街路灯A",$G948="定額電灯"),ROUND((((AR948+AS948)*AN948))*12*_xlfn.XLOOKUP($A948,削除禁止_電灯料金!K:K,削除禁止_電灯料金!N:N),0),ROUND((AT948+AU948)*AN948*12*_xlfn.XLOOKUP($A948,削除禁止_電灯料金!K:K,削除禁止_電灯料金!N:N),0)),0)</f>
        <v>0</v>
      </c>
      <c r="AW948" s="145"/>
    </row>
    <row r="949" spans="1:49" ht="30" customHeight="1">
      <c r="A949" s="1">
        <v>11</v>
      </c>
      <c r="B949" s="41" t="s">
        <v>986</v>
      </c>
      <c r="C949" s="328"/>
      <c r="D949" s="262" t="s">
        <v>990</v>
      </c>
      <c r="E949" s="263" t="s">
        <v>224</v>
      </c>
      <c r="F949" s="264" t="s">
        <v>1015</v>
      </c>
      <c r="G949" s="148" t="s">
        <v>73</v>
      </c>
      <c r="H949" s="279"/>
      <c r="I949" s="280"/>
      <c r="J949" s="267"/>
      <c r="K949" s="152">
        <v>0</v>
      </c>
      <c r="L949" s="266">
        <v>0</v>
      </c>
      <c r="M949" s="281" t="s">
        <v>1016</v>
      </c>
      <c r="N949" s="119" t="s">
        <v>134</v>
      </c>
      <c r="O949" s="120">
        <v>1</v>
      </c>
      <c r="P949" s="155" t="s">
        <v>1017</v>
      </c>
      <c r="Q949" s="155">
        <v>0</v>
      </c>
      <c r="R949" s="155" t="s">
        <v>993</v>
      </c>
      <c r="S949" s="156">
        <v>0</v>
      </c>
      <c r="T949" s="156">
        <v>0</v>
      </c>
      <c r="U949" s="156">
        <v>0</v>
      </c>
      <c r="V949" s="157">
        <v>0</v>
      </c>
      <c r="W949" s="158">
        <v>36</v>
      </c>
      <c r="X949" s="329">
        <v>2</v>
      </c>
      <c r="Y949" s="160">
        <v>2</v>
      </c>
      <c r="Z949" s="161">
        <f t="shared" si="274"/>
        <v>0</v>
      </c>
      <c r="AA949" s="155">
        <v>0</v>
      </c>
      <c r="AB949" s="162" t="s">
        <v>80</v>
      </c>
      <c r="AC949" s="163" t="s">
        <v>56</v>
      </c>
      <c r="AD949" s="164" t="s">
        <v>56</v>
      </c>
      <c r="AE949" s="163" t="s">
        <v>56</v>
      </c>
      <c r="AF949" s="164">
        <f t="shared" si="275"/>
        <v>0</v>
      </c>
      <c r="AG949" s="165">
        <f t="shared" si="276"/>
        <v>0</v>
      </c>
      <c r="AH949" s="166" t="s">
        <v>113</v>
      </c>
      <c r="AI949" s="167"/>
      <c r="AJ949" s="168"/>
      <c r="AK949" s="169"/>
      <c r="AL949" s="170"/>
      <c r="AM949" s="171"/>
      <c r="AN949" s="172"/>
      <c r="AO949" s="173">
        <f t="shared" si="264"/>
        <v>0</v>
      </c>
      <c r="AP949" s="174" t="s">
        <v>82</v>
      </c>
      <c r="AQ949" s="175" t="str" cm="1">
        <f t="array" ref="AQ949">_xlfn.IFS(OR($G949="公衆街路灯A",$G949="定額電灯"),$G949&amp;AP949,COUNTIF(G949,"*従量電灯*"),G949,1,"-")</f>
        <v>従量電灯</v>
      </c>
      <c r="AR949" s="176" t="str" cm="1">
        <f t="array" ref="AR949">_xlfn.IFS($AN949=0,"-",OR($AH949="対象外",$AH949="-"),"-",OR($G949="公衆街路灯A",$G949="定額電灯"),_xlfn.XLOOKUP($AQ949,削除禁止_電灯料金!$B:$B,削除禁止_電灯料金!$E:$E,0),1,"-")</f>
        <v>-</v>
      </c>
      <c r="AS949" s="177" t="str" cm="1">
        <f t="array" ref="AS949">_xlfn.IFS($AR949="-","-",OR($G949="公衆街路灯A",$G949="定額電灯"),_xlfn.XLOOKUP(AQ949,削除禁止_電灯料金!$B:$B,削除禁止_電灯料金!$D:$D,0),1,"-")</f>
        <v>-</v>
      </c>
      <c r="AT949" s="176">
        <f>IFERROR(IF(OR($G949="公衆街路灯A",$G949="定額電灯"),"-",ROUND((_xlfn.XLOOKUP($AQ949,削除禁止_電灯料金!$B:$B,削除禁止_電灯料金!$E:$E)*AM949/1000*$K949*$L949/12),2)),"-")</f>
        <v>0</v>
      </c>
      <c r="AU949" s="177">
        <f>IFERROR(IF(OR($G949="公衆街路灯A",$G949="定額電灯"),"-",ROUND((AM949/1000*$K949*$L949/12)*_xlfn.XLOOKUP($A949,削除禁止_電灯料金!K:K,削除禁止_電灯料金!M:M,"-"),2)),"-")</f>
        <v>0</v>
      </c>
      <c r="AV949" s="178">
        <f>IFERROR(IF(OR($G949="公衆街路灯A",$G949="定額電灯"),ROUND((((AR949+AS949)*AN949))*12*_xlfn.XLOOKUP($A949,削除禁止_電灯料金!K:K,削除禁止_電灯料金!N:N),0),ROUND((AT949+AU949)*AN949*12*_xlfn.XLOOKUP($A949,削除禁止_電灯料金!K:K,削除禁止_電灯料金!N:N),0)),0)</f>
        <v>0</v>
      </c>
      <c r="AW949" s="145"/>
    </row>
    <row r="950" spans="1:49" ht="30" customHeight="1">
      <c r="A950" s="1">
        <v>11</v>
      </c>
      <c r="B950" s="41" t="s">
        <v>986</v>
      </c>
      <c r="C950" s="328"/>
      <c r="D950" s="262" t="s">
        <v>990</v>
      </c>
      <c r="E950" s="263" t="s">
        <v>224</v>
      </c>
      <c r="F950" s="264" t="s">
        <v>1015</v>
      </c>
      <c r="G950" s="148" t="s">
        <v>73</v>
      </c>
      <c r="H950" s="279"/>
      <c r="I950" s="280"/>
      <c r="J950" s="267"/>
      <c r="K950" s="152">
        <v>0</v>
      </c>
      <c r="L950" s="266">
        <v>0</v>
      </c>
      <c r="M950" s="281" t="s">
        <v>1018</v>
      </c>
      <c r="N950" s="119" t="s">
        <v>389</v>
      </c>
      <c r="O950" s="120">
        <v>1</v>
      </c>
      <c r="P950" s="155" t="s">
        <v>135</v>
      </c>
      <c r="Q950" s="155">
        <v>0</v>
      </c>
      <c r="R950" s="155">
        <v>0</v>
      </c>
      <c r="S950" s="156">
        <v>0</v>
      </c>
      <c r="T950" s="156">
        <v>0</v>
      </c>
      <c r="U950" s="156">
        <v>0</v>
      </c>
      <c r="V950" s="157">
        <v>0</v>
      </c>
      <c r="W950" s="158">
        <v>28</v>
      </c>
      <c r="X950" s="329">
        <v>1</v>
      </c>
      <c r="Y950" s="160">
        <v>1</v>
      </c>
      <c r="Z950" s="161">
        <f t="shared" si="274"/>
        <v>0</v>
      </c>
      <c r="AA950" s="155">
        <v>0</v>
      </c>
      <c r="AB950" s="162" t="s">
        <v>80</v>
      </c>
      <c r="AC950" s="163" t="s">
        <v>56</v>
      </c>
      <c r="AD950" s="164" t="s">
        <v>56</v>
      </c>
      <c r="AE950" s="163" t="s">
        <v>56</v>
      </c>
      <c r="AF950" s="164">
        <f t="shared" si="275"/>
        <v>0</v>
      </c>
      <c r="AG950" s="165">
        <f t="shared" si="276"/>
        <v>0</v>
      </c>
      <c r="AH950" s="166" t="s">
        <v>113</v>
      </c>
      <c r="AI950" s="167"/>
      <c r="AJ950" s="168"/>
      <c r="AK950" s="169"/>
      <c r="AL950" s="170"/>
      <c r="AM950" s="171"/>
      <c r="AN950" s="172"/>
      <c r="AO950" s="173">
        <f t="shared" si="264"/>
        <v>0</v>
      </c>
      <c r="AP950" s="174" t="s">
        <v>82</v>
      </c>
      <c r="AQ950" s="175" t="str" cm="1">
        <f t="array" ref="AQ950">_xlfn.IFS(OR($G950="公衆街路灯A",$G950="定額電灯"),$G950&amp;AP950,COUNTIF(G950,"*従量電灯*"),G950,1,"-")</f>
        <v>従量電灯</v>
      </c>
      <c r="AR950" s="176" t="str" cm="1">
        <f t="array" ref="AR950">_xlfn.IFS($AN950=0,"-",OR($AH950="対象外",$AH950="-"),"-",OR($G950="公衆街路灯A",$G950="定額電灯"),_xlfn.XLOOKUP($AQ950,削除禁止_電灯料金!$B:$B,削除禁止_電灯料金!$E:$E,0),1,"-")</f>
        <v>-</v>
      </c>
      <c r="AS950" s="177" t="str" cm="1">
        <f t="array" ref="AS950">_xlfn.IFS($AR950="-","-",OR($G950="公衆街路灯A",$G950="定額電灯"),_xlfn.XLOOKUP(AQ950,削除禁止_電灯料金!$B:$B,削除禁止_電灯料金!$D:$D,0),1,"-")</f>
        <v>-</v>
      </c>
      <c r="AT950" s="176">
        <f>IFERROR(IF(OR($G950="公衆街路灯A",$G950="定額電灯"),"-",ROUND((_xlfn.XLOOKUP($AQ950,削除禁止_電灯料金!$B:$B,削除禁止_電灯料金!$E:$E)*AM950/1000*$K950*$L950/12),2)),"-")</f>
        <v>0</v>
      </c>
      <c r="AU950" s="177">
        <f>IFERROR(IF(OR($G950="公衆街路灯A",$G950="定額電灯"),"-",ROUND((AM950/1000*$K950*$L950/12)*_xlfn.XLOOKUP($A950,削除禁止_電灯料金!K:K,削除禁止_電灯料金!M:M,"-"),2)),"-")</f>
        <v>0</v>
      </c>
      <c r="AV950" s="178">
        <f>IFERROR(IF(OR($G950="公衆街路灯A",$G950="定額電灯"),ROUND((((AR950+AS950)*AN950))*12*_xlfn.XLOOKUP($A950,削除禁止_電灯料金!K:K,削除禁止_電灯料金!N:N),0),ROUND((AT950+AU950)*AN950*12*_xlfn.XLOOKUP($A950,削除禁止_電灯料金!K:K,削除禁止_電灯料金!N:N),0)),0)</f>
        <v>0</v>
      </c>
      <c r="AW950" s="145"/>
    </row>
    <row r="951" spans="1:49" ht="30" customHeight="1">
      <c r="A951" s="1">
        <v>11</v>
      </c>
      <c r="B951" s="41" t="s">
        <v>986</v>
      </c>
      <c r="C951" s="328"/>
      <c r="D951" s="262" t="s">
        <v>990</v>
      </c>
      <c r="E951" s="263" t="s">
        <v>224</v>
      </c>
      <c r="F951" s="264" t="s">
        <v>1019</v>
      </c>
      <c r="G951" s="148" t="s">
        <v>73</v>
      </c>
      <c r="H951" s="279"/>
      <c r="I951" s="280"/>
      <c r="J951" s="267"/>
      <c r="K951" s="152">
        <v>0</v>
      </c>
      <c r="L951" s="266">
        <v>0</v>
      </c>
      <c r="M951" s="281" t="s">
        <v>1014</v>
      </c>
      <c r="N951" s="119" t="s">
        <v>134</v>
      </c>
      <c r="O951" s="120">
        <v>1</v>
      </c>
      <c r="P951" s="155" t="s">
        <v>135</v>
      </c>
      <c r="Q951" s="155">
        <v>0</v>
      </c>
      <c r="R951" s="155" t="s">
        <v>112</v>
      </c>
      <c r="S951" s="156">
        <v>0</v>
      </c>
      <c r="T951" s="156">
        <v>0</v>
      </c>
      <c r="U951" s="156">
        <v>0</v>
      </c>
      <c r="V951" s="157">
        <v>0</v>
      </c>
      <c r="W951" s="158">
        <v>28</v>
      </c>
      <c r="X951" s="329">
        <v>1</v>
      </c>
      <c r="Y951" s="160">
        <v>1</v>
      </c>
      <c r="Z951" s="161">
        <f t="shared" si="274"/>
        <v>0</v>
      </c>
      <c r="AA951" s="155">
        <v>0</v>
      </c>
      <c r="AB951" s="162" t="s">
        <v>80</v>
      </c>
      <c r="AC951" s="163" t="s">
        <v>56</v>
      </c>
      <c r="AD951" s="164" t="s">
        <v>56</v>
      </c>
      <c r="AE951" s="163" t="s">
        <v>56</v>
      </c>
      <c r="AF951" s="164">
        <f t="shared" si="275"/>
        <v>0</v>
      </c>
      <c r="AG951" s="165">
        <f t="shared" si="276"/>
        <v>0</v>
      </c>
      <c r="AH951" s="166" t="s">
        <v>113</v>
      </c>
      <c r="AI951" s="167"/>
      <c r="AJ951" s="168"/>
      <c r="AK951" s="169"/>
      <c r="AL951" s="170"/>
      <c r="AM951" s="171"/>
      <c r="AN951" s="172"/>
      <c r="AO951" s="173">
        <f t="shared" si="264"/>
        <v>0</v>
      </c>
      <c r="AP951" s="174" t="s">
        <v>82</v>
      </c>
      <c r="AQ951" s="175" t="str" cm="1">
        <f t="array" ref="AQ951">_xlfn.IFS(OR($G951="公衆街路灯A",$G951="定額電灯"),$G951&amp;AP951,COUNTIF(G951,"*従量電灯*"),G951,1,"-")</f>
        <v>従量電灯</v>
      </c>
      <c r="AR951" s="176" t="str" cm="1">
        <f t="array" ref="AR951">_xlfn.IFS($AN951=0,"-",OR($AH951="対象外",$AH951="-"),"-",OR($G951="公衆街路灯A",$G951="定額電灯"),_xlfn.XLOOKUP($AQ951,削除禁止_電灯料金!$B:$B,削除禁止_電灯料金!$E:$E,0),1,"-")</f>
        <v>-</v>
      </c>
      <c r="AS951" s="177" t="str" cm="1">
        <f t="array" ref="AS951">_xlfn.IFS($AR951="-","-",OR($G951="公衆街路灯A",$G951="定額電灯"),_xlfn.XLOOKUP(AQ951,削除禁止_電灯料金!$B:$B,削除禁止_電灯料金!$D:$D,0),1,"-")</f>
        <v>-</v>
      </c>
      <c r="AT951" s="176">
        <f>IFERROR(IF(OR($G951="公衆街路灯A",$G951="定額電灯"),"-",ROUND((_xlfn.XLOOKUP($AQ951,削除禁止_電灯料金!$B:$B,削除禁止_電灯料金!$E:$E)*AM951/1000*$K951*$L951/12),2)),"-")</f>
        <v>0</v>
      </c>
      <c r="AU951" s="177">
        <f>IFERROR(IF(OR($G951="公衆街路灯A",$G951="定額電灯"),"-",ROUND((AM951/1000*$K951*$L951/12)*_xlfn.XLOOKUP($A951,削除禁止_電灯料金!K:K,削除禁止_電灯料金!M:M,"-"),2)),"-")</f>
        <v>0</v>
      </c>
      <c r="AV951" s="178">
        <f>IFERROR(IF(OR($G951="公衆街路灯A",$G951="定額電灯"),ROUND((((AR951+AS951)*AN951))*12*_xlfn.XLOOKUP($A951,削除禁止_電灯料金!K:K,削除禁止_電灯料金!N:N),0),ROUND((AT951+AU951)*AN951*12*_xlfn.XLOOKUP($A951,削除禁止_電灯料金!K:K,削除禁止_電灯料金!N:N),0)),0)</f>
        <v>0</v>
      </c>
      <c r="AW951" s="145"/>
    </row>
    <row r="952" spans="1:49" ht="30" customHeight="1">
      <c r="A952" s="1">
        <v>11</v>
      </c>
      <c r="B952" s="41" t="s">
        <v>986</v>
      </c>
      <c r="C952" s="328"/>
      <c r="D952" s="262" t="s">
        <v>990</v>
      </c>
      <c r="E952" s="263" t="s">
        <v>224</v>
      </c>
      <c r="F952" s="264" t="s">
        <v>1020</v>
      </c>
      <c r="G952" s="148" t="s">
        <v>73</v>
      </c>
      <c r="H952" s="279"/>
      <c r="I952" s="280"/>
      <c r="J952" s="267"/>
      <c r="K952" s="152">
        <v>0.5</v>
      </c>
      <c r="L952" s="266">
        <v>200</v>
      </c>
      <c r="M952" s="281" t="s">
        <v>1001</v>
      </c>
      <c r="N952" s="119" t="s">
        <v>134</v>
      </c>
      <c r="O952" s="120">
        <v>2</v>
      </c>
      <c r="P952" s="155" t="s">
        <v>294</v>
      </c>
      <c r="Q952" s="155">
        <v>0</v>
      </c>
      <c r="R952" s="155">
        <v>0</v>
      </c>
      <c r="S952" s="156">
        <v>0</v>
      </c>
      <c r="T952" s="156">
        <v>0</v>
      </c>
      <c r="U952" s="156">
        <v>0</v>
      </c>
      <c r="V952" s="157">
        <v>0</v>
      </c>
      <c r="W952" s="158">
        <v>47</v>
      </c>
      <c r="X952" s="329">
        <v>2</v>
      </c>
      <c r="Y952" s="160">
        <v>4</v>
      </c>
      <c r="Z952" s="161">
        <f t="shared" si="274"/>
        <v>1.5666666666666667</v>
      </c>
      <c r="AA952" s="155">
        <v>0</v>
      </c>
      <c r="AB952" s="162" t="s">
        <v>80</v>
      </c>
      <c r="AC952" s="163" t="s">
        <v>56</v>
      </c>
      <c r="AD952" s="164" t="s">
        <v>56</v>
      </c>
      <c r="AE952" s="163" t="s">
        <v>56</v>
      </c>
      <c r="AF952" s="164">
        <f t="shared" si="275"/>
        <v>11.75</v>
      </c>
      <c r="AG952" s="165">
        <f t="shared" si="276"/>
        <v>5640</v>
      </c>
      <c r="AH952" s="166" t="s">
        <v>113</v>
      </c>
      <c r="AI952" s="167"/>
      <c r="AJ952" s="168"/>
      <c r="AK952" s="169"/>
      <c r="AL952" s="170"/>
      <c r="AM952" s="171"/>
      <c r="AN952" s="172"/>
      <c r="AO952" s="173">
        <f t="shared" si="264"/>
        <v>0</v>
      </c>
      <c r="AP952" s="174" t="s">
        <v>82</v>
      </c>
      <c r="AQ952" s="175" t="str" cm="1">
        <f t="array" ref="AQ952">_xlfn.IFS(OR($G952="公衆街路灯A",$G952="定額電灯"),$G952&amp;AP952,COUNTIF(G952,"*従量電灯*"),G952,1,"-")</f>
        <v>従量電灯</v>
      </c>
      <c r="AR952" s="176" t="str" cm="1">
        <f t="array" ref="AR952">_xlfn.IFS($AN952=0,"-",OR($AH952="対象外",$AH952="-"),"-",OR($G952="公衆街路灯A",$G952="定額電灯"),_xlfn.XLOOKUP($AQ952,削除禁止_電灯料金!$B:$B,削除禁止_電灯料金!$E:$E,0),1,"-")</f>
        <v>-</v>
      </c>
      <c r="AS952" s="177" t="str" cm="1">
        <f t="array" ref="AS952">_xlfn.IFS($AR952="-","-",OR($G952="公衆街路灯A",$G952="定額電灯"),_xlfn.XLOOKUP(AQ952,削除禁止_電灯料金!$B:$B,削除禁止_電灯料金!$D:$D,0),1,"-")</f>
        <v>-</v>
      </c>
      <c r="AT952" s="176">
        <f>IFERROR(IF(OR($G952="公衆街路灯A",$G952="定額電灯"),"-",ROUND((_xlfn.XLOOKUP($AQ952,削除禁止_電灯料金!$B:$B,削除禁止_電灯料金!$E:$E)*AM952/1000*$K952*$L952/12),2)),"-")</f>
        <v>0</v>
      </c>
      <c r="AU952" s="177">
        <f>IFERROR(IF(OR($G952="公衆街路灯A",$G952="定額電灯"),"-",ROUND((AM952/1000*$K952*$L952/12)*_xlfn.XLOOKUP($A952,削除禁止_電灯料金!K:K,削除禁止_電灯料金!M:M,"-"),2)),"-")</f>
        <v>0</v>
      </c>
      <c r="AV952" s="178">
        <f>IFERROR(IF(OR($G952="公衆街路灯A",$G952="定額電灯"),ROUND((((AR952+AS952)*AN952))*12*_xlfn.XLOOKUP($A952,削除禁止_電灯料金!K:K,削除禁止_電灯料金!N:N),0),ROUND((AT952+AU952)*AN952*12*_xlfn.XLOOKUP($A952,削除禁止_電灯料金!K:K,削除禁止_電灯料金!N:N),0)),0)</f>
        <v>0</v>
      </c>
      <c r="AW952" s="145"/>
    </row>
    <row r="953" spans="1:49" ht="30" customHeight="1">
      <c r="A953" s="1">
        <v>11</v>
      </c>
      <c r="B953" s="41" t="s">
        <v>986</v>
      </c>
      <c r="C953" s="328"/>
      <c r="D953" s="262" t="s">
        <v>990</v>
      </c>
      <c r="E953" s="263" t="s">
        <v>224</v>
      </c>
      <c r="F953" s="264" t="s">
        <v>1021</v>
      </c>
      <c r="G953" s="148" t="s">
        <v>73</v>
      </c>
      <c r="H953" s="279"/>
      <c r="I953" s="280"/>
      <c r="J953" s="267"/>
      <c r="K953" s="152">
        <v>1</v>
      </c>
      <c r="L953" s="266">
        <v>195</v>
      </c>
      <c r="M953" s="281" t="s">
        <v>1001</v>
      </c>
      <c r="N953" s="119" t="s">
        <v>134</v>
      </c>
      <c r="O953" s="120">
        <v>2</v>
      </c>
      <c r="P953" s="155" t="s">
        <v>294</v>
      </c>
      <c r="Q953" s="155">
        <v>0</v>
      </c>
      <c r="R953" s="155">
        <v>0</v>
      </c>
      <c r="S953" s="156">
        <v>0</v>
      </c>
      <c r="T953" s="156">
        <v>0</v>
      </c>
      <c r="U953" s="156">
        <v>0</v>
      </c>
      <c r="V953" s="157">
        <v>0</v>
      </c>
      <c r="W953" s="158">
        <v>47</v>
      </c>
      <c r="X953" s="329">
        <v>6</v>
      </c>
      <c r="Y953" s="160">
        <v>12</v>
      </c>
      <c r="Z953" s="161">
        <f t="shared" si="274"/>
        <v>9.1649999999999991</v>
      </c>
      <c r="AA953" s="155">
        <v>0</v>
      </c>
      <c r="AB953" s="162" t="s">
        <v>80</v>
      </c>
      <c r="AC953" s="163" t="s">
        <v>56</v>
      </c>
      <c r="AD953" s="164" t="s">
        <v>56</v>
      </c>
      <c r="AE953" s="163" t="s">
        <v>56</v>
      </c>
      <c r="AF953" s="164">
        <f t="shared" si="275"/>
        <v>22.912499999999998</v>
      </c>
      <c r="AG953" s="165">
        <f t="shared" si="276"/>
        <v>32994</v>
      </c>
      <c r="AH953" s="166" t="s">
        <v>113</v>
      </c>
      <c r="AI953" s="167"/>
      <c r="AJ953" s="168"/>
      <c r="AK953" s="169"/>
      <c r="AL953" s="170"/>
      <c r="AM953" s="171"/>
      <c r="AN953" s="172"/>
      <c r="AO953" s="173">
        <f t="shared" si="264"/>
        <v>0</v>
      </c>
      <c r="AP953" s="174" t="s">
        <v>82</v>
      </c>
      <c r="AQ953" s="175" t="str" cm="1">
        <f t="array" ref="AQ953">_xlfn.IFS(OR($G953="公衆街路灯A",$G953="定額電灯"),$G953&amp;AP953,COUNTIF(G953,"*従量電灯*"),G953,1,"-")</f>
        <v>従量電灯</v>
      </c>
      <c r="AR953" s="176" t="str" cm="1">
        <f t="array" ref="AR953">_xlfn.IFS($AN953=0,"-",OR($AH953="対象外",$AH953="-"),"-",OR($G953="公衆街路灯A",$G953="定額電灯"),_xlfn.XLOOKUP($AQ953,削除禁止_電灯料金!$B:$B,削除禁止_電灯料金!$E:$E,0),1,"-")</f>
        <v>-</v>
      </c>
      <c r="AS953" s="177" t="str" cm="1">
        <f t="array" ref="AS953">_xlfn.IFS($AR953="-","-",OR($G953="公衆街路灯A",$G953="定額電灯"),_xlfn.XLOOKUP(AQ953,削除禁止_電灯料金!$B:$B,削除禁止_電灯料金!$D:$D,0),1,"-")</f>
        <v>-</v>
      </c>
      <c r="AT953" s="176">
        <f>IFERROR(IF(OR($G953="公衆街路灯A",$G953="定額電灯"),"-",ROUND((_xlfn.XLOOKUP($AQ953,削除禁止_電灯料金!$B:$B,削除禁止_電灯料金!$E:$E)*AM953/1000*$K953*$L953/12),2)),"-")</f>
        <v>0</v>
      </c>
      <c r="AU953" s="177">
        <f>IFERROR(IF(OR($G953="公衆街路灯A",$G953="定額電灯"),"-",ROUND((AM953/1000*$K953*$L953/12)*_xlfn.XLOOKUP($A953,削除禁止_電灯料金!K:K,削除禁止_電灯料金!M:M,"-"),2)),"-")</f>
        <v>0</v>
      </c>
      <c r="AV953" s="178">
        <f>IFERROR(IF(OR($G953="公衆街路灯A",$G953="定額電灯"),ROUND((((AR953+AS953)*AN953))*12*_xlfn.XLOOKUP($A953,削除禁止_電灯料金!K:K,削除禁止_電灯料金!N:N),0),ROUND((AT953+AU953)*AN953*12*_xlfn.XLOOKUP($A953,削除禁止_電灯料金!K:K,削除禁止_電灯料金!N:N),0)),0)</f>
        <v>0</v>
      </c>
      <c r="AW953" s="145"/>
    </row>
    <row r="954" spans="1:49" ht="30" customHeight="1">
      <c r="A954" s="1">
        <v>11</v>
      </c>
      <c r="B954" s="41" t="s">
        <v>986</v>
      </c>
      <c r="C954" s="328"/>
      <c r="D954" s="262" t="s">
        <v>990</v>
      </c>
      <c r="E954" s="263" t="s">
        <v>224</v>
      </c>
      <c r="F954" s="264" t="s">
        <v>1022</v>
      </c>
      <c r="G954" s="148" t="s">
        <v>73</v>
      </c>
      <c r="H954" s="279"/>
      <c r="I954" s="280"/>
      <c r="J954" s="267"/>
      <c r="K954" s="152">
        <v>1</v>
      </c>
      <c r="L954" s="266">
        <v>195</v>
      </c>
      <c r="M954" s="281" t="s">
        <v>1023</v>
      </c>
      <c r="N954" s="119" t="s">
        <v>134</v>
      </c>
      <c r="O954" s="120">
        <v>1</v>
      </c>
      <c r="P954" s="155" t="s">
        <v>135</v>
      </c>
      <c r="Q954" s="155">
        <v>0</v>
      </c>
      <c r="R954" s="155">
        <v>0</v>
      </c>
      <c r="S954" s="156">
        <v>0</v>
      </c>
      <c r="T954" s="156">
        <v>0</v>
      </c>
      <c r="U954" s="156">
        <v>0</v>
      </c>
      <c r="V954" s="157">
        <v>0</v>
      </c>
      <c r="W954" s="158">
        <v>28</v>
      </c>
      <c r="X954" s="329">
        <v>1</v>
      </c>
      <c r="Y954" s="160">
        <v>1</v>
      </c>
      <c r="Z954" s="161">
        <f t="shared" si="274"/>
        <v>0.45500000000000002</v>
      </c>
      <c r="AA954" s="155">
        <v>0</v>
      </c>
      <c r="AB954" s="162" t="s">
        <v>80</v>
      </c>
      <c r="AC954" s="163" t="s">
        <v>56</v>
      </c>
      <c r="AD954" s="164" t="s">
        <v>56</v>
      </c>
      <c r="AE954" s="163" t="s">
        <v>56</v>
      </c>
      <c r="AF954" s="164">
        <f t="shared" si="275"/>
        <v>13.65</v>
      </c>
      <c r="AG954" s="165">
        <f t="shared" si="276"/>
        <v>1638</v>
      </c>
      <c r="AH954" s="166" t="s">
        <v>113</v>
      </c>
      <c r="AI954" s="167"/>
      <c r="AJ954" s="168"/>
      <c r="AK954" s="169"/>
      <c r="AL954" s="170"/>
      <c r="AM954" s="171"/>
      <c r="AN954" s="172"/>
      <c r="AO954" s="173">
        <f t="shared" si="264"/>
        <v>0</v>
      </c>
      <c r="AP954" s="174" t="s">
        <v>82</v>
      </c>
      <c r="AQ954" s="175" t="str" cm="1">
        <f t="array" ref="AQ954">_xlfn.IFS(OR($G954="公衆街路灯A",$G954="定額電灯"),$G954&amp;AP954,COUNTIF(G954,"*従量電灯*"),G954,1,"-")</f>
        <v>従量電灯</v>
      </c>
      <c r="AR954" s="176" t="str" cm="1">
        <f t="array" ref="AR954">_xlfn.IFS($AN954=0,"-",OR($AH954="対象外",$AH954="-"),"-",OR($G954="公衆街路灯A",$G954="定額電灯"),_xlfn.XLOOKUP($AQ954,削除禁止_電灯料金!$B:$B,削除禁止_電灯料金!$E:$E,0),1,"-")</f>
        <v>-</v>
      </c>
      <c r="AS954" s="177" t="str" cm="1">
        <f t="array" ref="AS954">_xlfn.IFS($AR954="-","-",OR($G954="公衆街路灯A",$G954="定額電灯"),_xlfn.XLOOKUP(AQ954,削除禁止_電灯料金!$B:$B,削除禁止_電灯料金!$D:$D,0),1,"-")</f>
        <v>-</v>
      </c>
      <c r="AT954" s="176">
        <f>IFERROR(IF(OR($G954="公衆街路灯A",$G954="定額電灯"),"-",ROUND((_xlfn.XLOOKUP($AQ954,削除禁止_電灯料金!$B:$B,削除禁止_電灯料金!$E:$E)*AM954/1000*$K954*$L954/12),2)),"-")</f>
        <v>0</v>
      </c>
      <c r="AU954" s="177">
        <f>IFERROR(IF(OR($G954="公衆街路灯A",$G954="定額電灯"),"-",ROUND((AM954/1000*$K954*$L954/12)*_xlfn.XLOOKUP($A954,削除禁止_電灯料金!K:K,削除禁止_電灯料金!M:M,"-"),2)),"-")</f>
        <v>0</v>
      </c>
      <c r="AV954" s="178">
        <f>IFERROR(IF(OR($G954="公衆街路灯A",$G954="定額電灯"),ROUND((((AR954+AS954)*AN954))*12*_xlfn.XLOOKUP($A954,削除禁止_電灯料金!K:K,削除禁止_電灯料金!N:N),0),ROUND((AT954+AU954)*AN954*12*_xlfn.XLOOKUP($A954,削除禁止_電灯料金!K:K,削除禁止_電灯料金!N:N),0)),0)</f>
        <v>0</v>
      </c>
      <c r="AW954" s="145"/>
    </row>
    <row r="955" spans="1:49" ht="30" customHeight="1">
      <c r="A955" s="1">
        <v>11</v>
      </c>
      <c r="B955" s="41" t="s">
        <v>986</v>
      </c>
      <c r="C955" s="328"/>
      <c r="D955" s="262" t="s">
        <v>990</v>
      </c>
      <c r="E955" s="263" t="s">
        <v>224</v>
      </c>
      <c r="F955" s="264" t="s">
        <v>1024</v>
      </c>
      <c r="G955" s="148" t="s">
        <v>73</v>
      </c>
      <c r="H955" s="279"/>
      <c r="I955" s="280"/>
      <c r="J955" s="267"/>
      <c r="K955" s="152">
        <v>1</v>
      </c>
      <c r="L955" s="266">
        <v>120</v>
      </c>
      <c r="M955" s="281" t="s">
        <v>1001</v>
      </c>
      <c r="N955" s="119" t="s">
        <v>134</v>
      </c>
      <c r="O955" s="120">
        <v>2</v>
      </c>
      <c r="P955" s="155" t="s">
        <v>294</v>
      </c>
      <c r="Q955" s="155">
        <v>0</v>
      </c>
      <c r="R955" s="155">
        <v>0</v>
      </c>
      <c r="S955" s="156">
        <v>0</v>
      </c>
      <c r="T955" s="156">
        <v>0</v>
      </c>
      <c r="U955" s="156">
        <v>0</v>
      </c>
      <c r="V955" s="157">
        <v>0</v>
      </c>
      <c r="W955" s="158">
        <v>47</v>
      </c>
      <c r="X955" s="329">
        <v>8</v>
      </c>
      <c r="Y955" s="160">
        <v>16</v>
      </c>
      <c r="Z955" s="161">
        <f t="shared" si="274"/>
        <v>7.52</v>
      </c>
      <c r="AA955" s="155">
        <v>0</v>
      </c>
      <c r="AB955" s="162" t="s">
        <v>80</v>
      </c>
      <c r="AC955" s="163" t="s">
        <v>56</v>
      </c>
      <c r="AD955" s="164" t="s">
        <v>56</v>
      </c>
      <c r="AE955" s="163" t="s">
        <v>56</v>
      </c>
      <c r="AF955" s="164">
        <f t="shared" si="275"/>
        <v>14.1</v>
      </c>
      <c r="AG955" s="165">
        <f t="shared" si="276"/>
        <v>27072</v>
      </c>
      <c r="AH955" s="166" t="s">
        <v>113</v>
      </c>
      <c r="AI955" s="167"/>
      <c r="AJ955" s="168"/>
      <c r="AK955" s="169"/>
      <c r="AL955" s="170"/>
      <c r="AM955" s="171"/>
      <c r="AN955" s="172"/>
      <c r="AO955" s="173">
        <f t="shared" si="264"/>
        <v>0</v>
      </c>
      <c r="AP955" s="174" t="s">
        <v>82</v>
      </c>
      <c r="AQ955" s="175" t="str" cm="1">
        <f t="array" ref="AQ955">_xlfn.IFS(OR($G955="公衆街路灯A",$G955="定額電灯"),$G955&amp;AP955,COUNTIF(G955,"*従量電灯*"),G955,1,"-")</f>
        <v>従量電灯</v>
      </c>
      <c r="AR955" s="176" t="str" cm="1">
        <f t="array" ref="AR955">_xlfn.IFS($AN955=0,"-",OR($AH955="対象外",$AH955="-"),"-",OR($G955="公衆街路灯A",$G955="定額電灯"),_xlfn.XLOOKUP($AQ955,削除禁止_電灯料金!$B:$B,削除禁止_電灯料金!$E:$E,0),1,"-")</f>
        <v>-</v>
      </c>
      <c r="AS955" s="177" t="str" cm="1">
        <f t="array" ref="AS955">_xlfn.IFS($AR955="-","-",OR($G955="公衆街路灯A",$G955="定額電灯"),_xlfn.XLOOKUP(AQ955,削除禁止_電灯料金!$B:$B,削除禁止_電灯料金!$D:$D,0),1,"-")</f>
        <v>-</v>
      </c>
      <c r="AT955" s="176">
        <f>IFERROR(IF(OR($G955="公衆街路灯A",$G955="定額電灯"),"-",ROUND((_xlfn.XLOOKUP($AQ955,削除禁止_電灯料金!$B:$B,削除禁止_電灯料金!$E:$E)*AM955/1000*$K955*$L955/12),2)),"-")</f>
        <v>0</v>
      </c>
      <c r="AU955" s="177">
        <f>IFERROR(IF(OR($G955="公衆街路灯A",$G955="定額電灯"),"-",ROUND((AM955/1000*$K955*$L955/12)*_xlfn.XLOOKUP($A955,削除禁止_電灯料金!K:K,削除禁止_電灯料金!M:M,"-"),2)),"-")</f>
        <v>0</v>
      </c>
      <c r="AV955" s="178">
        <f>IFERROR(IF(OR($G955="公衆街路灯A",$G955="定額電灯"),ROUND((((AR955+AS955)*AN955))*12*_xlfn.XLOOKUP($A955,削除禁止_電灯料金!K:K,削除禁止_電灯料金!N:N),0),ROUND((AT955+AU955)*AN955*12*_xlfn.XLOOKUP($A955,削除禁止_電灯料金!K:K,削除禁止_電灯料金!N:N),0)),0)</f>
        <v>0</v>
      </c>
      <c r="AW955" s="145"/>
    </row>
    <row r="956" spans="1:49" ht="30" customHeight="1">
      <c r="A956" s="1">
        <v>11</v>
      </c>
      <c r="B956" s="41" t="s">
        <v>986</v>
      </c>
      <c r="C956" s="328"/>
      <c r="D956" s="262" t="s">
        <v>990</v>
      </c>
      <c r="E956" s="263" t="s">
        <v>224</v>
      </c>
      <c r="F956" s="264" t="s">
        <v>589</v>
      </c>
      <c r="G956" s="148" t="s">
        <v>73</v>
      </c>
      <c r="H956" s="279"/>
      <c r="I956" s="280"/>
      <c r="J956" s="267"/>
      <c r="K956" s="152">
        <v>1</v>
      </c>
      <c r="L956" s="266">
        <v>230</v>
      </c>
      <c r="M956" s="281" t="s">
        <v>1014</v>
      </c>
      <c r="N956" s="119" t="s">
        <v>134</v>
      </c>
      <c r="O956" s="120">
        <v>1</v>
      </c>
      <c r="P956" s="155" t="s">
        <v>135</v>
      </c>
      <c r="Q956" s="155">
        <v>0</v>
      </c>
      <c r="R956" s="155" t="s">
        <v>112</v>
      </c>
      <c r="S956" s="156">
        <v>0</v>
      </c>
      <c r="T956" s="156">
        <v>0</v>
      </c>
      <c r="U956" s="156">
        <v>0</v>
      </c>
      <c r="V956" s="157">
        <v>0</v>
      </c>
      <c r="W956" s="158">
        <v>28</v>
      </c>
      <c r="X956" s="329">
        <v>1</v>
      </c>
      <c r="Y956" s="160">
        <v>1</v>
      </c>
      <c r="Z956" s="161">
        <f t="shared" si="274"/>
        <v>0.53666666666666663</v>
      </c>
      <c r="AA956" s="155">
        <v>0</v>
      </c>
      <c r="AB956" s="162" t="s">
        <v>80</v>
      </c>
      <c r="AC956" s="163" t="s">
        <v>56</v>
      </c>
      <c r="AD956" s="164" t="s">
        <v>56</v>
      </c>
      <c r="AE956" s="163" t="s">
        <v>56</v>
      </c>
      <c r="AF956" s="164">
        <f t="shared" si="275"/>
        <v>16.099999999999998</v>
      </c>
      <c r="AG956" s="165">
        <f t="shared" si="276"/>
        <v>1931.9999999999998</v>
      </c>
      <c r="AH956" s="166" t="s">
        <v>113</v>
      </c>
      <c r="AI956" s="167"/>
      <c r="AJ956" s="168"/>
      <c r="AK956" s="169"/>
      <c r="AL956" s="170"/>
      <c r="AM956" s="171"/>
      <c r="AN956" s="172"/>
      <c r="AO956" s="173">
        <f t="shared" si="264"/>
        <v>0</v>
      </c>
      <c r="AP956" s="174" t="s">
        <v>82</v>
      </c>
      <c r="AQ956" s="175" t="str" cm="1">
        <f t="array" ref="AQ956">_xlfn.IFS(OR($G956="公衆街路灯A",$G956="定額電灯"),$G956&amp;AP956,COUNTIF(G956,"*従量電灯*"),G956,1,"-")</f>
        <v>従量電灯</v>
      </c>
      <c r="AR956" s="176" t="str" cm="1">
        <f t="array" ref="AR956">_xlfn.IFS($AN956=0,"-",OR($AH956="対象外",$AH956="-"),"-",OR($G956="公衆街路灯A",$G956="定額電灯"),_xlfn.XLOOKUP($AQ956,削除禁止_電灯料金!$B:$B,削除禁止_電灯料金!$E:$E,0),1,"-")</f>
        <v>-</v>
      </c>
      <c r="AS956" s="177" t="str" cm="1">
        <f t="array" ref="AS956">_xlfn.IFS($AR956="-","-",OR($G956="公衆街路灯A",$G956="定額電灯"),_xlfn.XLOOKUP(AQ956,削除禁止_電灯料金!$B:$B,削除禁止_電灯料金!$D:$D,0),1,"-")</f>
        <v>-</v>
      </c>
      <c r="AT956" s="176">
        <f>IFERROR(IF(OR($G956="公衆街路灯A",$G956="定額電灯"),"-",ROUND((_xlfn.XLOOKUP($AQ956,削除禁止_電灯料金!$B:$B,削除禁止_電灯料金!$E:$E)*AM956/1000*$K956*$L956/12),2)),"-")</f>
        <v>0</v>
      </c>
      <c r="AU956" s="177">
        <f>IFERROR(IF(OR($G956="公衆街路灯A",$G956="定額電灯"),"-",ROUND((AM956/1000*$K956*$L956/12)*_xlfn.XLOOKUP($A956,削除禁止_電灯料金!K:K,削除禁止_電灯料金!M:M,"-"),2)),"-")</f>
        <v>0</v>
      </c>
      <c r="AV956" s="178">
        <f>IFERROR(IF(OR($G956="公衆街路灯A",$G956="定額電灯"),ROUND((((AR956+AS956)*AN956))*12*_xlfn.XLOOKUP($A956,削除禁止_電灯料金!K:K,削除禁止_電灯料金!N:N),0),ROUND((AT956+AU956)*AN956*12*_xlfn.XLOOKUP($A956,削除禁止_電灯料金!K:K,削除禁止_電灯料金!N:N),0)),0)</f>
        <v>0</v>
      </c>
      <c r="AW956" s="145"/>
    </row>
    <row r="957" spans="1:49" ht="30" customHeight="1">
      <c r="A957" s="1">
        <v>11</v>
      </c>
      <c r="B957" s="41" t="s">
        <v>986</v>
      </c>
      <c r="C957" s="328"/>
      <c r="D957" s="262" t="s">
        <v>990</v>
      </c>
      <c r="E957" s="263" t="s">
        <v>224</v>
      </c>
      <c r="F957" s="264" t="s">
        <v>106</v>
      </c>
      <c r="G957" s="148" t="s">
        <v>73</v>
      </c>
      <c r="H957" s="279"/>
      <c r="I957" s="280"/>
      <c r="J957" s="267"/>
      <c r="K957" s="152">
        <v>1</v>
      </c>
      <c r="L957" s="266">
        <v>230</v>
      </c>
      <c r="M957" s="281" t="s">
        <v>1025</v>
      </c>
      <c r="N957" s="119" t="s">
        <v>75</v>
      </c>
      <c r="O957" s="120">
        <v>1</v>
      </c>
      <c r="P957" s="155" t="s">
        <v>552</v>
      </c>
      <c r="Q957" s="155">
        <v>0</v>
      </c>
      <c r="R957" s="155" t="s">
        <v>77</v>
      </c>
      <c r="S957" s="156">
        <v>0</v>
      </c>
      <c r="T957" s="156">
        <v>0</v>
      </c>
      <c r="U957" s="156">
        <v>0</v>
      </c>
      <c r="V957" s="157">
        <v>0</v>
      </c>
      <c r="W957" s="158">
        <v>20</v>
      </c>
      <c r="X957" s="329">
        <v>1</v>
      </c>
      <c r="Y957" s="160">
        <v>1</v>
      </c>
      <c r="Z957" s="161">
        <f t="shared" si="274"/>
        <v>0.3833333333333333</v>
      </c>
      <c r="AA957" s="155">
        <v>0</v>
      </c>
      <c r="AB957" s="162" t="s">
        <v>80</v>
      </c>
      <c r="AC957" s="163" t="s">
        <v>56</v>
      </c>
      <c r="AD957" s="164" t="s">
        <v>56</v>
      </c>
      <c r="AE957" s="163" t="s">
        <v>56</v>
      </c>
      <c r="AF957" s="164">
        <f t="shared" si="275"/>
        <v>11.5</v>
      </c>
      <c r="AG957" s="165">
        <f t="shared" si="276"/>
        <v>1380</v>
      </c>
      <c r="AH957" s="166" t="s">
        <v>81</v>
      </c>
      <c r="AI957" s="167"/>
      <c r="AJ957" s="168"/>
      <c r="AK957" s="169"/>
      <c r="AL957" s="170"/>
      <c r="AM957" s="171"/>
      <c r="AN957" s="172"/>
      <c r="AO957" s="173">
        <f t="shared" si="264"/>
        <v>0</v>
      </c>
      <c r="AP957" s="174" t="s">
        <v>82</v>
      </c>
      <c r="AQ957" s="175" t="str" cm="1">
        <f t="array" ref="AQ957">_xlfn.IFS(OR($G957="公衆街路灯A",$G957="定額電灯"),$G957&amp;AP957,COUNTIF(G957,"*従量電灯*"),G957,1,"-")</f>
        <v>従量電灯</v>
      </c>
      <c r="AR957" s="176" t="str" cm="1">
        <f t="array" ref="AR957">_xlfn.IFS($AN957=0,"-",OR($AH957="対象外",$AH957="-"),"-",OR($G957="公衆街路灯A",$G957="定額電灯"),_xlfn.XLOOKUP($AQ957,削除禁止_電灯料金!$B:$B,削除禁止_電灯料金!$E:$E,0),1,"-")</f>
        <v>-</v>
      </c>
      <c r="AS957" s="177" t="str" cm="1">
        <f t="array" ref="AS957">_xlfn.IFS($AR957="-","-",OR($G957="公衆街路灯A",$G957="定額電灯"),_xlfn.XLOOKUP(AQ957,削除禁止_電灯料金!$B:$B,削除禁止_電灯料金!$D:$D,0),1,"-")</f>
        <v>-</v>
      </c>
      <c r="AT957" s="176">
        <f>IFERROR(IF(OR($G957="公衆街路灯A",$G957="定額電灯"),"-",ROUND((_xlfn.XLOOKUP($AQ957,削除禁止_電灯料金!$B:$B,削除禁止_電灯料金!$E:$E)*AM957/1000*$K957*$L957/12),2)),"-")</f>
        <v>0</v>
      </c>
      <c r="AU957" s="177">
        <f>IFERROR(IF(OR($G957="公衆街路灯A",$G957="定額電灯"),"-",ROUND((AM957/1000*$K957*$L957/12)*_xlfn.XLOOKUP($A957,削除禁止_電灯料金!K:K,削除禁止_電灯料金!M:M,"-"),2)),"-")</f>
        <v>0</v>
      </c>
      <c r="AV957" s="178">
        <f>IFERROR(IF(OR($G957="公衆街路灯A",$G957="定額電灯"),ROUND((((AR957+AS957)*AN957))*12*_xlfn.XLOOKUP($A957,削除禁止_電灯料金!K:K,削除禁止_電灯料金!N:N),0),ROUND((AT957+AU957)*AN957*12*_xlfn.XLOOKUP($A957,削除禁止_電灯料金!K:K,削除禁止_電灯料金!N:N),0)),0)</f>
        <v>0</v>
      </c>
      <c r="AW957" s="145"/>
    </row>
    <row r="958" spans="1:49" ht="30" customHeight="1">
      <c r="A958" s="1">
        <v>11</v>
      </c>
      <c r="B958" s="41" t="s">
        <v>986</v>
      </c>
      <c r="C958" s="328"/>
      <c r="D958" s="262" t="s">
        <v>990</v>
      </c>
      <c r="E958" s="263" t="s">
        <v>224</v>
      </c>
      <c r="F958" s="264" t="s">
        <v>1026</v>
      </c>
      <c r="G958" s="148" t="s">
        <v>73</v>
      </c>
      <c r="H958" s="279"/>
      <c r="I958" s="280"/>
      <c r="J958" s="267"/>
      <c r="K958" s="152">
        <v>1</v>
      </c>
      <c r="L958" s="266">
        <v>140</v>
      </c>
      <c r="M958" s="281" t="s">
        <v>1025</v>
      </c>
      <c r="N958" s="119" t="s">
        <v>75</v>
      </c>
      <c r="O958" s="120">
        <v>1</v>
      </c>
      <c r="P958" s="155" t="s">
        <v>552</v>
      </c>
      <c r="Q958" s="155">
        <v>0</v>
      </c>
      <c r="R958" s="155" t="s">
        <v>77</v>
      </c>
      <c r="S958" s="156">
        <v>0</v>
      </c>
      <c r="T958" s="156">
        <v>0</v>
      </c>
      <c r="U958" s="156">
        <v>0</v>
      </c>
      <c r="V958" s="157">
        <v>0</v>
      </c>
      <c r="W958" s="158">
        <v>20</v>
      </c>
      <c r="X958" s="329">
        <v>1</v>
      </c>
      <c r="Y958" s="160">
        <v>1</v>
      </c>
      <c r="Z958" s="161">
        <f t="shared" si="274"/>
        <v>0.23333333333333334</v>
      </c>
      <c r="AA958" s="155">
        <v>0</v>
      </c>
      <c r="AB958" s="162" t="s">
        <v>80</v>
      </c>
      <c r="AC958" s="163" t="s">
        <v>56</v>
      </c>
      <c r="AD958" s="164" t="s">
        <v>56</v>
      </c>
      <c r="AE958" s="163" t="s">
        <v>56</v>
      </c>
      <c r="AF958" s="164">
        <f t="shared" si="275"/>
        <v>7</v>
      </c>
      <c r="AG958" s="165">
        <f t="shared" si="276"/>
        <v>840</v>
      </c>
      <c r="AH958" s="166" t="s">
        <v>81</v>
      </c>
      <c r="AI958" s="167"/>
      <c r="AJ958" s="168"/>
      <c r="AK958" s="169"/>
      <c r="AL958" s="170"/>
      <c r="AM958" s="171"/>
      <c r="AN958" s="172"/>
      <c r="AO958" s="173">
        <f t="shared" si="264"/>
        <v>0</v>
      </c>
      <c r="AP958" s="174" t="s">
        <v>82</v>
      </c>
      <c r="AQ958" s="175" t="str" cm="1">
        <f t="array" ref="AQ958">_xlfn.IFS(OR($G958="公衆街路灯A",$G958="定額電灯"),$G958&amp;AP958,COUNTIF(G958,"*従量電灯*"),G958,1,"-")</f>
        <v>従量電灯</v>
      </c>
      <c r="AR958" s="176" t="str" cm="1">
        <f t="array" ref="AR958">_xlfn.IFS($AN958=0,"-",OR($AH958="対象外",$AH958="-"),"-",OR($G958="公衆街路灯A",$G958="定額電灯"),_xlfn.XLOOKUP($AQ958,削除禁止_電灯料金!$B:$B,削除禁止_電灯料金!$E:$E,0),1,"-")</f>
        <v>-</v>
      </c>
      <c r="AS958" s="177" t="str" cm="1">
        <f t="array" ref="AS958">_xlfn.IFS($AR958="-","-",OR($G958="公衆街路灯A",$G958="定額電灯"),_xlfn.XLOOKUP(AQ958,削除禁止_電灯料金!$B:$B,削除禁止_電灯料金!$D:$D,0),1,"-")</f>
        <v>-</v>
      </c>
      <c r="AT958" s="176">
        <f>IFERROR(IF(OR($G958="公衆街路灯A",$G958="定額電灯"),"-",ROUND((_xlfn.XLOOKUP($AQ958,削除禁止_電灯料金!$B:$B,削除禁止_電灯料金!$E:$E)*AM958/1000*$K958*$L958/12),2)),"-")</f>
        <v>0</v>
      </c>
      <c r="AU958" s="177">
        <f>IFERROR(IF(OR($G958="公衆街路灯A",$G958="定額電灯"),"-",ROUND((AM958/1000*$K958*$L958/12)*_xlfn.XLOOKUP($A958,削除禁止_電灯料金!K:K,削除禁止_電灯料金!M:M,"-"),2)),"-")</f>
        <v>0</v>
      </c>
      <c r="AV958" s="178">
        <f>IFERROR(IF(OR($G958="公衆街路灯A",$G958="定額電灯"),ROUND((((AR958+AS958)*AN958))*12*_xlfn.XLOOKUP($A958,削除禁止_電灯料金!K:K,削除禁止_電灯料金!N:N),0),ROUND((AT958+AU958)*AN958*12*_xlfn.XLOOKUP($A958,削除禁止_電灯料金!K:K,削除禁止_電灯料金!N:N),0)),0)</f>
        <v>0</v>
      </c>
      <c r="AW958" s="145"/>
    </row>
    <row r="959" spans="1:49" ht="30" customHeight="1">
      <c r="A959" s="1">
        <v>11</v>
      </c>
      <c r="B959" s="41" t="s">
        <v>986</v>
      </c>
      <c r="C959" s="332"/>
      <c r="D959" s="268" t="s">
        <v>990</v>
      </c>
      <c r="E959" s="269" t="s">
        <v>224</v>
      </c>
      <c r="F959" s="270" t="s">
        <v>1027</v>
      </c>
      <c r="G959" s="182" t="s">
        <v>73</v>
      </c>
      <c r="H959" s="183" t="s">
        <v>118</v>
      </c>
      <c r="I959" s="311"/>
      <c r="J959" s="312"/>
      <c r="K959" s="186">
        <v>1</v>
      </c>
      <c r="L959" s="330">
        <v>140</v>
      </c>
      <c r="M959" s="313" t="s">
        <v>1028</v>
      </c>
      <c r="N959" s="189" t="s">
        <v>172</v>
      </c>
      <c r="O959" s="190">
        <v>1</v>
      </c>
      <c r="P959" s="191" t="s">
        <v>124</v>
      </c>
      <c r="Q959" s="191">
        <v>0</v>
      </c>
      <c r="R959" s="191">
        <v>0</v>
      </c>
      <c r="S959" s="192">
        <v>0</v>
      </c>
      <c r="T959" s="192">
        <v>0</v>
      </c>
      <c r="U959" s="192" t="s">
        <v>1029</v>
      </c>
      <c r="V959" s="193">
        <v>0</v>
      </c>
      <c r="W959" s="194">
        <v>0</v>
      </c>
      <c r="X959" s="331">
        <v>1</v>
      </c>
      <c r="Y959" s="196">
        <v>1</v>
      </c>
      <c r="Z959" s="197">
        <v>0</v>
      </c>
      <c r="AA959" s="191">
        <v>0</v>
      </c>
      <c r="AB959" s="198" t="s">
        <v>80</v>
      </c>
      <c r="AC959" s="199" t="s">
        <v>56</v>
      </c>
      <c r="AD959" s="200" t="s">
        <v>56</v>
      </c>
      <c r="AE959" s="199" t="s">
        <v>56</v>
      </c>
      <c r="AF959" s="200">
        <v>0</v>
      </c>
      <c r="AG959" s="201">
        <v>0</v>
      </c>
      <c r="AH959" s="201" t="s">
        <v>124</v>
      </c>
      <c r="AI959" s="202" t="s">
        <v>124</v>
      </c>
      <c r="AJ959" s="203"/>
      <c r="AK959" s="204"/>
      <c r="AL959" s="194"/>
      <c r="AM959" s="205"/>
      <c r="AN959" s="206"/>
      <c r="AO959" s="200">
        <f t="shared" si="264"/>
        <v>0</v>
      </c>
      <c r="AP959" s="207" t="s">
        <v>82</v>
      </c>
      <c r="AQ959" s="198" t="str" cm="1">
        <f t="array" ref="AQ959">_xlfn.IFS(OR($G959="公衆街路灯A",$G959="定額電灯"),$G959&amp;AP959,COUNTIF(G959,"*従量電灯*"),G959,1,"-")</f>
        <v>従量電灯</v>
      </c>
      <c r="AR959" s="208" t="str" cm="1">
        <f t="array" ref="AR959">_xlfn.IFS($AN959=0,"-",OR($AH959="対象外",$AH959="-"),"-",OR($G959="公衆街路灯A",$G959="定額電灯"),_xlfn.XLOOKUP($AQ959,削除禁止_電灯料金!$B:$B,削除禁止_電灯料金!$E:$E,0),1,"-")</f>
        <v>-</v>
      </c>
      <c r="AS959" s="209" t="str" cm="1">
        <f t="array" ref="AS959">_xlfn.IFS($AR959="-","-",OR($G959="公衆街路灯A",$G959="定額電灯"),_xlfn.XLOOKUP(AQ959,削除禁止_電灯料金!$B:$B,削除禁止_電灯料金!$D:$D,0),1,"-")</f>
        <v>-</v>
      </c>
      <c r="AT959" s="208">
        <f>IFERROR(IF(OR($G959="公衆街路灯A",$G959="定額電灯"),"-",ROUND((_xlfn.XLOOKUP($AQ959,削除禁止_電灯料金!$B:$B,削除禁止_電灯料金!$E:$E)*AM959/1000*$K959*$L959/12),2)),"-")</f>
        <v>0</v>
      </c>
      <c r="AU959" s="209">
        <f>IFERROR(IF(OR($G959="公衆街路灯A",$G959="定額電灯"),"-",ROUND((AM959/1000*$K959*$L959/12)*_xlfn.XLOOKUP($A959,削除禁止_電灯料金!K:K,削除禁止_電灯料金!M:M,"-"),2)),"-")</f>
        <v>0</v>
      </c>
      <c r="AV959" s="210">
        <f>IFERROR(IF(OR($G959="公衆街路灯A",$G959="定額電灯"),ROUND((((AR959+AS959)*AN959))*12*_xlfn.XLOOKUP($A959,削除禁止_電灯料金!K:K,削除禁止_電灯料金!N:N),0),ROUND((AT959+AU959)*AN959*12*_xlfn.XLOOKUP($A959,削除禁止_電灯料金!K:K,削除禁止_電灯料金!N:N),0)),0)</f>
        <v>0</v>
      </c>
      <c r="AW959" s="145"/>
    </row>
    <row r="960" spans="1:49" ht="30" customHeight="1">
      <c r="A960" s="1">
        <v>11</v>
      </c>
      <c r="B960" s="41" t="s">
        <v>986</v>
      </c>
      <c r="C960" s="333"/>
      <c r="D960" s="262" t="s">
        <v>990</v>
      </c>
      <c r="E960" s="263" t="s">
        <v>224</v>
      </c>
      <c r="F960" s="264" t="s">
        <v>1030</v>
      </c>
      <c r="G960" s="148" t="s">
        <v>73</v>
      </c>
      <c r="H960" s="279"/>
      <c r="I960" s="280"/>
      <c r="J960" s="267"/>
      <c r="K960" s="152">
        <v>0</v>
      </c>
      <c r="L960" s="266">
        <v>0</v>
      </c>
      <c r="M960" s="281" t="s">
        <v>1001</v>
      </c>
      <c r="N960" s="119" t="s">
        <v>134</v>
      </c>
      <c r="O960" s="120">
        <v>2</v>
      </c>
      <c r="P960" s="155" t="s">
        <v>294</v>
      </c>
      <c r="Q960" s="155">
        <v>0</v>
      </c>
      <c r="R960" s="155">
        <v>0</v>
      </c>
      <c r="S960" s="156">
        <v>0</v>
      </c>
      <c r="T960" s="156">
        <v>0</v>
      </c>
      <c r="U960" s="156">
        <v>0</v>
      </c>
      <c r="V960" s="157">
        <v>0</v>
      </c>
      <c r="W960" s="158">
        <v>47</v>
      </c>
      <c r="X960" s="329">
        <v>2</v>
      </c>
      <c r="Y960" s="160">
        <v>4</v>
      </c>
      <c r="Z960" s="161">
        <f t="shared" ref="Z960:Z963" si="277">K960*L960*W960*Y960/12/1000</f>
        <v>0</v>
      </c>
      <c r="AA960" s="155">
        <v>0</v>
      </c>
      <c r="AB960" s="162" t="s">
        <v>80</v>
      </c>
      <c r="AC960" s="163" t="s">
        <v>56</v>
      </c>
      <c r="AD960" s="164" t="s">
        <v>56</v>
      </c>
      <c r="AE960" s="163" t="s">
        <v>56</v>
      </c>
      <c r="AF960" s="164">
        <f t="shared" ref="AF960:AF963" si="278">$B$2*Z960/Y960</f>
        <v>0</v>
      </c>
      <c r="AG960" s="165">
        <f t="shared" ref="AG960:AG963" si="279">Y960*AF960*120</f>
        <v>0</v>
      </c>
      <c r="AH960" s="166" t="s">
        <v>113</v>
      </c>
      <c r="AI960" s="167"/>
      <c r="AJ960" s="168"/>
      <c r="AK960" s="169"/>
      <c r="AL960" s="170"/>
      <c r="AM960" s="171"/>
      <c r="AN960" s="172"/>
      <c r="AO960" s="173">
        <f t="shared" si="264"/>
        <v>0</v>
      </c>
      <c r="AP960" s="174" t="s">
        <v>82</v>
      </c>
      <c r="AQ960" s="175" t="str" cm="1">
        <f t="array" ref="AQ960">_xlfn.IFS(OR($G960="公衆街路灯A",$G960="定額電灯"),$G960&amp;AP960,COUNTIF(G960,"*従量電灯*"),G960,1,"-")</f>
        <v>従量電灯</v>
      </c>
      <c r="AR960" s="176" t="str" cm="1">
        <f t="array" ref="AR960">_xlfn.IFS($AN960=0,"-",OR($AH960="対象外",$AH960="-"),"-",OR($G960="公衆街路灯A",$G960="定額電灯"),_xlfn.XLOOKUP($AQ960,削除禁止_電灯料金!$B:$B,削除禁止_電灯料金!$E:$E,0),1,"-")</f>
        <v>-</v>
      </c>
      <c r="AS960" s="177" t="str" cm="1">
        <f t="array" ref="AS960">_xlfn.IFS($AR960="-","-",OR($G960="公衆街路灯A",$G960="定額電灯"),_xlfn.XLOOKUP(AQ960,削除禁止_電灯料金!$B:$B,削除禁止_電灯料金!$D:$D,0),1,"-")</f>
        <v>-</v>
      </c>
      <c r="AT960" s="176">
        <f>IFERROR(IF(OR($G960="公衆街路灯A",$G960="定額電灯"),"-",ROUND((_xlfn.XLOOKUP($AQ960,削除禁止_電灯料金!$B:$B,削除禁止_電灯料金!$E:$E)*AM960/1000*$K960*$L960/12),2)),"-")</f>
        <v>0</v>
      </c>
      <c r="AU960" s="177">
        <f>IFERROR(IF(OR($G960="公衆街路灯A",$G960="定額電灯"),"-",ROUND((AM960/1000*$K960*$L960/12)*_xlfn.XLOOKUP($A960,削除禁止_電灯料金!K:K,削除禁止_電灯料金!M:M,"-"),2)),"-")</f>
        <v>0</v>
      </c>
      <c r="AV960" s="178">
        <f>IFERROR(IF(OR($G960="公衆街路灯A",$G960="定額電灯"),ROUND((((AR960+AS960)*AN960))*12*_xlfn.XLOOKUP($A960,削除禁止_電灯料金!K:K,削除禁止_電灯料金!N:N),0),ROUND((AT960+AU960)*AN960*12*_xlfn.XLOOKUP($A960,削除禁止_電灯料金!K:K,削除禁止_電灯料金!N:N),0)),0)</f>
        <v>0</v>
      </c>
      <c r="AW960" s="145"/>
    </row>
    <row r="961" spans="1:49" ht="30" customHeight="1">
      <c r="A961" s="1">
        <v>11</v>
      </c>
      <c r="B961" s="41" t="s">
        <v>986</v>
      </c>
      <c r="C961" s="332"/>
      <c r="D961" s="262" t="s">
        <v>990</v>
      </c>
      <c r="E961" s="263" t="s">
        <v>224</v>
      </c>
      <c r="F961" s="264" t="s">
        <v>1031</v>
      </c>
      <c r="G961" s="148" t="s">
        <v>73</v>
      </c>
      <c r="H961" s="279"/>
      <c r="I961" s="280"/>
      <c r="J961" s="267"/>
      <c r="K961" s="152">
        <v>2</v>
      </c>
      <c r="L961" s="266">
        <v>195</v>
      </c>
      <c r="M961" s="281" t="s">
        <v>1032</v>
      </c>
      <c r="N961" s="119" t="s">
        <v>93</v>
      </c>
      <c r="O961" s="120">
        <v>2</v>
      </c>
      <c r="P961" s="155" t="s">
        <v>1033</v>
      </c>
      <c r="Q961" s="155">
        <v>0</v>
      </c>
      <c r="R961" s="155" t="s">
        <v>1034</v>
      </c>
      <c r="S961" s="156">
        <v>0</v>
      </c>
      <c r="T961" s="156">
        <v>0</v>
      </c>
      <c r="U961" s="156">
        <v>0</v>
      </c>
      <c r="V961" s="157">
        <v>0</v>
      </c>
      <c r="W961" s="158">
        <v>75</v>
      </c>
      <c r="X961" s="329">
        <v>8</v>
      </c>
      <c r="Y961" s="160">
        <v>16</v>
      </c>
      <c r="Z961" s="161">
        <f t="shared" si="277"/>
        <v>39</v>
      </c>
      <c r="AA961" s="155">
        <v>0</v>
      </c>
      <c r="AB961" s="162" t="s">
        <v>80</v>
      </c>
      <c r="AC961" s="163" t="s">
        <v>56</v>
      </c>
      <c r="AD961" s="164" t="s">
        <v>56</v>
      </c>
      <c r="AE961" s="163" t="s">
        <v>56</v>
      </c>
      <c r="AF961" s="164">
        <f t="shared" si="278"/>
        <v>73.125</v>
      </c>
      <c r="AG961" s="165">
        <f t="shared" si="279"/>
        <v>140400</v>
      </c>
      <c r="AH961" s="166" t="s">
        <v>81</v>
      </c>
      <c r="AI961" s="167"/>
      <c r="AJ961" s="168"/>
      <c r="AK961" s="169"/>
      <c r="AL961" s="170"/>
      <c r="AM961" s="171"/>
      <c r="AN961" s="172"/>
      <c r="AO961" s="173">
        <f t="shared" si="264"/>
        <v>0</v>
      </c>
      <c r="AP961" s="174" t="s">
        <v>82</v>
      </c>
      <c r="AQ961" s="175" t="str" cm="1">
        <f t="array" ref="AQ961">_xlfn.IFS(OR($G961="公衆街路灯A",$G961="定額電灯"),$G961&amp;AP961,COUNTIF(G961,"*従量電灯*"),G961,1,"-")</f>
        <v>従量電灯</v>
      </c>
      <c r="AR961" s="176" t="str" cm="1">
        <f t="array" ref="AR961">_xlfn.IFS($AN961=0,"-",OR($AH961="対象外",$AH961="-"),"-",OR($G961="公衆街路灯A",$G961="定額電灯"),_xlfn.XLOOKUP($AQ961,削除禁止_電灯料金!$B:$B,削除禁止_電灯料金!$E:$E,0),1,"-")</f>
        <v>-</v>
      </c>
      <c r="AS961" s="177" t="str" cm="1">
        <f t="array" ref="AS961">_xlfn.IFS($AR961="-","-",OR($G961="公衆街路灯A",$G961="定額電灯"),_xlfn.XLOOKUP(AQ961,削除禁止_電灯料金!$B:$B,削除禁止_電灯料金!$D:$D,0),1,"-")</f>
        <v>-</v>
      </c>
      <c r="AT961" s="176">
        <f>IFERROR(IF(OR($G961="公衆街路灯A",$G961="定額電灯"),"-",ROUND((_xlfn.XLOOKUP($AQ961,削除禁止_電灯料金!$B:$B,削除禁止_電灯料金!$E:$E)*AM961/1000*$K961*$L961/12),2)),"-")</f>
        <v>0</v>
      </c>
      <c r="AU961" s="177">
        <f>IFERROR(IF(OR($G961="公衆街路灯A",$G961="定額電灯"),"-",ROUND((AM961/1000*$K961*$L961/12)*_xlfn.XLOOKUP($A961,削除禁止_電灯料金!K:K,削除禁止_電灯料金!M:M,"-"),2)),"-")</f>
        <v>0</v>
      </c>
      <c r="AV961" s="178">
        <f>IFERROR(IF(OR($G961="公衆街路灯A",$G961="定額電灯"),ROUND((((AR961+AS961)*AN961))*12*_xlfn.XLOOKUP($A961,削除禁止_電灯料金!K:K,削除禁止_電灯料金!N:N),0),ROUND((AT961+AU961)*AN961*12*_xlfn.XLOOKUP($A961,削除禁止_電灯料金!K:K,削除禁止_電灯料金!N:N),0)),0)</f>
        <v>0</v>
      </c>
      <c r="AW961" s="145"/>
    </row>
    <row r="962" spans="1:49" ht="30" customHeight="1">
      <c r="A962" s="1">
        <v>11</v>
      </c>
      <c r="B962" s="41" t="s">
        <v>986</v>
      </c>
      <c r="C962" s="333"/>
      <c r="D962" s="262" t="s">
        <v>990</v>
      </c>
      <c r="E962" s="263" t="s">
        <v>224</v>
      </c>
      <c r="F962" s="264" t="s">
        <v>1031</v>
      </c>
      <c r="G962" s="148" t="s">
        <v>73</v>
      </c>
      <c r="H962" s="279"/>
      <c r="I962" s="280"/>
      <c r="J962" s="267"/>
      <c r="K962" s="152">
        <v>2</v>
      </c>
      <c r="L962" s="266">
        <v>195</v>
      </c>
      <c r="M962" s="281" t="s">
        <v>1035</v>
      </c>
      <c r="N962" s="119" t="s">
        <v>134</v>
      </c>
      <c r="O962" s="120">
        <v>2</v>
      </c>
      <c r="P962" s="155" t="s">
        <v>294</v>
      </c>
      <c r="Q962" s="155">
        <v>0</v>
      </c>
      <c r="R962" s="155" t="s">
        <v>993</v>
      </c>
      <c r="S962" s="156" t="s">
        <v>1036</v>
      </c>
      <c r="T962" s="156">
        <v>0</v>
      </c>
      <c r="U962" s="156">
        <v>0</v>
      </c>
      <c r="V962" s="157">
        <v>0</v>
      </c>
      <c r="W962" s="158">
        <v>47</v>
      </c>
      <c r="X962" s="329">
        <v>4</v>
      </c>
      <c r="Y962" s="160">
        <v>8</v>
      </c>
      <c r="Z962" s="161">
        <f t="shared" si="277"/>
        <v>12.22</v>
      </c>
      <c r="AA962" s="155">
        <v>0</v>
      </c>
      <c r="AB962" s="162" t="s">
        <v>80</v>
      </c>
      <c r="AC962" s="163" t="s">
        <v>56</v>
      </c>
      <c r="AD962" s="164" t="s">
        <v>56</v>
      </c>
      <c r="AE962" s="163" t="s">
        <v>56</v>
      </c>
      <c r="AF962" s="164">
        <f t="shared" si="278"/>
        <v>45.825000000000003</v>
      </c>
      <c r="AG962" s="165">
        <f t="shared" si="279"/>
        <v>43992</v>
      </c>
      <c r="AH962" s="166" t="s">
        <v>113</v>
      </c>
      <c r="AI962" s="167"/>
      <c r="AJ962" s="168"/>
      <c r="AK962" s="169"/>
      <c r="AL962" s="170"/>
      <c r="AM962" s="171"/>
      <c r="AN962" s="172"/>
      <c r="AO962" s="173">
        <f t="shared" si="264"/>
        <v>0</v>
      </c>
      <c r="AP962" s="174" t="s">
        <v>82</v>
      </c>
      <c r="AQ962" s="175" t="str" cm="1">
        <f t="array" ref="AQ962">_xlfn.IFS(OR($G962="公衆街路灯A",$G962="定額電灯"),$G962&amp;AP962,COUNTIF(G962,"*従量電灯*"),G962,1,"-")</f>
        <v>従量電灯</v>
      </c>
      <c r="AR962" s="176" t="str" cm="1">
        <f t="array" ref="AR962">_xlfn.IFS($AN962=0,"-",OR($AH962="対象外",$AH962="-"),"-",OR($G962="公衆街路灯A",$G962="定額電灯"),_xlfn.XLOOKUP($AQ962,削除禁止_電灯料金!$B:$B,削除禁止_電灯料金!$E:$E,0),1,"-")</f>
        <v>-</v>
      </c>
      <c r="AS962" s="177" t="str" cm="1">
        <f t="array" ref="AS962">_xlfn.IFS($AR962="-","-",OR($G962="公衆街路灯A",$G962="定額電灯"),_xlfn.XLOOKUP(AQ962,削除禁止_電灯料金!$B:$B,削除禁止_電灯料金!$D:$D,0),1,"-")</f>
        <v>-</v>
      </c>
      <c r="AT962" s="176">
        <f>IFERROR(IF(OR($G962="公衆街路灯A",$G962="定額電灯"),"-",ROUND((_xlfn.XLOOKUP($AQ962,削除禁止_電灯料金!$B:$B,削除禁止_電灯料金!$E:$E)*AM962/1000*$K962*$L962/12),2)),"-")</f>
        <v>0</v>
      </c>
      <c r="AU962" s="177">
        <f>IFERROR(IF(OR($G962="公衆街路灯A",$G962="定額電灯"),"-",ROUND((AM962/1000*$K962*$L962/12)*_xlfn.XLOOKUP($A962,削除禁止_電灯料金!K:K,削除禁止_電灯料金!M:M,"-"),2)),"-")</f>
        <v>0</v>
      </c>
      <c r="AV962" s="178">
        <f>IFERROR(IF(OR($G962="公衆街路灯A",$G962="定額電灯"),ROUND((((AR962+AS962)*AN962))*12*_xlfn.XLOOKUP($A962,削除禁止_電灯料金!K:K,削除禁止_電灯料金!N:N),0),ROUND((AT962+AU962)*AN962*12*_xlfn.XLOOKUP($A962,削除禁止_電灯料金!K:K,削除禁止_電灯料金!N:N),0)),0)</f>
        <v>0</v>
      </c>
      <c r="AW962" s="145"/>
    </row>
    <row r="963" spans="1:49" ht="30" customHeight="1">
      <c r="A963" s="1">
        <v>11</v>
      </c>
      <c r="B963" s="41" t="s">
        <v>986</v>
      </c>
      <c r="C963" s="328"/>
      <c r="D963" s="262" t="s">
        <v>990</v>
      </c>
      <c r="E963" s="263" t="s">
        <v>224</v>
      </c>
      <c r="F963" s="264" t="s">
        <v>1031</v>
      </c>
      <c r="G963" s="148" t="s">
        <v>73</v>
      </c>
      <c r="H963" s="279"/>
      <c r="I963" s="280"/>
      <c r="J963" s="267"/>
      <c r="K963" s="152">
        <v>2</v>
      </c>
      <c r="L963" s="266">
        <v>195</v>
      </c>
      <c r="M963" s="281" t="s">
        <v>1037</v>
      </c>
      <c r="N963" s="119" t="s">
        <v>210</v>
      </c>
      <c r="O963" s="120">
        <v>1</v>
      </c>
      <c r="P963" s="155" t="s">
        <v>294</v>
      </c>
      <c r="Q963" s="155">
        <v>0</v>
      </c>
      <c r="R963" s="155" t="s">
        <v>993</v>
      </c>
      <c r="S963" s="156" t="s">
        <v>1038</v>
      </c>
      <c r="T963" s="156" t="s">
        <v>1039</v>
      </c>
      <c r="U963" s="156">
        <v>0</v>
      </c>
      <c r="V963" s="157">
        <v>0</v>
      </c>
      <c r="W963" s="158">
        <v>47</v>
      </c>
      <c r="X963" s="329">
        <v>8</v>
      </c>
      <c r="Y963" s="160">
        <v>8</v>
      </c>
      <c r="Z963" s="161">
        <f t="shared" si="277"/>
        <v>12.22</v>
      </c>
      <c r="AA963" s="155">
        <v>0</v>
      </c>
      <c r="AB963" s="162" t="s">
        <v>80</v>
      </c>
      <c r="AC963" s="163" t="s">
        <v>56</v>
      </c>
      <c r="AD963" s="164" t="s">
        <v>56</v>
      </c>
      <c r="AE963" s="163" t="s">
        <v>56</v>
      </c>
      <c r="AF963" s="164">
        <f t="shared" si="278"/>
        <v>45.825000000000003</v>
      </c>
      <c r="AG963" s="165">
        <f t="shared" si="279"/>
        <v>43992</v>
      </c>
      <c r="AH963" s="166" t="s">
        <v>113</v>
      </c>
      <c r="AI963" s="167"/>
      <c r="AJ963" s="168"/>
      <c r="AK963" s="169"/>
      <c r="AL963" s="170"/>
      <c r="AM963" s="171"/>
      <c r="AN963" s="172"/>
      <c r="AO963" s="173">
        <f t="shared" si="264"/>
        <v>0</v>
      </c>
      <c r="AP963" s="174" t="s">
        <v>82</v>
      </c>
      <c r="AQ963" s="175" t="str" cm="1">
        <f t="array" ref="AQ963">_xlfn.IFS(OR($G963="公衆街路灯A",$G963="定額電灯"),$G963&amp;AP963,COUNTIF(G963,"*従量電灯*"),G963,1,"-")</f>
        <v>従量電灯</v>
      </c>
      <c r="AR963" s="176" t="str" cm="1">
        <f t="array" ref="AR963">_xlfn.IFS($AN963=0,"-",OR($AH963="対象外",$AH963="-"),"-",OR($G963="公衆街路灯A",$G963="定額電灯"),_xlfn.XLOOKUP($AQ963,削除禁止_電灯料金!$B:$B,削除禁止_電灯料金!$E:$E,0),1,"-")</f>
        <v>-</v>
      </c>
      <c r="AS963" s="177" t="str" cm="1">
        <f t="array" ref="AS963">_xlfn.IFS($AR963="-","-",OR($G963="公衆街路灯A",$G963="定額電灯"),_xlfn.XLOOKUP(AQ963,削除禁止_電灯料金!$B:$B,削除禁止_電灯料金!$D:$D,0),1,"-")</f>
        <v>-</v>
      </c>
      <c r="AT963" s="176">
        <f>IFERROR(IF(OR($G963="公衆街路灯A",$G963="定額電灯"),"-",ROUND((_xlfn.XLOOKUP($AQ963,削除禁止_電灯料金!$B:$B,削除禁止_電灯料金!$E:$E)*AM963/1000*$K963*$L963/12),2)),"-")</f>
        <v>0</v>
      </c>
      <c r="AU963" s="177">
        <f>IFERROR(IF(OR($G963="公衆街路灯A",$G963="定額電灯"),"-",ROUND((AM963/1000*$K963*$L963/12)*_xlfn.XLOOKUP($A963,削除禁止_電灯料金!K:K,削除禁止_電灯料金!M:M,"-"),2)),"-")</f>
        <v>0</v>
      </c>
      <c r="AV963" s="178">
        <f>IFERROR(IF(OR($G963="公衆街路灯A",$G963="定額電灯"),ROUND((((AR963+AS963)*AN963))*12*_xlfn.XLOOKUP($A963,削除禁止_電灯料金!K:K,削除禁止_電灯料金!N:N),0),ROUND((AT963+AU963)*AN963*12*_xlfn.XLOOKUP($A963,削除禁止_電灯料金!K:K,削除禁止_電灯料金!N:N),0)),0)</f>
        <v>0</v>
      </c>
      <c r="AW963" s="145"/>
    </row>
    <row r="964" spans="1:49" ht="30" customHeight="1">
      <c r="A964" s="1">
        <v>11</v>
      </c>
      <c r="B964" s="41" t="s">
        <v>986</v>
      </c>
      <c r="C964" s="332"/>
      <c r="D964" s="268" t="s">
        <v>990</v>
      </c>
      <c r="E964" s="269" t="s">
        <v>224</v>
      </c>
      <c r="F964" s="270" t="s">
        <v>1031</v>
      </c>
      <c r="G964" s="182" t="s">
        <v>73</v>
      </c>
      <c r="H964" s="183" t="s">
        <v>118</v>
      </c>
      <c r="I964" s="311"/>
      <c r="J964" s="312"/>
      <c r="K964" s="186">
        <v>2</v>
      </c>
      <c r="L964" s="330">
        <v>195</v>
      </c>
      <c r="M964" s="313" t="s">
        <v>1040</v>
      </c>
      <c r="N964" s="189" t="s">
        <v>1041</v>
      </c>
      <c r="O964" s="190">
        <v>0</v>
      </c>
      <c r="P964" s="191">
        <v>0</v>
      </c>
      <c r="Q964" s="191">
        <v>0</v>
      </c>
      <c r="R964" s="191">
        <v>0</v>
      </c>
      <c r="S964" s="192">
        <v>0</v>
      </c>
      <c r="T964" s="192">
        <v>0</v>
      </c>
      <c r="U964" s="192">
        <v>0</v>
      </c>
      <c r="V964" s="193">
        <v>0</v>
      </c>
      <c r="W964" s="194">
        <v>0</v>
      </c>
      <c r="X964" s="331"/>
      <c r="Y964" s="196">
        <v>0</v>
      </c>
      <c r="Z964" s="197">
        <v>0</v>
      </c>
      <c r="AA964" s="191">
        <v>0</v>
      </c>
      <c r="AB964" s="198" t="s">
        <v>80</v>
      </c>
      <c r="AC964" s="199" t="s">
        <v>56</v>
      </c>
      <c r="AD964" s="200" t="s">
        <v>56</v>
      </c>
      <c r="AE964" s="199" t="s">
        <v>56</v>
      </c>
      <c r="AF964" s="200" t="s">
        <v>56</v>
      </c>
      <c r="AG964" s="201">
        <v>0</v>
      </c>
      <c r="AH964" s="201" t="s">
        <v>124</v>
      </c>
      <c r="AI964" s="202" t="s">
        <v>124</v>
      </c>
      <c r="AJ964" s="203"/>
      <c r="AK964" s="204"/>
      <c r="AL964" s="194"/>
      <c r="AM964" s="205"/>
      <c r="AN964" s="206"/>
      <c r="AO964" s="200">
        <f t="shared" si="264"/>
        <v>0</v>
      </c>
      <c r="AP964" s="207" t="s">
        <v>82</v>
      </c>
      <c r="AQ964" s="198" t="str" cm="1">
        <f t="array" ref="AQ964">_xlfn.IFS(OR($G964="公衆街路灯A",$G964="定額電灯"),$G964&amp;AP964,COUNTIF(G964,"*従量電灯*"),G964,1,"-")</f>
        <v>従量電灯</v>
      </c>
      <c r="AR964" s="208" t="str" cm="1">
        <f t="array" ref="AR964">_xlfn.IFS($AN964=0,"-",OR($AH964="対象外",$AH964="-"),"-",OR($G964="公衆街路灯A",$G964="定額電灯"),_xlfn.XLOOKUP($AQ964,削除禁止_電灯料金!$B:$B,削除禁止_電灯料金!$E:$E,0),1,"-")</f>
        <v>-</v>
      </c>
      <c r="AS964" s="209" t="str" cm="1">
        <f t="array" ref="AS964">_xlfn.IFS($AR964="-","-",OR($G964="公衆街路灯A",$G964="定額電灯"),_xlfn.XLOOKUP(AQ964,削除禁止_電灯料金!$B:$B,削除禁止_電灯料金!$D:$D,0),1,"-")</f>
        <v>-</v>
      </c>
      <c r="AT964" s="208">
        <f>IFERROR(IF(OR($G964="公衆街路灯A",$G964="定額電灯"),"-",ROUND((_xlfn.XLOOKUP($AQ964,削除禁止_電灯料金!$B:$B,削除禁止_電灯料金!$E:$E)*AM964/1000*$K964*$L964/12),2)),"-")</f>
        <v>0</v>
      </c>
      <c r="AU964" s="209">
        <f>IFERROR(IF(OR($G964="公衆街路灯A",$G964="定額電灯"),"-",ROUND((AM964/1000*$K964*$L964/12)*_xlfn.XLOOKUP($A964,削除禁止_電灯料金!K:K,削除禁止_電灯料金!M:M,"-"),2)),"-")</f>
        <v>0</v>
      </c>
      <c r="AV964" s="210">
        <f>IFERROR(IF(OR($G964="公衆街路灯A",$G964="定額電灯"),ROUND((((AR964+AS964)*AN964))*12*_xlfn.XLOOKUP($A964,削除禁止_電灯料金!K:K,削除禁止_電灯料金!N:N),0),ROUND((AT964+AU964)*AN964*12*_xlfn.XLOOKUP($A964,削除禁止_電灯料金!K:K,削除禁止_電灯料金!N:N),0)),0)</f>
        <v>0</v>
      </c>
      <c r="AW964" s="145"/>
    </row>
    <row r="965" spans="1:49" ht="30" customHeight="1">
      <c r="A965" s="1">
        <v>11</v>
      </c>
      <c r="B965" s="41" t="s">
        <v>986</v>
      </c>
      <c r="C965" s="332"/>
      <c r="D965" s="262" t="s">
        <v>990</v>
      </c>
      <c r="E965" s="263" t="s">
        <v>224</v>
      </c>
      <c r="F965" s="264" t="s">
        <v>1042</v>
      </c>
      <c r="G965" s="148" t="s">
        <v>73</v>
      </c>
      <c r="H965" s="279"/>
      <c r="I965" s="280"/>
      <c r="J965" s="267"/>
      <c r="K965" s="152">
        <v>5</v>
      </c>
      <c r="L965" s="266">
        <v>195</v>
      </c>
      <c r="M965" s="281" t="s">
        <v>1032</v>
      </c>
      <c r="N965" s="119" t="s">
        <v>93</v>
      </c>
      <c r="O965" s="120">
        <v>2</v>
      </c>
      <c r="P965" s="155" t="s">
        <v>1033</v>
      </c>
      <c r="Q965" s="155">
        <v>0</v>
      </c>
      <c r="R965" s="155" t="s">
        <v>1034</v>
      </c>
      <c r="S965" s="156">
        <v>0</v>
      </c>
      <c r="T965" s="156">
        <v>0</v>
      </c>
      <c r="U965" s="156">
        <v>0</v>
      </c>
      <c r="V965" s="157">
        <v>0</v>
      </c>
      <c r="W965" s="158">
        <v>75</v>
      </c>
      <c r="X965" s="329">
        <v>8</v>
      </c>
      <c r="Y965" s="160">
        <v>16</v>
      </c>
      <c r="Z965" s="161">
        <f t="shared" ref="Z965:Z967" si="280">K965*L965*W965*Y965/12/1000</f>
        <v>97.5</v>
      </c>
      <c r="AA965" s="155">
        <v>0</v>
      </c>
      <c r="AB965" s="162" t="s">
        <v>80</v>
      </c>
      <c r="AC965" s="163" t="s">
        <v>56</v>
      </c>
      <c r="AD965" s="164" t="s">
        <v>56</v>
      </c>
      <c r="AE965" s="163" t="s">
        <v>56</v>
      </c>
      <c r="AF965" s="164">
        <f t="shared" ref="AF965:AF967" si="281">$B$2*Z965/Y965</f>
        <v>182.8125</v>
      </c>
      <c r="AG965" s="165">
        <f t="shared" ref="AG965:AG967" si="282">Y965*AF965*120</f>
        <v>351000</v>
      </c>
      <c r="AH965" s="166" t="s">
        <v>81</v>
      </c>
      <c r="AI965" s="167"/>
      <c r="AJ965" s="168"/>
      <c r="AK965" s="169"/>
      <c r="AL965" s="170"/>
      <c r="AM965" s="171"/>
      <c r="AN965" s="172"/>
      <c r="AO965" s="173">
        <f t="shared" si="264"/>
        <v>0</v>
      </c>
      <c r="AP965" s="174" t="s">
        <v>82</v>
      </c>
      <c r="AQ965" s="175" t="str" cm="1">
        <f t="array" ref="AQ965">_xlfn.IFS(OR($G965="公衆街路灯A",$G965="定額電灯"),$G965&amp;AP965,COUNTIF(G965,"*従量電灯*"),G965,1,"-")</f>
        <v>従量電灯</v>
      </c>
      <c r="AR965" s="176" t="str" cm="1">
        <f t="array" ref="AR965">_xlfn.IFS($AN965=0,"-",OR($AH965="対象外",$AH965="-"),"-",OR($G965="公衆街路灯A",$G965="定額電灯"),_xlfn.XLOOKUP($AQ965,削除禁止_電灯料金!$B:$B,削除禁止_電灯料金!$E:$E,0),1,"-")</f>
        <v>-</v>
      </c>
      <c r="AS965" s="177" t="str" cm="1">
        <f t="array" ref="AS965">_xlfn.IFS($AR965="-","-",OR($G965="公衆街路灯A",$G965="定額電灯"),_xlfn.XLOOKUP(AQ965,削除禁止_電灯料金!$B:$B,削除禁止_電灯料金!$D:$D,0),1,"-")</f>
        <v>-</v>
      </c>
      <c r="AT965" s="176">
        <f>IFERROR(IF(OR($G965="公衆街路灯A",$G965="定額電灯"),"-",ROUND((_xlfn.XLOOKUP($AQ965,削除禁止_電灯料金!$B:$B,削除禁止_電灯料金!$E:$E)*AM965/1000*$K965*$L965/12),2)),"-")</f>
        <v>0</v>
      </c>
      <c r="AU965" s="177">
        <f>IFERROR(IF(OR($G965="公衆街路灯A",$G965="定額電灯"),"-",ROUND((AM965/1000*$K965*$L965/12)*_xlfn.XLOOKUP($A965,削除禁止_電灯料金!K:K,削除禁止_電灯料金!M:M,"-"),2)),"-")</f>
        <v>0</v>
      </c>
      <c r="AV965" s="178">
        <f>IFERROR(IF(OR($G965="公衆街路灯A",$G965="定額電灯"),ROUND((((AR965+AS965)*AN965))*12*_xlfn.XLOOKUP($A965,削除禁止_電灯料金!K:K,削除禁止_電灯料金!N:N),0),ROUND((AT965+AU965)*AN965*12*_xlfn.XLOOKUP($A965,削除禁止_電灯料金!K:K,削除禁止_電灯料金!N:N),0)),0)</f>
        <v>0</v>
      </c>
      <c r="AW965" s="145"/>
    </row>
    <row r="966" spans="1:49" ht="30" customHeight="1">
      <c r="A966" s="1">
        <v>11</v>
      </c>
      <c r="B966" s="41" t="s">
        <v>986</v>
      </c>
      <c r="C966" s="328"/>
      <c r="D966" s="262" t="s">
        <v>990</v>
      </c>
      <c r="E966" s="263" t="s">
        <v>224</v>
      </c>
      <c r="F966" s="264" t="s">
        <v>1042</v>
      </c>
      <c r="G966" s="148" t="s">
        <v>73</v>
      </c>
      <c r="H966" s="279"/>
      <c r="I966" s="280"/>
      <c r="J966" s="267"/>
      <c r="K966" s="152">
        <v>5</v>
      </c>
      <c r="L966" s="266">
        <v>195</v>
      </c>
      <c r="M966" s="281" t="s">
        <v>1035</v>
      </c>
      <c r="N966" s="119" t="s">
        <v>134</v>
      </c>
      <c r="O966" s="120">
        <v>2</v>
      </c>
      <c r="P966" s="155" t="s">
        <v>294</v>
      </c>
      <c r="Q966" s="155">
        <v>0</v>
      </c>
      <c r="R966" s="155" t="s">
        <v>993</v>
      </c>
      <c r="S966" s="156" t="s">
        <v>1036</v>
      </c>
      <c r="T966" s="156">
        <v>0</v>
      </c>
      <c r="U966" s="156">
        <v>0</v>
      </c>
      <c r="V966" s="157">
        <v>0</v>
      </c>
      <c r="W966" s="158">
        <v>47</v>
      </c>
      <c r="X966" s="329">
        <v>4</v>
      </c>
      <c r="Y966" s="160">
        <v>8</v>
      </c>
      <c r="Z966" s="161">
        <f t="shared" si="280"/>
        <v>30.55</v>
      </c>
      <c r="AA966" s="155">
        <v>0</v>
      </c>
      <c r="AB966" s="162" t="s">
        <v>80</v>
      </c>
      <c r="AC966" s="163" t="s">
        <v>56</v>
      </c>
      <c r="AD966" s="164" t="s">
        <v>56</v>
      </c>
      <c r="AE966" s="163" t="s">
        <v>56</v>
      </c>
      <c r="AF966" s="164">
        <f t="shared" si="281"/>
        <v>114.5625</v>
      </c>
      <c r="AG966" s="165">
        <f t="shared" si="282"/>
        <v>109980</v>
      </c>
      <c r="AH966" s="166" t="s">
        <v>113</v>
      </c>
      <c r="AI966" s="167"/>
      <c r="AJ966" s="168"/>
      <c r="AK966" s="169"/>
      <c r="AL966" s="170"/>
      <c r="AM966" s="171"/>
      <c r="AN966" s="172"/>
      <c r="AO966" s="173">
        <f t="shared" si="264"/>
        <v>0</v>
      </c>
      <c r="AP966" s="174" t="s">
        <v>82</v>
      </c>
      <c r="AQ966" s="175" t="str" cm="1">
        <f t="array" ref="AQ966">_xlfn.IFS(OR($G966="公衆街路灯A",$G966="定額電灯"),$G966&amp;AP966,COUNTIF(G966,"*従量電灯*"),G966,1,"-")</f>
        <v>従量電灯</v>
      </c>
      <c r="AR966" s="176" t="str" cm="1">
        <f t="array" ref="AR966">_xlfn.IFS($AN966=0,"-",OR($AH966="対象外",$AH966="-"),"-",OR($G966="公衆街路灯A",$G966="定額電灯"),_xlfn.XLOOKUP($AQ966,削除禁止_電灯料金!$B:$B,削除禁止_電灯料金!$E:$E,0),1,"-")</f>
        <v>-</v>
      </c>
      <c r="AS966" s="177" t="str" cm="1">
        <f t="array" ref="AS966">_xlfn.IFS($AR966="-","-",OR($G966="公衆街路灯A",$G966="定額電灯"),_xlfn.XLOOKUP(AQ966,削除禁止_電灯料金!$B:$B,削除禁止_電灯料金!$D:$D,0),1,"-")</f>
        <v>-</v>
      </c>
      <c r="AT966" s="176">
        <f>IFERROR(IF(OR($G966="公衆街路灯A",$G966="定額電灯"),"-",ROUND((_xlfn.XLOOKUP($AQ966,削除禁止_電灯料金!$B:$B,削除禁止_電灯料金!$E:$E)*AM966/1000*$K966*$L966/12),2)),"-")</f>
        <v>0</v>
      </c>
      <c r="AU966" s="177">
        <f>IFERROR(IF(OR($G966="公衆街路灯A",$G966="定額電灯"),"-",ROUND((AM966/1000*$K966*$L966/12)*_xlfn.XLOOKUP($A966,削除禁止_電灯料金!K:K,削除禁止_電灯料金!M:M,"-"),2)),"-")</f>
        <v>0</v>
      </c>
      <c r="AV966" s="178">
        <f>IFERROR(IF(OR($G966="公衆街路灯A",$G966="定額電灯"),ROUND((((AR966+AS966)*AN966))*12*_xlfn.XLOOKUP($A966,削除禁止_電灯料金!K:K,削除禁止_電灯料金!N:N),0),ROUND((AT966+AU966)*AN966*12*_xlfn.XLOOKUP($A966,削除禁止_電灯料金!K:K,削除禁止_電灯料金!N:N),0)),0)</f>
        <v>0</v>
      </c>
      <c r="AW966" s="145"/>
    </row>
    <row r="967" spans="1:49" ht="30" customHeight="1">
      <c r="A967" s="1">
        <v>11</v>
      </c>
      <c r="B967" s="41" t="s">
        <v>986</v>
      </c>
      <c r="C967" s="328"/>
      <c r="D967" s="262" t="s">
        <v>990</v>
      </c>
      <c r="E967" s="263" t="s">
        <v>224</v>
      </c>
      <c r="F967" s="264" t="s">
        <v>1042</v>
      </c>
      <c r="G967" s="148" t="s">
        <v>73</v>
      </c>
      <c r="H967" s="279"/>
      <c r="I967" s="280"/>
      <c r="J967" s="267"/>
      <c r="K967" s="152">
        <v>5</v>
      </c>
      <c r="L967" s="266">
        <v>195</v>
      </c>
      <c r="M967" s="281" t="s">
        <v>1037</v>
      </c>
      <c r="N967" s="119" t="s">
        <v>210</v>
      </c>
      <c r="O967" s="120">
        <v>1</v>
      </c>
      <c r="P967" s="155" t="s">
        <v>294</v>
      </c>
      <c r="Q967" s="155">
        <v>0</v>
      </c>
      <c r="R967" s="155" t="s">
        <v>993</v>
      </c>
      <c r="S967" s="156" t="s">
        <v>1038</v>
      </c>
      <c r="T967" s="156" t="s">
        <v>1039</v>
      </c>
      <c r="U967" s="156">
        <v>0</v>
      </c>
      <c r="V967" s="157">
        <v>0</v>
      </c>
      <c r="W967" s="158">
        <v>47</v>
      </c>
      <c r="X967" s="329">
        <v>8</v>
      </c>
      <c r="Y967" s="160">
        <v>8</v>
      </c>
      <c r="Z967" s="161">
        <f t="shared" si="280"/>
        <v>30.55</v>
      </c>
      <c r="AA967" s="155">
        <v>0</v>
      </c>
      <c r="AB967" s="162" t="s">
        <v>80</v>
      </c>
      <c r="AC967" s="163" t="s">
        <v>56</v>
      </c>
      <c r="AD967" s="164" t="s">
        <v>56</v>
      </c>
      <c r="AE967" s="163" t="s">
        <v>56</v>
      </c>
      <c r="AF967" s="164">
        <f t="shared" si="281"/>
        <v>114.5625</v>
      </c>
      <c r="AG967" s="165">
        <f t="shared" si="282"/>
        <v>109980</v>
      </c>
      <c r="AH967" s="166" t="s">
        <v>113</v>
      </c>
      <c r="AI967" s="167"/>
      <c r="AJ967" s="168"/>
      <c r="AK967" s="169"/>
      <c r="AL967" s="170"/>
      <c r="AM967" s="171"/>
      <c r="AN967" s="172"/>
      <c r="AO967" s="173">
        <f t="shared" si="264"/>
        <v>0</v>
      </c>
      <c r="AP967" s="174" t="s">
        <v>82</v>
      </c>
      <c r="AQ967" s="175" t="str" cm="1">
        <f t="array" ref="AQ967">_xlfn.IFS(OR($G967="公衆街路灯A",$G967="定額電灯"),$G967&amp;AP967,COUNTIF(G967,"*従量電灯*"),G967,1,"-")</f>
        <v>従量電灯</v>
      </c>
      <c r="AR967" s="176" t="str" cm="1">
        <f t="array" ref="AR967">_xlfn.IFS($AN967=0,"-",OR($AH967="対象外",$AH967="-"),"-",OR($G967="公衆街路灯A",$G967="定額電灯"),_xlfn.XLOOKUP($AQ967,削除禁止_電灯料金!$B:$B,削除禁止_電灯料金!$E:$E,0),1,"-")</f>
        <v>-</v>
      </c>
      <c r="AS967" s="177" t="str" cm="1">
        <f t="array" ref="AS967">_xlfn.IFS($AR967="-","-",OR($G967="公衆街路灯A",$G967="定額電灯"),_xlfn.XLOOKUP(AQ967,削除禁止_電灯料金!$B:$B,削除禁止_電灯料金!$D:$D,0),1,"-")</f>
        <v>-</v>
      </c>
      <c r="AT967" s="176">
        <f>IFERROR(IF(OR($G967="公衆街路灯A",$G967="定額電灯"),"-",ROUND((_xlfn.XLOOKUP($AQ967,削除禁止_電灯料金!$B:$B,削除禁止_電灯料金!$E:$E)*AM967/1000*$K967*$L967/12),2)),"-")</f>
        <v>0</v>
      </c>
      <c r="AU967" s="177">
        <f>IFERROR(IF(OR($G967="公衆街路灯A",$G967="定額電灯"),"-",ROUND((AM967/1000*$K967*$L967/12)*_xlfn.XLOOKUP($A967,削除禁止_電灯料金!K:K,削除禁止_電灯料金!M:M,"-"),2)),"-")</f>
        <v>0</v>
      </c>
      <c r="AV967" s="178">
        <f>IFERROR(IF(OR($G967="公衆街路灯A",$G967="定額電灯"),ROUND((((AR967+AS967)*AN967))*12*_xlfn.XLOOKUP($A967,削除禁止_電灯料金!K:K,削除禁止_電灯料金!N:N),0),ROUND((AT967+AU967)*AN967*12*_xlfn.XLOOKUP($A967,削除禁止_電灯料金!K:K,削除禁止_電灯料金!N:N),0)),0)</f>
        <v>0</v>
      </c>
      <c r="AW967" s="145"/>
    </row>
    <row r="968" spans="1:49" ht="30" customHeight="1">
      <c r="A968" s="1">
        <v>11</v>
      </c>
      <c r="B968" s="41" t="s">
        <v>986</v>
      </c>
      <c r="C968" s="332"/>
      <c r="D968" s="268" t="s">
        <v>990</v>
      </c>
      <c r="E968" s="269" t="s">
        <v>224</v>
      </c>
      <c r="F968" s="270" t="s">
        <v>1042</v>
      </c>
      <c r="G968" s="182" t="s">
        <v>73</v>
      </c>
      <c r="H968" s="183" t="s">
        <v>118</v>
      </c>
      <c r="I968" s="311"/>
      <c r="J968" s="312"/>
      <c r="K968" s="186">
        <v>5</v>
      </c>
      <c r="L968" s="330">
        <v>195</v>
      </c>
      <c r="M968" s="313" t="s">
        <v>1040</v>
      </c>
      <c r="N968" s="189" t="s">
        <v>1041</v>
      </c>
      <c r="O968" s="190">
        <v>0</v>
      </c>
      <c r="P968" s="191">
        <v>0</v>
      </c>
      <c r="Q968" s="191">
        <v>0</v>
      </c>
      <c r="R968" s="191">
        <v>0</v>
      </c>
      <c r="S968" s="192">
        <v>0</v>
      </c>
      <c r="T968" s="192">
        <v>0</v>
      </c>
      <c r="U968" s="192">
        <v>0</v>
      </c>
      <c r="V968" s="193">
        <v>0</v>
      </c>
      <c r="W968" s="194">
        <v>0</v>
      </c>
      <c r="X968" s="331"/>
      <c r="Y968" s="196">
        <v>0</v>
      </c>
      <c r="Z968" s="197">
        <v>0</v>
      </c>
      <c r="AA968" s="191">
        <v>0</v>
      </c>
      <c r="AB968" s="198" t="s">
        <v>80</v>
      </c>
      <c r="AC968" s="199" t="s">
        <v>56</v>
      </c>
      <c r="AD968" s="200" t="s">
        <v>56</v>
      </c>
      <c r="AE968" s="199" t="s">
        <v>56</v>
      </c>
      <c r="AF968" s="200" t="s">
        <v>56</v>
      </c>
      <c r="AG968" s="201">
        <v>0</v>
      </c>
      <c r="AH968" s="201" t="s">
        <v>124</v>
      </c>
      <c r="AI968" s="202" t="s">
        <v>124</v>
      </c>
      <c r="AJ968" s="203"/>
      <c r="AK968" s="204"/>
      <c r="AL968" s="194"/>
      <c r="AM968" s="205"/>
      <c r="AN968" s="206"/>
      <c r="AO968" s="200">
        <f t="shared" si="264"/>
        <v>0</v>
      </c>
      <c r="AP968" s="207" t="s">
        <v>82</v>
      </c>
      <c r="AQ968" s="198" t="str" cm="1">
        <f t="array" ref="AQ968">_xlfn.IFS(OR($G968="公衆街路灯A",$G968="定額電灯"),$G968&amp;AP968,COUNTIF(G968,"*従量電灯*"),G968,1,"-")</f>
        <v>従量電灯</v>
      </c>
      <c r="AR968" s="208" t="str" cm="1">
        <f t="array" ref="AR968">_xlfn.IFS($AN968=0,"-",OR($AH968="対象外",$AH968="-"),"-",OR($G968="公衆街路灯A",$G968="定額電灯"),_xlfn.XLOOKUP($AQ968,削除禁止_電灯料金!$B:$B,削除禁止_電灯料金!$E:$E,0),1,"-")</f>
        <v>-</v>
      </c>
      <c r="AS968" s="209" t="str" cm="1">
        <f t="array" ref="AS968">_xlfn.IFS($AR968="-","-",OR($G968="公衆街路灯A",$G968="定額電灯"),_xlfn.XLOOKUP(AQ968,削除禁止_電灯料金!$B:$B,削除禁止_電灯料金!$D:$D,0),1,"-")</f>
        <v>-</v>
      </c>
      <c r="AT968" s="208">
        <f>IFERROR(IF(OR($G968="公衆街路灯A",$G968="定額電灯"),"-",ROUND((_xlfn.XLOOKUP($AQ968,削除禁止_電灯料金!$B:$B,削除禁止_電灯料金!$E:$E)*AM968/1000*$K968*$L968/12),2)),"-")</f>
        <v>0</v>
      </c>
      <c r="AU968" s="209">
        <f>IFERROR(IF(OR($G968="公衆街路灯A",$G968="定額電灯"),"-",ROUND((AM968/1000*$K968*$L968/12)*_xlfn.XLOOKUP($A968,削除禁止_電灯料金!K:K,削除禁止_電灯料金!M:M,"-"),2)),"-")</f>
        <v>0</v>
      </c>
      <c r="AV968" s="210">
        <f>IFERROR(IF(OR($G968="公衆街路灯A",$G968="定額電灯"),ROUND((((AR968+AS968)*AN968))*12*_xlfn.XLOOKUP($A968,削除禁止_電灯料金!K:K,削除禁止_電灯料金!N:N),0),ROUND((AT968+AU968)*AN968*12*_xlfn.XLOOKUP($A968,削除禁止_電灯料金!K:K,削除禁止_電灯料金!N:N),0)),0)</f>
        <v>0</v>
      </c>
      <c r="AW968" s="145"/>
    </row>
    <row r="969" spans="1:49" ht="30" customHeight="1">
      <c r="A969" s="1">
        <v>11</v>
      </c>
      <c r="B969" s="41" t="s">
        <v>986</v>
      </c>
      <c r="C969" s="332"/>
      <c r="D969" s="268" t="s">
        <v>990</v>
      </c>
      <c r="E969" s="269" t="s">
        <v>224</v>
      </c>
      <c r="F969" s="270" t="s">
        <v>506</v>
      </c>
      <c r="G969" s="182" t="s">
        <v>73</v>
      </c>
      <c r="H969" s="183" t="s">
        <v>118</v>
      </c>
      <c r="I969" s="311"/>
      <c r="J969" s="312"/>
      <c r="K969" s="186">
        <v>2</v>
      </c>
      <c r="L969" s="330">
        <v>243</v>
      </c>
      <c r="M969" s="313" t="s">
        <v>1043</v>
      </c>
      <c r="N969" s="189" t="s">
        <v>120</v>
      </c>
      <c r="O969" s="190">
        <v>1</v>
      </c>
      <c r="P969" s="191" t="s">
        <v>1044</v>
      </c>
      <c r="Q969" s="191">
        <v>0</v>
      </c>
      <c r="R969" s="191">
        <v>0</v>
      </c>
      <c r="S969" s="192" t="s">
        <v>706</v>
      </c>
      <c r="T969" s="192">
        <v>0</v>
      </c>
      <c r="U969" s="192">
        <v>0</v>
      </c>
      <c r="V969" s="193">
        <v>0</v>
      </c>
      <c r="W969" s="194">
        <v>12</v>
      </c>
      <c r="X969" s="331">
        <v>2</v>
      </c>
      <c r="Y969" s="196">
        <v>2</v>
      </c>
      <c r="Z969" s="197">
        <v>0</v>
      </c>
      <c r="AA969" s="191">
        <v>0</v>
      </c>
      <c r="AB969" s="198" t="s">
        <v>80</v>
      </c>
      <c r="AC969" s="199" t="s">
        <v>56</v>
      </c>
      <c r="AD969" s="200" t="s">
        <v>56</v>
      </c>
      <c r="AE969" s="199" t="s">
        <v>56</v>
      </c>
      <c r="AF969" s="200">
        <v>0</v>
      </c>
      <c r="AG969" s="201">
        <v>0</v>
      </c>
      <c r="AH969" s="201" t="s">
        <v>124</v>
      </c>
      <c r="AI969" s="202" t="s">
        <v>124</v>
      </c>
      <c r="AJ969" s="203"/>
      <c r="AK969" s="204"/>
      <c r="AL969" s="194"/>
      <c r="AM969" s="205"/>
      <c r="AN969" s="206"/>
      <c r="AO969" s="200">
        <f t="shared" si="264"/>
        <v>0</v>
      </c>
      <c r="AP969" s="207" t="s">
        <v>82</v>
      </c>
      <c r="AQ969" s="198" t="str" cm="1">
        <f t="array" ref="AQ969">_xlfn.IFS(OR($G969="公衆街路灯A",$G969="定額電灯"),$G969&amp;AP969,COUNTIF(G969,"*従量電灯*"),G969,1,"-")</f>
        <v>従量電灯</v>
      </c>
      <c r="AR969" s="208" t="str" cm="1">
        <f t="array" ref="AR969">_xlfn.IFS($AN969=0,"-",OR($AH969="対象外",$AH969="-"),"-",OR($G969="公衆街路灯A",$G969="定額電灯"),_xlfn.XLOOKUP($AQ969,削除禁止_電灯料金!$B:$B,削除禁止_電灯料金!$E:$E,0),1,"-")</f>
        <v>-</v>
      </c>
      <c r="AS969" s="209" t="str" cm="1">
        <f t="array" ref="AS969">_xlfn.IFS($AR969="-","-",OR($G969="公衆街路灯A",$G969="定額電灯"),_xlfn.XLOOKUP(AQ969,削除禁止_電灯料金!$B:$B,削除禁止_電灯料金!$D:$D,0),1,"-")</f>
        <v>-</v>
      </c>
      <c r="AT969" s="208">
        <f>IFERROR(IF(OR($G969="公衆街路灯A",$G969="定額電灯"),"-",ROUND((_xlfn.XLOOKUP($AQ969,削除禁止_電灯料金!$B:$B,削除禁止_電灯料金!$E:$E)*AM969/1000*$K969*$L969/12),2)),"-")</f>
        <v>0</v>
      </c>
      <c r="AU969" s="209">
        <f>IFERROR(IF(OR($G969="公衆街路灯A",$G969="定額電灯"),"-",ROUND((AM969/1000*$K969*$L969/12)*_xlfn.XLOOKUP($A969,削除禁止_電灯料金!K:K,削除禁止_電灯料金!M:M,"-"),2)),"-")</f>
        <v>0</v>
      </c>
      <c r="AV969" s="210">
        <f>IFERROR(IF(OR($G969="公衆街路灯A",$G969="定額電灯"),ROUND((((AR969+AS969)*AN969))*12*_xlfn.XLOOKUP($A969,削除禁止_電灯料金!K:K,削除禁止_電灯料金!N:N),0),ROUND((AT969+AU969)*AN969*12*_xlfn.XLOOKUP($A969,削除禁止_電灯料金!K:K,削除禁止_電灯料金!N:N),0)),0)</f>
        <v>0</v>
      </c>
      <c r="AW969" s="145"/>
    </row>
    <row r="970" spans="1:49" ht="30" customHeight="1">
      <c r="A970" s="1">
        <v>11</v>
      </c>
      <c r="B970" s="41" t="s">
        <v>986</v>
      </c>
      <c r="C970" s="332"/>
      <c r="D970" s="268" t="s">
        <v>269</v>
      </c>
      <c r="E970" s="269" t="s">
        <v>224</v>
      </c>
      <c r="F970" s="270" t="s">
        <v>345</v>
      </c>
      <c r="G970" s="182" t="s">
        <v>73</v>
      </c>
      <c r="H970" s="183" t="s">
        <v>118</v>
      </c>
      <c r="I970" s="311"/>
      <c r="J970" s="312"/>
      <c r="K970" s="186">
        <v>0</v>
      </c>
      <c r="L970" s="330">
        <v>0</v>
      </c>
      <c r="M970" s="313" t="s">
        <v>1043</v>
      </c>
      <c r="N970" s="189" t="s">
        <v>120</v>
      </c>
      <c r="O970" s="190">
        <v>1</v>
      </c>
      <c r="P970" s="191" t="s">
        <v>1044</v>
      </c>
      <c r="Q970" s="191">
        <v>0</v>
      </c>
      <c r="R970" s="191">
        <v>0</v>
      </c>
      <c r="S970" s="192" t="s">
        <v>706</v>
      </c>
      <c r="T970" s="192">
        <v>0</v>
      </c>
      <c r="U970" s="192">
        <v>0</v>
      </c>
      <c r="V970" s="193">
        <v>0</v>
      </c>
      <c r="W970" s="194">
        <v>12</v>
      </c>
      <c r="X970" s="331">
        <v>2</v>
      </c>
      <c r="Y970" s="196">
        <v>2</v>
      </c>
      <c r="Z970" s="197">
        <v>0</v>
      </c>
      <c r="AA970" s="191">
        <v>0</v>
      </c>
      <c r="AB970" s="198" t="s">
        <v>80</v>
      </c>
      <c r="AC970" s="199" t="s">
        <v>56</v>
      </c>
      <c r="AD970" s="200" t="s">
        <v>56</v>
      </c>
      <c r="AE970" s="199" t="s">
        <v>56</v>
      </c>
      <c r="AF970" s="200">
        <v>0</v>
      </c>
      <c r="AG970" s="201">
        <v>0</v>
      </c>
      <c r="AH970" s="201" t="s">
        <v>124</v>
      </c>
      <c r="AI970" s="202" t="s">
        <v>124</v>
      </c>
      <c r="AJ970" s="203"/>
      <c r="AK970" s="204"/>
      <c r="AL970" s="194"/>
      <c r="AM970" s="205"/>
      <c r="AN970" s="206"/>
      <c r="AO970" s="200">
        <f t="shared" si="264"/>
        <v>0</v>
      </c>
      <c r="AP970" s="207" t="s">
        <v>82</v>
      </c>
      <c r="AQ970" s="198" t="str" cm="1">
        <f t="array" ref="AQ970">_xlfn.IFS(OR($G970="公衆街路灯A",$G970="定額電灯"),$G970&amp;AP970,COUNTIF(G970,"*従量電灯*"),G970,1,"-")</f>
        <v>従量電灯</v>
      </c>
      <c r="AR970" s="208" t="str" cm="1">
        <f t="array" ref="AR970">_xlfn.IFS($AN970=0,"-",OR($AH970="対象外",$AH970="-"),"-",OR($G970="公衆街路灯A",$G970="定額電灯"),_xlfn.XLOOKUP($AQ970,削除禁止_電灯料金!$B:$B,削除禁止_電灯料金!$E:$E,0),1,"-")</f>
        <v>-</v>
      </c>
      <c r="AS970" s="209" t="str" cm="1">
        <f t="array" ref="AS970">_xlfn.IFS($AR970="-","-",OR($G970="公衆街路灯A",$G970="定額電灯"),_xlfn.XLOOKUP(AQ970,削除禁止_電灯料金!$B:$B,削除禁止_電灯料金!$D:$D,0),1,"-")</f>
        <v>-</v>
      </c>
      <c r="AT970" s="208">
        <f>IFERROR(IF(OR($G970="公衆街路灯A",$G970="定額電灯"),"-",ROUND((_xlfn.XLOOKUP($AQ970,削除禁止_電灯料金!$B:$B,削除禁止_電灯料金!$E:$E)*AM970/1000*$K970*$L970/12),2)),"-")</f>
        <v>0</v>
      </c>
      <c r="AU970" s="209">
        <f>IFERROR(IF(OR($G970="公衆街路灯A",$G970="定額電灯"),"-",ROUND((AM970/1000*$K970*$L970/12)*_xlfn.XLOOKUP($A970,削除禁止_電灯料金!K:K,削除禁止_電灯料金!M:M,"-"),2)),"-")</f>
        <v>0</v>
      </c>
      <c r="AV970" s="210">
        <f>IFERROR(IF(OR($G970="公衆街路灯A",$G970="定額電灯"),ROUND((((AR970+AS970)*AN970))*12*_xlfn.XLOOKUP($A970,削除禁止_電灯料金!K:K,削除禁止_電灯料金!N:N),0),ROUND((AT970+AU970)*AN970*12*_xlfn.XLOOKUP($A970,削除禁止_電灯料金!K:K,削除禁止_電灯料金!N:N),0)),0)</f>
        <v>0</v>
      </c>
      <c r="AW970" s="145"/>
    </row>
    <row r="971" spans="1:49" ht="30" customHeight="1">
      <c r="A971" s="1">
        <v>11</v>
      </c>
      <c r="B971" s="41" t="s">
        <v>986</v>
      </c>
      <c r="C971" s="332"/>
      <c r="D971" s="262" t="s">
        <v>269</v>
      </c>
      <c r="E971" s="263" t="s">
        <v>224</v>
      </c>
      <c r="F971" s="264" t="s">
        <v>1045</v>
      </c>
      <c r="G971" s="148" t="s">
        <v>73</v>
      </c>
      <c r="H971" s="279"/>
      <c r="I971" s="280"/>
      <c r="J971" s="267"/>
      <c r="K971" s="152">
        <v>0</v>
      </c>
      <c r="L971" s="266">
        <v>0</v>
      </c>
      <c r="M971" s="281" t="s">
        <v>1046</v>
      </c>
      <c r="N971" s="119" t="s">
        <v>93</v>
      </c>
      <c r="O971" s="120">
        <v>3</v>
      </c>
      <c r="P971" s="155" t="s">
        <v>94</v>
      </c>
      <c r="Q971" s="155">
        <v>0</v>
      </c>
      <c r="R971" s="155" t="s">
        <v>95</v>
      </c>
      <c r="S971" s="156">
        <v>0</v>
      </c>
      <c r="T971" s="156">
        <v>0</v>
      </c>
      <c r="U971" s="156">
        <v>0</v>
      </c>
      <c r="V971" s="157">
        <v>0</v>
      </c>
      <c r="W971" s="158">
        <v>36</v>
      </c>
      <c r="X971" s="329">
        <v>3</v>
      </c>
      <c r="Y971" s="160">
        <v>9</v>
      </c>
      <c r="Z971" s="161">
        <f t="shared" ref="Z971:Z985" si="283">K971*L971*W971*Y971/12/1000</f>
        <v>0</v>
      </c>
      <c r="AA971" s="155">
        <v>0</v>
      </c>
      <c r="AB971" s="162" t="s">
        <v>80</v>
      </c>
      <c r="AC971" s="163" t="s">
        <v>56</v>
      </c>
      <c r="AD971" s="164" t="s">
        <v>56</v>
      </c>
      <c r="AE971" s="163" t="s">
        <v>56</v>
      </c>
      <c r="AF971" s="164">
        <f t="shared" ref="AF971:AF985" si="284">$B$2*Z971/Y971</f>
        <v>0</v>
      </c>
      <c r="AG971" s="165">
        <f t="shared" ref="AG971:AG985" si="285">Y971*AF971*120</f>
        <v>0</v>
      </c>
      <c r="AH971" s="166" t="s">
        <v>81</v>
      </c>
      <c r="AI971" s="167"/>
      <c r="AJ971" s="168"/>
      <c r="AK971" s="169"/>
      <c r="AL971" s="170"/>
      <c r="AM971" s="171"/>
      <c r="AN971" s="172"/>
      <c r="AO971" s="173">
        <f t="shared" si="264"/>
        <v>0</v>
      </c>
      <c r="AP971" s="174" t="s">
        <v>82</v>
      </c>
      <c r="AQ971" s="175" t="str" cm="1">
        <f t="array" ref="AQ971">_xlfn.IFS(OR($G971="公衆街路灯A",$G971="定額電灯"),$G971&amp;AP971,COUNTIF(G971,"*従量電灯*"),G971,1,"-")</f>
        <v>従量電灯</v>
      </c>
      <c r="AR971" s="176" t="str" cm="1">
        <f t="array" ref="AR971">_xlfn.IFS($AN971=0,"-",OR($AH971="対象外",$AH971="-"),"-",OR($G971="公衆街路灯A",$G971="定額電灯"),_xlfn.XLOOKUP($AQ971,削除禁止_電灯料金!$B:$B,削除禁止_電灯料金!$E:$E,0),1,"-")</f>
        <v>-</v>
      </c>
      <c r="AS971" s="177" t="str" cm="1">
        <f t="array" ref="AS971">_xlfn.IFS($AR971="-","-",OR($G971="公衆街路灯A",$G971="定額電灯"),_xlfn.XLOOKUP(AQ971,削除禁止_電灯料金!$B:$B,削除禁止_電灯料金!$D:$D,0),1,"-")</f>
        <v>-</v>
      </c>
      <c r="AT971" s="176">
        <f>IFERROR(IF(OR($G971="公衆街路灯A",$G971="定額電灯"),"-",ROUND((_xlfn.XLOOKUP($AQ971,削除禁止_電灯料金!$B:$B,削除禁止_電灯料金!$E:$E)*AM971/1000*$K971*$L971/12),2)),"-")</f>
        <v>0</v>
      </c>
      <c r="AU971" s="177">
        <f>IFERROR(IF(OR($G971="公衆街路灯A",$G971="定額電灯"),"-",ROUND((AM971/1000*$K971*$L971/12)*_xlfn.XLOOKUP($A971,削除禁止_電灯料金!K:K,削除禁止_電灯料金!M:M,"-"),2)),"-")</f>
        <v>0</v>
      </c>
      <c r="AV971" s="178">
        <f>IFERROR(IF(OR($G971="公衆街路灯A",$G971="定額電灯"),ROUND((((AR971+AS971)*AN971))*12*_xlfn.XLOOKUP($A971,削除禁止_電灯料金!K:K,削除禁止_電灯料金!N:N),0),ROUND((AT971+AU971)*AN971*12*_xlfn.XLOOKUP($A971,削除禁止_電灯料金!K:K,削除禁止_電灯料金!N:N),0)),0)</f>
        <v>0</v>
      </c>
      <c r="AW971" s="145"/>
    </row>
    <row r="972" spans="1:49" ht="30" customHeight="1">
      <c r="A972" s="1">
        <v>11</v>
      </c>
      <c r="B972" s="41" t="s">
        <v>986</v>
      </c>
      <c r="C972" s="322"/>
      <c r="D972" s="262" t="s">
        <v>269</v>
      </c>
      <c r="E972" s="263" t="s">
        <v>224</v>
      </c>
      <c r="F972" s="264" t="s">
        <v>1045</v>
      </c>
      <c r="G972" s="148" t="s">
        <v>73</v>
      </c>
      <c r="H972" s="279"/>
      <c r="I972" s="280"/>
      <c r="J972" s="267"/>
      <c r="K972" s="152">
        <v>24</v>
      </c>
      <c r="L972" s="266">
        <v>365</v>
      </c>
      <c r="M972" s="281" t="s">
        <v>1047</v>
      </c>
      <c r="N972" s="119" t="s">
        <v>86</v>
      </c>
      <c r="O972" s="120">
        <v>1</v>
      </c>
      <c r="P972" s="155" t="s">
        <v>87</v>
      </c>
      <c r="Q972" s="155">
        <v>0</v>
      </c>
      <c r="R972" s="155" t="s">
        <v>88</v>
      </c>
      <c r="S972" s="156">
        <v>0</v>
      </c>
      <c r="T972" s="156">
        <v>0</v>
      </c>
      <c r="U972" s="156">
        <v>0</v>
      </c>
      <c r="V972" s="157">
        <v>0</v>
      </c>
      <c r="W972" s="158">
        <v>2.7</v>
      </c>
      <c r="X972" s="329">
        <v>1</v>
      </c>
      <c r="Y972" s="160">
        <v>1</v>
      </c>
      <c r="Z972" s="161">
        <f t="shared" si="283"/>
        <v>1.9710000000000001</v>
      </c>
      <c r="AA972" s="155">
        <v>0</v>
      </c>
      <c r="AB972" s="162" t="s">
        <v>80</v>
      </c>
      <c r="AC972" s="163" t="s">
        <v>56</v>
      </c>
      <c r="AD972" s="164" t="s">
        <v>56</v>
      </c>
      <c r="AE972" s="163" t="s">
        <v>56</v>
      </c>
      <c r="AF972" s="164">
        <f t="shared" si="284"/>
        <v>59.13</v>
      </c>
      <c r="AG972" s="165">
        <f t="shared" si="285"/>
        <v>7095.6</v>
      </c>
      <c r="AH972" s="166" t="s">
        <v>81</v>
      </c>
      <c r="AI972" s="167"/>
      <c r="AJ972" s="168"/>
      <c r="AK972" s="169"/>
      <c r="AL972" s="170"/>
      <c r="AM972" s="171"/>
      <c r="AN972" s="172"/>
      <c r="AO972" s="173">
        <f t="shared" si="264"/>
        <v>0</v>
      </c>
      <c r="AP972" s="174" t="s">
        <v>82</v>
      </c>
      <c r="AQ972" s="175" t="str" cm="1">
        <f t="array" ref="AQ972">_xlfn.IFS(OR($G972="公衆街路灯A",$G972="定額電灯"),$G972&amp;AP972,COUNTIF(G972,"*従量電灯*"),G972,1,"-")</f>
        <v>従量電灯</v>
      </c>
      <c r="AR972" s="176" t="str" cm="1">
        <f t="array" ref="AR972">_xlfn.IFS($AN972=0,"-",OR($AH972="対象外",$AH972="-"),"-",OR($G972="公衆街路灯A",$G972="定額電灯"),_xlfn.XLOOKUP($AQ972,削除禁止_電灯料金!$B:$B,削除禁止_電灯料金!$E:$E,0),1,"-")</f>
        <v>-</v>
      </c>
      <c r="AS972" s="177" t="str" cm="1">
        <f t="array" ref="AS972">_xlfn.IFS($AR972="-","-",OR($G972="公衆街路灯A",$G972="定額電灯"),_xlfn.XLOOKUP(AQ972,削除禁止_電灯料金!$B:$B,削除禁止_電灯料金!$D:$D,0),1,"-")</f>
        <v>-</v>
      </c>
      <c r="AT972" s="176">
        <f>IFERROR(IF(OR($G972="公衆街路灯A",$G972="定額電灯"),"-",ROUND((_xlfn.XLOOKUP($AQ972,削除禁止_電灯料金!$B:$B,削除禁止_電灯料金!$E:$E)*AM972/1000*$K972*$L972/12),2)),"-")</f>
        <v>0</v>
      </c>
      <c r="AU972" s="177">
        <f>IFERROR(IF(OR($G972="公衆街路灯A",$G972="定額電灯"),"-",ROUND((AM972/1000*$K972*$L972/12)*_xlfn.XLOOKUP($A972,削除禁止_電灯料金!K:K,削除禁止_電灯料金!M:M,"-"),2)),"-")</f>
        <v>0</v>
      </c>
      <c r="AV972" s="178">
        <f>IFERROR(IF(OR($G972="公衆街路灯A",$G972="定額電灯"),ROUND((((AR972+AS972)*AN972))*12*_xlfn.XLOOKUP($A972,削除禁止_電灯料金!K:K,削除禁止_電灯料金!N:N),0),ROUND((AT972+AU972)*AN972*12*_xlfn.XLOOKUP($A972,削除禁止_電灯料金!K:K,削除禁止_電灯料金!N:N),0)),0)</f>
        <v>0</v>
      </c>
      <c r="AW972" s="145"/>
    </row>
    <row r="973" spans="1:49" ht="30" customHeight="1">
      <c r="A973" s="1">
        <v>11</v>
      </c>
      <c r="B973" s="41" t="s">
        <v>986</v>
      </c>
      <c r="C973" s="328"/>
      <c r="D973" s="262" t="s">
        <v>269</v>
      </c>
      <c r="E973" s="263" t="s">
        <v>224</v>
      </c>
      <c r="F973" s="264" t="s">
        <v>1045</v>
      </c>
      <c r="G973" s="148" t="s">
        <v>73</v>
      </c>
      <c r="H973" s="279"/>
      <c r="I973" s="280"/>
      <c r="J973" s="267"/>
      <c r="K973" s="152">
        <v>24</v>
      </c>
      <c r="L973" s="266">
        <v>365</v>
      </c>
      <c r="M973" s="281" t="s">
        <v>1048</v>
      </c>
      <c r="N973" s="119" t="s">
        <v>164</v>
      </c>
      <c r="O973" s="120">
        <v>1</v>
      </c>
      <c r="P973" s="155" t="s">
        <v>135</v>
      </c>
      <c r="Q973" s="155">
        <v>0</v>
      </c>
      <c r="R973" s="155">
        <v>0</v>
      </c>
      <c r="S973" s="156" t="s">
        <v>100</v>
      </c>
      <c r="T973" s="156" t="s">
        <v>1049</v>
      </c>
      <c r="U973" s="156" t="s">
        <v>102</v>
      </c>
      <c r="V973" s="157">
        <v>0</v>
      </c>
      <c r="W973" s="158">
        <v>28</v>
      </c>
      <c r="X973" s="329">
        <v>1</v>
      </c>
      <c r="Y973" s="160">
        <v>1</v>
      </c>
      <c r="Z973" s="161">
        <f t="shared" si="283"/>
        <v>20.440000000000001</v>
      </c>
      <c r="AA973" s="155">
        <v>0</v>
      </c>
      <c r="AB973" s="162" t="s">
        <v>80</v>
      </c>
      <c r="AC973" s="163" t="s">
        <v>56</v>
      </c>
      <c r="AD973" s="164" t="s">
        <v>56</v>
      </c>
      <c r="AE973" s="163" t="s">
        <v>56</v>
      </c>
      <c r="AF973" s="164">
        <f t="shared" si="284"/>
        <v>613.20000000000005</v>
      </c>
      <c r="AG973" s="165">
        <f t="shared" si="285"/>
        <v>73584</v>
      </c>
      <c r="AH973" s="166" t="s">
        <v>81</v>
      </c>
      <c r="AI973" s="167"/>
      <c r="AJ973" s="168"/>
      <c r="AK973" s="169"/>
      <c r="AL973" s="170"/>
      <c r="AM973" s="171"/>
      <c r="AN973" s="172"/>
      <c r="AO973" s="173">
        <f t="shared" si="264"/>
        <v>0</v>
      </c>
      <c r="AP973" s="174" t="s">
        <v>82</v>
      </c>
      <c r="AQ973" s="175" t="str" cm="1">
        <f t="array" ref="AQ973">_xlfn.IFS(OR($G973="公衆街路灯A",$G973="定額電灯"),$G973&amp;AP973,COUNTIF(G973,"*従量電灯*"),G973,1,"-")</f>
        <v>従量電灯</v>
      </c>
      <c r="AR973" s="176" t="str" cm="1">
        <f t="array" ref="AR973">_xlfn.IFS($AN973=0,"-",OR($AH973="対象外",$AH973="-"),"-",OR($G973="公衆街路灯A",$G973="定額電灯"),_xlfn.XLOOKUP($AQ973,削除禁止_電灯料金!$B:$B,削除禁止_電灯料金!$E:$E,0),1,"-")</f>
        <v>-</v>
      </c>
      <c r="AS973" s="177" t="str" cm="1">
        <f t="array" ref="AS973">_xlfn.IFS($AR973="-","-",OR($G973="公衆街路灯A",$G973="定額電灯"),_xlfn.XLOOKUP(AQ973,削除禁止_電灯料金!$B:$B,削除禁止_電灯料金!$D:$D,0),1,"-")</f>
        <v>-</v>
      </c>
      <c r="AT973" s="176">
        <f>IFERROR(IF(OR($G973="公衆街路灯A",$G973="定額電灯"),"-",ROUND((_xlfn.XLOOKUP($AQ973,削除禁止_電灯料金!$B:$B,削除禁止_電灯料金!$E:$E)*AM973/1000*$K973*$L973/12),2)),"-")</f>
        <v>0</v>
      </c>
      <c r="AU973" s="177">
        <f>IFERROR(IF(OR($G973="公衆街路灯A",$G973="定額電灯"),"-",ROUND((AM973/1000*$K973*$L973/12)*_xlfn.XLOOKUP($A973,削除禁止_電灯料金!K:K,削除禁止_電灯料金!M:M,"-"),2)),"-")</f>
        <v>0</v>
      </c>
      <c r="AV973" s="178">
        <f>IFERROR(IF(OR($G973="公衆街路灯A",$G973="定額電灯"),ROUND((((AR973+AS973)*AN973))*12*_xlfn.XLOOKUP($A973,削除禁止_電灯料金!K:K,削除禁止_電灯料金!N:N),0),ROUND((AT973+AU973)*AN973*12*_xlfn.XLOOKUP($A973,削除禁止_電灯料金!K:K,削除禁止_電灯料金!N:N),0)),0)</f>
        <v>0</v>
      </c>
      <c r="AW973" s="145"/>
    </row>
    <row r="974" spans="1:49" ht="30" customHeight="1">
      <c r="A974" s="1">
        <v>11</v>
      </c>
      <c r="B974" s="41" t="s">
        <v>986</v>
      </c>
      <c r="C974" s="328"/>
      <c r="D974" s="262" t="s">
        <v>269</v>
      </c>
      <c r="E974" s="263" t="s">
        <v>224</v>
      </c>
      <c r="F974" s="264" t="s">
        <v>1045</v>
      </c>
      <c r="G974" s="148" t="s">
        <v>73</v>
      </c>
      <c r="H974" s="279"/>
      <c r="I974" s="280"/>
      <c r="J974" s="267"/>
      <c r="K974" s="152">
        <v>24</v>
      </c>
      <c r="L974" s="266">
        <v>365</v>
      </c>
      <c r="M974" s="281" t="s">
        <v>1050</v>
      </c>
      <c r="N974" s="119" t="s">
        <v>164</v>
      </c>
      <c r="O974" s="120">
        <v>1</v>
      </c>
      <c r="P974" s="155" t="s">
        <v>135</v>
      </c>
      <c r="Q974" s="155">
        <v>0</v>
      </c>
      <c r="R974" s="155">
        <v>0</v>
      </c>
      <c r="S974" s="156" t="s">
        <v>106</v>
      </c>
      <c r="T974" s="156" t="s">
        <v>1049</v>
      </c>
      <c r="U974" s="156" t="s">
        <v>102</v>
      </c>
      <c r="V974" s="157">
        <v>0</v>
      </c>
      <c r="W974" s="158">
        <v>28</v>
      </c>
      <c r="X974" s="329">
        <v>1</v>
      </c>
      <c r="Y974" s="160">
        <v>1</v>
      </c>
      <c r="Z974" s="161">
        <f t="shared" si="283"/>
        <v>20.440000000000001</v>
      </c>
      <c r="AA974" s="155">
        <v>0</v>
      </c>
      <c r="AB974" s="162" t="s">
        <v>80</v>
      </c>
      <c r="AC974" s="163" t="s">
        <v>56</v>
      </c>
      <c r="AD974" s="164" t="s">
        <v>56</v>
      </c>
      <c r="AE974" s="163" t="s">
        <v>56</v>
      </c>
      <c r="AF974" s="164">
        <f t="shared" si="284"/>
        <v>613.20000000000005</v>
      </c>
      <c r="AG974" s="165">
        <f t="shared" si="285"/>
        <v>73584</v>
      </c>
      <c r="AH974" s="166" t="s">
        <v>81</v>
      </c>
      <c r="AI974" s="167"/>
      <c r="AJ974" s="168"/>
      <c r="AK974" s="169"/>
      <c r="AL974" s="170"/>
      <c r="AM974" s="171"/>
      <c r="AN974" s="172"/>
      <c r="AO974" s="173">
        <f t="shared" si="264"/>
        <v>0</v>
      </c>
      <c r="AP974" s="174" t="s">
        <v>82</v>
      </c>
      <c r="AQ974" s="175" t="str" cm="1">
        <f t="array" ref="AQ974">_xlfn.IFS(OR($G974="公衆街路灯A",$G974="定額電灯"),$G974&amp;AP974,COUNTIF(G974,"*従量電灯*"),G974,1,"-")</f>
        <v>従量電灯</v>
      </c>
      <c r="AR974" s="176" t="str" cm="1">
        <f t="array" ref="AR974">_xlfn.IFS($AN974=0,"-",OR($AH974="対象外",$AH974="-"),"-",OR($G974="公衆街路灯A",$G974="定額電灯"),_xlfn.XLOOKUP($AQ974,削除禁止_電灯料金!$B:$B,削除禁止_電灯料金!$E:$E,0),1,"-")</f>
        <v>-</v>
      </c>
      <c r="AS974" s="177" t="str" cm="1">
        <f t="array" ref="AS974">_xlfn.IFS($AR974="-","-",OR($G974="公衆街路灯A",$G974="定額電灯"),_xlfn.XLOOKUP(AQ974,削除禁止_電灯料金!$B:$B,削除禁止_電灯料金!$D:$D,0),1,"-")</f>
        <v>-</v>
      </c>
      <c r="AT974" s="176">
        <f>IFERROR(IF(OR($G974="公衆街路灯A",$G974="定額電灯"),"-",ROUND((_xlfn.XLOOKUP($AQ974,削除禁止_電灯料金!$B:$B,削除禁止_電灯料金!$E:$E)*AM974/1000*$K974*$L974/12),2)),"-")</f>
        <v>0</v>
      </c>
      <c r="AU974" s="177">
        <f>IFERROR(IF(OR($G974="公衆街路灯A",$G974="定額電灯"),"-",ROUND((AM974/1000*$K974*$L974/12)*_xlfn.XLOOKUP($A974,削除禁止_電灯料金!K:K,削除禁止_電灯料金!M:M,"-"),2)),"-")</f>
        <v>0</v>
      </c>
      <c r="AV974" s="178">
        <f>IFERROR(IF(OR($G974="公衆街路灯A",$G974="定額電灯"),ROUND((((AR974+AS974)*AN974))*12*_xlfn.XLOOKUP($A974,削除禁止_電灯料金!K:K,削除禁止_電灯料金!N:N),0),ROUND((AT974+AU974)*AN974*12*_xlfn.XLOOKUP($A974,削除禁止_電灯料金!K:K,削除禁止_電灯料金!N:N),0)),0)</f>
        <v>0</v>
      </c>
      <c r="AW974" s="145"/>
    </row>
    <row r="975" spans="1:49" ht="30" customHeight="1">
      <c r="A975" s="1">
        <v>11</v>
      </c>
      <c r="B975" s="41" t="s">
        <v>986</v>
      </c>
      <c r="C975" s="332"/>
      <c r="D975" s="262" t="s">
        <v>269</v>
      </c>
      <c r="E975" s="263" t="s">
        <v>224</v>
      </c>
      <c r="F975" s="264" t="s">
        <v>366</v>
      </c>
      <c r="G975" s="148" t="s">
        <v>73</v>
      </c>
      <c r="H975" s="279"/>
      <c r="I975" s="280"/>
      <c r="J975" s="267"/>
      <c r="K975" s="211">
        <v>0.25</v>
      </c>
      <c r="L975" s="266">
        <v>120</v>
      </c>
      <c r="M975" s="281" t="s">
        <v>1051</v>
      </c>
      <c r="N975" s="119" t="s">
        <v>110</v>
      </c>
      <c r="O975" s="120">
        <v>2</v>
      </c>
      <c r="P975" s="155" t="s">
        <v>1007</v>
      </c>
      <c r="Q975" s="155">
        <v>0</v>
      </c>
      <c r="R975" s="155" t="s">
        <v>112</v>
      </c>
      <c r="S975" s="156">
        <v>0</v>
      </c>
      <c r="T975" s="156">
        <v>0</v>
      </c>
      <c r="U975" s="156">
        <v>0</v>
      </c>
      <c r="V975" s="157">
        <v>0</v>
      </c>
      <c r="W975" s="158">
        <v>19</v>
      </c>
      <c r="X975" s="329">
        <v>3</v>
      </c>
      <c r="Y975" s="160">
        <v>6</v>
      </c>
      <c r="Z975" s="161">
        <f t="shared" si="283"/>
        <v>0.28499999999999998</v>
      </c>
      <c r="AA975" s="155">
        <v>0</v>
      </c>
      <c r="AB975" s="162" t="s">
        <v>80</v>
      </c>
      <c r="AC975" s="163" t="s">
        <v>56</v>
      </c>
      <c r="AD975" s="164" t="s">
        <v>56</v>
      </c>
      <c r="AE975" s="163" t="s">
        <v>56</v>
      </c>
      <c r="AF975" s="164">
        <f t="shared" si="284"/>
        <v>1.4249999999999998</v>
      </c>
      <c r="AG975" s="165">
        <f t="shared" si="285"/>
        <v>1025.9999999999998</v>
      </c>
      <c r="AH975" s="166" t="s">
        <v>113</v>
      </c>
      <c r="AI975" s="167"/>
      <c r="AJ975" s="168"/>
      <c r="AK975" s="169"/>
      <c r="AL975" s="170"/>
      <c r="AM975" s="171"/>
      <c r="AN975" s="172"/>
      <c r="AO975" s="173">
        <f t="shared" si="264"/>
        <v>0</v>
      </c>
      <c r="AP975" s="174" t="s">
        <v>82</v>
      </c>
      <c r="AQ975" s="175" t="str" cm="1">
        <f t="array" ref="AQ975">_xlfn.IFS(OR($G975="公衆街路灯A",$G975="定額電灯"),$G975&amp;AP975,COUNTIF(G975,"*従量電灯*"),G975,1,"-")</f>
        <v>従量電灯</v>
      </c>
      <c r="AR975" s="176" t="str" cm="1">
        <f t="array" ref="AR975">_xlfn.IFS($AN975=0,"-",OR($AH975="対象外",$AH975="-"),"-",OR($G975="公衆街路灯A",$G975="定額電灯"),_xlfn.XLOOKUP($AQ975,削除禁止_電灯料金!$B:$B,削除禁止_電灯料金!$E:$E,0),1,"-")</f>
        <v>-</v>
      </c>
      <c r="AS975" s="177" t="str" cm="1">
        <f t="array" ref="AS975">_xlfn.IFS($AR975="-","-",OR($G975="公衆街路灯A",$G975="定額電灯"),_xlfn.XLOOKUP(AQ975,削除禁止_電灯料金!$B:$B,削除禁止_電灯料金!$D:$D,0),1,"-")</f>
        <v>-</v>
      </c>
      <c r="AT975" s="176">
        <f>IFERROR(IF(OR($G975="公衆街路灯A",$G975="定額電灯"),"-",ROUND((_xlfn.XLOOKUP($AQ975,削除禁止_電灯料金!$B:$B,削除禁止_電灯料金!$E:$E)*AM975/1000*$K975*$L975/12),2)),"-")</f>
        <v>0</v>
      </c>
      <c r="AU975" s="177">
        <f>IFERROR(IF(OR($G975="公衆街路灯A",$G975="定額電灯"),"-",ROUND((AM975/1000*$K975*$L975/12)*_xlfn.XLOOKUP($A975,削除禁止_電灯料金!K:K,削除禁止_電灯料金!M:M,"-"),2)),"-")</f>
        <v>0</v>
      </c>
      <c r="AV975" s="178">
        <f>IFERROR(IF(OR($G975="公衆街路灯A",$G975="定額電灯"),ROUND((((AR975+AS975)*AN975))*12*_xlfn.XLOOKUP($A975,削除禁止_電灯料金!K:K,削除禁止_電灯料金!N:N),0),ROUND((AT975+AU975)*AN975*12*_xlfn.XLOOKUP($A975,削除禁止_電灯料金!K:K,削除禁止_電灯料金!N:N),0)),0)</f>
        <v>0</v>
      </c>
      <c r="AW975" s="145"/>
    </row>
    <row r="976" spans="1:49" ht="30" customHeight="1">
      <c r="A976" s="1">
        <v>11</v>
      </c>
      <c r="B976" s="41" t="s">
        <v>986</v>
      </c>
      <c r="C976" s="332"/>
      <c r="D976" s="262" t="s">
        <v>269</v>
      </c>
      <c r="E976" s="263" t="s">
        <v>224</v>
      </c>
      <c r="F976" s="264" t="s">
        <v>366</v>
      </c>
      <c r="G976" s="148" t="s">
        <v>73</v>
      </c>
      <c r="H976" s="279"/>
      <c r="I976" s="280"/>
      <c r="J976" s="267"/>
      <c r="K976" s="152">
        <v>24</v>
      </c>
      <c r="L976" s="266">
        <v>365</v>
      </c>
      <c r="M976" s="281" t="s">
        <v>1047</v>
      </c>
      <c r="N976" s="119" t="s">
        <v>86</v>
      </c>
      <c r="O976" s="120">
        <v>1</v>
      </c>
      <c r="P976" s="155" t="s">
        <v>87</v>
      </c>
      <c r="Q976" s="155">
        <v>0</v>
      </c>
      <c r="R976" s="155" t="s">
        <v>88</v>
      </c>
      <c r="S976" s="156">
        <v>0</v>
      </c>
      <c r="T976" s="156">
        <v>0</v>
      </c>
      <c r="U976" s="156">
        <v>0</v>
      </c>
      <c r="V976" s="157">
        <v>0</v>
      </c>
      <c r="W976" s="158">
        <v>2.7</v>
      </c>
      <c r="X976" s="329">
        <v>1</v>
      </c>
      <c r="Y976" s="160">
        <v>1</v>
      </c>
      <c r="Z976" s="161">
        <f t="shared" si="283"/>
        <v>1.9710000000000001</v>
      </c>
      <c r="AA976" s="155">
        <v>0</v>
      </c>
      <c r="AB976" s="162" t="s">
        <v>80</v>
      </c>
      <c r="AC976" s="163" t="s">
        <v>56</v>
      </c>
      <c r="AD976" s="164" t="s">
        <v>56</v>
      </c>
      <c r="AE976" s="163" t="s">
        <v>56</v>
      </c>
      <c r="AF976" s="164">
        <f t="shared" si="284"/>
        <v>59.13</v>
      </c>
      <c r="AG976" s="165">
        <f t="shared" si="285"/>
        <v>7095.6</v>
      </c>
      <c r="AH976" s="166" t="s">
        <v>81</v>
      </c>
      <c r="AI976" s="167"/>
      <c r="AJ976" s="168"/>
      <c r="AK976" s="169"/>
      <c r="AL976" s="170"/>
      <c r="AM976" s="171"/>
      <c r="AN976" s="172"/>
      <c r="AO976" s="173">
        <f t="shared" si="264"/>
        <v>0</v>
      </c>
      <c r="AP976" s="174" t="s">
        <v>82</v>
      </c>
      <c r="AQ976" s="175" t="str" cm="1">
        <f t="array" ref="AQ976">_xlfn.IFS(OR($G976="公衆街路灯A",$G976="定額電灯"),$G976&amp;AP976,COUNTIF(G976,"*従量電灯*"),G976,1,"-")</f>
        <v>従量電灯</v>
      </c>
      <c r="AR976" s="176" t="str" cm="1">
        <f t="array" ref="AR976">_xlfn.IFS($AN976=0,"-",OR($AH976="対象外",$AH976="-"),"-",OR($G976="公衆街路灯A",$G976="定額電灯"),_xlfn.XLOOKUP($AQ976,削除禁止_電灯料金!$B:$B,削除禁止_電灯料金!$E:$E,0),1,"-")</f>
        <v>-</v>
      </c>
      <c r="AS976" s="177" t="str" cm="1">
        <f t="array" ref="AS976">_xlfn.IFS($AR976="-","-",OR($G976="公衆街路灯A",$G976="定額電灯"),_xlfn.XLOOKUP(AQ976,削除禁止_電灯料金!$B:$B,削除禁止_電灯料金!$D:$D,0),1,"-")</f>
        <v>-</v>
      </c>
      <c r="AT976" s="176">
        <f>IFERROR(IF(OR($G976="公衆街路灯A",$G976="定額電灯"),"-",ROUND((_xlfn.XLOOKUP($AQ976,削除禁止_電灯料金!$B:$B,削除禁止_電灯料金!$E:$E)*AM976/1000*$K976*$L976/12),2)),"-")</f>
        <v>0</v>
      </c>
      <c r="AU976" s="177">
        <f>IFERROR(IF(OR($G976="公衆街路灯A",$G976="定額電灯"),"-",ROUND((AM976/1000*$K976*$L976/12)*_xlfn.XLOOKUP($A976,削除禁止_電灯料金!K:K,削除禁止_電灯料金!M:M,"-"),2)),"-")</f>
        <v>0</v>
      </c>
      <c r="AV976" s="178">
        <f>IFERROR(IF(OR($G976="公衆街路灯A",$G976="定額電灯"),ROUND((((AR976+AS976)*AN976))*12*_xlfn.XLOOKUP($A976,削除禁止_電灯料金!K:K,削除禁止_電灯料金!N:N),0),ROUND((AT976+AU976)*AN976*12*_xlfn.XLOOKUP($A976,削除禁止_電灯料金!K:K,削除禁止_電灯料金!N:N),0)),0)</f>
        <v>0</v>
      </c>
      <c r="AW976" s="145"/>
    </row>
    <row r="977" spans="1:49" ht="30" customHeight="1">
      <c r="A977" s="1">
        <v>11</v>
      </c>
      <c r="B977" s="41" t="s">
        <v>986</v>
      </c>
      <c r="C977" s="333"/>
      <c r="D977" s="262" t="s">
        <v>269</v>
      </c>
      <c r="E977" s="263" t="s">
        <v>224</v>
      </c>
      <c r="F977" s="264" t="s">
        <v>366</v>
      </c>
      <c r="G977" s="148" t="s">
        <v>73</v>
      </c>
      <c r="H977" s="279"/>
      <c r="I977" s="280"/>
      <c r="J977" s="267"/>
      <c r="K977" s="152">
        <v>24</v>
      </c>
      <c r="L977" s="266">
        <v>365</v>
      </c>
      <c r="M977" s="281" t="s">
        <v>1050</v>
      </c>
      <c r="N977" s="119" t="s">
        <v>164</v>
      </c>
      <c r="O977" s="120">
        <v>1</v>
      </c>
      <c r="P977" s="155" t="s">
        <v>135</v>
      </c>
      <c r="Q977" s="155">
        <v>0</v>
      </c>
      <c r="R977" s="155">
        <v>0</v>
      </c>
      <c r="S977" s="156" t="s">
        <v>106</v>
      </c>
      <c r="T977" s="156" t="s">
        <v>1049</v>
      </c>
      <c r="U977" s="156" t="s">
        <v>102</v>
      </c>
      <c r="V977" s="157">
        <v>0</v>
      </c>
      <c r="W977" s="158">
        <v>28</v>
      </c>
      <c r="X977" s="329">
        <v>1</v>
      </c>
      <c r="Y977" s="160">
        <v>1</v>
      </c>
      <c r="Z977" s="161">
        <f t="shared" si="283"/>
        <v>20.440000000000001</v>
      </c>
      <c r="AA977" s="155">
        <v>0</v>
      </c>
      <c r="AB977" s="162" t="s">
        <v>80</v>
      </c>
      <c r="AC977" s="163" t="s">
        <v>56</v>
      </c>
      <c r="AD977" s="164" t="s">
        <v>56</v>
      </c>
      <c r="AE977" s="163" t="s">
        <v>56</v>
      </c>
      <c r="AF977" s="164">
        <f t="shared" si="284"/>
        <v>613.20000000000005</v>
      </c>
      <c r="AG977" s="165">
        <f t="shared" si="285"/>
        <v>73584</v>
      </c>
      <c r="AH977" s="166" t="s">
        <v>81</v>
      </c>
      <c r="AI977" s="167"/>
      <c r="AJ977" s="168"/>
      <c r="AK977" s="169"/>
      <c r="AL977" s="170"/>
      <c r="AM977" s="171"/>
      <c r="AN977" s="172"/>
      <c r="AO977" s="173">
        <f t="shared" si="264"/>
        <v>0</v>
      </c>
      <c r="AP977" s="174" t="s">
        <v>82</v>
      </c>
      <c r="AQ977" s="175" t="str" cm="1">
        <f t="array" ref="AQ977">_xlfn.IFS(OR($G977="公衆街路灯A",$G977="定額電灯"),$G977&amp;AP977,COUNTIF(G977,"*従量電灯*"),G977,1,"-")</f>
        <v>従量電灯</v>
      </c>
      <c r="AR977" s="176" t="str" cm="1">
        <f t="array" ref="AR977">_xlfn.IFS($AN977=0,"-",OR($AH977="対象外",$AH977="-"),"-",OR($G977="公衆街路灯A",$G977="定額電灯"),_xlfn.XLOOKUP($AQ977,削除禁止_電灯料金!$B:$B,削除禁止_電灯料金!$E:$E,0),1,"-")</f>
        <v>-</v>
      </c>
      <c r="AS977" s="177" t="str" cm="1">
        <f t="array" ref="AS977">_xlfn.IFS($AR977="-","-",OR($G977="公衆街路灯A",$G977="定額電灯"),_xlfn.XLOOKUP(AQ977,削除禁止_電灯料金!$B:$B,削除禁止_電灯料金!$D:$D,0),1,"-")</f>
        <v>-</v>
      </c>
      <c r="AT977" s="176">
        <f>IFERROR(IF(OR($G977="公衆街路灯A",$G977="定額電灯"),"-",ROUND((_xlfn.XLOOKUP($AQ977,削除禁止_電灯料金!$B:$B,削除禁止_電灯料金!$E:$E)*AM977/1000*$K977*$L977/12),2)),"-")</f>
        <v>0</v>
      </c>
      <c r="AU977" s="177">
        <f>IFERROR(IF(OR($G977="公衆街路灯A",$G977="定額電灯"),"-",ROUND((AM977/1000*$K977*$L977/12)*_xlfn.XLOOKUP($A977,削除禁止_電灯料金!K:K,削除禁止_電灯料金!M:M,"-"),2)),"-")</f>
        <v>0</v>
      </c>
      <c r="AV977" s="178">
        <f>IFERROR(IF(OR($G977="公衆街路灯A",$G977="定額電灯"),ROUND((((AR977+AS977)*AN977))*12*_xlfn.XLOOKUP($A977,削除禁止_電灯料金!K:K,削除禁止_電灯料金!N:N),0),ROUND((AT977+AU977)*AN977*12*_xlfn.XLOOKUP($A977,削除禁止_電灯料金!K:K,削除禁止_電灯料金!N:N),0)),0)</f>
        <v>0</v>
      </c>
      <c r="AW977" s="145"/>
    </row>
    <row r="978" spans="1:49" ht="30" customHeight="1">
      <c r="A978" s="1">
        <v>11</v>
      </c>
      <c r="B978" s="41" t="s">
        <v>986</v>
      </c>
      <c r="C978" s="332"/>
      <c r="D978" s="262" t="s">
        <v>269</v>
      </c>
      <c r="E978" s="263" t="s">
        <v>224</v>
      </c>
      <c r="F978" s="264" t="s">
        <v>1052</v>
      </c>
      <c r="G978" s="148" t="s">
        <v>73</v>
      </c>
      <c r="H978" s="279"/>
      <c r="I978" s="280"/>
      <c r="J978" s="267"/>
      <c r="K978" s="152">
        <v>1</v>
      </c>
      <c r="L978" s="266">
        <v>77</v>
      </c>
      <c r="M978" s="281" t="s">
        <v>1053</v>
      </c>
      <c r="N978" s="119" t="s">
        <v>134</v>
      </c>
      <c r="O978" s="120">
        <v>2</v>
      </c>
      <c r="P978" s="155" t="s">
        <v>1017</v>
      </c>
      <c r="Q978" s="155">
        <v>0</v>
      </c>
      <c r="R978" s="155">
        <v>0</v>
      </c>
      <c r="S978" s="156">
        <v>0</v>
      </c>
      <c r="T978" s="156">
        <v>0</v>
      </c>
      <c r="U978" s="156">
        <v>0</v>
      </c>
      <c r="V978" s="157">
        <v>0</v>
      </c>
      <c r="W978" s="158">
        <v>36</v>
      </c>
      <c r="X978" s="329">
        <v>2</v>
      </c>
      <c r="Y978" s="160">
        <v>4</v>
      </c>
      <c r="Z978" s="161">
        <f t="shared" si="283"/>
        <v>0.92400000000000004</v>
      </c>
      <c r="AA978" s="155">
        <v>0</v>
      </c>
      <c r="AB978" s="162" t="s">
        <v>80</v>
      </c>
      <c r="AC978" s="163" t="s">
        <v>56</v>
      </c>
      <c r="AD978" s="164" t="s">
        <v>56</v>
      </c>
      <c r="AE978" s="163" t="s">
        <v>56</v>
      </c>
      <c r="AF978" s="164">
        <f t="shared" si="284"/>
        <v>6.9300000000000006</v>
      </c>
      <c r="AG978" s="165">
        <f t="shared" si="285"/>
        <v>3326.4</v>
      </c>
      <c r="AH978" s="166" t="s">
        <v>113</v>
      </c>
      <c r="AI978" s="167"/>
      <c r="AJ978" s="168"/>
      <c r="AK978" s="169"/>
      <c r="AL978" s="170"/>
      <c r="AM978" s="171"/>
      <c r="AN978" s="172"/>
      <c r="AO978" s="173">
        <f t="shared" si="264"/>
        <v>0</v>
      </c>
      <c r="AP978" s="174" t="s">
        <v>82</v>
      </c>
      <c r="AQ978" s="175" t="str" cm="1">
        <f t="array" ref="AQ978">_xlfn.IFS(OR($G978="公衆街路灯A",$G978="定額電灯"),$G978&amp;AP978,COUNTIF(G978,"*従量電灯*"),G978,1,"-")</f>
        <v>従量電灯</v>
      </c>
      <c r="AR978" s="176" t="str" cm="1">
        <f t="array" ref="AR978">_xlfn.IFS($AN978=0,"-",OR($AH978="対象外",$AH978="-"),"-",OR($G978="公衆街路灯A",$G978="定額電灯"),_xlfn.XLOOKUP($AQ978,削除禁止_電灯料金!$B:$B,削除禁止_電灯料金!$E:$E,0),1,"-")</f>
        <v>-</v>
      </c>
      <c r="AS978" s="177" t="str" cm="1">
        <f t="array" ref="AS978">_xlfn.IFS($AR978="-","-",OR($G978="公衆街路灯A",$G978="定額電灯"),_xlfn.XLOOKUP(AQ978,削除禁止_電灯料金!$B:$B,削除禁止_電灯料金!$D:$D,0),1,"-")</f>
        <v>-</v>
      </c>
      <c r="AT978" s="176">
        <f>IFERROR(IF(OR($G978="公衆街路灯A",$G978="定額電灯"),"-",ROUND((_xlfn.XLOOKUP($AQ978,削除禁止_電灯料金!$B:$B,削除禁止_電灯料金!$E:$E)*AM978/1000*$K978*$L978/12),2)),"-")</f>
        <v>0</v>
      </c>
      <c r="AU978" s="177">
        <f>IFERROR(IF(OR($G978="公衆街路灯A",$G978="定額電灯"),"-",ROUND((AM978/1000*$K978*$L978/12)*_xlfn.XLOOKUP($A978,削除禁止_電灯料金!K:K,削除禁止_電灯料金!M:M,"-"),2)),"-")</f>
        <v>0</v>
      </c>
      <c r="AV978" s="178">
        <f>IFERROR(IF(OR($G978="公衆街路灯A",$G978="定額電灯"),ROUND((((AR978+AS978)*AN978))*12*_xlfn.XLOOKUP($A978,削除禁止_電灯料金!K:K,削除禁止_電灯料金!N:N),0),ROUND((AT978+AU978)*AN978*12*_xlfn.XLOOKUP($A978,削除禁止_電灯料金!K:K,削除禁止_電灯料金!N:N),0)),0)</f>
        <v>0</v>
      </c>
      <c r="AW978" s="145"/>
    </row>
    <row r="979" spans="1:49" ht="30" customHeight="1">
      <c r="A979" s="1">
        <v>11</v>
      </c>
      <c r="B979" s="41" t="s">
        <v>986</v>
      </c>
      <c r="C979" s="332"/>
      <c r="D979" s="262" t="s">
        <v>269</v>
      </c>
      <c r="E979" s="263" t="s">
        <v>224</v>
      </c>
      <c r="F979" s="264" t="s">
        <v>1054</v>
      </c>
      <c r="G979" s="148" t="s">
        <v>73</v>
      </c>
      <c r="H979" s="279"/>
      <c r="I979" s="280"/>
      <c r="J979" s="267"/>
      <c r="K979" s="152">
        <v>1</v>
      </c>
      <c r="L979" s="266">
        <v>77</v>
      </c>
      <c r="M979" s="281" t="s">
        <v>1053</v>
      </c>
      <c r="N979" s="119" t="s">
        <v>134</v>
      </c>
      <c r="O979" s="120">
        <v>2</v>
      </c>
      <c r="P979" s="155" t="s">
        <v>1017</v>
      </c>
      <c r="Q979" s="155">
        <v>0</v>
      </c>
      <c r="R979" s="155">
        <v>0</v>
      </c>
      <c r="S979" s="156">
        <v>0</v>
      </c>
      <c r="T979" s="156">
        <v>0</v>
      </c>
      <c r="U979" s="156">
        <v>0</v>
      </c>
      <c r="V979" s="157">
        <v>0</v>
      </c>
      <c r="W979" s="158">
        <v>36</v>
      </c>
      <c r="X979" s="329">
        <v>2</v>
      </c>
      <c r="Y979" s="160">
        <v>4</v>
      </c>
      <c r="Z979" s="161">
        <f t="shared" si="283"/>
        <v>0.92400000000000004</v>
      </c>
      <c r="AA979" s="155">
        <v>0</v>
      </c>
      <c r="AB979" s="162" t="s">
        <v>80</v>
      </c>
      <c r="AC979" s="163" t="s">
        <v>56</v>
      </c>
      <c r="AD979" s="164" t="s">
        <v>56</v>
      </c>
      <c r="AE979" s="163" t="s">
        <v>56</v>
      </c>
      <c r="AF979" s="164">
        <f t="shared" si="284"/>
        <v>6.9300000000000006</v>
      </c>
      <c r="AG979" s="165">
        <f t="shared" si="285"/>
        <v>3326.4</v>
      </c>
      <c r="AH979" s="166" t="s">
        <v>113</v>
      </c>
      <c r="AI979" s="167"/>
      <c r="AJ979" s="168"/>
      <c r="AK979" s="169"/>
      <c r="AL979" s="170"/>
      <c r="AM979" s="171"/>
      <c r="AN979" s="172"/>
      <c r="AO979" s="173">
        <f t="shared" si="264"/>
        <v>0</v>
      </c>
      <c r="AP979" s="174" t="s">
        <v>82</v>
      </c>
      <c r="AQ979" s="175" t="str" cm="1">
        <f t="array" ref="AQ979">_xlfn.IFS(OR($G979="公衆街路灯A",$G979="定額電灯"),$G979&amp;AP979,COUNTIF(G979,"*従量電灯*"),G979,1,"-")</f>
        <v>従量電灯</v>
      </c>
      <c r="AR979" s="176" t="str" cm="1">
        <f t="array" ref="AR979">_xlfn.IFS($AN979=0,"-",OR($AH979="対象外",$AH979="-"),"-",OR($G979="公衆街路灯A",$G979="定額電灯"),_xlfn.XLOOKUP($AQ979,削除禁止_電灯料金!$B:$B,削除禁止_電灯料金!$E:$E,0),1,"-")</f>
        <v>-</v>
      </c>
      <c r="AS979" s="177" t="str" cm="1">
        <f t="array" ref="AS979">_xlfn.IFS($AR979="-","-",OR($G979="公衆街路灯A",$G979="定額電灯"),_xlfn.XLOOKUP(AQ979,削除禁止_電灯料金!$B:$B,削除禁止_電灯料金!$D:$D,0),1,"-")</f>
        <v>-</v>
      </c>
      <c r="AT979" s="176">
        <f>IFERROR(IF(OR($G979="公衆街路灯A",$G979="定額電灯"),"-",ROUND((_xlfn.XLOOKUP($AQ979,削除禁止_電灯料金!$B:$B,削除禁止_電灯料金!$E:$E)*AM979/1000*$K979*$L979/12),2)),"-")</f>
        <v>0</v>
      </c>
      <c r="AU979" s="177">
        <f>IFERROR(IF(OR($G979="公衆街路灯A",$G979="定額電灯"),"-",ROUND((AM979/1000*$K979*$L979/12)*_xlfn.XLOOKUP($A979,削除禁止_電灯料金!K:K,削除禁止_電灯料金!M:M,"-"),2)),"-")</f>
        <v>0</v>
      </c>
      <c r="AV979" s="178">
        <f>IFERROR(IF(OR($G979="公衆街路灯A",$G979="定額電灯"),ROUND((((AR979+AS979)*AN979))*12*_xlfn.XLOOKUP($A979,削除禁止_電灯料金!K:K,削除禁止_電灯料金!N:N),0),ROUND((AT979+AU979)*AN979*12*_xlfn.XLOOKUP($A979,削除禁止_電灯料金!K:K,削除禁止_電灯料金!N:N),0)),0)</f>
        <v>0</v>
      </c>
      <c r="AW979" s="145"/>
    </row>
    <row r="980" spans="1:49" ht="30" customHeight="1">
      <c r="A980" s="1">
        <v>11</v>
      </c>
      <c r="B980" s="41" t="s">
        <v>986</v>
      </c>
      <c r="C980" s="332"/>
      <c r="D980" s="262" t="s">
        <v>269</v>
      </c>
      <c r="E980" s="263" t="s">
        <v>224</v>
      </c>
      <c r="F980" s="264" t="s">
        <v>391</v>
      </c>
      <c r="G980" s="148" t="s">
        <v>73</v>
      </c>
      <c r="H980" s="279"/>
      <c r="I980" s="280"/>
      <c r="J980" s="267"/>
      <c r="K980" s="152">
        <v>4</v>
      </c>
      <c r="L980" s="266">
        <v>177</v>
      </c>
      <c r="M980" s="281" t="s">
        <v>1055</v>
      </c>
      <c r="N980" s="119" t="s">
        <v>93</v>
      </c>
      <c r="O980" s="120">
        <v>2</v>
      </c>
      <c r="P980" s="155" t="s">
        <v>162</v>
      </c>
      <c r="Q980" s="155">
        <v>0</v>
      </c>
      <c r="R980" s="155" t="s">
        <v>157</v>
      </c>
      <c r="S980" s="156">
        <v>0</v>
      </c>
      <c r="T980" s="156">
        <v>0</v>
      </c>
      <c r="U980" s="156">
        <v>0</v>
      </c>
      <c r="V980" s="157">
        <v>0</v>
      </c>
      <c r="W980" s="158">
        <v>48</v>
      </c>
      <c r="X980" s="329">
        <v>1</v>
      </c>
      <c r="Y980" s="160">
        <v>2</v>
      </c>
      <c r="Z980" s="161">
        <f t="shared" si="283"/>
        <v>5.6639999999999997</v>
      </c>
      <c r="AA980" s="155">
        <v>0</v>
      </c>
      <c r="AB980" s="162" t="s">
        <v>80</v>
      </c>
      <c r="AC980" s="163" t="s">
        <v>56</v>
      </c>
      <c r="AD980" s="164" t="s">
        <v>56</v>
      </c>
      <c r="AE980" s="163" t="s">
        <v>56</v>
      </c>
      <c r="AF980" s="164">
        <f t="shared" si="284"/>
        <v>84.96</v>
      </c>
      <c r="AG980" s="165">
        <f t="shared" si="285"/>
        <v>20390.399999999998</v>
      </c>
      <c r="AH980" s="166" t="s">
        <v>81</v>
      </c>
      <c r="AI980" s="167"/>
      <c r="AJ980" s="168"/>
      <c r="AK980" s="169"/>
      <c r="AL980" s="170"/>
      <c r="AM980" s="171"/>
      <c r="AN980" s="172"/>
      <c r="AO980" s="173">
        <f t="shared" si="264"/>
        <v>0</v>
      </c>
      <c r="AP980" s="174" t="s">
        <v>82</v>
      </c>
      <c r="AQ980" s="175" t="str" cm="1">
        <f t="array" ref="AQ980">_xlfn.IFS(OR($G980="公衆街路灯A",$G980="定額電灯"),$G980&amp;AP980,COUNTIF(G980,"*従量電灯*"),G980,1,"-")</f>
        <v>従量電灯</v>
      </c>
      <c r="AR980" s="176" t="str" cm="1">
        <f t="array" ref="AR980">_xlfn.IFS($AN980=0,"-",OR($AH980="対象外",$AH980="-"),"-",OR($G980="公衆街路灯A",$G980="定額電灯"),_xlfn.XLOOKUP($AQ980,削除禁止_電灯料金!$B:$B,削除禁止_電灯料金!$E:$E,0),1,"-")</f>
        <v>-</v>
      </c>
      <c r="AS980" s="177" t="str" cm="1">
        <f t="array" ref="AS980">_xlfn.IFS($AR980="-","-",OR($G980="公衆街路灯A",$G980="定額電灯"),_xlfn.XLOOKUP(AQ980,削除禁止_電灯料金!$B:$B,削除禁止_電灯料金!$D:$D,0),1,"-")</f>
        <v>-</v>
      </c>
      <c r="AT980" s="176">
        <f>IFERROR(IF(OR($G980="公衆街路灯A",$G980="定額電灯"),"-",ROUND((_xlfn.XLOOKUP($AQ980,削除禁止_電灯料金!$B:$B,削除禁止_電灯料金!$E:$E)*AM980/1000*$K980*$L980/12),2)),"-")</f>
        <v>0</v>
      </c>
      <c r="AU980" s="177">
        <f>IFERROR(IF(OR($G980="公衆街路灯A",$G980="定額電灯"),"-",ROUND((AM980/1000*$K980*$L980/12)*_xlfn.XLOOKUP($A980,削除禁止_電灯料金!K:K,削除禁止_電灯料金!M:M,"-"),2)),"-")</f>
        <v>0</v>
      </c>
      <c r="AV980" s="178">
        <f>IFERROR(IF(OR($G980="公衆街路灯A",$G980="定額電灯"),ROUND((((AR980+AS980)*AN980))*12*_xlfn.XLOOKUP($A980,削除禁止_電灯料金!K:K,削除禁止_電灯料金!N:N),0),ROUND((AT980+AU980)*AN980*12*_xlfn.XLOOKUP($A980,削除禁止_電灯料金!K:K,削除禁止_電灯料金!N:N),0)),0)</f>
        <v>0</v>
      </c>
      <c r="AW980" s="145"/>
    </row>
    <row r="981" spans="1:49" ht="30" customHeight="1">
      <c r="A981" s="1">
        <v>11</v>
      </c>
      <c r="B981" s="41" t="s">
        <v>986</v>
      </c>
      <c r="C981" s="332"/>
      <c r="D981" s="262" t="s">
        <v>269</v>
      </c>
      <c r="E981" s="263" t="s">
        <v>224</v>
      </c>
      <c r="F981" s="264" t="s">
        <v>1056</v>
      </c>
      <c r="G981" s="148" t="s">
        <v>73</v>
      </c>
      <c r="H981" s="279"/>
      <c r="I981" s="280"/>
      <c r="J981" s="267"/>
      <c r="K981" s="152">
        <v>4</v>
      </c>
      <c r="L981" s="266">
        <v>177</v>
      </c>
      <c r="M981" s="281" t="s">
        <v>1057</v>
      </c>
      <c r="N981" s="119" t="s">
        <v>110</v>
      </c>
      <c r="O981" s="120">
        <v>1</v>
      </c>
      <c r="P981" s="155" t="s">
        <v>1017</v>
      </c>
      <c r="Q981" s="155">
        <v>0</v>
      </c>
      <c r="R981" s="155" t="s">
        <v>993</v>
      </c>
      <c r="S981" s="156">
        <v>0</v>
      </c>
      <c r="T981" s="156">
        <v>0</v>
      </c>
      <c r="U981" s="156">
        <v>0</v>
      </c>
      <c r="V981" s="157">
        <v>0</v>
      </c>
      <c r="W981" s="158">
        <v>36</v>
      </c>
      <c r="X981" s="329">
        <v>4</v>
      </c>
      <c r="Y981" s="160">
        <v>4</v>
      </c>
      <c r="Z981" s="161">
        <f t="shared" si="283"/>
        <v>8.4960000000000004</v>
      </c>
      <c r="AA981" s="155">
        <v>0</v>
      </c>
      <c r="AB981" s="162" t="s">
        <v>80</v>
      </c>
      <c r="AC981" s="163" t="s">
        <v>56</v>
      </c>
      <c r="AD981" s="164" t="s">
        <v>56</v>
      </c>
      <c r="AE981" s="163" t="s">
        <v>56</v>
      </c>
      <c r="AF981" s="164">
        <f t="shared" si="284"/>
        <v>63.720000000000006</v>
      </c>
      <c r="AG981" s="165">
        <f t="shared" si="285"/>
        <v>30585.600000000002</v>
      </c>
      <c r="AH981" s="166" t="s">
        <v>113</v>
      </c>
      <c r="AI981" s="167"/>
      <c r="AJ981" s="168"/>
      <c r="AK981" s="169"/>
      <c r="AL981" s="170"/>
      <c r="AM981" s="171"/>
      <c r="AN981" s="172"/>
      <c r="AO981" s="173">
        <f t="shared" si="264"/>
        <v>0</v>
      </c>
      <c r="AP981" s="174" t="s">
        <v>82</v>
      </c>
      <c r="AQ981" s="175" t="str" cm="1">
        <f t="array" ref="AQ981">_xlfn.IFS(OR($G981="公衆街路灯A",$G981="定額電灯"),$G981&amp;AP981,COUNTIF(G981,"*従量電灯*"),G981,1,"-")</f>
        <v>従量電灯</v>
      </c>
      <c r="AR981" s="176" t="str" cm="1">
        <f t="array" ref="AR981">_xlfn.IFS($AN981=0,"-",OR($AH981="対象外",$AH981="-"),"-",OR($G981="公衆街路灯A",$G981="定額電灯"),_xlfn.XLOOKUP($AQ981,削除禁止_電灯料金!$B:$B,削除禁止_電灯料金!$E:$E,0),1,"-")</f>
        <v>-</v>
      </c>
      <c r="AS981" s="177" t="str" cm="1">
        <f t="array" ref="AS981">_xlfn.IFS($AR981="-","-",OR($G981="公衆街路灯A",$G981="定額電灯"),_xlfn.XLOOKUP(AQ981,削除禁止_電灯料金!$B:$B,削除禁止_電灯料金!$D:$D,0),1,"-")</f>
        <v>-</v>
      </c>
      <c r="AT981" s="176">
        <f>IFERROR(IF(OR($G981="公衆街路灯A",$G981="定額電灯"),"-",ROUND((_xlfn.XLOOKUP($AQ981,削除禁止_電灯料金!$B:$B,削除禁止_電灯料金!$E:$E)*AM981/1000*$K981*$L981/12),2)),"-")</f>
        <v>0</v>
      </c>
      <c r="AU981" s="177">
        <f>IFERROR(IF(OR($G981="公衆街路灯A",$G981="定額電灯"),"-",ROUND((AM981/1000*$K981*$L981/12)*_xlfn.XLOOKUP($A981,削除禁止_電灯料金!K:K,削除禁止_電灯料金!M:M,"-"),2)),"-")</f>
        <v>0</v>
      </c>
      <c r="AV981" s="178">
        <f>IFERROR(IF(OR($G981="公衆街路灯A",$G981="定額電灯"),ROUND((((AR981+AS981)*AN981))*12*_xlfn.XLOOKUP($A981,削除禁止_電灯料金!K:K,削除禁止_電灯料金!N:N),0),ROUND((AT981+AU981)*AN981*12*_xlfn.XLOOKUP($A981,削除禁止_電灯料金!K:K,削除禁止_電灯料金!N:N),0)),0)</f>
        <v>0</v>
      </c>
      <c r="AW981" s="145"/>
    </row>
    <row r="982" spans="1:49" ht="30" customHeight="1">
      <c r="A982" s="1">
        <v>11</v>
      </c>
      <c r="B982" s="41" t="s">
        <v>986</v>
      </c>
      <c r="C982" s="332"/>
      <c r="D982" s="262" t="s">
        <v>269</v>
      </c>
      <c r="E982" s="263" t="s">
        <v>224</v>
      </c>
      <c r="F982" s="264" t="s">
        <v>1056</v>
      </c>
      <c r="G982" s="148" t="s">
        <v>73</v>
      </c>
      <c r="H982" s="279"/>
      <c r="I982" s="280"/>
      <c r="J982" s="267"/>
      <c r="K982" s="152">
        <v>4</v>
      </c>
      <c r="L982" s="266">
        <v>177</v>
      </c>
      <c r="M982" s="281" t="s">
        <v>1058</v>
      </c>
      <c r="N982" s="119" t="s">
        <v>75</v>
      </c>
      <c r="O982" s="120">
        <v>1</v>
      </c>
      <c r="P982" s="155" t="s">
        <v>76</v>
      </c>
      <c r="Q982" s="155">
        <v>0</v>
      </c>
      <c r="R982" s="155" t="s">
        <v>77</v>
      </c>
      <c r="S982" s="156">
        <v>0</v>
      </c>
      <c r="T982" s="156">
        <v>0</v>
      </c>
      <c r="U982" s="156">
        <v>0</v>
      </c>
      <c r="V982" s="157">
        <v>0</v>
      </c>
      <c r="W982" s="158">
        <v>35</v>
      </c>
      <c r="X982" s="329">
        <v>2</v>
      </c>
      <c r="Y982" s="160">
        <v>2</v>
      </c>
      <c r="Z982" s="161">
        <f t="shared" si="283"/>
        <v>4.13</v>
      </c>
      <c r="AA982" s="155">
        <v>0</v>
      </c>
      <c r="AB982" s="162" t="s">
        <v>80</v>
      </c>
      <c r="AC982" s="163" t="s">
        <v>56</v>
      </c>
      <c r="AD982" s="164" t="s">
        <v>56</v>
      </c>
      <c r="AE982" s="163" t="s">
        <v>56</v>
      </c>
      <c r="AF982" s="164">
        <f t="shared" si="284"/>
        <v>61.949999999999996</v>
      </c>
      <c r="AG982" s="165">
        <f t="shared" si="285"/>
        <v>14867.999999999998</v>
      </c>
      <c r="AH982" s="166" t="s">
        <v>81</v>
      </c>
      <c r="AI982" s="167"/>
      <c r="AJ982" s="168"/>
      <c r="AK982" s="169"/>
      <c r="AL982" s="170"/>
      <c r="AM982" s="171"/>
      <c r="AN982" s="172"/>
      <c r="AO982" s="173">
        <f t="shared" si="264"/>
        <v>0</v>
      </c>
      <c r="AP982" s="174" t="s">
        <v>82</v>
      </c>
      <c r="AQ982" s="175" t="str" cm="1">
        <f t="array" ref="AQ982">_xlfn.IFS(OR($G982="公衆街路灯A",$G982="定額電灯"),$G982&amp;AP982,COUNTIF(G982,"*従量電灯*"),G982,1,"-")</f>
        <v>従量電灯</v>
      </c>
      <c r="AR982" s="176" t="str" cm="1">
        <f t="array" ref="AR982">_xlfn.IFS($AN982=0,"-",OR($AH982="対象外",$AH982="-"),"-",OR($G982="公衆街路灯A",$G982="定額電灯"),_xlfn.XLOOKUP($AQ982,削除禁止_電灯料金!$B:$B,削除禁止_電灯料金!$E:$E,0),1,"-")</f>
        <v>-</v>
      </c>
      <c r="AS982" s="177" t="str" cm="1">
        <f t="array" ref="AS982">_xlfn.IFS($AR982="-","-",OR($G982="公衆街路灯A",$G982="定額電灯"),_xlfn.XLOOKUP(AQ982,削除禁止_電灯料金!$B:$B,削除禁止_電灯料金!$D:$D,0),1,"-")</f>
        <v>-</v>
      </c>
      <c r="AT982" s="176">
        <f>IFERROR(IF(OR($G982="公衆街路灯A",$G982="定額電灯"),"-",ROUND((_xlfn.XLOOKUP($AQ982,削除禁止_電灯料金!$B:$B,削除禁止_電灯料金!$E:$E)*AM982/1000*$K982*$L982/12),2)),"-")</f>
        <v>0</v>
      </c>
      <c r="AU982" s="177">
        <f>IFERROR(IF(OR($G982="公衆街路灯A",$G982="定額電灯"),"-",ROUND((AM982/1000*$K982*$L982/12)*_xlfn.XLOOKUP($A982,削除禁止_電灯料金!K:K,削除禁止_電灯料金!M:M,"-"),2)),"-")</f>
        <v>0</v>
      </c>
      <c r="AV982" s="178">
        <f>IFERROR(IF(OR($G982="公衆街路灯A",$G982="定額電灯"),ROUND((((AR982+AS982)*AN982))*12*_xlfn.XLOOKUP($A982,削除禁止_電灯料金!K:K,削除禁止_電灯料金!N:N),0),ROUND((AT982+AU982)*AN982*12*_xlfn.XLOOKUP($A982,削除禁止_電灯料金!K:K,削除禁止_電灯料金!N:N),0)),0)</f>
        <v>0</v>
      </c>
      <c r="AW982" s="145"/>
    </row>
    <row r="983" spans="1:49" ht="30" customHeight="1">
      <c r="A983" s="1">
        <v>11</v>
      </c>
      <c r="B983" s="41" t="s">
        <v>986</v>
      </c>
      <c r="C983" s="322"/>
      <c r="D983" s="262" t="s">
        <v>269</v>
      </c>
      <c r="E983" s="263" t="s">
        <v>224</v>
      </c>
      <c r="F983" s="264" t="s">
        <v>1056</v>
      </c>
      <c r="G983" s="148" t="s">
        <v>73</v>
      </c>
      <c r="H983" s="279"/>
      <c r="I983" s="280"/>
      <c r="J983" s="267"/>
      <c r="K983" s="152">
        <v>4</v>
      </c>
      <c r="L983" s="266">
        <v>177</v>
      </c>
      <c r="M983" s="281" t="s">
        <v>1059</v>
      </c>
      <c r="N983" s="119" t="s">
        <v>75</v>
      </c>
      <c r="O983" s="120">
        <v>1</v>
      </c>
      <c r="P983" s="155" t="s">
        <v>129</v>
      </c>
      <c r="Q983" s="155">
        <v>0</v>
      </c>
      <c r="R983" s="155" t="s">
        <v>77</v>
      </c>
      <c r="S983" s="156">
        <v>0</v>
      </c>
      <c r="T983" s="156">
        <v>0</v>
      </c>
      <c r="U983" s="156">
        <v>0</v>
      </c>
      <c r="V983" s="157">
        <v>0</v>
      </c>
      <c r="W983" s="158">
        <v>27</v>
      </c>
      <c r="X983" s="329">
        <v>1</v>
      </c>
      <c r="Y983" s="160">
        <v>1</v>
      </c>
      <c r="Z983" s="161">
        <f t="shared" si="283"/>
        <v>1.593</v>
      </c>
      <c r="AA983" s="155">
        <v>0</v>
      </c>
      <c r="AB983" s="162" t="s">
        <v>80</v>
      </c>
      <c r="AC983" s="163" t="s">
        <v>56</v>
      </c>
      <c r="AD983" s="164" t="s">
        <v>56</v>
      </c>
      <c r="AE983" s="163" t="s">
        <v>56</v>
      </c>
      <c r="AF983" s="164">
        <f t="shared" si="284"/>
        <v>47.79</v>
      </c>
      <c r="AG983" s="165">
        <f t="shared" si="285"/>
        <v>5734.8</v>
      </c>
      <c r="AH983" s="166" t="s">
        <v>81</v>
      </c>
      <c r="AI983" s="167"/>
      <c r="AJ983" s="168"/>
      <c r="AK983" s="169"/>
      <c r="AL983" s="170"/>
      <c r="AM983" s="171"/>
      <c r="AN983" s="172"/>
      <c r="AO983" s="173">
        <f t="shared" si="264"/>
        <v>0</v>
      </c>
      <c r="AP983" s="174" t="s">
        <v>82</v>
      </c>
      <c r="AQ983" s="175" t="str" cm="1">
        <f t="array" ref="AQ983">_xlfn.IFS(OR($G983="公衆街路灯A",$G983="定額電灯"),$G983&amp;AP983,COUNTIF(G983,"*従量電灯*"),G983,1,"-")</f>
        <v>従量電灯</v>
      </c>
      <c r="AR983" s="176" t="str" cm="1">
        <f t="array" ref="AR983">_xlfn.IFS($AN983=0,"-",OR($AH983="対象外",$AH983="-"),"-",OR($G983="公衆街路灯A",$G983="定額電灯"),_xlfn.XLOOKUP($AQ983,削除禁止_電灯料金!$B:$B,削除禁止_電灯料金!$E:$E,0),1,"-")</f>
        <v>-</v>
      </c>
      <c r="AS983" s="177" t="str" cm="1">
        <f t="array" ref="AS983">_xlfn.IFS($AR983="-","-",OR($G983="公衆街路灯A",$G983="定額電灯"),_xlfn.XLOOKUP(AQ983,削除禁止_電灯料金!$B:$B,削除禁止_電灯料金!$D:$D,0),1,"-")</f>
        <v>-</v>
      </c>
      <c r="AT983" s="176">
        <f>IFERROR(IF(OR($G983="公衆街路灯A",$G983="定額電灯"),"-",ROUND((_xlfn.XLOOKUP($AQ983,削除禁止_電灯料金!$B:$B,削除禁止_電灯料金!$E:$E)*AM983/1000*$K983*$L983/12),2)),"-")</f>
        <v>0</v>
      </c>
      <c r="AU983" s="177">
        <f>IFERROR(IF(OR($G983="公衆街路灯A",$G983="定額電灯"),"-",ROUND((AM983/1000*$K983*$L983/12)*_xlfn.XLOOKUP($A983,削除禁止_電灯料金!K:K,削除禁止_電灯料金!M:M,"-"),2)),"-")</f>
        <v>0</v>
      </c>
      <c r="AV983" s="178">
        <f>IFERROR(IF(OR($G983="公衆街路灯A",$G983="定額電灯"),ROUND((((AR983+AS983)*AN983))*12*_xlfn.XLOOKUP($A983,削除禁止_電灯料金!K:K,削除禁止_電灯料金!N:N),0),ROUND((AT983+AU983)*AN983*12*_xlfn.XLOOKUP($A983,削除禁止_電灯料金!K:K,削除禁止_電灯料金!N:N),0)),0)</f>
        <v>0</v>
      </c>
      <c r="AW983" s="145"/>
    </row>
    <row r="984" spans="1:49" ht="30" customHeight="1">
      <c r="A984" s="1">
        <v>11</v>
      </c>
      <c r="B984" s="41" t="s">
        <v>986</v>
      </c>
      <c r="C984" s="328"/>
      <c r="D984" s="262" t="s">
        <v>269</v>
      </c>
      <c r="E984" s="263" t="s">
        <v>224</v>
      </c>
      <c r="F984" s="264" t="s">
        <v>1056</v>
      </c>
      <c r="G984" s="148" t="s">
        <v>73</v>
      </c>
      <c r="H984" s="279"/>
      <c r="I984" s="280"/>
      <c r="J984" s="267"/>
      <c r="K984" s="152">
        <v>4</v>
      </c>
      <c r="L984" s="266">
        <v>177</v>
      </c>
      <c r="M984" s="281" t="s">
        <v>1060</v>
      </c>
      <c r="N984" s="119" t="s">
        <v>389</v>
      </c>
      <c r="O984" s="120">
        <v>1</v>
      </c>
      <c r="P984" s="155" t="s">
        <v>135</v>
      </c>
      <c r="Q984" s="155">
        <v>0</v>
      </c>
      <c r="R984" s="155">
        <v>0</v>
      </c>
      <c r="S984" s="156">
        <v>0</v>
      </c>
      <c r="T984" s="156">
        <v>0</v>
      </c>
      <c r="U984" s="156">
        <v>0</v>
      </c>
      <c r="V984" s="157">
        <v>0</v>
      </c>
      <c r="W984" s="158">
        <v>28</v>
      </c>
      <c r="X984" s="329">
        <v>1</v>
      </c>
      <c r="Y984" s="160">
        <v>1</v>
      </c>
      <c r="Z984" s="161">
        <f t="shared" si="283"/>
        <v>1.6519999999999999</v>
      </c>
      <c r="AA984" s="155">
        <v>0</v>
      </c>
      <c r="AB984" s="162" t="s">
        <v>80</v>
      </c>
      <c r="AC984" s="163" t="s">
        <v>56</v>
      </c>
      <c r="AD984" s="164" t="s">
        <v>56</v>
      </c>
      <c r="AE984" s="163" t="s">
        <v>56</v>
      </c>
      <c r="AF984" s="164">
        <f t="shared" si="284"/>
        <v>49.559999999999995</v>
      </c>
      <c r="AG984" s="165">
        <f t="shared" si="285"/>
        <v>5947.2</v>
      </c>
      <c r="AH984" s="166" t="s">
        <v>113</v>
      </c>
      <c r="AI984" s="167"/>
      <c r="AJ984" s="168"/>
      <c r="AK984" s="169"/>
      <c r="AL984" s="170"/>
      <c r="AM984" s="171"/>
      <c r="AN984" s="172"/>
      <c r="AO984" s="173">
        <f t="shared" si="264"/>
        <v>0</v>
      </c>
      <c r="AP984" s="174" t="s">
        <v>82</v>
      </c>
      <c r="AQ984" s="175" t="str" cm="1">
        <f t="array" ref="AQ984">_xlfn.IFS(OR($G984="公衆街路灯A",$G984="定額電灯"),$G984&amp;AP984,COUNTIF(G984,"*従量電灯*"),G984,1,"-")</f>
        <v>従量電灯</v>
      </c>
      <c r="AR984" s="176" t="str" cm="1">
        <f t="array" ref="AR984">_xlfn.IFS($AN984=0,"-",OR($AH984="対象外",$AH984="-"),"-",OR($G984="公衆街路灯A",$G984="定額電灯"),_xlfn.XLOOKUP($AQ984,削除禁止_電灯料金!$B:$B,削除禁止_電灯料金!$E:$E,0),1,"-")</f>
        <v>-</v>
      </c>
      <c r="AS984" s="177" t="str" cm="1">
        <f t="array" ref="AS984">_xlfn.IFS($AR984="-","-",OR($G984="公衆街路灯A",$G984="定額電灯"),_xlfn.XLOOKUP(AQ984,削除禁止_電灯料金!$B:$B,削除禁止_電灯料金!$D:$D,0),1,"-")</f>
        <v>-</v>
      </c>
      <c r="AT984" s="176">
        <f>IFERROR(IF(OR($G984="公衆街路灯A",$G984="定額電灯"),"-",ROUND((_xlfn.XLOOKUP($AQ984,削除禁止_電灯料金!$B:$B,削除禁止_電灯料金!$E:$E)*AM984/1000*$K984*$L984/12),2)),"-")</f>
        <v>0</v>
      </c>
      <c r="AU984" s="177">
        <f>IFERROR(IF(OR($G984="公衆街路灯A",$G984="定額電灯"),"-",ROUND((AM984/1000*$K984*$L984/12)*_xlfn.XLOOKUP($A984,削除禁止_電灯料金!K:K,削除禁止_電灯料金!M:M,"-"),2)),"-")</f>
        <v>0</v>
      </c>
      <c r="AV984" s="178">
        <f>IFERROR(IF(OR($G984="公衆街路灯A",$G984="定額電灯"),ROUND((((AR984+AS984)*AN984))*12*_xlfn.XLOOKUP($A984,削除禁止_電灯料金!K:K,削除禁止_電灯料金!N:N),0),ROUND((AT984+AU984)*AN984*12*_xlfn.XLOOKUP($A984,削除禁止_電灯料金!K:K,削除禁止_電灯料金!N:N),0)),0)</f>
        <v>0</v>
      </c>
      <c r="AW984" s="145"/>
    </row>
    <row r="985" spans="1:49" ht="30" customHeight="1">
      <c r="A985" s="1">
        <v>11</v>
      </c>
      <c r="B985" s="41" t="s">
        <v>986</v>
      </c>
      <c r="C985" s="332"/>
      <c r="D985" s="262" t="s">
        <v>269</v>
      </c>
      <c r="E985" s="263" t="s">
        <v>224</v>
      </c>
      <c r="F985" s="264" t="s">
        <v>1061</v>
      </c>
      <c r="G985" s="148" t="s">
        <v>73</v>
      </c>
      <c r="H985" s="279"/>
      <c r="I985" s="280"/>
      <c r="J985" s="267"/>
      <c r="K985" s="152">
        <v>4</v>
      </c>
      <c r="L985" s="266">
        <v>177</v>
      </c>
      <c r="M985" s="281" t="s">
        <v>1058</v>
      </c>
      <c r="N985" s="119" t="s">
        <v>75</v>
      </c>
      <c r="O985" s="120">
        <v>1</v>
      </c>
      <c r="P985" s="155" t="s">
        <v>76</v>
      </c>
      <c r="Q985" s="155">
        <v>0</v>
      </c>
      <c r="R985" s="155" t="s">
        <v>77</v>
      </c>
      <c r="S985" s="156">
        <v>0</v>
      </c>
      <c r="T985" s="156">
        <v>0</v>
      </c>
      <c r="U985" s="156">
        <v>0</v>
      </c>
      <c r="V985" s="157">
        <v>0</v>
      </c>
      <c r="W985" s="158">
        <v>35</v>
      </c>
      <c r="X985" s="329">
        <v>2</v>
      </c>
      <c r="Y985" s="160">
        <v>2</v>
      </c>
      <c r="Z985" s="161">
        <f t="shared" si="283"/>
        <v>4.13</v>
      </c>
      <c r="AA985" s="155">
        <v>0</v>
      </c>
      <c r="AB985" s="162" t="s">
        <v>80</v>
      </c>
      <c r="AC985" s="163" t="s">
        <v>56</v>
      </c>
      <c r="AD985" s="164" t="s">
        <v>56</v>
      </c>
      <c r="AE985" s="163" t="s">
        <v>56</v>
      </c>
      <c r="AF985" s="164">
        <f t="shared" si="284"/>
        <v>61.949999999999996</v>
      </c>
      <c r="AG985" s="165">
        <f t="shared" si="285"/>
        <v>14867.999999999998</v>
      </c>
      <c r="AH985" s="166" t="s">
        <v>81</v>
      </c>
      <c r="AI985" s="167"/>
      <c r="AJ985" s="168"/>
      <c r="AK985" s="169"/>
      <c r="AL985" s="170"/>
      <c r="AM985" s="171"/>
      <c r="AN985" s="172"/>
      <c r="AO985" s="173">
        <f t="shared" si="264"/>
        <v>0</v>
      </c>
      <c r="AP985" s="174" t="s">
        <v>82</v>
      </c>
      <c r="AQ985" s="175" t="str" cm="1">
        <f t="array" ref="AQ985">_xlfn.IFS(OR($G985="公衆街路灯A",$G985="定額電灯"),$G985&amp;AP985,COUNTIF(G985,"*従量電灯*"),G985,1,"-")</f>
        <v>従量電灯</v>
      </c>
      <c r="AR985" s="176" t="str" cm="1">
        <f t="array" ref="AR985">_xlfn.IFS($AN985=0,"-",OR($AH985="対象外",$AH985="-"),"-",OR($G985="公衆街路灯A",$G985="定額電灯"),_xlfn.XLOOKUP($AQ985,削除禁止_電灯料金!$B:$B,削除禁止_電灯料金!$E:$E,0),1,"-")</f>
        <v>-</v>
      </c>
      <c r="AS985" s="177" t="str" cm="1">
        <f t="array" ref="AS985">_xlfn.IFS($AR985="-","-",OR($G985="公衆街路灯A",$G985="定額電灯"),_xlfn.XLOOKUP(AQ985,削除禁止_電灯料金!$B:$B,削除禁止_電灯料金!$D:$D,0),1,"-")</f>
        <v>-</v>
      </c>
      <c r="AT985" s="176">
        <f>IFERROR(IF(OR($G985="公衆街路灯A",$G985="定額電灯"),"-",ROUND((_xlfn.XLOOKUP($AQ985,削除禁止_電灯料金!$B:$B,削除禁止_電灯料金!$E:$E)*AM985/1000*$K985*$L985/12),2)),"-")</f>
        <v>0</v>
      </c>
      <c r="AU985" s="177">
        <f>IFERROR(IF(OR($G985="公衆街路灯A",$G985="定額電灯"),"-",ROUND((AM985/1000*$K985*$L985/12)*_xlfn.XLOOKUP($A985,削除禁止_電灯料金!K:K,削除禁止_電灯料金!M:M,"-"),2)),"-")</f>
        <v>0</v>
      </c>
      <c r="AV985" s="178">
        <f>IFERROR(IF(OR($G985="公衆街路灯A",$G985="定額電灯"),ROUND((((AR985+AS985)*AN985))*12*_xlfn.XLOOKUP($A985,削除禁止_電灯料金!K:K,削除禁止_電灯料金!N:N),0),ROUND((AT985+AU985)*AN985*12*_xlfn.XLOOKUP($A985,削除禁止_電灯料金!K:K,削除禁止_電灯料金!N:N),0)),0)</f>
        <v>0</v>
      </c>
      <c r="AW985" s="145"/>
    </row>
    <row r="986" spans="1:49" ht="30" customHeight="1">
      <c r="A986" s="1">
        <v>11</v>
      </c>
      <c r="B986" s="41" t="s">
        <v>986</v>
      </c>
      <c r="C986" s="332"/>
      <c r="D986" s="268" t="s">
        <v>269</v>
      </c>
      <c r="E986" s="269" t="s">
        <v>224</v>
      </c>
      <c r="F986" s="270" t="s">
        <v>1061</v>
      </c>
      <c r="G986" s="182" t="s">
        <v>73</v>
      </c>
      <c r="H986" s="183" t="s">
        <v>118</v>
      </c>
      <c r="I986" s="311"/>
      <c r="J986" s="312"/>
      <c r="K986" s="186">
        <v>4</v>
      </c>
      <c r="L986" s="330">
        <v>177</v>
      </c>
      <c r="M986" s="313" t="s">
        <v>1062</v>
      </c>
      <c r="N986" s="189" t="s">
        <v>120</v>
      </c>
      <c r="O986" s="190">
        <v>1</v>
      </c>
      <c r="P986" s="191" t="s">
        <v>1063</v>
      </c>
      <c r="Q986" s="191">
        <v>0</v>
      </c>
      <c r="R986" s="191">
        <v>0</v>
      </c>
      <c r="S986" s="192">
        <v>0</v>
      </c>
      <c r="T986" s="192" t="s">
        <v>509</v>
      </c>
      <c r="U986" s="192" t="s">
        <v>413</v>
      </c>
      <c r="V986" s="193">
        <v>0</v>
      </c>
      <c r="W986" s="194">
        <v>8</v>
      </c>
      <c r="X986" s="331">
        <v>3</v>
      </c>
      <c r="Y986" s="196">
        <v>3</v>
      </c>
      <c r="Z986" s="197">
        <v>0</v>
      </c>
      <c r="AA986" s="191">
        <v>0</v>
      </c>
      <c r="AB986" s="198" t="s">
        <v>80</v>
      </c>
      <c r="AC986" s="199" t="s">
        <v>56</v>
      </c>
      <c r="AD986" s="200" t="s">
        <v>56</v>
      </c>
      <c r="AE986" s="199" t="s">
        <v>56</v>
      </c>
      <c r="AF986" s="200">
        <v>0</v>
      </c>
      <c r="AG986" s="201">
        <v>0</v>
      </c>
      <c r="AH986" s="201" t="s">
        <v>124</v>
      </c>
      <c r="AI986" s="202" t="s">
        <v>124</v>
      </c>
      <c r="AJ986" s="203"/>
      <c r="AK986" s="204"/>
      <c r="AL986" s="194"/>
      <c r="AM986" s="205"/>
      <c r="AN986" s="206"/>
      <c r="AO986" s="200">
        <f t="shared" si="264"/>
        <v>0</v>
      </c>
      <c r="AP986" s="207" t="s">
        <v>82</v>
      </c>
      <c r="AQ986" s="198" t="str" cm="1">
        <f t="array" ref="AQ986">_xlfn.IFS(OR($G986="公衆街路灯A",$G986="定額電灯"),$G986&amp;AP986,COUNTIF(G986,"*従量電灯*"),G986,1,"-")</f>
        <v>従量電灯</v>
      </c>
      <c r="AR986" s="208" t="str" cm="1">
        <f t="array" ref="AR986">_xlfn.IFS($AN986=0,"-",OR($AH986="対象外",$AH986="-"),"-",OR($G986="公衆街路灯A",$G986="定額電灯"),_xlfn.XLOOKUP($AQ986,削除禁止_電灯料金!$B:$B,削除禁止_電灯料金!$E:$E,0),1,"-")</f>
        <v>-</v>
      </c>
      <c r="AS986" s="209" t="str" cm="1">
        <f t="array" ref="AS986">_xlfn.IFS($AR986="-","-",OR($G986="公衆街路灯A",$G986="定額電灯"),_xlfn.XLOOKUP(AQ986,削除禁止_電灯料金!$B:$B,削除禁止_電灯料金!$D:$D,0),1,"-")</f>
        <v>-</v>
      </c>
      <c r="AT986" s="208">
        <f>IFERROR(IF(OR($G986="公衆街路灯A",$G986="定額電灯"),"-",ROUND((_xlfn.XLOOKUP($AQ986,削除禁止_電灯料金!$B:$B,削除禁止_電灯料金!$E:$E)*AM986/1000*$K986*$L986/12),2)),"-")</f>
        <v>0</v>
      </c>
      <c r="AU986" s="209">
        <f>IFERROR(IF(OR($G986="公衆街路灯A",$G986="定額電灯"),"-",ROUND((AM986/1000*$K986*$L986/12)*_xlfn.XLOOKUP($A986,削除禁止_電灯料金!K:K,削除禁止_電灯料金!M:M,"-"),2)),"-")</f>
        <v>0</v>
      </c>
      <c r="AV986" s="210">
        <f>IFERROR(IF(OR($G986="公衆街路灯A",$G986="定額電灯"),ROUND((((AR986+AS986)*AN986))*12*_xlfn.XLOOKUP($A986,削除禁止_電灯料金!K:K,削除禁止_電灯料金!N:N),0),ROUND((AT986+AU986)*AN986*12*_xlfn.XLOOKUP($A986,削除禁止_電灯料金!K:K,削除禁止_電灯料金!N:N),0)),0)</f>
        <v>0</v>
      </c>
      <c r="AW986" s="145"/>
    </row>
    <row r="987" spans="1:49" ht="30" customHeight="1">
      <c r="A987" s="1">
        <v>11</v>
      </c>
      <c r="B987" s="41" t="s">
        <v>986</v>
      </c>
      <c r="C987" s="332"/>
      <c r="D987" s="262" t="s">
        <v>269</v>
      </c>
      <c r="E987" s="263" t="s">
        <v>224</v>
      </c>
      <c r="F987" s="264" t="s">
        <v>1064</v>
      </c>
      <c r="G987" s="148" t="s">
        <v>73</v>
      </c>
      <c r="H987" s="279"/>
      <c r="I987" s="280"/>
      <c r="J987" s="267"/>
      <c r="K987" s="152">
        <v>1</v>
      </c>
      <c r="L987" s="266">
        <v>45</v>
      </c>
      <c r="M987" s="281" t="s">
        <v>1053</v>
      </c>
      <c r="N987" s="119" t="s">
        <v>134</v>
      </c>
      <c r="O987" s="120">
        <v>2</v>
      </c>
      <c r="P987" s="155" t="s">
        <v>1017</v>
      </c>
      <c r="Q987" s="155">
        <v>0</v>
      </c>
      <c r="R987" s="155">
        <v>0</v>
      </c>
      <c r="S987" s="156">
        <v>0</v>
      </c>
      <c r="T987" s="156">
        <v>0</v>
      </c>
      <c r="U987" s="156">
        <v>0</v>
      </c>
      <c r="V987" s="157">
        <v>0</v>
      </c>
      <c r="W987" s="158">
        <v>36</v>
      </c>
      <c r="X987" s="329">
        <v>4</v>
      </c>
      <c r="Y987" s="160">
        <v>8</v>
      </c>
      <c r="Z987" s="161">
        <f t="shared" ref="Z987:Z998" si="286">K987*L987*W987*Y987/12/1000</f>
        <v>1.08</v>
      </c>
      <c r="AA987" s="155">
        <v>0</v>
      </c>
      <c r="AB987" s="162" t="s">
        <v>80</v>
      </c>
      <c r="AC987" s="163" t="s">
        <v>56</v>
      </c>
      <c r="AD987" s="164" t="s">
        <v>56</v>
      </c>
      <c r="AE987" s="163" t="s">
        <v>56</v>
      </c>
      <c r="AF987" s="164">
        <f t="shared" ref="AF987:AF998" si="287">$B$2*Z987/Y987</f>
        <v>4.0500000000000007</v>
      </c>
      <c r="AG987" s="165">
        <f t="shared" ref="AG987:AG998" si="288">Y987*AF987*120</f>
        <v>3888.0000000000009</v>
      </c>
      <c r="AH987" s="166" t="s">
        <v>113</v>
      </c>
      <c r="AI987" s="167"/>
      <c r="AJ987" s="168"/>
      <c r="AK987" s="169"/>
      <c r="AL987" s="170"/>
      <c r="AM987" s="171"/>
      <c r="AN987" s="172"/>
      <c r="AO987" s="173">
        <f t="shared" si="264"/>
        <v>0</v>
      </c>
      <c r="AP987" s="174" t="s">
        <v>82</v>
      </c>
      <c r="AQ987" s="175" t="str" cm="1">
        <f t="array" ref="AQ987">_xlfn.IFS(OR($G987="公衆街路灯A",$G987="定額電灯"),$G987&amp;AP987,COUNTIF(G987,"*従量電灯*"),G987,1,"-")</f>
        <v>従量電灯</v>
      </c>
      <c r="AR987" s="176" t="str" cm="1">
        <f t="array" ref="AR987">_xlfn.IFS($AN987=0,"-",OR($AH987="対象外",$AH987="-"),"-",OR($G987="公衆街路灯A",$G987="定額電灯"),_xlfn.XLOOKUP($AQ987,削除禁止_電灯料金!$B:$B,削除禁止_電灯料金!$E:$E,0),1,"-")</f>
        <v>-</v>
      </c>
      <c r="AS987" s="177" t="str" cm="1">
        <f t="array" ref="AS987">_xlfn.IFS($AR987="-","-",OR($G987="公衆街路灯A",$G987="定額電灯"),_xlfn.XLOOKUP(AQ987,削除禁止_電灯料金!$B:$B,削除禁止_電灯料金!$D:$D,0),1,"-")</f>
        <v>-</v>
      </c>
      <c r="AT987" s="176">
        <f>IFERROR(IF(OR($G987="公衆街路灯A",$G987="定額電灯"),"-",ROUND((_xlfn.XLOOKUP($AQ987,削除禁止_電灯料金!$B:$B,削除禁止_電灯料金!$E:$E)*AM987/1000*$K987*$L987/12),2)),"-")</f>
        <v>0</v>
      </c>
      <c r="AU987" s="177">
        <f>IFERROR(IF(OR($G987="公衆街路灯A",$G987="定額電灯"),"-",ROUND((AM987/1000*$K987*$L987/12)*_xlfn.XLOOKUP($A987,削除禁止_電灯料金!K:K,削除禁止_電灯料金!M:M,"-"),2)),"-")</f>
        <v>0</v>
      </c>
      <c r="AV987" s="178">
        <f>IFERROR(IF(OR($G987="公衆街路灯A",$G987="定額電灯"),ROUND((((AR987+AS987)*AN987))*12*_xlfn.XLOOKUP($A987,削除禁止_電灯料金!K:K,削除禁止_電灯料金!N:N),0),ROUND((AT987+AU987)*AN987*12*_xlfn.XLOOKUP($A987,削除禁止_電灯料金!K:K,削除禁止_電灯料金!N:N),0)),0)</f>
        <v>0</v>
      </c>
      <c r="AW987" s="145"/>
    </row>
    <row r="988" spans="1:49" ht="30" customHeight="1">
      <c r="A988" s="1">
        <v>11</v>
      </c>
      <c r="B988" s="41" t="s">
        <v>986</v>
      </c>
      <c r="C988" s="332"/>
      <c r="D988" s="262" t="s">
        <v>269</v>
      </c>
      <c r="E988" s="263" t="s">
        <v>224</v>
      </c>
      <c r="F988" s="264" t="s">
        <v>1065</v>
      </c>
      <c r="G988" s="148" t="s">
        <v>73</v>
      </c>
      <c r="H988" s="279"/>
      <c r="I988" s="280"/>
      <c r="J988" s="267"/>
      <c r="K988" s="152">
        <v>2</v>
      </c>
      <c r="L988" s="266">
        <v>5</v>
      </c>
      <c r="M988" s="281" t="s">
        <v>1053</v>
      </c>
      <c r="N988" s="119" t="s">
        <v>134</v>
      </c>
      <c r="O988" s="120">
        <v>2</v>
      </c>
      <c r="P988" s="155" t="s">
        <v>1017</v>
      </c>
      <c r="Q988" s="155">
        <v>0</v>
      </c>
      <c r="R988" s="155">
        <v>0</v>
      </c>
      <c r="S988" s="156">
        <v>0</v>
      </c>
      <c r="T988" s="156">
        <v>0</v>
      </c>
      <c r="U988" s="156">
        <v>0</v>
      </c>
      <c r="V988" s="157">
        <v>0</v>
      </c>
      <c r="W988" s="158">
        <v>36</v>
      </c>
      <c r="X988" s="329">
        <v>4</v>
      </c>
      <c r="Y988" s="160">
        <v>8</v>
      </c>
      <c r="Z988" s="161">
        <f t="shared" si="286"/>
        <v>0.24</v>
      </c>
      <c r="AA988" s="155">
        <v>0</v>
      </c>
      <c r="AB988" s="162" t="s">
        <v>80</v>
      </c>
      <c r="AC988" s="163" t="s">
        <v>56</v>
      </c>
      <c r="AD988" s="164" t="s">
        <v>56</v>
      </c>
      <c r="AE988" s="163" t="s">
        <v>56</v>
      </c>
      <c r="AF988" s="164">
        <f t="shared" si="287"/>
        <v>0.89999999999999991</v>
      </c>
      <c r="AG988" s="165">
        <f t="shared" si="288"/>
        <v>863.99999999999989</v>
      </c>
      <c r="AH988" s="166" t="s">
        <v>113</v>
      </c>
      <c r="AI988" s="167"/>
      <c r="AJ988" s="168"/>
      <c r="AK988" s="169"/>
      <c r="AL988" s="170"/>
      <c r="AM988" s="171"/>
      <c r="AN988" s="172"/>
      <c r="AO988" s="173">
        <f t="shared" si="264"/>
        <v>0</v>
      </c>
      <c r="AP988" s="174" t="s">
        <v>82</v>
      </c>
      <c r="AQ988" s="175" t="str" cm="1">
        <f t="array" ref="AQ988">_xlfn.IFS(OR($G988="公衆街路灯A",$G988="定額電灯"),$G988&amp;AP988,COUNTIF(G988,"*従量電灯*"),G988,1,"-")</f>
        <v>従量電灯</v>
      </c>
      <c r="AR988" s="176" t="str" cm="1">
        <f t="array" ref="AR988">_xlfn.IFS($AN988=0,"-",OR($AH988="対象外",$AH988="-"),"-",OR($G988="公衆街路灯A",$G988="定額電灯"),_xlfn.XLOOKUP($AQ988,削除禁止_電灯料金!$B:$B,削除禁止_電灯料金!$E:$E,0),1,"-")</f>
        <v>-</v>
      </c>
      <c r="AS988" s="177" t="str" cm="1">
        <f t="array" ref="AS988">_xlfn.IFS($AR988="-","-",OR($G988="公衆街路灯A",$G988="定額電灯"),_xlfn.XLOOKUP(AQ988,削除禁止_電灯料金!$B:$B,削除禁止_電灯料金!$D:$D,0),1,"-")</f>
        <v>-</v>
      </c>
      <c r="AT988" s="176">
        <f>IFERROR(IF(OR($G988="公衆街路灯A",$G988="定額電灯"),"-",ROUND((_xlfn.XLOOKUP($AQ988,削除禁止_電灯料金!$B:$B,削除禁止_電灯料金!$E:$E)*AM988/1000*$K988*$L988/12),2)),"-")</f>
        <v>0</v>
      </c>
      <c r="AU988" s="177">
        <f>IFERROR(IF(OR($G988="公衆街路灯A",$G988="定額電灯"),"-",ROUND((AM988/1000*$K988*$L988/12)*_xlfn.XLOOKUP($A988,削除禁止_電灯料金!K:K,削除禁止_電灯料金!M:M,"-"),2)),"-")</f>
        <v>0</v>
      </c>
      <c r="AV988" s="178">
        <f>IFERROR(IF(OR($G988="公衆街路灯A",$G988="定額電灯"),ROUND((((AR988+AS988)*AN988))*12*_xlfn.XLOOKUP($A988,削除禁止_電灯料金!K:K,削除禁止_電灯料金!N:N),0),ROUND((AT988+AU988)*AN988*12*_xlfn.XLOOKUP($A988,削除禁止_電灯料金!K:K,削除禁止_電灯料金!N:N),0)),0)</f>
        <v>0</v>
      </c>
      <c r="AW988" s="145"/>
    </row>
    <row r="989" spans="1:49" ht="30" customHeight="1">
      <c r="A989" s="1">
        <v>11</v>
      </c>
      <c r="B989" s="41" t="s">
        <v>986</v>
      </c>
      <c r="C989" s="332"/>
      <c r="D989" s="262" t="s">
        <v>269</v>
      </c>
      <c r="E989" s="263" t="s">
        <v>224</v>
      </c>
      <c r="F989" s="264" t="s">
        <v>1066</v>
      </c>
      <c r="G989" s="148" t="s">
        <v>73</v>
      </c>
      <c r="H989" s="279"/>
      <c r="I989" s="280"/>
      <c r="J989" s="267"/>
      <c r="K989" s="211">
        <v>0.25</v>
      </c>
      <c r="L989" s="266">
        <v>120</v>
      </c>
      <c r="M989" s="281" t="s">
        <v>1051</v>
      </c>
      <c r="N989" s="119" t="s">
        <v>110</v>
      </c>
      <c r="O989" s="120">
        <v>2</v>
      </c>
      <c r="P989" s="155" t="s">
        <v>1007</v>
      </c>
      <c r="Q989" s="155">
        <v>0</v>
      </c>
      <c r="R989" s="155" t="s">
        <v>112</v>
      </c>
      <c r="S989" s="156">
        <v>0</v>
      </c>
      <c r="T989" s="156">
        <v>0</v>
      </c>
      <c r="U989" s="156">
        <v>0</v>
      </c>
      <c r="V989" s="157">
        <v>0</v>
      </c>
      <c r="W989" s="158">
        <v>19</v>
      </c>
      <c r="X989" s="329">
        <v>4</v>
      </c>
      <c r="Y989" s="160">
        <v>8</v>
      </c>
      <c r="Z989" s="161">
        <f t="shared" si="286"/>
        <v>0.38</v>
      </c>
      <c r="AA989" s="155">
        <v>0</v>
      </c>
      <c r="AB989" s="162" t="s">
        <v>80</v>
      </c>
      <c r="AC989" s="163" t="s">
        <v>56</v>
      </c>
      <c r="AD989" s="164" t="s">
        <v>56</v>
      </c>
      <c r="AE989" s="163" t="s">
        <v>56</v>
      </c>
      <c r="AF989" s="164">
        <f t="shared" si="287"/>
        <v>1.425</v>
      </c>
      <c r="AG989" s="165">
        <f t="shared" si="288"/>
        <v>1368</v>
      </c>
      <c r="AH989" s="166" t="s">
        <v>113</v>
      </c>
      <c r="AI989" s="167"/>
      <c r="AJ989" s="168"/>
      <c r="AK989" s="169"/>
      <c r="AL989" s="170"/>
      <c r="AM989" s="171"/>
      <c r="AN989" s="172"/>
      <c r="AO989" s="173">
        <f t="shared" si="264"/>
        <v>0</v>
      </c>
      <c r="AP989" s="174" t="s">
        <v>82</v>
      </c>
      <c r="AQ989" s="175" t="str" cm="1">
        <f t="array" ref="AQ989">_xlfn.IFS(OR($G989="公衆街路灯A",$G989="定額電灯"),$G989&amp;AP989,COUNTIF(G989,"*従量電灯*"),G989,1,"-")</f>
        <v>従量電灯</v>
      </c>
      <c r="AR989" s="176" t="str" cm="1">
        <f t="array" ref="AR989">_xlfn.IFS($AN989=0,"-",OR($AH989="対象外",$AH989="-"),"-",OR($G989="公衆街路灯A",$G989="定額電灯"),_xlfn.XLOOKUP($AQ989,削除禁止_電灯料金!$B:$B,削除禁止_電灯料金!$E:$E,0),1,"-")</f>
        <v>-</v>
      </c>
      <c r="AS989" s="177" t="str" cm="1">
        <f t="array" ref="AS989">_xlfn.IFS($AR989="-","-",OR($G989="公衆街路灯A",$G989="定額電灯"),_xlfn.XLOOKUP(AQ989,削除禁止_電灯料金!$B:$B,削除禁止_電灯料金!$D:$D,0),1,"-")</f>
        <v>-</v>
      </c>
      <c r="AT989" s="176">
        <f>IFERROR(IF(OR($G989="公衆街路灯A",$G989="定額電灯"),"-",ROUND((_xlfn.XLOOKUP($AQ989,削除禁止_電灯料金!$B:$B,削除禁止_電灯料金!$E:$E)*AM989/1000*$K989*$L989/12),2)),"-")</f>
        <v>0</v>
      </c>
      <c r="AU989" s="177">
        <f>IFERROR(IF(OR($G989="公衆街路灯A",$G989="定額電灯"),"-",ROUND((AM989/1000*$K989*$L989/12)*_xlfn.XLOOKUP($A989,削除禁止_電灯料金!K:K,削除禁止_電灯料金!M:M,"-"),2)),"-")</f>
        <v>0</v>
      </c>
      <c r="AV989" s="178">
        <f>IFERROR(IF(OR($G989="公衆街路灯A",$G989="定額電灯"),ROUND((((AR989+AS989)*AN989))*12*_xlfn.XLOOKUP($A989,削除禁止_電灯料金!K:K,削除禁止_電灯料金!N:N),0),ROUND((AT989+AU989)*AN989*12*_xlfn.XLOOKUP($A989,削除禁止_電灯料金!K:K,削除禁止_電灯料金!N:N),0)),0)</f>
        <v>0</v>
      </c>
      <c r="AW989" s="145"/>
    </row>
    <row r="990" spans="1:49" ht="30" customHeight="1">
      <c r="A990" s="1">
        <v>11</v>
      </c>
      <c r="B990" s="41" t="s">
        <v>986</v>
      </c>
      <c r="C990" s="332"/>
      <c r="D990" s="262" t="s">
        <v>269</v>
      </c>
      <c r="E990" s="263" t="s">
        <v>224</v>
      </c>
      <c r="F990" s="264" t="s">
        <v>1066</v>
      </c>
      <c r="G990" s="148" t="s">
        <v>73</v>
      </c>
      <c r="H990" s="279"/>
      <c r="I990" s="280"/>
      <c r="J990" s="267"/>
      <c r="K990" s="152">
        <v>24</v>
      </c>
      <c r="L990" s="266">
        <v>365</v>
      </c>
      <c r="M990" s="281" t="s">
        <v>1047</v>
      </c>
      <c r="N990" s="119" t="s">
        <v>86</v>
      </c>
      <c r="O990" s="120">
        <v>1</v>
      </c>
      <c r="P990" s="155" t="s">
        <v>87</v>
      </c>
      <c r="Q990" s="155">
        <v>0</v>
      </c>
      <c r="R990" s="155" t="s">
        <v>88</v>
      </c>
      <c r="S990" s="156">
        <v>0</v>
      </c>
      <c r="T990" s="156">
        <v>0</v>
      </c>
      <c r="U990" s="156">
        <v>0</v>
      </c>
      <c r="V990" s="157">
        <v>0</v>
      </c>
      <c r="W990" s="158">
        <v>2.7</v>
      </c>
      <c r="X990" s="329">
        <v>2</v>
      </c>
      <c r="Y990" s="160">
        <v>2</v>
      </c>
      <c r="Z990" s="161">
        <f t="shared" si="286"/>
        <v>3.9420000000000002</v>
      </c>
      <c r="AA990" s="155">
        <v>0</v>
      </c>
      <c r="AB990" s="162" t="s">
        <v>80</v>
      </c>
      <c r="AC990" s="163" t="s">
        <v>56</v>
      </c>
      <c r="AD990" s="164" t="s">
        <v>56</v>
      </c>
      <c r="AE990" s="163" t="s">
        <v>56</v>
      </c>
      <c r="AF990" s="164">
        <f t="shared" si="287"/>
        <v>59.13</v>
      </c>
      <c r="AG990" s="165">
        <f t="shared" si="288"/>
        <v>14191.2</v>
      </c>
      <c r="AH990" s="166" t="s">
        <v>81</v>
      </c>
      <c r="AI990" s="167"/>
      <c r="AJ990" s="168"/>
      <c r="AK990" s="169"/>
      <c r="AL990" s="170"/>
      <c r="AM990" s="171"/>
      <c r="AN990" s="172"/>
      <c r="AO990" s="173">
        <f t="shared" si="264"/>
        <v>0</v>
      </c>
      <c r="AP990" s="174" t="s">
        <v>82</v>
      </c>
      <c r="AQ990" s="175" t="str" cm="1">
        <f t="array" ref="AQ990">_xlfn.IFS(OR($G990="公衆街路灯A",$G990="定額電灯"),$G990&amp;AP990,COUNTIF(G990,"*従量電灯*"),G990,1,"-")</f>
        <v>従量電灯</v>
      </c>
      <c r="AR990" s="176" t="str" cm="1">
        <f t="array" ref="AR990">_xlfn.IFS($AN990=0,"-",OR($AH990="対象外",$AH990="-"),"-",OR($G990="公衆街路灯A",$G990="定額電灯"),_xlfn.XLOOKUP($AQ990,削除禁止_電灯料金!$B:$B,削除禁止_電灯料金!$E:$E,0),1,"-")</f>
        <v>-</v>
      </c>
      <c r="AS990" s="177" t="str" cm="1">
        <f t="array" ref="AS990">_xlfn.IFS($AR990="-","-",OR($G990="公衆街路灯A",$G990="定額電灯"),_xlfn.XLOOKUP(AQ990,削除禁止_電灯料金!$B:$B,削除禁止_電灯料金!$D:$D,0),1,"-")</f>
        <v>-</v>
      </c>
      <c r="AT990" s="176">
        <f>IFERROR(IF(OR($G990="公衆街路灯A",$G990="定額電灯"),"-",ROUND((_xlfn.XLOOKUP($AQ990,削除禁止_電灯料金!$B:$B,削除禁止_電灯料金!$E:$E)*AM990/1000*$K990*$L990/12),2)),"-")</f>
        <v>0</v>
      </c>
      <c r="AU990" s="177">
        <f>IFERROR(IF(OR($G990="公衆街路灯A",$G990="定額電灯"),"-",ROUND((AM990/1000*$K990*$L990/12)*_xlfn.XLOOKUP($A990,削除禁止_電灯料金!K:K,削除禁止_電灯料金!M:M,"-"),2)),"-")</f>
        <v>0</v>
      </c>
      <c r="AV990" s="178">
        <f>IFERROR(IF(OR($G990="公衆街路灯A",$G990="定額電灯"),ROUND((((AR990+AS990)*AN990))*12*_xlfn.XLOOKUP($A990,削除禁止_電灯料金!K:K,削除禁止_電灯料金!N:N),0),ROUND((AT990+AU990)*AN990*12*_xlfn.XLOOKUP($A990,削除禁止_電灯料金!K:K,削除禁止_電灯料金!N:N),0)),0)</f>
        <v>0</v>
      </c>
      <c r="AW990" s="145"/>
    </row>
    <row r="991" spans="1:49" ht="30" customHeight="1">
      <c r="A991" s="1">
        <v>11</v>
      </c>
      <c r="B991" s="41" t="s">
        <v>986</v>
      </c>
      <c r="C991" s="332"/>
      <c r="D991" s="262" t="s">
        <v>269</v>
      </c>
      <c r="E991" s="263" t="s">
        <v>224</v>
      </c>
      <c r="F991" s="264" t="s">
        <v>493</v>
      </c>
      <c r="G991" s="148" t="s">
        <v>73</v>
      </c>
      <c r="H991" s="279"/>
      <c r="I991" s="280"/>
      <c r="J991" s="267"/>
      <c r="K991" s="152">
        <v>0</v>
      </c>
      <c r="L991" s="266">
        <v>0</v>
      </c>
      <c r="M991" s="281" t="s">
        <v>1067</v>
      </c>
      <c r="N991" s="119" t="s">
        <v>134</v>
      </c>
      <c r="O991" s="120">
        <v>1</v>
      </c>
      <c r="P991" s="155" t="s">
        <v>1017</v>
      </c>
      <c r="Q991" s="155">
        <v>0</v>
      </c>
      <c r="R991" s="155">
        <v>0</v>
      </c>
      <c r="S991" s="156">
        <v>0</v>
      </c>
      <c r="T991" s="156">
        <v>0</v>
      </c>
      <c r="U991" s="156">
        <v>0</v>
      </c>
      <c r="V991" s="157">
        <v>0</v>
      </c>
      <c r="W991" s="158">
        <v>36</v>
      </c>
      <c r="X991" s="329">
        <v>1</v>
      </c>
      <c r="Y991" s="160">
        <v>1</v>
      </c>
      <c r="Z991" s="161">
        <f t="shared" si="286"/>
        <v>0</v>
      </c>
      <c r="AA991" s="155">
        <v>0</v>
      </c>
      <c r="AB991" s="162" t="s">
        <v>80</v>
      </c>
      <c r="AC991" s="163" t="s">
        <v>56</v>
      </c>
      <c r="AD991" s="164" t="s">
        <v>56</v>
      </c>
      <c r="AE991" s="163" t="s">
        <v>56</v>
      </c>
      <c r="AF991" s="164">
        <f t="shared" si="287"/>
        <v>0</v>
      </c>
      <c r="AG991" s="165">
        <f t="shared" si="288"/>
        <v>0</v>
      </c>
      <c r="AH991" s="166" t="s">
        <v>113</v>
      </c>
      <c r="AI991" s="167"/>
      <c r="AJ991" s="168"/>
      <c r="AK991" s="169"/>
      <c r="AL991" s="170"/>
      <c r="AM991" s="171"/>
      <c r="AN991" s="172"/>
      <c r="AO991" s="173">
        <f t="shared" si="264"/>
        <v>0</v>
      </c>
      <c r="AP991" s="174" t="s">
        <v>82</v>
      </c>
      <c r="AQ991" s="175" t="str" cm="1">
        <f t="array" ref="AQ991">_xlfn.IFS(OR($G991="公衆街路灯A",$G991="定額電灯"),$G991&amp;AP991,COUNTIF(G991,"*従量電灯*"),G991,1,"-")</f>
        <v>従量電灯</v>
      </c>
      <c r="AR991" s="176" t="str" cm="1">
        <f t="array" ref="AR991">_xlfn.IFS($AN991=0,"-",OR($AH991="対象外",$AH991="-"),"-",OR($G991="公衆街路灯A",$G991="定額電灯"),_xlfn.XLOOKUP($AQ991,削除禁止_電灯料金!$B:$B,削除禁止_電灯料金!$E:$E,0),1,"-")</f>
        <v>-</v>
      </c>
      <c r="AS991" s="177" t="str" cm="1">
        <f t="array" ref="AS991">_xlfn.IFS($AR991="-","-",OR($G991="公衆街路灯A",$G991="定額電灯"),_xlfn.XLOOKUP(AQ991,削除禁止_電灯料金!$B:$B,削除禁止_電灯料金!$D:$D,0),1,"-")</f>
        <v>-</v>
      </c>
      <c r="AT991" s="176">
        <f>IFERROR(IF(OR($G991="公衆街路灯A",$G991="定額電灯"),"-",ROUND((_xlfn.XLOOKUP($AQ991,削除禁止_電灯料金!$B:$B,削除禁止_電灯料金!$E:$E)*AM991/1000*$K991*$L991/12),2)),"-")</f>
        <v>0</v>
      </c>
      <c r="AU991" s="177">
        <f>IFERROR(IF(OR($G991="公衆街路灯A",$G991="定額電灯"),"-",ROUND((AM991/1000*$K991*$L991/12)*_xlfn.XLOOKUP($A991,削除禁止_電灯料金!K:K,削除禁止_電灯料金!M:M,"-"),2)),"-")</f>
        <v>0</v>
      </c>
      <c r="AV991" s="178">
        <f>IFERROR(IF(OR($G991="公衆街路灯A",$G991="定額電灯"),ROUND((((AR991+AS991)*AN991))*12*_xlfn.XLOOKUP($A991,削除禁止_電灯料金!K:K,削除禁止_電灯料金!N:N),0),ROUND((AT991+AU991)*AN991*12*_xlfn.XLOOKUP($A991,削除禁止_電灯料金!K:K,削除禁止_電灯料金!N:N),0)),0)</f>
        <v>0</v>
      </c>
      <c r="AW991" s="145"/>
    </row>
    <row r="992" spans="1:49" ht="30" customHeight="1">
      <c r="A992" s="1">
        <v>11</v>
      </c>
      <c r="B992" s="41" t="s">
        <v>986</v>
      </c>
      <c r="C992" s="332"/>
      <c r="D992" s="262" t="s">
        <v>269</v>
      </c>
      <c r="E992" s="263" t="s">
        <v>224</v>
      </c>
      <c r="F992" s="264" t="s">
        <v>1030</v>
      </c>
      <c r="G992" s="148" t="s">
        <v>73</v>
      </c>
      <c r="H992" s="279"/>
      <c r="I992" s="280"/>
      <c r="J992" s="267"/>
      <c r="K992" s="152">
        <v>0</v>
      </c>
      <c r="L992" s="266">
        <v>0</v>
      </c>
      <c r="M992" s="281" t="s">
        <v>1067</v>
      </c>
      <c r="N992" s="119" t="s">
        <v>134</v>
      </c>
      <c r="O992" s="120">
        <v>1</v>
      </c>
      <c r="P992" s="155" t="s">
        <v>1017</v>
      </c>
      <c r="Q992" s="155">
        <v>0</v>
      </c>
      <c r="R992" s="155">
        <v>0</v>
      </c>
      <c r="S992" s="156">
        <v>0</v>
      </c>
      <c r="T992" s="156">
        <v>0</v>
      </c>
      <c r="U992" s="156">
        <v>0</v>
      </c>
      <c r="V992" s="157">
        <v>0</v>
      </c>
      <c r="W992" s="158">
        <v>36</v>
      </c>
      <c r="X992" s="329">
        <v>2</v>
      </c>
      <c r="Y992" s="160">
        <v>2</v>
      </c>
      <c r="Z992" s="161">
        <f t="shared" si="286"/>
        <v>0</v>
      </c>
      <c r="AA992" s="155">
        <v>0</v>
      </c>
      <c r="AB992" s="162" t="s">
        <v>80</v>
      </c>
      <c r="AC992" s="163" t="s">
        <v>56</v>
      </c>
      <c r="AD992" s="164" t="s">
        <v>56</v>
      </c>
      <c r="AE992" s="163" t="s">
        <v>56</v>
      </c>
      <c r="AF992" s="164">
        <f t="shared" si="287"/>
        <v>0</v>
      </c>
      <c r="AG992" s="165">
        <f t="shared" si="288"/>
        <v>0</v>
      </c>
      <c r="AH992" s="166" t="s">
        <v>113</v>
      </c>
      <c r="AI992" s="167"/>
      <c r="AJ992" s="168"/>
      <c r="AK992" s="169"/>
      <c r="AL992" s="170"/>
      <c r="AM992" s="171"/>
      <c r="AN992" s="172"/>
      <c r="AO992" s="173">
        <f t="shared" si="264"/>
        <v>0</v>
      </c>
      <c r="AP992" s="174" t="s">
        <v>82</v>
      </c>
      <c r="AQ992" s="175" t="str" cm="1">
        <f t="array" ref="AQ992">_xlfn.IFS(OR($G992="公衆街路灯A",$G992="定額電灯"),$G992&amp;AP992,COUNTIF(G992,"*従量電灯*"),G992,1,"-")</f>
        <v>従量電灯</v>
      </c>
      <c r="AR992" s="176" t="str" cm="1">
        <f t="array" ref="AR992">_xlfn.IFS($AN992=0,"-",OR($AH992="対象外",$AH992="-"),"-",OR($G992="公衆街路灯A",$G992="定額電灯"),_xlfn.XLOOKUP($AQ992,削除禁止_電灯料金!$B:$B,削除禁止_電灯料金!$E:$E,0),1,"-")</f>
        <v>-</v>
      </c>
      <c r="AS992" s="177" t="str" cm="1">
        <f t="array" ref="AS992">_xlfn.IFS($AR992="-","-",OR($G992="公衆街路灯A",$G992="定額電灯"),_xlfn.XLOOKUP(AQ992,削除禁止_電灯料金!$B:$B,削除禁止_電灯料金!$D:$D,0),1,"-")</f>
        <v>-</v>
      </c>
      <c r="AT992" s="176">
        <f>IFERROR(IF(OR($G992="公衆街路灯A",$G992="定額電灯"),"-",ROUND((_xlfn.XLOOKUP($AQ992,削除禁止_電灯料金!$B:$B,削除禁止_電灯料金!$E:$E)*AM992/1000*$K992*$L992/12),2)),"-")</f>
        <v>0</v>
      </c>
      <c r="AU992" s="177">
        <f>IFERROR(IF(OR($G992="公衆街路灯A",$G992="定額電灯"),"-",ROUND((AM992/1000*$K992*$L992/12)*_xlfn.XLOOKUP($A992,削除禁止_電灯料金!K:K,削除禁止_電灯料金!M:M,"-"),2)),"-")</f>
        <v>0</v>
      </c>
      <c r="AV992" s="178">
        <f>IFERROR(IF(OR($G992="公衆街路灯A",$G992="定額電灯"),ROUND((((AR992+AS992)*AN992))*12*_xlfn.XLOOKUP($A992,削除禁止_電灯料金!K:K,削除禁止_電灯料金!N:N),0),ROUND((AT992+AU992)*AN992*12*_xlfn.XLOOKUP($A992,削除禁止_電灯料金!K:K,削除禁止_電灯料金!N:N),0)),0)</f>
        <v>0</v>
      </c>
      <c r="AW992" s="145"/>
    </row>
    <row r="993" spans="1:49" ht="30" customHeight="1">
      <c r="A993" s="1">
        <v>11</v>
      </c>
      <c r="B993" s="41" t="s">
        <v>986</v>
      </c>
      <c r="C993" s="332"/>
      <c r="D993" s="262" t="s">
        <v>269</v>
      </c>
      <c r="E993" s="263" t="s">
        <v>224</v>
      </c>
      <c r="F993" s="264" t="s">
        <v>1068</v>
      </c>
      <c r="G993" s="148" t="s">
        <v>73</v>
      </c>
      <c r="H993" s="279"/>
      <c r="I993" s="280"/>
      <c r="J993" s="267"/>
      <c r="K993" s="152">
        <v>4</v>
      </c>
      <c r="L993" s="266">
        <v>195</v>
      </c>
      <c r="M993" s="281" t="s">
        <v>1069</v>
      </c>
      <c r="N993" s="119" t="s">
        <v>134</v>
      </c>
      <c r="O993" s="120">
        <v>2</v>
      </c>
      <c r="P993" s="155" t="s">
        <v>1017</v>
      </c>
      <c r="Q993" s="155">
        <v>0</v>
      </c>
      <c r="R993" s="155">
        <v>0</v>
      </c>
      <c r="S993" s="156">
        <v>0</v>
      </c>
      <c r="T993" s="156">
        <v>0</v>
      </c>
      <c r="U993" s="156" t="s">
        <v>1070</v>
      </c>
      <c r="V993" s="157">
        <v>0</v>
      </c>
      <c r="W993" s="158">
        <v>36</v>
      </c>
      <c r="X993" s="329">
        <v>8</v>
      </c>
      <c r="Y993" s="160">
        <v>16</v>
      </c>
      <c r="Z993" s="161">
        <f t="shared" si="286"/>
        <v>37.44</v>
      </c>
      <c r="AA993" s="155">
        <v>0</v>
      </c>
      <c r="AB993" s="162" t="s">
        <v>80</v>
      </c>
      <c r="AC993" s="163" t="s">
        <v>56</v>
      </c>
      <c r="AD993" s="164" t="s">
        <v>56</v>
      </c>
      <c r="AE993" s="163" t="s">
        <v>56</v>
      </c>
      <c r="AF993" s="164">
        <f t="shared" si="287"/>
        <v>70.199999999999989</v>
      </c>
      <c r="AG993" s="165">
        <f t="shared" si="288"/>
        <v>134783.99999999997</v>
      </c>
      <c r="AH993" s="166" t="s">
        <v>113</v>
      </c>
      <c r="AI993" s="167"/>
      <c r="AJ993" s="168"/>
      <c r="AK993" s="169"/>
      <c r="AL993" s="170"/>
      <c r="AM993" s="171"/>
      <c r="AN993" s="172"/>
      <c r="AO993" s="173">
        <f t="shared" si="264"/>
        <v>0</v>
      </c>
      <c r="AP993" s="174" t="s">
        <v>82</v>
      </c>
      <c r="AQ993" s="175" t="str" cm="1">
        <f t="array" ref="AQ993">_xlfn.IFS(OR($G993="公衆街路灯A",$G993="定額電灯"),$G993&amp;AP993,COUNTIF(G993,"*従量電灯*"),G993,1,"-")</f>
        <v>従量電灯</v>
      </c>
      <c r="AR993" s="176" t="str" cm="1">
        <f t="array" ref="AR993">_xlfn.IFS($AN993=0,"-",OR($AH993="対象外",$AH993="-"),"-",OR($G993="公衆街路灯A",$G993="定額電灯"),_xlfn.XLOOKUP($AQ993,削除禁止_電灯料金!$B:$B,削除禁止_電灯料金!$E:$E,0),1,"-")</f>
        <v>-</v>
      </c>
      <c r="AS993" s="177" t="str" cm="1">
        <f t="array" ref="AS993">_xlfn.IFS($AR993="-","-",OR($G993="公衆街路灯A",$G993="定額電灯"),_xlfn.XLOOKUP(AQ993,削除禁止_電灯料金!$B:$B,削除禁止_電灯料金!$D:$D,0),1,"-")</f>
        <v>-</v>
      </c>
      <c r="AT993" s="176">
        <f>IFERROR(IF(OR($G993="公衆街路灯A",$G993="定額電灯"),"-",ROUND((_xlfn.XLOOKUP($AQ993,削除禁止_電灯料金!$B:$B,削除禁止_電灯料金!$E:$E)*AM993/1000*$K993*$L993/12),2)),"-")</f>
        <v>0</v>
      </c>
      <c r="AU993" s="177">
        <f>IFERROR(IF(OR($G993="公衆街路灯A",$G993="定額電灯"),"-",ROUND((AM993/1000*$K993*$L993/12)*_xlfn.XLOOKUP($A993,削除禁止_電灯料金!K:K,削除禁止_電灯料金!M:M,"-"),2)),"-")</f>
        <v>0</v>
      </c>
      <c r="AV993" s="178">
        <f>IFERROR(IF(OR($G993="公衆街路灯A",$G993="定額電灯"),ROUND((((AR993+AS993)*AN993))*12*_xlfn.XLOOKUP($A993,削除禁止_電灯料金!K:K,削除禁止_電灯料金!N:N),0),ROUND((AT993+AU993)*AN993*12*_xlfn.XLOOKUP($A993,削除禁止_電灯料金!K:K,削除禁止_電灯料金!N:N),0)),0)</f>
        <v>0</v>
      </c>
      <c r="AW993" s="145"/>
    </row>
    <row r="994" spans="1:49" ht="30" customHeight="1">
      <c r="A994" s="1">
        <v>11</v>
      </c>
      <c r="B994" s="41" t="s">
        <v>986</v>
      </c>
      <c r="C994" s="332"/>
      <c r="D994" s="262" t="s">
        <v>269</v>
      </c>
      <c r="E994" s="263" t="s">
        <v>224</v>
      </c>
      <c r="F994" s="264" t="s">
        <v>1071</v>
      </c>
      <c r="G994" s="148" t="s">
        <v>73</v>
      </c>
      <c r="H994" s="279"/>
      <c r="I994" s="280"/>
      <c r="J994" s="267"/>
      <c r="K994" s="152">
        <v>4</v>
      </c>
      <c r="L994" s="266">
        <v>195</v>
      </c>
      <c r="M994" s="281" t="s">
        <v>1069</v>
      </c>
      <c r="N994" s="119" t="s">
        <v>134</v>
      </c>
      <c r="O994" s="120">
        <v>2</v>
      </c>
      <c r="P994" s="155" t="s">
        <v>1017</v>
      </c>
      <c r="Q994" s="155">
        <v>0</v>
      </c>
      <c r="R994" s="155">
        <v>0</v>
      </c>
      <c r="S994" s="156">
        <v>0</v>
      </c>
      <c r="T994" s="156">
        <v>0</v>
      </c>
      <c r="U994" s="156" t="s">
        <v>1070</v>
      </c>
      <c r="V994" s="157">
        <v>0</v>
      </c>
      <c r="W994" s="158">
        <v>36</v>
      </c>
      <c r="X994" s="329">
        <v>8</v>
      </c>
      <c r="Y994" s="160">
        <v>16</v>
      </c>
      <c r="Z994" s="161">
        <f t="shared" si="286"/>
        <v>37.44</v>
      </c>
      <c r="AA994" s="155">
        <v>0</v>
      </c>
      <c r="AB994" s="162" t="s">
        <v>80</v>
      </c>
      <c r="AC994" s="163" t="s">
        <v>56</v>
      </c>
      <c r="AD994" s="164" t="s">
        <v>56</v>
      </c>
      <c r="AE994" s="163" t="s">
        <v>56</v>
      </c>
      <c r="AF994" s="164">
        <f t="shared" si="287"/>
        <v>70.199999999999989</v>
      </c>
      <c r="AG994" s="165">
        <f t="shared" si="288"/>
        <v>134783.99999999997</v>
      </c>
      <c r="AH994" s="166" t="s">
        <v>113</v>
      </c>
      <c r="AI994" s="167"/>
      <c r="AJ994" s="168"/>
      <c r="AK994" s="169"/>
      <c r="AL994" s="170"/>
      <c r="AM994" s="171"/>
      <c r="AN994" s="172"/>
      <c r="AO994" s="173">
        <f t="shared" si="264"/>
        <v>0</v>
      </c>
      <c r="AP994" s="174" t="s">
        <v>82</v>
      </c>
      <c r="AQ994" s="175" t="str" cm="1">
        <f t="array" ref="AQ994">_xlfn.IFS(OR($G994="公衆街路灯A",$G994="定額電灯"),$G994&amp;AP994,COUNTIF(G994,"*従量電灯*"),G994,1,"-")</f>
        <v>従量電灯</v>
      </c>
      <c r="AR994" s="176" t="str" cm="1">
        <f t="array" ref="AR994">_xlfn.IFS($AN994=0,"-",OR($AH994="対象外",$AH994="-"),"-",OR($G994="公衆街路灯A",$G994="定額電灯"),_xlfn.XLOOKUP($AQ994,削除禁止_電灯料金!$B:$B,削除禁止_電灯料金!$E:$E,0),1,"-")</f>
        <v>-</v>
      </c>
      <c r="AS994" s="177" t="str" cm="1">
        <f t="array" ref="AS994">_xlfn.IFS($AR994="-","-",OR($G994="公衆街路灯A",$G994="定額電灯"),_xlfn.XLOOKUP(AQ994,削除禁止_電灯料金!$B:$B,削除禁止_電灯料金!$D:$D,0),1,"-")</f>
        <v>-</v>
      </c>
      <c r="AT994" s="176">
        <f>IFERROR(IF(OR($G994="公衆街路灯A",$G994="定額電灯"),"-",ROUND((_xlfn.XLOOKUP($AQ994,削除禁止_電灯料金!$B:$B,削除禁止_電灯料金!$E:$E)*AM994/1000*$K994*$L994/12),2)),"-")</f>
        <v>0</v>
      </c>
      <c r="AU994" s="177">
        <f>IFERROR(IF(OR($G994="公衆街路灯A",$G994="定額電灯"),"-",ROUND((AM994/1000*$K994*$L994/12)*_xlfn.XLOOKUP($A994,削除禁止_電灯料金!K:K,削除禁止_電灯料金!M:M,"-"),2)),"-")</f>
        <v>0</v>
      </c>
      <c r="AV994" s="178">
        <f>IFERROR(IF(OR($G994="公衆街路灯A",$G994="定額電灯"),ROUND((((AR994+AS994)*AN994))*12*_xlfn.XLOOKUP($A994,削除禁止_電灯料金!K:K,削除禁止_電灯料金!N:N),0),ROUND((AT994+AU994)*AN994*12*_xlfn.XLOOKUP($A994,削除禁止_電灯料金!K:K,削除禁止_電灯料金!N:N),0)),0)</f>
        <v>0</v>
      </c>
      <c r="AW994" s="145"/>
    </row>
    <row r="995" spans="1:49" ht="30" customHeight="1">
      <c r="A995" s="1">
        <v>11</v>
      </c>
      <c r="B995" s="41" t="s">
        <v>986</v>
      </c>
      <c r="C995" s="332"/>
      <c r="D995" s="262" t="s">
        <v>269</v>
      </c>
      <c r="E995" s="263" t="s">
        <v>224</v>
      </c>
      <c r="F995" s="264" t="s">
        <v>395</v>
      </c>
      <c r="G995" s="148" t="s">
        <v>73</v>
      </c>
      <c r="H995" s="279"/>
      <c r="I995" s="280"/>
      <c r="J995" s="267"/>
      <c r="K995" s="211">
        <v>0.25</v>
      </c>
      <c r="L995" s="266">
        <v>120</v>
      </c>
      <c r="M995" s="281" t="s">
        <v>1051</v>
      </c>
      <c r="N995" s="119" t="s">
        <v>110</v>
      </c>
      <c r="O995" s="120">
        <v>2</v>
      </c>
      <c r="P995" s="155" t="s">
        <v>1007</v>
      </c>
      <c r="Q995" s="155">
        <v>0</v>
      </c>
      <c r="R995" s="155" t="s">
        <v>112</v>
      </c>
      <c r="S995" s="156">
        <v>0</v>
      </c>
      <c r="T995" s="156">
        <v>0</v>
      </c>
      <c r="U995" s="156">
        <v>0</v>
      </c>
      <c r="V995" s="157">
        <v>0</v>
      </c>
      <c r="W995" s="158">
        <v>19</v>
      </c>
      <c r="X995" s="329">
        <v>3</v>
      </c>
      <c r="Y995" s="160">
        <v>6</v>
      </c>
      <c r="Z995" s="161">
        <f t="shared" si="286"/>
        <v>0.28499999999999998</v>
      </c>
      <c r="AA995" s="155">
        <v>0</v>
      </c>
      <c r="AB995" s="162" t="s">
        <v>80</v>
      </c>
      <c r="AC995" s="163" t="s">
        <v>56</v>
      </c>
      <c r="AD995" s="164" t="s">
        <v>56</v>
      </c>
      <c r="AE995" s="163" t="s">
        <v>56</v>
      </c>
      <c r="AF995" s="164">
        <f t="shared" si="287"/>
        <v>1.4249999999999998</v>
      </c>
      <c r="AG995" s="165">
        <f t="shared" si="288"/>
        <v>1025.9999999999998</v>
      </c>
      <c r="AH995" s="166" t="s">
        <v>113</v>
      </c>
      <c r="AI995" s="167"/>
      <c r="AJ995" s="168"/>
      <c r="AK995" s="169"/>
      <c r="AL995" s="170"/>
      <c r="AM995" s="171"/>
      <c r="AN995" s="172"/>
      <c r="AO995" s="173">
        <f t="shared" si="264"/>
        <v>0</v>
      </c>
      <c r="AP995" s="174" t="s">
        <v>82</v>
      </c>
      <c r="AQ995" s="175" t="str" cm="1">
        <f t="array" ref="AQ995">_xlfn.IFS(OR($G995="公衆街路灯A",$G995="定額電灯"),$G995&amp;AP995,COUNTIF(G995,"*従量電灯*"),G995,1,"-")</f>
        <v>従量電灯</v>
      </c>
      <c r="AR995" s="176" t="str" cm="1">
        <f t="array" ref="AR995">_xlfn.IFS($AN995=0,"-",OR($AH995="対象外",$AH995="-"),"-",OR($G995="公衆街路灯A",$G995="定額電灯"),_xlfn.XLOOKUP($AQ995,削除禁止_電灯料金!$B:$B,削除禁止_電灯料金!$E:$E,0),1,"-")</f>
        <v>-</v>
      </c>
      <c r="AS995" s="177" t="str" cm="1">
        <f t="array" ref="AS995">_xlfn.IFS($AR995="-","-",OR($G995="公衆街路灯A",$G995="定額電灯"),_xlfn.XLOOKUP(AQ995,削除禁止_電灯料金!$B:$B,削除禁止_電灯料金!$D:$D,0),1,"-")</f>
        <v>-</v>
      </c>
      <c r="AT995" s="176">
        <f>IFERROR(IF(OR($G995="公衆街路灯A",$G995="定額電灯"),"-",ROUND((_xlfn.XLOOKUP($AQ995,削除禁止_電灯料金!$B:$B,削除禁止_電灯料金!$E:$E)*AM995/1000*$K995*$L995/12),2)),"-")</f>
        <v>0</v>
      </c>
      <c r="AU995" s="177">
        <f>IFERROR(IF(OR($G995="公衆街路灯A",$G995="定額電灯"),"-",ROUND((AM995/1000*$K995*$L995/12)*_xlfn.XLOOKUP($A995,削除禁止_電灯料金!K:K,削除禁止_電灯料金!M:M,"-"),2)),"-")</f>
        <v>0</v>
      </c>
      <c r="AV995" s="178">
        <f>IFERROR(IF(OR($G995="公衆街路灯A",$G995="定額電灯"),ROUND((((AR995+AS995)*AN995))*12*_xlfn.XLOOKUP($A995,削除禁止_電灯料金!K:K,削除禁止_電灯料金!N:N),0),ROUND((AT995+AU995)*AN995*12*_xlfn.XLOOKUP($A995,削除禁止_電灯料金!K:K,削除禁止_電灯料金!N:N),0)),0)</f>
        <v>0</v>
      </c>
      <c r="AW995" s="145"/>
    </row>
    <row r="996" spans="1:49" ht="30" customHeight="1">
      <c r="A996" s="1">
        <v>11</v>
      </c>
      <c r="B996" s="41" t="s">
        <v>986</v>
      </c>
      <c r="C996" s="322"/>
      <c r="D996" s="262" t="s">
        <v>269</v>
      </c>
      <c r="E996" s="263" t="s">
        <v>224</v>
      </c>
      <c r="F996" s="264" t="s">
        <v>395</v>
      </c>
      <c r="G996" s="148" t="s">
        <v>73</v>
      </c>
      <c r="H996" s="279"/>
      <c r="I996" s="280"/>
      <c r="J996" s="267"/>
      <c r="K996" s="152">
        <v>24</v>
      </c>
      <c r="L996" s="266">
        <v>365</v>
      </c>
      <c r="M996" s="281" t="s">
        <v>1047</v>
      </c>
      <c r="N996" s="119" t="s">
        <v>86</v>
      </c>
      <c r="O996" s="120">
        <v>1</v>
      </c>
      <c r="P996" s="155" t="s">
        <v>87</v>
      </c>
      <c r="Q996" s="155">
        <v>0</v>
      </c>
      <c r="R996" s="155" t="s">
        <v>88</v>
      </c>
      <c r="S996" s="156">
        <v>0</v>
      </c>
      <c r="T996" s="156">
        <v>0</v>
      </c>
      <c r="U996" s="156">
        <v>0</v>
      </c>
      <c r="V996" s="157">
        <v>0</v>
      </c>
      <c r="W996" s="158">
        <v>2.7</v>
      </c>
      <c r="X996" s="329">
        <v>1</v>
      </c>
      <c r="Y996" s="160">
        <v>1</v>
      </c>
      <c r="Z996" s="161">
        <f t="shared" si="286"/>
        <v>1.9710000000000001</v>
      </c>
      <c r="AA996" s="155">
        <v>0</v>
      </c>
      <c r="AB996" s="162" t="s">
        <v>80</v>
      </c>
      <c r="AC996" s="163" t="s">
        <v>56</v>
      </c>
      <c r="AD996" s="164" t="s">
        <v>56</v>
      </c>
      <c r="AE996" s="163" t="s">
        <v>56</v>
      </c>
      <c r="AF996" s="164">
        <f t="shared" si="287"/>
        <v>59.13</v>
      </c>
      <c r="AG996" s="165">
        <f t="shared" si="288"/>
        <v>7095.6</v>
      </c>
      <c r="AH996" s="166" t="s">
        <v>81</v>
      </c>
      <c r="AI996" s="167"/>
      <c r="AJ996" s="168"/>
      <c r="AK996" s="169"/>
      <c r="AL996" s="170"/>
      <c r="AM996" s="171"/>
      <c r="AN996" s="172"/>
      <c r="AO996" s="173">
        <f t="shared" ref="AO996:AO1006" si="289">IFERROR((AM996/1000)*K996*L996*AN996/12,0)</f>
        <v>0</v>
      </c>
      <c r="AP996" s="174" t="s">
        <v>82</v>
      </c>
      <c r="AQ996" s="175" t="str" cm="1">
        <f t="array" ref="AQ996">_xlfn.IFS(OR($G996="公衆街路灯A",$G996="定額電灯"),$G996&amp;AP996,COUNTIF(G996,"*従量電灯*"),G996,1,"-")</f>
        <v>従量電灯</v>
      </c>
      <c r="AR996" s="176" t="str" cm="1">
        <f t="array" ref="AR996">_xlfn.IFS($AN996=0,"-",OR($AH996="対象外",$AH996="-"),"-",OR($G996="公衆街路灯A",$G996="定額電灯"),_xlfn.XLOOKUP($AQ996,削除禁止_電灯料金!$B:$B,削除禁止_電灯料金!$E:$E,0),1,"-")</f>
        <v>-</v>
      </c>
      <c r="AS996" s="177" t="str" cm="1">
        <f t="array" ref="AS996">_xlfn.IFS($AR996="-","-",OR($G996="公衆街路灯A",$G996="定額電灯"),_xlfn.XLOOKUP(AQ996,削除禁止_電灯料金!$B:$B,削除禁止_電灯料金!$D:$D,0),1,"-")</f>
        <v>-</v>
      </c>
      <c r="AT996" s="176">
        <f>IFERROR(IF(OR($G996="公衆街路灯A",$G996="定額電灯"),"-",ROUND((_xlfn.XLOOKUP($AQ996,削除禁止_電灯料金!$B:$B,削除禁止_電灯料金!$E:$E)*AM996/1000*$K996*$L996/12),2)),"-")</f>
        <v>0</v>
      </c>
      <c r="AU996" s="177">
        <f>IFERROR(IF(OR($G996="公衆街路灯A",$G996="定額電灯"),"-",ROUND((AM996/1000*$K996*$L996/12)*_xlfn.XLOOKUP($A996,削除禁止_電灯料金!K:K,削除禁止_電灯料金!M:M,"-"),2)),"-")</f>
        <v>0</v>
      </c>
      <c r="AV996" s="178">
        <f>IFERROR(IF(OR($G996="公衆街路灯A",$G996="定額電灯"),ROUND((((AR996+AS996)*AN996))*12*_xlfn.XLOOKUP($A996,削除禁止_電灯料金!K:K,削除禁止_電灯料金!N:N),0),ROUND((AT996+AU996)*AN996*12*_xlfn.XLOOKUP($A996,削除禁止_電灯料金!K:K,削除禁止_電灯料金!N:N),0)),0)</f>
        <v>0</v>
      </c>
      <c r="AW996" s="145"/>
    </row>
    <row r="997" spans="1:49" ht="30" customHeight="1">
      <c r="A997" s="1">
        <v>11</v>
      </c>
      <c r="B997" s="41" t="s">
        <v>986</v>
      </c>
      <c r="C997" s="328"/>
      <c r="D997" s="262" t="s">
        <v>269</v>
      </c>
      <c r="E997" s="263" t="s">
        <v>224</v>
      </c>
      <c r="F997" s="264" t="s">
        <v>395</v>
      </c>
      <c r="G997" s="148" t="s">
        <v>73</v>
      </c>
      <c r="H997" s="279"/>
      <c r="I997" s="280"/>
      <c r="J997" s="267"/>
      <c r="K997" s="152">
        <v>24</v>
      </c>
      <c r="L997" s="266">
        <v>365</v>
      </c>
      <c r="M997" s="281" t="s">
        <v>1048</v>
      </c>
      <c r="N997" s="119" t="s">
        <v>164</v>
      </c>
      <c r="O997" s="120">
        <v>1</v>
      </c>
      <c r="P997" s="155" t="s">
        <v>135</v>
      </c>
      <c r="Q997" s="155">
        <v>0</v>
      </c>
      <c r="R997" s="155">
        <v>0</v>
      </c>
      <c r="S997" s="156" t="s">
        <v>100</v>
      </c>
      <c r="T997" s="156" t="s">
        <v>1049</v>
      </c>
      <c r="U997" s="156" t="s">
        <v>102</v>
      </c>
      <c r="V997" s="157">
        <v>0</v>
      </c>
      <c r="W997" s="158">
        <v>28</v>
      </c>
      <c r="X997" s="329">
        <v>1</v>
      </c>
      <c r="Y997" s="160">
        <v>1</v>
      </c>
      <c r="Z997" s="161">
        <f t="shared" si="286"/>
        <v>20.440000000000001</v>
      </c>
      <c r="AA997" s="155">
        <v>0</v>
      </c>
      <c r="AB997" s="162" t="s">
        <v>80</v>
      </c>
      <c r="AC997" s="163" t="s">
        <v>56</v>
      </c>
      <c r="AD997" s="164" t="s">
        <v>56</v>
      </c>
      <c r="AE997" s="163" t="s">
        <v>56</v>
      </c>
      <c r="AF997" s="164">
        <f t="shared" si="287"/>
        <v>613.20000000000005</v>
      </c>
      <c r="AG997" s="165">
        <f t="shared" si="288"/>
        <v>73584</v>
      </c>
      <c r="AH997" s="166" t="s">
        <v>81</v>
      </c>
      <c r="AI997" s="167"/>
      <c r="AJ997" s="168"/>
      <c r="AK997" s="169"/>
      <c r="AL997" s="170"/>
      <c r="AM997" s="171"/>
      <c r="AN997" s="172"/>
      <c r="AO997" s="173">
        <f t="shared" si="289"/>
        <v>0</v>
      </c>
      <c r="AP997" s="174" t="s">
        <v>82</v>
      </c>
      <c r="AQ997" s="175" t="str" cm="1">
        <f t="array" ref="AQ997">_xlfn.IFS(OR($G997="公衆街路灯A",$G997="定額電灯"),$G997&amp;AP997,COUNTIF(G997,"*従量電灯*"),G997,1,"-")</f>
        <v>従量電灯</v>
      </c>
      <c r="AR997" s="176" t="str" cm="1">
        <f t="array" ref="AR997">_xlfn.IFS($AN997=0,"-",OR($AH997="対象外",$AH997="-"),"-",OR($G997="公衆街路灯A",$G997="定額電灯"),_xlfn.XLOOKUP($AQ997,削除禁止_電灯料金!$B:$B,削除禁止_電灯料金!$E:$E,0),1,"-")</f>
        <v>-</v>
      </c>
      <c r="AS997" s="177" t="str" cm="1">
        <f t="array" ref="AS997">_xlfn.IFS($AR997="-","-",OR($G997="公衆街路灯A",$G997="定額電灯"),_xlfn.XLOOKUP(AQ997,削除禁止_電灯料金!$B:$B,削除禁止_電灯料金!$D:$D,0),1,"-")</f>
        <v>-</v>
      </c>
      <c r="AT997" s="176">
        <f>IFERROR(IF(OR($G997="公衆街路灯A",$G997="定額電灯"),"-",ROUND((_xlfn.XLOOKUP($AQ997,削除禁止_電灯料金!$B:$B,削除禁止_電灯料金!$E:$E)*AM997/1000*$K997*$L997/12),2)),"-")</f>
        <v>0</v>
      </c>
      <c r="AU997" s="177">
        <f>IFERROR(IF(OR($G997="公衆街路灯A",$G997="定額電灯"),"-",ROUND((AM997/1000*$K997*$L997/12)*_xlfn.XLOOKUP($A997,削除禁止_電灯料金!K:K,削除禁止_電灯料金!M:M,"-"),2)),"-")</f>
        <v>0</v>
      </c>
      <c r="AV997" s="178">
        <f>IFERROR(IF(OR($G997="公衆街路灯A",$G997="定額電灯"),ROUND((((AR997+AS997)*AN997))*12*_xlfn.XLOOKUP($A997,削除禁止_電灯料金!K:K,削除禁止_電灯料金!N:N),0),ROUND((AT997+AU997)*AN997*12*_xlfn.XLOOKUP($A997,削除禁止_電灯料金!K:K,削除禁止_電灯料金!N:N),0)),0)</f>
        <v>0</v>
      </c>
      <c r="AW997" s="145"/>
    </row>
    <row r="998" spans="1:49" ht="30" customHeight="1">
      <c r="A998" s="1">
        <v>11</v>
      </c>
      <c r="B998" s="41" t="s">
        <v>986</v>
      </c>
      <c r="C998" s="328"/>
      <c r="D998" s="262" t="s">
        <v>269</v>
      </c>
      <c r="E998" s="263" t="s">
        <v>224</v>
      </c>
      <c r="F998" s="264" t="s">
        <v>395</v>
      </c>
      <c r="G998" s="148" t="s">
        <v>73</v>
      </c>
      <c r="H998" s="279"/>
      <c r="I998" s="280"/>
      <c r="J998" s="267"/>
      <c r="K998" s="152">
        <v>24</v>
      </c>
      <c r="L998" s="266">
        <v>365</v>
      </c>
      <c r="M998" s="281" t="s">
        <v>1050</v>
      </c>
      <c r="N998" s="119" t="s">
        <v>164</v>
      </c>
      <c r="O998" s="120">
        <v>1</v>
      </c>
      <c r="P998" s="155" t="s">
        <v>135</v>
      </c>
      <c r="Q998" s="155">
        <v>0</v>
      </c>
      <c r="R998" s="155">
        <v>0</v>
      </c>
      <c r="S998" s="156" t="s">
        <v>106</v>
      </c>
      <c r="T998" s="156" t="s">
        <v>1049</v>
      </c>
      <c r="U998" s="156" t="s">
        <v>102</v>
      </c>
      <c r="V998" s="157">
        <v>0</v>
      </c>
      <c r="W998" s="158">
        <v>28</v>
      </c>
      <c r="X998" s="329">
        <v>1</v>
      </c>
      <c r="Y998" s="160">
        <v>1</v>
      </c>
      <c r="Z998" s="161">
        <f t="shared" si="286"/>
        <v>20.440000000000001</v>
      </c>
      <c r="AA998" s="155">
        <v>0</v>
      </c>
      <c r="AB998" s="162" t="s">
        <v>80</v>
      </c>
      <c r="AC998" s="163" t="s">
        <v>56</v>
      </c>
      <c r="AD998" s="164" t="s">
        <v>56</v>
      </c>
      <c r="AE998" s="163" t="s">
        <v>56</v>
      </c>
      <c r="AF998" s="164">
        <f t="shared" si="287"/>
        <v>613.20000000000005</v>
      </c>
      <c r="AG998" s="165">
        <f t="shared" si="288"/>
        <v>73584</v>
      </c>
      <c r="AH998" s="166" t="s">
        <v>81</v>
      </c>
      <c r="AI998" s="167"/>
      <c r="AJ998" s="168"/>
      <c r="AK998" s="169"/>
      <c r="AL998" s="170"/>
      <c r="AM998" s="171"/>
      <c r="AN998" s="172"/>
      <c r="AO998" s="173">
        <f t="shared" si="289"/>
        <v>0</v>
      </c>
      <c r="AP998" s="174" t="s">
        <v>82</v>
      </c>
      <c r="AQ998" s="175" t="str" cm="1">
        <f t="array" ref="AQ998">_xlfn.IFS(OR($G998="公衆街路灯A",$G998="定額電灯"),$G998&amp;AP998,COUNTIF(G998,"*従量電灯*"),G998,1,"-")</f>
        <v>従量電灯</v>
      </c>
      <c r="AR998" s="176" t="str" cm="1">
        <f t="array" ref="AR998">_xlfn.IFS($AN998=0,"-",OR($AH998="対象外",$AH998="-"),"-",OR($G998="公衆街路灯A",$G998="定額電灯"),_xlfn.XLOOKUP($AQ998,削除禁止_電灯料金!$B:$B,削除禁止_電灯料金!$E:$E,0),1,"-")</f>
        <v>-</v>
      </c>
      <c r="AS998" s="177" t="str" cm="1">
        <f t="array" ref="AS998">_xlfn.IFS($AR998="-","-",OR($G998="公衆街路灯A",$G998="定額電灯"),_xlfn.XLOOKUP(AQ998,削除禁止_電灯料金!$B:$B,削除禁止_電灯料金!$D:$D,0),1,"-")</f>
        <v>-</v>
      </c>
      <c r="AT998" s="176">
        <f>IFERROR(IF(OR($G998="公衆街路灯A",$G998="定額電灯"),"-",ROUND((_xlfn.XLOOKUP($AQ998,削除禁止_電灯料金!$B:$B,削除禁止_電灯料金!$E:$E)*AM998/1000*$K998*$L998/12),2)),"-")</f>
        <v>0</v>
      </c>
      <c r="AU998" s="177">
        <f>IFERROR(IF(OR($G998="公衆街路灯A",$G998="定額電灯"),"-",ROUND((AM998/1000*$K998*$L998/12)*_xlfn.XLOOKUP($A998,削除禁止_電灯料金!K:K,削除禁止_電灯料金!M:M,"-"),2)),"-")</f>
        <v>0</v>
      </c>
      <c r="AV998" s="178">
        <f>IFERROR(IF(OR($G998="公衆街路灯A",$G998="定額電灯"),ROUND((((AR998+AS998)*AN998))*12*_xlfn.XLOOKUP($A998,削除禁止_電灯料金!K:K,削除禁止_電灯料金!N:N),0),ROUND((AT998+AU998)*AN998*12*_xlfn.XLOOKUP($A998,削除禁止_電灯料金!K:K,削除禁止_電灯料金!N:N),0)),0)</f>
        <v>0</v>
      </c>
      <c r="AW998" s="145"/>
    </row>
    <row r="999" spans="1:49" ht="30" customHeight="1">
      <c r="A999" s="1">
        <v>11</v>
      </c>
      <c r="B999" s="41" t="s">
        <v>986</v>
      </c>
      <c r="C999" s="328"/>
      <c r="D999" s="268" t="s">
        <v>269</v>
      </c>
      <c r="E999" s="269" t="s">
        <v>224</v>
      </c>
      <c r="F999" s="270" t="s">
        <v>517</v>
      </c>
      <c r="G999" s="182" t="s">
        <v>73</v>
      </c>
      <c r="H999" s="183" t="s">
        <v>118</v>
      </c>
      <c r="I999" s="311"/>
      <c r="J999" s="312"/>
      <c r="K999" s="334">
        <v>0.25</v>
      </c>
      <c r="L999" s="330">
        <v>120</v>
      </c>
      <c r="M999" s="313" t="s">
        <v>1072</v>
      </c>
      <c r="N999" s="189" t="s">
        <v>120</v>
      </c>
      <c r="O999" s="190">
        <v>1</v>
      </c>
      <c r="P999" s="191" t="s">
        <v>998</v>
      </c>
      <c r="Q999" s="191">
        <v>0</v>
      </c>
      <c r="R999" s="191">
        <v>0</v>
      </c>
      <c r="S999" s="192" t="s">
        <v>706</v>
      </c>
      <c r="T999" s="192">
        <v>0</v>
      </c>
      <c r="U999" s="192">
        <v>0</v>
      </c>
      <c r="V999" s="193">
        <v>0</v>
      </c>
      <c r="W999" s="194">
        <v>0</v>
      </c>
      <c r="X999" s="331">
        <v>1</v>
      </c>
      <c r="Y999" s="196">
        <v>1</v>
      </c>
      <c r="Z999" s="197">
        <v>0</v>
      </c>
      <c r="AA999" s="191">
        <v>0</v>
      </c>
      <c r="AB999" s="198" t="s">
        <v>80</v>
      </c>
      <c r="AC999" s="199" t="s">
        <v>56</v>
      </c>
      <c r="AD999" s="200" t="s">
        <v>56</v>
      </c>
      <c r="AE999" s="199" t="s">
        <v>56</v>
      </c>
      <c r="AF999" s="200">
        <v>0</v>
      </c>
      <c r="AG999" s="201">
        <v>0</v>
      </c>
      <c r="AH999" s="201" t="s">
        <v>124</v>
      </c>
      <c r="AI999" s="202" t="s">
        <v>487</v>
      </c>
      <c r="AJ999" s="203"/>
      <c r="AK999" s="204"/>
      <c r="AL999" s="194"/>
      <c r="AM999" s="205"/>
      <c r="AN999" s="206"/>
      <c r="AO999" s="200">
        <f t="shared" si="289"/>
        <v>0</v>
      </c>
      <c r="AP999" s="207" t="s">
        <v>82</v>
      </c>
      <c r="AQ999" s="198" t="str" cm="1">
        <f t="array" ref="AQ999">_xlfn.IFS(OR($G999="公衆街路灯A",$G999="定額電灯"),$G999&amp;AP999,COUNTIF(G999,"*従量電灯*"),G999,1,"-")</f>
        <v>従量電灯</v>
      </c>
      <c r="AR999" s="208" t="str" cm="1">
        <f t="array" ref="AR999">_xlfn.IFS($AN999=0,"-",OR($AH999="対象外",$AH999="-"),"-",OR($G999="公衆街路灯A",$G999="定額電灯"),_xlfn.XLOOKUP($AQ999,削除禁止_電灯料金!$B:$B,削除禁止_電灯料金!$E:$E,0),1,"-")</f>
        <v>-</v>
      </c>
      <c r="AS999" s="209" t="str" cm="1">
        <f t="array" ref="AS999">_xlfn.IFS($AR999="-","-",OR($G999="公衆街路灯A",$G999="定額電灯"),_xlfn.XLOOKUP(AQ999,削除禁止_電灯料金!$B:$B,削除禁止_電灯料金!$D:$D,0),1,"-")</f>
        <v>-</v>
      </c>
      <c r="AT999" s="208">
        <f>IFERROR(IF(OR($G999="公衆街路灯A",$G999="定額電灯"),"-",ROUND((_xlfn.XLOOKUP($AQ999,削除禁止_電灯料金!$B:$B,削除禁止_電灯料金!$E:$E)*AM999/1000*$K999*$L999/12),2)),"-")</f>
        <v>0</v>
      </c>
      <c r="AU999" s="209">
        <f>IFERROR(IF(OR($G999="公衆街路灯A",$G999="定額電灯"),"-",ROUND((AM999/1000*$K999*$L999/12)*_xlfn.XLOOKUP($A999,削除禁止_電灯料金!K:K,削除禁止_電灯料金!M:M,"-"),2)),"-")</f>
        <v>0</v>
      </c>
      <c r="AV999" s="210">
        <f>IFERROR(IF(OR($G999="公衆街路灯A",$G999="定額電灯"),ROUND((((AR999+AS999)*AN999))*12*_xlfn.XLOOKUP($A999,削除禁止_電灯料金!K:K,削除禁止_電灯料金!N:N),0),ROUND((AT999+AU999)*AN999*12*_xlfn.XLOOKUP($A999,削除禁止_電灯料金!K:K,削除禁止_電灯料金!N:N),0)),0)</f>
        <v>0</v>
      </c>
      <c r="AW999" s="145"/>
    </row>
    <row r="1000" spans="1:49" ht="30" customHeight="1">
      <c r="A1000" s="1">
        <v>11</v>
      </c>
      <c r="B1000" s="41" t="s">
        <v>986</v>
      </c>
      <c r="C1000" s="332"/>
      <c r="D1000" s="262" t="s">
        <v>269</v>
      </c>
      <c r="E1000" s="263" t="s">
        <v>224</v>
      </c>
      <c r="F1000" s="264" t="s">
        <v>1073</v>
      </c>
      <c r="G1000" s="148" t="s">
        <v>73</v>
      </c>
      <c r="H1000" s="279"/>
      <c r="I1000" s="280"/>
      <c r="J1000" s="267"/>
      <c r="K1000" s="211">
        <v>0.25</v>
      </c>
      <c r="L1000" s="266">
        <v>120</v>
      </c>
      <c r="M1000" s="281" t="s">
        <v>1074</v>
      </c>
      <c r="N1000" s="119" t="s">
        <v>134</v>
      </c>
      <c r="O1000" s="120">
        <v>2</v>
      </c>
      <c r="P1000" s="155" t="s">
        <v>1007</v>
      </c>
      <c r="Q1000" s="155">
        <v>0</v>
      </c>
      <c r="R1000" s="155">
        <v>0</v>
      </c>
      <c r="S1000" s="156">
        <v>0</v>
      </c>
      <c r="T1000" s="156">
        <v>0</v>
      </c>
      <c r="U1000" s="156">
        <v>0</v>
      </c>
      <c r="V1000" s="157">
        <v>0</v>
      </c>
      <c r="W1000" s="158">
        <v>19</v>
      </c>
      <c r="X1000" s="329">
        <v>3</v>
      </c>
      <c r="Y1000" s="160">
        <v>6</v>
      </c>
      <c r="Z1000" s="161">
        <f t="shared" ref="Z1000:Z1002" si="290">K1000*L1000*W1000*Y1000/12/1000</f>
        <v>0.28499999999999998</v>
      </c>
      <c r="AA1000" s="155">
        <v>0</v>
      </c>
      <c r="AB1000" s="162" t="s">
        <v>80</v>
      </c>
      <c r="AC1000" s="163" t="s">
        <v>56</v>
      </c>
      <c r="AD1000" s="164" t="s">
        <v>56</v>
      </c>
      <c r="AE1000" s="163" t="s">
        <v>56</v>
      </c>
      <c r="AF1000" s="164">
        <f t="shared" ref="AF1000:AF1002" si="291">$B$2*Z1000/Y1000</f>
        <v>1.4249999999999998</v>
      </c>
      <c r="AG1000" s="165">
        <f t="shared" ref="AG1000:AG1002" si="292">Y1000*AF1000*120</f>
        <v>1025.9999999999998</v>
      </c>
      <c r="AH1000" s="166" t="s">
        <v>113</v>
      </c>
      <c r="AI1000" s="167"/>
      <c r="AJ1000" s="168"/>
      <c r="AK1000" s="169"/>
      <c r="AL1000" s="170"/>
      <c r="AM1000" s="171"/>
      <c r="AN1000" s="172"/>
      <c r="AO1000" s="173">
        <f t="shared" si="289"/>
        <v>0</v>
      </c>
      <c r="AP1000" s="174" t="s">
        <v>82</v>
      </c>
      <c r="AQ1000" s="175" t="str" cm="1">
        <f t="array" ref="AQ1000">_xlfn.IFS(OR($G1000="公衆街路灯A",$G1000="定額電灯"),$G1000&amp;AP1000,COUNTIF(G1000,"*従量電灯*"),G1000,1,"-")</f>
        <v>従量電灯</v>
      </c>
      <c r="AR1000" s="176" t="str" cm="1">
        <f t="array" ref="AR1000">_xlfn.IFS($AN1000=0,"-",OR($AH1000="対象外",$AH1000="-"),"-",OR($G1000="公衆街路灯A",$G1000="定額電灯"),_xlfn.XLOOKUP($AQ1000,削除禁止_電灯料金!$B:$B,削除禁止_電灯料金!$E:$E,0),1,"-")</f>
        <v>-</v>
      </c>
      <c r="AS1000" s="177" t="str" cm="1">
        <f t="array" ref="AS1000">_xlfn.IFS($AR1000="-","-",OR($G1000="公衆街路灯A",$G1000="定額電灯"),_xlfn.XLOOKUP(AQ1000,削除禁止_電灯料金!$B:$B,削除禁止_電灯料金!$D:$D,0),1,"-")</f>
        <v>-</v>
      </c>
      <c r="AT1000" s="176">
        <f>IFERROR(IF(OR($G1000="公衆街路灯A",$G1000="定額電灯"),"-",ROUND((_xlfn.XLOOKUP($AQ1000,削除禁止_電灯料金!$B:$B,削除禁止_電灯料金!$E:$E)*AM1000/1000*$K1000*$L1000/12),2)),"-")</f>
        <v>0</v>
      </c>
      <c r="AU1000" s="177">
        <f>IFERROR(IF(OR($G1000="公衆街路灯A",$G1000="定額電灯"),"-",ROUND((AM1000/1000*$K1000*$L1000/12)*_xlfn.XLOOKUP($A1000,削除禁止_電灯料金!K:K,削除禁止_電灯料金!M:M,"-"),2)),"-")</f>
        <v>0</v>
      </c>
      <c r="AV1000" s="178">
        <f>IFERROR(IF(OR($G1000="公衆街路灯A",$G1000="定額電灯"),ROUND((((AR1000+AS1000)*AN1000))*12*_xlfn.XLOOKUP($A1000,削除禁止_電灯料金!K:K,削除禁止_電灯料金!N:N),0),ROUND((AT1000+AU1000)*AN1000*12*_xlfn.XLOOKUP($A1000,削除禁止_電灯料金!K:K,削除禁止_電灯料金!N:N),0)),0)</f>
        <v>0</v>
      </c>
      <c r="AW1000" s="145"/>
    </row>
    <row r="1001" spans="1:49" ht="30" customHeight="1">
      <c r="A1001" s="1">
        <v>11</v>
      </c>
      <c r="B1001" s="41" t="s">
        <v>986</v>
      </c>
      <c r="C1001" s="322"/>
      <c r="D1001" s="262" t="s">
        <v>269</v>
      </c>
      <c r="E1001" s="263" t="s">
        <v>224</v>
      </c>
      <c r="F1001" s="264" t="s">
        <v>1073</v>
      </c>
      <c r="G1001" s="148" t="s">
        <v>73</v>
      </c>
      <c r="H1001" s="279"/>
      <c r="I1001" s="280"/>
      <c r="J1001" s="267"/>
      <c r="K1001" s="152">
        <v>24</v>
      </c>
      <c r="L1001" s="266">
        <v>365</v>
      </c>
      <c r="M1001" s="281" t="s">
        <v>1075</v>
      </c>
      <c r="N1001" s="119" t="s">
        <v>175</v>
      </c>
      <c r="O1001" s="120">
        <v>1</v>
      </c>
      <c r="P1001" s="155" t="s">
        <v>87</v>
      </c>
      <c r="Q1001" s="155">
        <v>0</v>
      </c>
      <c r="R1001" s="155">
        <v>0</v>
      </c>
      <c r="S1001" s="156">
        <v>0</v>
      </c>
      <c r="T1001" s="156">
        <v>0</v>
      </c>
      <c r="U1001" s="156">
        <v>0</v>
      </c>
      <c r="V1001" s="157">
        <v>0</v>
      </c>
      <c r="W1001" s="158">
        <v>2.7</v>
      </c>
      <c r="X1001" s="329">
        <v>2</v>
      </c>
      <c r="Y1001" s="160">
        <v>2</v>
      </c>
      <c r="Z1001" s="161">
        <f t="shared" si="290"/>
        <v>3.9420000000000002</v>
      </c>
      <c r="AA1001" s="155">
        <v>0</v>
      </c>
      <c r="AB1001" s="162" t="s">
        <v>80</v>
      </c>
      <c r="AC1001" s="163" t="s">
        <v>56</v>
      </c>
      <c r="AD1001" s="164" t="s">
        <v>56</v>
      </c>
      <c r="AE1001" s="163" t="s">
        <v>56</v>
      </c>
      <c r="AF1001" s="164">
        <f t="shared" si="291"/>
        <v>59.13</v>
      </c>
      <c r="AG1001" s="165">
        <f t="shared" si="292"/>
        <v>14191.2</v>
      </c>
      <c r="AH1001" s="166" t="s">
        <v>81</v>
      </c>
      <c r="AI1001" s="167"/>
      <c r="AJ1001" s="168"/>
      <c r="AK1001" s="169"/>
      <c r="AL1001" s="170"/>
      <c r="AM1001" s="171"/>
      <c r="AN1001" s="172"/>
      <c r="AO1001" s="173">
        <f t="shared" si="289"/>
        <v>0</v>
      </c>
      <c r="AP1001" s="174" t="s">
        <v>82</v>
      </c>
      <c r="AQ1001" s="175" t="str" cm="1">
        <f t="array" ref="AQ1001">_xlfn.IFS(OR($G1001="公衆街路灯A",$G1001="定額電灯"),$G1001&amp;AP1001,COUNTIF(G1001,"*従量電灯*"),G1001,1,"-")</f>
        <v>従量電灯</v>
      </c>
      <c r="AR1001" s="176" t="str" cm="1">
        <f t="array" ref="AR1001">_xlfn.IFS($AN1001=0,"-",OR($AH1001="対象外",$AH1001="-"),"-",OR($G1001="公衆街路灯A",$G1001="定額電灯"),_xlfn.XLOOKUP($AQ1001,削除禁止_電灯料金!$B:$B,削除禁止_電灯料金!$E:$E,0),1,"-")</f>
        <v>-</v>
      </c>
      <c r="AS1001" s="177" t="str" cm="1">
        <f t="array" ref="AS1001">_xlfn.IFS($AR1001="-","-",OR($G1001="公衆街路灯A",$G1001="定額電灯"),_xlfn.XLOOKUP(AQ1001,削除禁止_電灯料金!$B:$B,削除禁止_電灯料金!$D:$D,0),1,"-")</f>
        <v>-</v>
      </c>
      <c r="AT1001" s="176">
        <f>IFERROR(IF(OR($G1001="公衆街路灯A",$G1001="定額電灯"),"-",ROUND((_xlfn.XLOOKUP($AQ1001,削除禁止_電灯料金!$B:$B,削除禁止_電灯料金!$E:$E)*AM1001/1000*$K1001*$L1001/12),2)),"-")</f>
        <v>0</v>
      </c>
      <c r="AU1001" s="177">
        <f>IFERROR(IF(OR($G1001="公衆街路灯A",$G1001="定額電灯"),"-",ROUND((AM1001/1000*$K1001*$L1001/12)*_xlfn.XLOOKUP($A1001,削除禁止_電灯料金!K:K,削除禁止_電灯料金!M:M,"-"),2)),"-")</f>
        <v>0</v>
      </c>
      <c r="AV1001" s="178">
        <f>IFERROR(IF(OR($G1001="公衆街路灯A",$G1001="定額電灯"),ROUND((((AR1001+AS1001)*AN1001))*12*_xlfn.XLOOKUP($A1001,削除禁止_電灯料金!K:K,削除禁止_電灯料金!N:N),0),ROUND((AT1001+AU1001)*AN1001*12*_xlfn.XLOOKUP($A1001,削除禁止_電灯料金!K:K,削除禁止_電灯料金!N:N),0)),0)</f>
        <v>0</v>
      </c>
      <c r="AW1001" s="145"/>
    </row>
    <row r="1002" spans="1:49" ht="30" customHeight="1">
      <c r="A1002" s="1">
        <v>11</v>
      </c>
      <c r="B1002" s="41" t="s">
        <v>986</v>
      </c>
      <c r="C1002" s="328"/>
      <c r="D1002" s="262" t="s">
        <v>269</v>
      </c>
      <c r="E1002" s="263" t="s">
        <v>224</v>
      </c>
      <c r="F1002" s="264" t="s">
        <v>1073</v>
      </c>
      <c r="G1002" s="148" t="s">
        <v>73</v>
      </c>
      <c r="H1002" s="279"/>
      <c r="I1002" s="280"/>
      <c r="J1002" s="267"/>
      <c r="K1002" s="152">
        <v>24</v>
      </c>
      <c r="L1002" s="266">
        <v>365</v>
      </c>
      <c r="M1002" s="281" t="s">
        <v>1076</v>
      </c>
      <c r="N1002" s="119" t="s">
        <v>416</v>
      </c>
      <c r="O1002" s="120">
        <v>1</v>
      </c>
      <c r="P1002" s="155" t="s">
        <v>135</v>
      </c>
      <c r="Q1002" s="155">
        <v>0</v>
      </c>
      <c r="R1002" s="155">
        <v>0</v>
      </c>
      <c r="S1002" s="156" t="s">
        <v>100</v>
      </c>
      <c r="T1002" s="156" t="s">
        <v>1049</v>
      </c>
      <c r="U1002" s="156" t="s">
        <v>102</v>
      </c>
      <c r="V1002" s="157">
        <v>0</v>
      </c>
      <c r="W1002" s="158">
        <v>28</v>
      </c>
      <c r="X1002" s="329">
        <v>1</v>
      </c>
      <c r="Y1002" s="160">
        <v>1</v>
      </c>
      <c r="Z1002" s="161">
        <f t="shared" si="290"/>
        <v>20.440000000000001</v>
      </c>
      <c r="AA1002" s="155">
        <v>0</v>
      </c>
      <c r="AB1002" s="162" t="s">
        <v>80</v>
      </c>
      <c r="AC1002" s="163" t="s">
        <v>56</v>
      </c>
      <c r="AD1002" s="164" t="s">
        <v>56</v>
      </c>
      <c r="AE1002" s="163" t="s">
        <v>56</v>
      </c>
      <c r="AF1002" s="164">
        <f t="shared" si="291"/>
        <v>613.20000000000005</v>
      </c>
      <c r="AG1002" s="165">
        <f t="shared" si="292"/>
        <v>73584</v>
      </c>
      <c r="AH1002" s="166" t="s">
        <v>81</v>
      </c>
      <c r="AI1002" s="167"/>
      <c r="AJ1002" s="168"/>
      <c r="AK1002" s="169"/>
      <c r="AL1002" s="170"/>
      <c r="AM1002" s="171"/>
      <c r="AN1002" s="172"/>
      <c r="AO1002" s="173">
        <f t="shared" si="289"/>
        <v>0</v>
      </c>
      <c r="AP1002" s="174" t="s">
        <v>82</v>
      </c>
      <c r="AQ1002" s="175" t="str" cm="1">
        <f t="array" ref="AQ1002">_xlfn.IFS(OR($G1002="公衆街路灯A",$G1002="定額電灯"),$G1002&amp;AP1002,COUNTIF(G1002,"*従量電灯*"),G1002,1,"-")</f>
        <v>従量電灯</v>
      </c>
      <c r="AR1002" s="176" t="str" cm="1">
        <f t="array" ref="AR1002">_xlfn.IFS($AN1002=0,"-",OR($AH1002="対象外",$AH1002="-"),"-",OR($G1002="公衆街路灯A",$G1002="定額電灯"),_xlfn.XLOOKUP($AQ1002,削除禁止_電灯料金!$B:$B,削除禁止_電灯料金!$E:$E,0),1,"-")</f>
        <v>-</v>
      </c>
      <c r="AS1002" s="177" t="str" cm="1">
        <f t="array" ref="AS1002">_xlfn.IFS($AR1002="-","-",OR($G1002="公衆街路灯A",$G1002="定額電灯"),_xlfn.XLOOKUP(AQ1002,削除禁止_電灯料金!$B:$B,削除禁止_電灯料金!$D:$D,0),1,"-")</f>
        <v>-</v>
      </c>
      <c r="AT1002" s="176">
        <f>IFERROR(IF(OR($G1002="公衆街路灯A",$G1002="定額電灯"),"-",ROUND((_xlfn.XLOOKUP($AQ1002,削除禁止_電灯料金!$B:$B,削除禁止_電灯料金!$E:$E)*AM1002/1000*$K1002*$L1002/12),2)),"-")</f>
        <v>0</v>
      </c>
      <c r="AU1002" s="177">
        <f>IFERROR(IF(OR($G1002="公衆街路灯A",$G1002="定額電灯"),"-",ROUND((AM1002/1000*$K1002*$L1002/12)*_xlfn.XLOOKUP($A1002,削除禁止_電灯料金!K:K,削除禁止_電灯料金!M:M,"-"),2)),"-")</f>
        <v>0</v>
      </c>
      <c r="AV1002" s="178">
        <f>IFERROR(IF(OR($G1002="公衆街路灯A",$G1002="定額電灯"),ROUND((((AR1002+AS1002)*AN1002))*12*_xlfn.XLOOKUP($A1002,削除禁止_電灯料金!K:K,削除禁止_電灯料金!N:N),0),ROUND((AT1002+AU1002)*AN1002*12*_xlfn.XLOOKUP($A1002,削除禁止_電灯料金!K:K,削除禁止_電灯料金!N:N),0)),0)</f>
        <v>0</v>
      </c>
      <c r="AW1002" s="145"/>
    </row>
    <row r="1003" spans="1:49" ht="30" customHeight="1">
      <c r="A1003" s="1">
        <v>11</v>
      </c>
      <c r="B1003" s="41" t="s">
        <v>986</v>
      </c>
      <c r="C1003" s="332"/>
      <c r="D1003" s="268" t="s">
        <v>269</v>
      </c>
      <c r="E1003" s="269" t="s">
        <v>224</v>
      </c>
      <c r="F1003" s="270" t="s">
        <v>506</v>
      </c>
      <c r="G1003" s="182" t="s">
        <v>73</v>
      </c>
      <c r="H1003" s="183" t="s">
        <v>118</v>
      </c>
      <c r="I1003" s="311"/>
      <c r="J1003" s="312"/>
      <c r="K1003" s="186">
        <v>0</v>
      </c>
      <c r="L1003" s="330">
        <v>0</v>
      </c>
      <c r="M1003" s="313" t="s">
        <v>1077</v>
      </c>
      <c r="N1003" s="189" t="s">
        <v>120</v>
      </c>
      <c r="O1003" s="190">
        <v>1</v>
      </c>
      <c r="P1003" s="191" t="s">
        <v>1044</v>
      </c>
      <c r="Q1003" s="191">
        <v>0</v>
      </c>
      <c r="R1003" s="191">
        <v>0</v>
      </c>
      <c r="S1003" s="192" t="s">
        <v>706</v>
      </c>
      <c r="T1003" s="192">
        <v>0</v>
      </c>
      <c r="U1003" s="192">
        <v>0</v>
      </c>
      <c r="V1003" s="193">
        <v>0</v>
      </c>
      <c r="W1003" s="194">
        <v>12</v>
      </c>
      <c r="X1003" s="331">
        <v>4</v>
      </c>
      <c r="Y1003" s="196">
        <v>4</v>
      </c>
      <c r="Z1003" s="197">
        <v>0</v>
      </c>
      <c r="AA1003" s="191">
        <v>0</v>
      </c>
      <c r="AB1003" s="198" t="s">
        <v>80</v>
      </c>
      <c r="AC1003" s="199" t="s">
        <v>56</v>
      </c>
      <c r="AD1003" s="200" t="s">
        <v>56</v>
      </c>
      <c r="AE1003" s="199" t="s">
        <v>56</v>
      </c>
      <c r="AF1003" s="200">
        <v>0</v>
      </c>
      <c r="AG1003" s="201">
        <v>0</v>
      </c>
      <c r="AH1003" s="201" t="s">
        <v>124</v>
      </c>
      <c r="AI1003" s="202" t="s">
        <v>124</v>
      </c>
      <c r="AJ1003" s="203"/>
      <c r="AK1003" s="204"/>
      <c r="AL1003" s="194"/>
      <c r="AM1003" s="205"/>
      <c r="AN1003" s="206"/>
      <c r="AO1003" s="200">
        <f t="shared" si="289"/>
        <v>0</v>
      </c>
      <c r="AP1003" s="207" t="s">
        <v>82</v>
      </c>
      <c r="AQ1003" s="198" t="str" cm="1">
        <f t="array" ref="AQ1003">_xlfn.IFS(OR($G1003="公衆街路灯A",$G1003="定額電灯"),$G1003&amp;AP1003,COUNTIF(G1003,"*従量電灯*"),G1003,1,"-")</f>
        <v>従量電灯</v>
      </c>
      <c r="AR1003" s="208" t="str" cm="1">
        <f t="array" ref="AR1003">_xlfn.IFS($AN1003=0,"-",OR($AH1003="対象外",$AH1003="-"),"-",OR($G1003="公衆街路灯A",$G1003="定額電灯"),_xlfn.XLOOKUP($AQ1003,削除禁止_電灯料金!$B:$B,削除禁止_電灯料金!$E:$E,0),1,"-")</f>
        <v>-</v>
      </c>
      <c r="AS1003" s="209" t="str" cm="1">
        <f t="array" ref="AS1003">_xlfn.IFS($AR1003="-","-",OR($G1003="公衆街路灯A",$G1003="定額電灯"),_xlfn.XLOOKUP(AQ1003,削除禁止_電灯料金!$B:$B,削除禁止_電灯料金!$D:$D,0),1,"-")</f>
        <v>-</v>
      </c>
      <c r="AT1003" s="208">
        <f>IFERROR(IF(OR($G1003="公衆街路灯A",$G1003="定額電灯"),"-",ROUND((_xlfn.XLOOKUP($AQ1003,削除禁止_電灯料金!$B:$B,削除禁止_電灯料金!$E:$E)*AM1003/1000*$K1003*$L1003/12),2)),"-")</f>
        <v>0</v>
      </c>
      <c r="AU1003" s="209">
        <f>IFERROR(IF(OR($G1003="公衆街路灯A",$G1003="定額電灯"),"-",ROUND((AM1003/1000*$K1003*$L1003/12)*_xlfn.XLOOKUP($A1003,削除禁止_電灯料金!K:K,削除禁止_電灯料金!M:M,"-"),2)),"-")</f>
        <v>0</v>
      </c>
      <c r="AV1003" s="210">
        <f>IFERROR(IF(OR($G1003="公衆街路灯A",$G1003="定額電灯"),ROUND((((AR1003+AS1003)*AN1003))*12*_xlfn.XLOOKUP($A1003,削除禁止_電灯料金!K:K,削除禁止_電灯料金!N:N),0),ROUND((AT1003+AU1003)*AN1003*12*_xlfn.XLOOKUP($A1003,削除禁止_電灯料金!K:K,削除禁止_電灯料金!N:N),0)),0)</f>
        <v>0</v>
      </c>
      <c r="AW1003" s="145"/>
    </row>
    <row r="1004" spans="1:49" ht="30" customHeight="1">
      <c r="A1004" s="1">
        <v>11</v>
      </c>
      <c r="B1004" s="41" t="s">
        <v>986</v>
      </c>
      <c r="C1004" s="42"/>
      <c r="D1004" s="146"/>
      <c r="E1004" s="147" t="s">
        <v>219</v>
      </c>
      <c r="F1004" s="148" t="s">
        <v>219</v>
      </c>
      <c r="G1004" s="148"/>
      <c r="H1004" s="149"/>
      <c r="I1004" s="150"/>
      <c r="J1004" s="151"/>
      <c r="K1004" s="213"/>
      <c r="L1004" s="214"/>
      <c r="M1004" s="179" t="s">
        <v>82</v>
      </c>
      <c r="N1004" s="119">
        <v>0</v>
      </c>
      <c r="O1004" s="120">
        <v>0</v>
      </c>
      <c r="P1004" s="155">
        <v>0</v>
      </c>
      <c r="Q1004" s="155">
        <v>0</v>
      </c>
      <c r="R1004" s="155">
        <v>0</v>
      </c>
      <c r="S1004" s="156">
        <v>0</v>
      </c>
      <c r="T1004" s="156">
        <v>0</v>
      </c>
      <c r="U1004" s="156">
        <v>0</v>
      </c>
      <c r="V1004" s="157">
        <v>0</v>
      </c>
      <c r="W1004" s="158">
        <v>0</v>
      </c>
      <c r="X1004" s="159"/>
      <c r="Y1004" s="160">
        <v>0</v>
      </c>
      <c r="Z1004" s="161">
        <v>0</v>
      </c>
      <c r="AA1004" s="155">
        <v>0</v>
      </c>
      <c r="AB1004" s="162" t="s">
        <v>56</v>
      </c>
      <c r="AC1004" s="163" t="s">
        <v>56</v>
      </c>
      <c r="AD1004" s="164" t="s">
        <v>56</v>
      </c>
      <c r="AE1004" s="163" t="s">
        <v>56</v>
      </c>
      <c r="AF1004" s="164" t="s">
        <v>56</v>
      </c>
      <c r="AG1004" s="165">
        <v>0</v>
      </c>
      <c r="AH1004" s="166" t="s">
        <v>56</v>
      </c>
      <c r="AI1004" s="167"/>
      <c r="AJ1004" s="168"/>
      <c r="AK1004" s="169"/>
      <c r="AL1004" s="170"/>
      <c r="AM1004" s="171"/>
      <c r="AN1004" s="172"/>
      <c r="AO1004" s="173">
        <f t="shared" si="289"/>
        <v>0</v>
      </c>
      <c r="AP1004" s="174" t="s">
        <v>82</v>
      </c>
      <c r="AQ1004" s="175" t="str" cm="1">
        <f t="array" ref="AQ1004">_xlfn.IFS(OR($G1004="公衆街路灯A",$G1004="定額電灯"),$G1004&amp;AP1004,COUNTIF(G1004,"*従量電灯*"),G1004,1,"-")</f>
        <v>-</v>
      </c>
      <c r="AR1004" s="176" t="str" cm="1">
        <f t="array" ref="AR1004">_xlfn.IFS($AN1004=0,"-",OR($AH1004="対象外",$AH1004="-"),"-",OR($G1004="公衆街路灯A",$G1004="定額電灯"),_xlfn.XLOOKUP($AQ1004,削除禁止_電灯料金!$B:$B,削除禁止_電灯料金!$E:$E,0),1,"-")</f>
        <v>-</v>
      </c>
      <c r="AS1004" s="177" t="str" cm="1">
        <f t="array" ref="AS1004">_xlfn.IFS($AR1004="-","-",OR($G1004="公衆街路灯A",$G1004="定額電灯"),_xlfn.XLOOKUP(AQ1004,削除禁止_電灯料金!$B:$B,削除禁止_電灯料金!$D:$D,0),1,"-")</f>
        <v>-</v>
      </c>
      <c r="AT1004" s="176" t="str">
        <f>IFERROR(IF(OR($G1004="公衆街路灯A",$G1004="定額電灯"),"-",ROUND((_xlfn.XLOOKUP($AQ1004,削除禁止_電灯料金!$B:$B,削除禁止_電灯料金!$E:$E)*AM1004/1000*$K1004*$L1004/12),2)),"-")</f>
        <v>-</v>
      </c>
      <c r="AU1004" s="177">
        <f>IFERROR(IF(OR($G1004="公衆街路灯A",$G1004="定額電灯"),"-",ROUND((AM1004/1000*$K1004*$L1004/12)*_xlfn.XLOOKUP($A1004,削除禁止_電灯料金!K:K,削除禁止_電灯料金!M:M,"-"),2)),"-")</f>
        <v>0</v>
      </c>
      <c r="AV1004" s="178">
        <f>IFERROR(IF(OR($G1004="公衆街路灯A",$G1004="定額電灯"),ROUND((((AR1004+AS1004)*AN1004))*12*_xlfn.XLOOKUP($A1004,削除禁止_電灯料金!K:K,削除禁止_電灯料金!N:N),0),ROUND((AT1004+AU1004)*AN1004*12*_xlfn.XLOOKUP($A1004,削除禁止_電灯料金!K:K,削除禁止_電灯料金!N:N),0)),0)</f>
        <v>0</v>
      </c>
      <c r="AW1004" s="145"/>
    </row>
    <row r="1005" spans="1:49" ht="30" customHeight="1">
      <c r="A1005" s="1">
        <v>11</v>
      </c>
      <c r="B1005" s="41" t="s">
        <v>986</v>
      </c>
      <c r="C1005" s="42"/>
      <c r="D1005" s="146"/>
      <c r="E1005" s="147" t="s">
        <v>219</v>
      </c>
      <c r="F1005" s="148" t="s">
        <v>219</v>
      </c>
      <c r="G1005" s="148"/>
      <c r="H1005" s="149"/>
      <c r="I1005" s="150"/>
      <c r="J1005" s="151"/>
      <c r="K1005" s="213"/>
      <c r="L1005" s="214"/>
      <c r="M1005" s="179" t="s">
        <v>82</v>
      </c>
      <c r="N1005" s="119">
        <v>0</v>
      </c>
      <c r="O1005" s="120">
        <v>0</v>
      </c>
      <c r="P1005" s="155">
        <v>0</v>
      </c>
      <c r="Q1005" s="155">
        <v>0</v>
      </c>
      <c r="R1005" s="155">
        <v>0</v>
      </c>
      <c r="S1005" s="156">
        <v>0</v>
      </c>
      <c r="T1005" s="156">
        <v>0</v>
      </c>
      <c r="U1005" s="156">
        <v>0</v>
      </c>
      <c r="V1005" s="157">
        <v>0</v>
      </c>
      <c r="W1005" s="158">
        <v>0</v>
      </c>
      <c r="X1005" s="159"/>
      <c r="Y1005" s="160">
        <v>0</v>
      </c>
      <c r="Z1005" s="161">
        <v>0</v>
      </c>
      <c r="AA1005" s="155">
        <v>0</v>
      </c>
      <c r="AB1005" s="162" t="s">
        <v>56</v>
      </c>
      <c r="AC1005" s="163" t="s">
        <v>56</v>
      </c>
      <c r="AD1005" s="164" t="s">
        <v>56</v>
      </c>
      <c r="AE1005" s="163" t="s">
        <v>56</v>
      </c>
      <c r="AF1005" s="164" t="s">
        <v>56</v>
      </c>
      <c r="AG1005" s="165">
        <v>0</v>
      </c>
      <c r="AH1005" s="166" t="s">
        <v>56</v>
      </c>
      <c r="AI1005" s="167"/>
      <c r="AJ1005" s="168"/>
      <c r="AK1005" s="169"/>
      <c r="AL1005" s="170"/>
      <c r="AM1005" s="171"/>
      <c r="AN1005" s="172"/>
      <c r="AO1005" s="173">
        <f t="shared" si="289"/>
        <v>0</v>
      </c>
      <c r="AP1005" s="174" t="s">
        <v>82</v>
      </c>
      <c r="AQ1005" s="175" t="str" cm="1">
        <f t="array" ref="AQ1005">_xlfn.IFS(OR($G1005="公衆街路灯A",$G1005="定額電灯"),$G1005&amp;AP1005,COUNTIF(G1005,"*従量電灯*"),G1005,1,"-")</f>
        <v>-</v>
      </c>
      <c r="AR1005" s="176" t="str" cm="1">
        <f t="array" ref="AR1005">_xlfn.IFS($AN1005=0,"-",OR($AH1005="対象外",$AH1005="-"),"-",OR($G1005="公衆街路灯A",$G1005="定額電灯"),_xlfn.XLOOKUP($AQ1005,削除禁止_電灯料金!$B:$B,削除禁止_電灯料金!$E:$E,0),1,"-")</f>
        <v>-</v>
      </c>
      <c r="AS1005" s="177" t="str" cm="1">
        <f t="array" ref="AS1005">_xlfn.IFS($AR1005="-","-",OR($G1005="公衆街路灯A",$G1005="定額電灯"),_xlfn.XLOOKUP(AQ1005,削除禁止_電灯料金!$B:$B,削除禁止_電灯料金!$D:$D,0),1,"-")</f>
        <v>-</v>
      </c>
      <c r="AT1005" s="176" t="str">
        <f>IFERROR(IF(OR($G1005="公衆街路灯A",$G1005="定額電灯"),"-",ROUND((_xlfn.XLOOKUP($AQ1005,削除禁止_電灯料金!$B:$B,削除禁止_電灯料金!$E:$E)*AM1005/1000*$K1005*$L1005/12),2)),"-")</f>
        <v>-</v>
      </c>
      <c r="AU1005" s="177">
        <f>IFERROR(IF(OR($G1005="公衆街路灯A",$G1005="定額電灯"),"-",ROUND((AM1005/1000*$K1005*$L1005/12)*_xlfn.XLOOKUP($A1005,削除禁止_電灯料金!K:K,削除禁止_電灯料金!M:M,"-"),2)),"-")</f>
        <v>0</v>
      </c>
      <c r="AV1005" s="178">
        <f>IFERROR(IF(OR($G1005="公衆街路灯A",$G1005="定額電灯"),ROUND((((AR1005+AS1005)*AN1005))*12*_xlfn.XLOOKUP($A1005,削除禁止_電灯料金!K:K,削除禁止_電灯料金!N:N),0),ROUND((AT1005+AU1005)*AN1005*12*_xlfn.XLOOKUP($A1005,削除禁止_電灯料金!K:K,削除禁止_電灯料金!N:N),0)),0)</f>
        <v>0</v>
      </c>
      <c r="AW1005" s="145"/>
    </row>
    <row r="1006" spans="1:49" ht="30" customHeight="1" thickBot="1">
      <c r="A1006" s="1">
        <v>11</v>
      </c>
      <c r="B1006" s="41" t="s">
        <v>986</v>
      </c>
      <c r="C1006" s="42"/>
      <c r="D1006" s="215"/>
      <c r="E1006" s="216" t="s">
        <v>219</v>
      </c>
      <c r="F1006" s="217" t="s">
        <v>219</v>
      </c>
      <c r="G1006" s="216"/>
      <c r="H1006" s="216"/>
      <c r="I1006" s="218"/>
      <c r="J1006" s="219"/>
      <c r="K1006" s="220"/>
      <c r="L1006" s="221"/>
      <c r="M1006" s="222" t="s">
        <v>82</v>
      </c>
      <c r="N1006" s="223">
        <v>0</v>
      </c>
      <c r="O1006" s="224">
        <v>0</v>
      </c>
      <c r="P1006" s="225">
        <v>0</v>
      </c>
      <c r="Q1006" s="225">
        <v>0</v>
      </c>
      <c r="R1006" s="225">
        <v>0</v>
      </c>
      <c r="S1006" s="226">
        <v>0</v>
      </c>
      <c r="T1006" s="226">
        <v>0</v>
      </c>
      <c r="U1006" s="226">
        <v>0</v>
      </c>
      <c r="V1006" s="227">
        <v>0</v>
      </c>
      <c r="W1006" s="228">
        <v>0</v>
      </c>
      <c r="X1006" s="229"/>
      <c r="Y1006" s="410">
        <v>0</v>
      </c>
      <c r="Z1006" s="230">
        <v>0</v>
      </c>
      <c r="AA1006" s="225">
        <v>0</v>
      </c>
      <c r="AB1006" s="231" t="s">
        <v>56</v>
      </c>
      <c r="AC1006" s="232" t="s">
        <v>56</v>
      </c>
      <c r="AD1006" s="411" t="s">
        <v>56</v>
      </c>
      <c r="AE1006" s="232" t="s">
        <v>56</v>
      </c>
      <c r="AF1006" s="411" t="s">
        <v>56</v>
      </c>
      <c r="AG1006" s="412">
        <v>0</v>
      </c>
      <c r="AH1006" s="413" t="s">
        <v>56</v>
      </c>
      <c r="AI1006" s="236"/>
      <c r="AJ1006" s="237"/>
      <c r="AK1006" s="238"/>
      <c r="AL1006" s="239"/>
      <c r="AM1006" s="240"/>
      <c r="AN1006" s="241"/>
      <c r="AO1006" s="242">
        <f t="shared" si="289"/>
        <v>0</v>
      </c>
      <c r="AP1006" s="243" t="s">
        <v>82</v>
      </c>
      <c r="AQ1006" s="414" t="str" cm="1">
        <f t="array" ref="AQ1006">_xlfn.IFS(OR($G1006="公衆街路灯A",$G1006="定額電灯"),$G1006&amp;AP1006,COUNTIF(G1006,"*従量電灯*"),G1006,1,"-")</f>
        <v>-</v>
      </c>
      <c r="AR1006" s="415" t="str" cm="1">
        <f t="array" ref="AR1006">_xlfn.IFS($AN1006=0,"-",OR($AH1006="対象外",$AH1006="-"),"-",OR($G1006="公衆街路灯A",$G1006="定額電灯"),_xlfn.XLOOKUP($AQ1006,削除禁止_電灯料金!$B:$B,削除禁止_電灯料金!$E:$E,0),1,"-")</f>
        <v>-</v>
      </c>
      <c r="AS1006" s="416" t="str" cm="1">
        <f t="array" ref="AS1006">_xlfn.IFS($AR1006="-","-",OR($G1006="公衆街路灯A",$G1006="定額電灯"),_xlfn.XLOOKUP(AQ1006,削除禁止_電灯料金!$B:$B,削除禁止_電灯料金!$D:$D,0),1,"-")</f>
        <v>-</v>
      </c>
      <c r="AT1006" s="415" t="str">
        <f>IFERROR(IF(OR($G1006="公衆街路灯A",$G1006="定額電灯"),"-",ROUND((_xlfn.XLOOKUP($AQ1006,削除禁止_電灯料金!$B:$B,削除禁止_電灯料金!$E:$E)*AM1006/1000*$K1006*$L1006/12),2)),"-")</f>
        <v>-</v>
      </c>
      <c r="AU1006" s="416">
        <f>IFERROR(IF(OR($G1006="公衆街路灯A",$G1006="定額電灯"),"-",ROUND((AM1006/1000*$K1006*$L1006/12)*_xlfn.XLOOKUP($A1006,削除禁止_電灯料金!K:K,削除禁止_電灯料金!M:M,"-"),2)),"-")</f>
        <v>0</v>
      </c>
      <c r="AV1006" s="247">
        <f>IFERROR(IF(OR($G1006="公衆街路灯A",$G1006="定額電灯"),ROUND((((AR1006+AS1006)*AN1006))*12*_xlfn.XLOOKUP($A1006,削除禁止_電灯料金!K:K,削除禁止_電灯料金!N:N),0),ROUND((AT1006+AU1006)*AN1006*12*_xlfn.XLOOKUP($A1006,削除禁止_電灯料金!K:K,削除禁止_電灯料金!N:N),0)),0)</f>
        <v>0</v>
      </c>
      <c r="AW1006" s="145"/>
    </row>
    <row r="1007" spans="1:49" ht="30" customHeight="1">
      <c r="A1007" s="1"/>
      <c r="B1007" s="41"/>
      <c r="C1007" s="248"/>
    </row>
    <row r="1008" spans="1:49" ht="30" customHeight="1">
      <c r="A1008" s="1">
        <v>12</v>
      </c>
      <c r="B1008" s="41" t="s">
        <v>1078</v>
      </c>
      <c r="C1008" s="42"/>
      <c r="D1008" s="4" t="s">
        <v>1079</v>
      </c>
      <c r="E1008" s="43"/>
      <c r="F1008" s="44"/>
      <c r="G1008" s="44"/>
      <c r="H1008" s="45"/>
      <c r="I1008" s="43"/>
      <c r="J1008" s="43"/>
      <c r="K1008" s="43"/>
      <c r="L1008" s="43"/>
      <c r="M1008" s="43"/>
      <c r="N1008" s="46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7"/>
      <c r="AI1008" s="48"/>
      <c r="AJ1008" s="48"/>
      <c r="AK1008" s="47"/>
      <c r="AL1008" s="49"/>
      <c r="AM1008" s="47"/>
      <c r="AN1008" s="47"/>
      <c r="AO1008" s="47"/>
      <c r="AP1008" s="47"/>
      <c r="AQ1008" s="49"/>
      <c r="AR1008" s="47"/>
      <c r="AS1008" s="47"/>
      <c r="AT1008" s="47"/>
      <c r="AU1008" s="47"/>
      <c r="AV1008" s="47"/>
      <c r="AW1008" s="47"/>
    </row>
    <row r="1009" spans="1:49" ht="30" customHeight="1">
      <c r="A1009" s="1">
        <v>12</v>
      </c>
      <c r="B1009" s="41" t="s">
        <v>1078</v>
      </c>
      <c r="C1009" s="42"/>
      <c r="D1009" s="43"/>
      <c r="E1009" s="43"/>
      <c r="F1009" s="44"/>
      <c r="G1009" s="44"/>
      <c r="H1009" s="45"/>
      <c r="I1009" s="43"/>
      <c r="J1009" s="43"/>
      <c r="K1009" s="43"/>
      <c r="L1009" s="43"/>
      <c r="M1009" s="43"/>
      <c r="N1009" s="46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7"/>
      <c r="AI1009" s="50"/>
      <c r="AJ1009" s="48"/>
      <c r="AK1009" s="47"/>
      <c r="AL1009" s="49"/>
      <c r="AM1009" s="47"/>
      <c r="AN1009" s="47"/>
      <c r="AO1009" s="51"/>
      <c r="AP1009" s="47"/>
      <c r="AQ1009" s="49"/>
      <c r="AR1009" s="51"/>
      <c r="AS1009" s="51"/>
      <c r="AT1009" s="51"/>
      <c r="AU1009" s="51"/>
      <c r="AV1009" s="47"/>
      <c r="AW1009" s="47"/>
    </row>
    <row r="1010" spans="1:49" ht="30" customHeight="1">
      <c r="A1010" s="1">
        <v>12</v>
      </c>
      <c r="B1010" s="41" t="s">
        <v>1078</v>
      </c>
      <c r="C1010" s="42"/>
      <c r="D1010" s="52" t="s">
        <v>47</v>
      </c>
      <c r="E1010" s="52"/>
      <c r="F1010" s="53">
        <v>10</v>
      </c>
      <c r="G1010" s="44"/>
      <c r="H1010" s="45"/>
      <c r="I1010" s="54"/>
      <c r="J1010" s="54"/>
      <c r="K1010" s="55"/>
      <c r="L1010" s="46"/>
      <c r="M1010" s="46"/>
      <c r="N1010" s="56"/>
      <c r="O1010" s="56"/>
      <c r="P1010" s="56"/>
      <c r="Q1010" s="56"/>
      <c r="R1010" s="56"/>
      <c r="S1010" s="56"/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47"/>
      <c r="AI1010" s="50"/>
      <c r="AJ1010" s="48"/>
      <c r="AK1010" s="47"/>
      <c r="AL1010" s="49"/>
      <c r="AM1010" s="47"/>
      <c r="AN1010" s="47"/>
      <c r="AO1010" s="47"/>
      <c r="AP1010" s="47"/>
      <c r="AQ1010" s="49"/>
      <c r="AR1010" s="47"/>
      <c r="AS1010" s="47"/>
      <c r="AT1010" s="47"/>
      <c r="AU1010" s="47"/>
      <c r="AV1010" s="47"/>
      <c r="AW1010" s="47"/>
    </row>
    <row r="1011" spans="1:49" ht="30" customHeight="1" thickBot="1">
      <c r="A1011" s="1">
        <v>12</v>
      </c>
      <c r="B1011" s="41" t="s">
        <v>1078</v>
      </c>
      <c r="C1011" s="42"/>
      <c r="D1011" s="57" t="s">
        <v>48</v>
      </c>
      <c r="E1011" s="57"/>
      <c r="F1011" s="58">
        <v>10</v>
      </c>
      <c r="G1011" s="44"/>
      <c r="H1011" s="45"/>
      <c r="I1011" s="54"/>
      <c r="J1011" s="54"/>
      <c r="K1011" s="55"/>
      <c r="L1011" s="46"/>
      <c r="M1011" s="46"/>
      <c r="N1011" s="56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47"/>
      <c r="AI1011" s="50"/>
      <c r="AJ1011" s="48"/>
      <c r="AK1011" s="47"/>
      <c r="AL1011" s="49"/>
      <c r="AM1011" s="47"/>
      <c r="AN1011" s="47"/>
      <c r="AO1011" s="47"/>
      <c r="AP1011" s="47"/>
      <c r="AQ1011" s="49"/>
      <c r="AR1011" s="47"/>
      <c r="AS1011" s="47"/>
      <c r="AT1011" s="47"/>
      <c r="AU1011" s="47"/>
      <c r="AV1011" s="47"/>
      <c r="AW1011" s="47"/>
    </row>
    <row r="1012" spans="1:49" ht="30" customHeight="1" thickBot="1">
      <c r="A1012" s="1">
        <v>12</v>
      </c>
      <c r="B1012" s="41" t="s">
        <v>1078</v>
      </c>
      <c r="C1012" s="42"/>
      <c r="D1012" s="59" t="s">
        <v>49</v>
      </c>
      <c r="E1012" s="59"/>
      <c r="F1012" s="60">
        <v>30</v>
      </c>
      <c r="G1012" s="44"/>
      <c r="H1012" s="45"/>
      <c r="I1012" s="61"/>
      <c r="J1012" s="61"/>
      <c r="K1012" s="42"/>
      <c r="L1012" s="42"/>
      <c r="M1012" s="42"/>
      <c r="N1012" s="56"/>
      <c r="O1012" s="56"/>
      <c r="P1012" s="56"/>
      <c r="Q1012" s="56"/>
      <c r="R1012" s="56"/>
      <c r="S1012" s="56"/>
      <c r="T1012" s="56"/>
      <c r="U1012" s="56"/>
      <c r="V1012" s="56"/>
      <c r="W1012" s="56"/>
      <c r="X1012" s="56"/>
      <c r="Y1012" s="56"/>
      <c r="Z1012" s="56"/>
      <c r="AA1012" s="56"/>
      <c r="AB1012" s="56"/>
      <c r="AC1012" s="62"/>
      <c r="AD1012" s="62"/>
      <c r="AE1012" s="63"/>
      <c r="AF1012" s="42"/>
      <c r="AG1012" s="56"/>
      <c r="AH1012" s="47"/>
      <c r="AI1012" s="64" t="s">
        <v>50</v>
      </c>
      <c r="AJ1012" s="48"/>
      <c r="AK1012" s="47"/>
      <c r="AL1012" s="49"/>
      <c r="AM1012" s="47"/>
      <c r="AN1012" s="47"/>
      <c r="AO1012" s="47"/>
      <c r="AP1012" s="47"/>
      <c r="AQ1012" s="49"/>
      <c r="AR1012" s="47"/>
      <c r="AS1012" s="47"/>
      <c r="AT1012" s="47"/>
      <c r="AU1012" s="47"/>
      <c r="AV1012" s="47"/>
      <c r="AW1012" s="65"/>
    </row>
    <row r="1013" spans="1:49" ht="30" customHeight="1" thickBot="1">
      <c r="A1013" s="1">
        <v>12</v>
      </c>
      <c r="B1013" s="41" t="s">
        <v>1078</v>
      </c>
      <c r="C1013" s="42"/>
      <c r="D1013" s="66" t="s">
        <v>51</v>
      </c>
      <c r="E1013" s="66"/>
      <c r="F1013" s="67">
        <v>0.41499999999999998</v>
      </c>
      <c r="G1013" s="44"/>
      <c r="H1013" s="45"/>
      <c r="I1013" s="68"/>
      <c r="J1013" s="68"/>
      <c r="K1013" s="42"/>
      <c r="L1013" s="42"/>
      <c r="M1013" s="42"/>
      <c r="N1013" s="56"/>
      <c r="O1013" s="56"/>
      <c r="P1013" s="56"/>
      <c r="Q1013" s="56"/>
      <c r="R1013" s="56"/>
      <c r="S1013" s="56"/>
      <c r="T1013" s="56"/>
      <c r="U1013" s="56"/>
      <c r="V1013" s="56"/>
      <c r="W1013" s="56"/>
      <c r="X1013" s="56"/>
      <c r="Y1013" s="56"/>
      <c r="Z1013" s="56"/>
      <c r="AA1013" s="56"/>
      <c r="AB1013" s="56"/>
      <c r="AC1013" s="62" t="s">
        <v>52</v>
      </c>
      <c r="AD1013" s="69"/>
      <c r="AE1013" s="70" t="s">
        <v>53</v>
      </c>
      <c r="AF1013" s="69"/>
      <c r="AG1013" s="56"/>
      <c r="AH1013" s="47"/>
      <c r="AI1013" s="48"/>
      <c r="AJ1013" s="48"/>
      <c r="AK1013" s="47"/>
      <c r="AL1013" s="49"/>
      <c r="AM1013" s="47"/>
      <c r="AN1013" s="47"/>
      <c r="AO1013" s="47"/>
      <c r="AP1013" s="47"/>
      <c r="AQ1013" s="49"/>
      <c r="AR1013" s="47" t="s">
        <v>52</v>
      </c>
      <c r="AS1013" s="47"/>
      <c r="AT1013" s="47" t="s">
        <v>53</v>
      </c>
      <c r="AU1013" s="47"/>
      <c r="AV1013" s="47"/>
      <c r="AW1013" s="65"/>
    </row>
    <row r="1014" spans="1:49" ht="30" customHeight="1" thickBot="1">
      <c r="A1014" s="1">
        <v>12</v>
      </c>
      <c r="B1014" s="41" t="s">
        <v>1078</v>
      </c>
      <c r="C1014" s="42"/>
      <c r="D1014" s="71" t="s">
        <v>54</v>
      </c>
      <c r="E1014" s="45"/>
      <c r="F1014" s="45"/>
      <c r="G1014" s="45"/>
      <c r="H1014" s="45"/>
      <c r="I1014" s="45"/>
      <c r="J1014" s="45"/>
      <c r="K1014" s="72"/>
      <c r="L1014" s="72"/>
      <c r="M1014" s="73" t="s">
        <v>55</v>
      </c>
      <c r="N1014" s="74"/>
      <c r="O1014" s="74"/>
      <c r="P1014" s="74"/>
      <c r="Q1014" s="74"/>
      <c r="R1014" s="74"/>
      <c r="S1014" s="74"/>
      <c r="T1014" s="74"/>
      <c r="U1014" s="74"/>
      <c r="V1014" s="74"/>
      <c r="W1014" s="74"/>
      <c r="X1014" s="74"/>
      <c r="Y1014" s="74"/>
      <c r="Z1014" s="74"/>
      <c r="AA1014" s="74"/>
      <c r="AB1014" s="74"/>
      <c r="AC1014" s="75" t="s">
        <v>1</v>
      </c>
      <c r="AD1014" s="76"/>
      <c r="AE1014" s="76" t="s">
        <v>2</v>
      </c>
      <c r="AF1014" s="76"/>
      <c r="AG1014" s="77" t="s">
        <v>56</v>
      </c>
      <c r="AH1014" s="78" t="s">
        <v>57</v>
      </c>
      <c r="AI1014" s="79"/>
      <c r="AJ1014" s="79"/>
      <c r="AK1014" s="80"/>
      <c r="AL1014" s="15"/>
      <c r="AM1014" s="80"/>
      <c r="AN1014" s="80"/>
      <c r="AO1014" s="80"/>
      <c r="AP1014" s="80"/>
      <c r="AQ1014" s="15"/>
      <c r="AR1014" s="78" t="s">
        <v>1</v>
      </c>
      <c r="AS1014" s="81"/>
      <c r="AT1014" s="78" t="s">
        <v>2</v>
      </c>
      <c r="AU1014" s="81"/>
      <c r="AV1014" s="82" t="s">
        <v>56</v>
      </c>
      <c r="AW1014" s="83"/>
    </row>
    <row r="1015" spans="1:49" ht="42" customHeight="1">
      <c r="A1015" s="1">
        <v>12</v>
      </c>
      <c r="B1015" s="41" t="s">
        <v>1078</v>
      </c>
      <c r="C1015" s="42"/>
      <c r="D1015" s="474" t="s">
        <v>4</v>
      </c>
      <c r="E1015" s="476" t="s">
        <v>5</v>
      </c>
      <c r="F1015" s="476" t="s">
        <v>6</v>
      </c>
      <c r="G1015" s="476" t="s">
        <v>58</v>
      </c>
      <c r="H1015" s="476" t="s">
        <v>7</v>
      </c>
      <c r="I1015" s="20" t="s">
        <v>8</v>
      </c>
      <c r="J1015" s="20"/>
      <c r="K1015" s="84" t="s">
        <v>9</v>
      </c>
      <c r="L1015" s="85" t="s">
        <v>59</v>
      </c>
      <c r="M1015" s="478" t="s">
        <v>60</v>
      </c>
      <c r="N1015" s="480" t="s">
        <v>61</v>
      </c>
      <c r="O1015" s="482" t="s">
        <v>62</v>
      </c>
      <c r="P1015" s="482" t="s">
        <v>10</v>
      </c>
      <c r="Q1015" s="484" t="s">
        <v>63</v>
      </c>
      <c r="R1015" s="482" t="s">
        <v>64</v>
      </c>
      <c r="S1015" s="482" t="s">
        <v>65</v>
      </c>
      <c r="T1015" s="482" t="s">
        <v>66</v>
      </c>
      <c r="U1015" s="482" t="s">
        <v>67</v>
      </c>
      <c r="V1015" s="484" t="s">
        <v>11</v>
      </c>
      <c r="W1015" s="251" t="s">
        <v>12</v>
      </c>
      <c r="X1015" s="86" t="s">
        <v>13</v>
      </c>
      <c r="Y1015" s="86" t="s">
        <v>14</v>
      </c>
      <c r="Z1015" s="252" t="s">
        <v>15</v>
      </c>
      <c r="AA1015" s="484" t="s">
        <v>16</v>
      </c>
      <c r="AB1015" s="482" t="s">
        <v>17</v>
      </c>
      <c r="AC1015" s="87" t="s">
        <v>18</v>
      </c>
      <c r="AD1015" s="88" t="s">
        <v>19</v>
      </c>
      <c r="AE1015" s="87" t="s">
        <v>30</v>
      </c>
      <c r="AF1015" s="88" t="s">
        <v>21</v>
      </c>
      <c r="AG1015" s="89" t="s">
        <v>22</v>
      </c>
      <c r="AH1015" s="468" t="s">
        <v>23</v>
      </c>
      <c r="AI1015" s="470" t="s">
        <v>24</v>
      </c>
      <c r="AJ1015" s="470" t="s">
        <v>25</v>
      </c>
      <c r="AK1015" s="470" t="s">
        <v>26</v>
      </c>
      <c r="AL1015" s="91" t="s">
        <v>68</v>
      </c>
      <c r="AM1015" s="90" t="s">
        <v>27</v>
      </c>
      <c r="AN1015" s="92" t="s">
        <v>28</v>
      </c>
      <c r="AO1015" s="93" t="s">
        <v>29</v>
      </c>
      <c r="AP1015" s="28" t="s">
        <v>16</v>
      </c>
      <c r="AQ1015" s="472" t="s">
        <v>17</v>
      </c>
      <c r="AR1015" s="94" t="s">
        <v>18</v>
      </c>
      <c r="AS1015" s="95" t="s">
        <v>19</v>
      </c>
      <c r="AT1015" s="94" t="s">
        <v>30</v>
      </c>
      <c r="AU1015" s="95" t="s">
        <v>21</v>
      </c>
      <c r="AV1015" s="96" t="s">
        <v>31</v>
      </c>
      <c r="AW1015" s="83"/>
    </row>
    <row r="1016" spans="1:49" ht="30" customHeight="1" thickBot="1">
      <c r="A1016" s="1">
        <v>12</v>
      </c>
      <c r="B1016" s="41" t="s">
        <v>1078</v>
      </c>
      <c r="C1016" s="42"/>
      <c r="D1016" s="475"/>
      <c r="E1016" s="477"/>
      <c r="F1016" s="477"/>
      <c r="G1016" s="477"/>
      <c r="H1016" s="477"/>
      <c r="I1016" s="97" t="s">
        <v>69</v>
      </c>
      <c r="J1016" s="97" t="s">
        <v>70</v>
      </c>
      <c r="K1016" s="98" t="s">
        <v>34</v>
      </c>
      <c r="L1016" s="99" t="s">
        <v>35</v>
      </c>
      <c r="M1016" s="479"/>
      <c r="N1016" s="481"/>
      <c r="O1016" s="483"/>
      <c r="P1016" s="483"/>
      <c r="Q1016" s="485"/>
      <c r="R1016" s="483"/>
      <c r="S1016" s="483"/>
      <c r="T1016" s="483"/>
      <c r="U1016" s="483"/>
      <c r="V1016" s="485"/>
      <c r="W1016" s="100" t="s">
        <v>36</v>
      </c>
      <c r="X1016" s="100" t="s">
        <v>37</v>
      </c>
      <c r="Y1016" s="100" t="s">
        <v>38</v>
      </c>
      <c r="Z1016" s="101" t="s">
        <v>39</v>
      </c>
      <c r="AA1016" s="485"/>
      <c r="AB1016" s="483"/>
      <c r="AC1016" s="102" t="s">
        <v>40</v>
      </c>
      <c r="AD1016" s="103" t="s">
        <v>40</v>
      </c>
      <c r="AE1016" s="102" t="s">
        <v>40</v>
      </c>
      <c r="AF1016" s="103" t="s">
        <v>40</v>
      </c>
      <c r="AG1016" s="104">
        <v>10</v>
      </c>
      <c r="AH1016" s="469"/>
      <c r="AI1016" s="471"/>
      <c r="AJ1016" s="471"/>
      <c r="AK1016" s="471"/>
      <c r="AL1016" s="36" t="s">
        <v>41</v>
      </c>
      <c r="AM1016" s="105" t="s">
        <v>42</v>
      </c>
      <c r="AN1016" s="106" t="s">
        <v>43</v>
      </c>
      <c r="AO1016" s="107" t="s">
        <v>39</v>
      </c>
      <c r="AP1016" s="37" t="s">
        <v>44</v>
      </c>
      <c r="AQ1016" s="473"/>
      <c r="AR1016" s="108" t="s">
        <v>40</v>
      </c>
      <c r="AS1016" s="109" t="s">
        <v>40</v>
      </c>
      <c r="AT1016" s="108" t="s">
        <v>40</v>
      </c>
      <c r="AU1016" s="109" t="s">
        <v>40</v>
      </c>
      <c r="AV1016" s="40">
        <v>10</v>
      </c>
      <c r="AW1016" s="83"/>
    </row>
    <row r="1017" spans="1:49" ht="30" customHeight="1">
      <c r="A1017" s="1">
        <v>12</v>
      </c>
      <c r="B1017" s="41" t="s">
        <v>1078</v>
      </c>
      <c r="C1017" s="42"/>
      <c r="D1017" s="282" t="s">
        <v>56</v>
      </c>
      <c r="E1017" s="283" t="s">
        <v>71</v>
      </c>
      <c r="F1017" s="284" t="s">
        <v>72</v>
      </c>
      <c r="G1017" s="284" t="s">
        <v>73</v>
      </c>
      <c r="H1017" s="285" t="s">
        <v>118</v>
      </c>
      <c r="I1017" s="335"/>
      <c r="J1017" s="336"/>
      <c r="K1017" s="288">
        <v>9</v>
      </c>
      <c r="L1017" s="289">
        <v>365</v>
      </c>
      <c r="M1017" s="290" t="s">
        <v>1080</v>
      </c>
      <c r="N1017" s="189" t="s">
        <v>1081</v>
      </c>
      <c r="O1017" s="190">
        <v>1</v>
      </c>
      <c r="P1017" s="291" t="s">
        <v>937</v>
      </c>
      <c r="Q1017" s="291">
        <v>0</v>
      </c>
      <c r="R1017" s="291">
        <v>0</v>
      </c>
      <c r="S1017" s="292">
        <v>0</v>
      </c>
      <c r="T1017" s="292">
        <v>0</v>
      </c>
      <c r="U1017" s="292">
        <v>0</v>
      </c>
      <c r="V1017" s="293">
        <v>0</v>
      </c>
      <c r="W1017" s="294">
        <v>75</v>
      </c>
      <c r="X1017" s="295">
        <v>4</v>
      </c>
      <c r="Y1017" s="296">
        <v>4</v>
      </c>
      <c r="Z1017" s="297">
        <v>0</v>
      </c>
      <c r="AA1017" s="291">
        <v>0</v>
      </c>
      <c r="AB1017" s="298" t="s">
        <v>80</v>
      </c>
      <c r="AC1017" s="299" t="s">
        <v>56</v>
      </c>
      <c r="AD1017" s="300" t="s">
        <v>56</v>
      </c>
      <c r="AE1017" s="299" t="s">
        <v>56</v>
      </c>
      <c r="AF1017" s="300">
        <v>0</v>
      </c>
      <c r="AG1017" s="301">
        <v>0</v>
      </c>
      <c r="AH1017" s="301" t="s">
        <v>124</v>
      </c>
      <c r="AI1017" s="302" t="s">
        <v>124</v>
      </c>
      <c r="AJ1017" s="303"/>
      <c r="AK1017" s="304"/>
      <c r="AL1017" s="294"/>
      <c r="AM1017" s="305"/>
      <c r="AN1017" s="306"/>
      <c r="AO1017" s="300">
        <f t="shared" ref="AO1017:AO1032" si="293">IFERROR((AM1017/1000)*K1017*L1017*AN1017/12,0)</f>
        <v>0</v>
      </c>
      <c r="AP1017" s="307" t="s">
        <v>82</v>
      </c>
      <c r="AQ1017" s="298" t="str" cm="1">
        <f t="array" ref="AQ1017">_xlfn.IFS(OR($G1017="公衆街路灯A",$G1017="定額電灯"),$G1017&amp;AP1017,COUNTIF(G1017,"*従量電灯*"),G1017,1,"-")</f>
        <v>従量電灯</v>
      </c>
      <c r="AR1017" s="308" t="str" cm="1">
        <f t="array" ref="AR1017">_xlfn.IFS($AN1017=0,"-",OR($AH1017="対象外",$AH1017="-"),"-",OR($G1017="公衆街路灯A",$G1017="定額電灯"),_xlfn.XLOOKUP($AQ1017,削除禁止_電灯料金!$B:$B,削除禁止_電灯料金!$E:$E,0),1,"-")</f>
        <v>-</v>
      </c>
      <c r="AS1017" s="309" t="str" cm="1">
        <f t="array" ref="AS1017">_xlfn.IFS($AR1017="-","-",OR($G1017="公衆街路灯A",$G1017="定額電灯"),_xlfn.XLOOKUP(AQ1017,削除禁止_電灯料金!$B:$B,削除禁止_電灯料金!$D:$D,0),1,"-")</f>
        <v>-</v>
      </c>
      <c r="AT1017" s="308">
        <f>IFERROR(IF(OR($G1017="公衆街路灯A",$G1017="定額電灯"),"-",ROUND((_xlfn.XLOOKUP($AQ1017,削除禁止_電灯料金!$B:$B,削除禁止_電灯料金!$E:$E)*AM1017/1000*$K1017*$L1017/12),2)),"-")</f>
        <v>0</v>
      </c>
      <c r="AU1017" s="309">
        <f>IFERROR(IF(OR($G1017="公衆街路灯A",$G1017="定額電灯"),"-",ROUND((AM1017/1000*$K1017*$L1017/12)*_xlfn.XLOOKUP($A1017,削除禁止_電灯料金!K:K,削除禁止_電灯料金!M:M,"-"),2)),"-")</f>
        <v>0</v>
      </c>
      <c r="AV1017" s="310">
        <f>IFERROR(IF(OR($G1017="公衆街路灯A",$G1017="定額電灯"),ROUND((((AR1017+AS1017)*AN1017))*12*_xlfn.XLOOKUP($A1017,削除禁止_電灯料金!K:K,削除禁止_電灯料金!N:N),0),ROUND((AT1017+AU1017)*AN1017*12*_xlfn.XLOOKUP($A1017,削除禁止_電灯料金!K:K,削除禁止_電灯料金!N:N),0)),0)</f>
        <v>0</v>
      </c>
      <c r="AW1017" s="145"/>
    </row>
    <row r="1018" spans="1:49" ht="30" customHeight="1">
      <c r="A1018" s="1">
        <v>12</v>
      </c>
      <c r="B1018" s="41" t="s">
        <v>1078</v>
      </c>
      <c r="C1018" s="42"/>
      <c r="D1018" s="146" t="s">
        <v>56</v>
      </c>
      <c r="E1018" s="147" t="s">
        <v>71</v>
      </c>
      <c r="F1018" s="148" t="s">
        <v>1082</v>
      </c>
      <c r="G1018" s="148" t="s">
        <v>73</v>
      </c>
      <c r="H1018" s="149"/>
      <c r="I1018" s="150"/>
      <c r="J1018" s="151"/>
      <c r="K1018" s="152">
        <v>9</v>
      </c>
      <c r="L1018" s="153">
        <v>365</v>
      </c>
      <c r="M1018" s="281" t="s">
        <v>1083</v>
      </c>
      <c r="N1018" s="119" t="s">
        <v>331</v>
      </c>
      <c r="O1018" s="120">
        <v>1</v>
      </c>
      <c r="P1018" s="155" t="s">
        <v>294</v>
      </c>
      <c r="Q1018" s="155">
        <v>0</v>
      </c>
      <c r="R1018" s="155">
        <v>0</v>
      </c>
      <c r="S1018" s="156">
        <v>0</v>
      </c>
      <c r="T1018" s="156">
        <v>0</v>
      </c>
      <c r="U1018" s="156" t="s">
        <v>519</v>
      </c>
      <c r="V1018" s="157">
        <v>0</v>
      </c>
      <c r="W1018" s="158">
        <v>47</v>
      </c>
      <c r="X1018" s="159">
        <v>2</v>
      </c>
      <c r="Y1018" s="160">
        <v>2</v>
      </c>
      <c r="Z1018" s="161">
        <f t="shared" ref="Z1018:Z1029" si="294">K1018*L1018*W1018*Y1018/12/1000</f>
        <v>25.732500000000002</v>
      </c>
      <c r="AA1018" s="155">
        <v>0</v>
      </c>
      <c r="AB1018" s="162" t="s">
        <v>80</v>
      </c>
      <c r="AC1018" s="163" t="s">
        <v>56</v>
      </c>
      <c r="AD1018" s="164" t="s">
        <v>56</v>
      </c>
      <c r="AE1018" s="163" t="s">
        <v>56</v>
      </c>
      <c r="AF1018" s="164">
        <f t="shared" ref="AF1018:AF1029" si="295">$B$2*Z1018/Y1018</f>
        <v>385.98750000000001</v>
      </c>
      <c r="AG1018" s="165">
        <f t="shared" ref="AG1018:AG1029" si="296">Y1018*AF1018*120</f>
        <v>92637</v>
      </c>
      <c r="AH1018" s="166" t="s">
        <v>81</v>
      </c>
      <c r="AI1018" s="167"/>
      <c r="AJ1018" s="168"/>
      <c r="AK1018" s="169"/>
      <c r="AL1018" s="170"/>
      <c r="AM1018" s="171"/>
      <c r="AN1018" s="172"/>
      <c r="AO1018" s="173">
        <f t="shared" si="293"/>
        <v>0</v>
      </c>
      <c r="AP1018" s="174" t="s">
        <v>82</v>
      </c>
      <c r="AQ1018" s="175" t="str" cm="1">
        <f t="array" ref="AQ1018">_xlfn.IFS(OR($G1018="公衆街路灯A",$G1018="定額電灯"),$G1018&amp;AP1018,COUNTIF(G1018,"*従量電灯*"),G1018,1,"-")</f>
        <v>従量電灯</v>
      </c>
      <c r="AR1018" s="176" t="str" cm="1">
        <f t="array" ref="AR1018">_xlfn.IFS($AN1018=0,"-",OR($AH1018="対象外",$AH1018="-"),"-",OR($G1018="公衆街路灯A",$G1018="定額電灯"),_xlfn.XLOOKUP($AQ1018,削除禁止_電灯料金!$B:$B,削除禁止_電灯料金!$E:$E,0),1,"-")</f>
        <v>-</v>
      </c>
      <c r="AS1018" s="177" t="str" cm="1">
        <f t="array" ref="AS1018">_xlfn.IFS($AR1018="-","-",OR($G1018="公衆街路灯A",$G1018="定額電灯"),_xlfn.XLOOKUP(AQ1018,削除禁止_電灯料金!$B:$B,削除禁止_電灯料金!$D:$D,0),1,"-")</f>
        <v>-</v>
      </c>
      <c r="AT1018" s="176">
        <f>IFERROR(IF(OR($G1018="公衆街路灯A",$G1018="定額電灯"),"-",ROUND((_xlfn.XLOOKUP($AQ1018,削除禁止_電灯料金!$B:$B,削除禁止_電灯料金!$E:$E)*AM1018/1000*$K1018*$L1018/12),2)),"-")</f>
        <v>0</v>
      </c>
      <c r="AU1018" s="177">
        <f>IFERROR(IF(OR($G1018="公衆街路灯A",$G1018="定額電灯"),"-",ROUND((AM1018/1000*$K1018*$L1018/12)*_xlfn.XLOOKUP($A1018,削除禁止_電灯料金!K:K,削除禁止_電灯料金!M:M,"-"),2)),"-")</f>
        <v>0</v>
      </c>
      <c r="AV1018" s="178">
        <f>IFERROR(IF(OR($G1018="公衆街路灯A",$G1018="定額電灯"),ROUND((((AR1018+AS1018)*AN1018))*12*_xlfn.XLOOKUP($A1018,削除禁止_電灯料金!K:K,削除禁止_電灯料金!N:N),0),ROUND((AT1018+AU1018)*AN1018*12*_xlfn.XLOOKUP($A1018,削除禁止_電灯料金!K:K,削除禁止_電灯料金!N:N),0)),0)</f>
        <v>0</v>
      </c>
      <c r="AW1018" s="145"/>
    </row>
    <row r="1019" spans="1:49" ht="30" customHeight="1">
      <c r="A1019" s="1">
        <v>12</v>
      </c>
      <c r="B1019" s="41" t="s">
        <v>1078</v>
      </c>
      <c r="C1019" s="42"/>
      <c r="D1019" s="146" t="s">
        <v>56</v>
      </c>
      <c r="E1019" s="147" t="s">
        <v>71</v>
      </c>
      <c r="F1019" s="148" t="s">
        <v>108</v>
      </c>
      <c r="G1019" s="148" t="s">
        <v>73</v>
      </c>
      <c r="H1019" s="149"/>
      <c r="I1019" s="150"/>
      <c r="J1019" s="151"/>
      <c r="K1019" s="152">
        <v>9</v>
      </c>
      <c r="L1019" s="153">
        <v>365</v>
      </c>
      <c r="M1019" s="281" t="s">
        <v>1084</v>
      </c>
      <c r="N1019" s="119" t="s">
        <v>110</v>
      </c>
      <c r="O1019" s="120">
        <v>3</v>
      </c>
      <c r="P1019" s="155" t="s">
        <v>294</v>
      </c>
      <c r="Q1019" s="155">
        <v>0</v>
      </c>
      <c r="R1019" s="155" t="s">
        <v>295</v>
      </c>
      <c r="S1019" s="156">
        <v>0</v>
      </c>
      <c r="T1019" s="156">
        <v>0</v>
      </c>
      <c r="U1019" s="156">
        <v>0</v>
      </c>
      <c r="V1019" s="157">
        <v>0</v>
      </c>
      <c r="W1019" s="158">
        <v>47</v>
      </c>
      <c r="X1019" s="159">
        <v>2</v>
      </c>
      <c r="Y1019" s="160">
        <v>6</v>
      </c>
      <c r="Z1019" s="161">
        <f t="shared" si="294"/>
        <v>77.197500000000005</v>
      </c>
      <c r="AA1019" s="155">
        <v>0</v>
      </c>
      <c r="AB1019" s="162" t="s">
        <v>80</v>
      </c>
      <c r="AC1019" s="163" t="s">
        <v>56</v>
      </c>
      <c r="AD1019" s="164" t="s">
        <v>56</v>
      </c>
      <c r="AE1019" s="163" t="s">
        <v>56</v>
      </c>
      <c r="AF1019" s="164">
        <f t="shared" si="295"/>
        <v>385.98750000000001</v>
      </c>
      <c r="AG1019" s="165">
        <f t="shared" si="296"/>
        <v>277911</v>
      </c>
      <c r="AH1019" s="166" t="s">
        <v>113</v>
      </c>
      <c r="AI1019" s="167"/>
      <c r="AJ1019" s="168"/>
      <c r="AK1019" s="169"/>
      <c r="AL1019" s="170"/>
      <c r="AM1019" s="171"/>
      <c r="AN1019" s="172"/>
      <c r="AO1019" s="173">
        <f t="shared" si="293"/>
        <v>0</v>
      </c>
      <c r="AP1019" s="174" t="s">
        <v>82</v>
      </c>
      <c r="AQ1019" s="175" t="str" cm="1">
        <f t="array" ref="AQ1019">_xlfn.IFS(OR($G1019="公衆街路灯A",$G1019="定額電灯"),$G1019&amp;AP1019,COUNTIF(G1019,"*従量電灯*"),G1019,1,"-")</f>
        <v>従量電灯</v>
      </c>
      <c r="AR1019" s="176" t="str" cm="1">
        <f t="array" ref="AR1019">_xlfn.IFS($AN1019=0,"-",OR($AH1019="対象外",$AH1019="-"),"-",OR($G1019="公衆街路灯A",$G1019="定額電灯"),_xlfn.XLOOKUP($AQ1019,削除禁止_電灯料金!$B:$B,削除禁止_電灯料金!$E:$E,0),1,"-")</f>
        <v>-</v>
      </c>
      <c r="AS1019" s="177" t="str" cm="1">
        <f t="array" ref="AS1019">_xlfn.IFS($AR1019="-","-",OR($G1019="公衆街路灯A",$G1019="定額電灯"),_xlfn.XLOOKUP(AQ1019,削除禁止_電灯料金!$B:$B,削除禁止_電灯料金!$D:$D,0),1,"-")</f>
        <v>-</v>
      </c>
      <c r="AT1019" s="176">
        <f>IFERROR(IF(OR($G1019="公衆街路灯A",$G1019="定額電灯"),"-",ROUND((_xlfn.XLOOKUP($AQ1019,削除禁止_電灯料金!$B:$B,削除禁止_電灯料金!$E:$E)*AM1019/1000*$K1019*$L1019/12),2)),"-")</f>
        <v>0</v>
      </c>
      <c r="AU1019" s="177">
        <f>IFERROR(IF(OR($G1019="公衆街路灯A",$G1019="定額電灯"),"-",ROUND((AM1019/1000*$K1019*$L1019/12)*_xlfn.XLOOKUP($A1019,削除禁止_電灯料金!K:K,削除禁止_電灯料金!M:M,"-"),2)),"-")</f>
        <v>0</v>
      </c>
      <c r="AV1019" s="178">
        <f>IFERROR(IF(OR($G1019="公衆街路灯A",$G1019="定額電灯"),ROUND((((AR1019+AS1019)*AN1019))*12*_xlfn.XLOOKUP($A1019,削除禁止_電灯料金!K:K,削除禁止_電灯料金!N:N),0),ROUND((AT1019+AU1019)*AN1019*12*_xlfn.XLOOKUP($A1019,削除禁止_電灯料金!K:K,削除禁止_電灯料金!N:N),0)),0)</f>
        <v>0</v>
      </c>
      <c r="AW1019" s="145"/>
    </row>
    <row r="1020" spans="1:49" ht="30" customHeight="1">
      <c r="A1020" s="1">
        <v>12</v>
      </c>
      <c r="B1020" s="41" t="s">
        <v>1078</v>
      </c>
      <c r="C1020" s="42"/>
      <c r="D1020" s="146" t="s">
        <v>56</v>
      </c>
      <c r="E1020" s="147" t="s">
        <v>71</v>
      </c>
      <c r="F1020" s="148" t="s">
        <v>108</v>
      </c>
      <c r="G1020" s="148" t="s">
        <v>73</v>
      </c>
      <c r="H1020" s="149"/>
      <c r="I1020" s="150"/>
      <c r="J1020" s="151"/>
      <c r="K1020" s="152">
        <v>24</v>
      </c>
      <c r="L1020" s="153">
        <v>365</v>
      </c>
      <c r="M1020" s="281" t="s">
        <v>1085</v>
      </c>
      <c r="N1020" s="119" t="s">
        <v>86</v>
      </c>
      <c r="O1020" s="120">
        <v>1</v>
      </c>
      <c r="P1020" s="155" t="s">
        <v>434</v>
      </c>
      <c r="Q1020" s="155">
        <v>0</v>
      </c>
      <c r="R1020" s="155" t="s">
        <v>682</v>
      </c>
      <c r="S1020" s="156">
        <v>0</v>
      </c>
      <c r="T1020" s="156">
        <v>0</v>
      </c>
      <c r="U1020" s="156" t="s">
        <v>683</v>
      </c>
      <c r="V1020" s="157" t="s">
        <v>426</v>
      </c>
      <c r="W1020" s="158">
        <v>3</v>
      </c>
      <c r="X1020" s="159">
        <v>1</v>
      </c>
      <c r="Y1020" s="160">
        <v>1</v>
      </c>
      <c r="Z1020" s="161">
        <f t="shared" si="294"/>
        <v>2.19</v>
      </c>
      <c r="AA1020" s="155">
        <v>0</v>
      </c>
      <c r="AB1020" s="162" t="s">
        <v>80</v>
      </c>
      <c r="AC1020" s="163" t="s">
        <v>56</v>
      </c>
      <c r="AD1020" s="164" t="s">
        <v>56</v>
      </c>
      <c r="AE1020" s="163" t="s">
        <v>56</v>
      </c>
      <c r="AF1020" s="164">
        <f t="shared" si="295"/>
        <v>65.7</v>
      </c>
      <c r="AG1020" s="165">
        <f t="shared" si="296"/>
        <v>7884</v>
      </c>
      <c r="AH1020" s="166" t="s">
        <v>81</v>
      </c>
      <c r="AI1020" s="167"/>
      <c r="AJ1020" s="168"/>
      <c r="AK1020" s="169"/>
      <c r="AL1020" s="170"/>
      <c r="AM1020" s="171"/>
      <c r="AN1020" s="172"/>
      <c r="AO1020" s="173">
        <f t="shared" si="293"/>
        <v>0</v>
      </c>
      <c r="AP1020" s="174" t="s">
        <v>82</v>
      </c>
      <c r="AQ1020" s="175" t="str" cm="1">
        <f t="array" ref="AQ1020">_xlfn.IFS(OR($G1020="公衆街路灯A",$G1020="定額電灯"),$G1020&amp;AP1020,COUNTIF(G1020,"*従量電灯*"),G1020,1,"-")</f>
        <v>従量電灯</v>
      </c>
      <c r="AR1020" s="176" t="str" cm="1">
        <f t="array" ref="AR1020">_xlfn.IFS($AN1020=0,"-",OR($AH1020="対象外",$AH1020="-"),"-",OR($G1020="公衆街路灯A",$G1020="定額電灯"),_xlfn.XLOOKUP($AQ1020,削除禁止_電灯料金!$B:$B,削除禁止_電灯料金!$E:$E,0),1,"-")</f>
        <v>-</v>
      </c>
      <c r="AS1020" s="177" t="str" cm="1">
        <f t="array" ref="AS1020">_xlfn.IFS($AR1020="-","-",OR($G1020="公衆街路灯A",$G1020="定額電灯"),_xlfn.XLOOKUP(AQ1020,削除禁止_電灯料金!$B:$B,削除禁止_電灯料金!$D:$D,0),1,"-")</f>
        <v>-</v>
      </c>
      <c r="AT1020" s="176">
        <f>IFERROR(IF(OR($G1020="公衆街路灯A",$G1020="定額電灯"),"-",ROUND((_xlfn.XLOOKUP($AQ1020,削除禁止_電灯料金!$B:$B,削除禁止_電灯料金!$E:$E)*AM1020/1000*$K1020*$L1020/12),2)),"-")</f>
        <v>0</v>
      </c>
      <c r="AU1020" s="177">
        <f>IFERROR(IF(OR($G1020="公衆街路灯A",$G1020="定額電灯"),"-",ROUND((AM1020/1000*$K1020*$L1020/12)*_xlfn.XLOOKUP($A1020,削除禁止_電灯料金!K:K,削除禁止_電灯料金!M:M,"-"),2)),"-")</f>
        <v>0</v>
      </c>
      <c r="AV1020" s="178">
        <f>IFERROR(IF(OR($G1020="公衆街路灯A",$G1020="定額電灯"),ROUND((((AR1020+AS1020)*AN1020))*12*_xlfn.XLOOKUP($A1020,削除禁止_電灯料金!K:K,削除禁止_電灯料金!N:N),0),ROUND((AT1020+AU1020)*AN1020*12*_xlfn.XLOOKUP($A1020,削除禁止_電灯料金!K:K,削除禁止_電灯料金!N:N),0)),0)</f>
        <v>0</v>
      </c>
      <c r="AW1020" s="145"/>
    </row>
    <row r="1021" spans="1:49" ht="30" customHeight="1">
      <c r="A1021" s="1">
        <v>12</v>
      </c>
      <c r="B1021" s="41" t="s">
        <v>1078</v>
      </c>
      <c r="C1021" s="42"/>
      <c r="D1021" s="146" t="s">
        <v>56</v>
      </c>
      <c r="E1021" s="147" t="s">
        <v>71</v>
      </c>
      <c r="F1021" s="148" t="s">
        <v>1086</v>
      </c>
      <c r="G1021" s="148" t="s">
        <v>73</v>
      </c>
      <c r="H1021" s="149"/>
      <c r="I1021" s="150"/>
      <c r="J1021" s="151"/>
      <c r="K1021" s="152">
        <v>9</v>
      </c>
      <c r="L1021" s="153">
        <v>365</v>
      </c>
      <c r="M1021" s="281" t="s">
        <v>663</v>
      </c>
      <c r="N1021" s="119" t="s">
        <v>210</v>
      </c>
      <c r="O1021" s="120">
        <v>1</v>
      </c>
      <c r="P1021" s="155" t="s">
        <v>135</v>
      </c>
      <c r="Q1021" s="155">
        <v>0</v>
      </c>
      <c r="R1021" s="155">
        <v>0</v>
      </c>
      <c r="S1021" s="156">
        <v>0</v>
      </c>
      <c r="T1021" s="156">
        <v>0</v>
      </c>
      <c r="U1021" s="156">
        <v>0</v>
      </c>
      <c r="V1021" s="157">
        <v>0</v>
      </c>
      <c r="W1021" s="158">
        <v>28</v>
      </c>
      <c r="X1021" s="159">
        <v>3</v>
      </c>
      <c r="Y1021" s="160">
        <v>3</v>
      </c>
      <c r="Z1021" s="161">
        <f t="shared" si="294"/>
        <v>22.995000000000001</v>
      </c>
      <c r="AA1021" s="155">
        <v>0</v>
      </c>
      <c r="AB1021" s="162" t="s">
        <v>80</v>
      </c>
      <c r="AC1021" s="163" t="s">
        <v>56</v>
      </c>
      <c r="AD1021" s="164" t="s">
        <v>56</v>
      </c>
      <c r="AE1021" s="163" t="s">
        <v>56</v>
      </c>
      <c r="AF1021" s="164">
        <f t="shared" si="295"/>
        <v>229.95000000000002</v>
      </c>
      <c r="AG1021" s="165">
        <f t="shared" si="296"/>
        <v>82782</v>
      </c>
      <c r="AH1021" s="166" t="s">
        <v>113</v>
      </c>
      <c r="AI1021" s="167"/>
      <c r="AJ1021" s="168"/>
      <c r="AK1021" s="169"/>
      <c r="AL1021" s="170"/>
      <c r="AM1021" s="171"/>
      <c r="AN1021" s="172"/>
      <c r="AO1021" s="173">
        <f t="shared" si="293"/>
        <v>0</v>
      </c>
      <c r="AP1021" s="174" t="s">
        <v>82</v>
      </c>
      <c r="AQ1021" s="175" t="str" cm="1">
        <f t="array" ref="AQ1021">_xlfn.IFS(OR($G1021="公衆街路灯A",$G1021="定額電灯"),$G1021&amp;AP1021,COUNTIF(G1021,"*従量電灯*"),G1021,1,"-")</f>
        <v>従量電灯</v>
      </c>
      <c r="AR1021" s="176" t="str" cm="1">
        <f t="array" ref="AR1021">_xlfn.IFS($AN1021=0,"-",OR($AH1021="対象外",$AH1021="-"),"-",OR($G1021="公衆街路灯A",$G1021="定額電灯"),_xlfn.XLOOKUP($AQ1021,削除禁止_電灯料金!$B:$B,削除禁止_電灯料金!$E:$E,0),1,"-")</f>
        <v>-</v>
      </c>
      <c r="AS1021" s="177" t="str" cm="1">
        <f t="array" ref="AS1021">_xlfn.IFS($AR1021="-","-",OR($G1021="公衆街路灯A",$G1021="定額電灯"),_xlfn.XLOOKUP(AQ1021,削除禁止_電灯料金!$B:$B,削除禁止_電灯料金!$D:$D,0),1,"-")</f>
        <v>-</v>
      </c>
      <c r="AT1021" s="176">
        <f>IFERROR(IF(OR($G1021="公衆街路灯A",$G1021="定額電灯"),"-",ROUND((_xlfn.XLOOKUP($AQ1021,削除禁止_電灯料金!$B:$B,削除禁止_電灯料金!$E:$E)*AM1021/1000*$K1021*$L1021/12),2)),"-")</f>
        <v>0</v>
      </c>
      <c r="AU1021" s="177">
        <f>IFERROR(IF(OR($G1021="公衆街路灯A",$G1021="定額電灯"),"-",ROUND((AM1021/1000*$K1021*$L1021/12)*_xlfn.XLOOKUP($A1021,削除禁止_電灯料金!K:K,削除禁止_電灯料金!M:M,"-"),2)),"-")</f>
        <v>0</v>
      </c>
      <c r="AV1021" s="178">
        <f>IFERROR(IF(OR($G1021="公衆街路灯A",$G1021="定額電灯"),ROUND((((AR1021+AS1021)*AN1021))*12*_xlfn.XLOOKUP($A1021,削除禁止_電灯料金!K:K,削除禁止_電灯料金!N:N),0),ROUND((AT1021+AU1021)*AN1021*12*_xlfn.XLOOKUP($A1021,削除禁止_電灯料金!K:K,削除禁止_電灯料金!N:N),0)),0)</f>
        <v>0</v>
      </c>
      <c r="AW1021" s="145"/>
    </row>
    <row r="1022" spans="1:49" ht="30" customHeight="1">
      <c r="A1022" s="1">
        <v>12</v>
      </c>
      <c r="B1022" s="41" t="s">
        <v>1078</v>
      </c>
      <c r="C1022" s="42"/>
      <c r="D1022" s="146" t="s">
        <v>56</v>
      </c>
      <c r="E1022" s="147" t="s">
        <v>71</v>
      </c>
      <c r="F1022" s="148" t="s">
        <v>140</v>
      </c>
      <c r="G1022" s="148" t="s">
        <v>73</v>
      </c>
      <c r="H1022" s="149"/>
      <c r="I1022" s="150"/>
      <c r="J1022" s="151"/>
      <c r="K1022" s="152">
        <v>9</v>
      </c>
      <c r="L1022" s="153">
        <v>365</v>
      </c>
      <c r="M1022" s="281" t="s">
        <v>1087</v>
      </c>
      <c r="N1022" s="119" t="s">
        <v>134</v>
      </c>
      <c r="O1022" s="120">
        <v>1</v>
      </c>
      <c r="P1022" s="155" t="s">
        <v>294</v>
      </c>
      <c r="Q1022" s="155">
        <v>0</v>
      </c>
      <c r="R1022" s="155">
        <v>0</v>
      </c>
      <c r="S1022" s="156" t="s">
        <v>211</v>
      </c>
      <c r="T1022" s="156">
        <v>0</v>
      </c>
      <c r="U1022" s="156">
        <v>0</v>
      </c>
      <c r="V1022" s="157">
        <v>0</v>
      </c>
      <c r="W1022" s="158">
        <v>47</v>
      </c>
      <c r="X1022" s="159">
        <v>1</v>
      </c>
      <c r="Y1022" s="160">
        <v>1</v>
      </c>
      <c r="Z1022" s="161">
        <f t="shared" si="294"/>
        <v>12.866250000000001</v>
      </c>
      <c r="AA1022" s="155">
        <v>0</v>
      </c>
      <c r="AB1022" s="162" t="s">
        <v>80</v>
      </c>
      <c r="AC1022" s="163" t="s">
        <v>56</v>
      </c>
      <c r="AD1022" s="164" t="s">
        <v>56</v>
      </c>
      <c r="AE1022" s="163" t="s">
        <v>56</v>
      </c>
      <c r="AF1022" s="164">
        <f t="shared" si="295"/>
        <v>385.98750000000001</v>
      </c>
      <c r="AG1022" s="165">
        <f t="shared" si="296"/>
        <v>46318.5</v>
      </c>
      <c r="AH1022" s="166" t="s">
        <v>113</v>
      </c>
      <c r="AI1022" s="167"/>
      <c r="AJ1022" s="168"/>
      <c r="AK1022" s="169"/>
      <c r="AL1022" s="170"/>
      <c r="AM1022" s="171"/>
      <c r="AN1022" s="172"/>
      <c r="AO1022" s="173">
        <f t="shared" si="293"/>
        <v>0</v>
      </c>
      <c r="AP1022" s="174" t="s">
        <v>82</v>
      </c>
      <c r="AQ1022" s="175" t="str" cm="1">
        <f t="array" ref="AQ1022">_xlfn.IFS(OR($G1022="公衆街路灯A",$G1022="定額電灯"),$G1022&amp;AP1022,COUNTIF(G1022,"*従量電灯*"),G1022,1,"-")</f>
        <v>従量電灯</v>
      </c>
      <c r="AR1022" s="176" t="str" cm="1">
        <f t="array" ref="AR1022">_xlfn.IFS($AN1022=0,"-",OR($AH1022="対象外",$AH1022="-"),"-",OR($G1022="公衆街路灯A",$G1022="定額電灯"),_xlfn.XLOOKUP($AQ1022,削除禁止_電灯料金!$B:$B,削除禁止_電灯料金!$E:$E,0),1,"-")</f>
        <v>-</v>
      </c>
      <c r="AS1022" s="177" t="str" cm="1">
        <f t="array" ref="AS1022">_xlfn.IFS($AR1022="-","-",OR($G1022="公衆街路灯A",$G1022="定額電灯"),_xlfn.XLOOKUP(AQ1022,削除禁止_電灯料金!$B:$B,削除禁止_電灯料金!$D:$D,0),1,"-")</f>
        <v>-</v>
      </c>
      <c r="AT1022" s="176">
        <f>IFERROR(IF(OR($G1022="公衆街路灯A",$G1022="定額電灯"),"-",ROUND((_xlfn.XLOOKUP($AQ1022,削除禁止_電灯料金!$B:$B,削除禁止_電灯料金!$E:$E)*AM1022/1000*$K1022*$L1022/12),2)),"-")</f>
        <v>0</v>
      </c>
      <c r="AU1022" s="177">
        <f>IFERROR(IF(OR($G1022="公衆街路灯A",$G1022="定額電灯"),"-",ROUND((AM1022/1000*$K1022*$L1022/12)*_xlfn.XLOOKUP($A1022,削除禁止_電灯料金!K:K,削除禁止_電灯料金!M:M,"-"),2)),"-")</f>
        <v>0</v>
      </c>
      <c r="AV1022" s="178">
        <f>IFERROR(IF(OR($G1022="公衆街路灯A",$G1022="定額電灯"),ROUND((((AR1022+AS1022)*AN1022))*12*_xlfn.XLOOKUP($A1022,削除禁止_電灯料金!K:K,削除禁止_電灯料金!N:N),0),ROUND((AT1022+AU1022)*AN1022*12*_xlfn.XLOOKUP($A1022,削除禁止_電灯料金!K:K,削除禁止_電灯料金!N:N),0)),0)</f>
        <v>0</v>
      </c>
      <c r="AW1022" s="145"/>
    </row>
    <row r="1023" spans="1:49" ht="30" customHeight="1">
      <c r="A1023" s="1">
        <v>12</v>
      </c>
      <c r="B1023" s="41" t="s">
        <v>1078</v>
      </c>
      <c r="C1023" s="42"/>
      <c r="D1023" s="146" t="s">
        <v>56</v>
      </c>
      <c r="E1023" s="147" t="s">
        <v>71</v>
      </c>
      <c r="F1023" s="148" t="s">
        <v>140</v>
      </c>
      <c r="G1023" s="148" t="s">
        <v>73</v>
      </c>
      <c r="H1023" s="149"/>
      <c r="I1023" s="150"/>
      <c r="J1023" s="151"/>
      <c r="K1023" s="152">
        <v>9</v>
      </c>
      <c r="L1023" s="153">
        <v>365</v>
      </c>
      <c r="M1023" s="281" t="s">
        <v>1088</v>
      </c>
      <c r="N1023" s="119" t="s">
        <v>142</v>
      </c>
      <c r="O1023" s="120">
        <v>1</v>
      </c>
      <c r="P1023" s="155" t="s">
        <v>135</v>
      </c>
      <c r="Q1023" s="155">
        <v>0</v>
      </c>
      <c r="R1023" s="155">
        <v>0</v>
      </c>
      <c r="S1023" s="156" t="s">
        <v>1089</v>
      </c>
      <c r="T1023" s="156">
        <v>0</v>
      </c>
      <c r="U1023" s="156" t="s">
        <v>1090</v>
      </c>
      <c r="V1023" s="157">
        <v>0</v>
      </c>
      <c r="W1023" s="158">
        <v>28</v>
      </c>
      <c r="X1023" s="159">
        <v>1</v>
      </c>
      <c r="Y1023" s="160">
        <v>1</v>
      </c>
      <c r="Z1023" s="161">
        <f t="shared" si="294"/>
        <v>7.665</v>
      </c>
      <c r="AA1023" s="155">
        <v>0</v>
      </c>
      <c r="AB1023" s="162" t="s">
        <v>80</v>
      </c>
      <c r="AC1023" s="163" t="s">
        <v>56</v>
      </c>
      <c r="AD1023" s="164" t="s">
        <v>56</v>
      </c>
      <c r="AE1023" s="163" t="s">
        <v>56</v>
      </c>
      <c r="AF1023" s="164">
        <f t="shared" si="295"/>
        <v>229.95</v>
      </c>
      <c r="AG1023" s="165">
        <f t="shared" si="296"/>
        <v>27594</v>
      </c>
      <c r="AH1023" s="166" t="s">
        <v>81</v>
      </c>
      <c r="AI1023" s="167"/>
      <c r="AJ1023" s="168"/>
      <c r="AK1023" s="169"/>
      <c r="AL1023" s="170"/>
      <c r="AM1023" s="171"/>
      <c r="AN1023" s="172"/>
      <c r="AO1023" s="173">
        <f t="shared" si="293"/>
        <v>0</v>
      </c>
      <c r="AP1023" s="174" t="s">
        <v>82</v>
      </c>
      <c r="AQ1023" s="175" t="str" cm="1">
        <f t="array" ref="AQ1023">_xlfn.IFS(OR($G1023="公衆街路灯A",$G1023="定額電灯"),$G1023&amp;AP1023,COUNTIF(G1023,"*従量電灯*"),G1023,1,"-")</f>
        <v>従量電灯</v>
      </c>
      <c r="AR1023" s="176" t="str" cm="1">
        <f t="array" ref="AR1023">_xlfn.IFS($AN1023=0,"-",OR($AH1023="対象外",$AH1023="-"),"-",OR($G1023="公衆街路灯A",$G1023="定額電灯"),_xlfn.XLOOKUP($AQ1023,削除禁止_電灯料金!$B:$B,削除禁止_電灯料金!$E:$E,0),1,"-")</f>
        <v>-</v>
      </c>
      <c r="AS1023" s="177" t="str" cm="1">
        <f t="array" ref="AS1023">_xlfn.IFS($AR1023="-","-",OR($G1023="公衆街路灯A",$G1023="定額電灯"),_xlfn.XLOOKUP(AQ1023,削除禁止_電灯料金!$B:$B,削除禁止_電灯料金!$D:$D,0),1,"-")</f>
        <v>-</v>
      </c>
      <c r="AT1023" s="176">
        <f>IFERROR(IF(OR($G1023="公衆街路灯A",$G1023="定額電灯"),"-",ROUND((_xlfn.XLOOKUP($AQ1023,削除禁止_電灯料金!$B:$B,削除禁止_電灯料金!$E:$E)*AM1023/1000*$K1023*$L1023/12),2)),"-")</f>
        <v>0</v>
      </c>
      <c r="AU1023" s="177">
        <f>IFERROR(IF(OR($G1023="公衆街路灯A",$G1023="定額電灯"),"-",ROUND((AM1023/1000*$K1023*$L1023/12)*_xlfn.XLOOKUP($A1023,削除禁止_電灯料金!K:K,削除禁止_電灯料金!M:M,"-"),2)),"-")</f>
        <v>0</v>
      </c>
      <c r="AV1023" s="178">
        <f>IFERROR(IF(OR($G1023="公衆街路灯A",$G1023="定額電灯"),ROUND((((AR1023+AS1023)*AN1023))*12*_xlfn.XLOOKUP($A1023,削除禁止_電灯料金!K:K,削除禁止_電灯料金!N:N),0),ROUND((AT1023+AU1023)*AN1023*12*_xlfn.XLOOKUP($A1023,削除禁止_電灯料金!K:K,削除禁止_電灯料金!N:N),0)),0)</f>
        <v>0</v>
      </c>
      <c r="AW1023" s="145"/>
    </row>
    <row r="1024" spans="1:49" ht="30" customHeight="1">
      <c r="A1024" s="1">
        <v>12</v>
      </c>
      <c r="B1024" s="41" t="s">
        <v>1078</v>
      </c>
      <c r="C1024" s="42"/>
      <c r="D1024" s="146" t="s">
        <v>56</v>
      </c>
      <c r="E1024" s="147" t="s">
        <v>71</v>
      </c>
      <c r="F1024" s="148" t="s">
        <v>194</v>
      </c>
      <c r="G1024" s="148" t="s">
        <v>73</v>
      </c>
      <c r="H1024" s="149"/>
      <c r="I1024" s="150"/>
      <c r="J1024" s="151"/>
      <c r="K1024" s="152">
        <v>9</v>
      </c>
      <c r="L1024" s="153">
        <v>365</v>
      </c>
      <c r="M1024" s="281" t="s">
        <v>1091</v>
      </c>
      <c r="N1024" s="119" t="s">
        <v>134</v>
      </c>
      <c r="O1024" s="120">
        <v>1</v>
      </c>
      <c r="P1024" s="155" t="s">
        <v>135</v>
      </c>
      <c r="Q1024" s="155">
        <v>0</v>
      </c>
      <c r="R1024" s="155">
        <v>0</v>
      </c>
      <c r="S1024" s="156">
        <v>0</v>
      </c>
      <c r="T1024" s="156">
        <v>0</v>
      </c>
      <c r="U1024" s="156">
        <v>0</v>
      </c>
      <c r="V1024" s="157">
        <v>0</v>
      </c>
      <c r="W1024" s="158">
        <v>28</v>
      </c>
      <c r="X1024" s="159">
        <v>1</v>
      </c>
      <c r="Y1024" s="160">
        <v>1</v>
      </c>
      <c r="Z1024" s="161">
        <f t="shared" si="294"/>
        <v>7.665</v>
      </c>
      <c r="AA1024" s="155">
        <v>0</v>
      </c>
      <c r="AB1024" s="162" t="s">
        <v>80</v>
      </c>
      <c r="AC1024" s="163" t="s">
        <v>56</v>
      </c>
      <c r="AD1024" s="164" t="s">
        <v>56</v>
      </c>
      <c r="AE1024" s="163" t="s">
        <v>56</v>
      </c>
      <c r="AF1024" s="164">
        <f t="shared" si="295"/>
        <v>229.95</v>
      </c>
      <c r="AG1024" s="165">
        <f t="shared" si="296"/>
        <v>27594</v>
      </c>
      <c r="AH1024" s="166" t="s">
        <v>113</v>
      </c>
      <c r="AI1024" s="167"/>
      <c r="AJ1024" s="168"/>
      <c r="AK1024" s="169"/>
      <c r="AL1024" s="170"/>
      <c r="AM1024" s="171"/>
      <c r="AN1024" s="172"/>
      <c r="AO1024" s="173">
        <f t="shared" si="293"/>
        <v>0</v>
      </c>
      <c r="AP1024" s="174" t="s">
        <v>82</v>
      </c>
      <c r="AQ1024" s="175" t="str" cm="1">
        <f t="array" ref="AQ1024">_xlfn.IFS(OR($G1024="公衆街路灯A",$G1024="定額電灯"),$G1024&amp;AP1024,COUNTIF(G1024,"*従量電灯*"),G1024,1,"-")</f>
        <v>従量電灯</v>
      </c>
      <c r="AR1024" s="176" t="str" cm="1">
        <f t="array" ref="AR1024">_xlfn.IFS($AN1024=0,"-",OR($AH1024="対象外",$AH1024="-"),"-",OR($G1024="公衆街路灯A",$G1024="定額電灯"),_xlfn.XLOOKUP($AQ1024,削除禁止_電灯料金!$B:$B,削除禁止_電灯料金!$E:$E,0),1,"-")</f>
        <v>-</v>
      </c>
      <c r="AS1024" s="177" t="str" cm="1">
        <f t="array" ref="AS1024">_xlfn.IFS($AR1024="-","-",OR($G1024="公衆街路灯A",$G1024="定額電灯"),_xlfn.XLOOKUP(AQ1024,削除禁止_電灯料金!$B:$B,削除禁止_電灯料金!$D:$D,0),1,"-")</f>
        <v>-</v>
      </c>
      <c r="AT1024" s="176">
        <f>IFERROR(IF(OR($G1024="公衆街路灯A",$G1024="定額電灯"),"-",ROUND((_xlfn.XLOOKUP($AQ1024,削除禁止_電灯料金!$B:$B,削除禁止_電灯料金!$E:$E)*AM1024/1000*$K1024*$L1024/12),2)),"-")</f>
        <v>0</v>
      </c>
      <c r="AU1024" s="177">
        <f>IFERROR(IF(OR($G1024="公衆街路灯A",$G1024="定額電灯"),"-",ROUND((AM1024/1000*$K1024*$L1024/12)*_xlfn.XLOOKUP($A1024,削除禁止_電灯料金!K:K,削除禁止_電灯料金!M:M,"-"),2)),"-")</f>
        <v>0</v>
      </c>
      <c r="AV1024" s="178">
        <f>IFERROR(IF(OR($G1024="公衆街路灯A",$G1024="定額電灯"),ROUND((((AR1024+AS1024)*AN1024))*12*_xlfn.XLOOKUP($A1024,削除禁止_電灯料金!K:K,削除禁止_電灯料金!N:N),0),ROUND((AT1024+AU1024)*AN1024*12*_xlfn.XLOOKUP($A1024,削除禁止_電灯料金!K:K,削除禁止_電灯料金!N:N),0)),0)</f>
        <v>0</v>
      </c>
      <c r="AW1024" s="145"/>
    </row>
    <row r="1025" spans="1:49" ht="30" customHeight="1">
      <c r="A1025" s="1">
        <v>12</v>
      </c>
      <c r="B1025" s="41" t="s">
        <v>1078</v>
      </c>
      <c r="C1025" s="42"/>
      <c r="D1025" s="146" t="s">
        <v>56</v>
      </c>
      <c r="E1025" s="147" t="s">
        <v>71</v>
      </c>
      <c r="F1025" s="148" t="s">
        <v>1092</v>
      </c>
      <c r="G1025" s="148" t="s">
        <v>73</v>
      </c>
      <c r="H1025" s="149"/>
      <c r="I1025" s="150"/>
      <c r="J1025" s="151"/>
      <c r="K1025" s="152">
        <v>9</v>
      </c>
      <c r="L1025" s="153">
        <v>365</v>
      </c>
      <c r="M1025" s="281" t="s">
        <v>1093</v>
      </c>
      <c r="N1025" s="119" t="s">
        <v>110</v>
      </c>
      <c r="O1025" s="120">
        <v>2</v>
      </c>
      <c r="P1025" s="155" t="s">
        <v>294</v>
      </c>
      <c r="Q1025" s="155">
        <v>0</v>
      </c>
      <c r="R1025" s="155" t="s">
        <v>295</v>
      </c>
      <c r="S1025" s="156">
        <v>0</v>
      </c>
      <c r="T1025" s="156">
        <v>0</v>
      </c>
      <c r="U1025" s="156">
        <v>0</v>
      </c>
      <c r="V1025" s="157">
        <v>0</v>
      </c>
      <c r="W1025" s="158">
        <v>47</v>
      </c>
      <c r="X1025" s="159">
        <v>2</v>
      </c>
      <c r="Y1025" s="160">
        <v>4</v>
      </c>
      <c r="Z1025" s="161">
        <f t="shared" si="294"/>
        <v>51.465000000000003</v>
      </c>
      <c r="AA1025" s="155">
        <v>0</v>
      </c>
      <c r="AB1025" s="162" t="s">
        <v>80</v>
      </c>
      <c r="AC1025" s="163" t="s">
        <v>56</v>
      </c>
      <c r="AD1025" s="164" t="s">
        <v>56</v>
      </c>
      <c r="AE1025" s="163" t="s">
        <v>56</v>
      </c>
      <c r="AF1025" s="164">
        <f t="shared" si="295"/>
        <v>385.98750000000001</v>
      </c>
      <c r="AG1025" s="165">
        <f t="shared" si="296"/>
        <v>185274</v>
      </c>
      <c r="AH1025" s="166" t="s">
        <v>113</v>
      </c>
      <c r="AI1025" s="167"/>
      <c r="AJ1025" s="168"/>
      <c r="AK1025" s="169"/>
      <c r="AL1025" s="170"/>
      <c r="AM1025" s="171"/>
      <c r="AN1025" s="172"/>
      <c r="AO1025" s="173">
        <f t="shared" si="293"/>
        <v>0</v>
      </c>
      <c r="AP1025" s="174" t="s">
        <v>82</v>
      </c>
      <c r="AQ1025" s="175" t="str" cm="1">
        <f t="array" ref="AQ1025">_xlfn.IFS(OR($G1025="公衆街路灯A",$G1025="定額電灯"),$G1025&amp;AP1025,COUNTIF(G1025,"*従量電灯*"),G1025,1,"-")</f>
        <v>従量電灯</v>
      </c>
      <c r="AR1025" s="176" t="str" cm="1">
        <f t="array" ref="AR1025">_xlfn.IFS($AN1025=0,"-",OR($AH1025="対象外",$AH1025="-"),"-",OR($G1025="公衆街路灯A",$G1025="定額電灯"),_xlfn.XLOOKUP($AQ1025,削除禁止_電灯料金!$B:$B,削除禁止_電灯料金!$E:$E,0),1,"-")</f>
        <v>-</v>
      </c>
      <c r="AS1025" s="177" t="str" cm="1">
        <f t="array" ref="AS1025">_xlfn.IFS($AR1025="-","-",OR($G1025="公衆街路灯A",$G1025="定額電灯"),_xlfn.XLOOKUP(AQ1025,削除禁止_電灯料金!$B:$B,削除禁止_電灯料金!$D:$D,0),1,"-")</f>
        <v>-</v>
      </c>
      <c r="AT1025" s="176">
        <f>IFERROR(IF(OR($G1025="公衆街路灯A",$G1025="定額電灯"),"-",ROUND((_xlfn.XLOOKUP($AQ1025,削除禁止_電灯料金!$B:$B,削除禁止_電灯料金!$E:$E)*AM1025/1000*$K1025*$L1025/12),2)),"-")</f>
        <v>0</v>
      </c>
      <c r="AU1025" s="177">
        <f>IFERROR(IF(OR($G1025="公衆街路灯A",$G1025="定額電灯"),"-",ROUND((AM1025/1000*$K1025*$L1025/12)*_xlfn.XLOOKUP($A1025,削除禁止_電灯料金!K:K,削除禁止_電灯料金!M:M,"-"),2)),"-")</f>
        <v>0</v>
      </c>
      <c r="AV1025" s="178">
        <f>IFERROR(IF(OR($G1025="公衆街路灯A",$G1025="定額電灯"),ROUND((((AR1025+AS1025)*AN1025))*12*_xlfn.XLOOKUP($A1025,削除禁止_電灯料金!K:K,削除禁止_電灯料金!N:N),0),ROUND((AT1025+AU1025)*AN1025*12*_xlfn.XLOOKUP($A1025,削除禁止_電灯料金!K:K,削除禁止_電灯料金!N:N),0)),0)</f>
        <v>0</v>
      </c>
      <c r="AW1025" s="145"/>
    </row>
    <row r="1026" spans="1:49" ht="30" customHeight="1">
      <c r="A1026" s="1">
        <v>12</v>
      </c>
      <c r="B1026" s="41" t="s">
        <v>1078</v>
      </c>
      <c r="C1026" s="42"/>
      <c r="D1026" s="146" t="s">
        <v>56</v>
      </c>
      <c r="E1026" s="147" t="s">
        <v>71</v>
      </c>
      <c r="F1026" s="148" t="s">
        <v>1094</v>
      </c>
      <c r="G1026" s="148" t="s">
        <v>73</v>
      </c>
      <c r="H1026" s="149"/>
      <c r="I1026" s="150"/>
      <c r="J1026" s="151"/>
      <c r="K1026" s="152">
        <v>9</v>
      </c>
      <c r="L1026" s="153">
        <v>365</v>
      </c>
      <c r="M1026" s="281" t="s">
        <v>1093</v>
      </c>
      <c r="N1026" s="119" t="s">
        <v>110</v>
      </c>
      <c r="O1026" s="120">
        <v>2</v>
      </c>
      <c r="P1026" s="155" t="s">
        <v>294</v>
      </c>
      <c r="Q1026" s="155">
        <v>0</v>
      </c>
      <c r="R1026" s="155" t="s">
        <v>295</v>
      </c>
      <c r="S1026" s="156">
        <v>0</v>
      </c>
      <c r="T1026" s="156">
        <v>0</v>
      </c>
      <c r="U1026" s="156">
        <v>0</v>
      </c>
      <c r="V1026" s="157">
        <v>0</v>
      </c>
      <c r="W1026" s="158">
        <v>47</v>
      </c>
      <c r="X1026" s="159">
        <v>6</v>
      </c>
      <c r="Y1026" s="160">
        <v>12</v>
      </c>
      <c r="Z1026" s="161">
        <f t="shared" si="294"/>
        <v>154.39500000000001</v>
      </c>
      <c r="AA1026" s="155">
        <v>0</v>
      </c>
      <c r="AB1026" s="162" t="s">
        <v>80</v>
      </c>
      <c r="AC1026" s="163" t="s">
        <v>56</v>
      </c>
      <c r="AD1026" s="164" t="s">
        <v>56</v>
      </c>
      <c r="AE1026" s="163" t="s">
        <v>56</v>
      </c>
      <c r="AF1026" s="164">
        <f t="shared" si="295"/>
        <v>385.98750000000001</v>
      </c>
      <c r="AG1026" s="165">
        <f t="shared" si="296"/>
        <v>555822</v>
      </c>
      <c r="AH1026" s="166" t="s">
        <v>113</v>
      </c>
      <c r="AI1026" s="167"/>
      <c r="AJ1026" s="168"/>
      <c r="AK1026" s="169"/>
      <c r="AL1026" s="170"/>
      <c r="AM1026" s="171"/>
      <c r="AN1026" s="172"/>
      <c r="AO1026" s="173">
        <f t="shared" si="293"/>
        <v>0</v>
      </c>
      <c r="AP1026" s="174" t="s">
        <v>82</v>
      </c>
      <c r="AQ1026" s="175" t="str" cm="1">
        <f t="array" ref="AQ1026">_xlfn.IFS(OR($G1026="公衆街路灯A",$G1026="定額電灯"),$G1026&amp;AP1026,COUNTIF(G1026,"*従量電灯*"),G1026,1,"-")</f>
        <v>従量電灯</v>
      </c>
      <c r="AR1026" s="176" t="str" cm="1">
        <f t="array" ref="AR1026">_xlfn.IFS($AN1026=0,"-",OR($AH1026="対象外",$AH1026="-"),"-",OR($G1026="公衆街路灯A",$G1026="定額電灯"),_xlfn.XLOOKUP($AQ1026,削除禁止_電灯料金!$B:$B,削除禁止_電灯料金!$E:$E,0),1,"-")</f>
        <v>-</v>
      </c>
      <c r="AS1026" s="177" t="str" cm="1">
        <f t="array" ref="AS1026">_xlfn.IFS($AR1026="-","-",OR($G1026="公衆街路灯A",$G1026="定額電灯"),_xlfn.XLOOKUP(AQ1026,削除禁止_電灯料金!$B:$B,削除禁止_電灯料金!$D:$D,0),1,"-")</f>
        <v>-</v>
      </c>
      <c r="AT1026" s="176">
        <f>IFERROR(IF(OR($G1026="公衆街路灯A",$G1026="定額電灯"),"-",ROUND((_xlfn.XLOOKUP($AQ1026,削除禁止_電灯料金!$B:$B,削除禁止_電灯料金!$E:$E)*AM1026/1000*$K1026*$L1026/12),2)),"-")</f>
        <v>0</v>
      </c>
      <c r="AU1026" s="177">
        <f>IFERROR(IF(OR($G1026="公衆街路灯A",$G1026="定額電灯"),"-",ROUND((AM1026/1000*$K1026*$L1026/12)*_xlfn.XLOOKUP($A1026,削除禁止_電灯料金!K:K,削除禁止_電灯料金!M:M,"-"),2)),"-")</f>
        <v>0</v>
      </c>
      <c r="AV1026" s="178">
        <f>IFERROR(IF(OR($G1026="公衆街路灯A",$G1026="定額電灯"),ROUND((((AR1026+AS1026)*AN1026))*12*_xlfn.XLOOKUP($A1026,削除禁止_電灯料金!K:K,削除禁止_電灯料金!N:N),0),ROUND((AT1026+AU1026)*AN1026*12*_xlfn.XLOOKUP($A1026,削除禁止_電灯料金!K:K,削除禁止_電灯料金!N:N),0)),0)</f>
        <v>0</v>
      </c>
      <c r="AW1026" s="145"/>
    </row>
    <row r="1027" spans="1:49" ht="30" customHeight="1">
      <c r="A1027" s="1">
        <v>12</v>
      </c>
      <c r="B1027" s="41" t="s">
        <v>1078</v>
      </c>
      <c r="C1027" s="42"/>
      <c r="D1027" s="146" t="s">
        <v>56</v>
      </c>
      <c r="E1027" s="147" t="s">
        <v>71</v>
      </c>
      <c r="F1027" s="148" t="s">
        <v>1094</v>
      </c>
      <c r="G1027" s="148" t="s">
        <v>73</v>
      </c>
      <c r="H1027" s="149"/>
      <c r="I1027" s="150"/>
      <c r="J1027" s="151"/>
      <c r="K1027" s="152">
        <v>24</v>
      </c>
      <c r="L1027" s="153">
        <v>365</v>
      </c>
      <c r="M1027" s="281" t="s">
        <v>1085</v>
      </c>
      <c r="N1027" s="119" t="s">
        <v>86</v>
      </c>
      <c r="O1027" s="120">
        <v>1</v>
      </c>
      <c r="P1027" s="155" t="s">
        <v>434</v>
      </c>
      <c r="Q1027" s="155">
        <v>0</v>
      </c>
      <c r="R1027" s="155" t="s">
        <v>682</v>
      </c>
      <c r="S1027" s="156">
        <v>0</v>
      </c>
      <c r="T1027" s="156">
        <v>0</v>
      </c>
      <c r="U1027" s="156" t="s">
        <v>683</v>
      </c>
      <c r="V1027" s="157" t="s">
        <v>426</v>
      </c>
      <c r="W1027" s="158">
        <v>3</v>
      </c>
      <c r="X1027" s="159">
        <v>1</v>
      </c>
      <c r="Y1027" s="160">
        <v>1</v>
      </c>
      <c r="Z1027" s="161">
        <f t="shared" si="294"/>
        <v>2.19</v>
      </c>
      <c r="AA1027" s="155">
        <v>0</v>
      </c>
      <c r="AB1027" s="162" t="s">
        <v>80</v>
      </c>
      <c r="AC1027" s="163" t="s">
        <v>56</v>
      </c>
      <c r="AD1027" s="164" t="s">
        <v>56</v>
      </c>
      <c r="AE1027" s="163" t="s">
        <v>56</v>
      </c>
      <c r="AF1027" s="164">
        <f t="shared" si="295"/>
        <v>65.7</v>
      </c>
      <c r="AG1027" s="165">
        <f t="shared" si="296"/>
        <v>7884</v>
      </c>
      <c r="AH1027" s="166" t="s">
        <v>81</v>
      </c>
      <c r="AI1027" s="167"/>
      <c r="AJ1027" s="168"/>
      <c r="AK1027" s="169"/>
      <c r="AL1027" s="170"/>
      <c r="AM1027" s="171"/>
      <c r="AN1027" s="172"/>
      <c r="AO1027" s="173">
        <f t="shared" si="293"/>
        <v>0</v>
      </c>
      <c r="AP1027" s="174" t="s">
        <v>82</v>
      </c>
      <c r="AQ1027" s="175" t="str" cm="1">
        <f t="array" ref="AQ1027">_xlfn.IFS(OR($G1027="公衆街路灯A",$G1027="定額電灯"),$G1027&amp;AP1027,COUNTIF(G1027,"*従量電灯*"),G1027,1,"-")</f>
        <v>従量電灯</v>
      </c>
      <c r="AR1027" s="176" t="str" cm="1">
        <f t="array" ref="AR1027">_xlfn.IFS($AN1027=0,"-",OR($AH1027="対象外",$AH1027="-"),"-",OR($G1027="公衆街路灯A",$G1027="定額電灯"),_xlfn.XLOOKUP($AQ1027,削除禁止_電灯料金!$B:$B,削除禁止_電灯料金!$E:$E,0),1,"-")</f>
        <v>-</v>
      </c>
      <c r="AS1027" s="177" t="str" cm="1">
        <f t="array" ref="AS1027">_xlfn.IFS($AR1027="-","-",OR($G1027="公衆街路灯A",$G1027="定額電灯"),_xlfn.XLOOKUP(AQ1027,削除禁止_電灯料金!$B:$B,削除禁止_電灯料金!$D:$D,0),1,"-")</f>
        <v>-</v>
      </c>
      <c r="AT1027" s="176">
        <f>IFERROR(IF(OR($G1027="公衆街路灯A",$G1027="定額電灯"),"-",ROUND((_xlfn.XLOOKUP($AQ1027,削除禁止_電灯料金!$B:$B,削除禁止_電灯料金!$E:$E)*AM1027/1000*$K1027*$L1027/12),2)),"-")</f>
        <v>0</v>
      </c>
      <c r="AU1027" s="177">
        <f>IFERROR(IF(OR($G1027="公衆街路灯A",$G1027="定額電灯"),"-",ROUND((AM1027/1000*$K1027*$L1027/12)*_xlfn.XLOOKUP($A1027,削除禁止_電灯料金!K:K,削除禁止_電灯料金!M:M,"-"),2)),"-")</f>
        <v>0</v>
      </c>
      <c r="AV1027" s="178">
        <f>IFERROR(IF(OR($G1027="公衆街路灯A",$G1027="定額電灯"),ROUND((((AR1027+AS1027)*AN1027))*12*_xlfn.XLOOKUP($A1027,削除禁止_電灯料金!K:K,削除禁止_電灯料金!N:N),0),ROUND((AT1027+AU1027)*AN1027*12*_xlfn.XLOOKUP($A1027,削除禁止_電灯料金!K:K,削除禁止_電灯料金!N:N),0)),0)</f>
        <v>0</v>
      </c>
      <c r="AW1027" s="145"/>
    </row>
    <row r="1028" spans="1:49" ht="30" customHeight="1">
      <c r="A1028" s="1">
        <v>12</v>
      </c>
      <c r="B1028" s="41" t="s">
        <v>1078</v>
      </c>
      <c r="C1028" s="42"/>
      <c r="D1028" s="146" t="s">
        <v>56</v>
      </c>
      <c r="E1028" s="147" t="s">
        <v>71</v>
      </c>
      <c r="F1028" s="148" t="s">
        <v>1095</v>
      </c>
      <c r="G1028" s="148" t="s">
        <v>73</v>
      </c>
      <c r="H1028" s="149"/>
      <c r="I1028" s="150"/>
      <c r="J1028" s="151"/>
      <c r="K1028" s="152">
        <v>9</v>
      </c>
      <c r="L1028" s="153">
        <v>365</v>
      </c>
      <c r="M1028" s="281" t="s">
        <v>1096</v>
      </c>
      <c r="N1028" s="119" t="s">
        <v>210</v>
      </c>
      <c r="O1028" s="120">
        <v>1</v>
      </c>
      <c r="P1028" s="155" t="s">
        <v>135</v>
      </c>
      <c r="Q1028" s="155">
        <v>0</v>
      </c>
      <c r="R1028" s="155">
        <v>0</v>
      </c>
      <c r="S1028" s="156">
        <v>0</v>
      </c>
      <c r="T1028" s="156">
        <v>0</v>
      </c>
      <c r="U1028" s="156">
        <v>0</v>
      </c>
      <c r="V1028" s="157">
        <v>0</v>
      </c>
      <c r="W1028" s="158">
        <v>28</v>
      </c>
      <c r="X1028" s="159">
        <v>1</v>
      </c>
      <c r="Y1028" s="160">
        <v>1</v>
      </c>
      <c r="Z1028" s="161">
        <f t="shared" si="294"/>
        <v>7.665</v>
      </c>
      <c r="AA1028" s="155">
        <v>0</v>
      </c>
      <c r="AB1028" s="162" t="s">
        <v>80</v>
      </c>
      <c r="AC1028" s="163" t="s">
        <v>56</v>
      </c>
      <c r="AD1028" s="164" t="s">
        <v>56</v>
      </c>
      <c r="AE1028" s="163" t="s">
        <v>56</v>
      </c>
      <c r="AF1028" s="164">
        <f t="shared" si="295"/>
        <v>229.95</v>
      </c>
      <c r="AG1028" s="165">
        <f t="shared" si="296"/>
        <v>27594</v>
      </c>
      <c r="AH1028" s="166" t="s">
        <v>113</v>
      </c>
      <c r="AI1028" s="167"/>
      <c r="AJ1028" s="168"/>
      <c r="AK1028" s="169"/>
      <c r="AL1028" s="170"/>
      <c r="AM1028" s="171"/>
      <c r="AN1028" s="172"/>
      <c r="AO1028" s="173">
        <f t="shared" si="293"/>
        <v>0</v>
      </c>
      <c r="AP1028" s="174" t="s">
        <v>82</v>
      </c>
      <c r="AQ1028" s="175" t="str" cm="1">
        <f t="array" ref="AQ1028">_xlfn.IFS(OR($G1028="公衆街路灯A",$G1028="定額電灯"),$G1028&amp;AP1028,COUNTIF(G1028,"*従量電灯*"),G1028,1,"-")</f>
        <v>従量電灯</v>
      </c>
      <c r="AR1028" s="176" t="str" cm="1">
        <f t="array" ref="AR1028">_xlfn.IFS($AN1028=0,"-",OR($AH1028="対象外",$AH1028="-"),"-",OR($G1028="公衆街路灯A",$G1028="定額電灯"),_xlfn.XLOOKUP($AQ1028,削除禁止_電灯料金!$B:$B,削除禁止_電灯料金!$E:$E,0),1,"-")</f>
        <v>-</v>
      </c>
      <c r="AS1028" s="177" t="str" cm="1">
        <f t="array" ref="AS1028">_xlfn.IFS($AR1028="-","-",OR($G1028="公衆街路灯A",$G1028="定額電灯"),_xlfn.XLOOKUP(AQ1028,削除禁止_電灯料金!$B:$B,削除禁止_電灯料金!$D:$D,0),1,"-")</f>
        <v>-</v>
      </c>
      <c r="AT1028" s="176">
        <f>IFERROR(IF(OR($G1028="公衆街路灯A",$G1028="定額電灯"),"-",ROUND((_xlfn.XLOOKUP($AQ1028,削除禁止_電灯料金!$B:$B,削除禁止_電灯料金!$E:$E)*AM1028/1000*$K1028*$L1028/12),2)),"-")</f>
        <v>0</v>
      </c>
      <c r="AU1028" s="177">
        <f>IFERROR(IF(OR($G1028="公衆街路灯A",$G1028="定額電灯"),"-",ROUND((AM1028/1000*$K1028*$L1028/12)*_xlfn.XLOOKUP($A1028,削除禁止_電灯料金!K:K,削除禁止_電灯料金!M:M,"-"),2)),"-")</f>
        <v>0</v>
      </c>
      <c r="AV1028" s="178">
        <f>IFERROR(IF(OR($G1028="公衆街路灯A",$G1028="定額電灯"),ROUND((((AR1028+AS1028)*AN1028))*12*_xlfn.XLOOKUP($A1028,削除禁止_電灯料金!K:K,削除禁止_電灯料金!N:N),0),ROUND((AT1028+AU1028)*AN1028*12*_xlfn.XLOOKUP($A1028,削除禁止_電灯料金!K:K,削除禁止_電灯料金!N:N),0)),0)</f>
        <v>0</v>
      </c>
      <c r="AW1028" s="145"/>
    </row>
    <row r="1029" spans="1:49" ht="30" customHeight="1">
      <c r="A1029" s="1">
        <v>12</v>
      </c>
      <c r="B1029" s="41" t="s">
        <v>1078</v>
      </c>
      <c r="C1029" s="42"/>
      <c r="D1029" s="146" t="s">
        <v>56</v>
      </c>
      <c r="E1029" s="147" t="s">
        <v>71</v>
      </c>
      <c r="F1029" s="148" t="s">
        <v>1095</v>
      </c>
      <c r="G1029" s="148" t="s">
        <v>73</v>
      </c>
      <c r="H1029" s="149"/>
      <c r="I1029" s="150"/>
      <c r="J1029" s="151"/>
      <c r="K1029" s="152">
        <v>9</v>
      </c>
      <c r="L1029" s="153">
        <v>365</v>
      </c>
      <c r="M1029" s="281" t="s">
        <v>1097</v>
      </c>
      <c r="N1029" s="119" t="s">
        <v>210</v>
      </c>
      <c r="O1029" s="120">
        <v>1</v>
      </c>
      <c r="P1029" s="155" t="s">
        <v>294</v>
      </c>
      <c r="Q1029" s="155">
        <v>0</v>
      </c>
      <c r="R1029" s="155">
        <v>0</v>
      </c>
      <c r="S1029" s="156">
        <v>0</v>
      </c>
      <c r="T1029" s="156">
        <v>0</v>
      </c>
      <c r="U1029" s="156">
        <v>0</v>
      </c>
      <c r="V1029" s="157">
        <v>0</v>
      </c>
      <c r="W1029" s="158">
        <v>47</v>
      </c>
      <c r="X1029" s="159">
        <v>3</v>
      </c>
      <c r="Y1029" s="160">
        <v>3</v>
      </c>
      <c r="Z1029" s="161">
        <f t="shared" si="294"/>
        <v>38.598750000000003</v>
      </c>
      <c r="AA1029" s="155">
        <v>0</v>
      </c>
      <c r="AB1029" s="162" t="s">
        <v>80</v>
      </c>
      <c r="AC1029" s="163" t="s">
        <v>56</v>
      </c>
      <c r="AD1029" s="164" t="s">
        <v>56</v>
      </c>
      <c r="AE1029" s="163" t="s">
        <v>56</v>
      </c>
      <c r="AF1029" s="164">
        <f t="shared" si="295"/>
        <v>385.98750000000001</v>
      </c>
      <c r="AG1029" s="165">
        <f t="shared" si="296"/>
        <v>138955.5</v>
      </c>
      <c r="AH1029" s="166" t="s">
        <v>113</v>
      </c>
      <c r="AI1029" s="167"/>
      <c r="AJ1029" s="168"/>
      <c r="AK1029" s="169"/>
      <c r="AL1029" s="170"/>
      <c r="AM1029" s="171"/>
      <c r="AN1029" s="172"/>
      <c r="AO1029" s="173">
        <f t="shared" si="293"/>
        <v>0</v>
      </c>
      <c r="AP1029" s="174" t="s">
        <v>82</v>
      </c>
      <c r="AQ1029" s="175" t="str" cm="1">
        <f t="array" ref="AQ1029">_xlfn.IFS(OR($G1029="公衆街路灯A",$G1029="定額電灯"),$G1029&amp;AP1029,COUNTIF(G1029,"*従量電灯*"),G1029,1,"-")</f>
        <v>従量電灯</v>
      </c>
      <c r="AR1029" s="176" t="str" cm="1">
        <f t="array" ref="AR1029">_xlfn.IFS($AN1029=0,"-",OR($AH1029="対象外",$AH1029="-"),"-",OR($G1029="公衆街路灯A",$G1029="定額電灯"),_xlfn.XLOOKUP($AQ1029,削除禁止_電灯料金!$B:$B,削除禁止_電灯料金!$E:$E,0),1,"-")</f>
        <v>-</v>
      </c>
      <c r="AS1029" s="177" t="str" cm="1">
        <f t="array" ref="AS1029">_xlfn.IFS($AR1029="-","-",OR($G1029="公衆街路灯A",$G1029="定額電灯"),_xlfn.XLOOKUP(AQ1029,削除禁止_電灯料金!$B:$B,削除禁止_電灯料金!$D:$D,0),1,"-")</f>
        <v>-</v>
      </c>
      <c r="AT1029" s="176">
        <f>IFERROR(IF(OR($G1029="公衆街路灯A",$G1029="定額電灯"),"-",ROUND((_xlfn.XLOOKUP($AQ1029,削除禁止_電灯料金!$B:$B,削除禁止_電灯料金!$E:$E)*AM1029/1000*$K1029*$L1029/12),2)),"-")</f>
        <v>0</v>
      </c>
      <c r="AU1029" s="177">
        <f>IFERROR(IF(OR($G1029="公衆街路灯A",$G1029="定額電灯"),"-",ROUND((AM1029/1000*$K1029*$L1029/12)*_xlfn.XLOOKUP($A1029,削除禁止_電灯料金!K:K,削除禁止_電灯料金!M:M,"-"),2)),"-")</f>
        <v>0</v>
      </c>
      <c r="AV1029" s="178">
        <f>IFERROR(IF(OR($G1029="公衆街路灯A",$G1029="定額電灯"),ROUND((((AR1029+AS1029)*AN1029))*12*_xlfn.XLOOKUP($A1029,削除禁止_電灯料金!K:K,削除禁止_電灯料金!N:N),0),ROUND((AT1029+AU1029)*AN1029*12*_xlfn.XLOOKUP($A1029,削除禁止_電灯料金!K:K,削除禁止_電灯料金!N:N),0)),0)</f>
        <v>0</v>
      </c>
      <c r="AW1029" s="145"/>
    </row>
    <row r="1030" spans="1:49" ht="30" customHeight="1">
      <c r="A1030" s="1">
        <v>12</v>
      </c>
      <c r="B1030" s="41" t="s">
        <v>1078</v>
      </c>
      <c r="C1030" s="42"/>
      <c r="D1030" s="146"/>
      <c r="E1030" s="147" t="s">
        <v>219</v>
      </c>
      <c r="F1030" s="148" t="s">
        <v>219</v>
      </c>
      <c r="G1030" s="148"/>
      <c r="H1030" s="149"/>
      <c r="I1030" s="150"/>
      <c r="J1030" s="151"/>
      <c r="K1030" s="213"/>
      <c r="L1030" s="214"/>
      <c r="M1030" s="179" t="s">
        <v>82</v>
      </c>
      <c r="N1030" s="119">
        <v>0</v>
      </c>
      <c r="O1030" s="120">
        <v>0</v>
      </c>
      <c r="P1030" s="155">
        <v>0</v>
      </c>
      <c r="Q1030" s="155">
        <v>0</v>
      </c>
      <c r="R1030" s="155">
        <v>0</v>
      </c>
      <c r="S1030" s="156">
        <v>0</v>
      </c>
      <c r="T1030" s="156">
        <v>0</v>
      </c>
      <c r="U1030" s="156">
        <v>0</v>
      </c>
      <c r="V1030" s="157">
        <v>0</v>
      </c>
      <c r="W1030" s="158">
        <v>0</v>
      </c>
      <c r="X1030" s="159"/>
      <c r="Y1030" s="160">
        <v>0</v>
      </c>
      <c r="Z1030" s="161">
        <v>0</v>
      </c>
      <c r="AA1030" s="155">
        <v>0</v>
      </c>
      <c r="AB1030" s="162" t="s">
        <v>56</v>
      </c>
      <c r="AC1030" s="163" t="s">
        <v>56</v>
      </c>
      <c r="AD1030" s="164" t="s">
        <v>56</v>
      </c>
      <c r="AE1030" s="163" t="s">
        <v>56</v>
      </c>
      <c r="AF1030" s="164" t="s">
        <v>56</v>
      </c>
      <c r="AG1030" s="165">
        <v>0</v>
      </c>
      <c r="AH1030" s="166" t="s">
        <v>56</v>
      </c>
      <c r="AI1030" s="167"/>
      <c r="AJ1030" s="168"/>
      <c r="AK1030" s="169"/>
      <c r="AL1030" s="170"/>
      <c r="AM1030" s="171"/>
      <c r="AN1030" s="172"/>
      <c r="AO1030" s="173">
        <f t="shared" si="293"/>
        <v>0</v>
      </c>
      <c r="AP1030" s="174" t="s">
        <v>82</v>
      </c>
      <c r="AQ1030" s="175" t="str" cm="1">
        <f t="array" ref="AQ1030">_xlfn.IFS(OR($G1030="公衆街路灯A",$G1030="定額電灯"),$G1030&amp;AP1030,COUNTIF(G1030,"*従量電灯*"),G1030,1,"-")</f>
        <v>-</v>
      </c>
      <c r="AR1030" s="176" t="str" cm="1">
        <f t="array" ref="AR1030">_xlfn.IFS($AN1030=0,"-",OR($AH1030="対象外",$AH1030="-"),"-",OR($G1030="公衆街路灯A",$G1030="定額電灯"),_xlfn.XLOOKUP($AQ1030,削除禁止_電灯料金!$B:$B,削除禁止_電灯料金!$E:$E,0),1,"-")</f>
        <v>-</v>
      </c>
      <c r="AS1030" s="177" t="str" cm="1">
        <f t="array" ref="AS1030">_xlfn.IFS($AR1030="-","-",OR($G1030="公衆街路灯A",$G1030="定額電灯"),_xlfn.XLOOKUP(AQ1030,削除禁止_電灯料金!$B:$B,削除禁止_電灯料金!$D:$D,0),1,"-")</f>
        <v>-</v>
      </c>
      <c r="AT1030" s="176" t="str">
        <f>IFERROR(IF(OR($G1030="公衆街路灯A",$G1030="定額電灯"),"-",ROUND((_xlfn.XLOOKUP($AQ1030,削除禁止_電灯料金!$B:$B,削除禁止_電灯料金!$E:$E)*AM1030/1000*$K1030*$L1030/12),2)),"-")</f>
        <v>-</v>
      </c>
      <c r="AU1030" s="177">
        <f>IFERROR(IF(OR($G1030="公衆街路灯A",$G1030="定額電灯"),"-",ROUND((AM1030/1000*$K1030*$L1030/12)*_xlfn.XLOOKUP($A1030,削除禁止_電灯料金!K:K,削除禁止_電灯料金!M:M,"-"),2)),"-")</f>
        <v>0</v>
      </c>
      <c r="AV1030" s="178">
        <f>IFERROR(IF(OR($G1030="公衆街路灯A",$G1030="定額電灯"),ROUND((((AR1030+AS1030)*AN1030))*12*_xlfn.XLOOKUP($A1030,削除禁止_電灯料金!K:K,削除禁止_電灯料金!N:N),0),ROUND((AT1030+AU1030)*AN1030*12*_xlfn.XLOOKUP($A1030,削除禁止_電灯料金!K:K,削除禁止_電灯料金!N:N),0)),0)</f>
        <v>0</v>
      </c>
      <c r="AW1030" s="145"/>
    </row>
    <row r="1031" spans="1:49" ht="30" customHeight="1">
      <c r="A1031" s="1">
        <v>12</v>
      </c>
      <c r="B1031" s="41" t="s">
        <v>1078</v>
      </c>
      <c r="C1031" s="42"/>
      <c r="D1031" s="146"/>
      <c r="E1031" s="147" t="s">
        <v>219</v>
      </c>
      <c r="F1031" s="148" t="s">
        <v>219</v>
      </c>
      <c r="G1031" s="148"/>
      <c r="H1031" s="149"/>
      <c r="I1031" s="150"/>
      <c r="J1031" s="151"/>
      <c r="K1031" s="213"/>
      <c r="L1031" s="214"/>
      <c r="M1031" s="179" t="s">
        <v>82</v>
      </c>
      <c r="N1031" s="119">
        <v>0</v>
      </c>
      <c r="O1031" s="120">
        <v>0</v>
      </c>
      <c r="P1031" s="155">
        <v>0</v>
      </c>
      <c r="Q1031" s="155">
        <v>0</v>
      </c>
      <c r="R1031" s="155">
        <v>0</v>
      </c>
      <c r="S1031" s="156">
        <v>0</v>
      </c>
      <c r="T1031" s="156">
        <v>0</v>
      </c>
      <c r="U1031" s="156">
        <v>0</v>
      </c>
      <c r="V1031" s="157">
        <v>0</v>
      </c>
      <c r="W1031" s="158">
        <v>0</v>
      </c>
      <c r="X1031" s="159"/>
      <c r="Y1031" s="160">
        <v>0</v>
      </c>
      <c r="Z1031" s="161">
        <v>0</v>
      </c>
      <c r="AA1031" s="155">
        <v>0</v>
      </c>
      <c r="AB1031" s="162" t="s">
        <v>56</v>
      </c>
      <c r="AC1031" s="163" t="s">
        <v>56</v>
      </c>
      <c r="AD1031" s="164" t="s">
        <v>56</v>
      </c>
      <c r="AE1031" s="163" t="s">
        <v>56</v>
      </c>
      <c r="AF1031" s="164" t="s">
        <v>56</v>
      </c>
      <c r="AG1031" s="165">
        <v>0</v>
      </c>
      <c r="AH1031" s="166" t="s">
        <v>56</v>
      </c>
      <c r="AI1031" s="167"/>
      <c r="AJ1031" s="168"/>
      <c r="AK1031" s="169"/>
      <c r="AL1031" s="170"/>
      <c r="AM1031" s="171"/>
      <c r="AN1031" s="172"/>
      <c r="AO1031" s="173">
        <f t="shared" si="293"/>
        <v>0</v>
      </c>
      <c r="AP1031" s="174" t="s">
        <v>82</v>
      </c>
      <c r="AQ1031" s="175" t="str" cm="1">
        <f t="array" ref="AQ1031">_xlfn.IFS(OR($G1031="公衆街路灯A",$G1031="定額電灯"),$G1031&amp;AP1031,COUNTIF(G1031,"*従量電灯*"),G1031,1,"-")</f>
        <v>-</v>
      </c>
      <c r="AR1031" s="176" t="str" cm="1">
        <f t="array" ref="AR1031">_xlfn.IFS($AN1031=0,"-",OR($AH1031="対象外",$AH1031="-"),"-",OR($G1031="公衆街路灯A",$G1031="定額電灯"),_xlfn.XLOOKUP($AQ1031,削除禁止_電灯料金!$B:$B,削除禁止_電灯料金!$E:$E,0),1,"-")</f>
        <v>-</v>
      </c>
      <c r="AS1031" s="177" t="str" cm="1">
        <f t="array" ref="AS1031">_xlfn.IFS($AR1031="-","-",OR($G1031="公衆街路灯A",$G1031="定額電灯"),_xlfn.XLOOKUP(AQ1031,削除禁止_電灯料金!$B:$B,削除禁止_電灯料金!$D:$D,0),1,"-")</f>
        <v>-</v>
      </c>
      <c r="AT1031" s="176" t="str">
        <f>IFERROR(IF(OR($G1031="公衆街路灯A",$G1031="定額電灯"),"-",ROUND((_xlfn.XLOOKUP($AQ1031,削除禁止_電灯料金!$B:$B,削除禁止_電灯料金!$E:$E)*AM1031/1000*$K1031*$L1031/12),2)),"-")</f>
        <v>-</v>
      </c>
      <c r="AU1031" s="177">
        <f>IFERROR(IF(OR($G1031="公衆街路灯A",$G1031="定額電灯"),"-",ROUND((AM1031/1000*$K1031*$L1031/12)*_xlfn.XLOOKUP($A1031,削除禁止_電灯料金!K:K,削除禁止_電灯料金!M:M,"-"),2)),"-")</f>
        <v>0</v>
      </c>
      <c r="AV1031" s="178">
        <f>IFERROR(IF(OR($G1031="公衆街路灯A",$G1031="定額電灯"),ROUND((((AR1031+AS1031)*AN1031))*12*_xlfn.XLOOKUP($A1031,削除禁止_電灯料金!K:K,削除禁止_電灯料金!N:N),0),ROUND((AT1031+AU1031)*AN1031*12*_xlfn.XLOOKUP($A1031,削除禁止_電灯料金!K:K,削除禁止_電灯料金!N:N),0)),0)</f>
        <v>0</v>
      </c>
      <c r="AW1031" s="145"/>
    </row>
    <row r="1032" spans="1:49" ht="30" customHeight="1" thickBot="1">
      <c r="A1032" s="1">
        <v>12</v>
      </c>
      <c r="B1032" s="41" t="s">
        <v>1078</v>
      </c>
      <c r="C1032" s="42"/>
      <c r="D1032" s="215"/>
      <c r="E1032" s="216" t="s">
        <v>219</v>
      </c>
      <c r="F1032" s="217" t="s">
        <v>219</v>
      </c>
      <c r="G1032" s="216"/>
      <c r="H1032" s="216"/>
      <c r="I1032" s="218"/>
      <c r="J1032" s="219"/>
      <c r="K1032" s="220"/>
      <c r="L1032" s="221"/>
      <c r="M1032" s="222" t="s">
        <v>82</v>
      </c>
      <c r="N1032" s="223">
        <v>0</v>
      </c>
      <c r="O1032" s="224">
        <v>0</v>
      </c>
      <c r="P1032" s="225">
        <v>0</v>
      </c>
      <c r="Q1032" s="225">
        <v>0</v>
      </c>
      <c r="R1032" s="225">
        <v>0</v>
      </c>
      <c r="S1032" s="226">
        <v>0</v>
      </c>
      <c r="T1032" s="226">
        <v>0</v>
      </c>
      <c r="U1032" s="226">
        <v>0</v>
      </c>
      <c r="V1032" s="227">
        <v>0</v>
      </c>
      <c r="W1032" s="228">
        <v>0</v>
      </c>
      <c r="X1032" s="229"/>
      <c r="Y1032" s="410">
        <v>0</v>
      </c>
      <c r="Z1032" s="230">
        <v>0</v>
      </c>
      <c r="AA1032" s="225">
        <v>0</v>
      </c>
      <c r="AB1032" s="231" t="s">
        <v>56</v>
      </c>
      <c r="AC1032" s="232" t="s">
        <v>56</v>
      </c>
      <c r="AD1032" s="411" t="s">
        <v>56</v>
      </c>
      <c r="AE1032" s="232" t="s">
        <v>56</v>
      </c>
      <c r="AF1032" s="411" t="s">
        <v>56</v>
      </c>
      <c r="AG1032" s="412">
        <v>0</v>
      </c>
      <c r="AH1032" s="413" t="s">
        <v>56</v>
      </c>
      <c r="AI1032" s="236"/>
      <c r="AJ1032" s="237"/>
      <c r="AK1032" s="238"/>
      <c r="AL1032" s="239"/>
      <c r="AM1032" s="240"/>
      <c r="AN1032" s="241"/>
      <c r="AO1032" s="242">
        <f t="shared" si="293"/>
        <v>0</v>
      </c>
      <c r="AP1032" s="243" t="s">
        <v>82</v>
      </c>
      <c r="AQ1032" s="414" t="str" cm="1">
        <f t="array" ref="AQ1032">_xlfn.IFS(OR($G1032="公衆街路灯A",$G1032="定額電灯"),$G1032&amp;AP1032,COUNTIF(G1032,"*従量電灯*"),G1032,1,"-")</f>
        <v>-</v>
      </c>
      <c r="AR1032" s="415" t="str" cm="1">
        <f t="array" ref="AR1032">_xlfn.IFS($AN1032=0,"-",OR($AH1032="対象外",$AH1032="-"),"-",OR($G1032="公衆街路灯A",$G1032="定額電灯"),_xlfn.XLOOKUP($AQ1032,削除禁止_電灯料金!$B:$B,削除禁止_電灯料金!$E:$E,0),1,"-")</f>
        <v>-</v>
      </c>
      <c r="AS1032" s="416" t="str" cm="1">
        <f t="array" ref="AS1032">_xlfn.IFS($AR1032="-","-",OR($G1032="公衆街路灯A",$G1032="定額電灯"),_xlfn.XLOOKUP(AQ1032,削除禁止_電灯料金!$B:$B,削除禁止_電灯料金!$D:$D,0),1,"-")</f>
        <v>-</v>
      </c>
      <c r="AT1032" s="415" t="str">
        <f>IFERROR(IF(OR($G1032="公衆街路灯A",$G1032="定額電灯"),"-",ROUND((_xlfn.XLOOKUP($AQ1032,削除禁止_電灯料金!$B:$B,削除禁止_電灯料金!$E:$E)*AM1032/1000*$K1032*$L1032/12),2)),"-")</f>
        <v>-</v>
      </c>
      <c r="AU1032" s="416">
        <f>IFERROR(IF(OR($G1032="公衆街路灯A",$G1032="定額電灯"),"-",ROUND((AM1032/1000*$K1032*$L1032/12)*_xlfn.XLOOKUP($A1032,削除禁止_電灯料金!K:K,削除禁止_電灯料金!M:M,"-"),2)),"-")</f>
        <v>0</v>
      </c>
      <c r="AV1032" s="247">
        <f>IFERROR(IF(OR($G1032="公衆街路灯A",$G1032="定額電灯"),ROUND((((AR1032+AS1032)*AN1032))*12*_xlfn.XLOOKUP($A1032,削除禁止_電灯料金!K:K,削除禁止_電灯料金!N:N),0),ROUND((AT1032+AU1032)*AN1032*12*_xlfn.XLOOKUP($A1032,削除禁止_電灯料金!K:K,削除禁止_電灯料金!N:N),0)),0)</f>
        <v>0</v>
      </c>
      <c r="AW1032" s="145"/>
    </row>
    <row r="1033" spans="1:49" ht="30" customHeight="1">
      <c r="A1033" s="1"/>
      <c r="B1033" s="41"/>
      <c r="C1033" s="248"/>
    </row>
    <row r="1034" spans="1:49" ht="30" customHeight="1">
      <c r="A1034" s="1">
        <v>13</v>
      </c>
      <c r="B1034" s="41" t="s">
        <v>1098</v>
      </c>
      <c r="C1034" s="42"/>
      <c r="D1034" s="4" t="s">
        <v>1099</v>
      </c>
      <c r="E1034" s="43"/>
      <c r="F1034" s="44"/>
      <c r="G1034" s="44"/>
      <c r="H1034" s="45"/>
      <c r="I1034" s="43"/>
      <c r="J1034" s="43"/>
      <c r="K1034" s="43"/>
      <c r="L1034" s="43"/>
      <c r="M1034" s="43"/>
      <c r="N1034" s="46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7"/>
      <c r="AI1034" s="48"/>
      <c r="AJ1034" s="48"/>
      <c r="AK1034" s="47"/>
      <c r="AL1034" s="49"/>
      <c r="AM1034" s="47"/>
      <c r="AN1034" s="47"/>
      <c r="AO1034" s="47"/>
      <c r="AP1034" s="47"/>
      <c r="AQ1034" s="49"/>
      <c r="AR1034" s="47"/>
      <c r="AS1034" s="47"/>
      <c r="AT1034" s="47"/>
      <c r="AU1034" s="47"/>
      <c r="AV1034" s="47"/>
      <c r="AW1034" s="47"/>
    </row>
    <row r="1035" spans="1:49" ht="30" customHeight="1">
      <c r="A1035" s="1">
        <v>13</v>
      </c>
      <c r="B1035" s="41" t="s">
        <v>1098</v>
      </c>
      <c r="C1035" s="42"/>
      <c r="D1035" s="43"/>
      <c r="E1035" s="43"/>
      <c r="F1035" s="44"/>
      <c r="G1035" s="44"/>
      <c r="H1035" s="45"/>
      <c r="I1035" s="43"/>
      <c r="J1035" s="43"/>
      <c r="K1035" s="43"/>
      <c r="L1035" s="43"/>
      <c r="M1035" s="43"/>
      <c r="N1035" s="46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7"/>
      <c r="AI1035" s="50"/>
      <c r="AJ1035" s="48"/>
      <c r="AK1035" s="47"/>
      <c r="AL1035" s="49"/>
      <c r="AM1035" s="47"/>
      <c r="AN1035" s="47"/>
      <c r="AO1035" s="51"/>
      <c r="AP1035" s="47"/>
      <c r="AQ1035" s="49"/>
      <c r="AR1035" s="51"/>
      <c r="AS1035" s="51"/>
      <c r="AT1035" s="51"/>
      <c r="AU1035" s="51"/>
      <c r="AV1035" s="47"/>
      <c r="AW1035" s="47"/>
    </row>
    <row r="1036" spans="1:49" ht="30" customHeight="1">
      <c r="A1036" s="1">
        <v>13</v>
      </c>
      <c r="B1036" s="41" t="s">
        <v>1098</v>
      </c>
      <c r="C1036" s="42"/>
      <c r="D1036" s="52" t="s">
        <v>47</v>
      </c>
      <c r="E1036" s="52"/>
      <c r="F1036" s="53">
        <v>10</v>
      </c>
      <c r="G1036" s="44"/>
      <c r="H1036" s="45"/>
      <c r="I1036" s="54"/>
      <c r="J1036" s="54"/>
      <c r="K1036" s="55"/>
      <c r="L1036" s="46"/>
      <c r="M1036" s="46"/>
      <c r="N1036" s="56"/>
      <c r="O1036" s="56"/>
      <c r="P1036" s="56"/>
      <c r="Q1036" s="56"/>
      <c r="R1036" s="56"/>
      <c r="S1036" s="56"/>
      <c r="T1036" s="56"/>
      <c r="U1036" s="56"/>
      <c r="V1036" s="56"/>
      <c r="W1036" s="56"/>
      <c r="X1036" s="56"/>
      <c r="Y1036" s="56"/>
      <c r="Z1036" s="56"/>
      <c r="AA1036" s="56"/>
      <c r="AB1036" s="56"/>
      <c r="AC1036" s="56"/>
      <c r="AD1036" s="56"/>
      <c r="AE1036" s="56"/>
      <c r="AF1036" s="56"/>
      <c r="AG1036" s="56"/>
      <c r="AH1036" s="47"/>
      <c r="AI1036" s="50"/>
      <c r="AJ1036" s="48"/>
      <c r="AK1036" s="47"/>
      <c r="AL1036" s="49"/>
      <c r="AM1036" s="47"/>
      <c r="AN1036" s="47"/>
      <c r="AO1036" s="47"/>
      <c r="AP1036" s="47"/>
      <c r="AQ1036" s="49"/>
      <c r="AR1036" s="47"/>
      <c r="AS1036" s="47"/>
      <c r="AT1036" s="47"/>
      <c r="AU1036" s="47"/>
      <c r="AV1036" s="47"/>
      <c r="AW1036" s="47"/>
    </row>
    <row r="1037" spans="1:49" ht="30" customHeight="1" thickBot="1">
      <c r="A1037" s="1">
        <v>13</v>
      </c>
      <c r="B1037" s="41" t="s">
        <v>1098</v>
      </c>
      <c r="C1037" s="42"/>
      <c r="D1037" s="57" t="s">
        <v>48</v>
      </c>
      <c r="E1037" s="57"/>
      <c r="F1037" s="58">
        <v>10</v>
      </c>
      <c r="G1037" s="44"/>
      <c r="H1037" s="45"/>
      <c r="I1037" s="54"/>
      <c r="J1037" s="54"/>
      <c r="K1037" s="55"/>
      <c r="L1037" s="46"/>
      <c r="M1037" s="46"/>
      <c r="N1037" s="56"/>
      <c r="O1037" s="56"/>
      <c r="P1037" s="56"/>
      <c r="Q1037" s="56"/>
      <c r="R1037" s="56"/>
      <c r="S1037" s="56"/>
      <c r="T1037" s="56"/>
      <c r="U1037" s="56"/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47"/>
      <c r="AI1037" s="50"/>
      <c r="AJ1037" s="48"/>
      <c r="AK1037" s="47"/>
      <c r="AL1037" s="49"/>
      <c r="AM1037" s="47"/>
      <c r="AN1037" s="47"/>
      <c r="AO1037" s="47"/>
      <c r="AP1037" s="47"/>
      <c r="AQ1037" s="49"/>
      <c r="AR1037" s="47"/>
      <c r="AS1037" s="47"/>
      <c r="AT1037" s="47"/>
      <c r="AU1037" s="47"/>
      <c r="AV1037" s="47"/>
      <c r="AW1037" s="47"/>
    </row>
    <row r="1038" spans="1:49" ht="30" customHeight="1" thickBot="1">
      <c r="A1038" s="1">
        <v>13</v>
      </c>
      <c r="B1038" s="41" t="s">
        <v>1098</v>
      </c>
      <c r="C1038" s="42"/>
      <c r="D1038" s="59" t="s">
        <v>49</v>
      </c>
      <c r="E1038" s="59"/>
      <c r="F1038" s="60">
        <v>30</v>
      </c>
      <c r="G1038" s="44"/>
      <c r="H1038" s="45"/>
      <c r="I1038" s="61"/>
      <c r="J1038" s="61"/>
      <c r="K1038" s="42"/>
      <c r="L1038" s="42"/>
      <c r="M1038" s="42"/>
      <c r="N1038" s="56"/>
      <c r="O1038" s="56"/>
      <c r="P1038" s="56"/>
      <c r="Q1038" s="56"/>
      <c r="R1038" s="56"/>
      <c r="S1038" s="56"/>
      <c r="T1038" s="56"/>
      <c r="U1038" s="56"/>
      <c r="V1038" s="56"/>
      <c r="W1038" s="56"/>
      <c r="X1038" s="56"/>
      <c r="Y1038" s="56"/>
      <c r="Z1038" s="56"/>
      <c r="AA1038" s="56"/>
      <c r="AB1038" s="56"/>
      <c r="AC1038" s="62"/>
      <c r="AD1038" s="62"/>
      <c r="AE1038" s="63"/>
      <c r="AF1038" s="42"/>
      <c r="AG1038" s="56"/>
      <c r="AH1038" s="47"/>
      <c r="AI1038" s="64" t="s">
        <v>50</v>
      </c>
      <c r="AJ1038" s="48"/>
      <c r="AK1038" s="47"/>
      <c r="AL1038" s="49"/>
      <c r="AM1038" s="47"/>
      <c r="AN1038" s="47"/>
      <c r="AO1038" s="47"/>
      <c r="AP1038" s="47"/>
      <c r="AQ1038" s="49"/>
      <c r="AR1038" s="47"/>
      <c r="AS1038" s="47"/>
      <c r="AT1038" s="47"/>
      <c r="AU1038" s="47"/>
      <c r="AV1038" s="47"/>
      <c r="AW1038" s="65"/>
    </row>
    <row r="1039" spans="1:49" ht="30" customHeight="1" thickBot="1">
      <c r="A1039" s="1">
        <v>13</v>
      </c>
      <c r="B1039" s="41" t="s">
        <v>1098</v>
      </c>
      <c r="C1039" s="42"/>
      <c r="D1039" s="66" t="s">
        <v>51</v>
      </c>
      <c r="E1039" s="66"/>
      <c r="F1039" s="67">
        <v>0.41499999999999998</v>
      </c>
      <c r="G1039" s="44"/>
      <c r="H1039" s="45"/>
      <c r="I1039" s="68"/>
      <c r="J1039" s="68"/>
      <c r="K1039" s="42"/>
      <c r="L1039" s="42"/>
      <c r="M1039" s="42"/>
      <c r="N1039" s="56"/>
      <c r="O1039" s="56"/>
      <c r="P1039" s="56"/>
      <c r="Q1039" s="56"/>
      <c r="R1039" s="56"/>
      <c r="S1039" s="56"/>
      <c r="T1039" s="56"/>
      <c r="U1039" s="56"/>
      <c r="V1039" s="56"/>
      <c r="W1039" s="56"/>
      <c r="X1039" s="56"/>
      <c r="Y1039" s="56"/>
      <c r="Z1039" s="56"/>
      <c r="AA1039" s="56"/>
      <c r="AB1039" s="56"/>
      <c r="AC1039" s="62" t="s">
        <v>52</v>
      </c>
      <c r="AD1039" s="69"/>
      <c r="AE1039" s="70" t="s">
        <v>53</v>
      </c>
      <c r="AF1039" s="69"/>
      <c r="AG1039" s="56"/>
      <c r="AH1039" s="47"/>
      <c r="AI1039" s="48"/>
      <c r="AJ1039" s="48"/>
      <c r="AK1039" s="47"/>
      <c r="AL1039" s="49"/>
      <c r="AM1039" s="47"/>
      <c r="AN1039" s="47"/>
      <c r="AO1039" s="47"/>
      <c r="AP1039" s="47"/>
      <c r="AQ1039" s="49"/>
      <c r="AR1039" s="47" t="s">
        <v>52</v>
      </c>
      <c r="AS1039" s="47"/>
      <c r="AT1039" s="47" t="s">
        <v>53</v>
      </c>
      <c r="AU1039" s="47"/>
      <c r="AV1039" s="47"/>
      <c r="AW1039" s="65"/>
    </row>
    <row r="1040" spans="1:49" ht="30" customHeight="1" thickBot="1">
      <c r="A1040" s="1">
        <v>13</v>
      </c>
      <c r="B1040" s="41" t="s">
        <v>1098</v>
      </c>
      <c r="C1040" s="42"/>
      <c r="D1040" s="71" t="s">
        <v>54</v>
      </c>
      <c r="E1040" s="45"/>
      <c r="F1040" s="45"/>
      <c r="G1040" s="45"/>
      <c r="H1040" s="45"/>
      <c r="I1040" s="45"/>
      <c r="J1040" s="45"/>
      <c r="K1040" s="72"/>
      <c r="L1040" s="72"/>
      <c r="M1040" s="73" t="s">
        <v>55</v>
      </c>
      <c r="N1040" s="74"/>
      <c r="O1040" s="74"/>
      <c r="P1040" s="74"/>
      <c r="Q1040" s="74"/>
      <c r="R1040" s="74"/>
      <c r="S1040" s="74"/>
      <c r="T1040" s="74"/>
      <c r="U1040" s="74"/>
      <c r="V1040" s="74"/>
      <c r="W1040" s="74"/>
      <c r="X1040" s="74"/>
      <c r="Y1040" s="74"/>
      <c r="Z1040" s="74"/>
      <c r="AA1040" s="74"/>
      <c r="AB1040" s="74"/>
      <c r="AC1040" s="75" t="s">
        <v>1</v>
      </c>
      <c r="AD1040" s="76"/>
      <c r="AE1040" s="76" t="s">
        <v>2</v>
      </c>
      <c r="AF1040" s="76"/>
      <c r="AG1040" s="77" t="s">
        <v>56</v>
      </c>
      <c r="AH1040" s="78" t="s">
        <v>57</v>
      </c>
      <c r="AI1040" s="79"/>
      <c r="AJ1040" s="79"/>
      <c r="AK1040" s="80"/>
      <c r="AL1040" s="15"/>
      <c r="AM1040" s="80"/>
      <c r="AN1040" s="80"/>
      <c r="AO1040" s="80"/>
      <c r="AP1040" s="80"/>
      <c r="AQ1040" s="15"/>
      <c r="AR1040" s="78" t="s">
        <v>1</v>
      </c>
      <c r="AS1040" s="81"/>
      <c r="AT1040" s="78" t="s">
        <v>2</v>
      </c>
      <c r="AU1040" s="81"/>
      <c r="AV1040" s="82" t="s">
        <v>56</v>
      </c>
      <c r="AW1040" s="83"/>
    </row>
    <row r="1041" spans="1:49" ht="42" customHeight="1">
      <c r="A1041" s="1">
        <v>13</v>
      </c>
      <c r="B1041" s="41" t="s">
        <v>1098</v>
      </c>
      <c r="C1041" s="42"/>
      <c r="D1041" s="474" t="s">
        <v>4</v>
      </c>
      <c r="E1041" s="476" t="s">
        <v>5</v>
      </c>
      <c r="F1041" s="476" t="s">
        <v>6</v>
      </c>
      <c r="G1041" s="476" t="s">
        <v>58</v>
      </c>
      <c r="H1041" s="476" t="s">
        <v>7</v>
      </c>
      <c r="I1041" s="20" t="s">
        <v>8</v>
      </c>
      <c r="J1041" s="20"/>
      <c r="K1041" s="84" t="s">
        <v>9</v>
      </c>
      <c r="L1041" s="85" t="s">
        <v>59</v>
      </c>
      <c r="M1041" s="478" t="s">
        <v>60</v>
      </c>
      <c r="N1041" s="480" t="s">
        <v>61</v>
      </c>
      <c r="O1041" s="482" t="s">
        <v>62</v>
      </c>
      <c r="P1041" s="482" t="s">
        <v>10</v>
      </c>
      <c r="Q1041" s="484" t="s">
        <v>63</v>
      </c>
      <c r="R1041" s="482" t="s">
        <v>64</v>
      </c>
      <c r="S1041" s="482" t="s">
        <v>65</v>
      </c>
      <c r="T1041" s="482" t="s">
        <v>66</v>
      </c>
      <c r="U1041" s="482" t="s">
        <v>67</v>
      </c>
      <c r="V1041" s="484" t="s">
        <v>11</v>
      </c>
      <c r="W1041" s="251" t="s">
        <v>12</v>
      </c>
      <c r="X1041" s="86" t="s">
        <v>13</v>
      </c>
      <c r="Y1041" s="86" t="s">
        <v>14</v>
      </c>
      <c r="Z1041" s="252" t="s">
        <v>15</v>
      </c>
      <c r="AA1041" s="484" t="s">
        <v>16</v>
      </c>
      <c r="AB1041" s="482" t="s">
        <v>17</v>
      </c>
      <c r="AC1041" s="87" t="s">
        <v>18</v>
      </c>
      <c r="AD1041" s="88" t="s">
        <v>19</v>
      </c>
      <c r="AE1041" s="87" t="s">
        <v>30</v>
      </c>
      <c r="AF1041" s="88" t="s">
        <v>21</v>
      </c>
      <c r="AG1041" s="89" t="s">
        <v>22</v>
      </c>
      <c r="AH1041" s="468" t="s">
        <v>23</v>
      </c>
      <c r="AI1041" s="470" t="s">
        <v>24</v>
      </c>
      <c r="AJ1041" s="470" t="s">
        <v>25</v>
      </c>
      <c r="AK1041" s="470" t="s">
        <v>26</v>
      </c>
      <c r="AL1041" s="91" t="s">
        <v>68</v>
      </c>
      <c r="AM1041" s="90" t="s">
        <v>27</v>
      </c>
      <c r="AN1041" s="92" t="s">
        <v>28</v>
      </c>
      <c r="AO1041" s="93" t="s">
        <v>29</v>
      </c>
      <c r="AP1041" s="28" t="s">
        <v>16</v>
      </c>
      <c r="AQ1041" s="472" t="s">
        <v>17</v>
      </c>
      <c r="AR1041" s="94" t="s">
        <v>18</v>
      </c>
      <c r="AS1041" s="95" t="s">
        <v>19</v>
      </c>
      <c r="AT1041" s="94" t="s">
        <v>30</v>
      </c>
      <c r="AU1041" s="95" t="s">
        <v>21</v>
      </c>
      <c r="AV1041" s="96" t="s">
        <v>31</v>
      </c>
      <c r="AW1041" s="83"/>
    </row>
    <row r="1042" spans="1:49" ht="30" customHeight="1" thickBot="1">
      <c r="A1042" s="1">
        <v>13</v>
      </c>
      <c r="B1042" s="41" t="s">
        <v>1098</v>
      </c>
      <c r="C1042" s="42"/>
      <c r="D1042" s="475"/>
      <c r="E1042" s="477"/>
      <c r="F1042" s="477"/>
      <c r="G1042" s="477"/>
      <c r="H1042" s="477"/>
      <c r="I1042" s="97" t="s">
        <v>69</v>
      </c>
      <c r="J1042" s="97" t="s">
        <v>70</v>
      </c>
      <c r="K1042" s="98" t="s">
        <v>34</v>
      </c>
      <c r="L1042" s="99" t="s">
        <v>35</v>
      </c>
      <c r="M1042" s="479"/>
      <c r="N1042" s="481"/>
      <c r="O1042" s="483"/>
      <c r="P1042" s="483"/>
      <c r="Q1042" s="485"/>
      <c r="R1042" s="483"/>
      <c r="S1042" s="483"/>
      <c r="T1042" s="483"/>
      <c r="U1042" s="483"/>
      <c r="V1042" s="485"/>
      <c r="W1042" s="100" t="s">
        <v>36</v>
      </c>
      <c r="X1042" s="100" t="s">
        <v>37</v>
      </c>
      <c r="Y1042" s="100" t="s">
        <v>38</v>
      </c>
      <c r="Z1042" s="101" t="s">
        <v>39</v>
      </c>
      <c r="AA1042" s="485"/>
      <c r="AB1042" s="483"/>
      <c r="AC1042" s="102" t="s">
        <v>40</v>
      </c>
      <c r="AD1042" s="103" t="s">
        <v>40</v>
      </c>
      <c r="AE1042" s="102" t="s">
        <v>40</v>
      </c>
      <c r="AF1042" s="103" t="s">
        <v>40</v>
      </c>
      <c r="AG1042" s="104">
        <v>10</v>
      </c>
      <c r="AH1042" s="469"/>
      <c r="AI1042" s="471"/>
      <c r="AJ1042" s="471"/>
      <c r="AK1042" s="471"/>
      <c r="AL1042" s="36" t="s">
        <v>41</v>
      </c>
      <c r="AM1042" s="105" t="s">
        <v>42</v>
      </c>
      <c r="AN1042" s="106" t="s">
        <v>43</v>
      </c>
      <c r="AO1042" s="107" t="s">
        <v>39</v>
      </c>
      <c r="AP1042" s="37" t="s">
        <v>44</v>
      </c>
      <c r="AQ1042" s="473"/>
      <c r="AR1042" s="108" t="s">
        <v>40</v>
      </c>
      <c r="AS1042" s="109" t="s">
        <v>40</v>
      </c>
      <c r="AT1042" s="108" t="s">
        <v>40</v>
      </c>
      <c r="AU1042" s="109" t="s">
        <v>40</v>
      </c>
      <c r="AV1042" s="40">
        <v>10</v>
      </c>
      <c r="AW1042" s="83"/>
    </row>
    <row r="1043" spans="1:49" ht="30" customHeight="1">
      <c r="A1043" s="1">
        <v>13</v>
      </c>
      <c r="B1043" s="41" t="s">
        <v>1098</v>
      </c>
      <c r="C1043" s="42"/>
      <c r="D1043" s="282" t="s">
        <v>1100</v>
      </c>
      <c r="E1043" s="283" t="s">
        <v>71</v>
      </c>
      <c r="F1043" s="284" t="s">
        <v>72</v>
      </c>
      <c r="G1043" s="284" t="s">
        <v>73</v>
      </c>
      <c r="H1043" s="285" t="s">
        <v>118</v>
      </c>
      <c r="I1043" s="335"/>
      <c r="J1043" s="336"/>
      <c r="K1043" s="288">
        <v>9</v>
      </c>
      <c r="L1043" s="326">
        <v>365</v>
      </c>
      <c r="M1043" s="290" t="s">
        <v>1101</v>
      </c>
      <c r="N1043" s="189" t="s">
        <v>940</v>
      </c>
      <c r="O1043" s="190">
        <v>1</v>
      </c>
      <c r="P1043" s="291" t="s">
        <v>450</v>
      </c>
      <c r="Q1043" s="291">
        <v>0</v>
      </c>
      <c r="R1043" s="291">
        <v>0</v>
      </c>
      <c r="S1043" s="292" t="s">
        <v>706</v>
      </c>
      <c r="T1043" s="292">
        <v>0</v>
      </c>
      <c r="U1043" s="292" t="s">
        <v>1102</v>
      </c>
      <c r="V1043" s="293">
        <v>0</v>
      </c>
      <c r="W1043" s="294">
        <v>36</v>
      </c>
      <c r="X1043" s="295">
        <v>3</v>
      </c>
      <c r="Y1043" s="296">
        <v>3</v>
      </c>
      <c r="Z1043" s="297">
        <v>0</v>
      </c>
      <c r="AA1043" s="291">
        <v>0</v>
      </c>
      <c r="AB1043" s="298" t="s">
        <v>80</v>
      </c>
      <c r="AC1043" s="299" t="s">
        <v>56</v>
      </c>
      <c r="AD1043" s="300" t="s">
        <v>56</v>
      </c>
      <c r="AE1043" s="299" t="s">
        <v>56</v>
      </c>
      <c r="AF1043" s="300">
        <v>0</v>
      </c>
      <c r="AG1043" s="301">
        <v>0</v>
      </c>
      <c r="AH1043" s="301" t="s">
        <v>124</v>
      </c>
      <c r="AI1043" s="302" t="s">
        <v>124</v>
      </c>
      <c r="AJ1043" s="303"/>
      <c r="AK1043" s="304"/>
      <c r="AL1043" s="294"/>
      <c r="AM1043" s="305"/>
      <c r="AN1043" s="306"/>
      <c r="AO1043" s="300">
        <f t="shared" ref="AO1043:AO1066" si="297">IFERROR((AM1043/1000)*K1043*L1043*AN1043/12,0)</f>
        <v>0</v>
      </c>
      <c r="AP1043" s="307" t="s">
        <v>82</v>
      </c>
      <c r="AQ1043" s="298" t="str" cm="1">
        <f t="array" ref="AQ1043">_xlfn.IFS(OR($G1043="公衆街路灯A",$G1043="定額電灯"),$G1043&amp;AP1043,COUNTIF(G1043,"*従量電灯*"),G1043,1,"-")</f>
        <v>従量電灯</v>
      </c>
      <c r="AR1043" s="308" t="str" cm="1">
        <f t="array" ref="AR1043">_xlfn.IFS($AN1043=0,"-",OR($AH1043="対象外",$AH1043="-"),"-",OR($G1043="公衆街路灯A",$G1043="定額電灯"),_xlfn.XLOOKUP($AQ1043,削除禁止_電灯料金!$B:$B,削除禁止_電灯料金!$E:$E,0),1,"-")</f>
        <v>-</v>
      </c>
      <c r="AS1043" s="309" t="str" cm="1">
        <f t="array" ref="AS1043">_xlfn.IFS($AR1043="-","-",OR($G1043="公衆街路灯A",$G1043="定額電灯"),_xlfn.XLOOKUP(AQ1043,削除禁止_電灯料金!$B:$B,削除禁止_電灯料金!$D:$D,0),1,"-")</f>
        <v>-</v>
      </c>
      <c r="AT1043" s="308">
        <f>IFERROR(IF(OR($G1043="公衆街路灯A",$G1043="定額電灯"),"-",ROUND((_xlfn.XLOOKUP($AQ1043,削除禁止_電灯料金!$B:$B,削除禁止_電灯料金!$E:$E)*AM1043/1000*$K1043*$L1043/12),2)),"-")</f>
        <v>0</v>
      </c>
      <c r="AU1043" s="309">
        <f>IFERROR(IF(OR($G1043="公衆街路灯A",$G1043="定額電灯"),"-",ROUND((AM1043/1000*$K1043*$L1043/12)*_xlfn.XLOOKUP($A1043,削除禁止_電灯料金!K:K,削除禁止_電灯料金!M:M,"-"),2)),"-")</f>
        <v>0</v>
      </c>
      <c r="AV1043" s="310">
        <f>IFERROR(IF(OR($G1043="公衆街路灯A",$G1043="定額電灯"),ROUND((((AR1043+AS1043)*AN1043))*12*_xlfn.XLOOKUP($A1043,削除禁止_電灯料金!K:K,削除禁止_電灯料金!N:N),0),ROUND((AT1043+AU1043)*AN1043*12*_xlfn.XLOOKUP($A1043,削除禁止_電灯料金!K:K,削除禁止_電灯料金!N:N),0)),0)</f>
        <v>0</v>
      </c>
      <c r="AW1043" s="145"/>
    </row>
    <row r="1044" spans="1:49" ht="30" customHeight="1">
      <c r="A1044" s="1">
        <v>13</v>
      </c>
      <c r="B1044" s="41" t="s">
        <v>1098</v>
      </c>
      <c r="C1044" s="42"/>
      <c r="D1044" s="180" t="s">
        <v>1100</v>
      </c>
      <c r="E1044" s="181" t="s">
        <v>71</v>
      </c>
      <c r="F1044" s="182" t="s">
        <v>1103</v>
      </c>
      <c r="G1044" s="182" t="s">
        <v>73</v>
      </c>
      <c r="H1044" s="183" t="s">
        <v>118</v>
      </c>
      <c r="I1044" s="184"/>
      <c r="J1044" s="185"/>
      <c r="K1044" s="186" t="s">
        <v>82</v>
      </c>
      <c r="L1044" s="187" t="s">
        <v>82</v>
      </c>
      <c r="M1044" s="313" t="s">
        <v>437</v>
      </c>
      <c r="N1044" s="189" t="s">
        <v>134</v>
      </c>
      <c r="O1044" s="190">
        <v>2</v>
      </c>
      <c r="P1044" s="191" t="s">
        <v>486</v>
      </c>
      <c r="Q1044" s="191">
        <v>0</v>
      </c>
      <c r="R1044" s="191">
        <v>0</v>
      </c>
      <c r="S1044" s="192">
        <v>0</v>
      </c>
      <c r="T1044" s="192">
        <v>0</v>
      </c>
      <c r="U1044" s="192">
        <v>0</v>
      </c>
      <c r="V1044" s="193">
        <v>0</v>
      </c>
      <c r="W1044" s="194" t="s">
        <v>56</v>
      </c>
      <c r="X1044" s="195">
        <v>2</v>
      </c>
      <c r="Y1044" s="196">
        <v>4</v>
      </c>
      <c r="Z1044" s="197">
        <v>0</v>
      </c>
      <c r="AA1044" s="191">
        <v>0</v>
      </c>
      <c r="AB1044" s="198" t="s">
        <v>80</v>
      </c>
      <c r="AC1044" s="199" t="s">
        <v>56</v>
      </c>
      <c r="AD1044" s="200" t="s">
        <v>56</v>
      </c>
      <c r="AE1044" s="199" t="s">
        <v>56</v>
      </c>
      <c r="AF1044" s="200">
        <v>0</v>
      </c>
      <c r="AG1044" s="201">
        <v>0</v>
      </c>
      <c r="AH1044" s="201" t="s">
        <v>124</v>
      </c>
      <c r="AI1044" s="202" t="s">
        <v>487</v>
      </c>
      <c r="AJ1044" s="203"/>
      <c r="AK1044" s="204"/>
      <c r="AL1044" s="194"/>
      <c r="AM1044" s="205"/>
      <c r="AN1044" s="206"/>
      <c r="AO1044" s="200">
        <f t="shared" si="297"/>
        <v>0</v>
      </c>
      <c r="AP1044" s="207" t="s">
        <v>82</v>
      </c>
      <c r="AQ1044" s="198" t="str" cm="1">
        <f t="array" ref="AQ1044">_xlfn.IFS(OR($G1044="公衆街路灯A",$G1044="定額電灯"),$G1044&amp;AP1044,COUNTIF(G1044,"*従量電灯*"),G1044,1,"-")</f>
        <v>従量電灯</v>
      </c>
      <c r="AR1044" s="208" t="str" cm="1">
        <f t="array" ref="AR1044">_xlfn.IFS($AN1044=0,"-",OR($AH1044="対象外",$AH1044="-"),"-",OR($G1044="公衆街路灯A",$G1044="定額電灯"),_xlfn.XLOOKUP($AQ1044,削除禁止_電灯料金!$B:$B,削除禁止_電灯料金!$E:$E,0),1,"-")</f>
        <v>-</v>
      </c>
      <c r="AS1044" s="209" t="str" cm="1">
        <f t="array" ref="AS1044">_xlfn.IFS($AR1044="-","-",OR($G1044="公衆街路灯A",$G1044="定額電灯"),_xlfn.XLOOKUP(AQ1044,削除禁止_電灯料金!$B:$B,削除禁止_電灯料金!$D:$D,0),1,"-")</f>
        <v>-</v>
      </c>
      <c r="AT1044" s="208" t="str">
        <f>IFERROR(IF(OR($G1044="公衆街路灯A",$G1044="定額電灯"),"-",ROUND((_xlfn.XLOOKUP($AQ1044,削除禁止_電灯料金!$B:$B,削除禁止_電灯料金!$E:$E)*AM1044/1000*$K1044*$L1044/12),2)),"-")</f>
        <v>-</v>
      </c>
      <c r="AU1044" s="209" t="str">
        <f>IFERROR(IF(OR($G1044="公衆街路灯A",$G1044="定額電灯"),"-",ROUND((AM1044/1000*$K1044*$L1044/12)*_xlfn.XLOOKUP($A1044,削除禁止_電灯料金!K:K,削除禁止_電灯料金!M:M,"-"),2)),"-")</f>
        <v>-</v>
      </c>
      <c r="AV1044" s="210">
        <f>IFERROR(IF(OR($G1044="公衆街路灯A",$G1044="定額電灯"),ROUND((((AR1044+AS1044)*AN1044))*12*_xlfn.XLOOKUP($A1044,削除禁止_電灯料金!K:K,削除禁止_電灯料金!N:N),0),ROUND((AT1044+AU1044)*AN1044*12*_xlfn.XLOOKUP($A1044,削除禁止_電灯料金!K:K,削除禁止_電灯料金!N:N),0)),0)</f>
        <v>0</v>
      </c>
      <c r="AW1044" s="145"/>
    </row>
    <row r="1045" spans="1:49" ht="30" customHeight="1">
      <c r="A1045" s="1">
        <v>13</v>
      </c>
      <c r="B1045" s="41" t="s">
        <v>1098</v>
      </c>
      <c r="C1045" s="42"/>
      <c r="D1045" s="180" t="s">
        <v>1100</v>
      </c>
      <c r="E1045" s="181" t="s">
        <v>71</v>
      </c>
      <c r="F1045" s="182" t="s">
        <v>1104</v>
      </c>
      <c r="G1045" s="182" t="s">
        <v>73</v>
      </c>
      <c r="H1045" s="183" t="s">
        <v>118</v>
      </c>
      <c r="I1045" s="184"/>
      <c r="J1045" s="185"/>
      <c r="K1045" s="186" t="s">
        <v>82</v>
      </c>
      <c r="L1045" s="187" t="s">
        <v>82</v>
      </c>
      <c r="M1045" s="313" t="s">
        <v>419</v>
      </c>
      <c r="N1045" s="189" t="s">
        <v>75</v>
      </c>
      <c r="O1045" s="190">
        <v>1</v>
      </c>
      <c r="P1045" s="191" t="s">
        <v>486</v>
      </c>
      <c r="Q1045" s="191">
        <v>0</v>
      </c>
      <c r="R1045" s="191" t="s">
        <v>793</v>
      </c>
      <c r="S1045" s="192" t="s">
        <v>1105</v>
      </c>
      <c r="T1045" s="192">
        <v>0</v>
      </c>
      <c r="U1045" s="192">
        <v>0</v>
      </c>
      <c r="V1045" s="193">
        <v>0</v>
      </c>
      <c r="W1045" s="194" t="s">
        <v>56</v>
      </c>
      <c r="X1045" s="195">
        <v>26</v>
      </c>
      <c r="Y1045" s="196">
        <v>26</v>
      </c>
      <c r="Z1045" s="197">
        <v>0</v>
      </c>
      <c r="AA1045" s="191">
        <v>0</v>
      </c>
      <c r="AB1045" s="198" t="s">
        <v>80</v>
      </c>
      <c r="AC1045" s="199" t="s">
        <v>56</v>
      </c>
      <c r="AD1045" s="200" t="s">
        <v>56</v>
      </c>
      <c r="AE1045" s="199" t="s">
        <v>56</v>
      </c>
      <c r="AF1045" s="200">
        <v>0</v>
      </c>
      <c r="AG1045" s="201">
        <v>0</v>
      </c>
      <c r="AH1045" s="201" t="s">
        <v>124</v>
      </c>
      <c r="AI1045" s="202" t="s">
        <v>487</v>
      </c>
      <c r="AJ1045" s="203"/>
      <c r="AK1045" s="204"/>
      <c r="AL1045" s="194"/>
      <c r="AM1045" s="205"/>
      <c r="AN1045" s="206"/>
      <c r="AO1045" s="200">
        <f t="shared" si="297"/>
        <v>0</v>
      </c>
      <c r="AP1045" s="207" t="s">
        <v>82</v>
      </c>
      <c r="AQ1045" s="198" t="str" cm="1">
        <f t="array" ref="AQ1045">_xlfn.IFS(OR($G1045="公衆街路灯A",$G1045="定額電灯"),$G1045&amp;AP1045,COUNTIF(G1045,"*従量電灯*"),G1045,1,"-")</f>
        <v>従量電灯</v>
      </c>
      <c r="AR1045" s="208" t="str" cm="1">
        <f t="array" ref="AR1045">_xlfn.IFS($AN1045=0,"-",OR($AH1045="対象外",$AH1045="-"),"-",OR($G1045="公衆街路灯A",$G1045="定額電灯"),_xlfn.XLOOKUP($AQ1045,削除禁止_電灯料金!$B:$B,削除禁止_電灯料金!$E:$E,0),1,"-")</f>
        <v>-</v>
      </c>
      <c r="AS1045" s="209" t="str" cm="1">
        <f t="array" ref="AS1045">_xlfn.IFS($AR1045="-","-",OR($G1045="公衆街路灯A",$G1045="定額電灯"),_xlfn.XLOOKUP(AQ1045,削除禁止_電灯料金!$B:$B,削除禁止_電灯料金!$D:$D,0),1,"-")</f>
        <v>-</v>
      </c>
      <c r="AT1045" s="208" t="str">
        <f>IFERROR(IF(OR($G1045="公衆街路灯A",$G1045="定額電灯"),"-",ROUND((_xlfn.XLOOKUP($AQ1045,削除禁止_電灯料金!$B:$B,削除禁止_電灯料金!$E:$E)*AM1045/1000*$K1045*$L1045/12),2)),"-")</f>
        <v>-</v>
      </c>
      <c r="AU1045" s="209" t="str">
        <f>IFERROR(IF(OR($G1045="公衆街路灯A",$G1045="定額電灯"),"-",ROUND((AM1045/1000*$K1045*$L1045/12)*_xlfn.XLOOKUP($A1045,削除禁止_電灯料金!K:K,削除禁止_電灯料金!M:M,"-"),2)),"-")</f>
        <v>-</v>
      </c>
      <c r="AV1045" s="210">
        <f>IFERROR(IF(OR($G1045="公衆街路灯A",$G1045="定額電灯"),ROUND((((AR1045+AS1045)*AN1045))*12*_xlfn.XLOOKUP($A1045,削除禁止_電灯料金!K:K,削除禁止_電灯料金!N:N),0),ROUND((AT1045+AU1045)*AN1045*12*_xlfn.XLOOKUP($A1045,削除禁止_電灯料金!K:K,削除禁止_電灯料金!N:N),0)),0)</f>
        <v>0</v>
      </c>
      <c r="AW1045" s="145"/>
    </row>
    <row r="1046" spans="1:49" ht="30" customHeight="1">
      <c r="A1046" s="1">
        <v>13</v>
      </c>
      <c r="B1046" s="41" t="s">
        <v>1098</v>
      </c>
      <c r="C1046" s="42"/>
      <c r="D1046" s="180" t="s">
        <v>1100</v>
      </c>
      <c r="E1046" s="181" t="s">
        <v>71</v>
      </c>
      <c r="F1046" s="182" t="s">
        <v>1104</v>
      </c>
      <c r="G1046" s="182" t="s">
        <v>73</v>
      </c>
      <c r="H1046" s="183" t="s">
        <v>118</v>
      </c>
      <c r="I1046" s="184"/>
      <c r="J1046" s="185"/>
      <c r="K1046" s="186" t="s">
        <v>82</v>
      </c>
      <c r="L1046" s="187" t="s">
        <v>82</v>
      </c>
      <c r="M1046" s="313" t="s">
        <v>421</v>
      </c>
      <c r="N1046" s="189" t="s">
        <v>940</v>
      </c>
      <c r="O1046" s="190">
        <v>1</v>
      </c>
      <c r="P1046" s="191" t="s">
        <v>486</v>
      </c>
      <c r="Q1046" s="191">
        <v>0</v>
      </c>
      <c r="R1046" s="191">
        <v>0</v>
      </c>
      <c r="S1046" s="192" t="s">
        <v>1105</v>
      </c>
      <c r="T1046" s="192" t="s">
        <v>1106</v>
      </c>
      <c r="U1046" s="192">
        <v>0</v>
      </c>
      <c r="V1046" s="193">
        <v>0</v>
      </c>
      <c r="W1046" s="194" t="s">
        <v>56</v>
      </c>
      <c r="X1046" s="195">
        <v>25</v>
      </c>
      <c r="Y1046" s="196">
        <v>25</v>
      </c>
      <c r="Z1046" s="197">
        <v>0</v>
      </c>
      <c r="AA1046" s="191">
        <v>0</v>
      </c>
      <c r="AB1046" s="198" t="s">
        <v>80</v>
      </c>
      <c r="AC1046" s="199" t="s">
        <v>56</v>
      </c>
      <c r="AD1046" s="200" t="s">
        <v>56</v>
      </c>
      <c r="AE1046" s="199" t="s">
        <v>56</v>
      </c>
      <c r="AF1046" s="200">
        <v>0</v>
      </c>
      <c r="AG1046" s="201">
        <v>0</v>
      </c>
      <c r="AH1046" s="201" t="s">
        <v>124</v>
      </c>
      <c r="AI1046" s="202" t="s">
        <v>487</v>
      </c>
      <c r="AJ1046" s="203"/>
      <c r="AK1046" s="204"/>
      <c r="AL1046" s="194"/>
      <c r="AM1046" s="205"/>
      <c r="AN1046" s="206"/>
      <c r="AO1046" s="200">
        <f t="shared" si="297"/>
        <v>0</v>
      </c>
      <c r="AP1046" s="207" t="s">
        <v>82</v>
      </c>
      <c r="AQ1046" s="198" t="str" cm="1">
        <f t="array" ref="AQ1046">_xlfn.IFS(OR($G1046="公衆街路灯A",$G1046="定額電灯"),$G1046&amp;AP1046,COUNTIF(G1046,"*従量電灯*"),G1046,1,"-")</f>
        <v>従量電灯</v>
      </c>
      <c r="AR1046" s="208" t="str" cm="1">
        <f t="array" ref="AR1046">_xlfn.IFS($AN1046=0,"-",OR($AH1046="対象外",$AH1046="-"),"-",OR($G1046="公衆街路灯A",$G1046="定額電灯"),_xlfn.XLOOKUP($AQ1046,削除禁止_電灯料金!$B:$B,削除禁止_電灯料金!$E:$E,0),1,"-")</f>
        <v>-</v>
      </c>
      <c r="AS1046" s="209" t="str" cm="1">
        <f t="array" ref="AS1046">_xlfn.IFS($AR1046="-","-",OR($G1046="公衆街路灯A",$G1046="定額電灯"),_xlfn.XLOOKUP(AQ1046,削除禁止_電灯料金!$B:$B,削除禁止_電灯料金!$D:$D,0),1,"-")</f>
        <v>-</v>
      </c>
      <c r="AT1046" s="208" t="str">
        <f>IFERROR(IF(OR($G1046="公衆街路灯A",$G1046="定額電灯"),"-",ROUND((_xlfn.XLOOKUP($AQ1046,削除禁止_電灯料金!$B:$B,削除禁止_電灯料金!$E:$E)*AM1046/1000*$K1046*$L1046/12),2)),"-")</f>
        <v>-</v>
      </c>
      <c r="AU1046" s="209" t="str">
        <f>IFERROR(IF(OR($G1046="公衆街路灯A",$G1046="定額電灯"),"-",ROUND((AM1046/1000*$K1046*$L1046/12)*_xlfn.XLOOKUP($A1046,削除禁止_電灯料金!K:K,削除禁止_電灯料金!M:M,"-"),2)),"-")</f>
        <v>-</v>
      </c>
      <c r="AV1046" s="210">
        <f>IFERROR(IF(OR($G1046="公衆街路灯A",$G1046="定額電灯"),ROUND((((AR1046+AS1046)*AN1046))*12*_xlfn.XLOOKUP($A1046,削除禁止_電灯料金!K:K,削除禁止_電灯料金!N:N),0),ROUND((AT1046+AU1046)*AN1046*12*_xlfn.XLOOKUP($A1046,削除禁止_電灯料金!K:K,削除禁止_電灯料金!N:N),0)),0)</f>
        <v>0</v>
      </c>
      <c r="AW1046" s="145"/>
    </row>
    <row r="1047" spans="1:49" ht="30" customHeight="1">
      <c r="A1047" s="1">
        <v>13</v>
      </c>
      <c r="B1047" s="41" t="s">
        <v>1098</v>
      </c>
      <c r="C1047" s="42"/>
      <c r="D1047" s="146" t="s">
        <v>1100</v>
      </c>
      <c r="E1047" s="147" t="s">
        <v>71</v>
      </c>
      <c r="F1047" s="148" t="s">
        <v>1107</v>
      </c>
      <c r="G1047" s="148" t="s">
        <v>73</v>
      </c>
      <c r="H1047" s="149"/>
      <c r="I1047" s="150"/>
      <c r="J1047" s="151"/>
      <c r="K1047" s="152">
        <v>9</v>
      </c>
      <c r="L1047" s="266">
        <v>365</v>
      </c>
      <c r="M1047" s="281" t="s">
        <v>1108</v>
      </c>
      <c r="N1047" s="119" t="s">
        <v>134</v>
      </c>
      <c r="O1047" s="120">
        <v>2</v>
      </c>
      <c r="P1047" s="155" t="s">
        <v>227</v>
      </c>
      <c r="Q1047" s="155">
        <v>0</v>
      </c>
      <c r="R1047" s="155">
        <v>0</v>
      </c>
      <c r="S1047" s="156">
        <v>0</v>
      </c>
      <c r="T1047" s="156">
        <v>0</v>
      </c>
      <c r="U1047" s="156">
        <v>0</v>
      </c>
      <c r="V1047" s="157">
        <v>0</v>
      </c>
      <c r="W1047" s="158">
        <v>47</v>
      </c>
      <c r="X1047" s="159">
        <v>1</v>
      </c>
      <c r="Y1047" s="160">
        <v>2</v>
      </c>
      <c r="Z1047" s="161">
        <f t="shared" ref="Z1047:Z1048" si="298">K1047*L1047*W1047*Y1047/12/1000</f>
        <v>25.732500000000002</v>
      </c>
      <c r="AA1047" s="155">
        <v>0</v>
      </c>
      <c r="AB1047" s="162" t="s">
        <v>80</v>
      </c>
      <c r="AC1047" s="163" t="s">
        <v>56</v>
      </c>
      <c r="AD1047" s="164" t="s">
        <v>56</v>
      </c>
      <c r="AE1047" s="163" t="s">
        <v>56</v>
      </c>
      <c r="AF1047" s="164">
        <f t="shared" ref="AF1047:AF1048" si="299">$B$2*Z1047/Y1047</f>
        <v>385.98750000000001</v>
      </c>
      <c r="AG1047" s="165">
        <f t="shared" ref="AG1047:AG1048" si="300">Y1047*AF1047*120</f>
        <v>92637</v>
      </c>
      <c r="AH1047" s="166" t="s">
        <v>113</v>
      </c>
      <c r="AI1047" s="167"/>
      <c r="AJ1047" s="168"/>
      <c r="AK1047" s="169"/>
      <c r="AL1047" s="170"/>
      <c r="AM1047" s="171"/>
      <c r="AN1047" s="172"/>
      <c r="AO1047" s="173">
        <f t="shared" si="297"/>
        <v>0</v>
      </c>
      <c r="AP1047" s="174" t="s">
        <v>82</v>
      </c>
      <c r="AQ1047" s="175" t="str" cm="1">
        <f t="array" ref="AQ1047">_xlfn.IFS(OR($G1047="公衆街路灯A",$G1047="定額電灯"),$G1047&amp;AP1047,COUNTIF(G1047,"*従量電灯*"),G1047,1,"-")</f>
        <v>従量電灯</v>
      </c>
      <c r="AR1047" s="176" t="str" cm="1">
        <f t="array" ref="AR1047">_xlfn.IFS($AN1047=0,"-",OR($AH1047="対象外",$AH1047="-"),"-",OR($G1047="公衆街路灯A",$G1047="定額電灯"),_xlfn.XLOOKUP($AQ1047,削除禁止_電灯料金!$B:$B,削除禁止_電灯料金!$E:$E,0),1,"-")</f>
        <v>-</v>
      </c>
      <c r="AS1047" s="177" t="str" cm="1">
        <f t="array" ref="AS1047">_xlfn.IFS($AR1047="-","-",OR($G1047="公衆街路灯A",$G1047="定額電灯"),_xlfn.XLOOKUP(AQ1047,削除禁止_電灯料金!$B:$B,削除禁止_電灯料金!$D:$D,0),1,"-")</f>
        <v>-</v>
      </c>
      <c r="AT1047" s="176">
        <f>IFERROR(IF(OR($G1047="公衆街路灯A",$G1047="定額電灯"),"-",ROUND((_xlfn.XLOOKUP($AQ1047,削除禁止_電灯料金!$B:$B,削除禁止_電灯料金!$E:$E)*AM1047/1000*$K1047*$L1047/12),2)),"-")</f>
        <v>0</v>
      </c>
      <c r="AU1047" s="177">
        <f>IFERROR(IF(OR($G1047="公衆街路灯A",$G1047="定額電灯"),"-",ROUND((AM1047/1000*$K1047*$L1047/12)*_xlfn.XLOOKUP($A1047,削除禁止_電灯料金!K:K,削除禁止_電灯料金!M:M,"-"),2)),"-")</f>
        <v>0</v>
      </c>
      <c r="AV1047" s="178">
        <f>IFERROR(IF(OR($G1047="公衆街路灯A",$G1047="定額電灯"),ROUND((((AR1047+AS1047)*AN1047))*12*_xlfn.XLOOKUP($A1047,削除禁止_電灯料金!K:K,削除禁止_電灯料金!N:N),0),ROUND((AT1047+AU1047)*AN1047*12*_xlfn.XLOOKUP($A1047,削除禁止_電灯料金!K:K,削除禁止_電灯料金!N:N),0)),0)</f>
        <v>0</v>
      </c>
      <c r="AW1047" s="145"/>
    </row>
    <row r="1048" spans="1:49" ht="30" customHeight="1">
      <c r="A1048" s="1">
        <v>13</v>
      </c>
      <c r="B1048" s="41" t="s">
        <v>1098</v>
      </c>
      <c r="C1048" s="42"/>
      <c r="D1048" s="146" t="s">
        <v>1100</v>
      </c>
      <c r="E1048" s="147" t="s">
        <v>71</v>
      </c>
      <c r="F1048" s="148" t="s">
        <v>1107</v>
      </c>
      <c r="G1048" s="148" t="s">
        <v>73</v>
      </c>
      <c r="H1048" s="149"/>
      <c r="I1048" s="150"/>
      <c r="J1048" s="151"/>
      <c r="K1048" s="152">
        <v>9</v>
      </c>
      <c r="L1048" s="266">
        <v>365</v>
      </c>
      <c r="M1048" s="281" t="s">
        <v>1109</v>
      </c>
      <c r="N1048" s="119" t="s">
        <v>134</v>
      </c>
      <c r="O1048" s="120">
        <v>1</v>
      </c>
      <c r="P1048" s="155" t="s">
        <v>227</v>
      </c>
      <c r="Q1048" s="155">
        <v>0</v>
      </c>
      <c r="R1048" s="155">
        <v>0</v>
      </c>
      <c r="S1048" s="156">
        <v>0</v>
      </c>
      <c r="T1048" s="156">
        <v>0</v>
      </c>
      <c r="U1048" s="156">
        <v>0</v>
      </c>
      <c r="V1048" s="157">
        <v>0</v>
      </c>
      <c r="W1048" s="158">
        <v>47</v>
      </c>
      <c r="X1048" s="159">
        <v>1</v>
      </c>
      <c r="Y1048" s="160">
        <v>1</v>
      </c>
      <c r="Z1048" s="161">
        <f t="shared" si="298"/>
        <v>12.866250000000001</v>
      </c>
      <c r="AA1048" s="155">
        <v>0</v>
      </c>
      <c r="AB1048" s="162" t="s">
        <v>80</v>
      </c>
      <c r="AC1048" s="163" t="s">
        <v>56</v>
      </c>
      <c r="AD1048" s="164" t="s">
        <v>56</v>
      </c>
      <c r="AE1048" s="163" t="s">
        <v>56</v>
      </c>
      <c r="AF1048" s="164">
        <f t="shared" si="299"/>
        <v>385.98750000000001</v>
      </c>
      <c r="AG1048" s="165">
        <f t="shared" si="300"/>
        <v>46318.5</v>
      </c>
      <c r="AH1048" s="166" t="s">
        <v>113</v>
      </c>
      <c r="AI1048" s="167"/>
      <c r="AJ1048" s="168"/>
      <c r="AK1048" s="169"/>
      <c r="AL1048" s="170"/>
      <c r="AM1048" s="171"/>
      <c r="AN1048" s="172"/>
      <c r="AO1048" s="173">
        <f t="shared" si="297"/>
        <v>0</v>
      </c>
      <c r="AP1048" s="174" t="s">
        <v>82</v>
      </c>
      <c r="AQ1048" s="175" t="str" cm="1">
        <f t="array" ref="AQ1048">_xlfn.IFS(OR($G1048="公衆街路灯A",$G1048="定額電灯"),$G1048&amp;AP1048,COUNTIF(G1048,"*従量電灯*"),G1048,1,"-")</f>
        <v>従量電灯</v>
      </c>
      <c r="AR1048" s="176" t="str" cm="1">
        <f t="array" ref="AR1048">_xlfn.IFS($AN1048=0,"-",OR($AH1048="対象外",$AH1048="-"),"-",OR($G1048="公衆街路灯A",$G1048="定額電灯"),_xlfn.XLOOKUP($AQ1048,削除禁止_電灯料金!$B:$B,削除禁止_電灯料金!$E:$E,0),1,"-")</f>
        <v>-</v>
      </c>
      <c r="AS1048" s="177" t="str" cm="1">
        <f t="array" ref="AS1048">_xlfn.IFS($AR1048="-","-",OR($G1048="公衆街路灯A",$G1048="定額電灯"),_xlfn.XLOOKUP(AQ1048,削除禁止_電灯料金!$B:$B,削除禁止_電灯料金!$D:$D,0),1,"-")</f>
        <v>-</v>
      </c>
      <c r="AT1048" s="176">
        <f>IFERROR(IF(OR($G1048="公衆街路灯A",$G1048="定額電灯"),"-",ROUND((_xlfn.XLOOKUP($AQ1048,削除禁止_電灯料金!$B:$B,削除禁止_電灯料金!$E:$E)*AM1048/1000*$K1048*$L1048/12),2)),"-")</f>
        <v>0</v>
      </c>
      <c r="AU1048" s="177">
        <f>IFERROR(IF(OR($G1048="公衆街路灯A",$G1048="定額電灯"),"-",ROUND((AM1048/1000*$K1048*$L1048/12)*_xlfn.XLOOKUP($A1048,削除禁止_電灯料金!K:K,削除禁止_電灯料金!M:M,"-"),2)),"-")</f>
        <v>0</v>
      </c>
      <c r="AV1048" s="178">
        <f>IFERROR(IF(OR($G1048="公衆街路灯A",$G1048="定額電灯"),ROUND((((AR1048+AS1048)*AN1048))*12*_xlfn.XLOOKUP($A1048,削除禁止_電灯料金!K:K,削除禁止_電灯料金!N:N),0),ROUND((AT1048+AU1048)*AN1048*12*_xlfn.XLOOKUP($A1048,削除禁止_電灯料金!K:K,削除禁止_電灯料金!N:N),0)),0)</f>
        <v>0</v>
      </c>
      <c r="AW1048" s="145"/>
    </row>
    <row r="1049" spans="1:49" ht="30" customHeight="1">
      <c r="A1049" s="1">
        <v>13</v>
      </c>
      <c r="B1049" s="41" t="s">
        <v>1098</v>
      </c>
      <c r="C1049" s="42"/>
      <c r="D1049" s="180" t="s">
        <v>1100</v>
      </c>
      <c r="E1049" s="181" t="s">
        <v>71</v>
      </c>
      <c r="F1049" s="182" t="s">
        <v>108</v>
      </c>
      <c r="G1049" s="182" t="s">
        <v>73</v>
      </c>
      <c r="H1049" s="183" t="s">
        <v>118</v>
      </c>
      <c r="I1049" s="184"/>
      <c r="J1049" s="185"/>
      <c r="K1049" s="186" t="s">
        <v>82</v>
      </c>
      <c r="L1049" s="187" t="s">
        <v>82</v>
      </c>
      <c r="M1049" s="313" t="s">
        <v>437</v>
      </c>
      <c r="N1049" s="189" t="s">
        <v>134</v>
      </c>
      <c r="O1049" s="190">
        <v>2</v>
      </c>
      <c r="P1049" s="191" t="s">
        <v>486</v>
      </c>
      <c r="Q1049" s="191">
        <v>0</v>
      </c>
      <c r="R1049" s="191">
        <v>0</v>
      </c>
      <c r="S1049" s="192">
        <v>0</v>
      </c>
      <c r="T1049" s="192">
        <v>0</v>
      </c>
      <c r="U1049" s="192">
        <v>0</v>
      </c>
      <c r="V1049" s="193">
        <v>0</v>
      </c>
      <c r="W1049" s="194" t="s">
        <v>56</v>
      </c>
      <c r="X1049" s="195">
        <v>2</v>
      </c>
      <c r="Y1049" s="196">
        <v>4</v>
      </c>
      <c r="Z1049" s="197">
        <v>0</v>
      </c>
      <c r="AA1049" s="191">
        <v>0</v>
      </c>
      <c r="AB1049" s="198" t="s">
        <v>80</v>
      </c>
      <c r="AC1049" s="199" t="s">
        <v>56</v>
      </c>
      <c r="AD1049" s="200" t="s">
        <v>56</v>
      </c>
      <c r="AE1049" s="199" t="s">
        <v>56</v>
      </c>
      <c r="AF1049" s="200">
        <v>0</v>
      </c>
      <c r="AG1049" s="201">
        <v>0</v>
      </c>
      <c r="AH1049" s="201" t="s">
        <v>124</v>
      </c>
      <c r="AI1049" s="202" t="s">
        <v>487</v>
      </c>
      <c r="AJ1049" s="203"/>
      <c r="AK1049" s="204"/>
      <c r="AL1049" s="194"/>
      <c r="AM1049" s="205"/>
      <c r="AN1049" s="206"/>
      <c r="AO1049" s="200">
        <f t="shared" si="297"/>
        <v>0</v>
      </c>
      <c r="AP1049" s="207" t="s">
        <v>82</v>
      </c>
      <c r="AQ1049" s="198" t="str" cm="1">
        <f t="array" ref="AQ1049">_xlfn.IFS(OR($G1049="公衆街路灯A",$G1049="定額電灯"),$G1049&amp;AP1049,COUNTIF(G1049,"*従量電灯*"),G1049,1,"-")</f>
        <v>従量電灯</v>
      </c>
      <c r="AR1049" s="208" t="str" cm="1">
        <f t="array" ref="AR1049">_xlfn.IFS($AN1049=0,"-",OR($AH1049="対象外",$AH1049="-"),"-",OR($G1049="公衆街路灯A",$G1049="定額電灯"),_xlfn.XLOOKUP($AQ1049,削除禁止_電灯料金!$B:$B,削除禁止_電灯料金!$E:$E,0),1,"-")</f>
        <v>-</v>
      </c>
      <c r="AS1049" s="209" t="str" cm="1">
        <f t="array" ref="AS1049">_xlfn.IFS($AR1049="-","-",OR($G1049="公衆街路灯A",$G1049="定額電灯"),_xlfn.XLOOKUP(AQ1049,削除禁止_電灯料金!$B:$B,削除禁止_電灯料金!$D:$D,0),1,"-")</f>
        <v>-</v>
      </c>
      <c r="AT1049" s="208" t="str">
        <f>IFERROR(IF(OR($G1049="公衆街路灯A",$G1049="定額電灯"),"-",ROUND((_xlfn.XLOOKUP($AQ1049,削除禁止_電灯料金!$B:$B,削除禁止_電灯料金!$E:$E)*AM1049/1000*$K1049*$L1049/12),2)),"-")</f>
        <v>-</v>
      </c>
      <c r="AU1049" s="209" t="str">
        <f>IFERROR(IF(OR($G1049="公衆街路灯A",$G1049="定額電灯"),"-",ROUND((AM1049/1000*$K1049*$L1049/12)*_xlfn.XLOOKUP($A1049,削除禁止_電灯料金!K:K,削除禁止_電灯料金!M:M,"-"),2)),"-")</f>
        <v>-</v>
      </c>
      <c r="AV1049" s="210">
        <f>IFERROR(IF(OR($G1049="公衆街路灯A",$G1049="定額電灯"),ROUND((((AR1049+AS1049)*AN1049))*12*_xlfn.XLOOKUP($A1049,削除禁止_電灯料金!K:K,削除禁止_電灯料金!N:N),0),ROUND((AT1049+AU1049)*AN1049*12*_xlfn.XLOOKUP($A1049,削除禁止_電灯料金!K:K,削除禁止_電灯料金!N:N),0)),0)</f>
        <v>0</v>
      </c>
      <c r="AW1049" s="145"/>
    </row>
    <row r="1050" spans="1:49" ht="30" customHeight="1">
      <c r="A1050" s="1">
        <v>13</v>
      </c>
      <c r="B1050" s="41" t="s">
        <v>1098</v>
      </c>
      <c r="C1050" s="42"/>
      <c r="D1050" s="180" t="s">
        <v>1100</v>
      </c>
      <c r="E1050" s="181" t="s">
        <v>71</v>
      </c>
      <c r="F1050" s="182" t="s">
        <v>1110</v>
      </c>
      <c r="G1050" s="182" t="s">
        <v>73</v>
      </c>
      <c r="H1050" s="183" t="s">
        <v>118</v>
      </c>
      <c r="I1050" s="184"/>
      <c r="J1050" s="185"/>
      <c r="K1050" s="186" t="s">
        <v>82</v>
      </c>
      <c r="L1050" s="187" t="s">
        <v>82</v>
      </c>
      <c r="M1050" s="313" t="s">
        <v>437</v>
      </c>
      <c r="N1050" s="189" t="s">
        <v>134</v>
      </c>
      <c r="O1050" s="190">
        <v>2</v>
      </c>
      <c r="P1050" s="191" t="s">
        <v>486</v>
      </c>
      <c r="Q1050" s="191">
        <v>0</v>
      </c>
      <c r="R1050" s="191">
        <v>0</v>
      </c>
      <c r="S1050" s="192">
        <v>0</v>
      </c>
      <c r="T1050" s="192">
        <v>0</v>
      </c>
      <c r="U1050" s="192">
        <v>0</v>
      </c>
      <c r="V1050" s="193">
        <v>0</v>
      </c>
      <c r="W1050" s="194" t="s">
        <v>56</v>
      </c>
      <c r="X1050" s="195">
        <v>1</v>
      </c>
      <c r="Y1050" s="196">
        <v>2</v>
      </c>
      <c r="Z1050" s="197">
        <v>0</v>
      </c>
      <c r="AA1050" s="191">
        <v>0</v>
      </c>
      <c r="AB1050" s="198" t="s">
        <v>80</v>
      </c>
      <c r="AC1050" s="199" t="s">
        <v>56</v>
      </c>
      <c r="AD1050" s="200" t="s">
        <v>56</v>
      </c>
      <c r="AE1050" s="199" t="s">
        <v>56</v>
      </c>
      <c r="AF1050" s="200">
        <v>0</v>
      </c>
      <c r="AG1050" s="201">
        <v>0</v>
      </c>
      <c r="AH1050" s="201" t="s">
        <v>124</v>
      </c>
      <c r="AI1050" s="202" t="s">
        <v>487</v>
      </c>
      <c r="AJ1050" s="203"/>
      <c r="AK1050" s="204"/>
      <c r="AL1050" s="194"/>
      <c r="AM1050" s="205"/>
      <c r="AN1050" s="206"/>
      <c r="AO1050" s="200">
        <f t="shared" si="297"/>
        <v>0</v>
      </c>
      <c r="AP1050" s="207" t="s">
        <v>82</v>
      </c>
      <c r="AQ1050" s="198" t="str" cm="1">
        <f t="array" ref="AQ1050">_xlfn.IFS(OR($G1050="公衆街路灯A",$G1050="定額電灯"),$G1050&amp;AP1050,COUNTIF(G1050,"*従量電灯*"),G1050,1,"-")</f>
        <v>従量電灯</v>
      </c>
      <c r="AR1050" s="208" t="str" cm="1">
        <f t="array" ref="AR1050">_xlfn.IFS($AN1050=0,"-",OR($AH1050="対象外",$AH1050="-"),"-",OR($G1050="公衆街路灯A",$G1050="定額電灯"),_xlfn.XLOOKUP($AQ1050,削除禁止_電灯料金!$B:$B,削除禁止_電灯料金!$E:$E,0),1,"-")</f>
        <v>-</v>
      </c>
      <c r="AS1050" s="209" t="str" cm="1">
        <f t="array" ref="AS1050">_xlfn.IFS($AR1050="-","-",OR($G1050="公衆街路灯A",$G1050="定額電灯"),_xlfn.XLOOKUP(AQ1050,削除禁止_電灯料金!$B:$B,削除禁止_電灯料金!$D:$D,0),1,"-")</f>
        <v>-</v>
      </c>
      <c r="AT1050" s="208" t="str">
        <f>IFERROR(IF(OR($G1050="公衆街路灯A",$G1050="定額電灯"),"-",ROUND((_xlfn.XLOOKUP($AQ1050,削除禁止_電灯料金!$B:$B,削除禁止_電灯料金!$E:$E)*AM1050/1000*$K1050*$L1050/12),2)),"-")</f>
        <v>-</v>
      </c>
      <c r="AU1050" s="209" t="str">
        <f>IFERROR(IF(OR($G1050="公衆街路灯A",$G1050="定額電灯"),"-",ROUND((AM1050/1000*$K1050*$L1050/12)*_xlfn.XLOOKUP($A1050,削除禁止_電灯料金!K:K,削除禁止_電灯料金!M:M,"-"),2)),"-")</f>
        <v>-</v>
      </c>
      <c r="AV1050" s="210">
        <f>IFERROR(IF(OR($G1050="公衆街路灯A",$G1050="定額電灯"),ROUND((((AR1050+AS1050)*AN1050))*12*_xlfn.XLOOKUP($A1050,削除禁止_電灯料金!K:K,削除禁止_電灯料金!N:N),0),ROUND((AT1050+AU1050)*AN1050*12*_xlfn.XLOOKUP($A1050,削除禁止_電灯料金!K:K,削除禁止_電灯料金!N:N),0)),0)</f>
        <v>0</v>
      </c>
      <c r="AW1050" s="145"/>
    </row>
    <row r="1051" spans="1:49" ht="30" customHeight="1">
      <c r="A1051" s="1">
        <v>13</v>
      </c>
      <c r="B1051" s="41" t="s">
        <v>1098</v>
      </c>
      <c r="C1051" s="42"/>
      <c r="D1051" s="180" t="s">
        <v>1100</v>
      </c>
      <c r="E1051" s="181" t="s">
        <v>71</v>
      </c>
      <c r="F1051" s="182" t="s">
        <v>195</v>
      </c>
      <c r="G1051" s="182" t="s">
        <v>73</v>
      </c>
      <c r="H1051" s="183" t="s">
        <v>118</v>
      </c>
      <c r="I1051" s="184"/>
      <c r="J1051" s="185"/>
      <c r="K1051" s="186" t="s">
        <v>82</v>
      </c>
      <c r="L1051" s="187" t="s">
        <v>82</v>
      </c>
      <c r="M1051" s="313" t="s">
        <v>441</v>
      </c>
      <c r="N1051" s="189" t="s">
        <v>134</v>
      </c>
      <c r="O1051" s="190">
        <v>1</v>
      </c>
      <c r="P1051" s="191" t="s">
        <v>486</v>
      </c>
      <c r="Q1051" s="191">
        <v>0</v>
      </c>
      <c r="R1051" s="191">
        <v>0</v>
      </c>
      <c r="S1051" s="192">
        <v>0</v>
      </c>
      <c r="T1051" s="192">
        <v>0</v>
      </c>
      <c r="U1051" s="192">
        <v>0</v>
      </c>
      <c r="V1051" s="193">
        <v>0</v>
      </c>
      <c r="W1051" s="194" t="s">
        <v>56</v>
      </c>
      <c r="X1051" s="195">
        <v>1</v>
      </c>
      <c r="Y1051" s="196">
        <v>1</v>
      </c>
      <c r="Z1051" s="197">
        <v>0</v>
      </c>
      <c r="AA1051" s="191">
        <v>0</v>
      </c>
      <c r="AB1051" s="198" t="s">
        <v>80</v>
      </c>
      <c r="AC1051" s="199" t="s">
        <v>56</v>
      </c>
      <c r="AD1051" s="200" t="s">
        <v>56</v>
      </c>
      <c r="AE1051" s="199" t="s">
        <v>56</v>
      </c>
      <c r="AF1051" s="200">
        <v>0</v>
      </c>
      <c r="AG1051" s="201">
        <v>0</v>
      </c>
      <c r="AH1051" s="201" t="s">
        <v>124</v>
      </c>
      <c r="AI1051" s="202" t="s">
        <v>487</v>
      </c>
      <c r="AJ1051" s="203"/>
      <c r="AK1051" s="204"/>
      <c r="AL1051" s="194"/>
      <c r="AM1051" s="205"/>
      <c r="AN1051" s="206"/>
      <c r="AO1051" s="200">
        <f t="shared" si="297"/>
        <v>0</v>
      </c>
      <c r="AP1051" s="207" t="s">
        <v>82</v>
      </c>
      <c r="AQ1051" s="198" t="str" cm="1">
        <f t="array" ref="AQ1051">_xlfn.IFS(OR($G1051="公衆街路灯A",$G1051="定額電灯"),$G1051&amp;AP1051,COUNTIF(G1051,"*従量電灯*"),G1051,1,"-")</f>
        <v>従量電灯</v>
      </c>
      <c r="AR1051" s="208" t="str" cm="1">
        <f t="array" ref="AR1051">_xlfn.IFS($AN1051=0,"-",OR($AH1051="対象外",$AH1051="-"),"-",OR($G1051="公衆街路灯A",$G1051="定額電灯"),_xlfn.XLOOKUP($AQ1051,削除禁止_電灯料金!$B:$B,削除禁止_電灯料金!$E:$E,0),1,"-")</f>
        <v>-</v>
      </c>
      <c r="AS1051" s="209" t="str" cm="1">
        <f t="array" ref="AS1051">_xlfn.IFS($AR1051="-","-",OR($G1051="公衆街路灯A",$G1051="定額電灯"),_xlfn.XLOOKUP(AQ1051,削除禁止_電灯料金!$B:$B,削除禁止_電灯料金!$D:$D,0),1,"-")</f>
        <v>-</v>
      </c>
      <c r="AT1051" s="208" t="str">
        <f>IFERROR(IF(OR($G1051="公衆街路灯A",$G1051="定額電灯"),"-",ROUND((_xlfn.XLOOKUP($AQ1051,削除禁止_電灯料金!$B:$B,削除禁止_電灯料金!$E:$E)*AM1051/1000*$K1051*$L1051/12),2)),"-")</f>
        <v>-</v>
      </c>
      <c r="AU1051" s="209" t="str">
        <f>IFERROR(IF(OR($G1051="公衆街路灯A",$G1051="定額電灯"),"-",ROUND((AM1051/1000*$K1051*$L1051/12)*_xlfn.XLOOKUP($A1051,削除禁止_電灯料金!K:K,削除禁止_電灯料金!M:M,"-"),2)),"-")</f>
        <v>-</v>
      </c>
      <c r="AV1051" s="210">
        <f>IFERROR(IF(OR($G1051="公衆街路灯A",$G1051="定額電灯"),ROUND((((AR1051+AS1051)*AN1051))*12*_xlfn.XLOOKUP($A1051,削除禁止_電灯料金!K:K,削除禁止_電灯料金!N:N),0),ROUND((AT1051+AU1051)*AN1051*12*_xlfn.XLOOKUP($A1051,削除禁止_電灯料金!K:K,削除禁止_電灯料金!N:N),0)),0)</f>
        <v>0</v>
      </c>
      <c r="AW1051" s="145"/>
    </row>
    <row r="1052" spans="1:49" ht="30" customHeight="1">
      <c r="A1052" s="1">
        <v>13</v>
      </c>
      <c r="B1052" s="41" t="s">
        <v>1098</v>
      </c>
      <c r="C1052" s="42"/>
      <c r="D1052" s="146" t="s">
        <v>1100</v>
      </c>
      <c r="E1052" s="147" t="s">
        <v>71</v>
      </c>
      <c r="F1052" s="148" t="s">
        <v>195</v>
      </c>
      <c r="G1052" s="148" t="s">
        <v>73</v>
      </c>
      <c r="H1052" s="149"/>
      <c r="I1052" s="150"/>
      <c r="J1052" s="151"/>
      <c r="K1052" s="152">
        <v>9</v>
      </c>
      <c r="L1052" s="266">
        <v>365</v>
      </c>
      <c r="M1052" s="281" t="s">
        <v>1109</v>
      </c>
      <c r="N1052" s="119" t="s">
        <v>134</v>
      </c>
      <c r="O1052" s="120">
        <v>1</v>
      </c>
      <c r="P1052" s="155" t="s">
        <v>227</v>
      </c>
      <c r="Q1052" s="155">
        <v>0</v>
      </c>
      <c r="R1052" s="155">
        <v>0</v>
      </c>
      <c r="S1052" s="156">
        <v>0</v>
      </c>
      <c r="T1052" s="156">
        <v>0</v>
      </c>
      <c r="U1052" s="156">
        <v>0</v>
      </c>
      <c r="V1052" s="157">
        <v>0</v>
      </c>
      <c r="W1052" s="158">
        <v>47</v>
      </c>
      <c r="X1052" s="159">
        <v>1</v>
      </c>
      <c r="Y1052" s="160">
        <v>1</v>
      </c>
      <c r="Z1052" s="161">
        <f t="shared" ref="Z1052:Z1053" si="301">K1052*L1052*W1052*Y1052/12/1000</f>
        <v>12.866250000000001</v>
      </c>
      <c r="AA1052" s="155">
        <v>0</v>
      </c>
      <c r="AB1052" s="162" t="s">
        <v>80</v>
      </c>
      <c r="AC1052" s="163" t="s">
        <v>56</v>
      </c>
      <c r="AD1052" s="164" t="s">
        <v>56</v>
      </c>
      <c r="AE1052" s="163" t="s">
        <v>56</v>
      </c>
      <c r="AF1052" s="164">
        <f t="shared" ref="AF1052:AF1053" si="302">$B$2*Z1052/Y1052</f>
        <v>385.98750000000001</v>
      </c>
      <c r="AG1052" s="165">
        <f t="shared" ref="AG1052:AG1053" si="303">Y1052*AF1052*120</f>
        <v>46318.5</v>
      </c>
      <c r="AH1052" s="166" t="s">
        <v>113</v>
      </c>
      <c r="AI1052" s="167"/>
      <c r="AJ1052" s="168"/>
      <c r="AK1052" s="169"/>
      <c r="AL1052" s="170"/>
      <c r="AM1052" s="171"/>
      <c r="AN1052" s="172"/>
      <c r="AO1052" s="173">
        <f t="shared" si="297"/>
        <v>0</v>
      </c>
      <c r="AP1052" s="174" t="s">
        <v>82</v>
      </c>
      <c r="AQ1052" s="175" t="str" cm="1">
        <f t="array" ref="AQ1052">_xlfn.IFS(OR($G1052="公衆街路灯A",$G1052="定額電灯"),$G1052&amp;AP1052,COUNTIF(G1052,"*従量電灯*"),G1052,1,"-")</f>
        <v>従量電灯</v>
      </c>
      <c r="AR1052" s="176" t="str" cm="1">
        <f t="array" ref="AR1052">_xlfn.IFS($AN1052=0,"-",OR($AH1052="対象外",$AH1052="-"),"-",OR($G1052="公衆街路灯A",$G1052="定額電灯"),_xlfn.XLOOKUP($AQ1052,削除禁止_電灯料金!$B:$B,削除禁止_電灯料金!$E:$E,0),1,"-")</f>
        <v>-</v>
      </c>
      <c r="AS1052" s="177" t="str" cm="1">
        <f t="array" ref="AS1052">_xlfn.IFS($AR1052="-","-",OR($G1052="公衆街路灯A",$G1052="定額電灯"),_xlfn.XLOOKUP(AQ1052,削除禁止_電灯料金!$B:$B,削除禁止_電灯料金!$D:$D,0),1,"-")</f>
        <v>-</v>
      </c>
      <c r="AT1052" s="176">
        <f>IFERROR(IF(OR($G1052="公衆街路灯A",$G1052="定額電灯"),"-",ROUND((_xlfn.XLOOKUP($AQ1052,削除禁止_電灯料金!$B:$B,削除禁止_電灯料金!$E:$E)*AM1052/1000*$K1052*$L1052/12),2)),"-")</f>
        <v>0</v>
      </c>
      <c r="AU1052" s="177">
        <f>IFERROR(IF(OR($G1052="公衆街路灯A",$G1052="定額電灯"),"-",ROUND((AM1052/1000*$K1052*$L1052/12)*_xlfn.XLOOKUP($A1052,削除禁止_電灯料金!K:K,削除禁止_電灯料金!M:M,"-"),2)),"-")</f>
        <v>0</v>
      </c>
      <c r="AV1052" s="178">
        <f>IFERROR(IF(OR($G1052="公衆街路灯A",$G1052="定額電灯"),ROUND((((AR1052+AS1052)*AN1052))*12*_xlfn.XLOOKUP($A1052,削除禁止_電灯料金!K:K,削除禁止_電灯料金!N:N),0),ROUND((AT1052+AU1052)*AN1052*12*_xlfn.XLOOKUP($A1052,削除禁止_電灯料金!K:K,削除禁止_電灯料金!N:N),0)),0)</f>
        <v>0</v>
      </c>
      <c r="AW1052" s="145"/>
    </row>
    <row r="1053" spans="1:49" ht="30" customHeight="1">
      <c r="A1053" s="1">
        <v>13</v>
      </c>
      <c r="B1053" s="41" t="s">
        <v>1098</v>
      </c>
      <c r="C1053" s="42"/>
      <c r="D1053" s="146" t="s">
        <v>1100</v>
      </c>
      <c r="E1053" s="147" t="s">
        <v>71</v>
      </c>
      <c r="F1053" s="148" t="s">
        <v>1111</v>
      </c>
      <c r="G1053" s="148" t="s">
        <v>73</v>
      </c>
      <c r="H1053" s="149"/>
      <c r="I1053" s="150"/>
      <c r="J1053" s="151"/>
      <c r="K1053" s="152">
        <v>9</v>
      </c>
      <c r="L1053" s="266">
        <v>365</v>
      </c>
      <c r="M1053" s="281" t="s">
        <v>1112</v>
      </c>
      <c r="N1053" s="119" t="s">
        <v>75</v>
      </c>
      <c r="O1053" s="120">
        <v>1</v>
      </c>
      <c r="P1053" s="155" t="s">
        <v>351</v>
      </c>
      <c r="Q1053" s="155">
        <v>0</v>
      </c>
      <c r="R1053" s="155" t="s">
        <v>793</v>
      </c>
      <c r="S1053" s="156" t="s">
        <v>78</v>
      </c>
      <c r="T1053" s="156">
        <v>0</v>
      </c>
      <c r="U1053" s="156">
        <v>0</v>
      </c>
      <c r="V1053" s="157">
        <v>0</v>
      </c>
      <c r="W1053" s="158">
        <v>34</v>
      </c>
      <c r="X1053" s="159">
        <v>1</v>
      </c>
      <c r="Y1053" s="160">
        <v>1</v>
      </c>
      <c r="Z1053" s="161">
        <f t="shared" si="301"/>
        <v>9.3074999999999992</v>
      </c>
      <c r="AA1053" s="155">
        <v>0</v>
      </c>
      <c r="AB1053" s="162" t="s">
        <v>80</v>
      </c>
      <c r="AC1053" s="163" t="s">
        <v>56</v>
      </c>
      <c r="AD1053" s="164" t="s">
        <v>56</v>
      </c>
      <c r="AE1053" s="163" t="s">
        <v>56</v>
      </c>
      <c r="AF1053" s="164">
        <f t="shared" si="302"/>
        <v>279.22499999999997</v>
      </c>
      <c r="AG1053" s="165">
        <f t="shared" si="303"/>
        <v>33506.999999999993</v>
      </c>
      <c r="AH1053" s="166" t="s">
        <v>81</v>
      </c>
      <c r="AI1053" s="167"/>
      <c r="AJ1053" s="168"/>
      <c r="AK1053" s="169"/>
      <c r="AL1053" s="170"/>
      <c r="AM1053" s="171"/>
      <c r="AN1053" s="172"/>
      <c r="AO1053" s="173">
        <f t="shared" si="297"/>
        <v>0</v>
      </c>
      <c r="AP1053" s="174" t="s">
        <v>82</v>
      </c>
      <c r="AQ1053" s="175" t="str" cm="1">
        <f t="array" ref="AQ1053">_xlfn.IFS(OR($G1053="公衆街路灯A",$G1053="定額電灯"),$G1053&amp;AP1053,COUNTIF(G1053,"*従量電灯*"),G1053,1,"-")</f>
        <v>従量電灯</v>
      </c>
      <c r="AR1053" s="176" t="str" cm="1">
        <f t="array" ref="AR1053">_xlfn.IFS($AN1053=0,"-",OR($AH1053="対象外",$AH1053="-"),"-",OR($G1053="公衆街路灯A",$G1053="定額電灯"),_xlfn.XLOOKUP($AQ1053,削除禁止_電灯料金!$B:$B,削除禁止_電灯料金!$E:$E,0),1,"-")</f>
        <v>-</v>
      </c>
      <c r="AS1053" s="177" t="str" cm="1">
        <f t="array" ref="AS1053">_xlfn.IFS($AR1053="-","-",OR($G1053="公衆街路灯A",$G1053="定額電灯"),_xlfn.XLOOKUP(AQ1053,削除禁止_電灯料金!$B:$B,削除禁止_電灯料金!$D:$D,0),1,"-")</f>
        <v>-</v>
      </c>
      <c r="AT1053" s="176">
        <f>IFERROR(IF(OR($G1053="公衆街路灯A",$G1053="定額電灯"),"-",ROUND((_xlfn.XLOOKUP($AQ1053,削除禁止_電灯料金!$B:$B,削除禁止_電灯料金!$E:$E)*AM1053/1000*$K1053*$L1053/12),2)),"-")</f>
        <v>0</v>
      </c>
      <c r="AU1053" s="177">
        <f>IFERROR(IF(OR($G1053="公衆街路灯A",$G1053="定額電灯"),"-",ROUND((AM1053/1000*$K1053*$L1053/12)*_xlfn.XLOOKUP($A1053,削除禁止_電灯料金!K:K,削除禁止_電灯料金!M:M,"-"),2)),"-")</f>
        <v>0</v>
      </c>
      <c r="AV1053" s="178">
        <f>IFERROR(IF(OR($G1053="公衆街路灯A",$G1053="定額電灯"),ROUND((((AR1053+AS1053)*AN1053))*12*_xlfn.XLOOKUP($A1053,削除禁止_電灯料金!K:K,削除禁止_電灯料金!N:N),0),ROUND((AT1053+AU1053)*AN1053*12*_xlfn.XLOOKUP($A1053,削除禁止_電灯料金!K:K,削除禁止_電灯料金!N:N),0)),0)</f>
        <v>0</v>
      </c>
      <c r="AW1053" s="145"/>
    </row>
    <row r="1054" spans="1:49" ht="30" customHeight="1">
      <c r="A1054" s="1">
        <v>13</v>
      </c>
      <c r="B1054" s="41" t="s">
        <v>1098</v>
      </c>
      <c r="C1054" s="42"/>
      <c r="D1054" s="180" t="s">
        <v>1100</v>
      </c>
      <c r="E1054" s="181" t="s">
        <v>71</v>
      </c>
      <c r="F1054" s="182" t="s">
        <v>817</v>
      </c>
      <c r="G1054" s="182" t="s">
        <v>73</v>
      </c>
      <c r="H1054" s="183" t="s">
        <v>118</v>
      </c>
      <c r="I1054" s="184"/>
      <c r="J1054" s="185"/>
      <c r="K1054" s="186" t="s">
        <v>82</v>
      </c>
      <c r="L1054" s="187" t="s">
        <v>82</v>
      </c>
      <c r="M1054" s="313" t="s">
        <v>437</v>
      </c>
      <c r="N1054" s="189" t="s">
        <v>134</v>
      </c>
      <c r="O1054" s="190">
        <v>2</v>
      </c>
      <c r="P1054" s="191" t="s">
        <v>486</v>
      </c>
      <c r="Q1054" s="191">
        <v>0</v>
      </c>
      <c r="R1054" s="191">
        <v>0</v>
      </c>
      <c r="S1054" s="192">
        <v>0</v>
      </c>
      <c r="T1054" s="192">
        <v>0</v>
      </c>
      <c r="U1054" s="192">
        <v>0</v>
      </c>
      <c r="V1054" s="193">
        <v>0</v>
      </c>
      <c r="W1054" s="194" t="s">
        <v>56</v>
      </c>
      <c r="X1054" s="195">
        <v>1</v>
      </c>
      <c r="Y1054" s="196">
        <v>2</v>
      </c>
      <c r="Z1054" s="197">
        <v>0</v>
      </c>
      <c r="AA1054" s="191">
        <v>0</v>
      </c>
      <c r="AB1054" s="198" t="s">
        <v>80</v>
      </c>
      <c r="AC1054" s="199" t="s">
        <v>56</v>
      </c>
      <c r="AD1054" s="200" t="s">
        <v>56</v>
      </c>
      <c r="AE1054" s="199" t="s">
        <v>56</v>
      </c>
      <c r="AF1054" s="200">
        <v>0</v>
      </c>
      <c r="AG1054" s="201">
        <v>0</v>
      </c>
      <c r="AH1054" s="201" t="s">
        <v>124</v>
      </c>
      <c r="AI1054" s="202" t="s">
        <v>487</v>
      </c>
      <c r="AJ1054" s="203"/>
      <c r="AK1054" s="204"/>
      <c r="AL1054" s="194"/>
      <c r="AM1054" s="205"/>
      <c r="AN1054" s="206"/>
      <c r="AO1054" s="200">
        <f t="shared" si="297"/>
        <v>0</v>
      </c>
      <c r="AP1054" s="207" t="s">
        <v>82</v>
      </c>
      <c r="AQ1054" s="198" t="str" cm="1">
        <f t="array" ref="AQ1054">_xlfn.IFS(OR($G1054="公衆街路灯A",$G1054="定額電灯"),$G1054&amp;AP1054,COUNTIF(G1054,"*従量電灯*"),G1054,1,"-")</f>
        <v>従量電灯</v>
      </c>
      <c r="AR1054" s="208" t="str" cm="1">
        <f t="array" ref="AR1054">_xlfn.IFS($AN1054=0,"-",OR($AH1054="対象外",$AH1054="-"),"-",OR($G1054="公衆街路灯A",$G1054="定額電灯"),_xlfn.XLOOKUP($AQ1054,削除禁止_電灯料金!$B:$B,削除禁止_電灯料金!$E:$E,0),1,"-")</f>
        <v>-</v>
      </c>
      <c r="AS1054" s="209" t="str" cm="1">
        <f t="array" ref="AS1054">_xlfn.IFS($AR1054="-","-",OR($G1054="公衆街路灯A",$G1054="定額電灯"),_xlfn.XLOOKUP(AQ1054,削除禁止_電灯料金!$B:$B,削除禁止_電灯料金!$D:$D,0),1,"-")</f>
        <v>-</v>
      </c>
      <c r="AT1054" s="208" t="str">
        <f>IFERROR(IF(OR($G1054="公衆街路灯A",$G1054="定額電灯"),"-",ROUND((_xlfn.XLOOKUP($AQ1054,削除禁止_電灯料金!$B:$B,削除禁止_電灯料金!$E:$E)*AM1054/1000*$K1054*$L1054/12),2)),"-")</f>
        <v>-</v>
      </c>
      <c r="AU1054" s="209" t="str">
        <f>IFERROR(IF(OR($G1054="公衆街路灯A",$G1054="定額電灯"),"-",ROUND((AM1054/1000*$K1054*$L1054/12)*_xlfn.XLOOKUP($A1054,削除禁止_電灯料金!K:K,削除禁止_電灯料金!M:M,"-"),2)),"-")</f>
        <v>-</v>
      </c>
      <c r="AV1054" s="210">
        <f>IFERROR(IF(OR($G1054="公衆街路灯A",$G1054="定額電灯"),ROUND((((AR1054+AS1054)*AN1054))*12*_xlfn.XLOOKUP($A1054,削除禁止_電灯料金!K:K,削除禁止_電灯料金!N:N),0),ROUND((AT1054+AU1054)*AN1054*12*_xlfn.XLOOKUP($A1054,削除禁止_電灯料金!K:K,削除禁止_電灯料金!N:N),0)),0)</f>
        <v>0</v>
      </c>
      <c r="AW1054" s="145"/>
    </row>
    <row r="1055" spans="1:49" ht="30" customHeight="1">
      <c r="A1055" s="1">
        <v>13</v>
      </c>
      <c r="B1055" s="41" t="s">
        <v>1098</v>
      </c>
      <c r="C1055" s="42"/>
      <c r="D1055" s="180" t="s">
        <v>1100</v>
      </c>
      <c r="E1055" s="181" t="s">
        <v>71</v>
      </c>
      <c r="F1055" s="182" t="s">
        <v>798</v>
      </c>
      <c r="G1055" s="182" t="s">
        <v>73</v>
      </c>
      <c r="H1055" s="183" t="s">
        <v>118</v>
      </c>
      <c r="I1055" s="184"/>
      <c r="J1055" s="185"/>
      <c r="K1055" s="186" t="s">
        <v>82</v>
      </c>
      <c r="L1055" s="187" t="s">
        <v>82</v>
      </c>
      <c r="M1055" s="313" t="s">
        <v>437</v>
      </c>
      <c r="N1055" s="189" t="s">
        <v>134</v>
      </c>
      <c r="O1055" s="190">
        <v>2</v>
      </c>
      <c r="P1055" s="191" t="s">
        <v>486</v>
      </c>
      <c r="Q1055" s="191">
        <v>0</v>
      </c>
      <c r="R1055" s="191">
        <v>0</v>
      </c>
      <c r="S1055" s="192">
        <v>0</v>
      </c>
      <c r="T1055" s="192">
        <v>0</v>
      </c>
      <c r="U1055" s="192">
        <v>0</v>
      </c>
      <c r="V1055" s="193">
        <v>0</v>
      </c>
      <c r="W1055" s="194" t="s">
        <v>56</v>
      </c>
      <c r="X1055" s="195">
        <v>1</v>
      </c>
      <c r="Y1055" s="196">
        <v>2</v>
      </c>
      <c r="Z1055" s="197">
        <v>0</v>
      </c>
      <c r="AA1055" s="191">
        <v>0</v>
      </c>
      <c r="AB1055" s="198" t="s">
        <v>80</v>
      </c>
      <c r="AC1055" s="199" t="s">
        <v>56</v>
      </c>
      <c r="AD1055" s="200" t="s">
        <v>56</v>
      </c>
      <c r="AE1055" s="199" t="s">
        <v>56</v>
      </c>
      <c r="AF1055" s="200">
        <v>0</v>
      </c>
      <c r="AG1055" s="201">
        <v>0</v>
      </c>
      <c r="AH1055" s="201" t="s">
        <v>124</v>
      </c>
      <c r="AI1055" s="202" t="s">
        <v>487</v>
      </c>
      <c r="AJ1055" s="203"/>
      <c r="AK1055" s="204"/>
      <c r="AL1055" s="194"/>
      <c r="AM1055" s="205"/>
      <c r="AN1055" s="206"/>
      <c r="AO1055" s="200">
        <f t="shared" si="297"/>
        <v>0</v>
      </c>
      <c r="AP1055" s="207" t="s">
        <v>82</v>
      </c>
      <c r="AQ1055" s="198" t="str" cm="1">
        <f t="array" ref="AQ1055">_xlfn.IFS(OR($G1055="公衆街路灯A",$G1055="定額電灯"),$G1055&amp;AP1055,COUNTIF(G1055,"*従量電灯*"),G1055,1,"-")</f>
        <v>従量電灯</v>
      </c>
      <c r="AR1055" s="208" t="str" cm="1">
        <f t="array" ref="AR1055">_xlfn.IFS($AN1055=0,"-",OR($AH1055="対象外",$AH1055="-"),"-",OR($G1055="公衆街路灯A",$G1055="定額電灯"),_xlfn.XLOOKUP($AQ1055,削除禁止_電灯料金!$B:$B,削除禁止_電灯料金!$E:$E,0),1,"-")</f>
        <v>-</v>
      </c>
      <c r="AS1055" s="209" t="str" cm="1">
        <f t="array" ref="AS1055">_xlfn.IFS($AR1055="-","-",OR($G1055="公衆街路灯A",$G1055="定額電灯"),_xlfn.XLOOKUP(AQ1055,削除禁止_電灯料金!$B:$B,削除禁止_電灯料金!$D:$D,0),1,"-")</f>
        <v>-</v>
      </c>
      <c r="AT1055" s="208" t="str">
        <f>IFERROR(IF(OR($G1055="公衆街路灯A",$G1055="定額電灯"),"-",ROUND((_xlfn.XLOOKUP($AQ1055,削除禁止_電灯料金!$B:$B,削除禁止_電灯料金!$E:$E)*AM1055/1000*$K1055*$L1055/12),2)),"-")</f>
        <v>-</v>
      </c>
      <c r="AU1055" s="209" t="str">
        <f>IFERROR(IF(OR($G1055="公衆街路灯A",$G1055="定額電灯"),"-",ROUND((AM1055/1000*$K1055*$L1055/12)*_xlfn.XLOOKUP($A1055,削除禁止_電灯料金!K:K,削除禁止_電灯料金!M:M,"-"),2)),"-")</f>
        <v>-</v>
      </c>
      <c r="AV1055" s="210">
        <f>IFERROR(IF(OR($G1055="公衆街路灯A",$G1055="定額電灯"),ROUND((((AR1055+AS1055)*AN1055))*12*_xlfn.XLOOKUP($A1055,削除禁止_電灯料金!K:K,削除禁止_電灯料金!N:N),0),ROUND((AT1055+AU1055)*AN1055*12*_xlfn.XLOOKUP($A1055,削除禁止_電灯料金!K:K,削除禁止_電灯料金!N:N),0)),0)</f>
        <v>0</v>
      </c>
      <c r="AW1055" s="145"/>
    </row>
    <row r="1056" spans="1:49" ht="30" customHeight="1">
      <c r="A1056" s="1">
        <v>13</v>
      </c>
      <c r="B1056" s="41" t="s">
        <v>1098</v>
      </c>
      <c r="C1056" s="42"/>
      <c r="D1056" s="180" t="s">
        <v>1100</v>
      </c>
      <c r="E1056" s="181" t="s">
        <v>71</v>
      </c>
      <c r="F1056" s="182" t="s">
        <v>672</v>
      </c>
      <c r="G1056" s="182" t="s">
        <v>73</v>
      </c>
      <c r="H1056" s="183" t="s">
        <v>118</v>
      </c>
      <c r="I1056" s="184"/>
      <c r="J1056" s="185"/>
      <c r="K1056" s="186">
        <v>9</v>
      </c>
      <c r="L1056" s="330">
        <v>365</v>
      </c>
      <c r="M1056" s="313" t="s">
        <v>1113</v>
      </c>
      <c r="N1056" s="189" t="s">
        <v>120</v>
      </c>
      <c r="O1056" s="190">
        <v>1</v>
      </c>
      <c r="P1056" s="191" t="s">
        <v>249</v>
      </c>
      <c r="Q1056" s="191">
        <v>0</v>
      </c>
      <c r="R1056" s="191">
        <v>0</v>
      </c>
      <c r="S1056" s="192" t="s">
        <v>706</v>
      </c>
      <c r="T1056" s="192">
        <v>0</v>
      </c>
      <c r="U1056" s="192" t="s">
        <v>1114</v>
      </c>
      <c r="V1056" s="193">
        <v>0</v>
      </c>
      <c r="W1056" s="194">
        <v>54</v>
      </c>
      <c r="X1056" s="195">
        <v>5</v>
      </c>
      <c r="Y1056" s="196">
        <v>5</v>
      </c>
      <c r="Z1056" s="197">
        <v>0</v>
      </c>
      <c r="AA1056" s="191">
        <v>0</v>
      </c>
      <c r="AB1056" s="198" t="s">
        <v>80</v>
      </c>
      <c r="AC1056" s="199" t="s">
        <v>56</v>
      </c>
      <c r="AD1056" s="200" t="s">
        <v>56</v>
      </c>
      <c r="AE1056" s="199" t="s">
        <v>56</v>
      </c>
      <c r="AF1056" s="200">
        <v>0</v>
      </c>
      <c r="AG1056" s="201">
        <v>0</v>
      </c>
      <c r="AH1056" s="201" t="s">
        <v>124</v>
      </c>
      <c r="AI1056" s="202" t="s">
        <v>124</v>
      </c>
      <c r="AJ1056" s="203"/>
      <c r="AK1056" s="204"/>
      <c r="AL1056" s="194"/>
      <c r="AM1056" s="205"/>
      <c r="AN1056" s="206"/>
      <c r="AO1056" s="200">
        <f t="shared" si="297"/>
        <v>0</v>
      </c>
      <c r="AP1056" s="207" t="s">
        <v>82</v>
      </c>
      <c r="AQ1056" s="198" t="str" cm="1">
        <f t="array" ref="AQ1056">_xlfn.IFS(OR($G1056="公衆街路灯A",$G1056="定額電灯"),$G1056&amp;AP1056,COUNTIF(G1056,"*従量電灯*"),G1056,1,"-")</f>
        <v>従量電灯</v>
      </c>
      <c r="AR1056" s="208" t="str" cm="1">
        <f t="array" ref="AR1056">_xlfn.IFS($AN1056=0,"-",OR($AH1056="対象外",$AH1056="-"),"-",OR($G1056="公衆街路灯A",$G1056="定額電灯"),_xlfn.XLOOKUP($AQ1056,削除禁止_電灯料金!$B:$B,削除禁止_電灯料金!$E:$E,0),1,"-")</f>
        <v>-</v>
      </c>
      <c r="AS1056" s="209" t="str" cm="1">
        <f t="array" ref="AS1056">_xlfn.IFS($AR1056="-","-",OR($G1056="公衆街路灯A",$G1056="定額電灯"),_xlfn.XLOOKUP(AQ1056,削除禁止_電灯料金!$B:$B,削除禁止_電灯料金!$D:$D,0),1,"-")</f>
        <v>-</v>
      </c>
      <c r="AT1056" s="208">
        <f>IFERROR(IF(OR($G1056="公衆街路灯A",$G1056="定額電灯"),"-",ROUND((_xlfn.XLOOKUP($AQ1056,削除禁止_電灯料金!$B:$B,削除禁止_電灯料金!$E:$E)*AM1056/1000*$K1056*$L1056/12),2)),"-")</f>
        <v>0</v>
      </c>
      <c r="AU1056" s="209">
        <f>IFERROR(IF(OR($G1056="公衆街路灯A",$G1056="定額電灯"),"-",ROUND((AM1056/1000*$K1056*$L1056/12)*_xlfn.XLOOKUP($A1056,削除禁止_電灯料金!K:K,削除禁止_電灯料金!M:M,"-"),2)),"-")</f>
        <v>0</v>
      </c>
      <c r="AV1056" s="210">
        <f>IFERROR(IF(OR($G1056="公衆街路灯A",$G1056="定額電灯"),ROUND((((AR1056+AS1056)*AN1056))*12*_xlfn.XLOOKUP($A1056,削除禁止_電灯料金!K:K,削除禁止_電灯料金!N:N),0),ROUND((AT1056+AU1056)*AN1056*12*_xlfn.XLOOKUP($A1056,削除禁止_電灯料金!K:K,削除禁止_電灯料金!N:N),0)),0)</f>
        <v>0</v>
      </c>
      <c r="AW1056" s="145"/>
    </row>
    <row r="1057" spans="1:49" ht="30" customHeight="1">
      <c r="A1057" s="1">
        <v>13</v>
      </c>
      <c r="B1057" s="41" t="s">
        <v>1098</v>
      </c>
      <c r="C1057" s="42"/>
      <c r="D1057" s="146" t="s">
        <v>1115</v>
      </c>
      <c r="E1057" s="147" t="s">
        <v>56</v>
      </c>
      <c r="F1057" s="148" t="s">
        <v>645</v>
      </c>
      <c r="G1057" s="148" t="s">
        <v>73</v>
      </c>
      <c r="H1057" s="149"/>
      <c r="I1057" s="150"/>
      <c r="J1057" s="151"/>
      <c r="K1057" s="152">
        <v>8</v>
      </c>
      <c r="L1057" s="266">
        <v>365</v>
      </c>
      <c r="M1057" s="281" t="s">
        <v>1091</v>
      </c>
      <c r="N1057" s="119" t="s">
        <v>134</v>
      </c>
      <c r="O1057" s="120">
        <v>1</v>
      </c>
      <c r="P1057" s="155" t="s">
        <v>135</v>
      </c>
      <c r="Q1057" s="155">
        <v>0</v>
      </c>
      <c r="R1057" s="155">
        <v>0</v>
      </c>
      <c r="S1057" s="156" t="s">
        <v>403</v>
      </c>
      <c r="T1057" s="156">
        <v>0</v>
      </c>
      <c r="U1057" s="156">
        <v>0</v>
      </c>
      <c r="V1057" s="157">
        <v>0</v>
      </c>
      <c r="W1057" s="158">
        <v>28</v>
      </c>
      <c r="X1057" s="159">
        <v>1</v>
      </c>
      <c r="Y1057" s="160">
        <v>1</v>
      </c>
      <c r="Z1057" s="161">
        <f t="shared" ref="Z1057:Z1060" si="304">K1057*L1057*W1057*Y1057/12/1000</f>
        <v>6.8133333333333335</v>
      </c>
      <c r="AA1057" s="155">
        <v>0</v>
      </c>
      <c r="AB1057" s="162" t="s">
        <v>80</v>
      </c>
      <c r="AC1057" s="163" t="s">
        <v>56</v>
      </c>
      <c r="AD1057" s="164" t="s">
        <v>56</v>
      </c>
      <c r="AE1057" s="163" t="s">
        <v>56</v>
      </c>
      <c r="AF1057" s="164">
        <f t="shared" ref="AF1057:AF1060" si="305">$B$2*Z1057/Y1057</f>
        <v>204.4</v>
      </c>
      <c r="AG1057" s="165">
        <f t="shared" ref="AG1057:AG1060" si="306">Y1057*AF1057*120</f>
        <v>24528</v>
      </c>
      <c r="AH1057" s="166" t="s">
        <v>81</v>
      </c>
      <c r="AI1057" s="167"/>
      <c r="AJ1057" s="168"/>
      <c r="AK1057" s="169"/>
      <c r="AL1057" s="170"/>
      <c r="AM1057" s="171"/>
      <c r="AN1057" s="172"/>
      <c r="AO1057" s="173">
        <f t="shared" si="297"/>
        <v>0</v>
      </c>
      <c r="AP1057" s="174" t="s">
        <v>82</v>
      </c>
      <c r="AQ1057" s="175" t="str" cm="1">
        <f t="array" ref="AQ1057">_xlfn.IFS(OR($G1057="公衆街路灯A",$G1057="定額電灯"),$G1057&amp;AP1057,COUNTIF(G1057,"*従量電灯*"),G1057,1,"-")</f>
        <v>従量電灯</v>
      </c>
      <c r="AR1057" s="176" t="str" cm="1">
        <f t="array" ref="AR1057">_xlfn.IFS($AN1057=0,"-",OR($AH1057="対象外",$AH1057="-"),"-",OR($G1057="公衆街路灯A",$G1057="定額電灯"),_xlfn.XLOOKUP($AQ1057,削除禁止_電灯料金!$B:$B,削除禁止_電灯料金!$E:$E,0),1,"-")</f>
        <v>-</v>
      </c>
      <c r="AS1057" s="177" t="str" cm="1">
        <f t="array" ref="AS1057">_xlfn.IFS($AR1057="-","-",OR($G1057="公衆街路灯A",$G1057="定額電灯"),_xlfn.XLOOKUP(AQ1057,削除禁止_電灯料金!$B:$B,削除禁止_電灯料金!$D:$D,0),1,"-")</f>
        <v>-</v>
      </c>
      <c r="AT1057" s="176">
        <f>IFERROR(IF(OR($G1057="公衆街路灯A",$G1057="定額電灯"),"-",ROUND((_xlfn.XLOOKUP($AQ1057,削除禁止_電灯料金!$B:$B,削除禁止_電灯料金!$E:$E)*AM1057/1000*$K1057*$L1057/12),2)),"-")</f>
        <v>0</v>
      </c>
      <c r="AU1057" s="177">
        <f>IFERROR(IF(OR($G1057="公衆街路灯A",$G1057="定額電灯"),"-",ROUND((AM1057/1000*$K1057*$L1057/12)*_xlfn.XLOOKUP($A1057,削除禁止_電灯料金!K:K,削除禁止_電灯料金!M:M,"-"),2)),"-")</f>
        <v>0</v>
      </c>
      <c r="AV1057" s="178">
        <f>IFERROR(IF(OR($G1057="公衆街路灯A",$G1057="定額電灯"),ROUND((((AR1057+AS1057)*AN1057))*12*_xlfn.XLOOKUP($A1057,削除禁止_電灯料金!K:K,削除禁止_電灯料金!N:N),0),ROUND((AT1057+AU1057)*AN1057*12*_xlfn.XLOOKUP($A1057,削除禁止_電灯料金!K:K,削除禁止_電灯料金!N:N),0)),0)</f>
        <v>0</v>
      </c>
      <c r="AW1057" s="145"/>
    </row>
    <row r="1058" spans="1:49" ht="30" customHeight="1">
      <c r="A1058" s="1">
        <v>13</v>
      </c>
      <c r="B1058" s="41" t="s">
        <v>1098</v>
      </c>
      <c r="C1058" s="42"/>
      <c r="D1058" s="146" t="s">
        <v>1115</v>
      </c>
      <c r="E1058" s="147" t="s">
        <v>56</v>
      </c>
      <c r="F1058" s="148" t="s">
        <v>645</v>
      </c>
      <c r="G1058" s="148" t="s">
        <v>73</v>
      </c>
      <c r="H1058" s="149"/>
      <c r="I1058" s="150"/>
      <c r="J1058" s="151"/>
      <c r="K1058" s="152">
        <v>8</v>
      </c>
      <c r="L1058" s="266">
        <v>365</v>
      </c>
      <c r="M1058" s="281" t="s">
        <v>634</v>
      </c>
      <c r="N1058" s="119" t="s">
        <v>134</v>
      </c>
      <c r="O1058" s="120">
        <v>1</v>
      </c>
      <c r="P1058" s="155" t="s">
        <v>227</v>
      </c>
      <c r="Q1058" s="155">
        <v>0</v>
      </c>
      <c r="R1058" s="155">
        <v>0</v>
      </c>
      <c r="S1058" s="156" t="s">
        <v>403</v>
      </c>
      <c r="T1058" s="156">
        <v>0</v>
      </c>
      <c r="U1058" s="156">
        <v>0</v>
      </c>
      <c r="V1058" s="157">
        <v>0</v>
      </c>
      <c r="W1058" s="158">
        <v>47</v>
      </c>
      <c r="X1058" s="159">
        <v>1</v>
      </c>
      <c r="Y1058" s="160">
        <v>1</v>
      </c>
      <c r="Z1058" s="161">
        <f t="shared" si="304"/>
        <v>11.436666666666666</v>
      </c>
      <c r="AA1058" s="155">
        <v>0</v>
      </c>
      <c r="AB1058" s="162" t="s">
        <v>80</v>
      </c>
      <c r="AC1058" s="163" t="s">
        <v>56</v>
      </c>
      <c r="AD1058" s="164" t="s">
        <v>56</v>
      </c>
      <c r="AE1058" s="163" t="s">
        <v>56</v>
      </c>
      <c r="AF1058" s="164">
        <f t="shared" si="305"/>
        <v>343.09999999999997</v>
      </c>
      <c r="AG1058" s="165">
        <f t="shared" si="306"/>
        <v>41171.999999999993</v>
      </c>
      <c r="AH1058" s="166" t="s">
        <v>113</v>
      </c>
      <c r="AI1058" s="167"/>
      <c r="AJ1058" s="168"/>
      <c r="AK1058" s="169"/>
      <c r="AL1058" s="170"/>
      <c r="AM1058" s="171"/>
      <c r="AN1058" s="172"/>
      <c r="AO1058" s="173">
        <f t="shared" si="297"/>
        <v>0</v>
      </c>
      <c r="AP1058" s="174" t="s">
        <v>82</v>
      </c>
      <c r="AQ1058" s="175" t="str" cm="1">
        <f t="array" ref="AQ1058">_xlfn.IFS(OR($G1058="公衆街路灯A",$G1058="定額電灯"),$G1058&amp;AP1058,COUNTIF(G1058,"*従量電灯*"),G1058,1,"-")</f>
        <v>従量電灯</v>
      </c>
      <c r="AR1058" s="176" t="str" cm="1">
        <f t="array" ref="AR1058">_xlfn.IFS($AN1058=0,"-",OR($AH1058="対象外",$AH1058="-"),"-",OR($G1058="公衆街路灯A",$G1058="定額電灯"),_xlfn.XLOOKUP($AQ1058,削除禁止_電灯料金!$B:$B,削除禁止_電灯料金!$E:$E,0),1,"-")</f>
        <v>-</v>
      </c>
      <c r="AS1058" s="177" t="str" cm="1">
        <f t="array" ref="AS1058">_xlfn.IFS($AR1058="-","-",OR($G1058="公衆街路灯A",$G1058="定額電灯"),_xlfn.XLOOKUP(AQ1058,削除禁止_電灯料金!$B:$B,削除禁止_電灯料金!$D:$D,0),1,"-")</f>
        <v>-</v>
      </c>
      <c r="AT1058" s="176">
        <f>IFERROR(IF(OR($G1058="公衆街路灯A",$G1058="定額電灯"),"-",ROUND((_xlfn.XLOOKUP($AQ1058,削除禁止_電灯料金!$B:$B,削除禁止_電灯料金!$E:$E)*AM1058/1000*$K1058*$L1058/12),2)),"-")</f>
        <v>0</v>
      </c>
      <c r="AU1058" s="177">
        <f>IFERROR(IF(OR($G1058="公衆街路灯A",$G1058="定額電灯"),"-",ROUND((AM1058/1000*$K1058*$L1058/12)*_xlfn.XLOOKUP($A1058,削除禁止_電灯料金!K:K,削除禁止_電灯料金!M:M,"-"),2)),"-")</f>
        <v>0</v>
      </c>
      <c r="AV1058" s="178">
        <f>IFERROR(IF(OR($G1058="公衆街路灯A",$G1058="定額電灯"),ROUND((((AR1058+AS1058)*AN1058))*12*_xlfn.XLOOKUP($A1058,削除禁止_電灯料金!K:K,削除禁止_電灯料金!N:N),0),ROUND((AT1058+AU1058)*AN1058*12*_xlfn.XLOOKUP($A1058,削除禁止_電灯料金!K:K,削除禁止_電灯料金!N:N),0)),0)</f>
        <v>0</v>
      </c>
      <c r="AW1058" s="145"/>
    </row>
    <row r="1059" spans="1:49" ht="30" customHeight="1">
      <c r="A1059" s="1">
        <v>13</v>
      </c>
      <c r="B1059" s="41" t="s">
        <v>1098</v>
      </c>
      <c r="C1059" s="42"/>
      <c r="D1059" s="146" t="s">
        <v>1115</v>
      </c>
      <c r="E1059" s="147" t="s">
        <v>56</v>
      </c>
      <c r="F1059" s="148" t="s">
        <v>641</v>
      </c>
      <c r="G1059" s="148" t="s">
        <v>73</v>
      </c>
      <c r="H1059" s="149"/>
      <c r="I1059" s="150"/>
      <c r="J1059" s="151"/>
      <c r="K1059" s="152">
        <v>8</v>
      </c>
      <c r="L1059" s="266">
        <v>365</v>
      </c>
      <c r="M1059" s="281" t="s">
        <v>1116</v>
      </c>
      <c r="N1059" s="119" t="s">
        <v>134</v>
      </c>
      <c r="O1059" s="120">
        <v>1</v>
      </c>
      <c r="P1059" s="155" t="s">
        <v>135</v>
      </c>
      <c r="Q1059" s="155">
        <v>0</v>
      </c>
      <c r="R1059" s="155">
        <v>0</v>
      </c>
      <c r="S1059" s="156" t="s">
        <v>403</v>
      </c>
      <c r="T1059" s="156">
        <v>0</v>
      </c>
      <c r="U1059" s="156">
        <v>0</v>
      </c>
      <c r="V1059" s="157">
        <v>0</v>
      </c>
      <c r="W1059" s="158">
        <v>28</v>
      </c>
      <c r="X1059" s="159">
        <v>1</v>
      </c>
      <c r="Y1059" s="160">
        <v>1</v>
      </c>
      <c r="Z1059" s="161">
        <f t="shared" si="304"/>
        <v>6.8133333333333335</v>
      </c>
      <c r="AA1059" s="155">
        <v>0</v>
      </c>
      <c r="AB1059" s="162" t="s">
        <v>80</v>
      </c>
      <c r="AC1059" s="163" t="s">
        <v>56</v>
      </c>
      <c r="AD1059" s="164" t="s">
        <v>56</v>
      </c>
      <c r="AE1059" s="163" t="s">
        <v>56</v>
      </c>
      <c r="AF1059" s="164">
        <f t="shared" si="305"/>
        <v>204.4</v>
      </c>
      <c r="AG1059" s="165">
        <f t="shared" si="306"/>
        <v>24528</v>
      </c>
      <c r="AH1059" s="166" t="s">
        <v>81</v>
      </c>
      <c r="AI1059" s="167"/>
      <c r="AJ1059" s="168"/>
      <c r="AK1059" s="169"/>
      <c r="AL1059" s="170"/>
      <c r="AM1059" s="171"/>
      <c r="AN1059" s="172"/>
      <c r="AO1059" s="173">
        <f t="shared" si="297"/>
        <v>0</v>
      </c>
      <c r="AP1059" s="174" t="s">
        <v>82</v>
      </c>
      <c r="AQ1059" s="175" t="str" cm="1">
        <f t="array" ref="AQ1059">_xlfn.IFS(OR($G1059="公衆街路灯A",$G1059="定額電灯"),$G1059&amp;AP1059,COUNTIF(G1059,"*従量電灯*"),G1059,1,"-")</f>
        <v>従量電灯</v>
      </c>
      <c r="AR1059" s="176" t="str" cm="1">
        <f t="array" ref="AR1059">_xlfn.IFS($AN1059=0,"-",OR($AH1059="対象外",$AH1059="-"),"-",OR($G1059="公衆街路灯A",$G1059="定額電灯"),_xlfn.XLOOKUP($AQ1059,削除禁止_電灯料金!$B:$B,削除禁止_電灯料金!$E:$E,0),1,"-")</f>
        <v>-</v>
      </c>
      <c r="AS1059" s="177" t="str" cm="1">
        <f t="array" ref="AS1059">_xlfn.IFS($AR1059="-","-",OR($G1059="公衆街路灯A",$G1059="定額電灯"),_xlfn.XLOOKUP(AQ1059,削除禁止_電灯料金!$B:$B,削除禁止_電灯料金!$D:$D,0),1,"-")</f>
        <v>-</v>
      </c>
      <c r="AT1059" s="176">
        <f>IFERROR(IF(OR($G1059="公衆街路灯A",$G1059="定額電灯"),"-",ROUND((_xlfn.XLOOKUP($AQ1059,削除禁止_電灯料金!$B:$B,削除禁止_電灯料金!$E:$E)*AM1059/1000*$K1059*$L1059/12),2)),"-")</f>
        <v>0</v>
      </c>
      <c r="AU1059" s="177">
        <f>IFERROR(IF(OR($G1059="公衆街路灯A",$G1059="定額電灯"),"-",ROUND((AM1059/1000*$K1059*$L1059/12)*_xlfn.XLOOKUP($A1059,削除禁止_電灯料金!K:K,削除禁止_電灯料金!M:M,"-"),2)),"-")</f>
        <v>0</v>
      </c>
      <c r="AV1059" s="178">
        <f>IFERROR(IF(OR($G1059="公衆街路灯A",$G1059="定額電灯"),ROUND((((AR1059+AS1059)*AN1059))*12*_xlfn.XLOOKUP($A1059,削除禁止_電灯料金!K:K,削除禁止_電灯料金!N:N),0),ROUND((AT1059+AU1059)*AN1059*12*_xlfn.XLOOKUP($A1059,削除禁止_電灯料金!K:K,削除禁止_電灯料金!N:N),0)),0)</f>
        <v>0</v>
      </c>
      <c r="AW1059" s="145"/>
    </row>
    <row r="1060" spans="1:49" ht="30" customHeight="1">
      <c r="A1060" s="1">
        <v>13</v>
      </c>
      <c r="B1060" s="41" t="s">
        <v>1098</v>
      </c>
      <c r="C1060" s="42"/>
      <c r="D1060" s="146" t="s">
        <v>1115</v>
      </c>
      <c r="E1060" s="147" t="s">
        <v>56</v>
      </c>
      <c r="F1060" s="148" t="s">
        <v>641</v>
      </c>
      <c r="G1060" s="148" t="s">
        <v>73</v>
      </c>
      <c r="H1060" s="149"/>
      <c r="I1060" s="150"/>
      <c r="J1060" s="151"/>
      <c r="K1060" s="152">
        <v>8</v>
      </c>
      <c r="L1060" s="266">
        <v>365</v>
      </c>
      <c r="M1060" s="281" t="s">
        <v>1117</v>
      </c>
      <c r="N1060" s="119" t="s">
        <v>134</v>
      </c>
      <c r="O1060" s="120">
        <v>1</v>
      </c>
      <c r="P1060" s="155" t="s">
        <v>227</v>
      </c>
      <c r="Q1060" s="155">
        <v>0</v>
      </c>
      <c r="R1060" s="155">
        <v>0</v>
      </c>
      <c r="S1060" s="156" t="s">
        <v>403</v>
      </c>
      <c r="T1060" s="156">
        <v>0</v>
      </c>
      <c r="U1060" s="156">
        <v>0</v>
      </c>
      <c r="V1060" s="157">
        <v>0</v>
      </c>
      <c r="W1060" s="158">
        <v>47</v>
      </c>
      <c r="X1060" s="159">
        <v>1</v>
      </c>
      <c r="Y1060" s="160">
        <v>1</v>
      </c>
      <c r="Z1060" s="161">
        <f t="shared" si="304"/>
        <v>11.436666666666666</v>
      </c>
      <c r="AA1060" s="155">
        <v>0</v>
      </c>
      <c r="AB1060" s="162" t="s">
        <v>80</v>
      </c>
      <c r="AC1060" s="163" t="s">
        <v>56</v>
      </c>
      <c r="AD1060" s="164" t="s">
        <v>56</v>
      </c>
      <c r="AE1060" s="163" t="s">
        <v>56</v>
      </c>
      <c r="AF1060" s="164">
        <f t="shared" si="305"/>
        <v>343.09999999999997</v>
      </c>
      <c r="AG1060" s="165">
        <f t="shared" si="306"/>
        <v>41171.999999999993</v>
      </c>
      <c r="AH1060" s="166" t="s">
        <v>113</v>
      </c>
      <c r="AI1060" s="167"/>
      <c r="AJ1060" s="168"/>
      <c r="AK1060" s="169"/>
      <c r="AL1060" s="170"/>
      <c r="AM1060" s="171"/>
      <c r="AN1060" s="172"/>
      <c r="AO1060" s="173">
        <f t="shared" si="297"/>
        <v>0</v>
      </c>
      <c r="AP1060" s="174" t="s">
        <v>82</v>
      </c>
      <c r="AQ1060" s="175" t="str" cm="1">
        <f t="array" ref="AQ1060">_xlfn.IFS(OR($G1060="公衆街路灯A",$G1060="定額電灯"),$G1060&amp;AP1060,COUNTIF(G1060,"*従量電灯*"),G1060,1,"-")</f>
        <v>従量電灯</v>
      </c>
      <c r="AR1060" s="176" t="str" cm="1">
        <f t="array" ref="AR1060">_xlfn.IFS($AN1060=0,"-",OR($AH1060="対象外",$AH1060="-"),"-",OR($G1060="公衆街路灯A",$G1060="定額電灯"),_xlfn.XLOOKUP($AQ1060,削除禁止_電灯料金!$B:$B,削除禁止_電灯料金!$E:$E,0),1,"-")</f>
        <v>-</v>
      </c>
      <c r="AS1060" s="177" t="str" cm="1">
        <f t="array" ref="AS1060">_xlfn.IFS($AR1060="-","-",OR($G1060="公衆街路灯A",$G1060="定額電灯"),_xlfn.XLOOKUP(AQ1060,削除禁止_電灯料金!$B:$B,削除禁止_電灯料金!$D:$D,0),1,"-")</f>
        <v>-</v>
      </c>
      <c r="AT1060" s="176">
        <f>IFERROR(IF(OR($G1060="公衆街路灯A",$G1060="定額電灯"),"-",ROUND((_xlfn.XLOOKUP($AQ1060,削除禁止_電灯料金!$B:$B,削除禁止_電灯料金!$E:$E)*AM1060/1000*$K1060*$L1060/12),2)),"-")</f>
        <v>0</v>
      </c>
      <c r="AU1060" s="177">
        <f>IFERROR(IF(OR($G1060="公衆街路灯A",$G1060="定額電灯"),"-",ROUND((AM1060/1000*$K1060*$L1060/12)*_xlfn.XLOOKUP($A1060,削除禁止_電灯料金!K:K,削除禁止_電灯料金!M:M,"-"),2)),"-")</f>
        <v>0</v>
      </c>
      <c r="AV1060" s="178">
        <f>IFERROR(IF(OR($G1060="公衆街路灯A",$G1060="定額電灯"),ROUND((((AR1060+AS1060)*AN1060))*12*_xlfn.XLOOKUP($A1060,削除禁止_電灯料金!K:K,削除禁止_電灯料金!N:N),0),ROUND((AT1060+AU1060)*AN1060*12*_xlfn.XLOOKUP($A1060,削除禁止_電灯料金!K:K,削除禁止_電灯料金!N:N),0)),0)</f>
        <v>0</v>
      </c>
      <c r="AW1060" s="145"/>
    </row>
    <row r="1061" spans="1:49" ht="30" customHeight="1">
      <c r="A1061" s="1">
        <v>13</v>
      </c>
      <c r="B1061" s="41" t="s">
        <v>1098</v>
      </c>
      <c r="C1061" s="42"/>
      <c r="D1061" s="180" t="s">
        <v>1115</v>
      </c>
      <c r="E1061" s="181" t="s">
        <v>56</v>
      </c>
      <c r="F1061" s="182" t="s">
        <v>1118</v>
      </c>
      <c r="G1061" s="182" t="s">
        <v>73</v>
      </c>
      <c r="H1061" s="183" t="s">
        <v>118</v>
      </c>
      <c r="I1061" s="184"/>
      <c r="J1061" s="185"/>
      <c r="K1061" s="186">
        <v>8</v>
      </c>
      <c r="L1061" s="330">
        <v>365</v>
      </c>
      <c r="M1061" s="313" t="s">
        <v>1119</v>
      </c>
      <c r="N1061" s="189" t="s">
        <v>1120</v>
      </c>
      <c r="O1061" s="190">
        <v>1</v>
      </c>
      <c r="P1061" s="191" t="s">
        <v>1121</v>
      </c>
      <c r="Q1061" s="191">
        <v>0</v>
      </c>
      <c r="R1061" s="191">
        <v>0</v>
      </c>
      <c r="S1061" s="192">
        <v>0</v>
      </c>
      <c r="T1061" s="192">
        <v>0</v>
      </c>
      <c r="U1061" s="192">
        <v>0</v>
      </c>
      <c r="V1061" s="193">
        <v>0</v>
      </c>
      <c r="W1061" s="194">
        <v>5</v>
      </c>
      <c r="X1061" s="195">
        <v>1</v>
      </c>
      <c r="Y1061" s="196">
        <v>1</v>
      </c>
      <c r="Z1061" s="197">
        <v>0</v>
      </c>
      <c r="AA1061" s="191">
        <v>0</v>
      </c>
      <c r="AB1061" s="198" t="s">
        <v>80</v>
      </c>
      <c r="AC1061" s="199" t="s">
        <v>56</v>
      </c>
      <c r="AD1061" s="200" t="s">
        <v>56</v>
      </c>
      <c r="AE1061" s="199" t="s">
        <v>56</v>
      </c>
      <c r="AF1061" s="200">
        <v>0</v>
      </c>
      <c r="AG1061" s="201">
        <v>0</v>
      </c>
      <c r="AH1061" s="201" t="s">
        <v>124</v>
      </c>
      <c r="AI1061" s="202" t="s">
        <v>124</v>
      </c>
      <c r="AJ1061" s="203"/>
      <c r="AK1061" s="204"/>
      <c r="AL1061" s="194"/>
      <c r="AM1061" s="205"/>
      <c r="AN1061" s="206"/>
      <c r="AO1061" s="200">
        <f t="shared" si="297"/>
        <v>0</v>
      </c>
      <c r="AP1061" s="207" t="s">
        <v>82</v>
      </c>
      <c r="AQ1061" s="198" t="str" cm="1">
        <f t="array" ref="AQ1061">_xlfn.IFS(OR($G1061="公衆街路灯A",$G1061="定額電灯"),$G1061&amp;AP1061,COUNTIF(G1061,"*従量電灯*"),G1061,1,"-")</f>
        <v>従量電灯</v>
      </c>
      <c r="AR1061" s="208" t="str" cm="1">
        <f t="array" ref="AR1061">_xlfn.IFS($AN1061=0,"-",OR($AH1061="対象外",$AH1061="-"),"-",OR($G1061="公衆街路灯A",$G1061="定額電灯"),_xlfn.XLOOKUP($AQ1061,削除禁止_電灯料金!$B:$B,削除禁止_電灯料金!$E:$E,0),1,"-")</f>
        <v>-</v>
      </c>
      <c r="AS1061" s="209" t="str" cm="1">
        <f t="array" ref="AS1061">_xlfn.IFS($AR1061="-","-",OR($G1061="公衆街路灯A",$G1061="定額電灯"),_xlfn.XLOOKUP(AQ1061,削除禁止_電灯料金!$B:$B,削除禁止_電灯料金!$D:$D,0),1,"-")</f>
        <v>-</v>
      </c>
      <c r="AT1061" s="208">
        <f>IFERROR(IF(OR($G1061="公衆街路灯A",$G1061="定額電灯"),"-",ROUND((_xlfn.XLOOKUP($AQ1061,削除禁止_電灯料金!$B:$B,削除禁止_電灯料金!$E:$E)*AM1061/1000*$K1061*$L1061/12),2)),"-")</f>
        <v>0</v>
      </c>
      <c r="AU1061" s="209">
        <f>IFERROR(IF(OR($G1061="公衆街路灯A",$G1061="定額電灯"),"-",ROUND((AM1061/1000*$K1061*$L1061/12)*_xlfn.XLOOKUP($A1061,削除禁止_電灯料金!K:K,削除禁止_電灯料金!M:M,"-"),2)),"-")</f>
        <v>0</v>
      </c>
      <c r="AV1061" s="210">
        <f>IFERROR(IF(OR($G1061="公衆街路灯A",$G1061="定額電灯"),ROUND((((AR1061+AS1061)*AN1061))*12*_xlfn.XLOOKUP($A1061,削除禁止_電灯料金!K:K,削除禁止_電灯料金!N:N),0),ROUND((AT1061+AU1061)*AN1061*12*_xlfn.XLOOKUP($A1061,削除禁止_電灯料金!K:K,削除禁止_電灯料金!N:N),0)),0)</f>
        <v>0</v>
      </c>
      <c r="AW1061" s="145"/>
    </row>
    <row r="1062" spans="1:49" ht="30" customHeight="1">
      <c r="A1062" s="1">
        <v>13</v>
      </c>
      <c r="B1062" s="41" t="s">
        <v>1098</v>
      </c>
      <c r="C1062" s="42"/>
      <c r="D1062" s="180" t="s">
        <v>1115</v>
      </c>
      <c r="E1062" s="181" t="s">
        <v>56</v>
      </c>
      <c r="F1062" s="182" t="s">
        <v>1118</v>
      </c>
      <c r="G1062" s="182" t="s">
        <v>73</v>
      </c>
      <c r="H1062" s="183" t="s">
        <v>118</v>
      </c>
      <c r="I1062" s="184"/>
      <c r="J1062" s="185"/>
      <c r="K1062" s="186">
        <v>8</v>
      </c>
      <c r="L1062" s="330">
        <v>365</v>
      </c>
      <c r="M1062" s="313" t="s">
        <v>1122</v>
      </c>
      <c r="N1062" s="189" t="s">
        <v>971</v>
      </c>
      <c r="O1062" s="190">
        <v>1</v>
      </c>
      <c r="P1062" s="191" t="s">
        <v>450</v>
      </c>
      <c r="Q1062" s="191">
        <v>0</v>
      </c>
      <c r="R1062" s="191">
        <v>0</v>
      </c>
      <c r="S1062" s="192">
        <v>0</v>
      </c>
      <c r="T1062" s="192">
        <v>0</v>
      </c>
      <c r="U1062" s="192">
        <v>0</v>
      </c>
      <c r="V1062" s="193">
        <v>0</v>
      </c>
      <c r="W1062" s="194">
        <v>36</v>
      </c>
      <c r="X1062" s="195">
        <v>1</v>
      </c>
      <c r="Y1062" s="196">
        <v>1</v>
      </c>
      <c r="Z1062" s="197">
        <v>0</v>
      </c>
      <c r="AA1062" s="191">
        <v>0</v>
      </c>
      <c r="AB1062" s="198" t="s">
        <v>80</v>
      </c>
      <c r="AC1062" s="199" t="s">
        <v>56</v>
      </c>
      <c r="AD1062" s="200" t="s">
        <v>56</v>
      </c>
      <c r="AE1062" s="199" t="s">
        <v>56</v>
      </c>
      <c r="AF1062" s="200">
        <v>0</v>
      </c>
      <c r="AG1062" s="201">
        <v>0</v>
      </c>
      <c r="AH1062" s="201" t="s">
        <v>124</v>
      </c>
      <c r="AI1062" s="202" t="s">
        <v>124</v>
      </c>
      <c r="AJ1062" s="203"/>
      <c r="AK1062" s="204"/>
      <c r="AL1062" s="194"/>
      <c r="AM1062" s="205"/>
      <c r="AN1062" s="206"/>
      <c r="AO1062" s="200">
        <f t="shared" si="297"/>
        <v>0</v>
      </c>
      <c r="AP1062" s="207" t="s">
        <v>82</v>
      </c>
      <c r="AQ1062" s="198" t="str" cm="1">
        <f t="array" ref="AQ1062">_xlfn.IFS(OR($G1062="公衆街路灯A",$G1062="定額電灯"),$G1062&amp;AP1062,COUNTIF(G1062,"*従量電灯*"),G1062,1,"-")</f>
        <v>従量電灯</v>
      </c>
      <c r="AR1062" s="208" t="str" cm="1">
        <f t="array" ref="AR1062">_xlfn.IFS($AN1062=0,"-",OR($AH1062="対象外",$AH1062="-"),"-",OR($G1062="公衆街路灯A",$G1062="定額電灯"),_xlfn.XLOOKUP($AQ1062,削除禁止_電灯料金!$B:$B,削除禁止_電灯料金!$E:$E,0),1,"-")</f>
        <v>-</v>
      </c>
      <c r="AS1062" s="209" t="str" cm="1">
        <f t="array" ref="AS1062">_xlfn.IFS($AR1062="-","-",OR($G1062="公衆街路灯A",$G1062="定額電灯"),_xlfn.XLOOKUP(AQ1062,削除禁止_電灯料金!$B:$B,削除禁止_電灯料金!$D:$D,0),1,"-")</f>
        <v>-</v>
      </c>
      <c r="AT1062" s="208">
        <f>IFERROR(IF(OR($G1062="公衆街路灯A",$G1062="定額電灯"),"-",ROUND((_xlfn.XLOOKUP($AQ1062,削除禁止_電灯料金!$B:$B,削除禁止_電灯料金!$E:$E)*AM1062/1000*$K1062*$L1062/12),2)),"-")</f>
        <v>0</v>
      </c>
      <c r="AU1062" s="209">
        <f>IFERROR(IF(OR($G1062="公衆街路灯A",$G1062="定額電灯"),"-",ROUND((AM1062/1000*$K1062*$L1062/12)*_xlfn.XLOOKUP($A1062,削除禁止_電灯料金!K:K,削除禁止_電灯料金!M:M,"-"),2)),"-")</f>
        <v>0</v>
      </c>
      <c r="AV1062" s="210">
        <f>IFERROR(IF(OR($G1062="公衆街路灯A",$G1062="定額電灯"),ROUND((((AR1062+AS1062)*AN1062))*12*_xlfn.XLOOKUP($A1062,削除禁止_電灯料金!K:K,削除禁止_電灯料金!N:N),0),ROUND((AT1062+AU1062)*AN1062*12*_xlfn.XLOOKUP($A1062,削除禁止_電灯料金!K:K,削除禁止_電灯料金!N:N),0)),0)</f>
        <v>0</v>
      </c>
      <c r="AW1062" s="145"/>
    </row>
    <row r="1063" spans="1:49" ht="30" customHeight="1">
      <c r="A1063" s="1">
        <v>13</v>
      </c>
      <c r="B1063" s="41" t="s">
        <v>1098</v>
      </c>
      <c r="C1063" s="42"/>
      <c r="D1063" s="146" t="s">
        <v>1115</v>
      </c>
      <c r="E1063" s="147" t="s">
        <v>56</v>
      </c>
      <c r="F1063" s="148" t="s">
        <v>195</v>
      </c>
      <c r="G1063" s="148" t="s">
        <v>73</v>
      </c>
      <c r="H1063" s="149"/>
      <c r="I1063" s="150"/>
      <c r="J1063" s="151"/>
      <c r="K1063" s="152">
        <v>8</v>
      </c>
      <c r="L1063" s="266">
        <v>365</v>
      </c>
      <c r="M1063" s="281" t="s">
        <v>1091</v>
      </c>
      <c r="N1063" s="119" t="s">
        <v>134</v>
      </c>
      <c r="O1063" s="120">
        <v>1</v>
      </c>
      <c r="P1063" s="155" t="s">
        <v>135</v>
      </c>
      <c r="Q1063" s="155">
        <v>0</v>
      </c>
      <c r="R1063" s="155">
        <v>0</v>
      </c>
      <c r="S1063" s="156" t="s">
        <v>403</v>
      </c>
      <c r="T1063" s="156">
        <v>0</v>
      </c>
      <c r="U1063" s="156">
        <v>0</v>
      </c>
      <c r="V1063" s="157">
        <v>0</v>
      </c>
      <c r="W1063" s="158">
        <v>28</v>
      </c>
      <c r="X1063" s="159">
        <v>1</v>
      </c>
      <c r="Y1063" s="160">
        <v>1</v>
      </c>
      <c r="Z1063" s="161">
        <f t="shared" ref="Z1063" si="307">K1063*L1063*W1063*Y1063/12/1000</f>
        <v>6.8133333333333335</v>
      </c>
      <c r="AA1063" s="155">
        <v>0</v>
      </c>
      <c r="AB1063" s="162" t="s">
        <v>80</v>
      </c>
      <c r="AC1063" s="163" t="s">
        <v>56</v>
      </c>
      <c r="AD1063" s="164" t="s">
        <v>56</v>
      </c>
      <c r="AE1063" s="163" t="s">
        <v>56</v>
      </c>
      <c r="AF1063" s="164">
        <f t="shared" ref="AF1063" si="308">$B$2*Z1063/Y1063</f>
        <v>204.4</v>
      </c>
      <c r="AG1063" s="165">
        <f t="shared" ref="AG1063" si="309">Y1063*AF1063*120</f>
        <v>24528</v>
      </c>
      <c r="AH1063" s="166" t="s">
        <v>81</v>
      </c>
      <c r="AI1063" s="167"/>
      <c r="AJ1063" s="168"/>
      <c r="AK1063" s="169"/>
      <c r="AL1063" s="170"/>
      <c r="AM1063" s="171"/>
      <c r="AN1063" s="172"/>
      <c r="AO1063" s="173">
        <f t="shared" si="297"/>
        <v>0</v>
      </c>
      <c r="AP1063" s="174" t="s">
        <v>82</v>
      </c>
      <c r="AQ1063" s="175" t="str" cm="1">
        <f t="array" ref="AQ1063">_xlfn.IFS(OR($G1063="公衆街路灯A",$G1063="定額電灯"),$G1063&amp;AP1063,COUNTIF(G1063,"*従量電灯*"),G1063,1,"-")</f>
        <v>従量電灯</v>
      </c>
      <c r="AR1063" s="176" t="str" cm="1">
        <f t="array" ref="AR1063">_xlfn.IFS($AN1063=0,"-",OR($AH1063="対象外",$AH1063="-"),"-",OR($G1063="公衆街路灯A",$G1063="定額電灯"),_xlfn.XLOOKUP($AQ1063,削除禁止_電灯料金!$B:$B,削除禁止_電灯料金!$E:$E,0),1,"-")</f>
        <v>-</v>
      </c>
      <c r="AS1063" s="177" t="str" cm="1">
        <f t="array" ref="AS1063">_xlfn.IFS($AR1063="-","-",OR($G1063="公衆街路灯A",$G1063="定額電灯"),_xlfn.XLOOKUP(AQ1063,削除禁止_電灯料金!$B:$B,削除禁止_電灯料金!$D:$D,0),1,"-")</f>
        <v>-</v>
      </c>
      <c r="AT1063" s="176">
        <f>IFERROR(IF(OR($G1063="公衆街路灯A",$G1063="定額電灯"),"-",ROUND((_xlfn.XLOOKUP($AQ1063,削除禁止_電灯料金!$B:$B,削除禁止_電灯料金!$E:$E)*AM1063/1000*$K1063*$L1063/12),2)),"-")</f>
        <v>0</v>
      </c>
      <c r="AU1063" s="177">
        <f>IFERROR(IF(OR($G1063="公衆街路灯A",$G1063="定額電灯"),"-",ROUND((AM1063/1000*$K1063*$L1063/12)*_xlfn.XLOOKUP($A1063,削除禁止_電灯料金!K:K,削除禁止_電灯料金!M:M,"-"),2)),"-")</f>
        <v>0</v>
      </c>
      <c r="AV1063" s="178">
        <f>IFERROR(IF(OR($G1063="公衆街路灯A",$G1063="定額電灯"),ROUND((((AR1063+AS1063)*AN1063))*12*_xlfn.XLOOKUP($A1063,削除禁止_電灯料金!K:K,削除禁止_電灯料金!N:N),0),ROUND((AT1063+AU1063)*AN1063*12*_xlfn.XLOOKUP($A1063,削除禁止_電灯料金!K:K,削除禁止_電灯料金!N:N),0)),0)</f>
        <v>0</v>
      </c>
      <c r="AW1063" s="145"/>
    </row>
    <row r="1064" spans="1:49" ht="30" customHeight="1">
      <c r="A1064" s="1">
        <v>13</v>
      </c>
      <c r="B1064" s="41" t="s">
        <v>1098</v>
      </c>
      <c r="C1064" s="42"/>
      <c r="D1064" s="146"/>
      <c r="E1064" s="147" t="s">
        <v>219</v>
      </c>
      <c r="F1064" s="148" t="s">
        <v>219</v>
      </c>
      <c r="G1064" s="148"/>
      <c r="H1064" s="149"/>
      <c r="I1064" s="150"/>
      <c r="J1064" s="151"/>
      <c r="K1064" s="213"/>
      <c r="L1064" s="214"/>
      <c r="M1064" s="179" t="s">
        <v>82</v>
      </c>
      <c r="N1064" s="119">
        <v>0</v>
      </c>
      <c r="O1064" s="120">
        <v>0</v>
      </c>
      <c r="P1064" s="155">
        <v>0</v>
      </c>
      <c r="Q1064" s="155">
        <v>0</v>
      </c>
      <c r="R1064" s="155">
        <v>0</v>
      </c>
      <c r="S1064" s="156">
        <v>0</v>
      </c>
      <c r="T1064" s="156">
        <v>0</v>
      </c>
      <c r="U1064" s="156">
        <v>0</v>
      </c>
      <c r="V1064" s="157">
        <v>0</v>
      </c>
      <c r="W1064" s="158">
        <v>0</v>
      </c>
      <c r="X1064" s="159"/>
      <c r="Y1064" s="160">
        <v>0</v>
      </c>
      <c r="Z1064" s="161">
        <v>0</v>
      </c>
      <c r="AA1064" s="155">
        <v>0</v>
      </c>
      <c r="AB1064" s="162" t="s">
        <v>56</v>
      </c>
      <c r="AC1064" s="163" t="s">
        <v>56</v>
      </c>
      <c r="AD1064" s="164" t="s">
        <v>56</v>
      </c>
      <c r="AE1064" s="163" t="s">
        <v>56</v>
      </c>
      <c r="AF1064" s="164" t="s">
        <v>56</v>
      </c>
      <c r="AG1064" s="165">
        <v>0</v>
      </c>
      <c r="AH1064" s="166" t="s">
        <v>56</v>
      </c>
      <c r="AI1064" s="167"/>
      <c r="AJ1064" s="168"/>
      <c r="AK1064" s="169"/>
      <c r="AL1064" s="170"/>
      <c r="AM1064" s="171"/>
      <c r="AN1064" s="172"/>
      <c r="AO1064" s="173">
        <f t="shared" si="297"/>
        <v>0</v>
      </c>
      <c r="AP1064" s="174" t="s">
        <v>82</v>
      </c>
      <c r="AQ1064" s="175" t="str" cm="1">
        <f t="array" ref="AQ1064">_xlfn.IFS(OR($G1064="公衆街路灯A",$G1064="定額電灯"),$G1064&amp;AP1064,COUNTIF(G1064,"*従量電灯*"),G1064,1,"-")</f>
        <v>-</v>
      </c>
      <c r="AR1064" s="176" t="str" cm="1">
        <f t="array" ref="AR1064">_xlfn.IFS($AN1064=0,"-",OR($AH1064="対象外",$AH1064="-"),"-",OR($G1064="公衆街路灯A",$G1064="定額電灯"),_xlfn.XLOOKUP($AQ1064,削除禁止_電灯料金!$B:$B,削除禁止_電灯料金!$E:$E,0),1,"-")</f>
        <v>-</v>
      </c>
      <c r="AS1064" s="177" t="str" cm="1">
        <f t="array" ref="AS1064">_xlfn.IFS($AR1064="-","-",OR($G1064="公衆街路灯A",$G1064="定額電灯"),_xlfn.XLOOKUP(AQ1064,削除禁止_電灯料金!$B:$B,削除禁止_電灯料金!$D:$D,0),1,"-")</f>
        <v>-</v>
      </c>
      <c r="AT1064" s="176" t="str">
        <f>IFERROR(IF(OR($G1064="公衆街路灯A",$G1064="定額電灯"),"-",ROUND((_xlfn.XLOOKUP($AQ1064,削除禁止_電灯料金!$B:$B,削除禁止_電灯料金!$E:$E)*AM1064/1000*$K1064*$L1064/12),2)),"-")</f>
        <v>-</v>
      </c>
      <c r="AU1064" s="177">
        <f>IFERROR(IF(OR($G1064="公衆街路灯A",$G1064="定額電灯"),"-",ROUND((AM1064/1000*$K1064*$L1064/12)*_xlfn.XLOOKUP($A1064,削除禁止_電灯料金!K:K,削除禁止_電灯料金!M:M,"-"),2)),"-")</f>
        <v>0</v>
      </c>
      <c r="AV1064" s="178">
        <f>IFERROR(IF(OR($G1064="公衆街路灯A",$G1064="定額電灯"),ROUND((((AR1064+AS1064)*AN1064))*12*_xlfn.XLOOKUP($A1064,削除禁止_電灯料金!K:K,削除禁止_電灯料金!N:N),0),ROUND((AT1064+AU1064)*AN1064*12*_xlfn.XLOOKUP($A1064,削除禁止_電灯料金!K:K,削除禁止_電灯料金!N:N),0)),0)</f>
        <v>0</v>
      </c>
      <c r="AW1064" s="145"/>
    </row>
    <row r="1065" spans="1:49" ht="30" customHeight="1">
      <c r="A1065" s="1">
        <v>13</v>
      </c>
      <c r="B1065" s="41" t="s">
        <v>1098</v>
      </c>
      <c r="C1065" s="42"/>
      <c r="D1065" s="146"/>
      <c r="E1065" s="147" t="s">
        <v>219</v>
      </c>
      <c r="F1065" s="148" t="s">
        <v>219</v>
      </c>
      <c r="G1065" s="148"/>
      <c r="H1065" s="149"/>
      <c r="I1065" s="150"/>
      <c r="J1065" s="151"/>
      <c r="K1065" s="213"/>
      <c r="L1065" s="214"/>
      <c r="M1065" s="179" t="s">
        <v>82</v>
      </c>
      <c r="N1065" s="119">
        <v>0</v>
      </c>
      <c r="O1065" s="120">
        <v>0</v>
      </c>
      <c r="P1065" s="155">
        <v>0</v>
      </c>
      <c r="Q1065" s="155">
        <v>0</v>
      </c>
      <c r="R1065" s="155">
        <v>0</v>
      </c>
      <c r="S1065" s="156">
        <v>0</v>
      </c>
      <c r="T1065" s="156">
        <v>0</v>
      </c>
      <c r="U1065" s="156">
        <v>0</v>
      </c>
      <c r="V1065" s="157">
        <v>0</v>
      </c>
      <c r="W1065" s="158">
        <v>0</v>
      </c>
      <c r="X1065" s="159"/>
      <c r="Y1065" s="160">
        <v>0</v>
      </c>
      <c r="Z1065" s="161">
        <v>0</v>
      </c>
      <c r="AA1065" s="155">
        <v>0</v>
      </c>
      <c r="AB1065" s="162" t="s">
        <v>56</v>
      </c>
      <c r="AC1065" s="163" t="s">
        <v>56</v>
      </c>
      <c r="AD1065" s="164" t="s">
        <v>56</v>
      </c>
      <c r="AE1065" s="163" t="s">
        <v>56</v>
      </c>
      <c r="AF1065" s="164" t="s">
        <v>56</v>
      </c>
      <c r="AG1065" s="165">
        <v>0</v>
      </c>
      <c r="AH1065" s="166" t="s">
        <v>56</v>
      </c>
      <c r="AI1065" s="167"/>
      <c r="AJ1065" s="168"/>
      <c r="AK1065" s="169"/>
      <c r="AL1065" s="170"/>
      <c r="AM1065" s="171"/>
      <c r="AN1065" s="172"/>
      <c r="AO1065" s="173">
        <f t="shared" si="297"/>
        <v>0</v>
      </c>
      <c r="AP1065" s="174" t="s">
        <v>82</v>
      </c>
      <c r="AQ1065" s="175" t="str" cm="1">
        <f t="array" ref="AQ1065">_xlfn.IFS(OR($G1065="公衆街路灯A",$G1065="定額電灯"),$G1065&amp;AP1065,COUNTIF(G1065,"*従量電灯*"),G1065,1,"-")</f>
        <v>-</v>
      </c>
      <c r="AR1065" s="176" t="str" cm="1">
        <f t="array" ref="AR1065">_xlfn.IFS($AN1065=0,"-",OR($AH1065="対象外",$AH1065="-"),"-",OR($G1065="公衆街路灯A",$G1065="定額電灯"),_xlfn.XLOOKUP($AQ1065,削除禁止_電灯料金!$B:$B,削除禁止_電灯料金!$E:$E,0),1,"-")</f>
        <v>-</v>
      </c>
      <c r="AS1065" s="177" t="str" cm="1">
        <f t="array" ref="AS1065">_xlfn.IFS($AR1065="-","-",OR($G1065="公衆街路灯A",$G1065="定額電灯"),_xlfn.XLOOKUP(AQ1065,削除禁止_電灯料金!$B:$B,削除禁止_電灯料金!$D:$D,0),1,"-")</f>
        <v>-</v>
      </c>
      <c r="AT1065" s="176" t="str">
        <f>IFERROR(IF(OR($G1065="公衆街路灯A",$G1065="定額電灯"),"-",ROUND((_xlfn.XLOOKUP($AQ1065,削除禁止_電灯料金!$B:$B,削除禁止_電灯料金!$E:$E)*AM1065/1000*$K1065*$L1065/12),2)),"-")</f>
        <v>-</v>
      </c>
      <c r="AU1065" s="177">
        <f>IFERROR(IF(OR($G1065="公衆街路灯A",$G1065="定額電灯"),"-",ROUND((AM1065/1000*$K1065*$L1065/12)*_xlfn.XLOOKUP($A1065,削除禁止_電灯料金!K:K,削除禁止_電灯料金!M:M,"-"),2)),"-")</f>
        <v>0</v>
      </c>
      <c r="AV1065" s="178">
        <f>IFERROR(IF(OR($G1065="公衆街路灯A",$G1065="定額電灯"),ROUND((((AR1065+AS1065)*AN1065))*12*_xlfn.XLOOKUP($A1065,削除禁止_電灯料金!K:K,削除禁止_電灯料金!N:N),0),ROUND((AT1065+AU1065)*AN1065*12*_xlfn.XLOOKUP($A1065,削除禁止_電灯料金!K:K,削除禁止_電灯料金!N:N),0)),0)</f>
        <v>0</v>
      </c>
      <c r="AW1065" s="145"/>
    </row>
    <row r="1066" spans="1:49" ht="30" customHeight="1" thickBot="1">
      <c r="A1066" s="1">
        <v>13</v>
      </c>
      <c r="B1066" s="41" t="s">
        <v>1098</v>
      </c>
      <c r="C1066" s="42"/>
      <c r="D1066" s="215"/>
      <c r="E1066" s="216" t="s">
        <v>219</v>
      </c>
      <c r="F1066" s="217" t="s">
        <v>219</v>
      </c>
      <c r="G1066" s="216"/>
      <c r="H1066" s="216"/>
      <c r="I1066" s="218"/>
      <c r="J1066" s="219"/>
      <c r="K1066" s="220"/>
      <c r="L1066" s="221"/>
      <c r="M1066" s="222" t="s">
        <v>82</v>
      </c>
      <c r="N1066" s="223">
        <v>0</v>
      </c>
      <c r="O1066" s="224">
        <v>0</v>
      </c>
      <c r="P1066" s="225">
        <v>0</v>
      </c>
      <c r="Q1066" s="225">
        <v>0</v>
      </c>
      <c r="R1066" s="225">
        <v>0</v>
      </c>
      <c r="S1066" s="226">
        <v>0</v>
      </c>
      <c r="T1066" s="226">
        <v>0</v>
      </c>
      <c r="U1066" s="226">
        <v>0</v>
      </c>
      <c r="V1066" s="227">
        <v>0</v>
      </c>
      <c r="W1066" s="228">
        <v>0</v>
      </c>
      <c r="X1066" s="229"/>
      <c r="Y1066" s="410">
        <v>0</v>
      </c>
      <c r="Z1066" s="230">
        <v>0</v>
      </c>
      <c r="AA1066" s="225">
        <v>0</v>
      </c>
      <c r="AB1066" s="231" t="s">
        <v>56</v>
      </c>
      <c r="AC1066" s="232" t="s">
        <v>56</v>
      </c>
      <c r="AD1066" s="411" t="s">
        <v>56</v>
      </c>
      <c r="AE1066" s="232" t="s">
        <v>56</v>
      </c>
      <c r="AF1066" s="411" t="s">
        <v>56</v>
      </c>
      <c r="AG1066" s="412">
        <v>0</v>
      </c>
      <c r="AH1066" s="413" t="s">
        <v>56</v>
      </c>
      <c r="AI1066" s="236"/>
      <c r="AJ1066" s="237"/>
      <c r="AK1066" s="238"/>
      <c r="AL1066" s="239"/>
      <c r="AM1066" s="240"/>
      <c r="AN1066" s="241"/>
      <c r="AO1066" s="242">
        <f t="shared" si="297"/>
        <v>0</v>
      </c>
      <c r="AP1066" s="243" t="s">
        <v>82</v>
      </c>
      <c r="AQ1066" s="414" t="str" cm="1">
        <f t="array" ref="AQ1066">_xlfn.IFS(OR($G1066="公衆街路灯A",$G1066="定額電灯"),$G1066&amp;AP1066,COUNTIF(G1066,"*従量電灯*"),G1066,1,"-")</f>
        <v>-</v>
      </c>
      <c r="AR1066" s="415" t="str" cm="1">
        <f t="array" ref="AR1066">_xlfn.IFS($AN1066=0,"-",OR($AH1066="対象外",$AH1066="-"),"-",OR($G1066="公衆街路灯A",$G1066="定額電灯"),_xlfn.XLOOKUP($AQ1066,削除禁止_電灯料金!$B:$B,削除禁止_電灯料金!$E:$E,0),1,"-")</f>
        <v>-</v>
      </c>
      <c r="AS1066" s="416" t="str" cm="1">
        <f t="array" ref="AS1066">_xlfn.IFS($AR1066="-","-",OR($G1066="公衆街路灯A",$G1066="定額電灯"),_xlfn.XLOOKUP(AQ1066,削除禁止_電灯料金!$B:$B,削除禁止_電灯料金!$D:$D,0),1,"-")</f>
        <v>-</v>
      </c>
      <c r="AT1066" s="415" t="str">
        <f>IFERROR(IF(OR($G1066="公衆街路灯A",$G1066="定額電灯"),"-",ROUND((_xlfn.XLOOKUP($AQ1066,削除禁止_電灯料金!$B:$B,削除禁止_電灯料金!$E:$E)*AM1066/1000*$K1066*$L1066/12),2)),"-")</f>
        <v>-</v>
      </c>
      <c r="AU1066" s="416">
        <f>IFERROR(IF(OR($G1066="公衆街路灯A",$G1066="定額電灯"),"-",ROUND((AM1066/1000*$K1066*$L1066/12)*_xlfn.XLOOKUP($A1066,削除禁止_電灯料金!K:K,削除禁止_電灯料金!M:M,"-"),2)),"-")</f>
        <v>0</v>
      </c>
      <c r="AV1066" s="247">
        <f>IFERROR(IF(OR($G1066="公衆街路灯A",$G1066="定額電灯"),ROUND((((AR1066+AS1066)*AN1066))*12*_xlfn.XLOOKUP($A1066,削除禁止_電灯料金!K:K,削除禁止_電灯料金!N:N),0),ROUND((AT1066+AU1066)*AN1066*12*_xlfn.XLOOKUP($A1066,削除禁止_電灯料金!K:K,削除禁止_電灯料金!N:N),0)),0)</f>
        <v>0</v>
      </c>
      <c r="AW1066" s="145"/>
    </row>
    <row r="1067" spans="1:49" ht="30" customHeight="1">
      <c r="A1067" s="1"/>
      <c r="B1067" s="41"/>
      <c r="C1067" s="248"/>
    </row>
    <row r="1068" spans="1:49" ht="30" customHeight="1">
      <c r="A1068" s="1">
        <v>14</v>
      </c>
      <c r="B1068" s="41" t="s">
        <v>1123</v>
      </c>
      <c r="C1068" s="42"/>
      <c r="D1068" s="4" t="s">
        <v>1124</v>
      </c>
      <c r="E1068" s="43"/>
      <c r="F1068" s="44"/>
      <c r="G1068" s="44"/>
      <c r="H1068" s="45"/>
      <c r="I1068" s="43"/>
      <c r="J1068" s="43"/>
      <c r="K1068" s="43"/>
      <c r="L1068" s="43"/>
      <c r="M1068" s="43"/>
      <c r="N1068" s="46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7"/>
      <c r="AI1068" s="48"/>
      <c r="AJ1068" s="48"/>
      <c r="AK1068" s="47"/>
      <c r="AL1068" s="49"/>
      <c r="AM1068" s="47"/>
      <c r="AN1068" s="47"/>
      <c r="AO1068" s="47"/>
      <c r="AP1068" s="47"/>
      <c r="AQ1068" s="49"/>
      <c r="AR1068" s="47"/>
      <c r="AS1068" s="47"/>
      <c r="AT1068" s="47"/>
      <c r="AU1068" s="47"/>
      <c r="AV1068" s="47"/>
      <c r="AW1068" s="47"/>
    </row>
    <row r="1069" spans="1:49" ht="30" customHeight="1">
      <c r="A1069" s="1">
        <v>14</v>
      </c>
      <c r="B1069" s="41" t="s">
        <v>1123</v>
      </c>
      <c r="C1069" s="42"/>
      <c r="D1069" s="43"/>
      <c r="E1069" s="43"/>
      <c r="F1069" s="44"/>
      <c r="G1069" s="44"/>
      <c r="H1069" s="45"/>
      <c r="I1069" s="43"/>
      <c r="J1069" s="43"/>
      <c r="K1069" s="43"/>
      <c r="L1069" s="43"/>
      <c r="M1069" s="43"/>
      <c r="N1069" s="46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7"/>
      <c r="AI1069" s="50"/>
      <c r="AJ1069" s="48"/>
      <c r="AK1069" s="47"/>
      <c r="AL1069" s="49"/>
      <c r="AM1069" s="47"/>
      <c r="AN1069" s="47"/>
      <c r="AO1069" s="51"/>
      <c r="AP1069" s="47"/>
      <c r="AQ1069" s="49"/>
      <c r="AR1069" s="51"/>
      <c r="AS1069" s="51"/>
      <c r="AT1069" s="51"/>
      <c r="AU1069" s="51"/>
      <c r="AV1069" s="47"/>
      <c r="AW1069" s="47"/>
    </row>
    <row r="1070" spans="1:49" ht="30" customHeight="1">
      <c r="A1070" s="1">
        <v>14</v>
      </c>
      <c r="B1070" s="41" t="s">
        <v>1123</v>
      </c>
      <c r="C1070" s="42"/>
      <c r="D1070" s="52" t="s">
        <v>47</v>
      </c>
      <c r="E1070" s="52"/>
      <c r="F1070" s="53">
        <v>10</v>
      </c>
      <c r="G1070" s="44"/>
      <c r="H1070" s="45"/>
      <c r="I1070" s="54"/>
      <c r="J1070" s="54"/>
      <c r="K1070" s="55"/>
      <c r="L1070" s="46"/>
      <c r="M1070" s="46"/>
      <c r="N1070" s="56"/>
      <c r="O1070" s="56"/>
      <c r="P1070" s="56"/>
      <c r="Q1070" s="56"/>
      <c r="R1070" s="56"/>
      <c r="S1070" s="56"/>
      <c r="T1070" s="56"/>
      <c r="U1070" s="56"/>
      <c r="V1070" s="56"/>
      <c r="W1070" s="56"/>
      <c r="X1070" s="56"/>
      <c r="Y1070" s="56"/>
      <c r="Z1070" s="56"/>
      <c r="AA1070" s="56"/>
      <c r="AB1070" s="56"/>
      <c r="AC1070" s="56"/>
      <c r="AD1070" s="56"/>
      <c r="AE1070" s="56"/>
      <c r="AF1070" s="56"/>
      <c r="AG1070" s="56"/>
      <c r="AH1070" s="47"/>
      <c r="AI1070" s="50"/>
      <c r="AJ1070" s="48"/>
      <c r="AK1070" s="47"/>
      <c r="AL1070" s="49"/>
      <c r="AM1070" s="47"/>
      <c r="AN1070" s="47"/>
      <c r="AO1070" s="47"/>
      <c r="AP1070" s="47"/>
      <c r="AQ1070" s="49"/>
      <c r="AR1070" s="47"/>
      <c r="AS1070" s="47"/>
      <c r="AT1070" s="47"/>
      <c r="AU1070" s="47"/>
      <c r="AV1070" s="47"/>
      <c r="AW1070" s="47"/>
    </row>
    <row r="1071" spans="1:49" ht="30" customHeight="1" thickBot="1">
      <c r="A1071" s="1">
        <v>14</v>
      </c>
      <c r="B1071" s="41" t="s">
        <v>1123</v>
      </c>
      <c r="C1071" s="42"/>
      <c r="D1071" s="57" t="s">
        <v>48</v>
      </c>
      <c r="E1071" s="57"/>
      <c r="F1071" s="58">
        <v>10</v>
      </c>
      <c r="G1071" s="44"/>
      <c r="H1071" s="45"/>
      <c r="I1071" s="54"/>
      <c r="J1071" s="54"/>
      <c r="K1071" s="55"/>
      <c r="L1071" s="46"/>
      <c r="M1071" s="46"/>
      <c r="N1071" s="56"/>
      <c r="O1071" s="56"/>
      <c r="P1071" s="56"/>
      <c r="Q1071" s="56"/>
      <c r="R1071" s="56"/>
      <c r="S1071" s="56"/>
      <c r="T1071" s="56"/>
      <c r="U1071" s="56"/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47"/>
      <c r="AI1071" s="50"/>
      <c r="AJ1071" s="48"/>
      <c r="AK1071" s="47"/>
      <c r="AL1071" s="49"/>
      <c r="AM1071" s="47"/>
      <c r="AN1071" s="47"/>
      <c r="AO1071" s="47"/>
      <c r="AP1071" s="47"/>
      <c r="AQ1071" s="49"/>
      <c r="AR1071" s="47"/>
      <c r="AS1071" s="47"/>
      <c r="AT1071" s="47"/>
      <c r="AU1071" s="47"/>
      <c r="AV1071" s="47"/>
      <c r="AW1071" s="47"/>
    </row>
    <row r="1072" spans="1:49" ht="30" customHeight="1" thickBot="1">
      <c r="A1072" s="1">
        <v>14</v>
      </c>
      <c r="B1072" s="41" t="s">
        <v>1123</v>
      </c>
      <c r="C1072" s="42"/>
      <c r="D1072" s="59" t="s">
        <v>49</v>
      </c>
      <c r="E1072" s="59"/>
      <c r="F1072" s="60">
        <v>30</v>
      </c>
      <c r="G1072" s="44"/>
      <c r="H1072" s="45"/>
      <c r="I1072" s="61"/>
      <c r="J1072" s="61"/>
      <c r="K1072" s="42"/>
      <c r="L1072" s="42"/>
      <c r="M1072" s="42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62"/>
      <c r="AD1072" s="62"/>
      <c r="AE1072" s="63"/>
      <c r="AF1072" s="42"/>
      <c r="AG1072" s="56"/>
      <c r="AH1072" s="47"/>
      <c r="AI1072" s="64" t="s">
        <v>50</v>
      </c>
      <c r="AJ1072" s="48"/>
      <c r="AK1072" s="47"/>
      <c r="AL1072" s="49"/>
      <c r="AM1072" s="47"/>
      <c r="AN1072" s="47"/>
      <c r="AO1072" s="47"/>
      <c r="AP1072" s="47"/>
      <c r="AQ1072" s="49"/>
      <c r="AR1072" s="47"/>
      <c r="AS1072" s="47"/>
      <c r="AT1072" s="47"/>
      <c r="AU1072" s="47"/>
      <c r="AV1072" s="47"/>
      <c r="AW1072" s="65"/>
    </row>
    <row r="1073" spans="1:49" ht="30" customHeight="1" thickBot="1">
      <c r="A1073" s="1">
        <v>14</v>
      </c>
      <c r="B1073" s="41" t="s">
        <v>1123</v>
      </c>
      <c r="C1073" s="42"/>
      <c r="D1073" s="66" t="s">
        <v>51</v>
      </c>
      <c r="E1073" s="66"/>
      <c r="F1073" s="67">
        <v>0.41499999999999998</v>
      </c>
      <c r="G1073" s="44"/>
      <c r="H1073" s="45"/>
      <c r="I1073" s="68"/>
      <c r="J1073" s="68"/>
      <c r="K1073" s="42"/>
      <c r="L1073" s="42"/>
      <c r="M1073" s="42"/>
      <c r="N1073" s="56"/>
      <c r="O1073" s="56"/>
      <c r="P1073" s="56"/>
      <c r="Q1073" s="56"/>
      <c r="R1073" s="56"/>
      <c r="S1073" s="56"/>
      <c r="T1073" s="56"/>
      <c r="U1073" s="56"/>
      <c r="V1073" s="56"/>
      <c r="W1073" s="56"/>
      <c r="X1073" s="56"/>
      <c r="Y1073" s="56"/>
      <c r="Z1073" s="56"/>
      <c r="AA1073" s="56"/>
      <c r="AB1073" s="56"/>
      <c r="AC1073" s="62" t="s">
        <v>52</v>
      </c>
      <c r="AD1073" s="69"/>
      <c r="AE1073" s="70" t="s">
        <v>53</v>
      </c>
      <c r="AF1073" s="69"/>
      <c r="AG1073" s="56"/>
      <c r="AH1073" s="47"/>
      <c r="AI1073" s="48"/>
      <c r="AJ1073" s="48"/>
      <c r="AK1073" s="47"/>
      <c r="AL1073" s="49"/>
      <c r="AM1073" s="47"/>
      <c r="AN1073" s="47"/>
      <c r="AO1073" s="47"/>
      <c r="AP1073" s="47"/>
      <c r="AQ1073" s="49"/>
      <c r="AR1073" s="47" t="s">
        <v>52</v>
      </c>
      <c r="AS1073" s="47"/>
      <c r="AT1073" s="47" t="s">
        <v>53</v>
      </c>
      <c r="AU1073" s="47"/>
      <c r="AV1073" s="47"/>
      <c r="AW1073" s="65"/>
    </row>
    <row r="1074" spans="1:49" ht="30" customHeight="1" thickBot="1">
      <c r="A1074" s="1">
        <v>14</v>
      </c>
      <c r="B1074" s="41" t="s">
        <v>1123</v>
      </c>
      <c r="C1074" s="42"/>
      <c r="D1074" s="71" t="s">
        <v>54</v>
      </c>
      <c r="E1074" s="45"/>
      <c r="F1074" s="45"/>
      <c r="G1074" s="45"/>
      <c r="H1074" s="45"/>
      <c r="I1074" s="45"/>
      <c r="J1074" s="45"/>
      <c r="K1074" s="72"/>
      <c r="L1074" s="72"/>
      <c r="M1074" s="73" t="s">
        <v>55</v>
      </c>
      <c r="N1074" s="74"/>
      <c r="O1074" s="74"/>
      <c r="P1074" s="74"/>
      <c r="Q1074" s="74"/>
      <c r="R1074" s="74"/>
      <c r="S1074" s="74"/>
      <c r="T1074" s="74"/>
      <c r="U1074" s="74"/>
      <c r="V1074" s="74"/>
      <c r="W1074" s="74"/>
      <c r="X1074" s="74"/>
      <c r="Y1074" s="74"/>
      <c r="Z1074" s="74"/>
      <c r="AA1074" s="74"/>
      <c r="AB1074" s="74"/>
      <c r="AC1074" s="75" t="s">
        <v>1</v>
      </c>
      <c r="AD1074" s="76"/>
      <c r="AE1074" s="76" t="s">
        <v>2</v>
      </c>
      <c r="AF1074" s="76"/>
      <c r="AG1074" s="77" t="s">
        <v>56</v>
      </c>
      <c r="AH1074" s="78" t="s">
        <v>57</v>
      </c>
      <c r="AI1074" s="79"/>
      <c r="AJ1074" s="79"/>
      <c r="AK1074" s="80"/>
      <c r="AL1074" s="15"/>
      <c r="AM1074" s="80"/>
      <c r="AN1074" s="80"/>
      <c r="AO1074" s="80"/>
      <c r="AP1074" s="80"/>
      <c r="AQ1074" s="15"/>
      <c r="AR1074" s="78" t="s">
        <v>1</v>
      </c>
      <c r="AS1074" s="81"/>
      <c r="AT1074" s="78" t="s">
        <v>2</v>
      </c>
      <c r="AU1074" s="81"/>
      <c r="AV1074" s="82" t="s">
        <v>56</v>
      </c>
      <c r="AW1074" s="83"/>
    </row>
    <row r="1075" spans="1:49" ht="42" customHeight="1">
      <c r="A1075" s="1">
        <v>14</v>
      </c>
      <c r="B1075" s="41" t="s">
        <v>1123</v>
      </c>
      <c r="C1075" s="42"/>
      <c r="D1075" s="474" t="s">
        <v>4</v>
      </c>
      <c r="E1075" s="476" t="s">
        <v>5</v>
      </c>
      <c r="F1075" s="476" t="s">
        <v>6</v>
      </c>
      <c r="G1075" s="476" t="s">
        <v>58</v>
      </c>
      <c r="H1075" s="476" t="s">
        <v>7</v>
      </c>
      <c r="I1075" s="20" t="s">
        <v>8</v>
      </c>
      <c r="J1075" s="20"/>
      <c r="K1075" s="84" t="s">
        <v>9</v>
      </c>
      <c r="L1075" s="85" t="s">
        <v>59</v>
      </c>
      <c r="M1075" s="478" t="s">
        <v>60</v>
      </c>
      <c r="N1075" s="480" t="s">
        <v>61</v>
      </c>
      <c r="O1075" s="482" t="s">
        <v>62</v>
      </c>
      <c r="P1075" s="482" t="s">
        <v>10</v>
      </c>
      <c r="Q1075" s="484" t="s">
        <v>63</v>
      </c>
      <c r="R1075" s="482" t="s">
        <v>64</v>
      </c>
      <c r="S1075" s="482" t="s">
        <v>65</v>
      </c>
      <c r="T1075" s="482" t="s">
        <v>66</v>
      </c>
      <c r="U1075" s="482" t="s">
        <v>67</v>
      </c>
      <c r="V1075" s="484" t="s">
        <v>11</v>
      </c>
      <c r="W1075" s="251" t="s">
        <v>12</v>
      </c>
      <c r="X1075" s="86" t="s">
        <v>13</v>
      </c>
      <c r="Y1075" s="86" t="s">
        <v>14</v>
      </c>
      <c r="Z1075" s="252" t="s">
        <v>15</v>
      </c>
      <c r="AA1075" s="484" t="s">
        <v>16</v>
      </c>
      <c r="AB1075" s="482" t="s">
        <v>17</v>
      </c>
      <c r="AC1075" s="87" t="s">
        <v>18</v>
      </c>
      <c r="AD1075" s="88" t="s">
        <v>19</v>
      </c>
      <c r="AE1075" s="87" t="s">
        <v>30</v>
      </c>
      <c r="AF1075" s="88" t="s">
        <v>21</v>
      </c>
      <c r="AG1075" s="89" t="s">
        <v>22</v>
      </c>
      <c r="AH1075" s="468" t="s">
        <v>23</v>
      </c>
      <c r="AI1075" s="470" t="s">
        <v>24</v>
      </c>
      <c r="AJ1075" s="470" t="s">
        <v>25</v>
      </c>
      <c r="AK1075" s="470" t="s">
        <v>26</v>
      </c>
      <c r="AL1075" s="91" t="s">
        <v>68</v>
      </c>
      <c r="AM1075" s="90" t="s">
        <v>27</v>
      </c>
      <c r="AN1075" s="92" t="s">
        <v>28</v>
      </c>
      <c r="AO1075" s="93" t="s">
        <v>29</v>
      </c>
      <c r="AP1075" s="28" t="s">
        <v>16</v>
      </c>
      <c r="AQ1075" s="472" t="s">
        <v>17</v>
      </c>
      <c r="AR1075" s="94" t="s">
        <v>18</v>
      </c>
      <c r="AS1075" s="95" t="s">
        <v>19</v>
      </c>
      <c r="AT1075" s="94" t="s">
        <v>30</v>
      </c>
      <c r="AU1075" s="95" t="s">
        <v>21</v>
      </c>
      <c r="AV1075" s="96" t="s">
        <v>31</v>
      </c>
      <c r="AW1075" s="83"/>
    </row>
    <row r="1076" spans="1:49" ht="30" customHeight="1" thickBot="1">
      <c r="A1076" s="1">
        <v>14</v>
      </c>
      <c r="B1076" s="41" t="s">
        <v>1123</v>
      </c>
      <c r="C1076" s="42"/>
      <c r="D1076" s="475"/>
      <c r="E1076" s="477"/>
      <c r="F1076" s="477"/>
      <c r="G1076" s="477"/>
      <c r="H1076" s="477"/>
      <c r="I1076" s="97" t="s">
        <v>69</v>
      </c>
      <c r="J1076" s="97" t="s">
        <v>70</v>
      </c>
      <c r="K1076" s="98" t="s">
        <v>34</v>
      </c>
      <c r="L1076" s="99" t="s">
        <v>35</v>
      </c>
      <c r="M1076" s="479"/>
      <c r="N1076" s="481"/>
      <c r="O1076" s="483"/>
      <c r="P1076" s="483"/>
      <c r="Q1076" s="485"/>
      <c r="R1076" s="483"/>
      <c r="S1076" s="483"/>
      <c r="T1076" s="483"/>
      <c r="U1076" s="483"/>
      <c r="V1076" s="485"/>
      <c r="W1076" s="100" t="s">
        <v>36</v>
      </c>
      <c r="X1076" s="100" t="s">
        <v>37</v>
      </c>
      <c r="Y1076" s="100" t="s">
        <v>38</v>
      </c>
      <c r="Z1076" s="101" t="s">
        <v>39</v>
      </c>
      <c r="AA1076" s="485"/>
      <c r="AB1076" s="483"/>
      <c r="AC1076" s="102" t="s">
        <v>40</v>
      </c>
      <c r="AD1076" s="103" t="s">
        <v>40</v>
      </c>
      <c r="AE1076" s="102" t="s">
        <v>40</v>
      </c>
      <c r="AF1076" s="103" t="s">
        <v>40</v>
      </c>
      <c r="AG1076" s="104">
        <v>10</v>
      </c>
      <c r="AH1076" s="469"/>
      <c r="AI1076" s="471"/>
      <c r="AJ1076" s="471"/>
      <c r="AK1076" s="471"/>
      <c r="AL1076" s="36" t="s">
        <v>41</v>
      </c>
      <c r="AM1076" s="105" t="s">
        <v>42</v>
      </c>
      <c r="AN1076" s="106" t="s">
        <v>43</v>
      </c>
      <c r="AO1076" s="107" t="s">
        <v>39</v>
      </c>
      <c r="AP1076" s="37" t="s">
        <v>44</v>
      </c>
      <c r="AQ1076" s="473"/>
      <c r="AR1076" s="108" t="s">
        <v>40</v>
      </c>
      <c r="AS1076" s="109" t="s">
        <v>40</v>
      </c>
      <c r="AT1076" s="108" t="s">
        <v>40</v>
      </c>
      <c r="AU1076" s="109" t="s">
        <v>40</v>
      </c>
      <c r="AV1076" s="40">
        <v>10</v>
      </c>
      <c r="AW1076" s="83"/>
    </row>
    <row r="1077" spans="1:49" ht="30" customHeight="1">
      <c r="A1077" s="1">
        <v>14</v>
      </c>
      <c r="B1077" s="41" t="s">
        <v>1123</v>
      </c>
      <c r="C1077" s="332"/>
      <c r="D1077" s="273" t="s">
        <v>1125</v>
      </c>
      <c r="E1077" s="274" t="s">
        <v>224</v>
      </c>
      <c r="F1077" s="275" t="s">
        <v>1126</v>
      </c>
      <c r="G1077" s="112" t="s">
        <v>73</v>
      </c>
      <c r="H1077" s="276"/>
      <c r="I1077" s="277"/>
      <c r="J1077" s="265"/>
      <c r="K1077" s="116">
        <v>9</v>
      </c>
      <c r="L1077" s="337">
        <v>365</v>
      </c>
      <c r="M1077" s="278" t="s">
        <v>1127</v>
      </c>
      <c r="N1077" s="119" t="s">
        <v>93</v>
      </c>
      <c r="O1077" s="120">
        <v>3</v>
      </c>
      <c r="P1077" s="121" t="s">
        <v>820</v>
      </c>
      <c r="Q1077" s="121">
        <v>0</v>
      </c>
      <c r="R1077" s="121" t="s">
        <v>821</v>
      </c>
      <c r="S1077" s="122">
        <v>0</v>
      </c>
      <c r="T1077" s="122">
        <v>0</v>
      </c>
      <c r="U1077" s="122">
        <v>0</v>
      </c>
      <c r="V1077" s="123">
        <v>0</v>
      </c>
      <c r="W1077" s="124">
        <v>48</v>
      </c>
      <c r="X1077" s="338">
        <v>2</v>
      </c>
      <c r="Y1077" s="126">
        <v>6</v>
      </c>
      <c r="Z1077" s="127">
        <f t="shared" ref="Z1077:Z1078" si="310">K1077*L1077*W1077*Y1077/12/1000</f>
        <v>78.84</v>
      </c>
      <c r="AA1077" s="121">
        <v>0</v>
      </c>
      <c r="AB1077" s="128" t="s">
        <v>80</v>
      </c>
      <c r="AC1077" s="129" t="s">
        <v>56</v>
      </c>
      <c r="AD1077" s="130" t="s">
        <v>56</v>
      </c>
      <c r="AE1077" s="129" t="s">
        <v>56</v>
      </c>
      <c r="AF1077" s="130">
        <f t="shared" ref="AF1077:AF1078" si="311">$B$2*Z1077/Y1077</f>
        <v>394.20000000000005</v>
      </c>
      <c r="AG1077" s="131">
        <f t="shared" ref="AG1077:AG1078" si="312">Y1077*AF1077*120</f>
        <v>283824.00000000006</v>
      </c>
      <c r="AH1077" s="132" t="s">
        <v>81</v>
      </c>
      <c r="AI1077" s="133"/>
      <c r="AJ1077" s="134"/>
      <c r="AK1077" s="135"/>
      <c r="AL1077" s="136"/>
      <c r="AM1077" s="137"/>
      <c r="AN1077" s="138"/>
      <c r="AO1077" s="139">
        <f t="shared" ref="AO1077:AO1107" si="313">IFERROR((AM1077/1000)*K1077*L1077*AN1077/12,0)</f>
        <v>0</v>
      </c>
      <c r="AP1077" s="140" t="s">
        <v>82</v>
      </c>
      <c r="AQ1077" s="141" t="str" cm="1">
        <f t="array" ref="AQ1077">_xlfn.IFS(OR($G1077="公衆街路灯A",$G1077="定額電灯"),$G1077&amp;AP1077,COUNTIF(G1077,"*従量電灯*"),G1077,1,"-")</f>
        <v>従量電灯</v>
      </c>
      <c r="AR1077" s="142" t="str" cm="1">
        <f t="array" ref="AR1077">_xlfn.IFS($AN1077=0,"-",OR($AH1077="対象外",$AH1077="-"),"-",OR($G1077="公衆街路灯A",$G1077="定額電灯"),_xlfn.XLOOKUP($AQ1077,削除禁止_電灯料金!$B:$B,削除禁止_電灯料金!$E:$E,0),1,"-")</f>
        <v>-</v>
      </c>
      <c r="AS1077" s="143" t="str" cm="1">
        <f t="array" ref="AS1077">_xlfn.IFS($AR1077="-","-",OR($G1077="公衆街路灯A",$G1077="定額電灯"),_xlfn.XLOOKUP(AQ1077,削除禁止_電灯料金!$B:$B,削除禁止_電灯料金!$D:$D,0),1,"-")</f>
        <v>-</v>
      </c>
      <c r="AT1077" s="142">
        <f>IFERROR(IF(OR($G1077="公衆街路灯A",$G1077="定額電灯"),"-",ROUND((_xlfn.XLOOKUP($AQ1077,削除禁止_電灯料金!$B:$B,削除禁止_電灯料金!$E:$E)*AM1077/1000*$K1077*$L1077/12),2)),"-")</f>
        <v>0</v>
      </c>
      <c r="AU1077" s="143">
        <f>IFERROR(IF(OR($G1077="公衆街路灯A",$G1077="定額電灯"),"-",ROUND((AM1077/1000*$K1077*$L1077/12)*_xlfn.XLOOKUP($A1077,削除禁止_電灯料金!K:K,削除禁止_電灯料金!M:M,"-"),2)),"-")</f>
        <v>0</v>
      </c>
      <c r="AV1077" s="144">
        <f>IFERROR(IF(OR($G1077="公衆街路灯A",$G1077="定額電灯"),ROUND((((AR1077+AS1077)*AN1077))*12*_xlfn.XLOOKUP($A1077,削除禁止_電灯料金!K:K,削除禁止_電灯料金!N:N),0),ROUND((AT1077+AU1077)*AN1077*12*_xlfn.XLOOKUP($A1077,削除禁止_電灯料金!K:K,削除禁止_電灯料金!N:N),0)),0)</f>
        <v>0</v>
      </c>
      <c r="AW1077" s="145"/>
    </row>
    <row r="1078" spans="1:49" ht="30" customHeight="1">
      <c r="A1078" s="1">
        <v>14</v>
      </c>
      <c r="B1078" s="41" t="s">
        <v>1123</v>
      </c>
      <c r="C1078" s="332"/>
      <c r="D1078" s="262" t="s">
        <v>1125</v>
      </c>
      <c r="E1078" s="263" t="s">
        <v>71</v>
      </c>
      <c r="F1078" s="264" t="s">
        <v>1126</v>
      </c>
      <c r="G1078" s="148" t="s">
        <v>73</v>
      </c>
      <c r="H1078" s="279"/>
      <c r="I1078" s="280"/>
      <c r="J1078" s="267"/>
      <c r="K1078" s="152">
        <v>9</v>
      </c>
      <c r="L1078" s="266">
        <v>365</v>
      </c>
      <c r="M1078" s="281" t="s">
        <v>1128</v>
      </c>
      <c r="N1078" s="119" t="s">
        <v>93</v>
      </c>
      <c r="O1078" s="120">
        <v>3</v>
      </c>
      <c r="P1078" s="155" t="s">
        <v>94</v>
      </c>
      <c r="Q1078" s="155">
        <v>0</v>
      </c>
      <c r="R1078" s="155" t="s">
        <v>95</v>
      </c>
      <c r="S1078" s="156">
        <v>0</v>
      </c>
      <c r="T1078" s="156">
        <v>0</v>
      </c>
      <c r="U1078" s="156">
        <v>0</v>
      </c>
      <c r="V1078" s="157">
        <v>0</v>
      </c>
      <c r="W1078" s="158">
        <v>36</v>
      </c>
      <c r="X1078" s="329">
        <v>6</v>
      </c>
      <c r="Y1078" s="160">
        <v>18</v>
      </c>
      <c r="Z1078" s="161">
        <f t="shared" si="310"/>
        <v>177.39</v>
      </c>
      <c r="AA1078" s="155">
        <v>0</v>
      </c>
      <c r="AB1078" s="162" t="s">
        <v>80</v>
      </c>
      <c r="AC1078" s="163" t="s">
        <v>56</v>
      </c>
      <c r="AD1078" s="164" t="s">
        <v>56</v>
      </c>
      <c r="AE1078" s="163" t="s">
        <v>56</v>
      </c>
      <c r="AF1078" s="164">
        <f t="shared" si="311"/>
        <v>295.64999999999998</v>
      </c>
      <c r="AG1078" s="165">
        <f t="shared" si="312"/>
        <v>638604</v>
      </c>
      <c r="AH1078" s="166" t="s">
        <v>81</v>
      </c>
      <c r="AI1078" s="167"/>
      <c r="AJ1078" s="168"/>
      <c r="AK1078" s="169"/>
      <c r="AL1078" s="170"/>
      <c r="AM1078" s="171"/>
      <c r="AN1078" s="172"/>
      <c r="AO1078" s="173">
        <f t="shared" si="313"/>
        <v>0</v>
      </c>
      <c r="AP1078" s="174" t="s">
        <v>82</v>
      </c>
      <c r="AQ1078" s="175" t="str" cm="1">
        <f t="array" ref="AQ1078">_xlfn.IFS(OR($G1078="公衆街路灯A",$G1078="定額電灯"),$G1078&amp;AP1078,COUNTIF(G1078,"*従量電灯*"),G1078,1,"-")</f>
        <v>従量電灯</v>
      </c>
      <c r="AR1078" s="176" t="str" cm="1">
        <f t="array" ref="AR1078">_xlfn.IFS($AN1078=0,"-",OR($AH1078="対象外",$AH1078="-"),"-",OR($G1078="公衆街路灯A",$G1078="定額電灯"),_xlfn.XLOOKUP($AQ1078,削除禁止_電灯料金!$B:$B,削除禁止_電灯料金!$E:$E,0),1,"-")</f>
        <v>-</v>
      </c>
      <c r="AS1078" s="177" t="str" cm="1">
        <f t="array" ref="AS1078">_xlfn.IFS($AR1078="-","-",OR($G1078="公衆街路灯A",$G1078="定額電灯"),_xlfn.XLOOKUP(AQ1078,削除禁止_電灯料金!$B:$B,削除禁止_電灯料金!$D:$D,0),1,"-")</f>
        <v>-</v>
      </c>
      <c r="AT1078" s="176">
        <f>IFERROR(IF(OR($G1078="公衆街路灯A",$G1078="定額電灯"),"-",ROUND((_xlfn.XLOOKUP($AQ1078,削除禁止_電灯料金!$B:$B,削除禁止_電灯料金!$E:$E)*AM1078/1000*$K1078*$L1078/12),2)),"-")</f>
        <v>0</v>
      </c>
      <c r="AU1078" s="177">
        <f>IFERROR(IF(OR($G1078="公衆街路灯A",$G1078="定額電灯"),"-",ROUND((AM1078/1000*$K1078*$L1078/12)*_xlfn.XLOOKUP($A1078,削除禁止_電灯料金!K:K,削除禁止_電灯料金!M:M,"-"),2)),"-")</f>
        <v>0</v>
      </c>
      <c r="AV1078" s="178">
        <f>IFERROR(IF(OR($G1078="公衆街路灯A",$G1078="定額電灯"),ROUND((((AR1078+AS1078)*AN1078))*12*_xlfn.XLOOKUP($A1078,削除禁止_電灯料金!K:K,削除禁止_電灯料金!N:N),0),ROUND((AT1078+AU1078)*AN1078*12*_xlfn.XLOOKUP($A1078,削除禁止_電灯料金!K:K,削除禁止_電灯料金!N:N),0)),0)</f>
        <v>0</v>
      </c>
      <c r="AW1078" s="145"/>
    </row>
    <row r="1079" spans="1:49" ht="30" customHeight="1">
      <c r="A1079" s="1">
        <v>14</v>
      </c>
      <c r="B1079" s="41" t="s">
        <v>1123</v>
      </c>
      <c r="C1079" s="332"/>
      <c r="D1079" s="268" t="s">
        <v>1125</v>
      </c>
      <c r="E1079" s="269" t="s">
        <v>71</v>
      </c>
      <c r="F1079" s="270" t="s">
        <v>1126</v>
      </c>
      <c r="G1079" s="182" t="s">
        <v>73</v>
      </c>
      <c r="H1079" s="183" t="s">
        <v>118</v>
      </c>
      <c r="I1079" s="311"/>
      <c r="J1079" s="312"/>
      <c r="K1079" s="186" t="s">
        <v>82</v>
      </c>
      <c r="L1079" s="187" t="s">
        <v>82</v>
      </c>
      <c r="M1079" s="313" t="s">
        <v>1129</v>
      </c>
      <c r="N1079" s="189" t="s">
        <v>75</v>
      </c>
      <c r="O1079" s="190">
        <v>1</v>
      </c>
      <c r="P1079" s="191" t="s">
        <v>486</v>
      </c>
      <c r="Q1079" s="191">
        <v>0</v>
      </c>
      <c r="R1079" s="191" t="s">
        <v>1130</v>
      </c>
      <c r="S1079" s="192">
        <v>0</v>
      </c>
      <c r="T1079" s="192">
        <v>0</v>
      </c>
      <c r="U1079" s="192">
        <v>0</v>
      </c>
      <c r="V1079" s="193">
        <v>0</v>
      </c>
      <c r="W1079" s="194" t="s">
        <v>56</v>
      </c>
      <c r="X1079" s="331">
        <v>9</v>
      </c>
      <c r="Y1079" s="196">
        <v>9</v>
      </c>
      <c r="Z1079" s="197">
        <v>0</v>
      </c>
      <c r="AA1079" s="191">
        <v>0</v>
      </c>
      <c r="AB1079" s="198" t="s">
        <v>80</v>
      </c>
      <c r="AC1079" s="199" t="s">
        <v>56</v>
      </c>
      <c r="AD1079" s="200" t="s">
        <v>56</v>
      </c>
      <c r="AE1079" s="199" t="s">
        <v>56</v>
      </c>
      <c r="AF1079" s="200">
        <v>0</v>
      </c>
      <c r="AG1079" s="201">
        <v>0</v>
      </c>
      <c r="AH1079" s="201" t="s">
        <v>124</v>
      </c>
      <c r="AI1079" s="202" t="s">
        <v>487</v>
      </c>
      <c r="AJ1079" s="203"/>
      <c r="AK1079" s="204"/>
      <c r="AL1079" s="194"/>
      <c r="AM1079" s="205"/>
      <c r="AN1079" s="206"/>
      <c r="AO1079" s="200">
        <f t="shared" si="313"/>
        <v>0</v>
      </c>
      <c r="AP1079" s="207" t="s">
        <v>82</v>
      </c>
      <c r="AQ1079" s="198" t="str" cm="1">
        <f t="array" ref="AQ1079">_xlfn.IFS(OR($G1079="公衆街路灯A",$G1079="定額電灯"),$G1079&amp;AP1079,COUNTIF(G1079,"*従量電灯*"),G1079,1,"-")</f>
        <v>従量電灯</v>
      </c>
      <c r="AR1079" s="208" t="str" cm="1">
        <f t="array" ref="AR1079">_xlfn.IFS($AN1079=0,"-",OR($AH1079="対象外",$AH1079="-"),"-",OR($G1079="公衆街路灯A",$G1079="定額電灯"),_xlfn.XLOOKUP($AQ1079,削除禁止_電灯料金!$B:$B,削除禁止_電灯料金!$E:$E,0),1,"-")</f>
        <v>-</v>
      </c>
      <c r="AS1079" s="209" t="str" cm="1">
        <f t="array" ref="AS1079">_xlfn.IFS($AR1079="-","-",OR($G1079="公衆街路灯A",$G1079="定額電灯"),_xlfn.XLOOKUP(AQ1079,削除禁止_電灯料金!$B:$B,削除禁止_電灯料金!$D:$D,0),1,"-")</f>
        <v>-</v>
      </c>
      <c r="AT1079" s="208" t="str">
        <f>IFERROR(IF(OR($G1079="公衆街路灯A",$G1079="定額電灯"),"-",ROUND((_xlfn.XLOOKUP($AQ1079,削除禁止_電灯料金!$B:$B,削除禁止_電灯料金!$E:$E)*AM1079/1000*$K1079*$L1079/12),2)),"-")</f>
        <v>-</v>
      </c>
      <c r="AU1079" s="209" t="str">
        <f>IFERROR(IF(OR($G1079="公衆街路灯A",$G1079="定額電灯"),"-",ROUND((AM1079/1000*$K1079*$L1079/12)*_xlfn.XLOOKUP($A1079,削除禁止_電灯料金!K:K,削除禁止_電灯料金!M:M,"-"),2)),"-")</f>
        <v>-</v>
      </c>
      <c r="AV1079" s="210">
        <f>IFERROR(IF(OR($G1079="公衆街路灯A",$G1079="定額電灯"),ROUND((((AR1079+AS1079)*AN1079))*12*_xlfn.XLOOKUP($A1079,削除禁止_電灯料金!K:K,削除禁止_電灯料金!N:N),0),ROUND((AT1079+AU1079)*AN1079*12*_xlfn.XLOOKUP($A1079,削除禁止_電灯料金!K:K,削除禁止_電灯料金!N:N),0)),0)</f>
        <v>0</v>
      </c>
      <c r="AW1079" s="145"/>
    </row>
    <row r="1080" spans="1:49" ht="30" customHeight="1">
      <c r="A1080" s="1">
        <v>14</v>
      </c>
      <c r="B1080" s="41" t="s">
        <v>1123</v>
      </c>
      <c r="C1080" s="332"/>
      <c r="D1080" s="268" t="s">
        <v>1125</v>
      </c>
      <c r="E1080" s="269" t="s">
        <v>71</v>
      </c>
      <c r="F1080" s="270" t="s">
        <v>1126</v>
      </c>
      <c r="G1080" s="182" t="s">
        <v>73</v>
      </c>
      <c r="H1080" s="183" t="s">
        <v>118</v>
      </c>
      <c r="I1080" s="311"/>
      <c r="J1080" s="312"/>
      <c r="K1080" s="186" t="s">
        <v>82</v>
      </c>
      <c r="L1080" s="187" t="s">
        <v>82</v>
      </c>
      <c r="M1080" s="313" t="s">
        <v>1131</v>
      </c>
      <c r="N1080" s="189" t="s">
        <v>940</v>
      </c>
      <c r="O1080" s="190">
        <v>1</v>
      </c>
      <c r="P1080" s="191" t="s">
        <v>486</v>
      </c>
      <c r="Q1080" s="191">
        <v>0</v>
      </c>
      <c r="R1080" s="191">
        <v>0</v>
      </c>
      <c r="S1080" s="192">
        <v>0</v>
      </c>
      <c r="T1080" s="192">
        <v>0</v>
      </c>
      <c r="U1080" s="192">
        <v>0</v>
      </c>
      <c r="V1080" s="193">
        <v>0</v>
      </c>
      <c r="W1080" s="194" t="s">
        <v>56</v>
      </c>
      <c r="X1080" s="331">
        <v>14</v>
      </c>
      <c r="Y1080" s="196">
        <v>14</v>
      </c>
      <c r="Z1080" s="197">
        <v>0</v>
      </c>
      <c r="AA1080" s="191">
        <v>0</v>
      </c>
      <c r="AB1080" s="198" t="s">
        <v>80</v>
      </c>
      <c r="AC1080" s="199" t="s">
        <v>56</v>
      </c>
      <c r="AD1080" s="200" t="s">
        <v>56</v>
      </c>
      <c r="AE1080" s="199" t="s">
        <v>56</v>
      </c>
      <c r="AF1080" s="200">
        <v>0</v>
      </c>
      <c r="AG1080" s="201">
        <v>0</v>
      </c>
      <c r="AH1080" s="201" t="s">
        <v>124</v>
      </c>
      <c r="AI1080" s="202" t="s">
        <v>487</v>
      </c>
      <c r="AJ1080" s="203"/>
      <c r="AK1080" s="204"/>
      <c r="AL1080" s="194"/>
      <c r="AM1080" s="205"/>
      <c r="AN1080" s="206"/>
      <c r="AO1080" s="200">
        <f t="shared" si="313"/>
        <v>0</v>
      </c>
      <c r="AP1080" s="207" t="s">
        <v>82</v>
      </c>
      <c r="AQ1080" s="198" t="str" cm="1">
        <f t="array" ref="AQ1080">_xlfn.IFS(OR($G1080="公衆街路灯A",$G1080="定額電灯"),$G1080&amp;AP1080,COUNTIF(G1080,"*従量電灯*"),G1080,1,"-")</f>
        <v>従量電灯</v>
      </c>
      <c r="AR1080" s="208" t="str" cm="1">
        <f t="array" ref="AR1080">_xlfn.IFS($AN1080=0,"-",OR($AH1080="対象外",$AH1080="-"),"-",OR($G1080="公衆街路灯A",$G1080="定額電灯"),_xlfn.XLOOKUP($AQ1080,削除禁止_電灯料金!$B:$B,削除禁止_電灯料金!$E:$E,0),1,"-")</f>
        <v>-</v>
      </c>
      <c r="AS1080" s="209" t="str" cm="1">
        <f t="array" ref="AS1080">_xlfn.IFS($AR1080="-","-",OR($G1080="公衆街路灯A",$G1080="定額電灯"),_xlfn.XLOOKUP(AQ1080,削除禁止_電灯料金!$B:$B,削除禁止_電灯料金!$D:$D,0),1,"-")</f>
        <v>-</v>
      </c>
      <c r="AT1080" s="208" t="str">
        <f>IFERROR(IF(OR($G1080="公衆街路灯A",$G1080="定額電灯"),"-",ROUND((_xlfn.XLOOKUP($AQ1080,削除禁止_電灯料金!$B:$B,削除禁止_電灯料金!$E:$E)*AM1080/1000*$K1080*$L1080/12),2)),"-")</f>
        <v>-</v>
      </c>
      <c r="AU1080" s="209" t="str">
        <f>IFERROR(IF(OR($G1080="公衆街路灯A",$G1080="定額電灯"),"-",ROUND((AM1080/1000*$K1080*$L1080/12)*_xlfn.XLOOKUP($A1080,削除禁止_電灯料金!K:K,削除禁止_電灯料金!M:M,"-"),2)),"-")</f>
        <v>-</v>
      </c>
      <c r="AV1080" s="210">
        <f>IFERROR(IF(OR($G1080="公衆街路灯A",$G1080="定額電灯"),ROUND((((AR1080+AS1080)*AN1080))*12*_xlfn.XLOOKUP($A1080,削除禁止_電灯料金!K:K,削除禁止_電灯料金!N:N),0),ROUND((AT1080+AU1080)*AN1080*12*_xlfn.XLOOKUP($A1080,削除禁止_電灯料金!K:K,削除禁止_電灯料金!N:N),0)),0)</f>
        <v>0</v>
      </c>
      <c r="AW1080" s="145"/>
    </row>
    <row r="1081" spans="1:49" ht="30" customHeight="1">
      <c r="A1081" s="1">
        <v>14</v>
      </c>
      <c r="B1081" s="41" t="s">
        <v>1123</v>
      </c>
      <c r="C1081" s="332"/>
      <c r="D1081" s="262" t="s">
        <v>1125</v>
      </c>
      <c r="E1081" s="263" t="s">
        <v>71</v>
      </c>
      <c r="F1081" s="264" t="s">
        <v>1126</v>
      </c>
      <c r="G1081" s="148" t="s">
        <v>73</v>
      </c>
      <c r="H1081" s="279"/>
      <c r="I1081" s="280"/>
      <c r="J1081" s="267"/>
      <c r="K1081" s="152">
        <v>24</v>
      </c>
      <c r="L1081" s="266">
        <v>365</v>
      </c>
      <c r="M1081" s="281" t="s">
        <v>1047</v>
      </c>
      <c r="N1081" s="119" t="s">
        <v>86</v>
      </c>
      <c r="O1081" s="120">
        <v>1</v>
      </c>
      <c r="P1081" s="155" t="s">
        <v>87</v>
      </c>
      <c r="Q1081" s="155">
        <v>0</v>
      </c>
      <c r="R1081" s="155" t="s">
        <v>88</v>
      </c>
      <c r="S1081" s="156">
        <v>0</v>
      </c>
      <c r="T1081" s="156">
        <v>0</v>
      </c>
      <c r="U1081" s="156">
        <v>0</v>
      </c>
      <c r="V1081" s="157">
        <v>0</v>
      </c>
      <c r="W1081" s="158">
        <v>2.7</v>
      </c>
      <c r="X1081" s="329">
        <v>1</v>
      </c>
      <c r="Y1081" s="160">
        <v>1</v>
      </c>
      <c r="Z1081" s="161">
        <f t="shared" ref="Z1081" si="314">K1081*L1081*W1081*Y1081/12/1000</f>
        <v>1.9710000000000001</v>
      </c>
      <c r="AA1081" s="155">
        <v>0</v>
      </c>
      <c r="AB1081" s="162" t="s">
        <v>80</v>
      </c>
      <c r="AC1081" s="163" t="s">
        <v>56</v>
      </c>
      <c r="AD1081" s="164" t="s">
        <v>56</v>
      </c>
      <c r="AE1081" s="163" t="s">
        <v>56</v>
      </c>
      <c r="AF1081" s="164">
        <f t="shared" ref="AF1081" si="315">$B$2*Z1081/Y1081</f>
        <v>59.13</v>
      </c>
      <c r="AG1081" s="165">
        <f t="shared" ref="AG1081" si="316">Y1081*AF1081*120</f>
        <v>7095.6</v>
      </c>
      <c r="AH1081" s="166" t="s">
        <v>81</v>
      </c>
      <c r="AI1081" s="167"/>
      <c r="AJ1081" s="168"/>
      <c r="AK1081" s="169"/>
      <c r="AL1081" s="170"/>
      <c r="AM1081" s="171"/>
      <c r="AN1081" s="172"/>
      <c r="AO1081" s="173">
        <f t="shared" si="313"/>
        <v>0</v>
      </c>
      <c r="AP1081" s="174" t="s">
        <v>82</v>
      </c>
      <c r="AQ1081" s="175" t="str" cm="1">
        <f t="array" ref="AQ1081">_xlfn.IFS(OR($G1081="公衆街路灯A",$G1081="定額電灯"),$G1081&amp;AP1081,COUNTIF(G1081,"*従量電灯*"),G1081,1,"-")</f>
        <v>従量電灯</v>
      </c>
      <c r="AR1081" s="176" t="str" cm="1">
        <f t="array" ref="AR1081">_xlfn.IFS($AN1081=0,"-",OR($AH1081="対象外",$AH1081="-"),"-",OR($G1081="公衆街路灯A",$G1081="定額電灯"),_xlfn.XLOOKUP($AQ1081,削除禁止_電灯料金!$B:$B,削除禁止_電灯料金!$E:$E,0),1,"-")</f>
        <v>-</v>
      </c>
      <c r="AS1081" s="177" t="str" cm="1">
        <f t="array" ref="AS1081">_xlfn.IFS($AR1081="-","-",OR($G1081="公衆街路灯A",$G1081="定額電灯"),_xlfn.XLOOKUP(AQ1081,削除禁止_電灯料金!$B:$B,削除禁止_電灯料金!$D:$D,0),1,"-")</f>
        <v>-</v>
      </c>
      <c r="AT1081" s="176">
        <f>IFERROR(IF(OR($G1081="公衆街路灯A",$G1081="定額電灯"),"-",ROUND((_xlfn.XLOOKUP($AQ1081,削除禁止_電灯料金!$B:$B,削除禁止_電灯料金!$E:$E)*AM1081/1000*$K1081*$L1081/12),2)),"-")</f>
        <v>0</v>
      </c>
      <c r="AU1081" s="177">
        <f>IFERROR(IF(OR($G1081="公衆街路灯A",$G1081="定額電灯"),"-",ROUND((AM1081/1000*$K1081*$L1081/12)*_xlfn.XLOOKUP($A1081,削除禁止_電灯料金!K:K,削除禁止_電灯料金!M:M,"-"),2)),"-")</f>
        <v>0</v>
      </c>
      <c r="AV1081" s="178">
        <f>IFERROR(IF(OR($G1081="公衆街路灯A",$G1081="定額電灯"),ROUND((((AR1081+AS1081)*AN1081))*12*_xlfn.XLOOKUP($A1081,削除禁止_電灯料金!K:K,削除禁止_電灯料金!N:N),0),ROUND((AT1081+AU1081)*AN1081*12*_xlfn.XLOOKUP($A1081,削除禁止_電灯料金!K:K,削除禁止_電灯料金!N:N),0)),0)</f>
        <v>0</v>
      </c>
      <c r="AW1081" s="145"/>
    </row>
    <row r="1082" spans="1:49" ht="30" customHeight="1">
      <c r="A1082" s="1">
        <v>14</v>
      </c>
      <c r="B1082" s="41" t="s">
        <v>1123</v>
      </c>
      <c r="C1082" s="332"/>
      <c r="D1082" s="268" t="s">
        <v>1125</v>
      </c>
      <c r="E1082" s="269" t="s">
        <v>224</v>
      </c>
      <c r="F1082" s="270" t="s">
        <v>387</v>
      </c>
      <c r="G1082" s="182" t="s">
        <v>73</v>
      </c>
      <c r="H1082" s="183" t="s">
        <v>118</v>
      </c>
      <c r="I1082" s="311"/>
      <c r="J1082" s="312"/>
      <c r="K1082" s="186" t="s">
        <v>82</v>
      </c>
      <c r="L1082" s="187" t="s">
        <v>82</v>
      </c>
      <c r="M1082" s="313" t="s">
        <v>1132</v>
      </c>
      <c r="N1082" s="189" t="s">
        <v>75</v>
      </c>
      <c r="O1082" s="190">
        <v>1</v>
      </c>
      <c r="P1082" s="191" t="s">
        <v>486</v>
      </c>
      <c r="Q1082" s="191">
        <v>0</v>
      </c>
      <c r="R1082" s="191" t="s">
        <v>1133</v>
      </c>
      <c r="S1082" s="192">
        <v>0</v>
      </c>
      <c r="T1082" s="192">
        <v>0</v>
      </c>
      <c r="U1082" s="192">
        <v>0</v>
      </c>
      <c r="V1082" s="193">
        <v>0</v>
      </c>
      <c r="W1082" s="194" t="s">
        <v>56</v>
      </c>
      <c r="X1082" s="331">
        <v>3</v>
      </c>
      <c r="Y1082" s="196">
        <v>3</v>
      </c>
      <c r="Z1082" s="197">
        <v>0</v>
      </c>
      <c r="AA1082" s="191">
        <v>0</v>
      </c>
      <c r="AB1082" s="198" t="s">
        <v>80</v>
      </c>
      <c r="AC1082" s="199" t="s">
        <v>56</v>
      </c>
      <c r="AD1082" s="200" t="s">
        <v>56</v>
      </c>
      <c r="AE1082" s="199" t="s">
        <v>56</v>
      </c>
      <c r="AF1082" s="200">
        <v>0</v>
      </c>
      <c r="AG1082" s="201">
        <v>0</v>
      </c>
      <c r="AH1082" s="201" t="s">
        <v>124</v>
      </c>
      <c r="AI1082" s="202" t="s">
        <v>487</v>
      </c>
      <c r="AJ1082" s="203"/>
      <c r="AK1082" s="204"/>
      <c r="AL1082" s="194"/>
      <c r="AM1082" s="205"/>
      <c r="AN1082" s="206"/>
      <c r="AO1082" s="200">
        <f t="shared" si="313"/>
        <v>0</v>
      </c>
      <c r="AP1082" s="207" t="s">
        <v>82</v>
      </c>
      <c r="AQ1082" s="198" t="str" cm="1">
        <f t="array" ref="AQ1082">_xlfn.IFS(OR($G1082="公衆街路灯A",$G1082="定額電灯"),$G1082&amp;AP1082,COUNTIF(G1082,"*従量電灯*"),G1082,1,"-")</f>
        <v>従量電灯</v>
      </c>
      <c r="AR1082" s="208" t="str" cm="1">
        <f t="array" ref="AR1082">_xlfn.IFS($AN1082=0,"-",OR($AH1082="対象外",$AH1082="-"),"-",OR($G1082="公衆街路灯A",$G1082="定額電灯"),_xlfn.XLOOKUP($AQ1082,削除禁止_電灯料金!$B:$B,削除禁止_電灯料金!$E:$E,0),1,"-")</f>
        <v>-</v>
      </c>
      <c r="AS1082" s="209" t="str" cm="1">
        <f t="array" ref="AS1082">_xlfn.IFS($AR1082="-","-",OR($G1082="公衆街路灯A",$G1082="定額電灯"),_xlfn.XLOOKUP(AQ1082,削除禁止_電灯料金!$B:$B,削除禁止_電灯料金!$D:$D,0),1,"-")</f>
        <v>-</v>
      </c>
      <c r="AT1082" s="208" t="str">
        <f>IFERROR(IF(OR($G1082="公衆街路灯A",$G1082="定額電灯"),"-",ROUND((_xlfn.XLOOKUP($AQ1082,削除禁止_電灯料金!$B:$B,削除禁止_電灯料金!$E:$E)*AM1082/1000*$K1082*$L1082/12),2)),"-")</f>
        <v>-</v>
      </c>
      <c r="AU1082" s="209" t="str">
        <f>IFERROR(IF(OR($G1082="公衆街路灯A",$G1082="定額電灯"),"-",ROUND((AM1082/1000*$K1082*$L1082/12)*_xlfn.XLOOKUP($A1082,削除禁止_電灯料金!K:K,削除禁止_電灯料金!M:M,"-"),2)),"-")</f>
        <v>-</v>
      </c>
      <c r="AV1082" s="210">
        <f>IFERROR(IF(OR($G1082="公衆街路灯A",$G1082="定額電灯"),ROUND((((AR1082+AS1082)*AN1082))*12*_xlfn.XLOOKUP($A1082,削除禁止_電灯料金!K:K,削除禁止_電灯料金!N:N),0),ROUND((AT1082+AU1082)*AN1082*12*_xlfn.XLOOKUP($A1082,削除禁止_電灯料金!K:K,削除禁止_電灯料金!N:N),0)),0)</f>
        <v>0</v>
      </c>
      <c r="AW1082" s="145"/>
    </row>
    <row r="1083" spans="1:49" ht="30" customHeight="1">
      <c r="A1083" s="1">
        <v>14</v>
      </c>
      <c r="B1083" s="41" t="s">
        <v>1123</v>
      </c>
      <c r="C1083" s="332"/>
      <c r="D1083" s="268" t="s">
        <v>1125</v>
      </c>
      <c r="E1083" s="269" t="s">
        <v>224</v>
      </c>
      <c r="F1083" s="270" t="s">
        <v>387</v>
      </c>
      <c r="G1083" s="182" t="s">
        <v>73</v>
      </c>
      <c r="H1083" s="183" t="s">
        <v>118</v>
      </c>
      <c r="I1083" s="311"/>
      <c r="J1083" s="312"/>
      <c r="K1083" s="186" t="s">
        <v>82</v>
      </c>
      <c r="L1083" s="187" t="s">
        <v>82</v>
      </c>
      <c r="M1083" s="313" t="s">
        <v>1134</v>
      </c>
      <c r="N1083" s="189" t="s">
        <v>120</v>
      </c>
      <c r="O1083" s="190">
        <v>1</v>
      </c>
      <c r="P1083" s="191" t="s">
        <v>486</v>
      </c>
      <c r="Q1083" s="191">
        <v>0</v>
      </c>
      <c r="R1083" s="191">
        <v>0</v>
      </c>
      <c r="S1083" s="192">
        <v>0</v>
      </c>
      <c r="T1083" s="192">
        <v>0</v>
      </c>
      <c r="U1083" s="192">
        <v>0</v>
      </c>
      <c r="V1083" s="193">
        <v>0</v>
      </c>
      <c r="W1083" s="194" t="s">
        <v>56</v>
      </c>
      <c r="X1083" s="331">
        <v>1</v>
      </c>
      <c r="Y1083" s="196">
        <v>1</v>
      </c>
      <c r="Z1083" s="197">
        <v>0</v>
      </c>
      <c r="AA1083" s="191">
        <v>0</v>
      </c>
      <c r="AB1083" s="198" t="s">
        <v>80</v>
      </c>
      <c r="AC1083" s="199" t="s">
        <v>56</v>
      </c>
      <c r="AD1083" s="200" t="s">
        <v>56</v>
      </c>
      <c r="AE1083" s="199" t="s">
        <v>56</v>
      </c>
      <c r="AF1083" s="200">
        <v>0</v>
      </c>
      <c r="AG1083" s="201">
        <v>0</v>
      </c>
      <c r="AH1083" s="201" t="s">
        <v>124</v>
      </c>
      <c r="AI1083" s="202" t="s">
        <v>487</v>
      </c>
      <c r="AJ1083" s="203"/>
      <c r="AK1083" s="204"/>
      <c r="AL1083" s="194"/>
      <c r="AM1083" s="205"/>
      <c r="AN1083" s="206"/>
      <c r="AO1083" s="200">
        <f t="shared" si="313"/>
        <v>0</v>
      </c>
      <c r="AP1083" s="207" t="s">
        <v>82</v>
      </c>
      <c r="AQ1083" s="198" t="str" cm="1">
        <f t="array" ref="AQ1083">_xlfn.IFS(OR($G1083="公衆街路灯A",$G1083="定額電灯"),$G1083&amp;AP1083,COUNTIF(G1083,"*従量電灯*"),G1083,1,"-")</f>
        <v>従量電灯</v>
      </c>
      <c r="AR1083" s="208" t="str" cm="1">
        <f t="array" ref="AR1083">_xlfn.IFS($AN1083=0,"-",OR($AH1083="対象外",$AH1083="-"),"-",OR($G1083="公衆街路灯A",$G1083="定額電灯"),_xlfn.XLOOKUP($AQ1083,削除禁止_電灯料金!$B:$B,削除禁止_電灯料金!$E:$E,0),1,"-")</f>
        <v>-</v>
      </c>
      <c r="AS1083" s="209" t="str" cm="1">
        <f t="array" ref="AS1083">_xlfn.IFS($AR1083="-","-",OR($G1083="公衆街路灯A",$G1083="定額電灯"),_xlfn.XLOOKUP(AQ1083,削除禁止_電灯料金!$B:$B,削除禁止_電灯料金!$D:$D,0),1,"-")</f>
        <v>-</v>
      </c>
      <c r="AT1083" s="208" t="str">
        <f>IFERROR(IF(OR($G1083="公衆街路灯A",$G1083="定額電灯"),"-",ROUND((_xlfn.XLOOKUP($AQ1083,削除禁止_電灯料金!$B:$B,削除禁止_電灯料金!$E:$E)*AM1083/1000*$K1083*$L1083/12),2)),"-")</f>
        <v>-</v>
      </c>
      <c r="AU1083" s="209" t="str">
        <f>IFERROR(IF(OR($G1083="公衆街路灯A",$G1083="定額電灯"),"-",ROUND((AM1083/1000*$K1083*$L1083/12)*_xlfn.XLOOKUP($A1083,削除禁止_電灯料金!K:K,削除禁止_電灯料金!M:M,"-"),2)),"-")</f>
        <v>-</v>
      </c>
      <c r="AV1083" s="210">
        <f>IFERROR(IF(OR($G1083="公衆街路灯A",$G1083="定額電灯"),ROUND((((AR1083+AS1083)*AN1083))*12*_xlfn.XLOOKUP($A1083,削除禁止_電灯料金!K:K,削除禁止_電灯料金!N:N),0),ROUND((AT1083+AU1083)*AN1083*12*_xlfn.XLOOKUP($A1083,削除禁止_電灯料金!K:K,削除禁止_電灯料金!N:N),0)),0)</f>
        <v>0</v>
      </c>
      <c r="AW1083" s="145"/>
    </row>
    <row r="1084" spans="1:49" ht="30" customHeight="1">
      <c r="A1084" s="1">
        <v>14</v>
      </c>
      <c r="B1084" s="41" t="s">
        <v>1123</v>
      </c>
      <c r="C1084" s="332"/>
      <c r="D1084" s="262" t="s">
        <v>1125</v>
      </c>
      <c r="E1084" s="263" t="s">
        <v>71</v>
      </c>
      <c r="F1084" s="264" t="s">
        <v>391</v>
      </c>
      <c r="G1084" s="148" t="s">
        <v>73</v>
      </c>
      <c r="H1084" s="279"/>
      <c r="I1084" s="280"/>
      <c r="J1084" s="267"/>
      <c r="K1084" s="152">
        <v>1</v>
      </c>
      <c r="L1084" s="266">
        <v>365</v>
      </c>
      <c r="M1084" s="281" t="s">
        <v>1135</v>
      </c>
      <c r="N1084" s="119" t="s">
        <v>93</v>
      </c>
      <c r="O1084" s="120">
        <v>3</v>
      </c>
      <c r="P1084" s="155" t="s">
        <v>156</v>
      </c>
      <c r="Q1084" s="155">
        <v>0</v>
      </c>
      <c r="R1084" s="155" t="s">
        <v>157</v>
      </c>
      <c r="S1084" s="156">
        <v>0</v>
      </c>
      <c r="T1084" s="156">
        <v>0</v>
      </c>
      <c r="U1084" s="156">
        <v>0</v>
      </c>
      <c r="V1084" s="157">
        <v>0</v>
      </c>
      <c r="W1084" s="158">
        <v>26</v>
      </c>
      <c r="X1084" s="329">
        <v>1</v>
      </c>
      <c r="Y1084" s="160">
        <v>3</v>
      </c>
      <c r="Z1084" s="161">
        <f t="shared" ref="Z1084" si="317">K1084*L1084*W1084*Y1084/12/1000</f>
        <v>2.3725000000000001</v>
      </c>
      <c r="AA1084" s="155">
        <v>0</v>
      </c>
      <c r="AB1084" s="162" t="s">
        <v>80</v>
      </c>
      <c r="AC1084" s="163" t="s">
        <v>56</v>
      </c>
      <c r="AD1084" s="164" t="s">
        <v>56</v>
      </c>
      <c r="AE1084" s="163" t="s">
        <v>56</v>
      </c>
      <c r="AF1084" s="164">
        <f t="shared" ref="AF1084" si="318">$B$2*Z1084/Y1084</f>
        <v>23.724999999999998</v>
      </c>
      <c r="AG1084" s="165">
        <f t="shared" ref="AG1084" si="319">Y1084*AF1084*120</f>
        <v>8541</v>
      </c>
      <c r="AH1084" s="166" t="s">
        <v>81</v>
      </c>
      <c r="AI1084" s="167"/>
      <c r="AJ1084" s="168"/>
      <c r="AK1084" s="169"/>
      <c r="AL1084" s="170"/>
      <c r="AM1084" s="171"/>
      <c r="AN1084" s="172"/>
      <c r="AO1084" s="173">
        <f t="shared" si="313"/>
        <v>0</v>
      </c>
      <c r="AP1084" s="174" t="s">
        <v>82</v>
      </c>
      <c r="AQ1084" s="175" t="str" cm="1">
        <f t="array" ref="AQ1084">_xlfn.IFS(OR($G1084="公衆街路灯A",$G1084="定額電灯"),$G1084&amp;AP1084,COUNTIF(G1084,"*従量電灯*"),G1084,1,"-")</f>
        <v>従量電灯</v>
      </c>
      <c r="AR1084" s="176" t="str" cm="1">
        <f t="array" ref="AR1084">_xlfn.IFS($AN1084=0,"-",OR($AH1084="対象外",$AH1084="-"),"-",OR($G1084="公衆街路灯A",$G1084="定額電灯"),_xlfn.XLOOKUP($AQ1084,削除禁止_電灯料金!$B:$B,削除禁止_電灯料金!$E:$E,0),1,"-")</f>
        <v>-</v>
      </c>
      <c r="AS1084" s="177" t="str" cm="1">
        <f t="array" ref="AS1084">_xlfn.IFS($AR1084="-","-",OR($G1084="公衆街路灯A",$G1084="定額電灯"),_xlfn.XLOOKUP(AQ1084,削除禁止_電灯料金!$B:$B,削除禁止_電灯料金!$D:$D,0),1,"-")</f>
        <v>-</v>
      </c>
      <c r="AT1084" s="176">
        <f>IFERROR(IF(OR($G1084="公衆街路灯A",$G1084="定額電灯"),"-",ROUND((_xlfn.XLOOKUP($AQ1084,削除禁止_電灯料金!$B:$B,削除禁止_電灯料金!$E:$E)*AM1084/1000*$K1084*$L1084/12),2)),"-")</f>
        <v>0</v>
      </c>
      <c r="AU1084" s="177">
        <f>IFERROR(IF(OR($G1084="公衆街路灯A",$G1084="定額電灯"),"-",ROUND((AM1084/1000*$K1084*$L1084/12)*_xlfn.XLOOKUP($A1084,削除禁止_電灯料金!K:K,削除禁止_電灯料金!M:M,"-"),2)),"-")</f>
        <v>0</v>
      </c>
      <c r="AV1084" s="178">
        <f>IFERROR(IF(OR($G1084="公衆街路灯A",$G1084="定額電灯"),ROUND((((AR1084+AS1084)*AN1084))*12*_xlfn.XLOOKUP($A1084,削除禁止_電灯料金!K:K,削除禁止_電灯料金!N:N),0),ROUND((AT1084+AU1084)*AN1084*12*_xlfn.XLOOKUP($A1084,削除禁止_電灯料金!K:K,削除禁止_電灯料金!N:N),0)),0)</f>
        <v>0</v>
      </c>
      <c r="AW1084" s="145"/>
    </row>
    <row r="1085" spans="1:49" ht="30" customHeight="1">
      <c r="A1085" s="1">
        <v>14</v>
      </c>
      <c r="B1085" s="41" t="s">
        <v>1123</v>
      </c>
      <c r="C1085" s="332"/>
      <c r="D1085" s="268" t="s">
        <v>1125</v>
      </c>
      <c r="E1085" s="269" t="s">
        <v>71</v>
      </c>
      <c r="F1085" s="270" t="s">
        <v>391</v>
      </c>
      <c r="G1085" s="182" t="s">
        <v>73</v>
      </c>
      <c r="H1085" s="183" t="s">
        <v>118</v>
      </c>
      <c r="I1085" s="311"/>
      <c r="J1085" s="312"/>
      <c r="K1085" s="186" t="s">
        <v>82</v>
      </c>
      <c r="L1085" s="187" t="s">
        <v>82</v>
      </c>
      <c r="M1085" s="313" t="s">
        <v>1134</v>
      </c>
      <c r="N1085" s="189" t="s">
        <v>120</v>
      </c>
      <c r="O1085" s="190">
        <v>1</v>
      </c>
      <c r="P1085" s="191" t="s">
        <v>486</v>
      </c>
      <c r="Q1085" s="191">
        <v>0</v>
      </c>
      <c r="R1085" s="191">
        <v>0</v>
      </c>
      <c r="S1085" s="192">
        <v>0</v>
      </c>
      <c r="T1085" s="192">
        <v>0</v>
      </c>
      <c r="U1085" s="192">
        <v>0</v>
      </c>
      <c r="V1085" s="193">
        <v>0</v>
      </c>
      <c r="W1085" s="194" t="s">
        <v>56</v>
      </c>
      <c r="X1085" s="331">
        <v>1</v>
      </c>
      <c r="Y1085" s="196">
        <v>1</v>
      </c>
      <c r="Z1085" s="197">
        <v>0</v>
      </c>
      <c r="AA1085" s="191">
        <v>0</v>
      </c>
      <c r="AB1085" s="198" t="s">
        <v>80</v>
      </c>
      <c r="AC1085" s="199" t="s">
        <v>56</v>
      </c>
      <c r="AD1085" s="200" t="s">
        <v>56</v>
      </c>
      <c r="AE1085" s="199" t="s">
        <v>56</v>
      </c>
      <c r="AF1085" s="200">
        <v>0</v>
      </c>
      <c r="AG1085" s="201">
        <v>0</v>
      </c>
      <c r="AH1085" s="201" t="s">
        <v>124</v>
      </c>
      <c r="AI1085" s="202" t="s">
        <v>487</v>
      </c>
      <c r="AJ1085" s="203"/>
      <c r="AK1085" s="204"/>
      <c r="AL1085" s="194"/>
      <c r="AM1085" s="205"/>
      <c r="AN1085" s="206"/>
      <c r="AO1085" s="200">
        <f t="shared" si="313"/>
        <v>0</v>
      </c>
      <c r="AP1085" s="207" t="s">
        <v>82</v>
      </c>
      <c r="AQ1085" s="198" t="str" cm="1">
        <f t="array" ref="AQ1085">_xlfn.IFS(OR($G1085="公衆街路灯A",$G1085="定額電灯"),$G1085&amp;AP1085,COUNTIF(G1085,"*従量電灯*"),G1085,1,"-")</f>
        <v>従量電灯</v>
      </c>
      <c r="AR1085" s="208" t="str" cm="1">
        <f t="array" ref="AR1085">_xlfn.IFS($AN1085=0,"-",OR($AH1085="対象外",$AH1085="-"),"-",OR($G1085="公衆街路灯A",$G1085="定額電灯"),_xlfn.XLOOKUP($AQ1085,削除禁止_電灯料金!$B:$B,削除禁止_電灯料金!$E:$E,0),1,"-")</f>
        <v>-</v>
      </c>
      <c r="AS1085" s="209" t="str" cm="1">
        <f t="array" ref="AS1085">_xlfn.IFS($AR1085="-","-",OR($G1085="公衆街路灯A",$G1085="定額電灯"),_xlfn.XLOOKUP(AQ1085,削除禁止_電灯料金!$B:$B,削除禁止_電灯料金!$D:$D,0),1,"-")</f>
        <v>-</v>
      </c>
      <c r="AT1085" s="208" t="str">
        <f>IFERROR(IF(OR($G1085="公衆街路灯A",$G1085="定額電灯"),"-",ROUND((_xlfn.XLOOKUP($AQ1085,削除禁止_電灯料金!$B:$B,削除禁止_電灯料金!$E:$E)*AM1085/1000*$K1085*$L1085/12),2)),"-")</f>
        <v>-</v>
      </c>
      <c r="AU1085" s="209" t="str">
        <f>IFERROR(IF(OR($G1085="公衆街路灯A",$G1085="定額電灯"),"-",ROUND((AM1085/1000*$K1085*$L1085/12)*_xlfn.XLOOKUP($A1085,削除禁止_電灯料金!K:K,削除禁止_電灯料金!M:M,"-"),2)),"-")</f>
        <v>-</v>
      </c>
      <c r="AV1085" s="210">
        <f>IFERROR(IF(OR($G1085="公衆街路灯A",$G1085="定額電灯"),ROUND((((AR1085+AS1085)*AN1085))*12*_xlfn.XLOOKUP($A1085,削除禁止_電灯料金!K:K,削除禁止_電灯料金!N:N),0),ROUND((AT1085+AU1085)*AN1085*12*_xlfn.XLOOKUP($A1085,削除禁止_電灯料金!K:K,削除禁止_電灯料金!N:N),0)),0)</f>
        <v>0</v>
      </c>
      <c r="AW1085" s="145"/>
    </row>
    <row r="1086" spans="1:49" ht="30" customHeight="1">
      <c r="A1086" s="1">
        <v>14</v>
      </c>
      <c r="B1086" s="41" t="s">
        <v>1123</v>
      </c>
      <c r="C1086" s="332"/>
      <c r="D1086" s="268" t="s">
        <v>1125</v>
      </c>
      <c r="E1086" s="269" t="s">
        <v>71</v>
      </c>
      <c r="F1086" s="270" t="s">
        <v>390</v>
      </c>
      <c r="G1086" s="182" t="s">
        <v>73</v>
      </c>
      <c r="H1086" s="183" t="s">
        <v>118</v>
      </c>
      <c r="I1086" s="311"/>
      <c r="J1086" s="312"/>
      <c r="K1086" s="186" t="s">
        <v>82</v>
      </c>
      <c r="L1086" s="187" t="s">
        <v>82</v>
      </c>
      <c r="M1086" s="313" t="s">
        <v>1132</v>
      </c>
      <c r="N1086" s="189" t="s">
        <v>75</v>
      </c>
      <c r="O1086" s="190">
        <v>1</v>
      </c>
      <c r="P1086" s="191" t="s">
        <v>486</v>
      </c>
      <c r="Q1086" s="191">
        <v>0</v>
      </c>
      <c r="R1086" s="191" t="s">
        <v>1133</v>
      </c>
      <c r="S1086" s="192">
        <v>0</v>
      </c>
      <c r="T1086" s="192">
        <v>0</v>
      </c>
      <c r="U1086" s="192">
        <v>0</v>
      </c>
      <c r="V1086" s="193">
        <v>0</v>
      </c>
      <c r="W1086" s="194" t="s">
        <v>56</v>
      </c>
      <c r="X1086" s="331">
        <v>7</v>
      </c>
      <c r="Y1086" s="196">
        <v>7</v>
      </c>
      <c r="Z1086" s="197">
        <v>0</v>
      </c>
      <c r="AA1086" s="191">
        <v>0</v>
      </c>
      <c r="AB1086" s="198" t="s">
        <v>80</v>
      </c>
      <c r="AC1086" s="199" t="s">
        <v>56</v>
      </c>
      <c r="AD1086" s="200" t="s">
        <v>56</v>
      </c>
      <c r="AE1086" s="199" t="s">
        <v>56</v>
      </c>
      <c r="AF1086" s="200">
        <v>0</v>
      </c>
      <c r="AG1086" s="201">
        <v>0</v>
      </c>
      <c r="AH1086" s="201" t="s">
        <v>124</v>
      </c>
      <c r="AI1086" s="202" t="s">
        <v>487</v>
      </c>
      <c r="AJ1086" s="203"/>
      <c r="AK1086" s="204"/>
      <c r="AL1086" s="194"/>
      <c r="AM1086" s="205"/>
      <c r="AN1086" s="206"/>
      <c r="AO1086" s="200">
        <f t="shared" si="313"/>
        <v>0</v>
      </c>
      <c r="AP1086" s="207" t="s">
        <v>82</v>
      </c>
      <c r="AQ1086" s="198" t="str" cm="1">
        <f t="array" ref="AQ1086">_xlfn.IFS(OR($G1086="公衆街路灯A",$G1086="定額電灯"),$G1086&amp;AP1086,COUNTIF(G1086,"*従量電灯*"),G1086,1,"-")</f>
        <v>従量電灯</v>
      </c>
      <c r="AR1086" s="208" t="str" cm="1">
        <f t="array" ref="AR1086">_xlfn.IFS($AN1086=0,"-",OR($AH1086="対象外",$AH1086="-"),"-",OR($G1086="公衆街路灯A",$G1086="定額電灯"),_xlfn.XLOOKUP($AQ1086,削除禁止_電灯料金!$B:$B,削除禁止_電灯料金!$E:$E,0),1,"-")</f>
        <v>-</v>
      </c>
      <c r="AS1086" s="209" t="str" cm="1">
        <f t="array" ref="AS1086">_xlfn.IFS($AR1086="-","-",OR($G1086="公衆街路灯A",$G1086="定額電灯"),_xlfn.XLOOKUP(AQ1086,削除禁止_電灯料金!$B:$B,削除禁止_電灯料金!$D:$D,0),1,"-")</f>
        <v>-</v>
      </c>
      <c r="AT1086" s="208" t="str">
        <f>IFERROR(IF(OR($G1086="公衆街路灯A",$G1086="定額電灯"),"-",ROUND((_xlfn.XLOOKUP($AQ1086,削除禁止_電灯料金!$B:$B,削除禁止_電灯料金!$E:$E)*AM1086/1000*$K1086*$L1086/12),2)),"-")</f>
        <v>-</v>
      </c>
      <c r="AU1086" s="209" t="str">
        <f>IFERROR(IF(OR($G1086="公衆街路灯A",$G1086="定額電灯"),"-",ROUND((AM1086/1000*$K1086*$L1086/12)*_xlfn.XLOOKUP($A1086,削除禁止_電灯料金!K:K,削除禁止_電灯料金!M:M,"-"),2)),"-")</f>
        <v>-</v>
      </c>
      <c r="AV1086" s="210">
        <f>IFERROR(IF(OR($G1086="公衆街路灯A",$G1086="定額電灯"),ROUND((((AR1086+AS1086)*AN1086))*12*_xlfn.XLOOKUP($A1086,削除禁止_電灯料金!K:K,削除禁止_電灯料金!N:N),0),ROUND((AT1086+AU1086)*AN1086*12*_xlfn.XLOOKUP($A1086,削除禁止_電灯料金!K:K,削除禁止_電灯料金!N:N),0)),0)</f>
        <v>0</v>
      </c>
      <c r="AW1086" s="145"/>
    </row>
    <row r="1087" spans="1:49" ht="30" customHeight="1">
      <c r="A1087" s="1">
        <v>14</v>
      </c>
      <c r="B1087" s="41" t="s">
        <v>1123</v>
      </c>
      <c r="C1087" s="332"/>
      <c r="D1087" s="262" t="s">
        <v>1125</v>
      </c>
      <c r="E1087" s="263" t="s">
        <v>71</v>
      </c>
      <c r="F1087" s="264" t="s">
        <v>1136</v>
      </c>
      <c r="G1087" s="148" t="s">
        <v>73</v>
      </c>
      <c r="H1087" s="279"/>
      <c r="I1087" s="280"/>
      <c r="J1087" s="267"/>
      <c r="K1087" s="152">
        <v>1</v>
      </c>
      <c r="L1087" s="266">
        <v>12</v>
      </c>
      <c r="M1087" s="281" t="s">
        <v>1067</v>
      </c>
      <c r="N1087" s="119" t="s">
        <v>134</v>
      </c>
      <c r="O1087" s="120">
        <v>1</v>
      </c>
      <c r="P1087" s="155" t="s">
        <v>1017</v>
      </c>
      <c r="Q1087" s="155">
        <v>0</v>
      </c>
      <c r="R1087" s="155">
        <v>0</v>
      </c>
      <c r="S1087" s="156">
        <v>0</v>
      </c>
      <c r="T1087" s="156">
        <v>0</v>
      </c>
      <c r="U1087" s="156">
        <v>0</v>
      </c>
      <c r="V1087" s="157">
        <v>0</v>
      </c>
      <c r="W1087" s="158">
        <v>36</v>
      </c>
      <c r="X1087" s="329">
        <v>1</v>
      </c>
      <c r="Y1087" s="160">
        <v>1</v>
      </c>
      <c r="Z1087" s="161">
        <f t="shared" ref="Z1087:Z1091" si="320">K1087*L1087*W1087*Y1087/12/1000</f>
        <v>3.5999999999999997E-2</v>
      </c>
      <c r="AA1087" s="155">
        <v>0</v>
      </c>
      <c r="AB1087" s="162" t="s">
        <v>80</v>
      </c>
      <c r="AC1087" s="163" t="s">
        <v>56</v>
      </c>
      <c r="AD1087" s="164" t="s">
        <v>56</v>
      </c>
      <c r="AE1087" s="163" t="s">
        <v>56</v>
      </c>
      <c r="AF1087" s="164">
        <f t="shared" ref="AF1087:AF1091" si="321">$B$2*Z1087/Y1087</f>
        <v>1.0799999999999998</v>
      </c>
      <c r="AG1087" s="165">
        <f t="shared" ref="AG1087:AG1091" si="322">Y1087*AF1087*120</f>
        <v>129.6</v>
      </c>
      <c r="AH1087" s="166" t="s">
        <v>113</v>
      </c>
      <c r="AI1087" s="167"/>
      <c r="AJ1087" s="168"/>
      <c r="AK1087" s="169"/>
      <c r="AL1087" s="170"/>
      <c r="AM1087" s="171"/>
      <c r="AN1087" s="172"/>
      <c r="AO1087" s="173">
        <f t="shared" si="313"/>
        <v>0</v>
      </c>
      <c r="AP1087" s="174" t="s">
        <v>82</v>
      </c>
      <c r="AQ1087" s="175" t="str" cm="1">
        <f t="array" ref="AQ1087">_xlfn.IFS(OR($G1087="公衆街路灯A",$G1087="定額電灯"),$G1087&amp;AP1087,COUNTIF(G1087,"*従量電灯*"),G1087,1,"-")</f>
        <v>従量電灯</v>
      </c>
      <c r="AR1087" s="176" t="str" cm="1">
        <f t="array" ref="AR1087">_xlfn.IFS($AN1087=0,"-",OR($AH1087="対象外",$AH1087="-"),"-",OR($G1087="公衆街路灯A",$G1087="定額電灯"),_xlfn.XLOOKUP($AQ1087,削除禁止_電灯料金!$B:$B,削除禁止_電灯料金!$E:$E,0),1,"-")</f>
        <v>-</v>
      </c>
      <c r="AS1087" s="177" t="str" cm="1">
        <f t="array" ref="AS1087">_xlfn.IFS($AR1087="-","-",OR($G1087="公衆街路灯A",$G1087="定額電灯"),_xlfn.XLOOKUP(AQ1087,削除禁止_電灯料金!$B:$B,削除禁止_電灯料金!$D:$D,0),1,"-")</f>
        <v>-</v>
      </c>
      <c r="AT1087" s="176">
        <f>IFERROR(IF(OR($G1087="公衆街路灯A",$G1087="定額電灯"),"-",ROUND((_xlfn.XLOOKUP($AQ1087,削除禁止_電灯料金!$B:$B,削除禁止_電灯料金!$E:$E)*AM1087/1000*$K1087*$L1087/12),2)),"-")</f>
        <v>0</v>
      </c>
      <c r="AU1087" s="177">
        <f>IFERROR(IF(OR($G1087="公衆街路灯A",$G1087="定額電灯"),"-",ROUND((AM1087/1000*$K1087*$L1087/12)*_xlfn.XLOOKUP($A1087,削除禁止_電灯料金!K:K,削除禁止_電灯料金!M:M,"-"),2)),"-")</f>
        <v>0</v>
      </c>
      <c r="AV1087" s="178">
        <f>IFERROR(IF(OR($G1087="公衆街路灯A",$G1087="定額電灯"),ROUND((((AR1087+AS1087)*AN1087))*12*_xlfn.XLOOKUP($A1087,削除禁止_電灯料金!K:K,削除禁止_電灯料金!N:N),0),ROUND((AT1087+AU1087)*AN1087*12*_xlfn.XLOOKUP($A1087,削除禁止_電灯料金!K:K,削除禁止_電灯料金!N:N),0)),0)</f>
        <v>0</v>
      </c>
      <c r="AW1087" s="145"/>
    </row>
    <row r="1088" spans="1:49" ht="30" customHeight="1">
      <c r="A1088" s="1">
        <v>14</v>
      </c>
      <c r="B1088" s="41" t="s">
        <v>1123</v>
      </c>
      <c r="C1088" s="332"/>
      <c r="D1088" s="262" t="s">
        <v>1125</v>
      </c>
      <c r="E1088" s="263" t="s">
        <v>71</v>
      </c>
      <c r="F1088" s="264" t="s">
        <v>1137</v>
      </c>
      <c r="G1088" s="148" t="s">
        <v>73</v>
      </c>
      <c r="H1088" s="279"/>
      <c r="I1088" s="280"/>
      <c r="J1088" s="267"/>
      <c r="K1088" s="152">
        <v>1</v>
      </c>
      <c r="L1088" s="266">
        <v>12</v>
      </c>
      <c r="M1088" s="281" t="s">
        <v>1067</v>
      </c>
      <c r="N1088" s="119" t="s">
        <v>134</v>
      </c>
      <c r="O1088" s="120">
        <v>1</v>
      </c>
      <c r="P1088" s="155" t="s">
        <v>1017</v>
      </c>
      <c r="Q1088" s="155">
        <v>0</v>
      </c>
      <c r="R1088" s="155">
        <v>0</v>
      </c>
      <c r="S1088" s="156">
        <v>0</v>
      </c>
      <c r="T1088" s="156">
        <v>0</v>
      </c>
      <c r="U1088" s="156">
        <v>0</v>
      </c>
      <c r="V1088" s="157">
        <v>0</v>
      </c>
      <c r="W1088" s="158">
        <v>36</v>
      </c>
      <c r="X1088" s="329">
        <v>1</v>
      </c>
      <c r="Y1088" s="160">
        <v>1</v>
      </c>
      <c r="Z1088" s="161">
        <f t="shared" si="320"/>
        <v>3.5999999999999997E-2</v>
      </c>
      <c r="AA1088" s="155">
        <v>0</v>
      </c>
      <c r="AB1088" s="162" t="s">
        <v>80</v>
      </c>
      <c r="AC1088" s="163" t="s">
        <v>56</v>
      </c>
      <c r="AD1088" s="164" t="s">
        <v>56</v>
      </c>
      <c r="AE1088" s="163" t="s">
        <v>56</v>
      </c>
      <c r="AF1088" s="164">
        <f t="shared" si="321"/>
        <v>1.0799999999999998</v>
      </c>
      <c r="AG1088" s="165">
        <f t="shared" si="322"/>
        <v>129.6</v>
      </c>
      <c r="AH1088" s="166" t="s">
        <v>113</v>
      </c>
      <c r="AI1088" s="167"/>
      <c r="AJ1088" s="168"/>
      <c r="AK1088" s="169"/>
      <c r="AL1088" s="170"/>
      <c r="AM1088" s="171"/>
      <c r="AN1088" s="172"/>
      <c r="AO1088" s="173">
        <f t="shared" si="313"/>
        <v>0</v>
      </c>
      <c r="AP1088" s="174" t="s">
        <v>82</v>
      </c>
      <c r="AQ1088" s="175" t="str" cm="1">
        <f t="array" ref="AQ1088">_xlfn.IFS(OR($G1088="公衆街路灯A",$G1088="定額電灯"),$G1088&amp;AP1088,COUNTIF(G1088,"*従量電灯*"),G1088,1,"-")</f>
        <v>従量電灯</v>
      </c>
      <c r="AR1088" s="176" t="str" cm="1">
        <f t="array" ref="AR1088">_xlfn.IFS($AN1088=0,"-",OR($AH1088="対象外",$AH1088="-"),"-",OR($G1088="公衆街路灯A",$G1088="定額電灯"),_xlfn.XLOOKUP($AQ1088,削除禁止_電灯料金!$B:$B,削除禁止_電灯料金!$E:$E,0),1,"-")</f>
        <v>-</v>
      </c>
      <c r="AS1088" s="177" t="str" cm="1">
        <f t="array" ref="AS1088">_xlfn.IFS($AR1088="-","-",OR($G1088="公衆街路灯A",$G1088="定額電灯"),_xlfn.XLOOKUP(AQ1088,削除禁止_電灯料金!$B:$B,削除禁止_電灯料金!$D:$D,0),1,"-")</f>
        <v>-</v>
      </c>
      <c r="AT1088" s="176">
        <f>IFERROR(IF(OR($G1088="公衆街路灯A",$G1088="定額電灯"),"-",ROUND((_xlfn.XLOOKUP($AQ1088,削除禁止_電灯料金!$B:$B,削除禁止_電灯料金!$E:$E)*AM1088/1000*$K1088*$L1088/12),2)),"-")</f>
        <v>0</v>
      </c>
      <c r="AU1088" s="177">
        <f>IFERROR(IF(OR($G1088="公衆街路灯A",$G1088="定額電灯"),"-",ROUND((AM1088/1000*$K1088*$L1088/12)*_xlfn.XLOOKUP($A1088,削除禁止_電灯料金!K:K,削除禁止_電灯料金!M:M,"-"),2)),"-")</f>
        <v>0</v>
      </c>
      <c r="AV1088" s="178">
        <f>IFERROR(IF(OR($G1088="公衆街路灯A",$G1088="定額電灯"),ROUND((((AR1088+AS1088)*AN1088))*12*_xlfn.XLOOKUP($A1088,削除禁止_電灯料金!K:K,削除禁止_電灯料金!N:N),0),ROUND((AT1088+AU1088)*AN1088*12*_xlfn.XLOOKUP($A1088,削除禁止_電灯料金!K:K,削除禁止_電灯料金!N:N),0)),0)</f>
        <v>0</v>
      </c>
      <c r="AW1088" s="145"/>
    </row>
    <row r="1089" spans="1:49" ht="30" customHeight="1">
      <c r="A1089" s="1">
        <v>14</v>
      </c>
      <c r="B1089" s="41" t="s">
        <v>1123</v>
      </c>
      <c r="C1089" s="332"/>
      <c r="D1089" s="262" t="s">
        <v>1125</v>
      </c>
      <c r="E1089" s="263" t="s">
        <v>71</v>
      </c>
      <c r="F1089" s="264" t="s">
        <v>1138</v>
      </c>
      <c r="G1089" s="148" t="s">
        <v>73</v>
      </c>
      <c r="H1089" s="279"/>
      <c r="I1089" s="280"/>
      <c r="J1089" s="267"/>
      <c r="K1089" s="152">
        <v>1</v>
      </c>
      <c r="L1089" s="266">
        <v>12</v>
      </c>
      <c r="M1089" s="281" t="s">
        <v>1139</v>
      </c>
      <c r="N1089" s="119" t="s">
        <v>134</v>
      </c>
      <c r="O1089" s="120">
        <v>2</v>
      </c>
      <c r="P1089" s="155" t="s">
        <v>1017</v>
      </c>
      <c r="Q1089" s="155">
        <v>0</v>
      </c>
      <c r="R1089" s="155">
        <v>0</v>
      </c>
      <c r="S1089" s="156">
        <v>0</v>
      </c>
      <c r="T1089" s="156">
        <v>0</v>
      </c>
      <c r="U1089" s="156">
        <v>0</v>
      </c>
      <c r="V1089" s="157">
        <v>0</v>
      </c>
      <c r="W1089" s="158">
        <v>36</v>
      </c>
      <c r="X1089" s="329">
        <v>1</v>
      </c>
      <c r="Y1089" s="160">
        <v>2</v>
      </c>
      <c r="Z1089" s="161">
        <f t="shared" si="320"/>
        <v>7.1999999999999995E-2</v>
      </c>
      <c r="AA1089" s="155">
        <v>0</v>
      </c>
      <c r="AB1089" s="162" t="s">
        <v>80</v>
      </c>
      <c r="AC1089" s="163" t="s">
        <v>56</v>
      </c>
      <c r="AD1089" s="164" t="s">
        <v>56</v>
      </c>
      <c r="AE1089" s="163" t="s">
        <v>56</v>
      </c>
      <c r="AF1089" s="164">
        <f t="shared" si="321"/>
        <v>1.0799999999999998</v>
      </c>
      <c r="AG1089" s="165">
        <f t="shared" si="322"/>
        <v>259.2</v>
      </c>
      <c r="AH1089" s="166" t="s">
        <v>113</v>
      </c>
      <c r="AI1089" s="167"/>
      <c r="AJ1089" s="168"/>
      <c r="AK1089" s="169"/>
      <c r="AL1089" s="170"/>
      <c r="AM1089" s="171"/>
      <c r="AN1089" s="172"/>
      <c r="AO1089" s="173">
        <f t="shared" si="313"/>
        <v>0</v>
      </c>
      <c r="AP1089" s="174" t="s">
        <v>82</v>
      </c>
      <c r="AQ1089" s="175" t="str" cm="1">
        <f t="array" ref="AQ1089">_xlfn.IFS(OR($G1089="公衆街路灯A",$G1089="定額電灯"),$G1089&amp;AP1089,COUNTIF(G1089,"*従量電灯*"),G1089,1,"-")</f>
        <v>従量電灯</v>
      </c>
      <c r="AR1089" s="176" t="str" cm="1">
        <f t="array" ref="AR1089">_xlfn.IFS($AN1089=0,"-",OR($AH1089="対象外",$AH1089="-"),"-",OR($G1089="公衆街路灯A",$G1089="定額電灯"),_xlfn.XLOOKUP($AQ1089,削除禁止_電灯料金!$B:$B,削除禁止_電灯料金!$E:$E,0),1,"-")</f>
        <v>-</v>
      </c>
      <c r="AS1089" s="177" t="str" cm="1">
        <f t="array" ref="AS1089">_xlfn.IFS($AR1089="-","-",OR($G1089="公衆街路灯A",$G1089="定額電灯"),_xlfn.XLOOKUP(AQ1089,削除禁止_電灯料金!$B:$B,削除禁止_電灯料金!$D:$D,0),1,"-")</f>
        <v>-</v>
      </c>
      <c r="AT1089" s="176">
        <f>IFERROR(IF(OR($G1089="公衆街路灯A",$G1089="定額電灯"),"-",ROUND((_xlfn.XLOOKUP($AQ1089,削除禁止_電灯料金!$B:$B,削除禁止_電灯料金!$E:$E)*AM1089/1000*$K1089*$L1089/12),2)),"-")</f>
        <v>0</v>
      </c>
      <c r="AU1089" s="177">
        <f>IFERROR(IF(OR($G1089="公衆街路灯A",$G1089="定額電灯"),"-",ROUND((AM1089/1000*$K1089*$L1089/12)*_xlfn.XLOOKUP($A1089,削除禁止_電灯料金!K:K,削除禁止_電灯料金!M:M,"-"),2)),"-")</f>
        <v>0</v>
      </c>
      <c r="AV1089" s="178">
        <f>IFERROR(IF(OR($G1089="公衆街路灯A",$G1089="定額電灯"),ROUND((((AR1089+AS1089)*AN1089))*12*_xlfn.XLOOKUP($A1089,削除禁止_電灯料金!K:K,削除禁止_電灯料金!N:N),0),ROUND((AT1089+AU1089)*AN1089*12*_xlfn.XLOOKUP($A1089,削除禁止_電灯料金!K:K,削除禁止_電灯料金!N:N),0)),0)</f>
        <v>0</v>
      </c>
      <c r="AW1089" s="145"/>
    </row>
    <row r="1090" spans="1:49" ht="30" customHeight="1">
      <c r="A1090" s="1">
        <v>14</v>
      </c>
      <c r="B1090" s="41" t="s">
        <v>1123</v>
      </c>
      <c r="C1090" s="332"/>
      <c r="D1090" s="262" t="s">
        <v>1125</v>
      </c>
      <c r="E1090" s="263" t="s">
        <v>71</v>
      </c>
      <c r="F1090" s="264" t="s">
        <v>497</v>
      </c>
      <c r="G1090" s="148" t="s">
        <v>73</v>
      </c>
      <c r="H1090" s="279"/>
      <c r="I1090" s="280"/>
      <c r="J1090" s="267"/>
      <c r="K1090" s="152">
        <v>1</v>
      </c>
      <c r="L1090" s="266">
        <v>365</v>
      </c>
      <c r="M1090" s="281" t="s">
        <v>1074</v>
      </c>
      <c r="N1090" s="119" t="s">
        <v>134</v>
      </c>
      <c r="O1090" s="120">
        <v>2</v>
      </c>
      <c r="P1090" s="155" t="s">
        <v>127</v>
      </c>
      <c r="Q1090" s="155">
        <v>0</v>
      </c>
      <c r="R1090" s="155">
        <v>0</v>
      </c>
      <c r="S1090" s="156">
        <v>0</v>
      </c>
      <c r="T1090" s="156">
        <v>0</v>
      </c>
      <c r="U1090" s="156">
        <v>0</v>
      </c>
      <c r="V1090" s="157">
        <v>0</v>
      </c>
      <c r="W1090" s="158">
        <v>27</v>
      </c>
      <c r="X1090" s="329">
        <v>3</v>
      </c>
      <c r="Y1090" s="160">
        <v>6</v>
      </c>
      <c r="Z1090" s="161">
        <f t="shared" si="320"/>
        <v>4.9275000000000002</v>
      </c>
      <c r="AA1090" s="155">
        <v>0</v>
      </c>
      <c r="AB1090" s="162" t="s">
        <v>80</v>
      </c>
      <c r="AC1090" s="163" t="s">
        <v>56</v>
      </c>
      <c r="AD1090" s="164" t="s">
        <v>56</v>
      </c>
      <c r="AE1090" s="163" t="s">
        <v>56</v>
      </c>
      <c r="AF1090" s="164">
        <f t="shared" si="321"/>
        <v>24.637500000000003</v>
      </c>
      <c r="AG1090" s="165">
        <f t="shared" si="322"/>
        <v>17739.000000000004</v>
      </c>
      <c r="AH1090" s="166" t="s">
        <v>113</v>
      </c>
      <c r="AI1090" s="167"/>
      <c r="AJ1090" s="168"/>
      <c r="AK1090" s="169"/>
      <c r="AL1090" s="170"/>
      <c r="AM1090" s="171"/>
      <c r="AN1090" s="172"/>
      <c r="AO1090" s="173">
        <f t="shared" si="313"/>
        <v>0</v>
      </c>
      <c r="AP1090" s="174" t="s">
        <v>82</v>
      </c>
      <c r="AQ1090" s="175" t="str" cm="1">
        <f t="array" ref="AQ1090">_xlfn.IFS(OR($G1090="公衆街路灯A",$G1090="定額電灯"),$G1090&amp;AP1090,COUNTIF(G1090,"*従量電灯*"),G1090,1,"-")</f>
        <v>従量電灯</v>
      </c>
      <c r="AR1090" s="176" t="str" cm="1">
        <f t="array" ref="AR1090">_xlfn.IFS($AN1090=0,"-",OR($AH1090="対象外",$AH1090="-"),"-",OR($G1090="公衆街路灯A",$G1090="定額電灯"),_xlfn.XLOOKUP($AQ1090,削除禁止_電灯料金!$B:$B,削除禁止_電灯料金!$E:$E,0),1,"-")</f>
        <v>-</v>
      </c>
      <c r="AS1090" s="177" t="str" cm="1">
        <f t="array" ref="AS1090">_xlfn.IFS($AR1090="-","-",OR($G1090="公衆街路灯A",$G1090="定額電灯"),_xlfn.XLOOKUP(AQ1090,削除禁止_電灯料金!$B:$B,削除禁止_電灯料金!$D:$D,0),1,"-")</f>
        <v>-</v>
      </c>
      <c r="AT1090" s="176">
        <f>IFERROR(IF(OR($G1090="公衆街路灯A",$G1090="定額電灯"),"-",ROUND((_xlfn.XLOOKUP($AQ1090,削除禁止_電灯料金!$B:$B,削除禁止_電灯料金!$E:$E)*AM1090/1000*$K1090*$L1090/12),2)),"-")</f>
        <v>0</v>
      </c>
      <c r="AU1090" s="177">
        <f>IFERROR(IF(OR($G1090="公衆街路灯A",$G1090="定額電灯"),"-",ROUND((AM1090/1000*$K1090*$L1090/12)*_xlfn.XLOOKUP($A1090,削除禁止_電灯料金!K:K,削除禁止_電灯料金!M:M,"-"),2)),"-")</f>
        <v>0</v>
      </c>
      <c r="AV1090" s="178">
        <f>IFERROR(IF(OR($G1090="公衆街路灯A",$G1090="定額電灯"),ROUND((((AR1090+AS1090)*AN1090))*12*_xlfn.XLOOKUP($A1090,削除禁止_電灯料金!K:K,削除禁止_電灯料金!N:N),0),ROUND((AT1090+AU1090)*AN1090*12*_xlfn.XLOOKUP($A1090,削除禁止_電灯料金!K:K,削除禁止_電灯料金!N:N),0)),0)</f>
        <v>0</v>
      </c>
      <c r="AW1090" s="145"/>
    </row>
    <row r="1091" spans="1:49" ht="30" customHeight="1">
      <c r="A1091" s="1">
        <v>14</v>
      </c>
      <c r="B1091" s="41" t="s">
        <v>1123</v>
      </c>
      <c r="C1091" s="332"/>
      <c r="D1091" s="262" t="s">
        <v>1125</v>
      </c>
      <c r="E1091" s="263" t="s">
        <v>71</v>
      </c>
      <c r="F1091" s="264" t="s">
        <v>497</v>
      </c>
      <c r="G1091" s="148" t="s">
        <v>73</v>
      </c>
      <c r="H1091" s="279"/>
      <c r="I1091" s="280"/>
      <c r="J1091" s="267"/>
      <c r="K1091" s="152">
        <v>24</v>
      </c>
      <c r="L1091" s="266">
        <v>365</v>
      </c>
      <c r="M1091" s="281" t="s">
        <v>1140</v>
      </c>
      <c r="N1091" s="119" t="s">
        <v>86</v>
      </c>
      <c r="O1091" s="120">
        <v>1</v>
      </c>
      <c r="P1091" s="155" t="s">
        <v>87</v>
      </c>
      <c r="Q1091" s="155">
        <v>0</v>
      </c>
      <c r="R1091" s="155" t="s">
        <v>88</v>
      </c>
      <c r="S1091" s="156">
        <v>0</v>
      </c>
      <c r="T1091" s="156">
        <v>0</v>
      </c>
      <c r="U1091" s="156">
        <v>0</v>
      </c>
      <c r="V1091" s="157">
        <v>0</v>
      </c>
      <c r="W1091" s="158">
        <v>2.7</v>
      </c>
      <c r="X1091" s="329">
        <v>1</v>
      </c>
      <c r="Y1091" s="160">
        <v>1</v>
      </c>
      <c r="Z1091" s="161">
        <f t="shared" si="320"/>
        <v>1.9710000000000001</v>
      </c>
      <c r="AA1091" s="155">
        <v>0</v>
      </c>
      <c r="AB1091" s="162" t="s">
        <v>80</v>
      </c>
      <c r="AC1091" s="163" t="s">
        <v>56</v>
      </c>
      <c r="AD1091" s="164" t="s">
        <v>56</v>
      </c>
      <c r="AE1091" s="163" t="s">
        <v>56</v>
      </c>
      <c r="AF1091" s="164">
        <f t="shared" si="321"/>
        <v>59.13</v>
      </c>
      <c r="AG1091" s="165">
        <f t="shared" si="322"/>
        <v>7095.6</v>
      </c>
      <c r="AH1091" s="166" t="s">
        <v>81</v>
      </c>
      <c r="AI1091" s="167"/>
      <c r="AJ1091" s="168"/>
      <c r="AK1091" s="169"/>
      <c r="AL1091" s="170"/>
      <c r="AM1091" s="171"/>
      <c r="AN1091" s="172"/>
      <c r="AO1091" s="173">
        <f t="shared" si="313"/>
        <v>0</v>
      </c>
      <c r="AP1091" s="174" t="s">
        <v>82</v>
      </c>
      <c r="AQ1091" s="175" t="str" cm="1">
        <f t="array" ref="AQ1091">_xlfn.IFS(OR($G1091="公衆街路灯A",$G1091="定額電灯"),$G1091&amp;AP1091,COUNTIF(G1091,"*従量電灯*"),G1091,1,"-")</f>
        <v>従量電灯</v>
      </c>
      <c r="AR1091" s="176" t="str" cm="1">
        <f t="array" ref="AR1091">_xlfn.IFS($AN1091=0,"-",OR($AH1091="対象外",$AH1091="-"),"-",OR($G1091="公衆街路灯A",$G1091="定額電灯"),_xlfn.XLOOKUP($AQ1091,削除禁止_電灯料金!$B:$B,削除禁止_電灯料金!$E:$E,0),1,"-")</f>
        <v>-</v>
      </c>
      <c r="AS1091" s="177" t="str" cm="1">
        <f t="array" ref="AS1091">_xlfn.IFS($AR1091="-","-",OR($G1091="公衆街路灯A",$G1091="定額電灯"),_xlfn.XLOOKUP(AQ1091,削除禁止_電灯料金!$B:$B,削除禁止_電灯料金!$D:$D,0),1,"-")</f>
        <v>-</v>
      </c>
      <c r="AT1091" s="176">
        <f>IFERROR(IF(OR($G1091="公衆街路灯A",$G1091="定額電灯"),"-",ROUND((_xlfn.XLOOKUP($AQ1091,削除禁止_電灯料金!$B:$B,削除禁止_電灯料金!$E:$E)*AM1091/1000*$K1091*$L1091/12),2)),"-")</f>
        <v>0</v>
      </c>
      <c r="AU1091" s="177">
        <f>IFERROR(IF(OR($G1091="公衆街路灯A",$G1091="定額電灯"),"-",ROUND((AM1091/1000*$K1091*$L1091/12)*_xlfn.XLOOKUP($A1091,削除禁止_電灯料金!K:K,削除禁止_電灯料金!M:M,"-"),2)),"-")</f>
        <v>0</v>
      </c>
      <c r="AV1091" s="178">
        <f>IFERROR(IF(OR($G1091="公衆街路灯A",$G1091="定額電灯"),ROUND((((AR1091+AS1091)*AN1091))*12*_xlfn.XLOOKUP($A1091,削除禁止_電灯料金!K:K,削除禁止_電灯料金!N:N),0),ROUND((AT1091+AU1091)*AN1091*12*_xlfn.XLOOKUP($A1091,削除禁止_電灯料金!K:K,削除禁止_電灯料金!N:N),0)),0)</f>
        <v>0</v>
      </c>
      <c r="AW1091" s="145"/>
    </row>
    <row r="1092" spans="1:49" ht="30" customHeight="1">
      <c r="A1092" s="1">
        <v>14</v>
      </c>
      <c r="B1092" s="41" t="s">
        <v>1123</v>
      </c>
      <c r="C1092" s="332"/>
      <c r="D1092" s="268" t="s">
        <v>1125</v>
      </c>
      <c r="E1092" s="269" t="s">
        <v>71</v>
      </c>
      <c r="F1092" s="270" t="s">
        <v>397</v>
      </c>
      <c r="G1092" s="182" t="s">
        <v>56</v>
      </c>
      <c r="H1092" s="318"/>
      <c r="I1092" s="311"/>
      <c r="J1092" s="312"/>
      <c r="K1092" s="186" t="s">
        <v>82</v>
      </c>
      <c r="L1092" s="330" t="s">
        <v>82</v>
      </c>
      <c r="M1092" s="313" t="s">
        <v>82</v>
      </c>
      <c r="N1092" s="189">
        <v>0</v>
      </c>
      <c r="O1092" s="190">
        <v>0</v>
      </c>
      <c r="P1092" s="191">
        <v>0</v>
      </c>
      <c r="Q1092" s="191">
        <v>0</v>
      </c>
      <c r="R1092" s="191">
        <v>0</v>
      </c>
      <c r="S1092" s="192">
        <v>0</v>
      </c>
      <c r="T1092" s="192">
        <v>0</v>
      </c>
      <c r="U1092" s="192">
        <v>0</v>
      </c>
      <c r="V1092" s="193">
        <v>0</v>
      </c>
      <c r="W1092" s="194">
        <v>0</v>
      </c>
      <c r="X1092" s="331"/>
      <c r="Y1092" s="196">
        <v>0</v>
      </c>
      <c r="Z1092" s="197">
        <v>0</v>
      </c>
      <c r="AA1092" s="191">
        <v>0</v>
      </c>
      <c r="AB1092" s="198" t="s">
        <v>56</v>
      </c>
      <c r="AC1092" s="199" t="s">
        <v>56</v>
      </c>
      <c r="AD1092" s="200" t="s">
        <v>56</v>
      </c>
      <c r="AE1092" s="199" t="s">
        <v>56</v>
      </c>
      <c r="AF1092" s="200" t="s">
        <v>56</v>
      </c>
      <c r="AG1092" s="201">
        <v>0</v>
      </c>
      <c r="AH1092" s="201" t="s">
        <v>56</v>
      </c>
      <c r="AI1092" s="202"/>
      <c r="AJ1092" s="203"/>
      <c r="AK1092" s="204"/>
      <c r="AL1092" s="194"/>
      <c r="AM1092" s="205"/>
      <c r="AN1092" s="206"/>
      <c r="AO1092" s="200">
        <f t="shared" si="313"/>
        <v>0</v>
      </c>
      <c r="AP1092" s="207" t="s">
        <v>82</v>
      </c>
      <c r="AQ1092" s="198" t="str" cm="1">
        <f t="array" ref="AQ1092">_xlfn.IFS(OR($G1092="公衆街路灯A",$G1092="定額電灯"),$G1092&amp;AP1092,COUNTIF(G1092,"*従量電灯*"),G1092,1,"-")</f>
        <v>-</v>
      </c>
      <c r="AR1092" s="208" t="str" cm="1">
        <f t="array" ref="AR1092">_xlfn.IFS($AN1092=0,"-",OR($AH1092="対象外",$AH1092="-"),"-",OR($G1092="公衆街路灯A",$G1092="定額電灯"),_xlfn.XLOOKUP($AQ1092,削除禁止_電灯料金!$B:$B,削除禁止_電灯料金!$E:$E,0),1,"-")</f>
        <v>-</v>
      </c>
      <c r="AS1092" s="209" t="str" cm="1">
        <f t="array" ref="AS1092">_xlfn.IFS($AR1092="-","-",OR($G1092="公衆街路灯A",$G1092="定額電灯"),_xlfn.XLOOKUP(AQ1092,削除禁止_電灯料金!$B:$B,削除禁止_電灯料金!$D:$D,0),1,"-")</f>
        <v>-</v>
      </c>
      <c r="AT1092" s="208" t="str">
        <f>IFERROR(IF(OR($G1092="公衆街路灯A",$G1092="定額電灯"),"-",ROUND((_xlfn.XLOOKUP($AQ1092,削除禁止_電灯料金!$B:$B,削除禁止_電灯料金!$E:$E)*AM1092/1000*$K1092*$L1092/12),2)),"-")</f>
        <v>-</v>
      </c>
      <c r="AU1092" s="209" t="str">
        <f>IFERROR(IF(OR($G1092="公衆街路灯A",$G1092="定額電灯"),"-",ROUND((AM1092/1000*$K1092*$L1092/12)*_xlfn.XLOOKUP($A1092,削除禁止_電灯料金!K:K,削除禁止_電灯料金!M:M,"-"),2)),"-")</f>
        <v>-</v>
      </c>
      <c r="AV1092" s="210">
        <f>IFERROR(IF(OR($G1092="公衆街路灯A",$G1092="定額電灯"),ROUND((((AR1092+AS1092)*AN1092))*12*_xlfn.XLOOKUP($A1092,削除禁止_電灯料金!K:K,削除禁止_電灯料金!N:N),0),ROUND((AT1092+AU1092)*AN1092*12*_xlfn.XLOOKUP($A1092,削除禁止_電灯料金!K:K,削除禁止_電灯料金!N:N),0)),0)</f>
        <v>0</v>
      </c>
      <c r="AW1092" s="145"/>
    </row>
    <row r="1093" spans="1:49" ht="30" customHeight="1">
      <c r="A1093" s="1">
        <v>14</v>
      </c>
      <c r="B1093" s="41" t="s">
        <v>1123</v>
      </c>
      <c r="C1093" s="332"/>
      <c r="D1093" s="262" t="s">
        <v>1125</v>
      </c>
      <c r="E1093" s="263" t="s">
        <v>71</v>
      </c>
      <c r="F1093" s="264" t="s">
        <v>397</v>
      </c>
      <c r="G1093" s="148" t="s">
        <v>73</v>
      </c>
      <c r="H1093" s="279"/>
      <c r="I1093" s="280"/>
      <c r="J1093" s="267"/>
      <c r="K1093" s="152">
        <v>24</v>
      </c>
      <c r="L1093" s="266">
        <v>365</v>
      </c>
      <c r="M1093" s="281" t="s">
        <v>1140</v>
      </c>
      <c r="N1093" s="119" t="s">
        <v>86</v>
      </c>
      <c r="O1093" s="120">
        <v>1</v>
      </c>
      <c r="P1093" s="155" t="s">
        <v>87</v>
      </c>
      <c r="Q1093" s="155">
        <v>0</v>
      </c>
      <c r="R1093" s="155" t="s">
        <v>88</v>
      </c>
      <c r="S1093" s="156">
        <v>0</v>
      </c>
      <c r="T1093" s="156">
        <v>0</v>
      </c>
      <c r="U1093" s="156">
        <v>0</v>
      </c>
      <c r="V1093" s="157">
        <v>0</v>
      </c>
      <c r="W1093" s="158">
        <v>2.7</v>
      </c>
      <c r="X1093" s="329">
        <v>1</v>
      </c>
      <c r="Y1093" s="160">
        <v>1</v>
      </c>
      <c r="Z1093" s="161">
        <f t="shared" ref="Z1093:Z1096" si="323">K1093*L1093*W1093*Y1093/12/1000</f>
        <v>1.9710000000000001</v>
      </c>
      <c r="AA1093" s="155">
        <v>0</v>
      </c>
      <c r="AB1093" s="162" t="s">
        <v>80</v>
      </c>
      <c r="AC1093" s="163" t="s">
        <v>56</v>
      </c>
      <c r="AD1093" s="164" t="s">
        <v>56</v>
      </c>
      <c r="AE1093" s="163" t="s">
        <v>56</v>
      </c>
      <c r="AF1093" s="164">
        <f t="shared" ref="AF1093:AF1096" si="324">$B$2*Z1093/Y1093</f>
        <v>59.13</v>
      </c>
      <c r="AG1093" s="165">
        <f t="shared" ref="AG1093:AG1096" si="325">Y1093*AF1093*120</f>
        <v>7095.6</v>
      </c>
      <c r="AH1093" s="166" t="s">
        <v>81</v>
      </c>
      <c r="AI1093" s="167"/>
      <c r="AJ1093" s="168"/>
      <c r="AK1093" s="169"/>
      <c r="AL1093" s="170"/>
      <c r="AM1093" s="171"/>
      <c r="AN1093" s="172"/>
      <c r="AO1093" s="173">
        <f t="shared" si="313"/>
        <v>0</v>
      </c>
      <c r="AP1093" s="174" t="s">
        <v>82</v>
      </c>
      <c r="AQ1093" s="175" t="str" cm="1">
        <f t="array" ref="AQ1093">_xlfn.IFS(OR($G1093="公衆街路灯A",$G1093="定額電灯"),$G1093&amp;AP1093,COUNTIF(G1093,"*従量電灯*"),G1093,1,"-")</f>
        <v>従量電灯</v>
      </c>
      <c r="AR1093" s="176" t="str" cm="1">
        <f t="array" ref="AR1093">_xlfn.IFS($AN1093=0,"-",OR($AH1093="対象外",$AH1093="-"),"-",OR($G1093="公衆街路灯A",$G1093="定額電灯"),_xlfn.XLOOKUP($AQ1093,削除禁止_電灯料金!$B:$B,削除禁止_電灯料金!$E:$E,0),1,"-")</f>
        <v>-</v>
      </c>
      <c r="AS1093" s="177" t="str" cm="1">
        <f t="array" ref="AS1093">_xlfn.IFS($AR1093="-","-",OR($G1093="公衆街路灯A",$G1093="定額電灯"),_xlfn.XLOOKUP(AQ1093,削除禁止_電灯料金!$B:$B,削除禁止_電灯料金!$D:$D,0),1,"-")</f>
        <v>-</v>
      </c>
      <c r="AT1093" s="176">
        <f>IFERROR(IF(OR($G1093="公衆街路灯A",$G1093="定額電灯"),"-",ROUND((_xlfn.XLOOKUP($AQ1093,削除禁止_電灯料金!$B:$B,削除禁止_電灯料金!$E:$E)*AM1093/1000*$K1093*$L1093/12),2)),"-")</f>
        <v>0</v>
      </c>
      <c r="AU1093" s="177">
        <f>IFERROR(IF(OR($G1093="公衆街路灯A",$G1093="定額電灯"),"-",ROUND((AM1093/1000*$K1093*$L1093/12)*_xlfn.XLOOKUP($A1093,削除禁止_電灯料金!K:K,削除禁止_電灯料金!M:M,"-"),2)),"-")</f>
        <v>0</v>
      </c>
      <c r="AV1093" s="178">
        <f>IFERROR(IF(OR($G1093="公衆街路灯A",$G1093="定額電灯"),ROUND((((AR1093+AS1093)*AN1093))*12*_xlfn.XLOOKUP($A1093,削除禁止_電灯料金!K:K,削除禁止_電灯料金!N:N),0),ROUND((AT1093+AU1093)*AN1093*12*_xlfn.XLOOKUP($A1093,削除禁止_電灯料金!K:K,削除禁止_電灯料金!N:N),0)),0)</f>
        <v>0</v>
      </c>
      <c r="AW1093" s="145"/>
    </row>
    <row r="1094" spans="1:49" ht="30" customHeight="1">
      <c r="A1094" s="1">
        <v>14</v>
      </c>
      <c r="B1094" s="41" t="s">
        <v>1123</v>
      </c>
      <c r="C1094" s="332"/>
      <c r="D1094" s="262" t="s">
        <v>1125</v>
      </c>
      <c r="E1094" s="263" t="s">
        <v>71</v>
      </c>
      <c r="F1094" s="264" t="s">
        <v>1141</v>
      </c>
      <c r="G1094" s="148" t="s">
        <v>73</v>
      </c>
      <c r="H1094" s="279"/>
      <c r="I1094" s="280"/>
      <c r="J1094" s="267"/>
      <c r="K1094" s="152">
        <v>1</v>
      </c>
      <c r="L1094" s="266">
        <v>365</v>
      </c>
      <c r="M1094" s="281" t="s">
        <v>1053</v>
      </c>
      <c r="N1094" s="119" t="s">
        <v>134</v>
      </c>
      <c r="O1094" s="120">
        <v>2</v>
      </c>
      <c r="P1094" s="155" t="s">
        <v>111</v>
      </c>
      <c r="Q1094" s="155">
        <v>0</v>
      </c>
      <c r="R1094" s="155">
        <v>0</v>
      </c>
      <c r="S1094" s="156">
        <v>0</v>
      </c>
      <c r="T1094" s="156">
        <v>0</v>
      </c>
      <c r="U1094" s="156">
        <v>0</v>
      </c>
      <c r="V1094" s="157">
        <v>0</v>
      </c>
      <c r="W1094" s="158">
        <v>48</v>
      </c>
      <c r="X1094" s="329">
        <v>1</v>
      </c>
      <c r="Y1094" s="160">
        <v>2</v>
      </c>
      <c r="Z1094" s="161">
        <f t="shared" si="323"/>
        <v>2.92</v>
      </c>
      <c r="AA1094" s="155">
        <v>0</v>
      </c>
      <c r="AB1094" s="162" t="s">
        <v>80</v>
      </c>
      <c r="AC1094" s="163" t="s">
        <v>56</v>
      </c>
      <c r="AD1094" s="164" t="s">
        <v>56</v>
      </c>
      <c r="AE1094" s="163" t="s">
        <v>56</v>
      </c>
      <c r="AF1094" s="164">
        <f t="shared" si="324"/>
        <v>43.8</v>
      </c>
      <c r="AG1094" s="165">
        <f t="shared" si="325"/>
        <v>10512</v>
      </c>
      <c r="AH1094" s="166" t="s">
        <v>113</v>
      </c>
      <c r="AI1094" s="167"/>
      <c r="AJ1094" s="168"/>
      <c r="AK1094" s="169"/>
      <c r="AL1094" s="170"/>
      <c r="AM1094" s="171"/>
      <c r="AN1094" s="172"/>
      <c r="AO1094" s="173">
        <f t="shared" si="313"/>
        <v>0</v>
      </c>
      <c r="AP1094" s="174" t="s">
        <v>82</v>
      </c>
      <c r="AQ1094" s="175" t="str" cm="1">
        <f t="array" ref="AQ1094">_xlfn.IFS(OR($G1094="公衆街路灯A",$G1094="定額電灯"),$G1094&amp;AP1094,COUNTIF(G1094,"*従量電灯*"),G1094,1,"-")</f>
        <v>従量電灯</v>
      </c>
      <c r="AR1094" s="176" t="str" cm="1">
        <f t="array" ref="AR1094">_xlfn.IFS($AN1094=0,"-",OR($AH1094="対象外",$AH1094="-"),"-",OR($G1094="公衆街路灯A",$G1094="定額電灯"),_xlfn.XLOOKUP($AQ1094,削除禁止_電灯料金!$B:$B,削除禁止_電灯料金!$E:$E,0),1,"-")</f>
        <v>-</v>
      </c>
      <c r="AS1094" s="177" t="str" cm="1">
        <f t="array" ref="AS1094">_xlfn.IFS($AR1094="-","-",OR($G1094="公衆街路灯A",$G1094="定額電灯"),_xlfn.XLOOKUP(AQ1094,削除禁止_電灯料金!$B:$B,削除禁止_電灯料金!$D:$D,0),1,"-")</f>
        <v>-</v>
      </c>
      <c r="AT1094" s="176">
        <f>IFERROR(IF(OR($G1094="公衆街路灯A",$G1094="定額電灯"),"-",ROUND((_xlfn.XLOOKUP($AQ1094,削除禁止_電灯料金!$B:$B,削除禁止_電灯料金!$E:$E)*AM1094/1000*$K1094*$L1094/12),2)),"-")</f>
        <v>0</v>
      </c>
      <c r="AU1094" s="177">
        <f>IFERROR(IF(OR($G1094="公衆街路灯A",$G1094="定額電灯"),"-",ROUND((AM1094/1000*$K1094*$L1094/12)*_xlfn.XLOOKUP($A1094,削除禁止_電灯料金!K:K,削除禁止_電灯料金!M:M,"-"),2)),"-")</f>
        <v>0</v>
      </c>
      <c r="AV1094" s="178">
        <f>IFERROR(IF(OR($G1094="公衆街路灯A",$G1094="定額電灯"),ROUND((((AR1094+AS1094)*AN1094))*12*_xlfn.XLOOKUP($A1094,削除禁止_電灯料金!K:K,削除禁止_電灯料金!N:N),0),ROUND((AT1094+AU1094)*AN1094*12*_xlfn.XLOOKUP($A1094,削除禁止_電灯料金!K:K,削除禁止_電灯料金!N:N),0)),0)</f>
        <v>0</v>
      </c>
      <c r="AW1094" s="145"/>
    </row>
    <row r="1095" spans="1:49" ht="30" customHeight="1">
      <c r="A1095" s="1">
        <v>14</v>
      </c>
      <c r="B1095" s="41" t="s">
        <v>1123</v>
      </c>
      <c r="C1095" s="332"/>
      <c r="D1095" s="262" t="s">
        <v>1125</v>
      </c>
      <c r="E1095" s="263" t="s">
        <v>71</v>
      </c>
      <c r="F1095" s="264" t="s">
        <v>1141</v>
      </c>
      <c r="G1095" s="148" t="s">
        <v>73</v>
      </c>
      <c r="H1095" s="279"/>
      <c r="I1095" s="280"/>
      <c r="J1095" s="267"/>
      <c r="K1095" s="152">
        <v>1</v>
      </c>
      <c r="L1095" s="266">
        <v>365</v>
      </c>
      <c r="M1095" s="281" t="s">
        <v>1142</v>
      </c>
      <c r="N1095" s="119" t="s">
        <v>142</v>
      </c>
      <c r="O1095" s="120">
        <v>1</v>
      </c>
      <c r="P1095" s="155" t="s">
        <v>135</v>
      </c>
      <c r="Q1095" s="155">
        <v>0</v>
      </c>
      <c r="R1095" s="155">
        <v>0</v>
      </c>
      <c r="S1095" s="156">
        <v>0</v>
      </c>
      <c r="T1095" s="156">
        <v>0</v>
      </c>
      <c r="U1095" s="156">
        <v>0</v>
      </c>
      <c r="V1095" s="157">
        <v>0</v>
      </c>
      <c r="W1095" s="158">
        <v>28</v>
      </c>
      <c r="X1095" s="329">
        <v>1</v>
      </c>
      <c r="Y1095" s="160">
        <v>1</v>
      </c>
      <c r="Z1095" s="161">
        <f t="shared" si="323"/>
        <v>0.85166666666666668</v>
      </c>
      <c r="AA1095" s="155">
        <v>0</v>
      </c>
      <c r="AB1095" s="162" t="s">
        <v>80</v>
      </c>
      <c r="AC1095" s="163" t="s">
        <v>56</v>
      </c>
      <c r="AD1095" s="164" t="s">
        <v>56</v>
      </c>
      <c r="AE1095" s="163" t="s">
        <v>56</v>
      </c>
      <c r="AF1095" s="164">
        <f t="shared" si="324"/>
        <v>25.55</v>
      </c>
      <c r="AG1095" s="165">
        <f t="shared" si="325"/>
        <v>3066</v>
      </c>
      <c r="AH1095" s="166" t="s">
        <v>81</v>
      </c>
      <c r="AI1095" s="167"/>
      <c r="AJ1095" s="168"/>
      <c r="AK1095" s="169"/>
      <c r="AL1095" s="170"/>
      <c r="AM1095" s="171"/>
      <c r="AN1095" s="172"/>
      <c r="AO1095" s="173">
        <f t="shared" si="313"/>
        <v>0</v>
      </c>
      <c r="AP1095" s="174" t="s">
        <v>82</v>
      </c>
      <c r="AQ1095" s="175" t="str" cm="1">
        <f t="array" ref="AQ1095">_xlfn.IFS(OR($G1095="公衆街路灯A",$G1095="定額電灯"),$G1095&amp;AP1095,COUNTIF(G1095,"*従量電灯*"),G1095,1,"-")</f>
        <v>従量電灯</v>
      </c>
      <c r="AR1095" s="176" t="str" cm="1">
        <f t="array" ref="AR1095">_xlfn.IFS($AN1095=0,"-",OR($AH1095="対象外",$AH1095="-"),"-",OR($G1095="公衆街路灯A",$G1095="定額電灯"),_xlfn.XLOOKUP($AQ1095,削除禁止_電灯料金!$B:$B,削除禁止_電灯料金!$E:$E,0),1,"-")</f>
        <v>-</v>
      </c>
      <c r="AS1095" s="177" t="str" cm="1">
        <f t="array" ref="AS1095">_xlfn.IFS($AR1095="-","-",OR($G1095="公衆街路灯A",$G1095="定額電灯"),_xlfn.XLOOKUP(AQ1095,削除禁止_電灯料金!$B:$B,削除禁止_電灯料金!$D:$D,0),1,"-")</f>
        <v>-</v>
      </c>
      <c r="AT1095" s="176">
        <f>IFERROR(IF(OR($G1095="公衆街路灯A",$G1095="定額電灯"),"-",ROUND((_xlfn.XLOOKUP($AQ1095,削除禁止_電灯料金!$B:$B,削除禁止_電灯料金!$E:$E)*AM1095/1000*$K1095*$L1095/12),2)),"-")</f>
        <v>0</v>
      </c>
      <c r="AU1095" s="177">
        <f>IFERROR(IF(OR($G1095="公衆街路灯A",$G1095="定額電灯"),"-",ROUND((AM1095/1000*$K1095*$L1095/12)*_xlfn.XLOOKUP($A1095,削除禁止_電灯料金!K:K,削除禁止_電灯料金!M:M,"-"),2)),"-")</f>
        <v>0</v>
      </c>
      <c r="AV1095" s="178">
        <f>IFERROR(IF(OR($G1095="公衆街路灯A",$G1095="定額電灯"),ROUND((((AR1095+AS1095)*AN1095))*12*_xlfn.XLOOKUP($A1095,削除禁止_電灯料金!K:K,削除禁止_電灯料金!N:N),0),ROUND((AT1095+AU1095)*AN1095*12*_xlfn.XLOOKUP($A1095,削除禁止_電灯料金!K:K,削除禁止_電灯料金!N:N),0)),0)</f>
        <v>0</v>
      </c>
      <c r="AW1095" s="145"/>
    </row>
    <row r="1096" spans="1:49" ht="30" customHeight="1">
      <c r="A1096" s="1">
        <v>14</v>
      </c>
      <c r="B1096" s="41" t="s">
        <v>1123</v>
      </c>
      <c r="C1096" s="332"/>
      <c r="D1096" s="262" t="s">
        <v>1125</v>
      </c>
      <c r="E1096" s="263" t="s">
        <v>71</v>
      </c>
      <c r="F1096" s="264" t="s">
        <v>1141</v>
      </c>
      <c r="G1096" s="148" t="s">
        <v>73</v>
      </c>
      <c r="H1096" s="279"/>
      <c r="I1096" s="280"/>
      <c r="J1096" s="267"/>
      <c r="K1096" s="152">
        <v>24</v>
      </c>
      <c r="L1096" s="266">
        <v>365</v>
      </c>
      <c r="M1096" s="281" t="s">
        <v>1140</v>
      </c>
      <c r="N1096" s="119" t="s">
        <v>86</v>
      </c>
      <c r="O1096" s="120">
        <v>1</v>
      </c>
      <c r="P1096" s="155" t="s">
        <v>87</v>
      </c>
      <c r="Q1096" s="155">
        <v>0</v>
      </c>
      <c r="R1096" s="155" t="s">
        <v>88</v>
      </c>
      <c r="S1096" s="156">
        <v>0</v>
      </c>
      <c r="T1096" s="156">
        <v>0</v>
      </c>
      <c r="U1096" s="156">
        <v>0</v>
      </c>
      <c r="V1096" s="157">
        <v>0</v>
      </c>
      <c r="W1096" s="158">
        <v>2.7</v>
      </c>
      <c r="X1096" s="329">
        <v>1</v>
      </c>
      <c r="Y1096" s="160">
        <v>1</v>
      </c>
      <c r="Z1096" s="161">
        <f t="shared" si="323"/>
        <v>1.9710000000000001</v>
      </c>
      <c r="AA1096" s="155">
        <v>0</v>
      </c>
      <c r="AB1096" s="162" t="s">
        <v>80</v>
      </c>
      <c r="AC1096" s="163" t="s">
        <v>56</v>
      </c>
      <c r="AD1096" s="164" t="s">
        <v>56</v>
      </c>
      <c r="AE1096" s="163" t="s">
        <v>56</v>
      </c>
      <c r="AF1096" s="164">
        <f t="shared" si="324"/>
        <v>59.13</v>
      </c>
      <c r="AG1096" s="165">
        <f t="shared" si="325"/>
        <v>7095.6</v>
      </c>
      <c r="AH1096" s="166" t="s">
        <v>81</v>
      </c>
      <c r="AI1096" s="167"/>
      <c r="AJ1096" s="168"/>
      <c r="AK1096" s="169"/>
      <c r="AL1096" s="170"/>
      <c r="AM1096" s="171"/>
      <c r="AN1096" s="172"/>
      <c r="AO1096" s="173">
        <f t="shared" si="313"/>
        <v>0</v>
      </c>
      <c r="AP1096" s="174" t="s">
        <v>82</v>
      </c>
      <c r="AQ1096" s="175" t="str" cm="1">
        <f t="array" ref="AQ1096">_xlfn.IFS(OR($G1096="公衆街路灯A",$G1096="定額電灯"),$G1096&amp;AP1096,COUNTIF(G1096,"*従量電灯*"),G1096,1,"-")</f>
        <v>従量電灯</v>
      </c>
      <c r="AR1096" s="176" t="str" cm="1">
        <f t="array" ref="AR1096">_xlfn.IFS($AN1096=0,"-",OR($AH1096="対象外",$AH1096="-"),"-",OR($G1096="公衆街路灯A",$G1096="定額電灯"),_xlfn.XLOOKUP($AQ1096,削除禁止_電灯料金!$B:$B,削除禁止_電灯料金!$E:$E,0),1,"-")</f>
        <v>-</v>
      </c>
      <c r="AS1096" s="177" t="str" cm="1">
        <f t="array" ref="AS1096">_xlfn.IFS($AR1096="-","-",OR($G1096="公衆街路灯A",$G1096="定額電灯"),_xlfn.XLOOKUP(AQ1096,削除禁止_電灯料金!$B:$B,削除禁止_電灯料金!$D:$D,0),1,"-")</f>
        <v>-</v>
      </c>
      <c r="AT1096" s="176">
        <f>IFERROR(IF(OR($G1096="公衆街路灯A",$G1096="定額電灯"),"-",ROUND((_xlfn.XLOOKUP($AQ1096,削除禁止_電灯料金!$B:$B,削除禁止_電灯料金!$E:$E)*AM1096/1000*$K1096*$L1096/12),2)),"-")</f>
        <v>0</v>
      </c>
      <c r="AU1096" s="177">
        <f>IFERROR(IF(OR($G1096="公衆街路灯A",$G1096="定額電灯"),"-",ROUND((AM1096/1000*$K1096*$L1096/12)*_xlfn.XLOOKUP($A1096,削除禁止_電灯料金!K:K,削除禁止_電灯料金!M:M,"-"),2)),"-")</f>
        <v>0</v>
      </c>
      <c r="AV1096" s="178">
        <f>IFERROR(IF(OR($G1096="公衆街路灯A",$G1096="定額電灯"),ROUND((((AR1096+AS1096)*AN1096))*12*_xlfn.XLOOKUP($A1096,削除禁止_電灯料金!K:K,削除禁止_電灯料金!N:N),0),ROUND((AT1096+AU1096)*AN1096*12*_xlfn.XLOOKUP($A1096,削除禁止_電灯料金!K:K,削除禁止_電灯料金!N:N),0)),0)</f>
        <v>0</v>
      </c>
      <c r="AW1096" s="145"/>
    </row>
    <row r="1097" spans="1:49" ht="30" customHeight="1">
      <c r="A1097" s="1">
        <v>14</v>
      </c>
      <c r="B1097" s="41" t="s">
        <v>1123</v>
      </c>
      <c r="C1097" s="322"/>
      <c r="D1097" s="268" t="s">
        <v>1125</v>
      </c>
      <c r="E1097" s="269" t="s">
        <v>71</v>
      </c>
      <c r="F1097" s="270" t="s">
        <v>506</v>
      </c>
      <c r="G1097" s="182" t="s">
        <v>73</v>
      </c>
      <c r="H1097" s="183" t="s">
        <v>118</v>
      </c>
      <c r="I1097" s="311"/>
      <c r="J1097" s="312"/>
      <c r="K1097" s="186" t="s">
        <v>82</v>
      </c>
      <c r="L1097" s="187" t="s">
        <v>82</v>
      </c>
      <c r="M1097" s="313" t="s">
        <v>1143</v>
      </c>
      <c r="N1097" s="189" t="s">
        <v>120</v>
      </c>
      <c r="O1097" s="190">
        <v>1</v>
      </c>
      <c r="P1097" s="191" t="s">
        <v>486</v>
      </c>
      <c r="Q1097" s="191">
        <v>0</v>
      </c>
      <c r="R1097" s="191">
        <v>0</v>
      </c>
      <c r="S1097" s="192" t="s">
        <v>1144</v>
      </c>
      <c r="T1097" s="192">
        <v>0</v>
      </c>
      <c r="U1097" s="192">
        <v>0</v>
      </c>
      <c r="V1097" s="193">
        <v>0</v>
      </c>
      <c r="W1097" s="194" t="s">
        <v>56</v>
      </c>
      <c r="X1097" s="331">
        <v>1</v>
      </c>
      <c r="Y1097" s="196">
        <v>1</v>
      </c>
      <c r="Z1097" s="197">
        <v>0</v>
      </c>
      <c r="AA1097" s="191">
        <v>0</v>
      </c>
      <c r="AB1097" s="198" t="s">
        <v>80</v>
      </c>
      <c r="AC1097" s="199" t="s">
        <v>56</v>
      </c>
      <c r="AD1097" s="200" t="s">
        <v>56</v>
      </c>
      <c r="AE1097" s="199" t="s">
        <v>56</v>
      </c>
      <c r="AF1097" s="200">
        <v>0</v>
      </c>
      <c r="AG1097" s="201">
        <v>0</v>
      </c>
      <c r="AH1097" s="201" t="s">
        <v>124</v>
      </c>
      <c r="AI1097" s="202" t="s">
        <v>487</v>
      </c>
      <c r="AJ1097" s="203"/>
      <c r="AK1097" s="204"/>
      <c r="AL1097" s="194"/>
      <c r="AM1097" s="205"/>
      <c r="AN1097" s="206"/>
      <c r="AO1097" s="200">
        <f t="shared" si="313"/>
        <v>0</v>
      </c>
      <c r="AP1097" s="207" t="s">
        <v>82</v>
      </c>
      <c r="AQ1097" s="198" t="str" cm="1">
        <f t="array" ref="AQ1097">_xlfn.IFS(OR($G1097="公衆街路灯A",$G1097="定額電灯"),$G1097&amp;AP1097,COUNTIF(G1097,"*従量電灯*"),G1097,1,"-")</f>
        <v>従量電灯</v>
      </c>
      <c r="AR1097" s="208" t="str" cm="1">
        <f t="array" ref="AR1097">_xlfn.IFS($AN1097=0,"-",OR($AH1097="対象外",$AH1097="-"),"-",OR($G1097="公衆街路灯A",$G1097="定額電灯"),_xlfn.XLOOKUP($AQ1097,削除禁止_電灯料金!$B:$B,削除禁止_電灯料金!$E:$E,0),1,"-")</f>
        <v>-</v>
      </c>
      <c r="AS1097" s="209" t="str" cm="1">
        <f t="array" ref="AS1097">_xlfn.IFS($AR1097="-","-",OR($G1097="公衆街路灯A",$G1097="定額電灯"),_xlfn.XLOOKUP(AQ1097,削除禁止_電灯料金!$B:$B,削除禁止_電灯料金!$D:$D,0),1,"-")</f>
        <v>-</v>
      </c>
      <c r="AT1097" s="208" t="str">
        <f>IFERROR(IF(OR($G1097="公衆街路灯A",$G1097="定額電灯"),"-",ROUND((_xlfn.XLOOKUP($AQ1097,削除禁止_電灯料金!$B:$B,削除禁止_電灯料金!$E:$E)*AM1097/1000*$K1097*$L1097/12),2)),"-")</f>
        <v>-</v>
      </c>
      <c r="AU1097" s="209" t="str">
        <f>IFERROR(IF(OR($G1097="公衆街路灯A",$G1097="定額電灯"),"-",ROUND((AM1097/1000*$K1097*$L1097/12)*_xlfn.XLOOKUP($A1097,削除禁止_電灯料金!K:K,削除禁止_電灯料金!M:M,"-"),2)),"-")</f>
        <v>-</v>
      </c>
      <c r="AV1097" s="210">
        <f>IFERROR(IF(OR($G1097="公衆街路灯A",$G1097="定額電灯"),ROUND((((AR1097+AS1097)*AN1097))*12*_xlfn.XLOOKUP($A1097,削除禁止_電灯料金!K:K,削除禁止_電灯料金!N:N),0),ROUND((AT1097+AU1097)*AN1097*12*_xlfn.XLOOKUP($A1097,削除禁止_電灯料金!K:K,削除禁止_電灯料金!N:N),0)),0)</f>
        <v>0</v>
      </c>
      <c r="AW1097" s="145"/>
    </row>
    <row r="1098" spans="1:49" ht="30" customHeight="1">
      <c r="A1098" s="1">
        <v>14</v>
      </c>
      <c r="B1098" s="41" t="s">
        <v>1123</v>
      </c>
      <c r="C1098" s="328"/>
      <c r="D1098" s="262" t="s">
        <v>1125</v>
      </c>
      <c r="E1098" s="263" t="s">
        <v>252</v>
      </c>
      <c r="F1098" s="264" t="s">
        <v>1145</v>
      </c>
      <c r="G1098" s="148" t="s">
        <v>73</v>
      </c>
      <c r="H1098" s="279"/>
      <c r="I1098" s="280"/>
      <c r="J1098" s="267"/>
      <c r="K1098" s="152">
        <v>1</v>
      </c>
      <c r="L1098" s="266">
        <v>12</v>
      </c>
      <c r="M1098" s="281" t="s">
        <v>1146</v>
      </c>
      <c r="N1098" s="119" t="s">
        <v>134</v>
      </c>
      <c r="O1098" s="120">
        <v>1</v>
      </c>
      <c r="P1098" s="155" t="s">
        <v>135</v>
      </c>
      <c r="Q1098" s="155">
        <v>0</v>
      </c>
      <c r="R1098" s="155">
        <v>0</v>
      </c>
      <c r="S1098" s="156">
        <v>0</v>
      </c>
      <c r="T1098" s="156">
        <v>0</v>
      </c>
      <c r="U1098" s="156">
        <v>0</v>
      </c>
      <c r="V1098" s="157">
        <v>0</v>
      </c>
      <c r="W1098" s="158">
        <v>28</v>
      </c>
      <c r="X1098" s="329">
        <v>1</v>
      </c>
      <c r="Y1098" s="160">
        <v>1</v>
      </c>
      <c r="Z1098" s="161">
        <f t="shared" ref="Z1098:Z1099" si="326">K1098*L1098*W1098*Y1098/12/1000</f>
        <v>2.8000000000000001E-2</v>
      </c>
      <c r="AA1098" s="155">
        <v>0</v>
      </c>
      <c r="AB1098" s="162" t="s">
        <v>80</v>
      </c>
      <c r="AC1098" s="163" t="s">
        <v>56</v>
      </c>
      <c r="AD1098" s="164" t="s">
        <v>56</v>
      </c>
      <c r="AE1098" s="163" t="s">
        <v>56</v>
      </c>
      <c r="AF1098" s="164">
        <f t="shared" ref="AF1098:AF1099" si="327">$B$2*Z1098/Y1098</f>
        <v>0.84</v>
      </c>
      <c r="AG1098" s="165">
        <f t="shared" ref="AG1098:AG1099" si="328">Y1098*AF1098*120</f>
        <v>100.8</v>
      </c>
      <c r="AH1098" s="166" t="s">
        <v>113</v>
      </c>
      <c r="AI1098" s="167"/>
      <c r="AJ1098" s="168"/>
      <c r="AK1098" s="169"/>
      <c r="AL1098" s="170"/>
      <c r="AM1098" s="171"/>
      <c r="AN1098" s="172"/>
      <c r="AO1098" s="173">
        <f t="shared" si="313"/>
        <v>0</v>
      </c>
      <c r="AP1098" s="174" t="s">
        <v>82</v>
      </c>
      <c r="AQ1098" s="175" t="str" cm="1">
        <f t="array" ref="AQ1098">_xlfn.IFS(OR($G1098="公衆街路灯A",$G1098="定額電灯"),$G1098&amp;AP1098,COUNTIF(G1098,"*従量電灯*"),G1098,1,"-")</f>
        <v>従量電灯</v>
      </c>
      <c r="AR1098" s="176" t="str" cm="1">
        <f t="array" ref="AR1098">_xlfn.IFS($AN1098=0,"-",OR($AH1098="対象外",$AH1098="-"),"-",OR($G1098="公衆街路灯A",$G1098="定額電灯"),_xlfn.XLOOKUP($AQ1098,削除禁止_電灯料金!$B:$B,削除禁止_電灯料金!$E:$E,0),1,"-")</f>
        <v>-</v>
      </c>
      <c r="AS1098" s="177" t="str" cm="1">
        <f t="array" ref="AS1098">_xlfn.IFS($AR1098="-","-",OR($G1098="公衆街路灯A",$G1098="定額電灯"),_xlfn.XLOOKUP(AQ1098,削除禁止_電灯料金!$B:$B,削除禁止_電灯料金!$D:$D,0),1,"-")</f>
        <v>-</v>
      </c>
      <c r="AT1098" s="176">
        <f>IFERROR(IF(OR($G1098="公衆街路灯A",$G1098="定額電灯"),"-",ROUND((_xlfn.XLOOKUP($AQ1098,削除禁止_電灯料金!$B:$B,削除禁止_電灯料金!$E:$E)*AM1098/1000*$K1098*$L1098/12),2)),"-")</f>
        <v>0</v>
      </c>
      <c r="AU1098" s="177">
        <f>IFERROR(IF(OR($G1098="公衆街路灯A",$G1098="定額電灯"),"-",ROUND((AM1098/1000*$K1098*$L1098/12)*_xlfn.XLOOKUP($A1098,削除禁止_電灯料金!K:K,削除禁止_電灯料金!M:M,"-"),2)),"-")</f>
        <v>0</v>
      </c>
      <c r="AV1098" s="178">
        <f>IFERROR(IF(OR($G1098="公衆街路灯A",$G1098="定額電灯"),ROUND((((AR1098+AS1098)*AN1098))*12*_xlfn.XLOOKUP($A1098,削除禁止_電灯料金!K:K,削除禁止_電灯料金!N:N),0),ROUND((AT1098+AU1098)*AN1098*12*_xlfn.XLOOKUP($A1098,削除禁止_電灯料金!K:K,削除禁止_電灯料金!N:N),0)),0)</f>
        <v>0</v>
      </c>
      <c r="AW1098" s="145"/>
    </row>
    <row r="1099" spans="1:49" ht="30" customHeight="1">
      <c r="A1099" s="1">
        <v>14</v>
      </c>
      <c r="B1099" s="41" t="s">
        <v>1123</v>
      </c>
      <c r="C1099" s="328"/>
      <c r="D1099" s="262" t="s">
        <v>1125</v>
      </c>
      <c r="E1099" s="263" t="s">
        <v>252</v>
      </c>
      <c r="F1099" s="264" t="s">
        <v>1147</v>
      </c>
      <c r="G1099" s="148" t="s">
        <v>73</v>
      </c>
      <c r="H1099" s="279"/>
      <c r="I1099" s="280"/>
      <c r="J1099" s="267"/>
      <c r="K1099" s="152">
        <v>1</v>
      </c>
      <c r="L1099" s="266">
        <v>12</v>
      </c>
      <c r="M1099" s="281" t="s">
        <v>1148</v>
      </c>
      <c r="N1099" s="119" t="s">
        <v>134</v>
      </c>
      <c r="O1099" s="120">
        <v>1</v>
      </c>
      <c r="P1099" s="155" t="s">
        <v>294</v>
      </c>
      <c r="Q1099" s="155">
        <v>0</v>
      </c>
      <c r="R1099" s="155">
        <v>0</v>
      </c>
      <c r="S1099" s="156">
        <v>0</v>
      </c>
      <c r="T1099" s="156">
        <v>0</v>
      </c>
      <c r="U1099" s="156">
        <v>0</v>
      </c>
      <c r="V1099" s="157">
        <v>0</v>
      </c>
      <c r="W1099" s="158">
        <v>47</v>
      </c>
      <c r="X1099" s="329">
        <v>2</v>
      </c>
      <c r="Y1099" s="160">
        <v>2</v>
      </c>
      <c r="Z1099" s="161">
        <f t="shared" si="326"/>
        <v>9.4E-2</v>
      </c>
      <c r="AA1099" s="155">
        <v>0</v>
      </c>
      <c r="AB1099" s="162" t="s">
        <v>80</v>
      </c>
      <c r="AC1099" s="163" t="s">
        <v>56</v>
      </c>
      <c r="AD1099" s="164" t="s">
        <v>56</v>
      </c>
      <c r="AE1099" s="163" t="s">
        <v>56</v>
      </c>
      <c r="AF1099" s="164">
        <f t="shared" si="327"/>
        <v>1.41</v>
      </c>
      <c r="AG1099" s="165">
        <f t="shared" si="328"/>
        <v>338.4</v>
      </c>
      <c r="AH1099" s="166" t="s">
        <v>113</v>
      </c>
      <c r="AI1099" s="167"/>
      <c r="AJ1099" s="168"/>
      <c r="AK1099" s="169"/>
      <c r="AL1099" s="170"/>
      <c r="AM1099" s="171"/>
      <c r="AN1099" s="172"/>
      <c r="AO1099" s="173">
        <f t="shared" si="313"/>
        <v>0</v>
      </c>
      <c r="AP1099" s="174" t="s">
        <v>82</v>
      </c>
      <c r="AQ1099" s="175" t="str" cm="1">
        <f t="array" ref="AQ1099">_xlfn.IFS(OR($G1099="公衆街路灯A",$G1099="定額電灯"),$G1099&amp;AP1099,COUNTIF(G1099,"*従量電灯*"),G1099,1,"-")</f>
        <v>従量電灯</v>
      </c>
      <c r="AR1099" s="176" t="str" cm="1">
        <f t="array" ref="AR1099">_xlfn.IFS($AN1099=0,"-",OR($AH1099="対象外",$AH1099="-"),"-",OR($G1099="公衆街路灯A",$G1099="定額電灯"),_xlfn.XLOOKUP($AQ1099,削除禁止_電灯料金!$B:$B,削除禁止_電灯料金!$E:$E,0),1,"-")</f>
        <v>-</v>
      </c>
      <c r="AS1099" s="177" t="str" cm="1">
        <f t="array" ref="AS1099">_xlfn.IFS($AR1099="-","-",OR($G1099="公衆街路灯A",$G1099="定額電灯"),_xlfn.XLOOKUP(AQ1099,削除禁止_電灯料金!$B:$B,削除禁止_電灯料金!$D:$D,0),1,"-")</f>
        <v>-</v>
      </c>
      <c r="AT1099" s="176">
        <f>IFERROR(IF(OR($G1099="公衆街路灯A",$G1099="定額電灯"),"-",ROUND((_xlfn.XLOOKUP($AQ1099,削除禁止_電灯料金!$B:$B,削除禁止_電灯料金!$E:$E)*AM1099/1000*$K1099*$L1099/12),2)),"-")</f>
        <v>0</v>
      </c>
      <c r="AU1099" s="177">
        <f>IFERROR(IF(OR($G1099="公衆街路灯A",$G1099="定額電灯"),"-",ROUND((AM1099/1000*$K1099*$L1099/12)*_xlfn.XLOOKUP($A1099,削除禁止_電灯料金!K:K,削除禁止_電灯料金!M:M,"-"),2)),"-")</f>
        <v>0</v>
      </c>
      <c r="AV1099" s="178">
        <f>IFERROR(IF(OR($G1099="公衆街路灯A",$G1099="定額電灯"),ROUND((((AR1099+AS1099)*AN1099))*12*_xlfn.XLOOKUP($A1099,削除禁止_電灯料金!K:K,削除禁止_電灯料金!N:N),0),ROUND((AT1099+AU1099)*AN1099*12*_xlfn.XLOOKUP($A1099,削除禁止_電灯料金!K:K,削除禁止_電灯料金!N:N),0)),0)</f>
        <v>0</v>
      </c>
      <c r="AW1099" s="145"/>
    </row>
    <row r="1100" spans="1:49" ht="30" customHeight="1">
      <c r="A1100" s="1">
        <v>14</v>
      </c>
      <c r="B1100" s="41" t="s">
        <v>1123</v>
      </c>
      <c r="C1100" s="328"/>
      <c r="D1100" s="268" t="s">
        <v>1125</v>
      </c>
      <c r="E1100" s="269" t="s">
        <v>252</v>
      </c>
      <c r="F1100" s="270" t="s">
        <v>1147</v>
      </c>
      <c r="G1100" s="182" t="s">
        <v>73</v>
      </c>
      <c r="H1100" s="183" t="s">
        <v>118</v>
      </c>
      <c r="I1100" s="311"/>
      <c r="J1100" s="312"/>
      <c r="K1100" s="186">
        <v>1</v>
      </c>
      <c r="L1100" s="330">
        <v>12</v>
      </c>
      <c r="M1100" s="313" t="s">
        <v>82</v>
      </c>
      <c r="N1100" s="189">
        <v>0</v>
      </c>
      <c r="O1100" s="190">
        <v>0</v>
      </c>
      <c r="P1100" s="191">
        <v>0</v>
      </c>
      <c r="Q1100" s="191">
        <v>0</v>
      </c>
      <c r="R1100" s="191">
        <v>0</v>
      </c>
      <c r="S1100" s="192">
        <v>0</v>
      </c>
      <c r="T1100" s="192">
        <v>0</v>
      </c>
      <c r="U1100" s="192">
        <v>0</v>
      </c>
      <c r="V1100" s="193">
        <v>0</v>
      </c>
      <c r="W1100" s="194">
        <v>0</v>
      </c>
      <c r="X1100" s="331"/>
      <c r="Y1100" s="196">
        <v>0</v>
      </c>
      <c r="Z1100" s="197">
        <v>0</v>
      </c>
      <c r="AA1100" s="191">
        <v>0</v>
      </c>
      <c r="AB1100" s="198" t="s">
        <v>56</v>
      </c>
      <c r="AC1100" s="199" t="s">
        <v>56</v>
      </c>
      <c r="AD1100" s="200" t="s">
        <v>56</v>
      </c>
      <c r="AE1100" s="199" t="s">
        <v>56</v>
      </c>
      <c r="AF1100" s="200" t="s">
        <v>56</v>
      </c>
      <c r="AG1100" s="201">
        <v>0</v>
      </c>
      <c r="AH1100" s="201" t="s">
        <v>124</v>
      </c>
      <c r="AI1100" s="202" t="s">
        <v>124</v>
      </c>
      <c r="AJ1100" s="203"/>
      <c r="AK1100" s="204"/>
      <c r="AL1100" s="194"/>
      <c r="AM1100" s="205"/>
      <c r="AN1100" s="206"/>
      <c r="AO1100" s="200">
        <f t="shared" si="313"/>
        <v>0</v>
      </c>
      <c r="AP1100" s="207" t="s">
        <v>82</v>
      </c>
      <c r="AQ1100" s="198" t="str" cm="1">
        <f t="array" ref="AQ1100">_xlfn.IFS(OR($G1100="公衆街路灯A",$G1100="定額電灯"),$G1100&amp;AP1100,COUNTIF(G1100,"*従量電灯*"),G1100,1,"-")</f>
        <v>従量電灯</v>
      </c>
      <c r="AR1100" s="208" t="str" cm="1">
        <f t="array" ref="AR1100">_xlfn.IFS($AN1100=0,"-",OR($AH1100="対象外",$AH1100="-"),"-",OR($G1100="公衆街路灯A",$G1100="定額電灯"),_xlfn.XLOOKUP($AQ1100,削除禁止_電灯料金!$B:$B,削除禁止_電灯料金!$E:$E,0),1,"-")</f>
        <v>-</v>
      </c>
      <c r="AS1100" s="209" t="str" cm="1">
        <f t="array" ref="AS1100">_xlfn.IFS($AR1100="-","-",OR($G1100="公衆街路灯A",$G1100="定額電灯"),_xlfn.XLOOKUP(AQ1100,削除禁止_電灯料金!$B:$B,削除禁止_電灯料金!$D:$D,0),1,"-")</f>
        <v>-</v>
      </c>
      <c r="AT1100" s="208">
        <f>IFERROR(IF(OR($G1100="公衆街路灯A",$G1100="定額電灯"),"-",ROUND((_xlfn.XLOOKUP($AQ1100,削除禁止_電灯料金!$B:$B,削除禁止_電灯料金!$E:$E)*AM1100/1000*$K1100*$L1100/12),2)),"-")</f>
        <v>0</v>
      </c>
      <c r="AU1100" s="209">
        <f>IFERROR(IF(OR($G1100="公衆街路灯A",$G1100="定額電灯"),"-",ROUND((AM1100/1000*$K1100*$L1100/12)*_xlfn.XLOOKUP($A1100,削除禁止_電灯料金!K:K,削除禁止_電灯料金!M:M,"-"),2)),"-")</f>
        <v>0</v>
      </c>
      <c r="AV1100" s="210">
        <f>IFERROR(IF(OR($G1100="公衆街路灯A",$G1100="定額電灯"),ROUND((((AR1100+AS1100)*AN1100))*12*_xlfn.XLOOKUP($A1100,削除禁止_電灯料金!K:K,削除禁止_電灯料金!N:N),0),ROUND((AT1100+AU1100)*AN1100*12*_xlfn.XLOOKUP($A1100,削除禁止_電灯料金!K:K,削除禁止_電灯料金!N:N),0)),0)</f>
        <v>0</v>
      </c>
      <c r="AW1100" s="145"/>
    </row>
    <row r="1101" spans="1:49" ht="30" customHeight="1">
      <c r="A1101" s="1">
        <v>14</v>
      </c>
      <c r="B1101" s="41" t="s">
        <v>1123</v>
      </c>
      <c r="C1101" s="328"/>
      <c r="D1101" s="262" t="s">
        <v>1125</v>
      </c>
      <c r="E1101" s="263" t="s">
        <v>252</v>
      </c>
      <c r="F1101" s="264" t="s">
        <v>1149</v>
      </c>
      <c r="G1101" s="148" t="s">
        <v>73</v>
      </c>
      <c r="H1101" s="279"/>
      <c r="I1101" s="280"/>
      <c r="J1101" s="267"/>
      <c r="K1101" s="152">
        <v>1</v>
      </c>
      <c r="L1101" s="266">
        <v>12</v>
      </c>
      <c r="M1101" s="281" t="s">
        <v>1148</v>
      </c>
      <c r="N1101" s="119" t="s">
        <v>134</v>
      </c>
      <c r="O1101" s="120">
        <v>1</v>
      </c>
      <c r="P1101" s="155" t="s">
        <v>294</v>
      </c>
      <c r="Q1101" s="155">
        <v>0</v>
      </c>
      <c r="R1101" s="155">
        <v>0</v>
      </c>
      <c r="S1101" s="156">
        <v>0</v>
      </c>
      <c r="T1101" s="156">
        <v>0</v>
      </c>
      <c r="U1101" s="156">
        <v>0</v>
      </c>
      <c r="V1101" s="157">
        <v>0</v>
      </c>
      <c r="W1101" s="158">
        <v>47</v>
      </c>
      <c r="X1101" s="329">
        <v>4</v>
      </c>
      <c r="Y1101" s="160">
        <v>4</v>
      </c>
      <c r="Z1101" s="161">
        <f t="shared" ref="Z1101" si="329">K1101*L1101*W1101*Y1101/12/1000</f>
        <v>0.188</v>
      </c>
      <c r="AA1101" s="155">
        <v>0</v>
      </c>
      <c r="AB1101" s="162" t="s">
        <v>80</v>
      </c>
      <c r="AC1101" s="163" t="s">
        <v>56</v>
      </c>
      <c r="AD1101" s="164" t="s">
        <v>56</v>
      </c>
      <c r="AE1101" s="163" t="s">
        <v>56</v>
      </c>
      <c r="AF1101" s="164">
        <f t="shared" ref="AF1101" si="330">$B$2*Z1101/Y1101</f>
        <v>1.41</v>
      </c>
      <c r="AG1101" s="165">
        <f t="shared" ref="AG1101" si="331">Y1101*AF1101*120</f>
        <v>676.8</v>
      </c>
      <c r="AH1101" s="166" t="s">
        <v>113</v>
      </c>
      <c r="AI1101" s="167"/>
      <c r="AJ1101" s="168"/>
      <c r="AK1101" s="169"/>
      <c r="AL1101" s="170"/>
      <c r="AM1101" s="171"/>
      <c r="AN1101" s="172"/>
      <c r="AO1101" s="173">
        <f t="shared" si="313"/>
        <v>0</v>
      </c>
      <c r="AP1101" s="174" t="s">
        <v>82</v>
      </c>
      <c r="AQ1101" s="175" t="str" cm="1">
        <f t="array" ref="AQ1101">_xlfn.IFS(OR($G1101="公衆街路灯A",$G1101="定額電灯"),$G1101&amp;AP1101,COUNTIF(G1101,"*従量電灯*"),G1101,1,"-")</f>
        <v>従量電灯</v>
      </c>
      <c r="AR1101" s="176" t="str" cm="1">
        <f t="array" ref="AR1101">_xlfn.IFS($AN1101=0,"-",OR($AH1101="対象外",$AH1101="-"),"-",OR($G1101="公衆街路灯A",$G1101="定額電灯"),_xlfn.XLOOKUP($AQ1101,削除禁止_電灯料金!$B:$B,削除禁止_電灯料金!$E:$E,0),1,"-")</f>
        <v>-</v>
      </c>
      <c r="AS1101" s="177" t="str" cm="1">
        <f t="array" ref="AS1101">_xlfn.IFS($AR1101="-","-",OR($G1101="公衆街路灯A",$G1101="定額電灯"),_xlfn.XLOOKUP(AQ1101,削除禁止_電灯料金!$B:$B,削除禁止_電灯料金!$D:$D,0),1,"-")</f>
        <v>-</v>
      </c>
      <c r="AT1101" s="176">
        <f>IFERROR(IF(OR($G1101="公衆街路灯A",$G1101="定額電灯"),"-",ROUND((_xlfn.XLOOKUP($AQ1101,削除禁止_電灯料金!$B:$B,削除禁止_電灯料金!$E:$E)*AM1101/1000*$K1101*$L1101/12),2)),"-")</f>
        <v>0</v>
      </c>
      <c r="AU1101" s="177">
        <f>IFERROR(IF(OR($G1101="公衆街路灯A",$G1101="定額電灯"),"-",ROUND((AM1101/1000*$K1101*$L1101/12)*_xlfn.XLOOKUP($A1101,削除禁止_電灯料金!K:K,削除禁止_電灯料金!M:M,"-"),2)),"-")</f>
        <v>0</v>
      </c>
      <c r="AV1101" s="178">
        <f>IFERROR(IF(OR($G1101="公衆街路灯A",$G1101="定額電灯"),ROUND((((AR1101+AS1101)*AN1101))*12*_xlfn.XLOOKUP($A1101,削除禁止_電灯料金!K:K,削除禁止_電灯料金!N:N),0),ROUND((AT1101+AU1101)*AN1101*12*_xlfn.XLOOKUP($A1101,削除禁止_電灯料金!K:K,削除禁止_電灯料金!N:N),0)),0)</f>
        <v>0</v>
      </c>
      <c r="AW1101" s="145"/>
    </row>
    <row r="1102" spans="1:49" ht="30" customHeight="1">
      <c r="A1102" s="1">
        <v>14</v>
      </c>
      <c r="B1102" s="41" t="s">
        <v>1123</v>
      </c>
      <c r="C1102" s="328"/>
      <c r="D1102" s="268" t="s">
        <v>1125</v>
      </c>
      <c r="E1102" s="269" t="s">
        <v>186</v>
      </c>
      <c r="F1102" s="270" t="s">
        <v>1149</v>
      </c>
      <c r="G1102" s="182" t="s">
        <v>73</v>
      </c>
      <c r="H1102" s="183" t="s">
        <v>118</v>
      </c>
      <c r="I1102" s="311"/>
      <c r="J1102" s="312"/>
      <c r="K1102" s="186">
        <v>1</v>
      </c>
      <c r="L1102" s="330">
        <v>12</v>
      </c>
      <c r="M1102" s="313" t="s">
        <v>82</v>
      </c>
      <c r="N1102" s="189">
        <v>0</v>
      </c>
      <c r="O1102" s="190">
        <v>0</v>
      </c>
      <c r="P1102" s="191">
        <v>0</v>
      </c>
      <c r="Q1102" s="191">
        <v>0</v>
      </c>
      <c r="R1102" s="191">
        <v>0</v>
      </c>
      <c r="S1102" s="192">
        <v>0</v>
      </c>
      <c r="T1102" s="192">
        <v>0</v>
      </c>
      <c r="U1102" s="192">
        <v>0</v>
      </c>
      <c r="V1102" s="193">
        <v>0</v>
      </c>
      <c r="W1102" s="194">
        <v>0</v>
      </c>
      <c r="X1102" s="331"/>
      <c r="Y1102" s="196">
        <v>0</v>
      </c>
      <c r="Z1102" s="197">
        <v>0</v>
      </c>
      <c r="AA1102" s="191">
        <v>0</v>
      </c>
      <c r="AB1102" s="198" t="s">
        <v>56</v>
      </c>
      <c r="AC1102" s="199" t="s">
        <v>56</v>
      </c>
      <c r="AD1102" s="200" t="s">
        <v>56</v>
      </c>
      <c r="AE1102" s="199" t="s">
        <v>56</v>
      </c>
      <c r="AF1102" s="200" t="s">
        <v>56</v>
      </c>
      <c r="AG1102" s="201">
        <v>0</v>
      </c>
      <c r="AH1102" s="201" t="s">
        <v>124</v>
      </c>
      <c r="AI1102" s="202" t="s">
        <v>124</v>
      </c>
      <c r="AJ1102" s="203"/>
      <c r="AK1102" s="204"/>
      <c r="AL1102" s="194"/>
      <c r="AM1102" s="205"/>
      <c r="AN1102" s="206"/>
      <c r="AO1102" s="200">
        <f t="shared" si="313"/>
        <v>0</v>
      </c>
      <c r="AP1102" s="207" t="s">
        <v>82</v>
      </c>
      <c r="AQ1102" s="198" t="str" cm="1">
        <f t="array" ref="AQ1102">_xlfn.IFS(OR($G1102="公衆街路灯A",$G1102="定額電灯"),$G1102&amp;AP1102,COUNTIF(G1102,"*従量電灯*"),G1102,1,"-")</f>
        <v>従量電灯</v>
      </c>
      <c r="AR1102" s="208" t="str" cm="1">
        <f t="array" ref="AR1102">_xlfn.IFS($AN1102=0,"-",OR($AH1102="対象外",$AH1102="-"),"-",OR($G1102="公衆街路灯A",$G1102="定額電灯"),_xlfn.XLOOKUP($AQ1102,削除禁止_電灯料金!$B:$B,削除禁止_電灯料金!$E:$E,0),1,"-")</f>
        <v>-</v>
      </c>
      <c r="AS1102" s="209" t="str" cm="1">
        <f t="array" ref="AS1102">_xlfn.IFS($AR1102="-","-",OR($G1102="公衆街路灯A",$G1102="定額電灯"),_xlfn.XLOOKUP(AQ1102,削除禁止_電灯料金!$B:$B,削除禁止_電灯料金!$D:$D,0),1,"-")</f>
        <v>-</v>
      </c>
      <c r="AT1102" s="208">
        <f>IFERROR(IF(OR($G1102="公衆街路灯A",$G1102="定額電灯"),"-",ROUND((_xlfn.XLOOKUP($AQ1102,削除禁止_電灯料金!$B:$B,削除禁止_電灯料金!$E:$E)*AM1102/1000*$K1102*$L1102/12),2)),"-")</f>
        <v>0</v>
      </c>
      <c r="AU1102" s="209">
        <f>IFERROR(IF(OR($G1102="公衆街路灯A",$G1102="定額電灯"),"-",ROUND((AM1102/1000*$K1102*$L1102/12)*_xlfn.XLOOKUP($A1102,削除禁止_電灯料金!K:K,削除禁止_電灯料金!M:M,"-"),2)),"-")</f>
        <v>0</v>
      </c>
      <c r="AV1102" s="210">
        <f>IFERROR(IF(OR($G1102="公衆街路灯A",$G1102="定額電灯"),ROUND((((AR1102+AS1102)*AN1102))*12*_xlfn.XLOOKUP($A1102,削除禁止_電灯料金!K:K,削除禁止_電灯料金!N:N),0),ROUND((AT1102+AU1102)*AN1102*12*_xlfn.XLOOKUP($A1102,削除禁止_電灯料金!K:K,削除禁止_電灯料金!N:N),0)),0)</f>
        <v>0</v>
      </c>
      <c r="AW1102" s="145"/>
    </row>
    <row r="1103" spans="1:49" ht="30" customHeight="1">
      <c r="A1103" s="1">
        <v>14</v>
      </c>
      <c r="B1103" s="41" t="s">
        <v>1123</v>
      </c>
      <c r="C1103" s="328"/>
      <c r="D1103" s="262" t="s">
        <v>1125</v>
      </c>
      <c r="E1103" s="263" t="s">
        <v>605</v>
      </c>
      <c r="F1103" s="264" t="s">
        <v>1150</v>
      </c>
      <c r="G1103" s="148" t="s">
        <v>73</v>
      </c>
      <c r="H1103" s="279"/>
      <c r="I1103" s="280"/>
      <c r="J1103" s="267"/>
      <c r="K1103" s="152">
        <v>1</v>
      </c>
      <c r="L1103" s="266">
        <v>12</v>
      </c>
      <c r="M1103" s="281" t="s">
        <v>1148</v>
      </c>
      <c r="N1103" s="119" t="s">
        <v>134</v>
      </c>
      <c r="O1103" s="120">
        <v>1</v>
      </c>
      <c r="P1103" s="155" t="s">
        <v>294</v>
      </c>
      <c r="Q1103" s="155">
        <v>0</v>
      </c>
      <c r="R1103" s="155">
        <v>0</v>
      </c>
      <c r="S1103" s="156">
        <v>0</v>
      </c>
      <c r="T1103" s="156">
        <v>0</v>
      </c>
      <c r="U1103" s="156">
        <v>0</v>
      </c>
      <c r="V1103" s="157">
        <v>0</v>
      </c>
      <c r="W1103" s="158">
        <v>47</v>
      </c>
      <c r="X1103" s="329">
        <v>1</v>
      </c>
      <c r="Y1103" s="160">
        <v>1</v>
      </c>
      <c r="Z1103" s="161">
        <f t="shared" ref="Z1103:Z1104" si="332">K1103*L1103*W1103*Y1103/12/1000</f>
        <v>4.7E-2</v>
      </c>
      <c r="AA1103" s="155">
        <v>0</v>
      </c>
      <c r="AB1103" s="162" t="s">
        <v>80</v>
      </c>
      <c r="AC1103" s="163" t="s">
        <v>56</v>
      </c>
      <c r="AD1103" s="164" t="s">
        <v>56</v>
      </c>
      <c r="AE1103" s="163" t="s">
        <v>56</v>
      </c>
      <c r="AF1103" s="164">
        <f t="shared" ref="AF1103:AF1104" si="333">$B$2*Z1103/Y1103</f>
        <v>1.41</v>
      </c>
      <c r="AG1103" s="165">
        <f t="shared" ref="AG1103:AG1104" si="334">Y1103*AF1103*120</f>
        <v>169.2</v>
      </c>
      <c r="AH1103" s="166" t="s">
        <v>113</v>
      </c>
      <c r="AI1103" s="167"/>
      <c r="AJ1103" s="168"/>
      <c r="AK1103" s="169"/>
      <c r="AL1103" s="170"/>
      <c r="AM1103" s="171"/>
      <c r="AN1103" s="172"/>
      <c r="AO1103" s="173">
        <f t="shared" si="313"/>
        <v>0</v>
      </c>
      <c r="AP1103" s="174" t="s">
        <v>82</v>
      </c>
      <c r="AQ1103" s="175" t="str" cm="1">
        <f t="array" ref="AQ1103">_xlfn.IFS(OR($G1103="公衆街路灯A",$G1103="定額電灯"),$G1103&amp;AP1103,COUNTIF(G1103,"*従量電灯*"),G1103,1,"-")</f>
        <v>従量電灯</v>
      </c>
      <c r="AR1103" s="176" t="str" cm="1">
        <f t="array" ref="AR1103">_xlfn.IFS($AN1103=0,"-",OR($AH1103="対象外",$AH1103="-"),"-",OR($G1103="公衆街路灯A",$G1103="定額電灯"),_xlfn.XLOOKUP($AQ1103,削除禁止_電灯料金!$B:$B,削除禁止_電灯料金!$E:$E,0),1,"-")</f>
        <v>-</v>
      </c>
      <c r="AS1103" s="177" t="str" cm="1">
        <f t="array" ref="AS1103">_xlfn.IFS($AR1103="-","-",OR($G1103="公衆街路灯A",$G1103="定額電灯"),_xlfn.XLOOKUP(AQ1103,削除禁止_電灯料金!$B:$B,削除禁止_電灯料金!$D:$D,0),1,"-")</f>
        <v>-</v>
      </c>
      <c r="AT1103" s="176">
        <f>IFERROR(IF(OR($G1103="公衆街路灯A",$G1103="定額電灯"),"-",ROUND((_xlfn.XLOOKUP($AQ1103,削除禁止_電灯料金!$B:$B,削除禁止_電灯料金!$E:$E)*AM1103/1000*$K1103*$L1103/12),2)),"-")</f>
        <v>0</v>
      </c>
      <c r="AU1103" s="177">
        <f>IFERROR(IF(OR($G1103="公衆街路灯A",$G1103="定額電灯"),"-",ROUND((AM1103/1000*$K1103*$L1103/12)*_xlfn.XLOOKUP($A1103,削除禁止_電灯料金!K:K,削除禁止_電灯料金!M:M,"-"),2)),"-")</f>
        <v>0</v>
      </c>
      <c r="AV1103" s="178">
        <f>IFERROR(IF(OR($G1103="公衆街路灯A",$G1103="定額電灯"),ROUND((((AR1103+AS1103)*AN1103))*12*_xlfn.XLOOKUP($A1103,削除禁止_電灯料金!K:K,削除禁止_電灯料金!N:N),0),ROUND((AT1103+AU1103)*AN1103*12*_xlfn.XLOOKUP($A1103,削除禁止_電灯料金!K:K,削除禁止_電灯料金!N:N),0)),0)</f>
        <v>0</v>
      </c>
      <c r="AW1103" s="145"/>
    </row>
    <row r="1104" spans="1:49" ht="30" customHeight="1">
      <c r="A1104" s="1">
        <v>14</v>
      </c>
      <c r="B1104" s="41" t="s">
        <v>1123</v>
      </c>
      <c r="C1104" s="328"/>
      <c r="D1104" s="262" t="s">
        <v>1125</v>
      </c>
      <c r="E1104" s="263" t="s">
        <v>605</v>
      </c>
      <c r="F1104" s="264" t="s">
        <v>1150</v>
      </c>
      <c r="G1104" s="148" t="s">
        <v>73</v>
      </c>
      <c r="H1104" s="279"/>
      <c r="I1104" s="280"/>
      <c r="J1104" s="267"/>
      <c r="K1104" s="152">
        <v>1</v>
      </c>
      <c r="L1104" s="266">
        <v>12</v>
      </c>
      <c r="M1104" s="281" t="s">
        <v>1151</v>
      </c>
      <c r="N1104" s="119" t="s">
        <v>134</v>
      </c>
      <c r="O1104" s="120">
        <v>1</v>
      </c>
      <c r="P1104" s="155" t="s">
        <v>135</v>
      </c>
      <c r="Q1104" s="155">
        <v>0</v>
      </c>
      <c r="R1104" s="155">
        <v>0</v>
      </c>
      <c r="S1104" s="156">
        <v>0</v>
      </c>
      <c r="T1104" s="156">
        <v>0</v>
      </c>
      <c r="U1104" s="156">
        <v>0</v>
      </c>
      <c r="V1104" s="157">
        <v>0</v>
      </c>
      <c r="W1104" s="158">
        <v>28</v>
      </c>
      <c r="X1104" s="329">
        <v>1</v>
      </c>
      <c r="Y1104" s="160">
        <v>1</v>
      </c>
      <c r="Z1104" s="161">
        <f t="shared" si="332"/>
        <v>2.8000000000000001E-2</v>
      </c>
      <c r="AA1104" s="155">
        <v>0</v>
      </c>
      <c r="AB1104" s="162" t="s">
        <v>80</v>
      </c>
      <c r="AC1104" s="163" t="s">
        <v>56</v>
      </c>
      <c r="AD1104" s="164" t="s">
        <v>56</v>
      </c>
      <c r="AE1104" s="163" t="s">
        <v>56</v>
      </c>
      <c r="AF1104" s="164">
        <f t="shared" si="333"/>
        <v>0.84</v>
      </c>
      <c r="AG1104" s="165">
        <f t="shared" si="334"/>
        <v>100.8</v>
      </c>
      <c r="AH1104" s="166" t="s">
        <v>113</v>
      </c>
      <c r="AI1104" s="167"/>
      <c r="AJ1104" s="168"/>
      <c r="AK1104" s="169"/>
      <c r="AL1104" s="170"/>
      <c r="AM1104" s="171"/>
      <c r="AN1104" s="172"/>
      <c r="AO1104" s="173">
        <f t="shared" si="313"/>
        <v>0</v>
      </c>
      <c r="AP1104" s="174" t="s">
        <v>82</v>
      </c>
      <c r="AQ1104" s="175" t="str" cm="1">
        <f t="array" ref="AQ1104">_xlfn.IFS(OR($G1104="公衆街路灯A",$G1104="定額電灯"),$G1104&amp;AP1104,COUNTIF(G1104,"*従量電灯*"),G1104,1,"-")</f>
        <v>従量電灯</v>
      </c>
      <c r="AR1104" s="176" t="str" cm="1">
        <f t="array" ref="AR1104">_xlfn.IFS($AN1104=0,"-",OR($AH1104="対象外",$AH1104="-"),"-",OR($G1104="公衆街路灯A",$G1104="定額電灯"),_xlfn.XLOOKUP($AQ1104,削除禁止_電灯料金!$B:$B,削除禁止_電灯料金!$E:$E,0),1,"-")</f>
        <v>-</v>
      </c>
      <c r="AS1104" s="177" t="str" cm="1">
        <f t="array" ref="AS1104">_xlfn.IFS($AR1104="-","-",OR($G1104="公衆街路灯A",$G1104="定額電灯"),_xlfn.XLOOKUP(AQ1104,削除禁止_電灯料金!$B:$B,削除禁止_電灯料金!$D:$D,0),1,"-")</f>
        <v>-</v>
      </c>
      <c r="AT1104" s="176">
        <f>IFERROR(IF(OR($G1104="公衆街路灯A",$G1104="定額電灯"),"-",ROUND((_xlfn.XLOOKUP($AQ1104,削除禁止_電灯料金!$B:$B,削除禁止_電灯料金!$E:$E)*AM1104/1000*$K1104*$L1104/12),2)),"-")</f>
        <v>0</v>
      </c>
      <c r="AU1104" s="177">
        <f>IFERROR(IF(OR($G1104="公衆街路灯A",$G1104="定額電灯"),"-",ROUND((AM1104/1000*$K1104*$L1104/12)*_xlfn.XLOOKUP($A1104,削除禁止_電灯料金!K:K,削除禁止_電灯料金!M:M,"-"),2)),"-")</f>
        <v>0</v>
      </c>
      <c r="AV1104" s="178">
        <f>IFERROR(IF(OR($G1104="公衆街路灯A",$G1104="定額電灯"),ROUND((((AR1104+AS1104)*AN1104))*12*_xlfn.XLOOKUP($A1104,削除禁止_電灯料金!K:K,削除禁止_電灯料金!N:N),0),ROUND((AT1104+AU1104)*AN1104*12*_xlfn.XLOOKUP($A1104,削除禁止_電灯料金!K:K,削除禁止_電灯料金!N:N),0)),0)</f>
        <v>0</v>
      </c>
      <c r="AW1104" s="145"/>
    </row>
    <row r="1105" spans="1:49" ht="30" customHeight="1">
      <c r="A1105" s="1">
        <v>14</v>
      </c>
      <c r="B1105" s="41" t="s">
        <v>1123</v>
      </c>
      <c r="C1105" s="42"/>
      <c r="D1105" s="146"/>
      <c r="E1105" s="147" t="s">
        <v>219</v>
      </c>
      <c r="F1105" s="148" t="s">
        <v>219</v>
      </c>
      <c r="G1105" s="148"/>
      <c r="H1105" s="149"/>
      <c r="I1105" s="150"/>
      <c r="J1105" s="151"/>
      <c r="K1105" s="213"/>
      <c r="L1105" s="214"/>
      <c r="M1105" s="179" t="s">
        <v>82</v>
      </c>
      <c r="N1105" s="119">
        <v>0</v>
      </c>
      <c r="O1105" s="120">
        <v>0</v>
      </c>
      <c r="P1105" s="155">
        <v>0</v>
      </c>
      <c r="Q1105" s="155">
        <v>0</v>
      </c>
      <c r="R1105" s="155">
        <v>0</v>
      </c>
      <c r="S1105" s="156">
        <v>0</v>
      </c>
      <c r="T1105" s="156">
        <v>0</v>
      </c>
      <c r="U1105" s="156">
        <v>0</v>
      </c>
      <c r="V1105" s="157">
        <v>0</v>
      </c>
      <c r="W1105" s="158">
        <v>0</v>
      </c>
      <c r="X1105" s="159"/>
      <c r="Y1105" s="160">
        <v>0</v>
      </c>
      <c r="Z1105" s="161">
        <v>0</v>
      </c>
      <c r="AA1105" s="155">
        <v>0</v>
      </c>
      <c r="AB1105" s="162" t="s">
        <v>56</v>
      </c>
      <c r="AC1105" s="163" t="s">
        <v>56</v>
      </c>
      <c r="AD1105" s="164" t="s">
        <v>56</v>
      </c>
      <c r="AE1105" s="163" t="s">
        <v>56</v>
      </c>
      <c r="AF1105" s="164" t="s">
        <v>56</v>
      </c>
      <c r="AG1105" s="165">
        <v>0</v>
      </c>
      <c r="AH1105" s="166" t="s">
        <v>56</v>
      </c>
      <c r="AI1105" s="167"/>
      <c r="AJ1105" s="168"/>
      <c r="AK1105" s="169"/>
      <c r="AL1105" s="170"/>
      <c r="AM1105" s="171"/>
      <c r="AN1105" s="172"/>
      <c r="AO1105" s="173">
        <f t="shared" si="313"/>
        <v>0</v>
      </c>
      <c r="AP1105" s="174" t="s">
        <v>82</v>
      </c>
      <c r="AQ1105" s="175" t="str" cm="1">
        <f t="array" ref="AQ1105">_xlfn.IFS(OR($G1105="公衆街路灯A",$G1105="定額電灯"),$G1105&amp;AP1105,COUNTIF(G1105,"*従量電灯*"),G1105,1,"-")</f>
        <v>-</v>
      </c>
      <c r="AR1105" s="176" t="str" cm="1">
        <f t="array" ref="AR1105">_xlfn.IFS($AN1105=0,"-",OR($AH1105="対象外",$AH1105="-"),"-",OR($G1105="公衆街路灯A",$G1105="定額電灯"),_xlfn.XLOOKUP($AQ1105,削除禁止_電灯料金!$B:$B,削除禁止_電灯料金!$E:$E,0),1,"-")</f>
        <v>-</v>
      </c>
      <c r="AS1105" s="177" t="str" cm="1">
        <f t="array" ref="AS1105">_xlfn.IFS($AR1105="-","-",OR($G1105="公衆街路灯A",$G1105="定額電灯"),_xlfn.XLOOKUP(AQ1105,削除禁止_電灯料金!$B:$B,削除禁止_電灯料金!$D:$D,0),1,"-")</f>
        <v>-</v>
      </c>
      <c r="AT1105" s="176" t="str">
        <f>IFERROR(IF(OR($G1105="公衆街路灯A",$G1105="定額電灯"),"-",ROUND((_xlfn.XLOOKUP($AQ1105,削除禁止_電灯料金!$B:$B,削除禁止_電灯料金!$E:$E)*AM1105/1000*$K1105*$L1105/12),2)),"-")</f>
        <v>-</v>
      </c>
      <c r="AU1105" s="177">
        <f>IFERROR(IF(OR($G1105="公衆街路灯A",$G1105="定額電灯"),"-",ROUND((AM1105/1000*$K1105*$L1105/12)*_xlfn.XLOOKUP($A1105,削除禁止_電灯料金!K:K,削除禁止_電灯料金!M:M,"-"),2)),"-")</f>
        <v>0</v>
      </c>
      <c r="AV1105" s="178">
        <f>IFERROR(IF(OR($G1105="公衆街路灯A",$G1105="定額電灯"),ROUND((((AR1105+AS1105)*AN1105))*12*_xlfn.XLOOKUP($A1105,削除禁止_電灯料金!K:K,削除禁止_電灯料金!N:N),0),ROUND((AT1105+AU1105)*AN1105*12*_xlfn.XLOOKUP($A1105,削除禁止_電灯料金!K:K,削除禁止_電灯料金!N:N),0)),0)</f>
        <v>0</v>
      </c>
      <c r="AW1105" s="145"/>
    </row>
    <row r="1106" spans="1:49" ht="30" customHeight="1">
      <c r="A1106" s="1">
        <v>14</v>
      </c>
      <c r="B1106" s="41" t="s">
        <v>1123</v>
      </c>
      <c r="C1106" s="42"/>
      <c r="D1106" s="146"/>
      <c r="E1106" s="147" t="s">
        <v>219</v>
      </c>
      <c r="F1106" s="148" t="s">
        <v>219</v>
      </c>
      <c r="G1106" s="148"/>
      <c r="H1106" s="149"/>
      <c r="I1106" s="150"/>
      <c r="J1106" s="151"/>
      <c r="K1106" s="213"/>
      <c r="L1106" s="214"/>
      <c r="M1106" s="179" t="s">
        <v>82</v>
      </c>
      <c r="N1106" s="119">
        <v>0</v>
      </c>
      <c r="O1106" s="120">
        <v>0</v>
      </c>
      <c r="P1106" s="155">
        <v>0</v>
      </c>
      <c r="Q1106" s="155">
        <v>0</v>
      </c>
      <c r="R1106" s="155">
        <v>0</v>
      </c>
      <c r="S1106" s="156">
        <v>0</v>
      </c>
      <c r="T1106" s="156">
        <v>0</v>
      </c>
      <c r="U1106" s="156">
        <v>0</v>
      </c>
      <c r="V1106" s="157">
        <v>0</v>
      </c>
      <c r="W1106" s="158">
        <v>0</v>
      </c>
      <c r="X1106" s="159"/>
      <c r="Y1106" s="160">
        <v>0</v>
      </c>
      <c r="Z1106" s="161">
        <v>0</v>
      </c>
      <c r="AA1106" s="155">
        <v>0</v>
      </c>
      <c r="AB1106" s="162" t="s">
        <v>56</v>
      </c>
      <c r="AC1106" s="163" t="s">
        <v>56</v>
      </c>
      <c r="AD1106" s="164" t="s">
        <v>56</v>
      </c>
      <c r="AE1106" s="163" t="s">
        <v>56</v>
      </c>
      <c r="AF1106" s="164" t="s">
        <v>56</v>
      </c>
      <c r="AG1106" s="165">
        <v>0</v>
      </c>
      <c r="AH1106" s="166" t="s">
        <v>56</v>
      </c>
      <c r="AI1106" s="167"/>
      <c r="AJ1106" s="168"/>
      <c r="AK1106" s="169"/>
      <c r="AL1106" s="170"/>
      <c r="AM1106" s="171"/>
      <c r="AN1106" s="172"/>
      <c r="AO1106" s="173">
        <f t="shared" si="313"/>
        <v>0</v>
      </c>
      <c r="AP1106" s="174" t="s">
        <v>82</v>
      </c>
      <c r="AQ1106" s="175" t="str" cm="1">
        <f t="array" ref="AQ1106">_xlfn.IFS(OR($G1106="公衆街路灯A",$G1106="定額電灯"),$G1106&amp;AP1106,COUNTIF(G1106,"*従量電灯*"),G1106,1,"-")</f>
        <v>-</v>
      </c>
      <c r="AR1106" s="176" t="str" cm="1">
        <f t="array" ref="AR1106">_xlfn.IFS($AN1106=0,"-",OR($AH1106="対象外",$AH1106="-"),"-",OR($G1106="公衆街路灯A",$G1106="定額電灯"),_xlfn.XLOOKUP($AQ1106,削除禁止_電灯料金!$B:$B,削除禁止_電灯料金!$E:$E,0),1,"-")</f>
        <v>-</v>
      </c>
      <c r="AS1106" s="177" t="str" cm="1">
        <f t="array" ref="AS1106">_xlfn.IFS($AR1106="-","-",OR($G1106="公衆街路灯A",$G1106="定額電灯"),_xlfn.XLOOKUP(AQ1106,削除禁止_電灯料金!$B:$B,削除禁止_電灯料金!$D:$D,0),1,"-")</f>
        <v>-</v>
      </c>
      <c r="AT1106" s="176" t="str">
        <f>IFERROR(IF(OR($G1106="公衆街路灯A",$G1106="定額電灯"),"-",ROUND((_xlfn.XLOOKUP($AQ1106,削除禁止_電灯料金!$B:$B,削除禁止_電灯料金!$E:$E)*AM1106/1000*$K1106*$L1106/12),2)),"-")</f>
        <v>-</v>
      </c>
      <c r="AU1106" s="177">
        <f>IFERROR(IF(OR($G1106="公衆街路灯A",$G1106="定額電灯"),"-",ROUND((AM1106/1000*$K1106*$L1106/12)*_xlfn.XLOOKUP($A1106,削除禁止_電灯料金!K:K,削除禁止_電灯料金!M:M,"-"),2)),"-")</f>
        <v>0</v>
      </c>
      <c r="AV1106" s="178">
        <f>IFERROR(IF(OR($G1106="公衆街路灯A",$G1106="定額電灯"),ROUND((((AR1106+AS1106)*AN1106))*12*_xlfn.XLOOKUP($A1106,削除禁止_電灯料金!K:K,削除禁止_電灯料金!N:N),0),ROUND((AT1106+AU1106)*AN1106*12*_xlfn.XLOOKUP($A1106,削除禁止_電灯料金!K:K,削除禁止_電灯料金!N:N),0)),0)</f>
        <v>0</v>
      </c>
      <c r="AW1106" s="145"/>
    </row>
    <row r="1107" spans="1:49" ht="30" customHeight="1" thickBot="1">
      <c r="A1107" s="1">
        <v>14</v>
      </c>
      <c r="B1107" s="41" t="s">
        <v>1123</v>
      </c>
      <c r="C1107" s="42"/>
      <c r="D1107" s="215"/>
      <c r="E1107" s="216" t="s">
        <v>219</v>
      </c>
      <c r="F1107" s="217" t="s">
        <v>219</v>
      </c>
      <c r="G1107" s="216"/>
      <c r="H1107" s="216"/>
      <c r="I1107" s="218"/>
      <c r="J1107" s="219"/>
      <c r="K1107" s="220"/>
      <c r="L1107" s="221"/>
      <c r="M1107" s="222" t="s">
        <v>82</v>
      </c>
      <c r="N1107" s="223">
        <v>0</v>
      </c>
      <c r="O1107" s="224">
        <v>0</v>
      </c>
      <c r="P1107" s="225">
        <v>0</v>
      </c>
      <c r="Q1107" s="225">
        <v>0</v>
      </c>
      <c r="R1107" s="225">
        <v>0</v>
      </c>
      <c r="S1107" s="226">
        <v>0</v>
      </c>
      <c r="T1107" s="226">
        <v>0</v>
      </c>
      <c r="U1107" s="226">
        <v>0</v>
      </c>
      <c r="V1107" s="227">
        <v>0</v>
      </c>
      <c r="W1107" s="228">
        <v>0</v>
      </c>
      <c r="X1107" s="229"/>
      <c r="Y1107" s="410">
        <v>0</v>
      </c>
      <c r="Z1107" s="230">
        <v>0</v>
      </c>
      <c r="AA1107" s="225">
        <v>0</v>
      </c>
      <c r="AB1107" s="231" t="s">
        <v>56</v>
      </c>
      <c r="AC1107" s="232" t="s">
        <v>56</v>
      </c>
      <c r="AD1107" s="411" t="s">
        <v>56</v>
      </c>
      <c r="AE1107" s="232" t="s">
        <v>56</v>
      </c>
      <c r="AF1107" s="411" t="s">
        <v>56</v>
      </c>
      <c r="AG1107" s="412">
        <v>0</v>
      </c>
      <c r="AH1107" s="413" t="s">
        <v>56</v>
      </c>
      <c r="AI1107" s="236"/>
      <c r="AJ1107" s="237"/>
      <c r="AK1107" s="238"/>
      <c r="AL1107" s="239"/>
      <c r="AM1107" s="240"/>
      <c r="AN1107" s="241"/>
      <c r="AO1107" s="242">
        <f t="shared" si="313"/>
        <v>0</v>
      </c>
      <c r="AP1107" s="243" t="s">
        <v>82</v>
      </c>
      <c r="AQ1107" s="414" t="str" cm="1">
        <f t="array" ref="AQ1107">_xlfn.IFS(OR($G1107="公衆街路灯A",$G1107="定額電灯"),$G1107&amp;AP1107,COUNTIF(G1107,"*従量電灯*"),G1107,1,"-")</f>
        <v>-</v>
      </c>
      <c r="AR1107" s="415" t="str" cm="1">
        <f t="array" ref="AR1107">_xlfn.IFS($AN1107=0,"-",OR($AH1107="対象外",$AH1107="-"),"-",OR($G1107="公衆街路灯A",$G1107="定額電灯"),_xlfn.XLOOKUP($AQ1107,削除禁止_電灯料金!$B:$B,削除禁止_電灯料金!$E:$E,0),1,"-")</f>
        <v>-</v>
      </c>
      <c r="AS1107" s="416" t="str" cm="1">
        <f t="array" ref="AS1107">_xlfn.IFS($AR1107="-","-",OR($G1107="公衆街路灯A",$G1107="定額電灯"),_xlfn.XLOOKUP(AQ1107,削除禁止_電灯料金!$B:$B,削除禁止_電灯料金!$D:$D,0),1,"-")</f>
        <v>-</v>
      </c>
      <c r="AT1107" s="415" t="str">
        <f>IFERROR(IF(OR($G1107="公衆街路灯A",$G1107="定額電灯"),"-",ROUND((_xlfn.XLOOKUP($AQ1107,削除禁止_電灯料金!$B:$B,削除禁止_電灯料金!$E:$E)*AM1107/1000*$K1107*$L1107/12),2)),"-")</f>
        <v>-</v>
      </c>
      <c r="AU1107" s="416">
        <f>IFERROR(IF(OR($G1107="公衆街路灯A",$G1107="定額電灯"),"-",ROUND((AM1107/1000*$K1107*$L1107/12)*_xlfn.XLOOKUP($A1107,削除禁止_電灯料金!K:K,削除禁止_電灯料金!M:M,"-"),2)),"-")</f>
        <v>0</v>
      </c>
      <c r="AV1107" s="247">
        <f>IFERROR(IF(OR($G1107="公衆街路灯A",$G1107="定額電灯"),ROUND((((AR1107+AS1107)*AN1107))*12*_xlfn.XLOOKUP($A1107,削除禁止_電灯料金!K:K,削除禁止_電灯料金!N:N),0),ROUND((AT1107+AU1107)*AN1107*12*_xlfn.XLOOKUP($A1107,削除禁止_電灯料金!K:K,削除禁止_電灯料金!N:N),0)),0)</f>
        <v>0</v>
      </c>
      <c r="AW1107" s="145"/>
    </row>
    <row r="1108" spans="1:49" ht="30" customHeight="1">
      <c r="A1108" s="1"/>
      <c r="B1108" s="41"/>
      <c r="C1108" s="248"/>
    </row>
    <row r="1109" spans="1:49" ht="30" customHeight="1">
      <c r="A1109" s="1">
        <v>15</v>
      </c>
      <c r="B1109" s="319" t="s">
        <v>1152</v>
      </c>
      <c r="C1109" s="42"/>
      <c r="D1109" s="4" t="s">
        <v>1153</v>
      </c>
      <c r="E1109" s="43"/>
      <c r="F1109" s="44"/>
      <c r="G1109" s="44"/>
      <c r="H1109" s="45"/>
      <c r="I1109" s="43"/>
      <c r="J1109" s="43"/>
      <c r="K1109" s="43"/>
      <c r="L1109" s="43"/>
      <c r="M1109" s="43"/>
      <c r="N1109" s="46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7"/>
      <c r="AI1109" s="48"/>
      <c r="AJ1109" s="48"/>
      <c r="AK1109" s="47"/>
      <c r="AL1109" s="49"/>
      <c r="AM1109" s="47"/>
      <c r="AN1109" s="47"/>
      <c r="AO1109" s="47"/>
      <c r="AP1109" s="47"/>
      <c r="AQ1109" s="49"/>
      <c r="AR1109" s="47"/>
      <c r="AS1109" s="47"/>
      <c r="AT1109" s="47"/>
      <c r="AU1109" s="47"/>
      <c r="AV1109" s="47"/>
      <c r="AW1109" s="47"/>
    </row>
    <row r="1110" spans="1:49" ht="30" customHeight="1">
      <c r="A1110" s="1">
        <v>15</v>
      </c>
      <c r="B1110" s="319" t="s">
        <v>1152</v>
      </c>
      <c r="C1110" s="42"/>
      <c r="D1110" s="43"/>
      <c r="E1110" s="43"/>
      <c r="F1110" s="44"/>
      <c r="G1110" s="44"/>
      <c r="H1110" s="45"/>
      <c r="I1110" s="43"/>
      <c r="J1110" s="43"/>
      <c r="K1110" s="43"/>
      <c r="L1110" s="43"/>
      <c r="M1110" s="43"/>
      <c r="N1110" s="46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7"/>
      <c r="AI1110" s="50"/>
      <c r="AJ1110" s="48"/>
      <c r="AK1110" s="47"/>
      <c r="AL1110" s="49"/>
      <c r="AM1110" s="47"/>
      <c r="AN1110" s="47"/>
      <c r="AO1110" s="51"/>
      <c r="AP1110" s="47"/>
      <c r="AQ1110" s="49"/>
      <c r="AR1110" s="51"/>
      <c r="AS1110" s="51"/>
      <c r="AT1110" s="51"/>
      <c r="AU1110" s="51"/>
      <c r="AV1110" s="47"/>
      <c r="AW1110" s="47"/>
    </row>
    <row r="1111" spans="1:49" ht="30" customHeight="1">
      <c r="A1111" s="1">
        <v>15</v>
      </c>
      <c r="B1111" s="319" t="s">
        <v>1152</v>
      </c>
      <c r="C1111" s="42"/>
      <c r="D1111" s="52" t="s">
        <v>47</v>
      </c>
      <c r="E1111" s="52"/>
      <c r="F1111" s="53">
        <v>10</v>
      </c>
      <c r="G1111" s="44"/>
      <c r="H1111" s="45"/>
      <c r="I1111" s="54"/>
      <c r="J1111" s="54"/>
      <c r="K1111" s="55"/>
      <c r="L1111" s="46"/>
      <c r="M1111" s="46"/>
      <c r="N1111" s="56"/>
      <c r="O1111" s="56"/>
      <c r="P1111" s="56"/>
      <c r="Q1111" s="56"/>
      <c r="R1111" s="56"/>
      <c r="S1111" s="56"/>
      <c r="T1111" s="56"/>
      <c r="U1111" s="56"/>
      <c r="V1111" s="56"/>
      <c r="W1111" s="56"/>
      <c r="X1111" s="56"/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47"/>
      <c r="AI1111" s="50"/>
      <c r="AJ1111" s="48"/>
      <c r="AK1111" s="47"/>
      <c r="AL1111" s="49"/>
      <c r="AM1111" s="47"/>
      <c r="AN1111" s="47"/>
      <c r="AO1111" s="47"/>
      <c r="AP1111" s="47"/>
      <c r="AQ1111" s="49"/>
      <c r="AR1111" s="47"/>
      <c r="AS1111" s="47"/>
      <c r="AT1111" s="47"/>
      <c r="AU1111" s="47"/>
      <c r="AV1111" s="47"/>
      <c r="AW1111" s="47"/>
    </row>
    <row r="1112" spans="1:49" ht="30" customHeight="1" thickBot="1">
      <c r="A1112" s="1">
        <v>15</v>
      </c>
      <c r="B1112" s="319" t="s">
        <v>1152</v>
      </c>
      <c r="C1112" s="42"/>
      <c r="D1112" s="57" t="s">
        <v>48</v>
      </c>
      <c r="E1112" s="57"/>
      <c r="F1112" s="58">
        <v>10</v>
      </c>
      <c r="G1112" s="44"/>
      <c r="H1112" s="45"/>
      <c r="I1112" s="54"/>
      <c r="J1112" s="54"/>
      <c r="K1112" s="55"/>
      <c r="L1112" s="46"/>
      <c r="M1112" s="46"/>
      <c r="N1112" s="56"/>
      <c r="O1112" s="56"/>
      <c r="P1112" s="56"/>
      <c r="Q1112" s="56"/>
      <c r="R1112" s="56"/>
      <c r="S1112" s="56"/>
      <c r="T1112" s="56"/>
      <c r="U1112" s="56"/>
      <c r="V1112" s="56"/>
      <c r="W1112" s="56"/>
      <c r="X1112" s="56"/>
      <c r="Y1112" s="56"/>
      <c r="Z1112" s="56"/>
      <c r="AA1112" s="56"/>
      <c r="AB1112" s="56"/>
      <c r="AC1112" s="56"/>
      <c r="AD1112" s="56"/>
      <c r="AE1112" s="56"/>
      <c r="AF1112" s="56"/>
      <c r="AG1112" s="56"/>
      <c r="AH1112" s="47"/>
      <c r="AI1112" s="50"/>
      <c r="AJ1112" s="48"/>
      <c r="AK1112" s="47"/>
      <c r="AL1112" s="49"/>
      <c r="AM1112" s="47"/>
      <c r="AN1112" s="47"/>
      <c r="AO1112" s="47"/>
      <c r="AP1112" s="47"/>
      <c r="AQ1112" s="49"/>
      <c r="AR1112" s="47"/>
      <c r="AS1112" s="47"/>
      <c r="AT1112" s="47"/>
      <c r="AU1112" s="47"/>
      <c r="AV1112" s="47"/>
      <c r="AW1112" s="47"/>
    </row>
    <row r="1113" spans="1:49" ht="30" customHeight="1" thickBot="1">
      <c r="A1113" s="1">
        <v>15</v>
      </c>
      <c r="B1113" s="319" t="s">
        <v>1152</v>
      </c>
      <c r="C1113" s="42"/>
      <c r="D1113" s="59" t="s">
        <v>49</v>
      </c>
      <c r="E1113" s="59"/>
      <c r="F1113" s="60">
        <v>30</v>
      </c>
      <c r="G1113" s="44"/>
      <c r="H1113" s="45"/>
      <c r="I1113" s="61"/>
      <c r="J1113" s="61"/>
      <c r="K1113" s="42"/>
      <c r="L1113" s="42"/>
      <c r="M1113" s="42"/>
      <c r="N1113" s="56"/>
      <c r="O1113" s="56"/>
      <c r="P1113" s="56"/>
      <c r="Q1113" s="56"/>
      <c r="R1113" s="56"/>
      <c r="S1113" s="56"/>
      <c r="T1113" s="56"/>
      <c r="U1113" s="56"/>
      <c r="V1113" s="56"/>
      <c r="W1113" s="56"/>
      <c r="X1113" s="56"/>
      <c r="Y1113" s="56"/>
      <c r="Z1113" s="56"/>
      <c r="AA1113" s="56"/>
      <c r="AB1113" s="56"/>
      <c r="AC1113" s="62"/>
      <c r="AD1113" s="62"/>
      <c r="AE1113" s="63"/>
      <c r="AF1113" s="42"/>
      <c r="AG1113" s="56"/>
      <c r="AH1113" s="47"/>
      <c r="AI1113" s="64" t="s">
        <v>50</v>
      </c>
      <c r="AJ1113" s="48"/>
      <c r="AK1113" s="47"/>
      <c r="AL1113" s="49"/>
      <c r="AM1113" s="47"/>
      <c r="AN1113" s="47"/>
      <c r="AO1113" s="47"/>
      <c r="AP1113" s="47"/>
      <c r="AQ1113" s="49"/>
      <c r="AR1113" s="47"/>
      <c r="AS1113" s="47"/>
      <c r="AT1113" s="47"/>
      <c r="AU1113" s="47"/>
      <c r="AV1113" s="47"/>
      <c r="AW1113" s="65"/>
    </row>
    <row r="1114" spans="1:49" ht="30" customHeight="1" thickBot="1">
      <c r="A1114" s="1">
        <v>15</v>
      </c>
      <c r="B1114" s="319" t="s">
        <v>1152</v>
      </c>
      <c r="C1114" s="42"/>
      <c r="D1114" s="66" t="s">
        <v>51</v>
      </c>
      <c r="E1114" s="66"/>
      <c r="F1114" s="67">
        <v>0.41499999999999998</v>
      </c>
      <c r="G1114" s="44"/>
      <c r="H1114" s="45"/>
      <c r="I1114" s="68"/>
      <c r="J1114" s="68"/>
      <c r="K1114" s="42"/>
      <c r="L1114" s="42"/>
      <c r="M1114" s="42"/>
      <c r="N1114" s="56"/>
      <c r="O1114" s="56"/>
      <c r="P1114" s="56"/>
      <c r="Q1114" s="56"/>
      <c r="R1114" s="56"/>
      <c r="S1114" s="56"/>
      <c r="T1114" s="56"/>
      <c r="U1114" s="56"/>
      <c r="V1114" s="56"/>
      <c r="W1114" s="56"/>
      <c r="X1114" s="56"/>
      <c r="Y1114" s="56"/>
      <c r="Z1114" s="56"/>
      <c r="AA1114" s="56"/>
      <c r="AB1114" s="56"/>
      <c r="AC1114" s="62" t="s">
        <v>52</v>
      </c>
      <c r="AD1114" s="69"/>
      <c r="AE1114" s="70" t="s">
        <v>53</v>
      </c>
      <c r="AF1114" s="69"/>
      <c r="AG1114" s="56"/>
      <c r="AH1114" s="47"/>
      <c r="AI1114" s="48"/>
      <c r="AJ1114" s="48"/>
      <c r="AK1114" s="47"/>
      <c r="AL1114" s="49"/>
      <c r="AM1114" s="47"/>
      <c r="AN1114" s="47"/>
      <c r="AO1114" s="47"/>
      <c r="AP1114" s="47"/>
      <c r="AQ1114" s="49"/>
      <c r="AR1114" s="47" t="s">
        <v>52</v>
      </c>
      <c r="AS1114" s="47"/>
      <c r="AT1114" s="47" t="s">
        <v>53</v>
      </c>
      <c r="AU1114" s="47"/>
      <c r="AV1114" s="47"/>
      <c r="AW1114" s="65"/>
    </row>
    <row r="1115" spans="1:49" ht="30" customHeight="1" thickBot="1">
      <c r="A1115" s="1">
        <v>15</v>
      </c>
      <c r="B1115" s="319" t="s">
        <v>1152</v>
      </c>
      <c r="C1115" s="42"/>
      <c r="D1115" s="71" t="s">
        <v>54</v>
      </c>
      <c r="E1115" s="45"/>
      <c r="F1115" s="45"/>
      <c r="G1115" s="45"/>
      <c r="H1115" s="45"/>
      <c r="I1115" s="45"/>
      <c r="J1115" s="45"/>
      <c r="K1115" s="72"/>
      <c r="L1115" s="72"/>
      <c r="M1115" s="73" t="s">
        <v>55</v>
      </c>
      <c r="N1115" s="74"/>
      <c r="O1115" s="74"/>
      <c r="P1115" s="74"/>
      <c r="Q1115" s="74"/>
      <c r="R1115" s="74"/>
      <c r="S1115" s="74"/>
      <c r="T1115" s="74"/>
      <c r="U1115" s="74"/>
      <c r="V1115" s="74"/>
      <c r="W1115" s="74"/>
      <c r="X1115" s="74"/>
      <c r="Y1115" s="74"/>
      <c r="Z1115" s="74"/>
      <c r="AA1115" s="74"/>
      <c r="AB1115" s="74"/>
      <c r="AC1115" s="75" t="s">
        <v>1</v>
      </c>
      <c r="AD1115" s="76"/>
      <c r="AE1115" s="76" t="s">
        <v>2</v>
      </c>
      <c r="AF1115" s="76"/>
      <c r="AG1115" s="77" t="s">
        <v>56</v>
      </c>
      <c r="AH1115" s="78" t="s">
        <v>57</v>
      </c>
      <c r="AI1115" s="79"/>
      <c r="AJ1115" s="79"/>
      <c r="AK1115" s="80"/>
      <c r="AL1115" s="15"/>
      <c r="AM1115" s="80"/>
      <c r="AN1115" s="80"/>
      <c r="AO1115" s="80"/>
      <c r="AP1115" s="80"/>
      <c r="AQ1115" s="15"/>
      <c r="AR1115" s="78" t="s">
        <v>1</v>
      </c>
      <c r="AS1115" s="81"/>
      <c r="AT1115" s="78" t="s">
        <v>2</v>
      </c>
      <c r="AU1115" s="81"/>
      <c r="AV1115" s="82" t="s">
        <v>56</v>
      </c>
      <c r="AW1115" s="83"/>
    </row>
    <row r="1116" spans="1:49" ht="42" customHeight="1">
      <c r="A1116" s="1">
        <v>15</v>
      </c>
      <c r="B1116" s="319" t="s">
        <v>1152</v>
      </c>
      <c r="C1116" s="42"/>
      <c r="D1116" s="474" t="s">
        <v>4</v>
      </c>
      <c r="E1116" s="476" t="s">
        <v>5</v>
      </c>
      <c r="F1116" s="476" t="s">
        <v>6</v>
      </c>
      <c r="G1116" s="476" t="s">
        <v>58</v>
      </c>
      <c r="H1116" s="476" t="s">
        <v>7</v>
      </c>
      <c r="I1116" s="20" t="s">
        <v>8</v>
      </c>
      <c r="J1116" s="20"/>
      <c r="K1116" s="84" t="s">
        <v>9</v>
      </c>
      <c r="L1116" s="85" t="s">
        <v>59</v>
      </c>
      <c r="M1116" s="478" t="s">
        <v>60</v>
      </c>
      <c r="N1116" s="480" t="s">
        <v>61</v>
      </c>
      <c r="O1116" s="482" t="s">
        <v>62</v>
      </c>
      <c r="P1116" s="482" t="s">
        <v>10</v>
      </c>
      <c r="Q1116" s="484" t="s">
        <v>63</v>
      </c>
      <c r="R1116" s="482" t="s">
        <v>64</v>
      </c>
      <c r="S1116" s="482" t="s">
        <v>65</v>
      </c>
      <c r="T1116" s="482" t="s">
        <v>66</v>
      </c>
      <c r="U1116" s="482" t="s">
        <v>67</v>
      </c>
      <c r="V1116" s="484" t="s">
        <v>11</v>
      </c>
      <c r="W1116" s="251" t="s">
        <v>12</v>
      </c>
      <c r="X1116" s="86" t="s">
        <v>13</v>
      </c>
      <c r="Y1116" s="86" t="s">
        <v>14</v>
      </c>
      <c r="Z1116" s="252" t="s">
        <v>15</v>
      </c>
      <c r="AA1116" s="484" t="s">
        <v>16</v>
      </c>
      <c r="AB1116" s="482" t="s">
        <v>17</v>
      </c>
      <c r="AC1116" s="87" t="s">
        <v>18</v>
      </c>
      <c r="AD1116" s="88" t="s">
        <v>19</v>
      </c>
      <c r="AE1116" s="87" t="s">
        <v>30</v>
      </c>
      <c r="AF1116" s="88" t="s">
        <v>21</v>
      </c>
      <c r="AG1116" s="89" t="s">
        <v>22</v>
      </c>
      <c r="AH1116" s="468" t="s">
        <v>23</v>
      </c>
      <c r="AI1116" s="470" t="s">
        <v>24</v>
      </c>
      <c r="AJ1116" s="470" t="s">
        <v>25</v>
      </c>
      <c r="AK1116" s="470" t="s">
        <v>26</v>
      </c>
      <c r="AL1116" s="91" t="s">
        <v>68</v>
      </c>
      <c r="AM1116" s="90" t="s">
        <v>27</v>
      </c>
      <c r="AN1116" s="92" t="s">
        <v>28</v>
      </c>
      <c r="AO1116" s="93" t="s">
        <v>29</v>
      </c>
      <c r="AP1116" s="28" t="s">
        <v>16</v>
      </c>
      <c r="AQ1116" s="472" t="s">
        <v>17</v>
      </c>
      <c r="AR1116" s="94" t="s">
        <v>18</v>
      </c>
      <c r="AS1116" s="95" t="s">
        <v>19</v>
      </c>
      <c r="AT1116" s="94" t="s">
        <v>30</v>
      </c>
      <c r="AU1116" s="95" t="s">
        <v>21</v>
      </c>
      <c r="AV1116" s="96" t="s">
        <v>31</v>
      </c>
      <c r="AW1116" s="83"/>
    </row>
    <row r="1117" spans="1:49" ht="30" customHeight="1" thickBot="1">
      <c r="A1117" s="1">
        <v>15</v>
      </c>
      <c r="B1117" s="319" t="s">
        <v>1152</v>
      </c>
      <c r="C1117" s="42"/>
      <c r="D1117" s="475"/>
      <c r="E1117" s="477"/>
      <c r="F1117" s="477"/>
      <c r="G1117" s="477"/>
      <c r="H1117" s="477"/>
      <c r="I1117" s="97" t="s">
        <v>69</v>
      </c>
      <c r="J1117" s="97" t="s">
        <v>70</v>
      </c>
      <c r="K1117" s="98" t="s">
        <v>34</v>
      </c>
      <c r="L1117" s="99" t="s">
        <v>35</v>
      </c>
      <c r="M1117" s="479"/>
      <c r="N1117" s="481"/>
      <c r="O1117" s="483"/>
      <c r="P1117" s="483"/>
      <c r="Q1117" s="485"/>
      <c r="R1117" s="483"/>
      <c r="S1117" s="483"/>
      <c r="T1117" s="483"/>
      <c r="U1117" s="483"/>
      <c r="V1117" s="485"/>
      <c r="W1117" s="100" t="s">
        <v>36</v>
      </c>
      <c r="X1117" s="100" t="s">
        <v>37</v>
      </c>
      <c r="Y1117" s="100" t="s">
        <v>38</v>
      </c>
      <c r="Z1117" s="101" t="s">
        <v>39</v>
      </c>
      <c r="AA1117" s="485"/>
      <c r="AB1117" s="483"/>
      <c r="AC1117" s="102" t="s">
        <v>40</v>
      </c>
      <c r="AD1117" s="103" t="s">
        <v>40</v>
      </c>
      <c r="AE1117" s="102" t="s">
        <v>40</v>
      </c>
      <c r="AF1117" s="103" t="s">
        <v>40</v>
      </c>
      <c r="AG1117" s="104">
        <v>10</v>
      </c>
      <c r="AH1117" s="469"/>
      <c r="AI1117" s="471"/>
      <c r="AJ1117" s="471"/>
      <c r="AK1117" s="471"/>
      <c r="AL1117" s="36" t="s">
        <v>41</v>
      </c>
      <c r="AM1117" s="105" t="s">
        <v>42</v>
      </c>
      <c r="AN1117" s="106" t="s">
        <v>43</v>
      </c>
      <c r="AO1117" s="107" t="s">
        <v>39</v>
      </c>
      <c r="AP1117" s="37" t="s">
        <v>44</v>
      </c>
      <c r="AQ1117" s="473"/>
      <c r="AR1117" s="108" t="s">
        <v>40</v>
      </c>
      <c r="AS1117" s="109" t="s">
        <v>40</v>
      </c>
      <c r="AT1117" s="108" t="s">
        <v>40</v>
      </c>
      <c r="AU1117" s="109" t="s">
        <v>40</v>
      </c>
      <c r="AV1117" s="40">
        <v>10</v>
      </c>
      <c r="AW1117" s="83"/>
    </row>
    <row r="1118" spans="1:49" ht="30" customHeight="1">
      <c r="A1118" s="1">
        <v>15</v>
      </c>
      <c r="B1118" s="319" t="s">
        <v>1152</v>
      </c>
      <c r="C1118" s="339"/>
      <c r="D1118" s="273" t="s">
        <v>1154</v>
      </c>
      <c r="E1118" s="274" t="s">
        <v>82</v>
      </c>
      <c r="F1118" s="275" t="s">
        <v>1155</v>
      </c>
      <c r="G1118" s="112" t="s">
        <v>73</v>
      </c>
      <c r="H1118" s="113"/>
      <c r="I1118" s="114"/>
      <c r="J1118" s="115"/>
      <c r="K1118" s="116">
        <v>6</v>
      </c>
      <c r="L1118" s="337">
        <v>81</v>
      </c>
      <c r="M1118" s="278" t="s">
        <v>1156</v>
      </c>
      <c r="N1118" s="119" t="s">
        <v>134</v>
      </c>
      <c r="O1118" s="120">
        <v>2</v>
      </c>
      <c r="P1118" s="121" t="s">
        <v>135</v>
      </c>
      <c r="Q1118" s="121">
        <v>0</v>
      </c>
      <c r="R1118" s="121">
        <v>0</v>
      </c>
      <c r="S1118" s="122">
        <v>0</v>
      </c>
      <c r="T1118" s="122">
        <v>0</v>
      </c>
      <c r="U1118" s="122">
        <v>0</v>
      </c>
      <c r="V1118" s="123">
        <v>0</v>
      </c>
      <c r="W1118" s="124">
        <v>28</v>
      </c>
      <c r="X1118" s="338">
        <v>1</v>
      </c>
      <c r="Y1118" s="126">
        <v>2</v>
      </c>
      <c r="Z1118" s="127">
        <f t="shared" ref="Z1118:Z1121" si="335">K1118*L1118*W1118*Y1118/12/1000</f>
        <v>2.2679999999999998</v>
      </c>
      <c r="AA1118" s="121">
        <v>0</v>
      </c>
      <c r="AB1118" s="128" t="s">
        <v>80</v>
      </c>
      <c r="AC1118" s="129" t="s">
        <v>56</v>
      </c>
      <c r="AD1118" s="130" t="s">
        <v>56</v>
      </c>
      <c r="AE1118" s="129" t="s">
        <v>56</v>
      </c>
      <c r="AF1118" s="130">
        <f t="shared" ref="AF1118:AF1121" si="336">$B$2*Z1118/Y1118</f>
        <v>34.019999999999996</v>
      </c>
      <c r="AG1118" s="131">
        <f t="shared" ref="AG1118:AG1121" si="337">Y1118*AF1118*120</f>
        <v>8164.7999999999993</v>
      </c>
      <c r="AH1118" s="132" t="s">
        <v>113</v>
      </c>
      <c r="AI1118" s="133"/>
      <c r="AJ1118" s="134"/>
      <c r="AK1118" s="135"/>
      <c r="AL1118" s="136"/>
      <c r="AM1118" s="137"/>
      <c r="AN1118" s="138"/>
      <c r="AO1118" s="139">
        <f t="shared" ref="AO1118:AO1137" si="338">IFERROR((AM1118/1000)*K1118*L1118*AN1118/12,0)</f>
        <v>0</v>
      </c>
      <c r="AP1118" s="140" t="s">
        <v>82</v>
      </c>
      <c r="AQ1118" s="141" t="str" cm="1">
        <f t="array" ref="AQ1118">_xlfn.IFS(OR($G1118="公衆街路灯A",$G1118="定額電灯"),$G1118&amp;AP1118,COUNTIF(G1118,"*従量電灯*"),G1118,1,"-")</f>
        <v>従量電灯</v>
      </c>
      <c r="AR1118" s="142" t="str" cm="1">
        <f t="array" ref="AR1118">_xlfn.IFS($AN1118=0,"-",OR($AH1118="対象外",$AH1118="-"),"-",OR($G1118="公衆街路灯A",$G1118="定額電灯"),_xlfn.XLOOKUP($AQ1118,削除禁止_電灯料金!$B:$B,削除禁止_電灯料金!$E:$E,0),1,"-")</f>
        <v>-</v>
      </c>
      <c r="AS1118" s="143" t="str" cm="1">
        <f t="array" ref="AS1118">_xlfn.IFS($AR1118="-","-",OR($G1118="公衆街路灯A",$G1118="定額電灯"),_xlfn.XLOOKUP(AQ1118,削除禁止_電灯料金!$B:$B,削除禁止_電灯料金!$D:$D,0),1,"-")</f>
        <v>-</v>
      </c>
      <c r="AT1118" s="142">
        <f>IFERROR(IF(OR($G1118="公衆街路灯A",$G1118="定額電灯"),"-",ROUND((_xlfn.XLOOKUP($AQ1118,削除禁止_電灯料金!$B:$B,削除禁止_電灯料金!$E:$E)*AM1118/1000*$K1118*$L1118/12),2)),"-")</f>
        <v>0</v>
      </c>
      <c r="AU1118" s="143">
        <f>IFERROR(IF(OR($G1118="公衆街路灯A",$G1118="定額電灯"),"-",ROUND((AM1118/1000*$K1118*$L1118/12)*_xlfn.XLOOKUP($A1118,削除禁止_電灯料金!K:K,削除禁止_電灯料金!M:M,"-"),2)),"-")</f>
        <v>0</v>
      </c>
      <c r="AV1118" s="144">
        <f>IFERROR(IF(OR($G1118="公衆街路灯A",$G1118="定額電灯"),ROUND((((AR1118+AS1118)*AN1118))*12*_xlfn.XLOOKUP($A1118,削除禁止_電灯料金!K:K,削除禁止_電灯料金!N:N),0),ROUND((AT1118+AU1118)*AN1118*12*_xlfn.XLOOKUP($A1118,削除禁止_電灯料金!K:K,削除禁止_電灯料金!N:N),0)),0)</f>
        <v>0</v>
      </c>
      <c r="AW1118" s="145"/>
    </row>
    <row r="1119" spans="1:49" ht="30" customHeight="1">
      <c r="A1119" s="1">
        <v>15</v>
      </c>
      <c r="B1119" s="319" t="s">
        <v>1152</v>
      </c>
      <c r="C1119" s="333"/>
      <c r="D1119" s="262" t="s">
        <v>1157</v>
      </c>
      <c r="E1119" s="263" t="s">
        <v>82</v>
      </c>
      <c r="F1119" s="264" t="s">
        <v>1158</v>
      </c>
      <c r="G1119" s="148" t="s">
        <v>73</v>
      </c>
      <c r="H1119" s="149"/>
      <c r="I1119" s="150"/>
      <c r="J1119" s="151"/>
      <c r="K1119" s="152">
        <v>1</v>
      </c>
      <c r="L1119" s="266">
        <v>365</v>
      </c>
      <c r="M1119" s="281" t="s">
        <v>1159</v>
      </c>
      <c r="N1119" s="119" t="s">
        <v>75</v>
      </c>
      <c r="O1119" s="120">
        <v>1</v>
      </c>
      <c r="P1119" s="155" t="s">
        <v>347</v>
      </c>
      <c r="Q1119" s="155">
        <v>0</v>
      </c>
      <c r="R1119" s="155">
        <v>0</v>
      </c>
      <c r="S1119" s="156">
        <v>0</v>
      </c>
      <c r="T1119" s="156">
        <v>0</v>
      </c>
      <c r="U1119" s="156">
        <v>0</v>
      </c>
      <c r="V1119" s="157">
        <v>0</v>
      </c>
      <c r="W1119" s="158">
        <v>18</v>
      </c>
      <c r="X1119" s="329">
        <v>2</v>
      </c>
      <c r="Y1119" s="160">
        <v>2</v>
      </c>
      <c r="Z1119" s="161">
        <f t="shared" si="335"/>
        <v>1.095</v>
      </c>
      <c r="AA1119" s="155">
        <v>0</v>
      </c>
      <c r="AB1119" s="162" t="s">
        <v>80</v>
      </c>
      <c r="AC1119" s="163" t="s">
        <v>56</v>
      </c>
      <c r="AD1119" s="164" t="s">
        <v>56</v>
      </c>
      <c r="AE1119" s="163" t="s">
        <v>56</v>
      </c>
      <c r="AF1119" s="164">
        <f t="shared" si="336"/>
        <v>16.425000000000001</v>
      </c>
      <c r="AG1119" s="165">
        <f t="shared" si="337"/>
        <v>3942</v>
      </c>
      <c r="AH1119" s="166" t="s">
        <v>81</v>
      </c>
      <c r="AI1119" s="167"/>
      <c r="AJ1119" s="168"/>
      <c r="AK1119" s="169"/>
      <c r="AL1119" s="170"/>
      <c r="AM1119" s="171"/>
      <c r="AN1119" s="172"/>
      <c r="AO1119" s="173">
        <f t="shared" si="338"/>
        <v>0</v>
      </c>
      <c r="AP1119" s="174" t="s">
        <v>82</v>
      </c>
      <c r="AQ1119" s="175" t="str" cm="1">
        <f t="array" ref="AQ1119">_xlfn.IFS(OR($G1119="公衆街路灯A",$G1119="定額電灯"),$G1119&amp;AP1119,COUNTIF(G1119,"*従量電灯*"),G1119,1,"-")</f>
        <v>従量電灯</v>
      </c>
      <c r="AR1119" s="176" t="str" cm="1">
        <f t="array" ref="AR1119">_xlfn.IFS($AN1119=0,"-",OR($AH1119="対象外",$AH1119="-"),"-",OR($G1119="公衆街路灯A",$G1119="定額電灯"),_xlfn.XLOOKUP($AQ1119,削除禁止_電灯料金!$B:$B,削除禁止_電灯料金!$E:$E,0),1,"-")</f>
        <v>-</v>
      </c>
      <c r="AS1119" s="177" t="str" cm="1">
        <f t="array" ref="AS1119">_xlfn.IFS($AR1119="-","-",OR($G1119="公衆街路灯A",$G1119="定額電灯"),_xlfn.XLOOKUP(AQ1119,削除禁止_電灯料金!$B:$B,削除禁止_電灯料金!$D:$D,0),1,"-")</f>
        <v>-</v>
      </c>
      <c r="AT1119" s="176">
        <f>IFERROR(IF(OR($G1119="公衆街路灯A",$G1119="定額電灯"),"-",ROUND((_xlfn.XLOOKUP($AQ1119,削除禁止_電灯料金!$B:$B,削除禁止_電灯料金!$E:$E)*AM1119/1000*$K1119*$L1119/12),2)),"-")</f>
        <v>0</v>
      </c>
      <c r="AU1119" s="177">
        <f>IFERROR(IF(OR($G1119="公衆街路灯A",$G1119="定額電灯"),"-",ROUND((AM1119/1000*$K1119*$L1119/12)*_xlfn.XLOOKUP($A1119,削除禁止_電灯料金!K:K,削除禁止_電灯料金!M:M,"-"),2)),"-")</f>
        <v>0</v>
      </c>
      <c r="AV1119" s="178">
        <f>IFERROR(IF(OR($G1119="公衆街路灯A",$G1119="定額電灯"),ROUND((((AR1119+AS1119)*AN1119))*12*_xlfn.XLOOKUP($A1119,削除禁止_電灯料金!K:K,削除禁止_電灯料金!N:N),0),ROUND((AT1119+AU1119)*AN1119*12*_xlfn.XLOOKUP($A1119,削除禁止_電灯料金!K:K,削除禁止_電灯料金!N:N),0)),0)</f>
        <v>0</v>
      </c>
      <c r="AW1119" s="145"/>
    </row>
    <row r="1120" spans="1:49" ht="30" customHeight="1">
      <c r="A1120" s="1">
        <v>15</v>
      </c>
      <c r="B1120" s="319" t="s">
        <v>1152</v>
      </c>
      <c r="C1120" s="328"/>
      <c r="D1120" s="262" t="s">
        <v>1157</v>
      </c>
      <c r="E1120" s="263" t="s">
        <v>82</v>
      </c>
      <c r="F1120" s="264" t="s">
        <v>1013</v>
      </c>
      <c r="G1120" s="148" t="s">
        <v>73</v>
      </c>
      <c r="H1120" s="149"/>
      <c r="I1120" s="150"/>
      <c r="J1120" s="151"/>
      <c r="K1120" s="152">
        <v>3</v>
      </c>
      <c r="L1120" s="266">
        <v>365</v>
      </c>
      <c r="M1120" s="281" t="s">
        <v>1160</v>
      </c>
      <c r="N1120" s="119" t="s">
        <v>75</v>
      </c>
      <c r="O1120" s="120">
        <v>1</v>
      </c>
      <c r="P1120" s="155" t="s">
        <v>1161</v>
      </c>
      <c r="Q1120" s="155">
        <v>0</v>
      </c>
      <c r="R1120" s="155">
        <v>0</v>
      </c>
      <c r="S1120" s="156">
        <v>0</v>
      </c>
      <c r="T1120" s="156">
        <v>0</v>
      </c>
      <c r="U1120" s="156">
        <v>0</v>
      </c>
      <c r="V1120" s="157">
        <v>0</v>
      </c>
      <c r="W1120" s="158">
        <v>54</v>
      </c>
      <c r="X1120" s="329">
        <v>2</v>
      </c>
      <c r="Y1120" s="160">
        <v>2</v>
      </c>
      <c r="Z1120" s="161">
        <f t="shared" si="335"/>
        <v>9.8550000000000004</v>
      </c>
      <c r="AA1120" s="155">
        <v>0</v>
      </c>
      <c r="AB1120" s="162" t="s">
        <v>80</v>
      </c>
      <c r="AC1120" s="163" t="s">
        <v>56</v>
      </c>
      <c r="AD1120" s="164" t="s">
        <v>56</v>
      </c>
      <c r="AE1120" s="163" t="s">
        <v>56</v>
      </c>
      <c r="AF1120" s="164">
        <f t="shared" si="336"/>
        <v>147.82500000000002</v>
      </c>
      <c r="AG1120" s="165">
        <f t="shared" si="337"/>
        <v>35478.000000000007</v>
      </c>
      <c r="AH1120" s="166" t="s">
        <v>81</v>
      </c>
      <c r="AI1120" s="167"/>
      <c r="AJ1120" s="168"/>
      <c r="AK1120" s="169"/>
      <c r="AL1120" s="170"/>
      <c r="AM1120" s="171"/>
      <c r="AN1120" s="172"/>
      <c r="AO1120" s="173">
        <f t="shared" si="338"/>
        <v>0</v>
      </c>
      <c r="AP1120" s="174" t="s">
        <v>82</v>
      </c>
      <c r="AQ1120" s="175" t="str" cm="1">
        <f t="array" ref="AQ1120">_xlfn.IFS(OR($G1120="公衆街路灯A",$G1120="定額電灯"),$G1120&amp;AP1120,COUNTIF(G1120,"*従量電灯*"),G1120,1,"-")</f>
        <v>従量電灯</v>
      </c>
      <c r="AR1120" s="176" t="str" cm="1">
        <f t="array" ref="AR1120">_xlfn.IFS($AN1120=0,"-",OR($AH1120="対象外",$AH1120="-"),"-",OR($G1120="公衆街路灯A",$G1120="定額電灯"),_xlfn.XLOOKUP($AQ1120,削除禁止_電灯料金!$B:$B,削除禁止_電灯料金!$E:$E,0),1,"-")</f>
        <v>-</v>
      </c>
      <c r="AS1120" s="177" t="str" cm="1">
        <f t="array" ref="AS1120">_xlfn.IFS($AR1120="-","-",OR($G1120="公衆街路灯A",$G1120="定額電灯"),_xlfn.XLOOKUP(AQ1120,削除禁止_電灯料金!$B:$B,削除禁止_電灯料金!$D:$D,0),1,"-")</f>
        <v>-</v>
      </c>
      <c r="AT1120" s="176">
        <f>IFERROR(IF(OR($G1120="公衆街路灯A",$G1120="定額電灯"),"-",ROUND((_xlfn.XLOOKUP($AQ1120,削除禁止_電灯料金!$B:$B,削除禁止_電灯料金!$E:$E)*AM1120/1000*$K1120*$L1120/12),2)),"-")</f>
        <v>0</v>
      </c>
      <c r="AU1120" s="177">
        <f>IFERROR(IF(OR($G1120="公衆街路灯A",$G1120="定額電灯"),"-",ROUND((AM1120/1000*$K1120*$L1120/12)*_xlfn.XLOOKUP($A1120,削除禁止_電灯料金!K:K,削除禁止_電灯料金!M:M,"-"),2)),"-")</f>
        <v>0</v>
      </c>
      <c r="AV1120" s="178">
        <f>IFERROR(IF(OR($G1120="公衆街路灯A",$G1120="定額電灯"),ROUND((((AR1120+AS1120)*AN1120))*12*_xlfn.XLOOKUP($A1120,削除禁止_電灯料金!K:K,削除禁止_電灯料金!N:N),0),ROUND((AT1120+AU1120)*AN1120*12*_xlfn.XLOOKUP($A1120,削除禁止_電灯料金!K:K,削除禁止_電灯料金!N:N),0)),0)</f>
        <v>0</v>
      </c>
      <c r="AW1120" s="145"/>
    </row>
    <row r="1121" spans="1:49" ht="30" customHeight="1">
      <c r="A1121" s="1">
        <v>15</v>
      </c>
      <c r="B1121" s="319" t="s">
        <v>1152</v>
      </c>
      <c r="C1121" s="328"/>
      <c r="D1121" s="262" t="s">
        <v>1157</v>
      </c>
      <c r="E1121" s="263" t="s">
        <v>82</v>
      </c>
      <c r="F1121" s="264" t="s">
        <v>1013</v>
      </c>
      <c r="G1121" s="148" t="s">
        <v>73</v>
      </c>
      <c r="H1121" s="149"/>
      <c r="I1121" s="150"/>
      <c r="J1121" s="151"/>
      <c r="K1121" s="152">
        <v>3</v>
      </c>
      <c r="L1121" s="266">
        <v>365</v>
      </c>
      <c r="M1121" s="281" t="s">
        <v>1162</v>
      </c>
      <c r="N1121" s="119" t="s">
        <v>389</v>
      </c>
      <c r="O1121" s="120">
        <v>1</v>
      </c>
      <c r="P1121" s="155" t="s">
        <v>1163</v>
      </c>
      <c r="Q1121" s="155">
        <v>0</v>
      </c>
      <c r="R1121" s="155">
        <v>0</v>
      </c>
      <c r="S1121" s="156">
        <v>0</v>
      </c>
      <c r="T1121" s="156">
        <v>0</v>
      </c>
      <c r="U1121" s="156">
        <v>0</v>
      </c>
      <c r="V1121" s="157">
        <v>0</v>
      </c>
      <c r="W1121" s="158">
        <v>26</v>
      </c>
      <c r="X1121" s="329">
        <v>1</v>
      </c>
      <c r="Y1121" s="160">
        <v>1</v>
      </c>
      <c r="Z1121" s="161">
        <f t="shared" si="335"/>
        <v>2.3725000000000001</v>
      </c>
      <c r="AA1121" s="155">
        <v>0</v>
      </c>
      <c r="AB1121" s="162" t="s">
        <v>80</v>
      </c>
      <c r="AC1121" s="163" t="s">
        <v>56</v>
      </c>
      <c r="AD1121" s="164" t="s">
        <v>56</v>
      </c>
      <c r="AE1121" s="163" t="s">
        <v>56</v>
      </c>
      <c r="AF1121" s="164">
        <f t="shared" si="336"/>
        <v>71.174999999999997</v>
      </c>
      <c r="AG1121" s="165">
        <f t="shared" si="337"/>
        <v>8541</v>
      </c>
      <c r="AH1121" s="166" t="s">
        <v>81</v>
      </c>
      <c r="AI1121" s="167"/>
      <c r="AJ1121" s="168"/>
      <c r="AK1121" s="169"/>
      <c r="AL1121" s="170"/>
      <c r="AM1121" s="171"/>
      <c r="AN1121" s="172"/>
      <c r="AO1121" s="173">
        <f t="shared" si="338"/>
        <v>0</v>
      </c>
      <c r="AP1121" s="174" t="s">
        <v>82</v>
      </c>
      <c r="AQ1121" s="175" t="str" cm="1">
        <f t="array" ref="AQ1121">_xlfn.IFS(OR($G1121="公衆街路灯A",$G1121="定額電灯"),$G1121&amp;AP1121,COUNTIF(G1121,"*従量電灯*"),G1121,1,"-")</f>
        <v>従量電灯</v>
      </c>
      <c r="AR1121" s="176" t="str" cm="1">
        <f t="array" ref="AR1121">_xlfn.IFS($AN1121=0,"-",OR($AH1121="対象外",$AH1121="-"),"-",OR($G1121="公衆街路灯A",$G1121="定額電灯"),_xlfn.XLOOKUP($AQ1121,削除禁止_電灯料金!$B:$B,削除禁止_電灯料金!$E:$E,0),1,"-")</f>
        <v>-</v>
      </c>
      <c r="AS1121" s="177" t="str" cm="1">
        <f t="array" ref="AS1121">_xlfn.IFS($AR1121="-","-",OR($G1121="公衆街路灯A",$G1121="定額電灯"),_xlfn.XLOOKUP(AQ1121,削除禁止_電灯料金!$B:$B,削除禁止_電灯料金!$D:$D,0),1,"-")</f>
        <v>-</v>
      </c>
      <c r="AT1121" s="176">
        <f>IFERROR(IF(OR($G1121="公衆街路灯A",$G1121="定額電灯"),"-",ROUND((_xlfn.XLOOKUP($AQ1121,削除禁止_電灯料金!$B:$B,削除禁止_電灯料金!$E:$E)*AM1121/1000*$K1121*$L1121/12),2)),"-")</f>
        <v>0</v>
      </c>
      <c r="AU1121" s="177">
        <f>IFERROR(IF(OR($G1121="公衆街路灯A",$G1121="定額電灯"),"-",ROUND((AM1121/1000*$K1121*$L1121/12)*_xlfn.XLOOKUP($A1121,削除禁止_電灯料金!K:K,削除禁止_電灯料金!M:M,"-"),2)),"-")</f>
        <v>0</v>
      </c>
      <c r="AV1121" s="178">
        <f>IFERROR(IF(OR($G1121="公衆街路灯A",$G1121="定額電灯"),ROUND((((AR1121+AS1121)*AN1121))*12*_xlfn.XLOOKUP($A1121,削除禁止_電灯料金!K:K,削除禁止_電灯料金!N:N),0),ROUND((AT1121+AU1121)*AN1121*12*_xlfn.XLOOKUP($A1121,削除禁止_電灯料金!K:K,削除禁止_電灯料金!N:N),0)),0)</f>
        <v>0</v>
      </c>
      <c r="AW1121" s="145"/>
    </row>
    <row r="1122" spans="1:49" ht="30" customHeight="1">
      <c r="A1122" s="1">
        <v>15</v>
      </c>
      <c r="B1122" s="319" t="s">
        <v>1152</v>
      </c>
      <c r="C1122" s="328"/>
      <c r="D1122" s="268" t="s">
        <v>1157</v>
      </c>
      <c r="E1122" s="269" t="s">
        <v>82</v>
      </c>
      <c r="F1122" s="270" t="s">
        <v>1015</v>
      </c>
      <c r="G1122" s="182" t="s">
        <v>73</v>
      </c>
      <c r="H1122" s="183" t="s">
        <v>118</v>
      </c>
      <c r="I1122" s="184"/>
      <c r="J1122" s="185"/>
      <c r="K1122" s="186">
        <v>3</v>
      </c>
      <c r="L1122" s="330">
        <v>365</v>
      </c>
      <c r="M1122" s="313" t="s">
        <v>1164</v>
      </c>
      <c r="N1122" s="189" t="s">
        <v>172</v>
      </c>
      <c r="O1122" s="190">
        <v>1</v>
      </c>
      <c r="P1122" s="191" t="s">
        <v>249</v>
      </c>
      <c r="Q1122" s="191">
        <v>0</v>
      </c>
      <c r="R1122" s="191">
        <v>0</v>
      </c>
      <c r="S1122" s="192">
        <v>0</v>
      </c>
      <c r="T1122" s="192">
        <v>0</v>
      </c>
      <c r="U1122" s="192">
        <v>0</v>
      </c>
      <c r="V1122" s="193">
        <v>0</v>
      </c>
      <c r="W1122" s="194">
        <v>54</v>
      </c>
      <c r="X1122" s="331">
        <v>3</v>
      </c>
      <c r="Y1122" s="196">
        <v>3</v>
      </c>
      <c r="Z1122" s="197">
        <v>0</v>
      </c>
      <c r="AA1122" s="191">
        <v>0</v>
      </c>
      <c r="AB1122" s="198" t="s">
        <v>80</v>
      </c>
      <c r="AC1122" s="199" t="s">
        <v>56</v>
      </c>
      <c r="AD1122" s="200" t="s">
        <v>56</v>
      </c>
      <c r="AE1122" s="199" t="s">
        <v>56</v>
      </c>
      <c r="AF1122" s="200">
        <v>0</v>
      </c>
      <c r="AG1122" s="201">
        <v>0</v>
      </c>
      <c r="AH1122" s="201" t="s">
        <v>124</v>
      </c>
      <c r="AI1122" s="202" t="s">
        <v>124</v>
      </c>
      <c r="AJ1122" s="203"/>
      <c r="AK1122" s="204"/>
      <c r="AL1122" s="194"/>
      <c r="AM1122" s="205"/>
      <c r="AN1122" s="206"/>
      <c r="AO1122" s="200">
        <f t="shared" si="338"/>
        <v>0</v>
      </c>
      <c r="AP1122" s="207" t="s">
        <v>82</v>
      </c>
      <c r="AQ1122" s="198" t="str" cm="1">
        <f t="array" ref="AQ1122">_xlfn.IFS(OR($G1122="公衆街路灯A",$G1122="定額電灯"),$G1122&amp;AP1122,COUNTIF(G1122,"*従量電灯*"),G1122,1,"-")</f>
        <v>従量電灯</v>
      </c>
      <c r="AR1122" s="208" t="str" cm="1">
        <f t="array" ref="AR1122">_xlfn.IFS($AN1122=0,"-",OR($AH1122="対象外",$AH1122="-"),"-",OR($G1122="公衆街路灯A",$G1122="定額電灯"),_xlfn.XLOOKUP($AQ1122,削除禁止_電灯料金!$B:$B,削除禁止_電灯料金!$E:$E,0),1,"-")</f>
        <v>-</v>
      </c>
      <c r="AS1122" s="209" t="str" cm="1">
        <f t="array" ref="AS1122">_xlfn.IFS($AR1122="-","-",OR($G1122="公衆街路灯A",$G1122="定額電灯"),_xlfn.XLOOKUP(AQ1122,削除禁止_電灯料金!$B:$B,削除禁止_電灯料金!$D:$D,0),1,"-")</f>
        <v>-</v>
      </c>
      <c r="AT1122" s="208">
        <f>IFERROR(IF(OR($G1122="公衆街路灯A",$G1122="定額電灯"),"-",ROUND((_xlfn.XLOOKUP($AQ1122,削除禁止_電灯料金!$B:$B,削除禁止_電灯料金!$E:$E)*AM1122/1000*$K1122*$L1122/12),2)),"-")</f>
        <v>0</v>
      </c>
      <c r="AU1122" s="209">
        <f>IFERROR(IF(OR($G1122="公衆街路灯A",$G1122="定額電灯"),"-",ROUND((AM1122/1000*$K1122*$L1122/12)*_xlfn.XLOOKUP($A1122,削除禁止_電灯料金!K:K,削除禁止_電灯料金!M:M,"-"),2)),"-")</f>
        <v>0</v>
      </c>
      <c r="AV1122" s="210">
        <f>IFERROR(IF(OR($G1122="公衆街路灯A",$G1122="定額電灯"),ROUND((((AR1122+AS1122)*AN1122))*12*_xlfn.XLOOKUP($A1122,削除禁止_電灯料金!K:K,削除禁止_電灯料金!N:N),0),ROUND((AT1122+AU1122)*AN1122*12*_xlfn.XLOOKUP($A1122,削除禁止_電灯料金!K:K,削除禁止_電灯料金!N:N),0)),0)</f>
        <v>0</v>
      </c>
      <c r="AW1122" s="145"/>
    </row>
    <row r="1123" spans="1:49" ht="30" customHeight="1">
      <c r="A1123" s="1">
        <v>15</v>
      </c>
      <c r="B1123" s="319" t="s">
        <v>1152</v>
      </c>
      <c r="C1123" s="328"/>
      <c r="D1123" s="262" t="s">
        <v>1157</v>
      </c>
      <c r="E1123" s="263" t="s">
        <v>82</v>
      </c>
      <c r="F1123" s="264" t="s">
        <v>1015</v>
      </c>
      <c r="G1123" s="148" t="s">
        <v>73</v>
      </c>
      <c r="H1123" s="149"/>
      <c r="I1123" s="150"/>
      <c r="J1123" s="151"/>
      <c r="K1123" s="152">
        <v>3</v>
      </c>
      <c r="L1123" s="266">
        <v>365</v>
      </c>
      <c r="M1123" s="281" t="s">
        <v>1117</v>
      </c>
      <c r="N1123" s="119" t="s">
        <v>134</v>
      </c>
      <c r="O1123" s="120">
        <v>1</v>
      </c>
      <c r="P1123" s="155" t="s">
        <v>227</v>
      </c>
      <c r="Q1123" s="155">
        <v>0</v>
      </c>
      <c r="R1123" s="155">
        <v>0</v>
      </c>
      <c r="S1123" s="156" t="s">
        <v>403</v>
      </c>
      <c r="T1123" s="156">
        <v>0</v>
      </c>
      <c r="U1123" s="156">
        <v>0</v>
      </c>
      <c r="V1123" s="157">
        <v>0</v>
      </c>
      <c r="W1123" s="158">
        <v>47</v>
      </c>
      <c r="X1123" s="329">
        <v>3</v>
      </c>
      <c r="Y1123" s="160">
        <v>3</v>
      </c>
      <c r="Z1123" s="161">
        <f t="shared" ref="Z1123:Z1129" si="339">K1123*L1123*W1123*Y1123/12/1000</f>
        <v>12.866250000000001</v>
      </c>
      <c r="AA1123" s="155">
        <v>0</v>
      </c>
      <c r="AB1123" s="162" t="s">
        <v>80</v>
      </c>
      <c r="AC1123" s="163" t="s">
        <v>56</v>
      </c>
      <c r="AD1123" s="164" t="s">
        <v>56</v>
      </c>
      <c r="AE1123" s="163" t="s">
        <v>56</v>
      </c>
      <c r="AF1123" s="164">
        <f t="shared" ref="AF1123:AF1129" si="340">$B$2*Z1123/Y1123</f>
        <v>128.66249999999999</v>
      </c>
      <c r="AG1123" s="165">
        <f t="shared" ref="AG1123:AG1129" si="341">Y1123*AF1123*120</f>
        <v>46318.499999999993</v>
      </c>
      <c r="AH1123" s="166" t="s">
        <v>113</v>
      </c>
      <c r="AI1123" s="167"/>
      <c r="AJ1123" s="168"/>
      <c r="AK1123" s="169"/>
      <c r="AL1123" s="170"/>
      <c r="AM1123" s="171"/>
      <c r="AN1123" s="172"/>
      <c r="AO1123" s="173">
        <f t="shared" si="338"/>
        <v>0</v>
      </c>
      <c r="AP1123" s="174" t="s">
        <v>82</v>
      </c>
      <c r="AQ1123" s="175" t="str" cm="1">
        <f t="array" ref="AQ1123">_xlfn.IFS(OR($G1123="公衆街路灯A",$G1123="定額電灯"),$G1123&amp;AP1123,COUNTIF(G1123,"*従量電灯*"),G1123,1,"-")</f>
        <v>従量電灯</v>
      </c>
      <c r="AR1123" s="176" t="str" cm="1">
        <f t="array" ref="AR1123">_xlfn.IFS($AN1123=0,"-",OR($AH1123="対象外",$AH1123="-"),"-",OR($G1123="公衆街路灯A",$G1123="定額電灯"),_xlfn.XLOOKUP($AQ1123,削除禁止_電灯料金!$B:$B,削除禁止_電灯料金!$E:$E,0),1,"-")</f>
        <v>-</v>
      </c>
      <c r="AS1123" s="177" t="str" cm="1">
        <f t="array" ref="AS1123">_xlfn.IFS($AR1123="-","-",OR($G1123="公衆街路灯A",$G1123="定額電灯"),_xlfn.XLOOKUP(AQ1123,削除禁止_電灯料金!$B:$B,削除禁止_電灯料金!$D:$D,0),1,"-")</f>
        <v>-</v>
      </c>
      <c r="AT1123" s="176">
        <f>IFERROR(IF(OR($G1123="公衆街路灯A",$G1123="定額電灯"),"-",ROUND((_xlfn.XLOOKUP($AQ1123,削除禁止_電灯料金!$B:$B,削除禁止_電灯料金!$E:$E)*AM1123/1000*$K1123*$L1123/12),2)),"-")</f>
        <v>0</v>
      </c>
      <c r="AU1123" s="177">
        <f>IFERROR(IF(OR($G1123="公衆街路灯A",$G1123="定額電灯"),"-",ROUND((AM1123/1000*$K1123*$L1123/12)*_xlfn.XLOOKUP($A1123,削除禁止_電灯料金!K:K,削除禁止_電灯料金!M:M,"-"),2)),"-")</f>
        <v>0</v>
      </c>
      <c r="AV1123" s="178">
        <f>IFERROR(IF(OR($G1123="公衆街路灯A",$G1123="定額電灯"),ROUND((((AR1123+AS1123)*AN1123))*12*_xlfn.XLOOKUP($A1123,削除禁止_電灯料金!K:K,削除禁止_電灯料金!N:N),0),ROUND((AT1123+AU1123)*AN1123*12*_xlfn.XLOOKUP($A1123,削除禁止_電灯料金!K:K,削除禁止_電灯料金!N:N),0)),0)</f>
        <v>0</v>
      </c>
      <c r="AW1123" s="145"/>
    </row>
    <row r="1124" spans="1:49" ht="30" customHeight="1" thickBot="1">
      <c r="A1124" s="1">
        <v>15</v>
      </c>
      <c r="B1124" s="319" t="s">
        <v>1152</v>
      </c>
      <c r="C1124" s="340"/>
      <c r="D1124" s="341" t="s">
        <v>1157</v>
      </c>
      <c r="E1124" s="263" t="s">
        <v>82</v>
      </c>
      <c r="F1124" s="342" t="s">
        <v>517</v>
      </c>
      <c r="G1124" s="148" t="s">
        <v>73</v>
      </c>
      <c r="H1124" s="149"/>
      <c r="I1124" s="150"/>
      <c r="J1124" s="151"/>
      <c r="K1124" s="152">
        <v>3</v>
      </c>
      <c r="L1124" s="266">
        <v>365</v>
      </c>
      <c r="M1124" s="281" t="s">
        <v>1159</v>
      </c>
      <c r="N1124" s="119" t="s">
        <v>75</v>
      </c>
      <c r="O1124" s="120">
        <v>1</v>
      </c>
      <c r="P1124" s="155" t="s">
        <v>347</v>
      </c>
      <c r="Q1124" s="155">
        <v>0</v>
      </c>
      <c r="R1124" s="155">
        <v>0</v>
      </c>
      <c r="S1124" s="156">
        <v>0</v>
      </c>
      <c r="T1124" s="156">
        <v>0</v>
      </c>
      <c r="U1124" s="156">
        <v>0</v>
      </c>
      <c r="V1124" s="157">
        <v>0</v>
      </c>
      <c r="W1124" s="158">
        <v>18</v>
      </c>
      <c r="X1124" s="329">
        <v>2</v>
      </c>
      <c r="Y1124" s="160">
        <v>2</v>
      </c>
      <c r="Z1124" s="161">
        <f t="shared" si="339"/>
        <v>3.2850000000000001</v>
      </c>
      <c r="AA1124" s="155">
        <v>0</v>
      </c>
      <c r="AB1124" s="162" t="s">
        <v>80</v>
      </c>
      <c r="AC1124" s="163" t="s">
        <v>56</v>
      </c>
      <c r="AD1124" s="164" t="s">
        <v>56</v>
      </c>
      <c r="AE1124" s="163" t="s">
        <v>56</v>
      </c>
      <c r="AF1124" s="164">
        <f t="shared" si="340"/>
        <v>49.275000000000006</v>
      </c>
      <c r="AG1124" s="165">
        <f t="shared" si="341"/>
        <v>11826.000000000002</v>
      </c>
      <c r="AH1124" s="166" t="s">
        <v>81</v>
      </c>
      <c r="AI1124" s="167"/>
      <c r="AJ1124" s="168"/>
      <c r="AK1124" s="169"/>
      <c r="AL1124" s="170"/>
      <c r="AM1124" s="171"/>
      <c r="AN1124" s="172"/>
      <c r="AO1124" s="173">
        <f t="shared" si="338"/>
        <v>0</v>
      </c>
      <c r="AP1124" s="174" t="s">
        <v>82</v>
      </c>
      <c r="AQ1124" s="175" t="str" cm="1">
        <f t="array" ref="AQ1124">_xlfn.IFS(OR($G1124="公衆街路灯A",$G1124="定額電灯"),$G1124&amp;AP1124,COUNTIF(G1124,"*従量電灯*"),G1124,1,"-")</f>
        <v>従量電灯</v>
      </c>
      <c r="AR1124" s="176" t="str" cm="1">
        <f t="array" ref="AR1124">_xlfn.IFS($AN1124=0,"-",OR($AH1124="対象外",$AH1124="-"),"-",OR($G1124="公衆街路灯A",$G1124="定額電灯"),_xlfn.XLOOKUP($AQ1124,削除禁止_電灯料金!$B:$B,削除禁止_電灯料金!$E:$E,0),1,"-")</f>
        <v>-</v>
      </c>
      <c r="AS1124" s="177" t="str" cm="1">
        <f t="array" ref="AS1124">_xlfn.IFS($AR1124="-","-",OR($G1124="公衆街路灯A",$G1124="定額電灯"),_xlfn.XLOOKUP(AQ1124,削除禁止_電灯料金!$B:$B,削除禁止_電灯料金!$D:$D,0),1,"-")</f>
        <v>-</v>
      </c>
      <c r="AT1124" s="176">
        <f>IFERROR(IF(OR($G1124="公衆街路灯A",$G1124="定額電灯"),"-",ROUND((_xlfn.XLOOKUP($AQ1124,削除禁止_電灯料金!$B:$B,削除禁止_電灯料金!$E:$E)*AM1124/1000*$K1124*$L1124/12),2)),"-")</f>
        <v>0</v>
      </c>
      <c r="AU1124" s="177">
        <f>IFERROR(IF(OR($G1124="公衆街路灯A",$G1124="定額電灯"),"-",ROUND((AM1124/1000*$K1124*$L1124/12)*_xlfn.XLOOKUP($A1124,削除禁止_電灯料金!K:K,削除禁止_電灯料金!M:M,"-"),2)),"-")</f>
        <v>0</v>
      </c>
      <c r="AV1124" s="178">
        <f>IFERROR(IF(OR($G1124="公衆街路灯A",$G1124="定額電灯"),ROUND((((AR1124+AS1124)*AN1124))*12*_xlfn.XLOOKUP($A1124,削除禁止_電灯料金!K:K,削除禁止_電灯料金!N:N),0),ROUND((AT1124+AU1124)*AN1124*12*_xlfn.XLOOKUP($A1124,削除禁止_電灯料金!K:K,削除禁止_電灯料金!N:N),0)),0)</f>
        <v>0</v>
      </c>
      <c r="AW1124" s="145"/>
    </row>
    <row r="1125" spans="1:49" ht="30" customHeight="1">
      <c r="A1125" s="1">
        <v>15</v>
      </c>
      <c r="B1125" s="319" t="s">
        <v>1152</v>
      </c>
      <c r="C1125" s="42"/>
      <c r="D1125" s="262" t="s">
        <v>82</v>
      </c>
      <c r="E1125" s="343" t="s">
        <v>82</v>
      </c>
      <c r="F1125" s="344">
        <v>7000</v>
      </c>
      <c r="G1125" s="148" t="s">
        <v>73</v>
      </c>
      <c r="H1125" s="149" t="s">
        <v>1165</v>
      </c>
      <c r="I1125" s="150"/>
      <c r="J1125" s="115" t="s">
        <v>213</v>
      </c>
      <c r="K1125" s="116">
        <v>12</v>
      </c>
      <c r="L1125" s="337">
        <v>365</v>
      </c>
      <c r="M1125" s="278" t="s">
        <v>1166</v>
      </c>
      <c r="N1125" s="119" t="s">
        <v>215</v>
      </c>
      <c r="O1125" s="120">
        <v>1</v>
      </c>
      <c r="P1125" s="155" t="s">
        <v>1167</v>
      </c>
      <c r="Q1125" s="155">
        <v>0</v>
      </c>
      <c r="R1125" s="155" t="s">
        <v>717</v>
      </c>
      <c r="S1125" s="156">
        <v>0</v>
      </c>
      <c r="T1125" s="156">
        <v>0</v>
      </c>
      <c r="U1125" s="156" t="s">
        <v>1168</v>
      </c>
      <c r="V1125" s="157">
        <v>0</v>
      </c>
      <c r="W1125" s="158">
        <v>131</v>
      </c>
      <c r="X1125" s="159">
        <v>1</v>
      </c>
      <c r="Y1125" s="160">
        <v>1</v>
      </c>
      <c r="Z1125" s="161">
        <f t="shared" si="339"/>
        <v>47.814999999999998</v>
      </c>
      <c r="AA1125" s="155">
        <v>0</v>
      </c>
      <c r="AB1125" s="162" t="s">
        <v>80</v>
      </c>
      <c r="AC1125" s="163" t="s">
        <v>56</v>
      </c>
      <c r="AD1125" s="164" t="s">
        <v>56</v>
      </c>
      <c r="AE1125" s="163" t="s">
        <v>56</v>
      </c>
      <c r="AF1125" s="164">
        <f t="shared" si="340"/>
        <v>1434.4499999999998</v>
      </c>
      <c r="AG1125" s="165">
        <f t="shared" si="341"/>
        <v>172133.99999999997</v>
      </c>
      <c r="AH1125" s="166" t="s">
        <v>81</v>
      </c>
      <c r="AI1125" s="167"/>
      <c r="AJ1125" s="168"/>
      <c r="AK1125" s="169"/>
      <c r="AL1125" s="170"/>
      <c r="AM1125" s="171"/>
      <c r="AN1125" s="172"/>
      <c r="AO1125" s="173">
        <f t="shared" si="338"/>
        <v>0</v>
      </c>
      <c r="AP1125" s="174" t="s">
        <v>82</v>
      </c>
      <c r="AQ1125" s="175" t="str" cm="1">
        <f t="array" ref="AQ1125">_xlfn.IFS(OR($G1125="公衆街路灯A",$G1125="定額電灯"),$G1125&amp;AP1125,COUNTIF(G1125,"*従量電灯*"),G1125,1,"-")</f>
        <v>従量電灯</v>
      </c>
      <c r="AR1125" s="176" t="str" cm="1">
        <f t="array" ref="AR1125">_xlfn.IFS($AN1125=0,"-",OR($AH1125="対象外",$AH1125="-"),"-",OR($G1125="公衆街路灯A",$G1125="定額電灯"),_xlfn.XLOOKUP($AQ1125,削除禁止_電灯料金!$B:$B,削除禁止_電灯料金!$E:$E,0),1,"-")</f>
        <v>-</v>
      </c>
      <c r="AS1125" s="177" t="str" cm="1">
        <f t="array" ref="AS1125">_xlfn.IFS($AR1125="-","-",OR($G1125="公衆街路灯A",$G1125="定額電灯"),_xlfn.XLOOKUP(AQ1125,削除禁止_電灯料金!$B:$B,削除禁止_電灯料金!$D:$D,0),1,"-")</f>
        <v>-</v>
      </c>
      <c r="AT1125" s="176">
        <f>IFERROR(IF(OR($G1125="公衆街路灯A",$G1125="定額電灯"),"-",ROUND((_xlfn.XLOOKUP($AQ1125,削除禁止_電灯料金!$B:$B,削除禁止_電灯料金!$E:$E)*AM1125/1000*$K1125*$L1125/12),2)),"-")</f>
        <v>0</v>
      </c>
      <c r="AU1125" s="177">
        <f>IFERROR(IF(OR($G1125="公衆街路灯A",$G1125="定額電灯"),"-",ROUND((AM1125/1000*$K1125*$L1125/12)*_xlfn.XLOOKUP($A1125,削除禁止_電灯料金!K:K,削除禁止_電灯料金!M:M,"-"),2)),"-")</f>
        <v>0</v>
      </c>
      <c r="AV1125" s="178">
        <f>IFERROR(IF(OR($G1125="公衆街路灯A",$G1125="定額電灯"),ROUND((((AR1125+AS1125)*AN1125))*12*_xlfn.XLOOKUP($A1125,削除禁止_電灯料金!K:K,削除禁止_電灯料金!N:N),0),ROUND((AT1125+AU1125)*AN1125*12*_xlfn.XLOOKUP($A1125,削除禁止_電灯料金!K:K,削除禁止_電灯料金!N:N),0)),0)</f>
        <v>0</v>
      </c>
      <c r="AW1125" s="145"/>
    </row>
    <row r="1126" spans="1:49" ht="30" customHeight="1">
      <c r="A1126" s="1">
        <v>15</v>
      </c>
      <c r="B1126" s="319" t="s">
        <v>1152</v>
      </c>
      <c r="C1126" s="42"/>
      <c r="D1126" s="262" t="s">
        <v>82</v>
      </c>
      <c r="E1126" s="263" t="s">
        <v>82</v>
      </c>
      <c r="F1126" s="344">
        <v>7001</v>
      </c>
      <c r="G1126" s="148" t="s">
        <v>73</v>
      </c>
      <c r="H1126" s="149"/>
      <c r="I1126" s="150"/>
      <c r="J1126" s="267"/>
      <c r="K1126" s="152">
        <v>12</v>
      </c>
      <c r="L1126" s="266">
        <v>365</v>
      </c>
      <c r="M1126" s="281" t="s">
        <v>1169</v>
      </c>
      <c r="N1126" s="119" t="s">
        <v>215</v>
      </c>
      <c r="O1126" s="120">
        <v>1</v>
      </c>
      <c r="P1126" s="155" t="s">
        <v>1167</v>
      </c>
      <c r="Q1126" s="155">
        <v>0</v>
      </c>
      <c r="R1126" s="155" t="s">
        <v>717</v>
      </c>
      <c r="S1126" s="156">
        <v>0</v>
      </c>
      <c r="T1126" s="156">
        <v>0</v>
      </c>
      <c r="U1126" s="156" t="s">
        <v>1168</v>
      </c>
      <c r="V1126" s="157">
        <v>0</v>
      </c>
      <c r="W1126" s="158">
        <v>131</v>
      </c>
      <c r="X1126" s="159">
        <v>1</v>
      </c>
      <c r="Y1126" s="160">
        <v>1</v>
      </c>
      <c r="Z1126" s="161">
        <f t="shared" si="339"/>
        <v>47.814999999999998</v>
      </c>
      <c r="AA1126" s="155">
        <v>0</v>
      </c>
      <c r="AB1126" s="162" t="s">
        <v>80</v>
      </c>
      <c r="AC1126" s="163" t="s">
        <v>56</v>
      </c>
      <c r="AD1126" s="164" t="s">
        <v>56</v>
      </c>
      <c r="AE1126" s="163" t="s">
        <v>56</v>
      </c>
      <c r="AF1126" s="164">
        <f t="shared" si="340"/>
        <v>1434.4499999999998</v>
      </c>
      <c r="AG1126" s="165">
        <f t="shared" si="341"/>
        <v>172133.99999999997</v>
      </c>
      <c r="AH1126" s="166" t="s">
        <v>81</v>
      </c>
      <c r="AI1126" s="167"/>
      <c r="AJ1126" s="168"/>
      <c r="AK1126" s="169"/>
      <c r="AL1126" s="170"/>
      <c r="AM1126" s="171"/>
      <c r="AN1126" s="172"/>
      <c r="AO1126" s="173">
        <f t="shared" si="338"/>
        <v>0</v>
      </c>
      <c r="AP1126" s="174" t="s">
        <v>82</v>
      </c>
      <c r="AQ1126" s="175" t="str" cm="1">
        <f t="array" ref="AQ1126">_xlfn.IFS(OR($G1126="公衆街路灯A",$G1126="定額電灯"),$G1126&amp;AP1126,COUNTIF(G1126,"*従量電灯*"),G1126,1,"-")</f>
        <v>従量電灯</v>
      </c>
      <c r="AR1126" s="176" t="str" cm="1">
        <f t="array" ref="AR1126">_xlfn.IFS($AN1126=0,"-",OR($AH1126="対象外",$AH1126="-"),"-",OR($G1126="公衆街路灯A",$G1126="定額電灯"),_xlfn.XLOOKUP($AQ1126,削除禁止_電灯料金!$B:$B,削除禁止_電灯料金!$E:$E,0),1,"-")</f>
        <v>-</v>
      </c>
      <c r="AS1126" s="177" t="str" cm="1">
        <f t="array" ref="AS1126">_xlfn.IFS($AR1126="-","-",OR($G1126="公衆街路灯A",$G1126="定額電灯"),_xlfn.XLOOKUP(AQ1126,削除禁止_電灯料金!$B:$B,削除禁止_電灯料金!$D:$D,0),1,"-")</f>
        <v>-</v>
      </c>
      <c r="AT1126" s="176">
        <f>IFERROR(IF(OR($G1126="公衆街路灯A",$G1126="定額電灯"),"-",ROUND((_xlfn.XLOOKUP($AQ1126,削除禁止_電灯料金!$B:$B,削除禁止_電灯料金!$E:$E)*AM1126/1000*$K1126*$L1126/12),2)),"-")</f>
        <v>0</v>
      </c>
      <c r="AU1126" s="177">
        <f>IFERROR(IF(OR($G1126="公衆街路灯A",$G1126="定額電灯"),"-",ROUND((AM1126/1000*$K1126*$L1126/12)*_xlfn.XLOOKUP($A1126,削除禁止_電灯料金!K:K,削除禁止_電灯料金!M:M,"-"),2)),"-")</f>
        <v>0</v>
      </c>
      <c r="AV1126" s="178">
        <f>IFERROR(IF(OR($G1126="公衆街路灯A",$G1126="定額電灯"),ROUND((((AR1126+AS1126)*AN1126))*12*_xlfn.XLOOKUP($A1126,削除禁止_電灯料金!K:K,削除禁止_電灯料金!N:N),0),ROUND((AT1126+AU1126)*AN1126*12*_xlfn.XLOOKUP($A1126,削除禁止_電灯料金!K:K,削除禁止_電灯料金!N:N),0)),0)</f>
        <v>0</v>
      </c>
      <c r="AW1126" s="145"/>
    </row>
    <row r="1127" spans="1:49" ht="30" customHeight="1">
      <c r="A1127" s="1">
        <v>15</v>
      </c>
      <c r="B1127" s="319" t="s">
        <v>1152</v>
      </c>
      <c r="C1127" s="42"/>
      <c r="D1127" s="262" t="s">
        <v>82</v>
      </c>
      <c r="E1127" s="263" t="s">
        <v>82</v>
      </c>
      <c r="F1127" s="344">
        <v>7002</v>
      </c>
      <c r="G1127" s="148" t="s">
        <v>73</v>
      </c>
      <c r="H1127" s="149"/>
      <c r="I1127" s="150"/>
      <c r="J1127" s="267"/>
      <c r="K1127" s="152">
        <v>12</v>
      </c>
      <c r="L1127" s="266">
        <v>365</v>
      </c>
      <c r="M1127" s="281" t="s">
        <v>1169</v>
      </c>
      <c r="N1127" s="119" t="s">
        <v>215</v>
      </c>
      <c r="O1127" s="120">
        <v>1</v>
      </c>
      <c r="P1127" s="155" t="s">
        <v>1167</v>
      </c>
      <c r="Q1127" s="155">
        <v>0</v>
      </c>
      <c r="R1127" s="155" t="s">
        <v>717</v>
      </c>
      <c r="S1127" s="156">
        <v>0</v>
      </c>
      <c r="T1127" s="156">
        <v>0</v>
      </c>
      <c r="U1127" s="156" t="s">
        <v>1168</v>
      </c>
      <c r="V1127" s="157">
        <v>0</v>
      </c>
      <c r="W1127" s="158">
        <v>131</v>
      </c>
      <c r="X1127" s="159">
        <v>1</v>
      </c>
      <c r="Y1127" s="160">
        <v>1</v>
      </c>
      <c r="Z1127" s="161">
        <f t="shared" si="339"/>
        <v>47.814999999999998</v>
      </c>
      <c r="AA1127" s="155">
        <v>0</v>
      </c>
      <c r="AB1127" s="162" t="s">
        <v>80</v>
      </c>
      <c r="AC1127" s="163" t="s">
        <v>56</v>
      </c>
      <c r="AD1127" s="164" t="s">
        <v>56</v>
      </c>
      <c r="AE1127" s="163" t="s">
        <v>56</v>
      </c>
      <c r="AF1127" s="164">
        <f t="shared" si="340"/>
        <v>1434.4499999999998</v>
      </c>
      <c r="AG1127" s="165">
        <f t="shared" si="341"/>
        <v>172133.99999999997</v>
      </c>
      <c r="AH1127" s="166" t="s">
        <v>81</v>
      </c>
      <c r="AI1127" s="167"/>
      <c r="AJ1127" s="168"/>
      <c r="AK1127" s="169"/>
      <c r="AL1127" s="170"/>
      <c r="AM1127" s="171"/>
      <c r="AN1127" s="172"/>
      <c r="AO1127" s="173">
        <f t="shared" si="338"/>
        <v>0</v>
      </c>
      <c r="AP1127" s="174" t="s">
        <v>82</v>
      </c>
      <c r="AQ1127" s="175" t="str" cm="1">
        <f t="array" ref="AQ1127">_xlfn.IFS(OR($G1127="公衆街路灯A",$G1127="定額電灯"),$G1127&amp;AP1127,COUNTIF(G1127,"*従量電灯*"),G1127,1,"-")</f>
        <v>従量電灯</v>
      </c>
      <c r="AR1127" s="176" t="str" cm="1">
        <f t="array" ref="AR1127">_xlfn.IFS($AN1127=0,"-",OR($AH1127="対象外",$AH1127="-"),"-",OR($G1127="公衆街路灯A",$G1127="定額電灯"),_xlfn.XLOOKUP($AQ1127,削除禁止_電灯料金!$B:$B,削除禁止_電灯料金!$E:$E,0),1,"-")</f>
        <v>-</v>
      </c>
      <c r="AS1127" s="177" t="str" cm="1">
        <f t="array" ref="AS1127">_xlfn.IFS($AR1127="-","-",OR($G1127="公衆街路灯A",$G1127="定額電灯"),_xlfn.XLOOKUP(AQ1127,削除禁止_電灯料金!$B:$B,削除禁止_電灯料金!$D:$D,0),1,"-")</f>
        <v>-</v>
      </c>
      <c r="AT1127" s="176">
        <f>IFERROR(IF(OR($G1127="公衆街路灯A",$G1127="定額電灯"),"-",ROUND((_xlfn.XLOOKUP($AQ1127,削除禁止_電灯料金!$B:$B,削除禁止_電灯料金!$E:$E)*AM1127/1000*$K1127*$L1127/12),2)),"-")</f>
        <v>0</v>
      </c>
      <c r="AU1127" s="177">
        <f>IFERROR(IF(OR($G1127="公衆街路灯A",$G1127="定額電灯"),"-",ROUND((AM1127/1000*$K1127*$L1127/12)*_xlfn.XLOOKUP($A1127,削除禁止_電灯料金!K:K,削除禁止_電灯料金!M:M,"-"),2)),"-")</f>
        <v>0</v>
      </c>
      <c r="AV1127" s="178">
        <f>IFERROR(IF(OR($G1127="公衆街路灯A",$G1127="定額電灯"),ROUND((((AR1127+AS1127)*AN1127))*12*_xlfn.XLOOKUP($A1127,削除禁止_電灯料金!K:K,削除禁止_電灯料金!N:N),0),ROUND((AT1127+AU1127)*AN1127*12*_xlfn.XLOOKUP($A1127,削除禁止_電灯料金!K:K,削除禁止_電灯料金!N:N),0)),0)</f>
        <v>0</v>
      </c>
      <c r="AW1127" s="145"/>
    </row>
    <row r="1128" spans="1:49" ht="30" customHeight="1">
      <c r="A1128" s="1">
        <v>15</v>
      </c>
      <c r="B1128" s="319" t="s">
        <v>1152</v>
      </c>
      <c r="C1128" s="42"/>
      <c r="D1128" s="262" t="s">
        <v>82</v>
      </c>
      <c r="E1128" s="263" t="s">
        <v>82</v>
      </c>
      <c r="F1128" s="344">
        <v>7003</v>
      </c>
      <c r="G1128" s="148" t="s">
        <v>73</v>
      </c>
      <c r="H1128" s="149"/>
      <c r="I1128" s="150"/>
      <c r="J1128" s="267"/>
      <c r="K1128" s="152">
        <v>12</v>
      </c>
      <c r="L1128" s="266">
        <v>365</v>
      </c>
      <c r="M1128" s="281" t="s">
        <v>1169</v>
      </c>
      <c r="N1128" s="119" t="s">
        <v>215</v>
      </c>
      <c r="O1128" s="120">
        <v>1</v>
      </c>
      <c r="P1128" s="155" t="s">
        <v>1167</v>
      </c>
      <c r="Q1128" s="155">
        <v>0</v>
      </c>
      <c r="R1128" s="155" t="s">
        <v>717</v>
      </c>
      <c r="S1128" s="156">
        <v>0</v>
      </c>
      <c r="T1128" s="156">
        <v>0</v>
      </c>
      <c r="U1128" s="156" t="s">
        <v>1168</v>
      </c>
      <c r="V1128" s="157">
        <v>0</v>
      </c>
      <c r="W1128" s="158">
        <v>131</v>
      </c>
      <c r="X1128" s="159">
        <v>1</v>
      </c>
      <c r="Y1128" s="160">
        <v>1</v>
      </c>
      <c r="Z1128" s="161">
        <f t="shared" si="339"/>
        <v>47.814999999999998</v>
      </c>
      <c r="AA1128" s="155">
        <v>0</v>
      </c>
      <c r="AB1128" s="162" t="s">
        <v>80</v>
      </c>
      <c r="AC1128" s="163" t="s">
        <v>56</v>
      </c>
      <c r="AD1128" s="164" t="s">
        <v>56</v>
      </c>
      <c r="AE1128" s="163" t="s">
        <v>56</v>
      </c>
      <c r="AF1128" s="164">
        <f t="shared" si="340"/>
        <v>1434.4499999999998</v>
      </c>
      <c r="AG1128" s="165">
        <f t="shared" si="341"/>
        <v>172133.99999999997</v>
      </c>
      <c r="AH1128" s="166" t="s">
        <v>81</v>
      </c>
      <c r="AI1128" s="167"/>
      <c r="AJ1128" s="168"/>
      <c r="AK1128" s="169"/>
      <c r="AL1128" s="170"/>
      <c r="AM1128" s="171"/>
      <c r="AN1128" s="172"/>
      <c r="AO1128" s="173">
        <f t="shared" si="338"/>
        <v>0</v>
      </c>
      <c r="AP1128" s="174" t="s">
        <v>82</v>
      </c>
      <c r="AQ1128" s="175" t="str" cm="1">
        <f t="array" ref="AQ1128">_xlfn.IFS(OR($G1128="公衆街路灯A",$G1128="定額電灯"),$G1128&amp;AP1128,COUNTIF(G1128,"*従量電灯*"),G1128,1,"-")</f>
        <v>従量電灯</v>
      </c>
      <c r="AR1128" s="176" t="str" cm="1">
        <f t="array" ref="AR1128">_xlfn.IFS($AN1128=0,"-",OR($AH1128="対象外",$AH1128="-"),"-",OR($G1128="公衆街路灯A",$G1128="定額電灯"),_xlfn.XLOOKUP($AQ1128,削除禁止_電灯料金!$B:$B,削除禁止_電灯料金!$E:$E,0),1,"-")</f>
        <v>-</v>
      </c>
      <c r="AS1128" s="177" t="str" cm="1">
        <f t="array" ref="AS1128">_xlfn.IFS($AR1128="-","-",OR($G1128="公衆街路灯A",$G1128="定額電灯"),_xlfn.XLOOKUP(AQ1128,削除禁止_電灯料金!$B:$B,削除禁止_電灯料金!$D:$D,0),1,"-")</f>
        <v>-</v>
      </c>
      <c r="AT1128" s="176">
        <f>IFERROR(IF(OR($G1128="公衆街路灯A",$G1128="定額電灯"),"-",ROUND((_xlfn.XLOOKUP($AQ1128,削除禁止_電灯料金!$B:$B,削除禁止_電灯料金!$E:$E)*AM1128/1000*$K1128*$L1128/12),2)),"-")</f>
        <v>0</v>
      </c>
      <c r="AU1128" s="177">
        <f>IFERROR(IF(OR($G1128="公衆街路灯A",$G1128="定額電灯"),"-",ROUND((AM1128/1000*$K1128*$L1128/12)*_xlfn.XLOOKUP($A1128,削除禁止_電灯料金!K:K,削除禁止_電灯料金!M:M,"-"),2)),"-")</f>
        <v>0</v>
      </c>
      <c r="AV1128" s="178">
        <f>IFERROR(IF(OR($G1128="公衆街路灯A",$G1128="定額電灯"),ROUND((((AR1128+AS1128)*AN1128))*12*_xlfn.XLOOKUP($A1128,削除禁止_電灯料金!K:K,削除禁止_電灯料金!N:N),0),ROUND((AT1128+AU1128)*AN1128*12*_xlfn.XLOOKUP($A1128,削除禁止_電灯料金!K:K,削除禁止_電灯料金!N:N),0)),0)</f>
        <v>0</v>
      </c>
      <c r="AW1128" s="145"/>
    </row>
    <row r="1129" spans="1:49" ht="30" customHeight="1">
      <c r="A1129" s="1">
        <v>15</v>
      </c>
      <c r="B1129" s="319" t="s">
        <v>1152</v>
      </c>
      <c r="C1129" s="42"/>
      <c r="D1129" s="262" t="s">
        <v>82</v>
      </c>
      <c r="E1129" s="263" t="s">
        <v>82</v>
      </c>
      <c r="F1129" s="344">
        <v>7004</v>
      </c>
      <c r="G1129" s="148" t="s">
        <v>73</v>
      </c>
      <c r="H1129" s="149"/>
      <c r="I1129" s="150"/>
      <c r="J1129" s="267"/>
      <c r="K1129" s="152">
        <v>12</v>
      </c>
      <c r="L1129" s="266">
        <v>365</v>
      </c>
      <c r="M1129" s="281" t="s">
        <v>1169</v>
      </c>
      <c r="N1129" s="119" t="s">
        <v>215</v>
      </c>
      <c r="O1129" s="120">
        <v>1</v>
      </c>
      <c r="P1129" s="155" t="s">
        <v>1167</v>
      </c>
      <c r="Q1129" s="155">
        <v>0</v>
      </c>
      <c r="R1129" s="155" t="s">
        <v>717</v>
      </c>
      <c r="S1129" s="156">
        <v>0</v>
      </c>
      <c r="T1129" s="156">
        <v>0</v>
      </c>
      <c r="U1129" s="156" t="s">
        <v>1168</v>
      </c>
      <c r="V1129" s="157">
        <v>0</v>
      </c>
      <c r="W1129" s="158">
        <v>131</v>
      </c>
      <c r="X1129" s="159">
        <v>1</v>
      </c>
      <c r="Y1129" s="160">
        <v>1</v>
      </c>
      <c r="Z1129" s="161">
        <f t="shared" si="339"/>
        <v>47.814999999999998</v>
      </c>
      <c r="AA1129" s="155">
        <v>0</v>
      </c>
      <c r="AB1129" s="162" t="s">
        <v>80</v>
      </c>
      <c r="AC1129" s="163" t="s">
        <v>56</v>
      </c>
      <c r="AD1129" s="164" t="s">
        <v>56</v>
      </c>
      <c r="AE1129" s="163" t="s">
        <v>56</v>
      </c>
      <c r="AF1129" s="164">
        <f t="shared" si="340"/>
        <v>1434.4499999999998</v>
      </c>
      <c r="AG1129" s="165">
        <f t="shared" si="341"/>
        <v>172133.99999999997</v>
      </c>
      <c r="AH1129" s="166" t="s">
        <v>81</v>
      </c>
      <c r="AI1129" s="167"/>
      <c r="AJ1129" s="168"/>
      <c r="AK1129" s="169"/>
      <c r="AL1129" s="170"/>
      <c r="AM1129" s="171"/>
      <c r="AN1129" s="172"/>
      <c r="AO1129" s="173">
        <f t="shared" si="338"/>
        <v>0</v>
      </c>
      <c r="AP1129" s="174" t="s">
        <v>82</v>
      </c>
      <c r="AQ1129" s="175" t="str" cm="1">
        <f t="array" ref="AQ1129">_xlfn.IFS(OR($G1129="公衆街路灯A",$G1129="定額電灯"),$G1129&amp;AP1129,COUNTIF(G1129,"*従量電灯*"),G1129,1,"-")</f>
        <v>従量電灯</v>
      </c>
      <c r="AR1129" s="176" t="str" cm="1">
        <f t="array" ref="AR1129">_xlfn.IFS($AN1129=0,"-",OR($AH1129="対象外",$AH1129="-"),"-",OR($G1129="公衆街路灯A",$G1129="定額電灯"),_xlfn.XLOOKUP($AQ1129,削除禁止_電灯料金!$B:$B,削除禁止_電灯料金!$E:$E,0),1,"-")</f>
        <v>-</v>
      </c>
      <c r="AS1129" s="177" t="str" cm="1">
        <f t="array" ref="AS1129">_xlfn.IFS($AR1129="-","-",OR($G1129="公衆街路灯A",$G1129="定額電灯"),_xlfn.XLOOKUP(AQ1129,削除禁止_電灯料金!$B:$B,削除禁止_電灯料金!$D:$D,0),1,"-")</f>
        <v>-</v>
      </c>
      <c r="AT1129" s="176">
        <f>IFERROR(IF(OR($G1129="公衆街路灯A",$G1129="定額電灯"),"-",ROUND((_xlfn.XLOOKUP($AQ1129,削除禁止_電灯料金!$B:$B,削除禁止_電灯料金!$E:$E)*AM1129/1000*$K1129*$L1129/12),2)),"-")</f>
        <v>0</v>
      </c>
      <c r="AU1129" s="177">
        <f>IFERROR(IF(OR($G1129="公衆街路灯A",$G1129="定額電灯"),"-",ROUND((AM1129/1000*$K1129*$L1129/12)*_xlfn.XLOOKUP($A1129,削除禁止_電灯料金!K:K,削除禁止_電灯料金!M:M,"-"),2)),"-")</f>
        <v>0</v>
      </c>
      <c r="AV1129" s="178">
        <f>IFERROR(IF(OR($G1129="公衆街路灯A",$G1129="定額電灯"),ROUND((((AR1129+AS1129)*AN1129))*12*_xlfn.XLOOKUP($A1129,削除禁止_電灯料金!K:K,削除禁止_電灯料金!N:N),0),ROUND((AT1129+AU1129)*AN1129*12*_xlfn.XLOOKUP($A1129,削除禁止_電灯料金!K:K,削除禁止_電灯料金!N:N),0)),0)</f>
        <v>0</v>
      </c>
      <c r="AW1129" s="145"/>
    </row>
    <row r="1130" spans="1:49" ht="30" customHeight="1">
      <c r="A1130" s="1">
        <v>15</v>
      </c>
      <c r="B1130" s="319" t="s">
        <v>1152</v>
      </c>
      <c r="C1130" s="42"/>
      <c r="D1130" s="268" t="s">
        <v>82</v>
      </c>
      <c r="E1130" s="269" t="s">
        <v>82</v>
      </c>
      <c r="F1130" s="345">
        <v>7005</v>
      </c>
      <c r="G1130" s="182" t="s">
        <v>73</v>
      </c>
      <c r="H1130" s="183" t="s">
        <v>118</v>
      </c>
      <c r="I1130" s="184"/>
      <c r="J1130" s="312"/>
      <c r="K1130" s="186">
        <v>12</v>
      </c>
      <c r="L1130" s="330">
        <v>365</v>
      </c>
      <c r="M1130" s="313" t="s">
        <v>1170</v>
      </c>
      <c r="N1130" s="189" t="s">
        <v>1171</v>
      </c>
      <c r="O1130" s="190">
        <v>1</v>
      </c>
      <c r="P1130" s="191" t="s">
        <v>1172</v>
      </c>
      <c r="Q1130" s="191">
        <v>0</v>
      </c>
      <c r="R1130" s="191" t="s">
        <v>1173</v>
      </c>
      <c r="S1130" s="192">
        <v>0</v>
      </c>
      <c r="T1130" s="192">
        <v>0</v>
      </c>
      <c r="U1130" s="192">
        <v>0</v>
      </c>
      <c r="V1130" s="193">
        <v>0</v>
      </c>
      <c r="W1130" s="194">
        <v>23</v>
      </c>
      <c r="X1130" s="195">
        <v>1</v>
      </c>
      <c r="Y1130" s="196">
        <v>1</v>
      </c>
      <c r="Z1130" s="197">
        <v>0</v>
      </c>
      <c r="AA1130" s="191">
        <v>0</v>
      </c>
      <c r="AB1130" s="198" t="s">
        <v>80</v>
      </c>
      <c r="AC1130" s="199" t="s">
        <v>56</v>
      </c>
      <c r="AD1130" s="200" t="s">
        <v>56</v>
      </c>
      <c r="AE1130" s="199" t="s">
        <v>56</v>
      </c>
      <c r="AF1130" s="200">
        <v>0</v>
      </c>
      <c r="AG1130" s="201">
        <v>0</v>
      </c>
      <c r="AH1130" s="201" t="s">
        <v>124</v>
      </c>
      <c r="AI1130" s="202" t="s">
        <v>124</v>
      </c>
      <c r="AJ1130" s="203"/>
      <c r="AK1130" s="204"/>
      <c r="AL1130" s="194"/>
      <c r="AM1130" s="205"/>
      <c r="AN1130" s="206"/>
      <c r="AO1130" s="200">
        <f t="shared" si="338"/>
        <v>0</v>
      </c>
      <c r="AP1130" s="207" t="s">
        <v>82</v>
      </c>
      <c r="AQ1130" s="198" t="str" cm="1">
        <f t="array" ref="AQ1130">_xlfn.IFS(OR($G1130="公衆街路灯A",$G1130="定額電灯"),$G1130&amp;AP1130,COUNTIF(G1130,"*従量電灯*"),G1130,1,"-")</f>
        <v>従量電灯</v>
      </c>
      <c r="AR1130" s="208" t="str" cm="1">
        <f t="array" ref="AR1130">_xlfn.IFS($AN1130=0,"-",OR($AH1130="対象外",$AH1130="-"),"-",OR($G1130="公衆街路灯A",$G1130="定額電灯"),_xlfn.XLOOKUP($AQ1130,削除禁止_電灯料金!$B:$B,削除禁止_電灯料金!$E:$E,0),1,"-")</f>
        <v>-</v>
      </c>
      <c r="AS1130" s="209" t="str" cm="1">
        <f t="array" ref="AS1130">_xlfn.IFS($AR1130="-","-",OR($G1130="公衆街路灯A",$G1130="定額電灯"),_xlfn.XLOOKUP(AQ1130,削除禁止_電灯料金!$B:$B,削除禁止_電灯料金!$D:$D,0),1,"-")</f>
        <v>-</v>
      </c>
      <c r="AT1130" s="208">
        <f>IFERROR(IF(OR($G1130="公衆街路灯A",$G1130="定額電灯"),"-",ROUND((_xlfn.XLOOKUP($AQ1130,削除禁止_電灯料金!$B:$B,削除禁止_電灯料金!$E:$E)*AM1130/1000*$K1130*$L1130/12),2)),"-")</f>
        <v>0</v>
      </c>
      <c r="AU1130" s="209">
        <f>IFERROR(IF(OR($G1130="公衆街路灯A",$G1130="定額電灯"),"-",ROUND((AM1130/1000*$K1130*$L1130/12)*_xlfn.XLOOKUP($A1130,削除禁止_電灯料金!K:K,削除禁止_電灯料金!M:M,"-"),2)),"-")</f>
        <v>0</v>
      </c>
      <c r="AV1130" s="210">
        <f>IFERROR(IF(OR($G1130="公衆街路灯A",$G1130="定額電灯"),ROUND((((AR1130+AS1130)*AN1130))*12*_xlfn.XLOOKUP($A1130,削除禁止_電灯料金!K:K,削除禁止_電灯料金!N:N),0),ROUND((AT1130+AU1130)*AN1130*12*_xlfn.XLOOKUP($A1130,削除禁止_電灯料金!K:K,削除禁止_電灯料金!N:N),0)),0)</f>
        <v>0</v>
      </c>
      <c r="AW1130" s="145"/>
    </row>
    <row r="1131" spans="1:49" ht="30" customHeight="1">
      <c r="A1131" s="1">
        <v>15</v>
      </c>
      <c r="B1131" s="319" t="s">
        <v>1152</v>
      </c>
      <c r="C1131" s="42"/>
      <c r="D1131" s="268" t="s">
        <v>82</v>
      </c>
      <c r="E1131" s="269" t="s">
        <v>82</v>
      </c>
      <c r="F1131" s="345">
        <v>7006</v>
      </c>
      <c r="G1131" s="182" t="s">
        <v>73</v>
      </c>
      <c r="H1131" s="183" t="s">
        <v>118</v>
      </c>
      <c r="I1131" s="184"/>
      <c r="J1131" s="312"/>
      <c r="K1131" s="186">
        <v>12</v>
      </c>
      <c r="L1131" s="330">
        <v>365</v>
      </c>
      <c r="M1131" s="313" t="s">
        <v>1174</v>
      </c>
      <c r="N1131" s="189" t="s">
        <v>1171</v>
      </c>
      <c r="O1131" s="190">
        <v>1</v>
      </c>
      <c r="P1131" s="191" t="s">
        <v>1172</v>
      </c>
      <c r="Q1131" s="191">
        <v>0</v>
      </c>
      <c r="R1131" s="191" t="s">
        <v>1173</v>
      </c>
      <c r="S1131" s="192">
        <v>0</v>
      </c>
      <c r="T1131" s="192">
        <v>0</v>
      </c>
      <c r="U1131" s="192">
        <v>0</v>
      </c>
      <c r="V1131" s="193">
        <v>0</v>
      </c>
      <c r="W1131" s="194">
        <v>23</v>
      </c>
      <c r="X1131" s="195">
        <v>1</v>
      </c>
      <c r="Y1131" s="196">
        <v>1</v>
      </c>
      <c r="Z1131" s="197">
        <v>0</v>
      </c>
      <c r="AA1131" s="191">
        <v>0</v>
      </c>
      <c r="AB1131" s="198" t="s">
        <v>80</v>
      </c>
      <c r="AC1131" s="199" t="s">
        <v>56</v>
      </c>
      <c r="AD1131" s="200" t="s">
        <v>56</v>
      </c>
      <c r="AE1131" s="199" t="s">
        <v>56</v>
      </c>
      <c r="AF1131" s="200">
        <v>0</v>
      </c>
      <c r="AG1131" s="201">
        <v>0</v>
      </c>
      <c r="AH1131" s="201" t="s">
        <v>124</v>
      </c>
      <c r="AI1131" s="202" t="s">
        <v>124</v>
      </c>
      <c r="AJ1131" s="203"/>
      <c r="AK1131" s="204"/>
      <c r="AL1131" s="194"/>
      <c r="AM1131" s="205"/>
      <c r="AN1131" s="206"/>
      <c r="AO1131" s="200">
        <f t="shared" si="338"/>
        <v>0</v>
      </c>
      <c r="AP1131" s="207" t="s">
        <v>82</v>
      </c>
      <c r="AQ1131" s="198" t="str" cm="1">
        <f t="array" ref="AQ1131">_xlfn.IFS(OR($G1131="公衆街路灯A",$G1131="定額電灯"),$G1131&amp;AP1131,COUNTIF(G1131,"*従量電灯*"),G1131,1,"-")</f>
        <v>従量電灯</v>
      </c>
      <c r="AR1131" s="208" t="str" cm="1">
        <f t="array" ref="AR1131">_xlfn.IFS($AN1131=0,"-",OR($AH1131="対象外",$AH1131="-"),"-",OR($G1131="公衆街路灯A",$G1131="定額電灯"),_xlfn.XLOOKUP($AQ1131,削除禁止_電灯料金!$B:$B,削除禁止_電灯料金!$E:$E,0),1,"-")</f>
        <v>-</v>
      </c>
      <c r="AS1131" s="209" t="str" cm="1">
        <f t="array" ref="AS1131">_xlfn.IFS($AR1131="-","-",OR($G1131="公衆街路灯A",$G1131="定額電灯"),_xlfn.XLOOKUP(AQ1131,削除禁止_電灯料金!$B:$B,削除禁止_電灯料金!$D:$D,0),1,"-")</f>
        <v>-</v>
      </c>
      <c r="AT1131" s="208">
        <f>IFERROR(IF(OR($G1131="公衆街路灯A",$G1131="定額電灯"),"-",ROUND((_xlfn.XLOOKUP($AQ1131,削除禁止_電灯料金!$B:$B,削除禁止_電灯料金!$E:$E)*AM1131/1000*$K1131*$L1131/12),2)),"-")</f>
        <v>0</v>
      </c>
      <c r="AU1131" s="209">
        <f>IFERROR(IF(OR($G1131="公衆街路灯A",$G1131="定額電灯"),"-",ROUND((AM1131/1000*$K1131*$L1131/12)*_xlfn.XLOOKUP($A1131,削除禁止_電灯料金!K:K,削除禁止_電灯料金!M:M,"-"),2)),"-")</f>
        <v>0</v>
      </c>
      <c r="AV1131" s="210">
        <f>IFERROR(IF(OR($G1131="公衆街路灯A",$G1131="定額電灯"),ROUND((((AR1131+AS1131)*AN1131))*12*_xlfn.XLOOKUP($A1131,削除禁止_電灯料金!K:K,削除禁止_電灯料金!N:N),0),ROUND((AT1131+AU1131)*AN1131*12*_xlfn.XLOOKUP($A1131,削除禁止_電灯料金!K:K,削除禁止_電灯料金!N:N),0)),0)</f>
        <v>0</v>
      </c>
      <c r="AW1131" s="145"/>
    </row>
    <row r="1132" spans="1:49" ht="30" customHeight="1">
      <c r="A1132" s="1">
        <v>15</v>
      </c>
      <c r="B1132" s="319" t="s">
        <v>1152</v>
      </c>
      <c r="C1132" s="42"/>
      <c r="D1132" s="268" t="s">
        <v>82</v>
      </c>
      <c r="E1132" s="269" t="s">
        <v>82</v>
      </c>
      <c r="F1132" s="345">
        <v>7007</v>
      </c>
      <c r="G1132" s="182" t="s">
        <v>73</v>
      </c>
      <c r="H1132" s="183" t="s">
        <v>118</v>
      </c>
      <c r="I1132" s="184"/>
      <c r="J1132" s="312"/>
      <c r="K1132" s="186">
        <v>12</v>
      </c>
      <c r="L1132" s="330">
        <v>365</v>
      </c>
      <c r="M1132" s="313" t="s">
        <v>1174</v>
      </c>
      <c r="N1132" s="189" t="s">
        <v>1171</v>
      </c>
      <c r="O1132" s="190">
        <v>1</v>
      </c>
      <c r="P1132" s="191" t="s">
        <v>1172</v>
      </c>
      <c r="Q1132" s="191">
        <v>0</v>
      </c>
      <c r="R1132" s="191" t="s">
        <v>1173</v>
      </c>
      <c r="S1132" s="192">
        <v>0</v>
      </c>
      <c r="T1132" s="192">
        <v>0</v>
      </c>
      <c r="U1132" s="192">
        <v>0</v>
      </c>
      <c r="V1132" s="193">
        <v>0</v>
      </c>
      <c r="W1132" s="194">
        <v>23</v>
      </c>
      <c r="X1132" s="195">
        <v>1</v>
      </c>
      <c r="Y1132" s="196">
        <v>1</v>
      </c>
      <c r="Z1132" s="197">
        <v>0</v>
      </c>
      <c r="AA1132" s="191">
        <v>0</v>
      </c>
      <c r="AB1132" s="198" t="s">
        <v>80</v>
      </c>
      <c r="AC1132" s="199" t="s">
        <v>56</v>
      </c>
      <c r="AD1132" s="200" t="s">
        <v>56</v>
      </c>
      <c r="AE1132" s="199" t="s">
        <v>56</v>
      </c>
      <c r="AF1132" s="200">
        <v>0</v>
      </c>
      <c r="AG1132" s="201">
        <v>0</v>
      </c>
      <c r="AH1132" s="201" t="s">
        <v>124</v>
      </c>
      <c r="AI1132" s="202" t="s">
        <v>124</v>
      </c>
      <c r="AJ1132" s="203"/>
      <c r="AK1132" s="204"/>
      <c r="AL1132" s="194"/>
      <c r="AM1132" s="205"/>
      <c r="AN1132" s="206"/>
      <c r="AO1132" s="200">
        <f t="shared" si="338"/>
        <v>0</v>
      </c>
      <c r="AP1132" s="207" t="s">
        <v>82</v>
      </c>
      <c r="AQ1132" s="198" t="str" cm="1">
        <f t="array" ref="AQ1132">_xlfn.IFS(OR($G1132="公衆街路灯A",$G1132="定額電灯"),$G1132&amp;AP1132,COUNTIF(G1132,"*従量電灯*"),G1132,1,"-")</f>
        <v>従量電灯</v>
      </c>
      <c r="AR1132" s="208" t="str" cm="1">
        <f t="array" ref="AR1132">_xlfn.IFS($AN1132=0,"-",OR($AH1132="対象外",$AH1132="-"),"-",OR($G1132="公衆街路灯A",$G1132="定額電灯"),_xlfn.XLOOKUP($AQ1132,削除禁止_電灯料金!$B:$B,削除禁止_電灯料金!$E:$E,0),1,"-")</f>
        <v>-</v>
      </c>
      <c r="AS1132" s="209" t="str" cm="1">
        <f t="array" ref="AS1132">_xlfn.IFS($AR1132="-","-",OR($G1132="公衆街路灯A",$G1132="定額電灯"),_xlfn.XLOOKUP(AQ1132,削除禁止_電灯料金!$B:$B,削除禁止_電灯料金!$D:$D,0),1,"-")</f>
        <v>-</v>
      </c>
      <c r="AT1132" s="208">
        <f>IFERROR(IF(OR($G1132="公衆街路灯A",$G1132="定額電灯"),"-",ROUND((_xlfn.XLOOKUP($AQ1132,削除禁止_電灯料金!$B:$B,削除禁止_電灯料金!$E:$E)*AM1132/1000*$K1132*$L1132/12),2)),"-")</f>
        <v>0</v>
      </c>
      <c r="AU1132" s="209">
        <f>IFERROR(IF(OR($G1132="公衆街路灯A",$G1132="定額電灯"),"-",ROUND((AM1132/1000*$K1132*$L1132/12)*_xlfn.XLOOKUP($A1132,削除禁止_電灯料金!K:K,削除禁止_電灯料金!M:M,"-"),2)),"-")</f>
        <v>0</v>
      </c>
      <c r="AV1132" s="210">
        <f>IFERROR(IF(OR($G1132="公衆街路灯A",$G1132="定額電灯"),ROUND((((AR1132+AS1132)*AN1132))*12*_xlfn.XLOOKUP($A1132,削除禁止_電灯料金!K:K,削除禁止_電灯料金!N:N),0),ROUND((AT1132+AU1132)*AN1132*12*_xlfn.XLOOKUP($A1132,削除禁止_電灯料金!K:K,削除禁止_電灯料金!N:N),0)),0)</f>
        <v>0</v>
      </c>
      <c r="AW1132" s="145"/>
    </row>
    <row r="1133" spans="1:49" ht="30" customHeight="1">
      <c r="A1133" s="1">
        <v>15</v>
      </c>
      <c r="B1133" s="319" t="s">
        <v>1152</v>
      </c>
      <c r="C1133" s="42"/>
      <c r="D1133" s="268" t="s">
        <v>82</v>
      </c>
      <c r="E1133" s="269" t="s">
        <v>82</v>
      </c>
      <c r="F1133" s="345">
        <v>7008</v>
      </c>
      <c r="G1133" s="182" t="s">
        <v>73</v>
      </c>
      <c r="H1133" s="183" t="s">
        <v>118</v>
      </c>
      <c r="I1133" s="184"/>
      <c r="J1133" s="312"/>
      <c r="K1133" s="186">
        <v>12</v>
      </c>
      <c r="L1133" s="330">
        <v>365</v>
      </c>
      <c r="M1133" s="313" t="s">
        <v>1174</v>
      </c>
      <c r="N1133" s="189" t="s">
        <v>1171</v>
      </c>
      <c r="O1133" s="190">
        <v>1</v>
      </c>
      <c r="P1133" s="191" t="s">
        <v>1172</v>
      </c>
      <c r="Q1133" s="191">
        <v>0</v>
      </c>
      <c r="R1133" s="191" t="s">
        <v>1173</v>
      </c>
      <c r="S1133" s="192">
        <v>0</v>
      </c>
      <c r="T1133" s="192">
        <v>0</v>
      </c>
      <c r="U1133" s="192">
        <v>0</v>
      </c>
      <c r="V1133" s="193">
        <v>0</v>
      </c>
      <c r="W1133" s="194">
        <v>23</v>
      </c>
      <c r="X1133" s="195">
        <v>1</v>
      </c>
      <c r="Y1133" s="196">
        <v>1</v>
      </c>
      <c r="Z1133" s="197">
        <v>0</v>
      </c>
      <c r="AA1133" s="191">
        <v>0</v>
      </c>
      <c r="AB1133" s="198" t="s">
        <v>80</v>
      </c>
      <c r="AC1133" s="199" t="s">
        <v>56</v>
      </c>
      <c r="AD1133" s="200" t="s">
        <v>56</v>
      </c>
      <c r="AE1133" s="199" t="s">
        <v>56</v>
      </c>
      <c r="AF1133" s="200">
        <v>0</v>
      </c>
      <c r="AG1133" s="201">
        <v>0</v>
      </c>
      <c r="AH1133" s="201" t="s">
        <v>124</v>
      </c>
      <c r="AI1133" s="202" t="s">
        <v>124</v>
      </c>
      <c r="AJ1133" s="203"/>
      <c r="AK1133" s="204"/>
      <c r="AL1133" s="194"/>
      <c r="AM1133" s="205"/>
      <c r="AN1133" s="206"/>
      <c r="AO1133" s="200">
        <f t="shared" si="338"/>
        <v>0</v>
      </c>
      <c r="AP1133" s="207" t="s">
        <v>82</v>
      </c>
      <c r="AQ1133" s="198" t="str" cm="1">
        <f t="array" ref="AQ1133">_xlfn.IFS(OR($G1133="公衆街路灯A",$G1133="定額電灯"),$G1133&amp;AP1133,COUNTIF(G1133,"*従量電灯*"),G1133,1,"-")</f>
        <v>従量電灯</v>
      </c>
      <c r="AR1133" s="208" t="str" cm="1">
        <f t="array" ref="AR1133">_xlfn.IFS($AN1133=0,"-",OR($AH1133="対象外",$AH1133="-"),"-",OR($G1133="公衆街路灯A",$G1133="定額電灯"),_xlfn.XLOOKUP($AQ1133,削除禁止_電灯料金!$B:$B,削除禁止_電灯料金!$E:$E,0),1,"-")</f>
        <v>-</v>
      </c>
      <c r="AS1133" s="209" t="str" cm="1">
        <f t="array" ref="AS1133">_xlfn.IFS($AR1133="-","-",OR($G1133="公衆街路灯A",$G1133="定額電灯"),_xlfn.XLOOKUP(AQ1133,削除禁止_電灯料金!$B:$B,削除禁止_電灯料金!$D:$D,0),1,"-")</f>
        <v>-</v>
      </c>
      <c r="AT1133" s="208">
        <f>IFERROR(IF(OR($G1133="公衆街路灯A",$G1133="定額電灯"),"-",ROUND((_xlfn.XLOOKUP($AQ1133,削除禁止_電灯料金!$B:$B,削除禁止_電灯料金!$E:$E)*AM1133/1000*$K1133*$L1133/12),2)),"-")</f>
        <v>0</v>
      </c>
      <c r="AU1133" s="209">
        <f>IFERROR(IF(OR($G1133="公衆街路灯A",$G1133="定額電灯"),"-",ROUND((AM1133/1000*$K1133*$L1133/12)*_xlfn.XLOOKUP($A1133,削除禁止_電灯料金!K:K,削除禁止_電灯料金!M:M,"-"),2)),"-")</f>
        <v>0</v>
      </c>
      <c r="AV1133" s="210">
        <f>IFERROR(IF(OR($G1133="公衆街路灯A",$G1133="定額電灯"),ROUND((((AR1133+AS1133)*AN1133))*12*_xlfn.XLOOKUP($A1133,削除禁止_電灯料金!K:K,削除禁止_電灯料金!N:N),0),ROUND((AT1133+AU1133)*AN1133*12*_xlfn.XLOOKUP($A1133,削除禁止_電灯料金!K:K,削除禁止_電灯料金!N:N),0)),0)</f>
        <v>0</v>
      </c>
      <c r="AW1133" s="145"/>
    </row>
    <row r="1134" spans="1:49" ht="30" customHeight="1">
      <c r="A1134" s="1">
        <v>15</v>
      </c>
      <c r="B1134" s="319" t="s">
        <v>1152</v>
      </c>
      <c r="C1134" s="42"/>
      <c r="D1134" s="268" t="s">
        <v>82</v>
      </c>
      <c r="E1134" s="269" t="s">
        <v>82</v>
      </c>
      <c r="F1134" s="345">
        <v>7009</v>
      </c>
      <c r="G1134" s="182" t="s">
        <v>73</v>
      </c>
      <c r="H1134" s="183" t="s">
        <v>1175</v>
      </c>
      <c r="I1134" s="184"/>
      <c r="J1134" s="312"/>
      <c r="K1134" s="186" t="s">
        <v>82</v>
      </c>
      <c r="L1134" s="330" t="s">
        <v>82</v>
      </c>
      <c r="M1134" s="313" t="s">
        <v>82</v>
      </c>
      <c r="N1134" s="189">
        <v>0</v>
      </c>
      <c r="O1134" s="190">
        <v>0</v>
      </c>
      <c r="P1134" s="191">
        <v>0</v>
      </c>
      <c r="Q1134" s="191">
        <v>0</v>
      </c>
      <c r="R1134" s="191">
        <v>0</v>
      </c>
      <c r="S1134" s="192">
        <v>0</v>
      </c>
      <c r="T1134" s="192">
        <v>0</v>
      </c>
      <c r="U1134" s="192">
        <v>0</v>
      </c>
      <c r="V1134" s="193">
        <v>0</v>
      </c>
      <c r="W1134" s="194">
        <v>0</v>
      </c>
      <c r="X1134" s="195"/>
      <c r="Y1134" s="196">
        <v>0</v>
      </c>
      <c r="Z1134" s="197">
        <v>0</v>
      </c>
      <c r="AA1134" s="191">
        <v>0</v>
      </c>
      <c r="AB1134" s="198" t="s">
        <v>56</v>
      </c>
      <c r="AC1134" s="199" t="s">
        <v>56</v>
      </c>
      <c r="AD1134" s="200" t="s">
        <v>56</v>
      </c>
      <c r="AE1134" s="199" t="s">
        <v>56</v>
      </c>
      <c r="AF1134" s="200" t="s">
        <v>56</v>
      </c>
      <c r="AG1134" s="201">
        <v>0</v>
      </c>
      <c r="AH1134" s="201" t="s">
        <v>124</v>
      </c>
      <c r="AI1134" s="202" t="s">
        <v>124</v>
      </c>
      <c r="AJ1134" s="203"/>
      <c r="AK1134" s="204"/>
      <c r="AL1134" s="194"/>
      <c r="AM1134" s="205"/>
      <c r="AN1134" s="206"/>
      <c r="AO1134" s="200">
        <f t="shared" si="338"/>
        <v>0</v>
      </c>
      <c r="AP1134" s="207" t="s">
        <v>82</v>
      </c>
      <c r="AQ1134" s="198" t="str" cm="1">
        <f t="array" ref="AQ1134">_xlfn.IFS(OR($G1134="公衆街路灯A",$G1134="定額電灯"),$G1134&amp;AP1134,COUNTIF(G1134,"*従量電灯*"),G1134,1,"-")</f>
        <v>従量電灯</v>
      </c>
      <c r="AR1134" s="208" t="str" cm="1">
        <f t="array" ref="AR1134">_xlfn.IFS($AN1134=0,"-",OR($AH1134="対象外",$AH1134="-"),"-",OR($G1134="公衆街路灯A",$G1134="定額電灯"),_xlfn.XLOOKUP($AQ1134,削除禁止_電灯料金!$B:$B,削除禁止_電灯料金!$E:$E,0),1,"-")</f>
        <v>-</v>
      </c>
      <c r="AS1134" s="209" t="str" cm="1">
        <f t="array" ref="AS1134">_xlfn.IFS($AR1134="-","-",OR($G1134="公衆街路灯A",$G1134="定額電灯"),_xlfn.XLOOKUP(AQ1134,削除禁止_電灯料金!$B:$B,削除禁止_電灯料金!$D:$D,0),1,"-")</f>
        <v>-</v>
      </c>
      <c r="AT1134" s="208" t="str">
        <f>IFERROR(IF(OR($G1134="公衆街路灯A",$G1134="定額電灯"),"-",ROUND((_xlfn.XLOOKUP($AQ1134,削除禁止_電灯料金!$B:$B,削除禁止_電灯料金!$E:$E)*AM1134/1000*$K1134*$L1134/12),2)),"-")</f>
        <v>-</v>
      </c>
      <c r="AU1134" s="209" t="str">
        <f>IFERROR(IF(OR($G1134="公衆街路灯A",$G1134="定額電灯"),"-",ROUND((AM1134/1000*$K1134*$L1134/12)*_xlfn.XLOOKUP($A1134,削除禁止_電灯料金!K:K,削除禁止_電灯料金!M:M,"-"),2)),"-")</f>
        <v>-</v>
      </c>
      <c r="AV1134" s="210">
        <f>IFERROR(IF(OR($G1134="公衆街路灯A",$G1134="定額電灯"),ROUND((((AR1134+AS1134)*AN1134))*12*_xlfn.XLOOKUP($A1134,削除禁止_電灯料金!K:K,削除禁止_電灯料金!N:N),0),ROUND((AT1134+AU1134)*AN1134*12*_xlfn.XLOOKUP($A1134,削除禁止_電灯料金!K:K,削除禁止_電灯料金!N:N),0)),0)</f>
        <v>0</v>
      </c>
      <c r="AW1134" s="145"/>
    </row>
    <row r="1135" spans="1:49" ht="30" customHeight="1">
      <c r="A1135" s="1">
        <v>15</v>
      </c>
      <c r="B1135" s="319" t="s">
        <v>1152</v>
      </c>
      <c r="C1135" s="42"/>
      <c r="D1135" s="146"/>
      <c r="E1135" s="147" t="s">
        <v>219</v>
      </c>
      <c r="F1135" s="148" t="s">
        <v>219</v>
      </c>
      <c r="G1135" s="148"/>
      <c r="H1135" s="149"/>
      <c r="I1135" s="150"/>
      <c r="J1135" s="151"/>
      <c r="K1135" s="213"/>
      <c r="L1135" s="214"/>
      <c r="M1135" s="179" t="s">
        <v>82</v>
      </c>
      <c r="N1135" s="119">
        <v>0</v>
      </c>
      <c r="O1135" s="120">
        <v>0</v>
      </c>
      <c r="P1135" s="155">
        <v>0</v>
      </c>
      <c r="Q1135" s="155">
        <v>0</v>
      </c>
      <c r="R1135" s="155">
        <v>0</v>
      </c>
      <c r="S1135" s="156">
        <v>0</v>
      </c>
      <c r="T1135" s="156">
        <v>0</v>
      </c>
      <c r="U1135" s="156">
        <v>0</v>
      </c>
      <c r="V1135" s="157">
        <v>0</v>
      </c>
      <c r="W1135" s="158">
        <v>0</v>
      </c>
      <c r="X1135" s="159"/>
      <c r="Y1135" s="160">
        <v>0</v>
      </c>
      <c r="Z1135" s="161">
        <v>0</v>
      </c>
      <c r="AA1135" s="155">
        <v>0</v>
      </c>
      <c r="AB1135" s="162" t="s">
        <v>56</v>
      </c>
      <c r="AC1135" s="163" t="s">
        <v>56</v>
      </c>
      <c r="AD1135" s="164" t="s">
        <v>56</v>
      </c>
      <c r="AE1135" s="163" t="s">
        <v>56</v>
      </c>
      <c r="AF1135" s="164" t="s">
        <v>56</v>
      </c>
      <c r="AG1135" s="165">
        <v>0</v>
      </c>
      <c r="AH1135" s="166" t="s">
        <v>56</v>
      </c>
      <c r="AI1135" s="167"/>
      <c r="AJ1135" s="168"/>
      <c r="AK1135" s="169"/>
      <c r="AL1135" s="170"/>
      <c r="AM1135" s="171"/>
      <c r="AN1135" s="172"/>
      <c r="AO1135" s="173">
        <f t="shared" si="338"/>
        <v>0</v>
      </c>
      <c r="AP1135" s="174" t="s">
        <v>82</v>
      </c>
      <c r="AQ1135" s="175" t="str" cm="1">
        <f t="array" ref="AQ1135">_xlfn.IFS(OR($G1135="公衆街路灯A",$G1135="定額電灯"),$G1135&amp;AP1135,COUNTIF(G1135,"*従量電灯*"),G1135,1,"-")</f>
        <v>-</v>
      </c>
      <c r="AR1135" s="176" t="str" cm="1">
        <f t="array" ref="AR1135">_xlfn.IFS($AN1135=0,"-",OR($AH1135="対象外",$AH1135="-"),"-",OR($G1135="公衆街路灯A",$G1135="定額電灯"),_xlfn.XLOOKUP($AQ1135,削除禁止_電灯料金!$B:$B,削除禁止_電灯料金!$E:$E,0),1,"-")</f>
        <v>-</v>
      </c>
      <c r="AS1135" s="177" t="str" cm="1">
        <f t="array" ref="AS1135">_xlfn.IFS($AR1135="-","-",OR($G1135="公衆街路灯A",$G1135="定額電灯"),_xlfn.XLOOKUP(AQ1135,削除禁止_電灯料金!$B:$B,削除禁止_電灯料金!$D:$D,0),1,"-")</f>
        <v>-</v>
      </c>
      <c r="AT1135" s="176" t="str">
        <f>IFERROR(IF(OR($G1135="公衆街路灯A",$G1135="定額電灯"),"-",ROUND((_xlfn.XLOOKUP($AQ1135,削除禁止_電灯料金!$B:$B,削除禁止_電灯料金!$E:$E)*AM1135/1000*$K1135*$L1135/12),2)),"-")</f>
        <v>-</v>
      </c>
      <c r="AU1135" s="177">
        <f>IFERROR(IF(OR($G1135="公衆街路灯A",$G1135="定額電灯"),"-",ROUND((AM1135/1000*$K1135*$L1135/12)*_xlfn.XLOOKUP($A1135,削除禁止_電灯料金!K:K,削除禁止_電灯料金!M:M,"-"),2)),"-")</f>
        <v>0</v>
      </c>
      <c r="AV1135" s="178">
        <f>IFERROR(IF(OR($G1135="公衆街路灯A",$G1135="定額電灯"),ROUND((((AR1135+AS1135)*AN1135))*12*_xlfn.XLOOKUP($A1135,削除禁止_電灯料金!K:K,削除禁止_電灯料金!N:N),0),ROUND((AT1135+AU1135)*AN1135*12*_xlfn.XLOOKUP($A1135,削除禁止_電灯料金!K:K,削除禁止_電灯料金!N:N),0)),0)</f>
        <v>0</v>
      </c>
      <c r="AW1135" s="145"/>
    </row>
    <row r="1136" spans="1:49" ht="30" customHeight="1">
      <c r="A1136" s="1">
        <v>15</v>
      </c>
      <c r="B1136" s="319" t="s">
        <v>1152</v>
      </c>
      <c r="C1136" s="42"/>
      <c r="D1136" s="146"/>
      <c r="E1136" s="147" t="s">
        <v>219</v>
      </c>
      <c r="F1136" s="148" t="s">
        <v>219</v>
      </c>
      <c r="G1136" s="148"/>
      <c r="H1136" s="149"/>
      <c r="I1136" s="150"/>
      <c r="J1136" s="151"/>
      <c r="K1136" s="213"/>
      <c r="L1136" s="214"/>
      <c r="M1136" s="179" t="s">
        <v>82</v>
      </c>
      <c r="N1136" s="119">
        <v>0</v>
      </c>
      <c r="O1136" s="120">
        <v>0</v>
      </c>
      <c r="P1136" s="155">
        <v>0</v>
      </c>
      <c r="Q1136" s="155">
        <v>0</v>
      </c>
      <c r="R1136" s="155">
        <v>0</v>
      </c>
      <c r="S1136" s="156">
        <v>0</v>
      </c>
      <c r="T1136" s="156">
        <v>0</v>
      </c>
      <c r="U1136" s="156">
        <v>0</v>
      </c>
      <c r="V1136" s="157">
        <v>0</v>
      </c>
      <c r="W1136" s="158">
        <v>0</v>
      </c>
      <c r="X1136" s="159"/>
      <c r="Y1136" s="160">
        <v>0</v>
      </c>
      <c r="Z1136" s="161">
        <v>0</v>
      </c>
      <c r="AA1136" s="155">
        <v>0</v>
      </c>
      <c r="AB1136" s="162" t="s">
        <v>56</v>
      </c>
      <c r="AC1136" s="163" t="s">
        <v>56</v>
      </c>
      <c r="AD1136" s="164" t="s">
        <v>56</v>
      </c>
      <c r="AE1136" s="163" t="s">
        <v>56</v>
      </c>
      <c r="AF1136" s="164" t="s">
        <v>56</v>
      </c>
      <c r="AG1136" s="165">
        <v>0</v>
      </c>
      <c r="AH1136" s="166" t="s">
        <v>56</v>
      </c>
      <c r="AI1136" s="167"/>
      <c r="AJ1136" s="168"/>
      <c r="AK1136" s="169"/>
      <c r="AL1136" s="170"/>
      <c r="AM1136" s="171"/>
      <c r="AN1136" s="172"/>
      <c r="AO1136" s="173">
        <f t="shared" si="338"/>
        <v>0</v>
      </c>
      <c r="AP1136" s="174" t="s">
        <v>82</v>
      </c>
      <c r="AQ1136" s="175" t="str" cm="1">
        <f t="array" ref="AQ1136">_xlfn.IFS(OR($G1136="公衆街路灯A",$G1136="定額電灯"),$G1136&amp;AP1136,COUNTIF(G1136,"*従量電灯*"),G1136,1,"-")</f>
        <v>-</v>
      </c>
      <c r="AR1136" s="176" t="str" cm="1">
        <f t="array" ref="AR1136">_xlfn.IFS($AN1136=0,"-",OR($AH1136="対象外",$AH1136="-"),"-",OR($G1136="公衆街路灯A",$G1136="定額電灯"),_xlfn.XLOOKUP($AQ1136,削除禁止_電灯料金!$B:$B,削除禁止_電灯料金!$E:$E,0),1,"-")</f>
        <v>-</v>
      </c>
      <c r="AS1136" s="177" t="str" cm="1">
        <f t="array" ref="AS1136">_xlfn.IFS($AR1136="-","-",OR($G1136="公衆街路灯A",$G1136="定額電灯"),_xlfn.XLOOKUP(AQ1136,削除禁止_電灯料金!$B:$B,削除禁止_電灯料金!$D:$D,0),1,"-")</f>
        <v>-</v>
      </c>
      <c r="AT1136" s="176" t="str">
        <f>IFERROR(IF(OR($G1136="公衆街路灯A",$G1136="定額電灯"),"-",ROUND((_xlfn.XLOOKUP($AQ1136,削除禁止_電灯料金!$B:$B,削除禁止_電灯料金!$E:$E)*AM1136/1000*$K1136*$L1136/12),2)),"-")</f>
        <v>-</v>
      </c>
      <c r="AU1136" s="177">
        <f>IFERROR(IF(OR($G1136="公衆街路灯A",$G1136="定額電灯"),"-",ROUND((AM1136/1000*$K1136*$L1136/12)*_xlfn.XLOOKUP($A1136,削除禁止_電灯料金!K:K,削除禁止_電灯料金!M:M,"-"),2)),"-")</f>
        <v>0</v>
      </c>
      <c r="AV1136" s="178">
        <f>IFERROR(IF(OR($G1136="公衆街路灯A",$G1136="定額電灯"),ROUND((((AR1136+AS1136)*AN1136))*12*_xlfn.XLOOKUP($A1136,削除禁止_電灯料金!K:K,削除禁止_電灯料金!N:N),0),ROUND((AT1136+AU1136)*AN1136*12*_xlfn.XLOOKUP($A1136,削除禁止_電灯料金!K:K,削除禁止_電灯料金!N:N),0)),0)</f>
        <v>0</v>
      </c>
      <c r="AW1136" s="145"/>
    </row>
    <row r="1137" spans="1:49" ht="30" customHeight="1" thickBot="1">
      <c r="A1137" s="1">
        <v>15</v>
      </c>
      <c r="B1137" s="319" t="s">
        <v>1152</v>
      </c>
      <c r="C1137" s="42"/>
      <c r="D1137" s="215"/>
      <c r="E1137" s="216" t="s">
        <v>219</v>
      </c>
      <c r="F1137" s="217" t="s">
        <v>219</v>
      </c>
      <c r="G1137" s="216"/>
      <c r="H1137" s="216"/>
      <c r="I1137" s="218"/>
      <c r="J1137" s="219"/>
      <c r="K1137" s="220"/>
      <c r="L1137" s="221"/>
      <c r="M1137" s="222" t="s">
        <v>82</v>
      </c>
      <c r="N1137" s="223">
        <v>0</v>
      </c>
      <c r="O1137" s="224">
        <v>0</v>
      </c>
      <c r="P1137" s="225">
        <v>0</v>
      </c>
      <c r="Q1137" s="225">
        <v>0</v>
      </c>
      <c r="R1137" s="225">
        <v>0</v>
      </c>
      <c r="S1137" s="226">
        <v>0</v>
      </c>
      <c r="T1137" s="226">
        <v>0</v>
      </c>
      <c r="U1137" s="226">
        <v>0</v>
      </c>
      <c r="V1137" s="227">
        <v>0</v>
      </c>
      <c r="W1137" s="228">
        <v>0</v>
      </c>
      <c r="X1137" s="229"/>
      <c r="Y1137" s="410">
        <v>0</v>
      </c>
      <c r="Z1137" s="230">
        <v>0</v>
      </c>
      <c r="AA1137" s="225">
        <v>0</v>
      </c>
      <c r="AB1137" s="231" t="s">
        <v>56</v>
      </c>
      <c r="AC1137" s="232" t="s">
        <v>56</v>
      </c>
      <c r="AD1137" s="411" t="s">
        <v>56</v>
      </c>
      <c r="AE1137" s="232" t="s">
        <v>56</v>
      </c>
      <c r="AF1137" s="411" t="s">
        <v>56</v>
      </c>
      <c r="AG1137" s="412">
        <v>0</v>
      </c>
      <c r="AH1137" s="413" t="s">
        <v>56</v>
      </c>
      <c r="AI1137" s="236"/>
      <c r="AJ1137" s="237"/>
      <c r="AK1137" s="238"/>
      <c r="AL1137" s="239"/>
      <c r="AM1137" s="240"/>
      <c r="AN1137" s="241"/>
      <c r="AO1137" s="242">
        <f t="shared" si="338"/>
        <v>0</v>
      </c>
      <c r="AP1137" s="243" t="s">
        <v>82</v>
      </c>
      <c r="AQ1137" s="414" t="str" cm="1">
        <f t="array" ref="AQ1137">_xlfn.IFS(OR($G1137="公衆街路灯A",$G1137="定額電灯"),$G1137&amp;AP1137,COUNTIF(G1137,"*従量電灯*"),G1137,1,"-")</f>
        <v>-</v>
      </c>
      <c r="AR1137" s="415" t="str" cm="1">
        <f t="array" ref="AR1137">_xlfn.IFS($AN1137=0,"-",OR($AH1137="対象外",$AH1137="-"),"-",OR($G1137="公衆街路灯A",$G1137="定額電灯"),_xlfn.XLOOKUP($AQ1137,削除禁止_電灯料金!$B:$B,削除禁止_電灯料金!$E:$E,0),1,"-")</f>
        <v>-</v>
      </c>
      <c r="AS1137" s="416" t="str" cm="1">
        <f t="array" ref="AS1137">_xlfn.IFS($AR1137="-","-",OR($G1137="公衆街路灯A",$G1137="定額電灯"),_xlfn.XLOOKUP(AQ1137,削除禁止_電灯料金!$B:$B,削除禁止_電灯料金!$D:$D,0),1,"-")</f>
        <v>-</v>
      </c>
      <c r="AT1137" s="415" t="str">
        <f>IFERROR(IF(OR($G1137="公衆街路灯A",$G1137="定額電灯"),"-",ROUND((_xlfn.XLOOKUP($AQ1137,削除禁止_電灯料金!$B:$B,削除禁止_電灯料金!$E:$E)*AM1137/1000*$K1137*$L1137/12),2)),"-")</f>
        <v>-</v>
      </c>
      <c r="AU1137" s="416">
        <f>IFERROR(IF(OR($G1137="公衆街路灯A",$G1137="定額電灯"),"-",ROUND((AM1137/1000*$K1137*$L1137/12)*_xlfn.XLOOKUP($A1137,削除禁止_電灯料金!K:K,削除禁止_電灯料金!M:M,"-"),2)),"-")</f>
        <v>0</v>
      </c>
      <c r="AV1137" s="247">
        <f>IFERROR(IF(OR($G1137="公衆街路灯A",$G1137="定額電灯"),ROUND((((AR1137+AS1137)*AN1137))*12*_xlfn.XLOOKUP($A1137,削除禁止_電灯料金!K:K,削除禁止_電灯料金!N:N),0),ROUND((AT1137+AU1137)*AN1137*12*_xlfn.XLOOKUP($A1137,削除禁止_電灯料金!K:K,削除禁止_電灯料金!N:N),0)),0)</f>
        <v>0</v>
      </c>
      <c r="AW1137" s="145"/>
    </row>
    <row r="1138" spans="1:49" ht="30" customHeight="1">
      <c r="A1138" s="1"/>
      <c r="B1138" s="41"/>
      <c r="C1138" s="248"/>
    </row>
    <row r="1139" spans="1:49" ht="30" customHeight="1">
      <c r="A1139" s="1">
        <v>16</v>
      </c>
      <c r="B1139" s="41" t="s">
        <v>1176</v>
      </c>
      <c r="C1139" s="42"/>
      <c r="D1139" s="4" t="s">
        <v>1177</v>
      </c>
      <c r="E1139" s="43"/>
      <c r="F1139" s="44"/>
      <c r="G1139" s="44"/>
      <c r="H1139" s="45"/>
      <c r="I1139" s="43"/>
      <c r="J1139" s="43"/>
      <c r="K1139" s="43"/>
      <c r="L1139" s="43"/>
      <c r="M1139" s="43"/>
      <c r="N1139" s="46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7"/>
      <c r="AI1139" s="48"/>
      <c r="AJ1139" s="48"/>
      <c r="AK1139" s="47"/>
      <c r="AL1139" s="49"/>
      <c r="AM1139" s="47"/>
      <c r="AN1139" s="47"/>
      <c r="AO1139" s="47"/>
      <c r="AP1139" s="47"/>
      <c r="AQ1139" s="49"/>
      <c r="AR1139" s="47"/>
      <c r="AS1139" s="47"/>
      <c r="AT1139" s="47"/>
      <c r="AU1139" s="47"/>
      <c r="AV1139" s="47"/>
      <c r="AW1139" s="47"/>
    </row>
    <row r="1140" spans="1:49" ht="30" customHeight="1">
      <c r="A1140" s="1">
        <v>16</v>
      </c>
      <c r="B1140" s="41" t="s">
        <v>1176</v>
      </c>
      <c r="C1140" s="42"/>
      <c r="D1140" s="43"/>
      <c r="E1140" s="43"/>
      <c r="F1140" s="44"/>
      <c r="G1140" s="44"/>
      <c r="H1140" s="45"/>
      <c r="I1140" s="43"/>
      <c r="J1140" s="43"/>
      <c r="K1140" s="43"/>
      <c r="L1140" s="43"/>
      <c r="M1140" s="43"/>
      <c r="N1140" s="46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7"/>
      <c r="AI1140" s="50"/>
      <c r="AJ1140" s="48"/>
      <c r="AK1140" s="47"/>
      <c r="AL1140" s="49"/>
      <c r="AM1140" s="47"/>
      <c r="AN1140" s="47"/>
      <c r="AO1140" s="51"/>
      <c r="AP1140" s="47"/>
      <c r="AQ1140" s="49"/>
      <c r="AR1140" s="51"/>
      <c r="AS1140" s="51"/>
      <c r="AT1140" s="51"/>
      <c r="AU1140" s="51"/>
      <c r="AV1140" s="47"/>
      <c r="AW1140" s="47"/>
    </row>
    <row r="1141" spans="1:49" ht="30" customHeight="1">
      <c r="A1141" s="1">
        <v>16</v>
      </c>
      <c r="B1141" s="41" t="s">
        <v>1176</v>
      </c>
      <c r="C1141" s="42"/>
      <c r="D1141" s="52" t="s">
        <v>47</v>
      </c>
      <c r="E1141" s="52"/>
      <c r="F1141" s="53">
        <v>10</v>
      </c>
      <c r="G1141" s="44"/>
      <c r="H1141" s="45"/>
      <c r="I1141" s="54"/>
      <c r="J1141" s="54"/>
      <c r="K1141" s="55"/>
      <c r="L1141" s="46"/>
      <c r="M1141" s="46"/>
      <c r="N1141" s="56"/>
      <c r="O1141" s="56"/>
      <c r="P1141" s="56"/>
      <c r="Q1141" s="56"/>
      <c r="R1141" s="56"/>
      <c r="S1141" s="56"/>
      <c r="T1141" s="56"/>
      <c r="U1141" s="56"/>
      <c r="V1141" s="56"/>
      <c r="W1141" s="56"/>
      <c r="X1141" s="56"/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47"/>
      <c r="AI1141" s="50"/>
      <c r="AJ1141" s="48"/>
      <c r="AK1141" s="47"/>
      <c r="AL1141" s="49"/>
      <c r="AM1141" s="47"/>
      <c r="AN1141" s="47"/>
      <c r="AO1141" s="47"/>
      <c r="AP1141" s="47"/>
      <c r="AQ1141" s="49"/>
      <c r="AR1141" s="47"/>
      <c r="AS1141" s="47"/>
      <c r="AT1141" s="47"/>
      <c r="AU1141" s="47"/>
      <c r="AV1141" s="47"/>
      <c r="AW1141" s="47"/>
    </row>
    <row r="1142" spans="1:49" ht="30" customHeight="1" thickBot="1">
      <c r="A1142" s="1">
        <v>16</v>
      </c>
      <c r="B1142" s="41" t="s">
        <v>1176</v>
      </c>
      <c r="C1142" s="42"/>
      <c r="D1142" s="57" t="s">
        <v>48</v>
      </c>
      <c r="E1142" s="57"/>
      <c r="F1142" s="58">
        <v>10</v>
      </c>
      <c r="G1142" s="44"/>
      <c r="H1142" s="45"/>
      <c r="I1142" s="54"/>
      <c r="J1142" s="54"/>
      <c r="K1142" s="55"/>
      <c r="L1142" s="46"/>
      <c r="M1142" s="46"/>
      <c r="N1142" s="56"/>
      <c r="O1142" s="56"/>
      <c r="P1142" s="56"/>
      <c r="Q1142" s="56"/>
      <c r="R1142" s="56"/>
      <c r="S1142" s="56"/>
      <c r="T1142" s="56"/>
      <c r="U1142" s="56"/>
      <c r="V1142" s="56"/>
      <c r="W1142" s="56"/>
      <c r="X1142" s="56"/>
      <c r="Y1142" s="56"/>
      <c r="Z1142" s="56"/>
      <c r="AA1142" s="56"/>
      <c r="AB1142" s="56"/>
      <c r="AC1142" s="56"/>
      <c r="AD1142" s="56"/>
      <c r="AE1142" s="56"/>
      <c r="AF1142" s="56"/>
      <c r="AG1142" s="56"/>
      <c r="AH1142" s="47"/>
      <c r="AI1142" s="50"/>
      <c r="AJ1142" s="48"/>
      <c r="AK1142" s="47"/>
      <c r="AL1142" s="49"/>
      <c r="AM1142" s="47"/>
      <c r="AN1142" s="47"/>
      <c r="AO1142" s="47"/>
      <c r="AP1142" s="47"/>
      <c r="AQ1142" s="49"/>
      <c r="AR1142" s="47"/>
      <c r="AS1142" s="47"/>
      <c r="AT1142" s="47"/>
      <c r="AU1142" s="47"/>
      <c r="AV1142" s="47"/>
      <c r="AW1142" s="47"/>
    </row>
    <row r="1143" spans="1:49" ht="30" customHeight="1" thickBot="1">
      <c r="A1143" s="1">
        <v>16</v>
      </c>
      <c r="B1143" s="41" t="s">
        <v>1176</v>
      </c>
      <c r="C1143" s="42"/>
      <c r="D1143" s="59" t="s">
        <v>49</v>
      </c>
      <c r="E1143" s="59"/>
      <c r="F1143" s="60">
        <v>30</v>
      </c>
      <c r="G1143" s="44"/>
      <c r="H1143" s="45"/>
      <c r="I1143" s="61"/>
      <c r="J1143" s="61"/>
      <c r="K1143" s="42"/>
      <c r="L1143" s="42"/>
      <c r="M1143" s="42"/>
      <c r="N1143" s="56"/>
      <c r="O1143" s="56"/>
      <c r="P1143" s="56"/>
      <c r="Q1143" s="56"/>
      <c r="R1143" s="56"/>
      <c r="S1143" s="56"/>
      <c r="T1143" s="56"/>
      <c r="U1143" s="56"/>
      <c r="V1143" s="56"/>
      <c r="W1143" s="56"/>
      <c r="X1143" s="56"/>
      <c r="Y1143" s="56"/>
      <c r="Z1143" s="56"/>
      <c r="AA1143" s="56"/>
      <c r="AB1143" s="56"/>
      <c r="AC1143" s="62"/>
      <c r="AD1143" s="62"/>
      <c r="AE1143" s="63"/>
      <c r="AF1143" s="42"/>
      <c r="AG1143" s="56"/>
      <c r="AH1143" s="47"/>
      <c r="AI1143" s="64" t="s">
        <v>50</v>
      </c>
      <c r="AJ1143" s="48"/>
      <c r="AK1143" s="47"/>
      <c r="AL1143" s="49"/>
      <c r="AM1143" s="47"/>
      <c r="AN1143" s="47"/>
      <c r="AO1143" s="47"/>
      <c r="AP1143" s="47"/>
      <c r="AQ1143" s="49"/>
      <c r="AR1143" s="47"/>
      <c r="AS1143" s="47"/>
      <c r="AT1143" s="47"/>
      <c r="AU1143" s="47"/>
      <c r="AV1143" s="47"/>
      <c r="AW1143" s="65"/>
    </row>
    <row r="1144" spans="1:49" ht="30" customHeight="1" thickBot="1">
      <c r="A1144" s="1">
        <v>16</v>
      </c>
      <c r="B1144" s="41" t="s">
        <v>1176</v>
      </c>
      <c r="C1144" s="42"/>
      <c r="D1144" s="66" t="s">
        <v>51</v>
      </c>
      <c r="E1144" s="66"/>
      <c r="F1144" s="67">
        <v>0.41499999999999998</v>
      </c>
      <c r="G1144" s="44"/>
      <c r="H1144" s="45"/>
      <c r="I1144" s="68"/>
      <c r="J1144" s="68"/>
      <c r="K1144" s="42"/>
      <c r="L1144" s="42"/>
      <c r="M1144" s="42"/>
      <c r="N1144" s="56"/>
      <c r="O1144" s="56"/>
      <c r="P1144" s="56"/>
      <c r="Q1144" s="56"/>
      <c r="R1144" s="56"/>
      <c r="S1144" s="56"/>
      <c r="T1144" s="56"/>
      <c r="U1144" s="56"/>
      <c r="V1144" s="56"/>
      <c r="W1144" s="56"/>
      <c r="X1144" s="56"/>
      <c r="Y1144" s="56"/>
      <c r="Z1144" s="56"/>
      <c r="AA1144" s="56"/>
      <c r="AB1144" s="56"/>
      <c r="AC1144" s="62" t="s">
        <v>52</v>
      </c>
      <c r="AD1144" s="69"/>
      <c r="AE1144" s="70" t="s">
        <v>53</v>
      </c>
      <c r="AF1144" s="69"/>
      <c r="AG1144" s="56"/>
      <c r="AH1144" s="47"/>
      <c r="AI1144" s="48"/>
      <c r="AJ1144" s="48"/>
      <c r="AK1144" s="47"/>
      <c r="AL1144" s="49"/>
      <c r="AM1144" s="47"/>
      <c r="AN1144" s="47"/>
      <c r="AO1144" s="47"/>
      <c r="AP1144" s="47"/>
      <c r="AQ1144" s="49"/>
      <c r="AR1144" s="47" t="s">
        <v>52</v>
      </c>
      <c r="AS1144" s="47"/>
      <c r="AT1144" s="47" t="s">
        <v>53</v>
      </c>
      <c r="AU1144" s="47"/>
      <c r="AV1144" s="47"/>
      <c r="AW1144" s="65"/>
    </row>
    <row r="1145" spans="1:49" ht="30" customHeight="1" thickBot="1">
      <c r="A1145" s="1">
        <v>16</v>
      </c>
      <c r="B1145" s="41" t="s">
        <v>1176</v>
      </c>
      <c r="C1145" s="42"/>
      <c r="D1145" s="71" t="s">
        <v>54</v>
      </c>
      <c r="E1145" s="45"/>
      <c r="F1145" s="45"/>
      <c r="G1145" s="45"/>
      <c r="H1145" s="45"/>
      <c r="I1145" s="45"/>
      <c r="J1145" s="45"/>
      <c r="K1145" s="72"/>
      <c r="L1145" s="72"/>
      <c r="M1145" s="73" t="s">
        <v>55</v>
      </c>
      <c r="N1145" s="74"/>
      <c r="O1145" s="74"/>
      <c r="P1145" s="74"/>
      <c r="Q1145" s="74"/>
      <c r="R1145" s="74"/>
      <c r="S1145" s="74"/>
      <c r="T1145" s="74"/>
      <c r="U1145" s="74"/>
      <c r="V1145" s="74"/>
      <c r="W1145" s="74"/>
      <c r="X1145" s="74"/>
      <c r="Y1145" s="74"/>
      <c r="Z1145" s="74"/>
      <c r="AA1145" s="74"/>
      <c r="AB1145" s="74"/>
      <c r="AC1145" s="75" t="s">
        <v>1</v>
      </c>
      <c r="AD1145" s="76"/>
      <c r="AE1145" s="76" t="s">
        <v>2</v>
      </c>
      <c r="AF1145" s="76"/>
      <c r="AG1145" s="77" t="s">
        <v>56</v>
      </c>
      <c r="AH1145" s="78" t="s">
        <v>57</v>
      </c>
      <c r="AI1145" s="79"/>
      <c r="AJ1145" s="79"/>
      <c r="AK1145" s="80"/>
      <c r="AL1145" s="15"/>
      <c r="AM1145" s="80"/>
      <c r="AN1145" s="80"/>
      <c r="AO1145" s="80"/>
      <c r="AP1145" s="80"/>
      <c r="AQ1145" s="15"/>
      <c r="AR1145" s="78" t="s">
        <v>1</v>
      </c>
      <c r="AS1145" s="81"/>
      <c r="AT1145" s="78" t="s">
        <v>2</v>
      </c>
      <c r="AU1145" s="81"/>
      <c r="AV1145" s="82" t="s">
        <v>56</v>
      </c>
      <c r="AW1145" s="83"/>
    </row>
    <row r="1146" spans="1:49" ht="42" customHeight="1">
      <c r="A1146" s="1">
        <v>16</v>
      </c>
      <c r="B1146" s="41" t="s">
        <v>1176</v>
      </c>
      <c r="C1146" s="42"/>
      <c r="D1146" s="474" t="s">
        <v>4</v>
      </c>
      <c r="E1146" s="476" t="s">
        <v>5</v>
      </c>
      <c r="F1146" s="476" t="s">
        <v>6</v>
      </c>
      <c r="G1146" s="476" t="s">
        <v>58</v>
      </c>
      <c r="H1146" s="476" t="s">
        <v>7</v>
      </c>
      <c r="I1146" s="20" t="s">
        <v>8</v>
      </c>
      <c r="J1146" s="20"/>
      <c r="K1146" s="84" t="s">
        <v>9</v>
      </c>
      <c r="L1146" s="85" t="s">
        <v>59</v>
      </c>
      <c r="M1146" s="478" t="s">
        <v>60</v>
      </c>
      <c r="N1146" s="480" t="s">
        <v>61</v>
      </c>
      <c r="O1146" s="482" t="s">
        <v>62</v>
      </c>
      <c r="P1146" s="482" t="s">
        <v>10</v>
      </c>
      <c r="Q1146" s="484" t="s">
        <v>63</v>
      </c>
      <c r="R1146" s="482" t="s">
        <v>64</v>
      </c>
      <c r="S1146" s="482" t="s">
        <v>65</v>
      </c>
      <c r="T1146" s="482" t="s">
        <v>66</v>
      </c>
      <c r="U1146" s="482" t="s">
        <v>67</v>
      </c>
      <c r="V1146" s="484" t="s">
        <v>11</v>
      </c>
      <c r="W1146" s="251" t="s">
        <v>12</v>
      </c>
      <c r="X1146" s="86" t="s">
        <v>13</v>
      </c>
      <c r="Y1146" s="86" t="s">
        <v>14</v>
      </c>
      <c r="Z1146" s="252" t="s">
        <v>15</v>
      </c>
      <c r="AA1146" s="484" t="s">
        <v>16</v>
      </c>
      <c r="AB1146" s="482" t="s">
        <v>17</v>
      </c>
      <c r="AC1146" s="87" t="s">
        <v>18</v>
      </c>
      <c r="AD1146" s="88" t="s">
        <v>19</v>
      </c>
      <c r="AE1146" s="87" t="s">
        <v>30</v>
      </c>
      <c r="AF1146" s="88" t="s">
        <v>21</v>
      </c>
      <c r="AG1146" s="89" t="s">
        <v>22</v>
      </c>
      <c r="AH1146" s="468" t="s">
        <v>23</v>
      </c>
      <c r="AI1146" s="470" t="s">
        <v>24</v>
      </c>
      <c r="AJ1146" s="470" t="s">
        <v>25</v>
      </c>
      <c r="AK1146" s="470" t="s">
        <v>26</v>
      </c>
      <c r="AL1146" s="91" t="s">
        <v>68</v>
      </c>
      <c r="AM1146" s="90" t="s">
        <v>27</v>
      </c>
      <c r="AN1146" s="92" t="s">
        <v>28</v>
      </c>
      <c r="AO1146" s="93" t="s">
        <v>29</v>
      </c>
      <c r="AP1146" s="28" t="s">
        <v>16</v>
      </c>
      <c r="AQ1146" s="472" t="s">
        <v>17</v>
      </c>
      <c r="AR1146" s="94" t="s">
        <v>18</v>
      </c>
      <c r="AS1146" s="95" t="s">
        <v>19</v>
      </c>
      <c r="AT1146" s="94" t="s">
        <v>30</v>
      </c>
      <c r="AU1146" s="95" t="s">
        <v>21</v>
      </c>
      <c r="AV1146" s="96" t="s">
        <v>31</v>
      </c>
      <c r="AW1146" s="83"/>
    </row>
    <row r="1147" spans="1:49" ht="30" customHeight="1" thickBot="1">
      <c r="A1147" s="1">
        <v>16</v>
      </c>
      <c r="B1147" s="41" t="s">
        <v>1176</v>
      </c>
      <c r="C1147" s="42"/>
      <c r="D1147" s="475"/>
      <c r="E1147" s="477"/>
      <c r="F1147" s="477"/>
      <c r="G1147" s="477"/>
      <c r="H1147" s="477"/>
      <c r="I1147" s="97" t="s">
        <v>69</v>
      </c>
      <c r="J1147" s="97" t="s">
        <v>70</v>
      </c>
      <c r="K1147" s="98" t="s">
        <v>34</v>
      </c>
      <c r="L1147" s="99" t="s">
        <v>35</v>
      </c>
      <c r="M1147" s="479"/>
      <c r="N1147" s="481"/>
      <c r="O1147" s="483"/>
      <c r="P1147" s="483"/>
      <c r="Q1147" s="485"/>
      <c r="R1147" s="483"/>
      <c r="S1147" s="483"/>
      <c r="T1147" s="483"/>
      <c r="U1147" s="483"/>
      <c r="V1147" s="485"/>
      <c r="W1147" s="100" t="s">
        <v>36</v>
      </c>
      <c r="X1147" s="100" t="s">
        <v>37</v>
      </c>
      <c r="Y1147" s="100" t="s">
        <v>38</v>
      </c>
      <c r="Z1147" s="101" t="s">
        <v>39</v>
      </c>
      <c r="AA1147" s="485"/>
      <c r="AB1147" s="483"/>
      <c r="AC1147" s="102" t="s">
        <v>40</v>
      </c>
      <c r="AD1147" s="103" t="s">
        <v>40</v>
      </c>
      <c r="AE1147" s="102" t="s">
        <v>40</v>
      </c>
      <c r="AF1147" s="103" t="s">
        <v>40</v>
      </c>
      <c r="AG1147" s="104">
        <v>10</v>
      </c>
      <c r="AH1147" s="469"/>
      <c r="AI1147" s="471"/>
      <c r="AJ1147" s="471"/>
      <c r="AK1147" s="471"/>
      <c r="AL1147" s="36" t="s">
        <v>41</v>
      </c>
      <c r="AM1147" s="105" t="s">
        <v>42</v>
      </c>
      <c r="AN1147" s="106" t="s">
        <v>43</v>
      </c>
      <c r="AO1147" s="107" t="s">
        <v>39</v>
      </c>
      <c r="AP1147" s="37" t="s">
        <v>44</v>
      </c>
      <c r="AQ1147" s="473"/>
      <c r="AR1147" s="108" t="s">
        <v>40</v>
      </c>
      <c r="AS1147" s="109" t="s">
        <v>40</v>
      </c>
      <c r="AT1147" s="108" t="s">
        <v>40</v>
      </c>
      <c r="AU1147" s="109" t="s">
        <v>40</v>
      </c>
      <c r="AV1147" s="40">
        <v>10</v>
      </c>
      <c r="AW1147" s="83"/>
    </row>
    <row r="1148" spans="1:49" ht="30" customHeight="1">
      <c r="A1148" s="1">
        <v>16</v>
      </c>
      <c r="B1148" s="41" t="s">
        <v>1176</v>
      </c>
      <c r="C1148" s="332"/>
      <c r="D1148" s="323" t="s">
        <v>1178</v>
      </c>
      <c r="E1148" s="324" t="s">
        <v>82</v>
      </c>
      <c r="F1148" s="325" t="s">
        <v>1179</v>
      </c>
      <c r="G1148" s="284" t="s">
        <v>73</v>
      </c>
      <c r="H1148" s="317" t="s">
        <v>567</v>
      </c>
      <c r="I1148" s="286"/>
      <c r="J1148" s="287"/>
      <c r="K1148" s="186" t="s">
        <v>82</v>
      </c>
      <c r="L1148" s="187" t="s">
        <v>82</v>
      </c>
      <c r="M1148" s="290" t="s">
        <v>1180</v>
      </c>
      <c r="N1148" s="189" t="s">
        <v>75</v>
      </c>
      <c r="O1148" s="190">
        <v>1</v>
      </c>
      <c r="P1148" s="291" t="s">
        <v>486</v>
      </c>
      <c r="Q1148" s="291">
        <v>0</v>
      </c>
      <c r="R1148" s="291" t="s">
        <v>77</v>
      </c>
      <c r="S1148" s="292">
        <v>0</v>
      </c>
      <c r="T1148" s="292">
        <v>0</v>
      </c>
      <c r="U1148" s="292">
        <v>0</v>
      </c>
      <c r="V1148" s="293">
        <v>0</v>
      </c>
      <c r="W1148" s="294" t="s">
        <v>56</v>
      </c>
      <c r="X1148" s="295">
        <v>4</v>
      </c>
      <c r="Y1148" s="296">
        <v>4</v>
      </c>
      <c r="Z1148" s="297">
        <v>0</v>
      </c>
      <c r="AA1148" s="291">
        <v>0</v>
      </c>
      <c r="AB1148" s="298" t="s">
        <v>80</v>
      </c>
      <c r="AC1148" s="299" t="s">
        <v>56</v>
      </c>
      <c r="AD1148" s="300" t="s">
        <v>56</v>
      </c>
      <c r="AE1148" s="299" t="s">
        <v>56</v>
      </c>
      <c r="AF1148" s="300">
        <v>0</v>
      </c>
      <c r="AG1148" s="301">
        <v>0</v>
      </c>
      <c r="AH1148" s="301" t="s">
        <v>124</v>
      </c>
      <c r="AI1148" s="302" t="s">
        <v>487</v>
      </c>
      <c r="AJ1148" s="303"/>
      <c r="AK1148" s="304"/>
      <c r="AL1148" s="294"/>
      <c r="AM1148" s="305"/>
      <c r="AN1148" s="306"/>
      <c r="AO1148" s="300">
        <f t="shared" ref="AO1148:AO1168" si="342">IFERROR((AM1148/1000)*K1148*L1148*AN1148/12,0)</f>
        <v>0</v>
      </c>
      <c r="AP1148" s="307" t="s">
        <v>82</v>
      </c>
      <c r="AQ1148" s="298" t="str" cm="1">
        <f t="array" ref="AQ1148">_xlfn.IFS(OR($G1148="公衆街路灯A",$G1148="定額電灯"),$G1148&amp;AP1148,COUNTIF(G1148,"*従量電灯*"),G1148,1,"-")</f>
        <v>従量電灯</v>
      </c>
      <c r="AR1148" s="308" t="str" cm="1">
        <f t="array" ref="AR1148">_xlfn.IFS($AN1148=0,"-",OR($AH1148="対象外",$AH1148="-"),"-",OR($G1148="公衆街路灯A",$G1148="定額電灯"),_xlfn.XLOOKUP($AQ1148,削除禁止_電灯料金!$B:$B,削除禁止_電灯料金!$E:$E,0),1,"-")</f>
        <v>-</v>
      </c>
      <c r="AS1148" s="309" t="str" cm="1">
        <f t="array" ref="AS1148">_xlfn.IFS($AR1148="-","-",OR($G1148="公衆街路灯A",$G1148="定額電灯"),_xlfn.XLOOKUP(AQ1148,削除禁止_電灯料金!$B:$B,削除禁止_電灯料金!$D:$D,0),1,"-")</f>
        <v>-</v>
      </c>
      <c r="AT1148" s="308" t="str">
        <f>IFERROR(IF(OR($G1148="公衆街路灯A",$G1148="定額電灯"),"-",ROUND((_xlfn.XLOOKUP($AQ1148,削除禁止_電灯料金!$B:$B,削除禁止_電灯料金!$E:$E)*AM1148/1000*$K1148*$L1148/12),2)),"-")</f>
        <v>-</v>
      </c>
      <c r="AU1148" s="309" t="str">
        <f>IFERROR(IF(OR($G1148="公衆街路灯A",$G1148="定額電灯"),"-",ROUND((AM1148/1000*$K1148*$L1148/12)*_xlfn.XLOOKUP($A1148,削除禁止_電灯料金!K:K,削除禁止_電灯料金!M:M,"-"),2)),"-")</f>
        <v>-</v>
      </c>
      <c r="AV1148" s="310">
        <f>IFERROR(IF(OR($G1148="公衆街路灯A",$G1148="定額電灯"),ROUND((((AR1148+AS1148)*AN1148))*12*_xlfn.XLOOKUP($A1148,削除禁止_電灯料金!K:K,削除禁止_電灯料金!N:N),0),ROUND((AT1148+AU1148)*AN1148*12*_xlfn.XLOOKUP($A1148,削除禁止_電灯料金!K:K,削除禁止_電灯料金!N:N),0)),0)</f>
        <v>0</v>
      </c>
      <c r="AW1148" s="145"/>
    </row>
    <row r="1149" spans="1:49" ht="30" customHeight="1">
      <c r="A1149" s="1">
        <v>16</v>
      </c>
      <c r="B1149" s="41" t="s">
        <v>1176</v>
      </c>
      <c r="C1149" s="332"/>
      <c r="D1149" s="262" t="s">
        <v>1178</v>
      </c>
      <c r="E1149" s="263" t="s">
        <v>56</v>
      </c>
      <c r="F1149" s="264" t="s">
        <v>1181</v>
      </c>
      <c r="G1149" s="148" t="s">
        <v>73</v>
      </c>
      <c r="H1149" s="149"/>
      <c r="I1149" s="280"/>
      <c r="J1149" s="267"/>
      <c r="K1149" s="152">
        <v>0</v>
      </c>
      <c r="L1149" s="266">
        <v>365</v>
      </c>
      <c r="M1149" s="281" t="s">
        <v>1182</v>
      </c>
      <c r="N1149" s="119" t="s">
        <v>1183</v>
      </c>
      <c r="O1149" s="120">
        <v>3</v>
      </c>
      <c r="P1149" s="155" t="s">
        <v>94</v>
      </c>
      <c r="Q1149" s="155">
        <v>0</v>
      </c>
      <c r="R1149" s="155">
        <v>0</v>
      </c>
      <c r="S1149" s="156">
        <v>0</v>
      </c>
      <c r="T1149" s="156">
        <v>0</v>
      </c>
      <c r="U1149" s="156">
        <v>0</v>
      </c>
      <c r="V1149" s="157">
        <v>0</v>
      </c>
      <c r="W1149" s="158">
        <v>36</v>
      </c>
      <c r="X1149" s="159">
        <v>4</v>
      </c>
      <c r="Y1149" s="160">
        <v>12</v>
      </c>
      <c r="Z1149" s="161">
        <v>0</v>
      </c>
      <c r="AA1149" s="155">
        <v>0</v>
      </c>
      <c r="AB1149" s="162" t="s">
        <v>80</v>
      </c>
      <c r="AC1149" s="163" t="s">
        <v>56</v>
      </c>
      <c r="AD1149" s="164" t="s">
        <v>56</v>
      </c>
      <c r="AE1149" s="163" t="s">
        <v>56</v>
      </c>
      <c r="AF1149" s="164">
        <v>0</v>
      </c>
      <c r="AG1149" s="165">
        <v>0</v>
      </c>
      <c r="AH1149" s="166" t="s">
        <v>81</v>
      </c>
      <c r="AI1149" s="167"/>
      <c r="AJ1149" s="168"/>
      <c r="AK1149" s="169"/>
      <c r="AL1149" s="170"/>
      <c r="AM1149" s="171"/>
      <c r="AN1149" s="172"/>
      <c r="AO1149" s="173">
        <f t="shared" si="342"/>
        <v>0</v>
      </c>
      <c r="AP1149" s="174" t="s">
        <v>82</v>
      </c>
      <c r="AQ1149" s="175" t="str" cm="1">
        <f t="array" ref="AQ1149">_xlfn.IFS(OR($G1149="公衆街路灯A",$G1149="定額電灯"),$G1149&amp;AP1149,COUNTIF(G1149,"*従量電灯*"),G1149,1,"-")</f>
        <v>従量電灯</v>
      </c>
      <c r="AR1149" s="176" t="str" cm="1">
        <f t="array" ref="AR1149">_xlfn.IFS($AN1149=0,"-",OR($AH1149="対象外",$AH1149="-"),"-",OR($G1149="公衆街路灯A",$G1149="定額電灯"),_xlfn.XLOOKUP($AQ1149,削除禁止_電灯料金!$B:$B,削除禁止_電灯料金!$E:$E,0),1,"-")</f>
        <v>-</v>
      </c>
      <c r="AS1149" s="177" t="str" cm="1">
        <f t="array" ref="AS1149">_xlfn.IFS($AR1149="-","-",OR($G1149="公衆街路灯A",$G1149="定額電灯"),_xlfn.XLOOKUP(AQ1149,削除禁止_電灯料金!$B:$B,削除禁止_電灯料金!$D:$D,0),1,"-")</f>
        <v>-</v>
      </c>
      <c r="AT1149" s="176">
        <f>IFERROR(IF(OR($G1149="公衆街路灯A",$G1149="定額電灯"),"-",ROUND((_xlfn.XLOOKUP($AQ1149,削除禁止_電灯料金!$B:$B,削除禁止_電灯料金!$E:$E)*AM1149/1000*$K1149*$L1149/12),2)),"-")</f>
        <v>0</v>
      </c>
      <c r="AU1149" s="177">
        <f>IFERROR(IF(OR($G1149="公衆街路灯A",$G1149="定額電灯"),"-",ROUND((AM1149/1000*$K1149*$L1149/12)*_xlfn.XLOOKUP($A1149,削除禁止_電灯料金!K:K,削除禁止_電灯料金!M:M,"-"),2)),"-")</f>
        <v>0</v>
      </c>
      <c r="AV1149" s="178">
        <f>IFERROR(IF(OR($G1149="公衆街路灯A",$G1149="定額電灯"),ROUND((((AR1149+AS1149)*AN1149))*12*_xlfn.XLOOKUP($A1149,削除禁止_電灯料金!K:K,削除禁止_電灯料金!N:N),0),ROUND((AT1149+AU1149)*AN1149*12*_xlfn.XLOOKUP($A1149,削除禁止_電灯料金!K:K,削除禁止_電灯料金!N:N),0)),0)</f>
        <v>0</v>
      </c>
      <c r="AW1149" s="145"/>
    </row>
    <row r="1150" spans="1:49" ht="30" customHeight="1">
      <c r="A1150" s="1">
        <v>16</v>
      </c>
      <c r="B1150" s="41" t="s">
        <v>1176</v>
      </c>
      <c r="C1150" s="332"/>
      <c r="D1150" s="262" t="s">
        <v>1178</v>
      </c>
      <c r="E1150" s="263" t="s">
        <v>56</v>
      </c>
      <c r="F1150" s="264" t="s">
        <v>1181</v>
      </c>
      <c r="G1150" s="148" t="s">
        <v>73</v>
      </c>
      <c r="H1150" s="149"/>
      <c r="I1150" s="280"/>
      <c r="J1150" s="267"/>
      <c r="K1150" s="152">
        <v>0</v>
      </c>
      <c r="L1150" s="266">
        <v>365</v>
      </c>
      <c r="M1150" s="281" t="s">
        <v>1184</v>
      </c>
      <c r="N1150" s="119" t="s">
        <v>389</v>
      </c>
      <c r="O1150" s="120">
        <v>1</v>
      </c>
      <c r="P1150" s="155" t="s">
        <v>1163</v>
      </c>
      <c r="Q1150" s="155">
        <v>0</v>
      </c>
      <c r="R1150" s="155">
        <v>0</v>
      </c>
      <c r="S1150" s="156" t="s">
        <v>1185</v>
      </c>
      <c r="T1150" s="156">
        <v>0</v>
      </c>
      <c r="U1150" s="156" t="s">
        <v>519</v>
      </c>
      <c r="V1150" s="157">
        <v>0</v>
      </c>
      <c r="W1150" s="158">
        <v>26</v>
      </c>
      <c r="X1150" s="159">
        <v>1</v>
      </c>
      <c r="Y1150" s="160">
        <v>1</v>
      </c>
      <c r="Z1150" s="161">
        <v>0</v>
      </c>
      <c r="AA1150" s="155">
        <v>0</v>
      </c>
      <c r="AB1150" s="162" t="s">
        <v>80</v>
      </c>
      <c r="AC1150" s="163" t="s">
        <v>56</v>
      </c>
      <c r="AD1150" s="164" t="s">
        <v>56</v>
      </c>
      <c r="AE1150" s="163" t="s">
        <v>56</v>
      </c>
      <c r="AF1150" s="164">
        <v>0</v>
      </c>
      <c r="AG1150" s="165">
        <v>0</v>
      </c>
      <c r="AH1150" s="166" t="s">
        <v>81</v>
      </c>
      <c r="AI1150" s="167"/>
      <c r="AJ1150" s="168"/>
      <c r="AK1150" s="169"/>
      <c r="AL1150" s="170"/>
      <c r="AM1150" s="171"/>
      <c r="AN1150" s="172"/>
      <c r="AO1150" s="173">
        <f t="shared" si="342"/>
        <v>0</v>
      </c>
      <c r="AP1150" s="174" t="s">
        <v>82</v>
      </c>
      <c r="AQ1150" s="175" t="str" cm="1">
        <f t="array" ref="AQ1150">_xlfn.IFS(OR($G1150="公衆街路灯A",$G1150="定額電灯"),$G1150&amp;AP1150,COUNTIF(G1150,"*従量電灯*"),G1150,1,"-")</f>
        <v>従量電灯</v>
      </c>
      <c r="AR1150" s="176" t="str" cm="1">
        <f t="array" ref="AR1150">_xlfn.IFS($AN1150=0,"-",OR($AH1150="対象外",$AH1150="-"),"-",OR($G1150="公衆街路灯A",$G1150="定額電灯"),_xlfn.XLOOKUP($AQ1150,削除禁止_電灯料金!$B:$B,削除禁止_電灯料金!$E:$E,0),1,"-")</f>
        <v>-</v>
      </c>
      <c r="AS1150" s="177" t="str" cm="1">
        <f t="array" ref="AS1150">_xlfn.IFS($AR1150="-","-",OR($G1150="公衆街路灯A",$G1150="定額電灯"),_xlfn.XLOOKUP(AQ1150,削除禁止_電灯料金!$B:$B,削除禁止_電灯料金!$D:$D,0),1,"-")</f>
        <v>-</v>
      </c>
      <c r="AT1150" s="176">
        <f>IFERROR(IF(OR($G1150="公衆街路灯A",$G1150="定額電灯"),"-",ROUND((_xlfn.XLOOKUP($AQ1150,削除禁止_電灯料金!$B:$B,削除禁止_電灯料金!$E:$E)*AM1150/1000*$K1150*$L1150/12),2)),"-")</f>
        <v>0</v>
      </c>
      <c r="AU1150" s="177">
        <f>IFERROR(IF(OR($G1150="公衆街路灯A",$G1150="定額電灯"),"-",ROUND((AM1150/1000*$K1150*$L1150/12)*_xlfn.XLOOKUP($A1150,削除禁止_電灯料金!K:K,削除禁止_電灯料金!M:M,"-"),2)),"-")</f>
        <v>0</v>
      </c>
      <c r="AV1150" s="178">
        <f>IFERROR(IF(OR($G1150="公衆街路灯A",$G1150="定額電灯"),ROUND((((AR1150+AS1150)*AN1150))*12*_xlfn.XLOOKUP($A1150,削除禁止_電灯料金!K:K,削除禁止_電灯料金!N:N),0),ROUND((AT1150+AU1150)*AN1150*12*_xlfn.XLOOKUP($A1150,削除禁止_電灯料金!K:K,削除禁止_電灯料金!N:N),0)),0)</f>
        <v>0</v>
      </c>
      <c r="AW1150" s="145"/>
    </row>
    <row r="1151" spans="1:49" ht="30" customHeight="1">
      <c r="A1151" s="1">
        <v>16</v>
      </c>
      <c r="B1151" s="41" t="s">
        <v>1176</v>
      </c>
      <c r="C1151" s="332"/>
      <c r="D1151" s="262" t="s">
        <v>1178</v>
      </c>
      <c r="E1151" s="263" t="s">
        <v>56</v>
      </c>
      <c r="F1151" s="264" t="s">
        <v>493</v>
      </c>
      <c r="G1151" s="148" t="s">
        <v>73</v>
      </c>
      <c r="H1151" s="149"/>
      <c r="I1151" s="280"/>
      <c r="J1151" s="267"/>
      <c r="K1151" s="152">
        <v>0</v>
      </c>
      <c r="L1151" s="266">
        <v>365</v>
      </c>
      <c r="M1151" s="281" t="s">
        <v>1186</v>
      </c>
      <c r="N1151" s="119" t="s">
        <v>134</v>
      </c>
      <c r="O1151" s="120">
        <v>1</v>
      </c>
      <c r="P1151" s="155" t="s">
        <v>127</v>
      </c>
      <c r="Q1151" s="155">
        <v>0</v>
      </c>
      <c r="R1151" s="155">
        <v>0</v>
      </c>
      <c r="S1151" s="156">
        <v>0</v>
      </c>
      <c r="T1151" s="156">
        <v>0</v>
      </c>
      <c r="U1151" s="156">
        <v>0</v>
      </c>
      <c r="V1151" s="157">
        <v>0</v>
      </c>
      <c r="W1151" s="158">
        <v>27</v>
      </c>
      <c r="X1151" s="159">
        <v>1</v>
      </c>
      <c r="Y1151" s="160">
        <v>1</v>
      </c>
      <c r="Z1151" s="161">
        <v>0</v>
      </c>
      <c r="AA1151" s="155">
        <v>0</v>
      </c>
      <c r="AB1151" s="162" t="s">
        <v>80</v>
      </c>
      <c r="AC1151" s="163" t="s">
        <v>56</v>
      </c>
      <c r="AD1151" s="164" t="s">
        <v>56</v>
      </c>
      <c r="AE1151" s="163" t="s">
        <v>56</v>
      </c>
      <c r="AF1151" s="164">
        <v>0</v>
      </c>
      <c r="AG1151" s="165">
        <v>0</v>
      </c>
      <c r="AH1151" s="166" t="s">
        <v>113</v>
      </c>
      <c r="AI1151" s="167"/>
      <c r="AJ1151" s="168"/>
      <c r="AK1151" s="169"/>
      <c r="AL1151" s="170"/>
      <c r="AM1151" s="171"/>
      <c r="AN1151" s="172"/>
      <c r="AO1151" s="173">
        <f t="shared" si="342"/>
        <v>0</v>
      </c>
      <c r="AP1151" s="174" t="s">
        <v>82</v>
      </c>
      <c r="AQ1151" s="175" t="str" cm="1">
        <f t="array" ref="AQ1151">_xlfn.IFS(OR($G1151="公衆街路灯A",$G1151="定額電灯"),$G1151&amp;AP1151,COUNTIF(G1151,"*従量電灯*"),G1151,1,"-")</f>
        <v>従量電灯</v>
      </c>
      <c r="AR1151" s="176" t="str" cm="1">
        <f t="array" ref="AR1151">_xlfn.IFS($AN1151=0,"-",OR($AH1151="対象外",$AH1151="-"),"-",OR($G1151="公衆街路灯A",$G1151="定額電灯"),_xlfn.XLOOKUP($AQ1151,削除禁止_電灯料金!$B:$B,削除禁止_電灯料金!$E:$E,0),1,"-")</f>
        <v>-</v>
      </c>
      <c r="AS1151" s="177" t="str" cm="1">
        <f t="array" ref="AS1151">_xlfn.IFS($AR1151="-","-",OR($G1151="公衆街路灯A",$G1151="定額電灯"),_xlfn.XLOOKUP(AQ1151,削除禁止_電灯料金!$B:$B,削除禁止_電灯料金!$D:$D,0),1,"-")</f>
        <v>-</v>
      </c>
      <c r="AT1151" s="176">
        <f>IFERROR(IF(OR($G1151="公衆街路灯A",$G1151="定額電灯"),"-",ROUND((_xlfn.XLOOKUP($AQ1151,削除禁止_電灯料金!$B:$B,削除禁止_電灯料金!$E:$E)*AM1151/1000*$K1151*$L1151/12),2)),"-")</f>
        <v>0</v>
      </c>
      <c r="AU1151" s="177">
        <f>IFERROR(IF(OR($G1151="公衆街路灯A",$G1151="定額電灯"),"-",ROUND((AM1151/1000*$K1151*$L1151/12)*_xlfn.XLOOKUP($A1151,削除禁止_電灯料金!K:K,削除禁止_電灯料金!M:M,"-"),2)),"-")</f>
        <v>0</v>
      </c>
      <c r="AV1151" s="178">
        <f>IFERROR(IF(OR($G1151="公衆街路灯A",$G1151="定額電灯"),ROUND((((AR1151+AS1151)*AN1151))*12*_xlfn.XLOOKUP($A1151,削除禁止_電灯料金!K:K,削除禁止_電灯料金!N:N),0),ROUND((AT1151+AU1151)*AN1151*12*_xlfn.XLOOKUP($A1151,削除禁止_電灯料金!K:K,削除禁止_電灯料金!N:N),0)),0)</f>
        <v>0</v>
      </c>
      <c r="AW1151" s="145"/>
    </row>
    <row r="1152" spans="1:49" ht="30" customHeight="1">
      <c r="A1152" s="1">
        <v>16</v>
      </c>
      <c r="B1152" s="41" t="s">
        <v>1176</v>
      </c>
      <c r="C1152" s="322"/>
      <c r="D1152" s="262" t="s">
        <v>1178</v>
      </c>
      <c r="E1152" s="263" t="s">
        <v>56</v>
      </c>
      <c r="F1152" s="264" t="s">
        <v>493</v>
      </c>
      <c r="G1152" s="148" t="s">
        <v>73</v>
      </c>
      <c r="H1152" s="149"/>
      <c r="I1152" s="280"/>
      <c r="J1152" s="267"/>
      <c r="K1152" s="152">
        <v>0</v>
      </c>
      <c r="L1152" s="266">
        <v>365</v>
      </c>
      <c r="M1152" s="281" t="s">
        <v>1187</v>
      </c>
      <c r="N1152" s="119" t="s">
        <v>134</v>
      </c>
      <c r="O1152" s="120">
        <v>1</v>
      </c>
      <c r="P1152" s="155" t="s">
        <v>1017</v>
      </c>
      <c r="Q1152" s="155">
        <v>0</v>
      </c>
      <c r="R1152" s="155">
        <v>0</v>
      </c>
      <c r="S1152" s="156">
        <v>0</v>
      </c>
      <c r="T1152" s="156">
        <v>0</v>
      </c>
      <c r="U1152" s="156">
        <v>0</v>
      </c>
      <c r="V1152" s="157">
        <v>0</v>
      </c>
      <c r="W1152" s="158">
        <v>36</v>
      </c>
      <c r="X1152" s="159">
        <v>1</v>
      </c>
      <c r="Y1152" s="160">
        <v>1</v>
      </c>
      <c r="Z1152" s="161">
        <v>0</v>
      </c>
      <c r="AA1152" s="155">
        <v>0</v>
      </c>
      <c r="AB1152" s="162" t="s">
        <v>80</v>
      </c>
      <c r="AC1152" s="163" t="s">
        <v>56</v>
      </c>
      <c r="AD1152" s="164" t="s">
        <v>56</v>
      </c>
      <c r="AE1152" s="163" t="s">
        <v>56</v>
      </c>
      <c r="AF1152" s="164">
        <v>0</v>
      </c>
      <c r="AG1152" s="165">
        <v>0</v>
      </c>
      <c r="AH1152" s="166" t="s">
        <v>113</v>
      </c>
      <c r="AI1152" s="167"/>
      <c r="AJ1152" s="168"/>
      <c r="AK1152" s="169"/>
      <c r="AL1152" s="170"/>
      <c r="AM1152" s="171"/>
      <c r="AN1152" s="172"/>
      <c r="AO1152" s="173">
        <f t="shared" si="342"/>
        <v>0</v>
      </c>
      <c r="AP1152" s="174" t="s">
        <v>82</v>
      </c>
      <c r="AQ1152" s="175" t="str" cm="1">
        <f t="array" ref="AQ1152">_xlfn.IFS(OR($G1152="公衆街路灯A",$G1152="定額電灯"),$G1152&amp;AP1152,COUNTIF(G1152,"*従量電灯*"),G1152,1,"-")</f>
        <v>従量電灯</v>
      </c>
      <c r="AR1152" s="176" t="str" cm="1">
        <f t="array" ref="AR1152">_xlfn.IFS($AN1152=0,"-",OR($AH1152="対象外",$AH1152="-"),"-",OR($G1152="公衆街路灯A",$G1152="定額電灯"),_xlfn.XLOOKUP($AQ1152,削除禁止_電灯料金!$B:$B,削除禁止_電灯料金!$E:$E,0),1,"-")</f>
        <v>-</v>
      </c>
      <c r="AS1152" s="177" t="str" cm="1">
        <f t="array" ref="AS1152">_xlfn.IFS($AR1152="-","-",OR($G1152="公衆街路灯A",$G1152="定額電灯"),_xlfn.XLOOKUP(AQ1152,削除禁止_電灯料金!$B:$B,削除禁止_電灯料金!$D:$D,0),1,"-")</f>
        <v>-</v>
      </c>
      <c r="AT1152" s="176">
        <f>IFERROR(IF(OR($G1152="公衆街路灯A",$G1152="定額電灯"),"-",ROUND((_xlfn.XLOOKUP($AQ1152,削除禁止_電灯料金!$B:$B,削除禁止_電灯料金!$E:$E)*AM1152/1000*$K1152*$L1152/12),2)),"-")</f>
        <v>0</v>
      </c>
      <c r="AU1152" s="177">
        <f>IFERROR(IF(OR($G1152="公衆街路灯A",$G1152="定額電灯"),"-",ROUND((AM1152/1000*$K1152*$L1152/12)*_xlfn.XLOOKUP($A1152,削除禁止_電灯料金!K:K,削除禁止_電灯料金!M:M,"-"),2)),"-")</f>
        <v>0</v>
      </c>
      <c r="AV1152" s="178">
        <f>IFERROR(IF(OR($G1152="公衆街路灯A",$G1152="定額電灯"),ROUND((((AR1152+AS1152)*AN1152))*12*_xlfn.XLOOKUP($A1152,削除禁止_電灯料金!K:K,削除禁止_電灯料金!N:N),0),ROUND((AT1152+AU1152)*AN1152*12*_xlfn.XLOOKUP($A1152,削除禁止_電灯料金!K:K,削除禁止_電灯料金!N:N),0)),0)</f>
        <v>0</v>
      </c>
      <c r="AW1152" s="145"/>
    </row>
    <row r="1153" spans="1:49" ht="30" customHeight="1">
      <c r="A1153" s="1">
        <v>16</v>
      </c>
      <c r="B1153" s="41" t="s">
        <v>1176</v>
      </c>
      <c r="C1153" s="328"/>
      <c r="D1153" s="268" t="s">
        <v>1188</v>
      </c>
      <c r="E1153" s="269" t="s">
        <v>56</v>
      </c>
      <c r="F1153" s="270" t="s">
        <v>1189</v>
      </c>
      <c r="G1153" s="182" t="s">
        <v>73</v>
      </c>
      <c r="H1153" s="183" t="s">
        <v>118</v>
      </c>
      <c r="I1153" s="311"/>
      <c r="J1153" s="312"/>
      <c r="K1153" s="186">
        <v>8</v>
      </c>
      <c r="L1153" s="330">
        <v>365</v>
      </c>
      <c r="M1153" s="313" t="s">
        <v>1190</v>
      </c>
      <c r="N1153" s="189" t="s">
        <v>172</v>
      </c>
      <c r="O1153" s="190">
        <v>1</v>
      </c>
      <c r="P1153" s="191" t="s">
        <v>249</v>
      </c>
      <c r="Q1153" s="191">
        <v>0</v>
      </c>
      <c r="R1153" s="191">
        <v>0</v>
      </c>
      <c r="S1153" s="192">
        <v>0</v>
      </c>
      <c r="T1153" s="192">
        <v>0</v>
      </c>
      <c r="U1153" s="192">
        <v>0</v>
      </c>
      <c r="V1153" s="193">
        <v>0</v>
      </c>
      <c r="W1153" s="194">
        <v>54</v>
      </c>
      <c r="X1153" s="195">
        <v>5</v>
      </c>
      <c r="Y1153" s="196">
        <v>5</v>
      </c>
      <c r="Z1153" s="197">
        <v>0</v>
      </c>
      <c r="AA1153" s="191">
        <v>0</v>
      </c>
      <c r="AB1153" s="198" t="s">
        <v>80</v>
      </c>
      <c r="AC1153" s="199" t="s">
        <v>56</v>
      </c>
      <c r="AD1153" s="200" t="s">
        <v>56</v>
      </c>
      <c r="AE1153" s="199" t="s">
        <v>56</v>
      </c>
      <c r="AF1153" s="200">
        <v>0</v>
      </c>
      <c r="AG1153" s="201">
        <v>0</v>
      </c>
      <c r="AH1153" s="201" t="s">
        <v>124</v>
      </c>
      <c r="AI1153" s="202" t="s">
        <v>124</v>
      </c>
      <c r="AJ1153" s="203"/>
      <c r="AK1153" s="204"/>
      <c r="AL1153" s="194"/>
      <c r="AM1153" s="205"/>
      <c r="AN1153" s="206"/>
      <c r="AO1153" s="200">
        <f t="shared" si="342"/>
        <v>0</v>
      </c>
      <c r="AP1153" s="207" t="s">
        <v>82</v>
      </c>
      <c r="AQ1153" s="198" t="str" cm="1">
        <f t="array" ref="AQ1153">_xlfn.IFS(OR($G1153="公衆街路灯A",$G1153="定額電灯"),$G1153&amp;AP1153,COUNTIF(G1153,"*従量電灯*"),G1153,1,"-")</f>
        <v>従量電灯</v>
      </c>
      <c r="AR1153" s="208" t="str" cm="1">
        <f t="array" ref="AR1153">_xlfn.IFS($AN1153=0,"-",OR($AH1153="対象外",$AH1153="-"),"-",OR($G1153="公衆街路灯A",$G1153="定額電灯"),_xlfn.XLOOKUP($AQ1153,削除禁止_電灯料金!$B:$B,削除禁止_電灯料金!$E:$E,0),1,"-")</f>
        <v>-</v>
      </c>
      <c r="AS1153" s="209" t="str" cm="1">
        <f t="array" ref="AS1153">_xlfn.IFS($AR1153="-","-",OR($G1153="公衆街路灯A",$G1153="定額電灯"),_xlfn.XLOOKUP(AQ1153,削除禁止_電灯料金!$B:$B,削除禁止_電灯料金!$D:$D,0),1,"-")</f>
        <v>-</v>
      </c>
      <c r="AT1153" s="208">
        <f>IFERROR(IF(OR($G1153="公衆街路灯A",$G1153="定額電灯"),"-",ROUND((_xlfn.XLOOKUP($AQ1153,削除禁止_電灯料金!$B:$B,削除禁止_電灯料金!$E:$E)*AM1153/1000*$K1153*$L1153/12),2)),"-")</f>
        <v>0</v>
      </c>
      <c r="AU1153" s="209">
        <f>IFERROR(IF(OR($G1153="公衆街路灯A",$G1153="定額電灯"),"-",ROUND((AM1153/1000*$K1153*$L1153/12)*_xlfn.XLOOKUP($A1153,削除禁止_電灯料金!K:K,削除禁止_電灯料金!M:M,"-"),2)),"-")</f>
        <v>0</v>
      </c>
      <c r="AV1153" s="210">
        <f>IFERROR(IF(OR($G1153="公衆街路灯A",$G1153="定額電灯"),ROUND((((AR1153+AS1153)*AN1153))*12*_xlfn.XLOOKUP($A1153,削除禁止_電灯料金!K:K,削除禁止_電灯料金!N:N),0),ROUND((AT1153+AU1153)*AN1153*12*_xlfn.XLOOKUP($A1153,削除禁止_電灯料金!K:K,削除禁止_電灯料金!N:N),0)),0)</f>
        <v>0</v>
      </c>
      <c r="AW1153" s="145"/>
    </row>
    <row r="1154" spans="1:49" ht="30" customHeight="1">
      <c r="A1154" s="1">
        <v>16</v>
      </c>
      <c r="B1154" s="41" t="s">
        <v>1176</v>
      </c>
      <c r="C1154" s="328"/>
      <c r="D1154" s="268" t="s">
        <v>1188</v>
      </c>
      <c r="E1154" s="269" t="s">
        <v>56</v>
      </c>
      <c r="F1154" s="270" t="s">
        <v>1191</v>
      </c>
      <c r="G1154" s="182" t="s">
        <v>73</v>
      </c>
      <c r="H1154" s="183" t="s">
        <v>118</v>
      </c>
      <c r="I1154" s="311"/>
      <c r="J1154" s="312"/>
      <c r="K1154" s="186">
        <v>8</v>
      </c>
      <c r="L1154" s="330">
        <v>365</v>
      </c>
      <c r="M1154" s="313" t="s">
        <v>1190</v>
      </c>
      <c r="N1154" s="189" t="s">
        <v>172</v>
      </c>
      <c r="O1154" s="190">
        <v>1</v>
      </c>
      <c r="P1154" s="191" t="s">
        <v>249</v>
      </c>
      <c r="Q1154" s="191">
        <v>0</v>
      </c>
      <c r="R1154" s="191">
        <v>0</v>
      </c>
      <c r="S1154" s="192">
        <v>0</v>
      </c>
      <c r="T1154" s="192">
        <v>0</v>
      </c>
      <c r="U1154" s="192">
        <v>0</v>
      </c>
      <c r="V1154" s="193">
        <v>0</v>
      </c>
      <c r="W1154" s="194">
        <v>54</v>
      </c>
      <c r="X1154" s="195">
        <v>2</v>
      </c>
      <c r="Y1154" s="196">
        <v>2</v>
      </c>
      <c r="Z1154" s="197">
        <v>0</v>
      </c>
      <c r="AA1154" s="191">
        <v>0</v>
      </c>
      <c r="AB1154" s="198" t="s">
        <v>80</v>
      </c>
      <c r="AC1154" s="199" t="s">
        <v>56</v>
      </c>
      <c r="AD1154" s="200" t="s">
        <v>56</v>
      </c>
      <c r="AE1154" s="199" t="s">
        <v>56</v>
      </c>
      <c r="AF1154" s="200">
        <v>0</v>
      </c>
      <c r="AG1154" s="201">
        <v>0</v>
      </c>
      <c r="AH1154" s="201" t="s">
        <v>124</v>
      </c>
      <c r="AI1154" s="202" t="s">
        <v>124</v>
      </c>
      <c r="AJ1154" s="203"/>
      <c r="AK1154" s="204"/>
      <c r="AL1154" s="194"/>
      <c r="AM1154" s="205"/>
      <c r="AN1154" s="206"/>
      <c r="AO1154" s="200">
        <f t="shared" si="342"/>
        <v>0</v>
      </c>
      <c r="AP1154" s="207" t="s">
        <v>82</v>
      </c>
      <c r="AQ1154" s="198" t="str" cm="1">
        <f t="array" ref="AQ1154">_xlfn.IFS(OR($G1154="公衆街路灯A",$G1154="定額電灯"),$G1154&amp;AP1154,COUNTIF(G1154,"*従量電灯*"),G1154,1,"-")</f>
        <v>従量電灯</v>
      </c>
      <c r="AR1154" s="208" t="str" cm="1">
        <f t="array" ref="AR1154">_xlfn.IFS($AN1154=0,"-",OR($AH1154="対象外",$AH1154="-"),"-",OR($G1154="公衆街路灯A",$G1154="定額電灯"),_xlfn.XLOOKUP($AQ1154,削除禁止_電灯料金!$B:$B,削除禁止_電灯料金!$E:$E,0),1,"-")</f>
        <v>-</v>
      </c>
      <c r="AS1154" s="209" t="str" cm="1">
        <f t="array" ref="AS1154">_xlfn.IFS($AR1154="-","-",OR($G1154="公衆街路灯A",$G1154="定額電灯"),_xlfn.XLOOKUP(AQ1154,削除禁止_電灯料金!$B:$B,削除禁止_電灯料金!$D:$D,0),1,"-")</f>
        <v>-</v>
      </c>
      <c r="AT1154" s="208">
        <f>IFERROR(IF(OR($G1154="公衆街路灯A",$G1154="定額電灯"),"-",ROUND((_xlfn.XLOOKUP($AQ1154,削除禁止_電灯料金!$B:$B,削除禁止_電灯料金!$E:$E)*AM1154/1000*$K1154*$L1154/12),2)),"-")</f>
        <v>0</v>
      </c>
      <c r="AU1154" s="209">
        <f>IFERROR(IF(OR($G1154="公衆街路灯A",$G1154="定額電灯"),"-",ROUND((AM1154/1000*$K1154*$L1154/12)*_xlfn.XLOOKUP($A1154,削除禁止_電灯料金!K:K,削除禁止_電灯料金!M:M,"-"),2)),"-")</f>
        <v>0</v>
      </c>
      <c r="AV1154" s="210">
        <f>IFERROR(IF(OR($G1154="公衆街路灯A",$G1154="定額電灯"),ROUND((((AR1154+AS1154)*AN1154))*12*_xlfn.XLOOKUP($A1154,削除禁止_電灯料金!K:K,削除禁止_電灯料金!N:N),0),ROUND((AT1154+AU1154)*AN1154*12*_xlfn.XLOOKUP($A1154,削除禁止_電灯料金!K:K,削除禁止_電灯料金!N:N),0)),0)</f>
        <v>0</v>
      </c>
      <c r="AW1154" s="145"/>
    </row>
    <row r="1155" spans="1:49" ht="30" customHeight="1">
      <c r="A1155" s="1">
        <v>16</v>
      </c>
      <c r="B1155" s="41" t="s">
        <v>1176</v>
      </c>
      <c r="C1155" s="328"/>
      <c r="D1155" s="262" t="s">
        <v>1188</v>
      </c>
      <c r="E1155" s="263" t="s">
        <v>56</v>
      </c>
      <c r="F1155" s="264" t="s">
        <v>1013</v>
      </c>
      <c r="G1155" s="148" t="s">
        <v>73</v>
      </c>
      <c r="H1155" s="149"/>
      <c r="I1155" s="280"/>
      <c r="J1155" s="267"/>
      <c r="K1155" s="152">
        <v>8</v>
      </c>
      <c r="L1155" s="266">
        <v>365</v>
      </c>
      <c r="M1155" s="281" t="s">
        <v>1162</v>
      </c>
      <c r="N1155" s="119" t="s">
        <v>389</v>
      </c>
      <c r="O1155" s="120">
        <v>1</v>
      </c>
      <c r="P1155" s="155" t="s">
        <v>1163</v>
      </c>
      <c r="Q1155" s="155">
        <v>0</v>
      </c>
      <c r="R1155" s="155">
        <v>0</v>
      </c>
      <c r="S1155" s="156">
        <v>0</v>
      </c>
      <c r="T1155" s="156">
        <v>0</v>
      </c>
      <c r="U1155" s="156">
        <v>0</v>
      </c>
      <c r="V1155" s="157">
        <v>0</v>
      </c>
      <c r="W1155" s="158">
        <v>26</v>
      </c>
      <c r="X1155" s="159">
        <v>1</v>
      </c>
      <c r="Y1155" s="160">
        <v>1</v>
      </c>
      <c r="Z1155" s="161">
        <f t="shared" ref="Z1155:Z1156" si="343">K1155*L1155*W1155*Y1155/12/1000</f>
        <v>6.3266666666666671</v>
      </c>
      <c r="AA1155" s="155">
        <v>0</v>
      </c>
      <c r="AB1155" s="162" t="s">
        <v>80</v>
      </c>
      <c r="AC1155" s="163" t="s">
        <v>56</v>
      </c>
      <c r="AD1155" s="164" t="s">
        <v>56</v>
      </c>
      <c r="AE1155" s="163" t="s">
        <v>56</v>
      </c>
      <c r="AF1155" s="164">
        <f t="shared" ref="AF1155:AF1156" si="344">$B$2*Z1155/Y1155</f>
        <v>189.8</v>
      </c>
      <c r="AG1155" s="165">
        <f t="shared" ref="AG1155:AG1156" si="345">Y1155*AF1155*120</f>
        <v>22776</v>
      </c>
      <c r="AH1155" s="166" t="s">
        <v>81</v>
      </c>
      <c r="AI1155" s="167"/>
      <c r="AJ1155" s="168"/>
      <c r="AK1155" s="169"/>
      <c r="AL1155" s="170"/>
      <c r="AM1155" s="171"/>
      <c r="AN1155" s="172"/>
      <c r="AO1155" s="173">
        <f t="shared" si="342"/>
        <v>0</v>
      </c>
      <c r="AP1155" s="174" t="s">
        <v>82</v>
      </c>
      <c r="AQ1155" s="175" t="str" cm="1">
        <f t="array" ref="AQ1155">_xlfn.IFS(OR($G1155="公衆街路灯A",$G1155="定額電灯"),$G1155&amp;AP1155,COUNTIF(G1155,"*従量電灯*"),G1155,1,"-")</f>
        <v>従量電灯</v>
      </c>
      <c r="AR1155" s="176" t="str" cm="1">
        <f t="array" ref="AR1155">_xlfn.IFS($AN1155=0,"-",OR($AH1155="対象外",$AH1155="-"),"-",OR($G1155="公衆街路灯A",$G1155="定額電灯"),_xlfn.XLOOKUP($AQ1155,削除禁止_電灯料金!$B:$B,削除禁止_電灯料金!$E:$E,0),1,"-")</f>
        <v>-</v>
      </c>
      <c r="AS1155" s="177" t="str" cm="1">
        <f t="array" ref="AS1155">_xlfn.IFS($AR1155="-","-",OR($G1155="公衆街路灯A",$G1155="定額電灯"),_xlfn.XLOOKUP(AQ1155,削除禁止_電灯料金!$B:$B,削除禁止_電灯料金!$D:$D,0),1,"-")</f>
        <v>-</v>
      </c>
      <c r="AT1155" s="176">
        <f>IFERROR(IF(OR($G1155="公衆街路灯A",$G1155="定額電灯"),"-",ROUND((_xlfn.XLOOKUP($AQ1155,削除禁止_電灯料金!$B:$B,削除禁止_電灯料金!$E:$E)*AM1155/1000*$K1155*$L1155/12),2)),"-")</f>
        <v>0</v>
      </c>
      <c r="AU1155" s="177">
        <f>IFERROR(IF(OR($G1155="公衆街路灯A",$G1155="定額電灯"),"-",ROUND((AM1155/1000*$K1155*$L1155/12)*_xlfn.XLOOKUP($A1155,削除禁止_電灯料金!K:K,削除禁止_電灯料金!M:M,"-"),2)),"-")</f>
        <v>0</v>
      </c>
      <c r="AV1155" s="178">
        <f>IFERROR(IF(OR($G1155="公衆街路灯A",$G1155="定額電灯"),ROUND((((AR1155+AS1155)*AN1155))*12*_xlfn.XLOOKUP($A1155,削除禁止_電灯料金!K:K,削除禁止_電灯料金!N:N),0),ROUND((AT1155+AU1155)*AN1155*12*_xlfn.XLOOKUP($A1155,削除禁止_電灯料金!K:K,削除禁止_電灯料金!N:N),0)),0)</f>
        <v>0</v>
      </c>
      <c r="AW1155" s="145"/>
    </row>
    <row r="1156" spans="1:49" ht="30" customHeight="1">
      <c r="A1156" s="1">
        <v>16</v>
      </c>
      <c r="B1156" s="41" t="s">
        <v>1176</v>
      </c>
      <c r="C1156" s="328"/>
      <c r="D1156" s="262" t="s">
        <v>1188</v>
      </c>
      <c r="E1156" s="263" t="s">
        <v>56</v>
      </c>
      <c r="F1156" s="264" t="s">
        <v>1013</v>
      </c>
      <c r="G1156" s="148" t="s">
        <v>73</v>
      </c>
      <c r="H1156" s="149"/>
      <c r="I1156" s="280"/>
      <c r="J1156" s="267"/>
      <c r="K1156" s="152">
        <v>8</v>
      </c>
      <c r="L1156" s="266">
        <v>365</v>
      </c>
      <c r="M1156" s="281" t="s">
        <v>1117</v>
      </c>
      <c r="N1156" s="119" t="s">
        <v>134</v>
      </c>
      <c r="O1156" s="120">
        <v>1</v>
      </c>
      <c r="P1156" s="155" t="s">
        <v>1017</v>
      </c>
      <c r="Q1156" s="155">
        <v>0</v>
      </c>
      <c r="R1156" s="155">
        <v>0</v>
      </c>
      <c r="S1156" s="156" t="s">
        <v>403</v>
      </c>
      <c r="T1156" s="156">
        <v>0</v>
      </c>
      <c r="U1156" s="156">
        <v>0</v>
      </c>
      <c r="V1156" s="157">
        <v>0</v>
      </c>
      <c r="W1156" s="158">
        <v>36</v>
      </c>
      <c r="X1156" s="159">
        <v>2</v>
      </c>
      <c r="Y1156" s="160">
        <v>2</v>
      </c>
      <c r="Z1156" s="161">
        <f t="shared" si="343"/>
        <v>17.52</v>
      </c>
      <c r="AA1156" s="155">
        <v>0</v>
      </c>
      <c r="AB1156" s="162" t="s">
        <v>80</v>
      </c>
      <c r="AC1156" s="163" t="s">
        <v>56</v>
      </c>
      <c r="AD1156" s="164" t="s">
        <v>56</v>
      </c>
      <c r="AE1156" s="163" t="s">
        <v>56</v>
      </c>
      <c r="AF1156" s="164">
        <f t="shared" si="344"/>
        <v>262.8</v>
      </c>
      <c r="AG1156" s="165">
        <f t="shared" si="345"/>
        <v>63072</v>
      </c>
      <c r="AH1156" s="166" t="s">
        <v>113</v>
      </c>
      <c r="AI1156" s="167"/>
      <c r="AJ1156" s="168"/>
      <c r="AK1156" s="169"/>
      <c r="AL1156" s="170"/>
      <c r="AM1156" s="171"/>
      <c r="AN1156" s="172"/>
      <c r="AO1156" s="173">
        <f t="shared" si="342"/>
        <v>0</v>
      </c>
      <c r="AP1156" s="174" t="s">
        <v>82</v>
      </c>
      <c r="AQ1156" s="175" t="str" cm="1">
        <f t="array" ref="AQ1156">_xlfn.IFS(OR($G1156="公衆街路灯A",$G1156="定額電灯"),$G1156&amp;AP1156,COUNTIF(G1156,"*従量電灯*"),G1156,1,"-")</f>
        <v>従量電灯</v>
      </c>
      <c r="AR1156" s="176" t="str" cm="1">
        <f t="array" ref="AR1156">_xlfn.IFS($AN1156=0,"-",OR($AH1156="対象外",$AH1156="-"),"-",OR($G1156="公衆街路灯A",$G1156="定額電灯"),_xlfn.XLOOKUP($AQ1156,削除禁止_電灯料金!$B:$B,削除禁止_電灯料金!$E:$E,0),1,"-")</f>
        <v>-</v>
      </c>
      <c r="AS1156" s="177" t="str" cm="1">
        <f t="array" ref="AS1156">_xlfn.IFS($AR1156="-","-",OR($G1156="公衆街路灯A",$G1156="定額電灯"),_xlfn.XLOOKUP(AQ1156,削除禁止_電灯料金!$B:$B,削除禁止_電灯料金!$D:$D,0),1,"-")</f>
        <v>-</v>
      </c>
      <c r="AT1156" s="176">
        <f>IFERROR(IF(OR($G1156="公衆街路灯A",$G1156="定額電灯"),"-",ROUND((_xlfn.XLOOKUP($AQ1156,削除禁止_電灯料金!$B:$B,削除禁止_電灯料金!$E:$E)*AM1156/1000*$K1156*$L1156/12),2)),"-")</f>
        <v>0</v>
      </c>
      <c r="AU1156" s="177">
        <f>IFERROR(IF(OR($G1156="公衆街路灯A",$G1156="定額電灯"),"-",ROUND((AM1156/1000*$K1156*$L1156/12)*_xlfn.XLOOKUP($A1156,削除禁止_電灯料金!K:K,削除禁止_電灯料金!M:M,"-"),2)),"-")</f>
        <v>0</v>
      </c>
      <c r="AV1156" s="178">
        <f>IFERROR(IF(OR($G1156="公衆街路灯A",$G1156="定額電灯"),ROUND((((AR1156+AS1156)*AN1156))*12*_xlfn.XLOOKUP($A1156,削除禁止_電灯料金!K:K,削除禁止_電灯料金!N:N),0),ROUND((AT1156+AU1156)*AN1156*12*_xlfn.XLOOKUP($A1156,削除禁止_電灯料金!K:K,削除禁止_電灯料金!N:N),0)),0)</f>
        <v>0</v>
      </c>
      <c r="AW1156" s="145"/>
    </row>
    <row r="1157" spans="1:49" ht="30" customHeight="1">
      <c r="A1157" s="1">
        <v>16</v>
      </c>
      <c r="B1157" s="41" t="s">
        <v>1176</v>
      </c>
      <c r="C1157" s="328"/>
      <c r="D1157" s="268" t="s">
        <v>1188</v>
      </c>
      <c r="E1157" s="269" t="s">
        <v>56</v>
      </c>
      <c r="F1157" s="270" t="s">
        <v>1015</v>
      </c>
      <c r="G1157" s="182" t="s">
        <v>73</v>
      </c>
      <c r="H1157" s="318" t="s">
        <v>567</v>
      </c>
      <c r="I1157" s="311"/>
      <c r="J1157" s="312"/>
      <c r="K1157" s="186">
        <v>8</v>
      </c>
      <c r="L1157" s="330">
        <v>365</v>
      </c>
      <c r="M1157" s="313" t="s">
        <v>1164</v>
      </c>
      <c r="N1157" s="189" t="s">
        <v>172</v>
      </c>
      <c r="O1157" s="190">
        <v>1</v>
      </c>
      <c r="P1157" s="191" t="s">
        <v>249</v>
      </c>
      <c r="Q1157" s="191">
        <v>0</v>
      </c>
      <c r="R1157" s="191">
        <v>0</v>
      </c>
      <c r="S1157" s="192">
        <v>0</v>
      </c>
      <c r="T1157" s="192">
        <v>0</v>
      </c>
      <c r="U1157" s="192">
        <v>0</v>
      </c>
      <c r="V1157" s="193">
        <v>0</v>
      </c>
      <c r="W1157" s="194">
        <v>54</v>
      </c>
      <c r="X1157" s="195">
        <v>5</v>
      </c>
      <c r="Y1157" s="196">
        <v>5</v>
      </c>
      <c r="Z1157" s="197">
        <v>0</v>
      </c>
      <c r="AA1157" s="191">
        <v>0</v>
      </c>
      <c r="AB1157" s="198" t="s">
        <v>80</v>
      </c>
      <c r="AC1157" s="199" t="s">
        <v>56</v>
      </c>
      <c r="AD1157" s="200" t="s">
        <v>56</v>
      </c>
      <c r="AE1157" s="199" t="s">
        <v>56</v>
      </c>
      <c r="AF1157" s="200">
        <v>0</v>
      </c>
      <c r="AG1157" s="201">
        <v>0</v>
      </c>
      <c r="AH1157" s="201" t="s">
        <v>124</v>
      </c>
      <c r="AI1157" s="202" t="s">
        <v>124</v>
      </c>
      <c r="AJ1157" s="203"/>
      <c r="AK1157" s="204"/>
      <c r="AL1157" s="194"/>
      <c r="AM1157" s="205"/>
      <c r="AN1157" s="206"/>
      <c r="AO1157" s="200">
        <f t="shared" si="342"/>
        <v>0</v>
      </c>
      <c r="AP1157" s="207" t="s">
        <v>82</v>
      </c>
      <c r="AQ1157" s="198" t="str" cm="1">
        <f t="array" ref="AQ1157">_xlfn.IFS(OR($G1157="公衆街路灯A",$G1157="定額電灯"),$G1157&amp;AP1157,COUNTIF(G1157,"*従量電灯*"),G1157,1,"-")</f>
        <v>従量電灯</v>
      </c>
      <c r="AR1157" s="208" t="str" cm="1">
        <f t="array" ref="AR1157">_xlfn.IFS($AN1157=0,"-",OR($AH1157="対象外",$AH1157="-"),"-",OR($G1157="公衆街路灯A",$G1157="定額電灯"),_xlfn.XLOOKUP($AQ1157,削除禁止_電灯料金!$B:$B,削除禁止_電灯料金!$E:$E,0),1,"-")</f>
        <v>-</v>
      </c>
      <c r="AS1157" s="209" t="str" cm="1">
        <f t="array" ref="AS1157">_xlfn.IFS($AR1157="-","-",OR($G1157="公衆街路灯A",$G1157="定額電灯"),_xlfn.XLOOKUP(AQ1157,削除禁止_電灯料金!$B:$B,削除禁止_電灯料金!$D:$D,0),1,"-")</f>
        <v>-</v>
      </c>
      <c r="AT1157" s="208">
        <f>IFERROR(IF(OR($G1157="公衆街路灯A",$G1157="定額電灯"),"-",ROUND((_xlfn.XLOOKUP($AQ1157,削除禁止_電灯料金!$B:$B,削除禁止_電灯料金!$E:$E)*AM1157/1000*$K1157*$L1157/12),2)),"-")</f>
        <v>0</v>
      </c>
      <c r="AU1157" s="209">
        <f>IFERROR(IF(OR($G1157="公衆街路灯A",$G1157="定額電灯"),"-",ROUND((AM1157/1000*$K1157*$L1157/12)*_xlfn.XLOOKUP($A1157,削除禁止_電灯料金!K:K,削除禁止_電灯料金!M:M,"-"),2)),"-")</f>
        <v>0</v>
      </c>
      <c r="AV1157" s="210">
        <f>IFERROR(IF(OR($G1157="公衆街路灯A",$G1157="定額電灯"),ROUND((((AR1157+AS1157)*AN1157))*12*_xlfn.XLOOKUP($A1157,削除禁止_電灯料金!K:K,削除禁止_電灯料金!N:N),0),ROUND((AT1157+AU1157)*AN1157*12*_xlfn.XLOOKUP($A1157,削除禁止_電灯料金!K:K,削除禁止_電灯料金!N:N),0)),0)</f>
        <v>0</v>
      </c>
      <c r="AW1157" s="145"/>
    </row>
    <row r="1158" spans="1:49" ht="30" customHeight="1">
      <c r="A1158" s="1">
        <v>16</v>
      </c>
      <c r="B1158" s="41" t="s">
        <v>1176</v>
      </c>
      <c r="C1158" s="328"/>
      <c r="D1158" s="262" t="s">
        <v>1188</v>
      </c>
      <c r="E1158" s="263" t="s">
        <v>56</v>
      </c>
      <c r="F1158" s="264" t="s">
        <v>1015</v>
      </c>
      <c r="G1158" s="148" t="s">
        <v>73</v>
      </c>
      <c r="H1158" s="149"/>
      <c r="I1158" s="280"/>
      <c r="J1158" s="267"/>
      <c r="K1158" s="152">
        <v>8</v>
      </c>
      <c r="L1158" s="266">
        <v>365</v>
      </c>
      <c r="M1158" s="281" t="s">
        <v>1117</v>
      </c>
      <c r="N1158" s="119" t="s">
        <v>134</v>
      </c>
      <c r="O1158" s="120">
        <v>1</v>
      </c>
      <c r="P1158" s="155" t="s">
        <v>1017</v>
      </c>
      <c r="Q1158" s="155">
        <v>0</v>
      </c>
      <c r="R1158" s="155">
        <v>0</v>
      </c>
      <c r="S1158" s="156" t="s">
        <v>403</v>
      </c>
      <c r="T1158" s="156">
        <v>0</v>
      </c>
      <c r="U1158" s="156">
        <v>0</v>
      </c>
      <c r="V1158" s="157">
        <v>0</v>
      </c>
      <c r="W1158" s="158">
        <v>36</v>
      </c>
      <c r="X1158" s="159">
        <v>2</v>
      </c>
      <c r="Y1158" s="160">
        <v>2</v>
      </c>
      <c r="Z1158" s="161">
        <f t="shared" ref="Z1158" si="346">K1158*L1158*W1158*Y1158/12/1000</f>
        <v>17.52</v>
      </c>
      <c r="AA1158" s="155">
        <v>0</v>
      </c>
      <c r="AB1158" s="162" t="s">
        <v>80</v>
      </c>
      <c r="AC1158" s="163" t="s">
        <v>56</v>
      </c>
      <c r="AD1158" s="164" t="s">
        <v>56</v>
      </c>
      <c r="AE1158" s="163" t="s">
        <v>56</v>
      </c>
      <c r="AF1158" s="164">
        <f t="shared" ref="AF1158" si="347">$B$2*Z1158/Y1158</f>
        <v>262.8</v>
      </c>
      <c r="AG1158" s="165">
        <f t="shared" ref="AG1158" si="348">Y1158*AF1158*120</f>
        <v>63072</v>
      </c>
      <c r="AH1158" s="166" t="s">
        <v>113</v>
      </c>
      <c r="AI1158" s="167"/>
      <c r="AJ1158" s="168"/>
      <c r="AK1158" s="169"/>
      <c r="AL1158" s="170"/>
      <c r="AM1158" s="171"/>
      <c r="AN1158" s="172"/>
      <c r="AO1158" s="173">
        <f t="shared" si="342"/>
        <v>0</v>
      </c>
      <c r="AP1158" s="174" t="s">
        <v>82</v>
      </c>
      <c r="AQ1158" s="175" t="str" cm="1">
        <f t="array" ref="AQ1158">_xlfn.IFS(OR($G1158="公衆街路灯A",$G1158="定額電灯"),$G1158&amp;AP1158,COUNTIF(G1158,"*従量電灯*"),G1158,1,"-")</f>
        <v>従量電灯</v>
      </c>
      <c r="AR1158" s="176" t="str" cm="1">
        <f t="array" ref="AR1158">_xlfn.IFS($AN1158=0,"-",OR($AH1158="対象外",$AH1158="-"),"-",OR($G1158="公衆街路灯A",$G1158="定額電灯"),_xlfn.XLOOKUP($AQ1158,削除禁止_電灯料金!$B:$B,削除禁止_電灯料金!$E:$E,0),1,"-")</f>
        <v>-</v>
      </c>
      <c r="AS1158" s="177" t="str" cm="1">
        <f t="array" ref="AS1158">_xlfn.IFS($AR1158="-","-",OR($G1158="公衆街路灯A",$G1158="定額電灯"),_xlfn.XLOOKUP(AQ1158,削除禁止_電灯料金!$B:$B,削除禁止_電灯料金!$D:$D,0),1,"-")</f>
        <v>-</v>
      </c>
      <c r="AT1158" s="176">
        <f>IFERROR(IF(OR($G1158="公衆街路灯A",$G1158="定額電灯"),"-",ROUND((_xlfn.XLOOKUP($AQ1158,削除禁止_電灯料金!$B:$B,削除禁止_電灯料金!$E:$E)*AM1158/1000*$K1158*$L1158/12),2)),"-")</f>
        <v>0</v>
      </c>
      <c r="AU1158" s="177">
        <f>IFERROR(IF(OR($G1158="公衆街路灯A",$G1158="定額電灯"),"-",ROUND((AM1158/1000*$K1158*$L1158/12)*_xlfn.XLOOKUP($A1158,削除禁止_電灯料金!K:K,削除禁止_電灯料金!M:M,"-"),2)),"-")</f>
        <v>0</v>
      </c>
      <c r="AV1158" s="178">
        <f>IFERROR(IF(OR($G1158="公衆街路灯A",$G1158="定額電灯"),ROUND((((AR1158+AS1158)*AN1158))*12*_xlfn.XLOOKUP($A1158,削除禁止_電灯料金!K:K,削除禁止_電灯料金!N:N),0),ROUND((AT1158+AU1158)*AN1158*12*_xlfn.XLOOKUP($A1158,削除禁止_電灯料金!K:K,削除禁止_電灯料金!N:N),0)),0)</f>
        <v>0</v>
      </c>
      <c r="AW1158" s="145"/>
    </row>
    <row r="1159" spans="1:49" ht="30" customHeight="1">
      <c r="A1159" s="1">
        <v>16</v>
      </c>
      <c r="B1159" s="41" t="s">
        <v>1176</v>
      </c>
      <c r="C1159" s="328"/>
      <c r="D1159" s="268" t="s">
        <v>1188</v>
      </c>
      <c r="E1159" s="269" t="s">
        <v>56</v>
      </c>
      <c r="F1159" s="270" t="s">
        <v>404</v>
      </c>
      <c r="G1159" s="182" t="s">
        <v>73</v>
      </c>
      <c r="H1159" s="183" t="s">
        <v>1192</v>
      </c>
      <c r="I1159" s="311"/>
      <c r="J1159" s="312"/>
      <c r="K1159" s="186">
        <v>8</v>
      </c>
      <c r="L1159" s="330">
        <v>365</v>
      </c>
      <c r="M1159" s="313" t="s">
        <v>1193</v>
      </c>
      <c r="N1159" s="189" t="s">
        <v>172</v>
      </c>
      <c r="O1159" s="190">
        <v>1</v>
      </c>
      <c r="P1159" s="191" t="s">
        <v>249</v>
      </c>
      <c r="Q1159" s="191">
        <v>0</v>
      </c>
      <c r="R1159" s="191">
        <v>0</v>
      </c>
      <c r="S1159" s="192" t="s">
        <v>706</v>
      </c>
      <c r="T1159" s="192">
        <v>0</v>
      </c>
      <c r="U1159" s="192" t="s">
        <v>1194</v>
      </c>
      <c r="V1159" s="193">
        <v>0</v>
      </c>
      <c r="W1159" s="194">
        <v>54</v>
      </c>
      <c r="X1159" s="195">
        <v>5</v>
      </c>
      <c r="Y1159" s="196">
        <v>5</v>
      </c>
      <c r="Z1159" s="197">
        <v>0</v>
      </c>
      <c r="AA1159" s="191">
        <v>0</v>
      </c>
      <c r="AB1159" s="198" t="s">
        <v>80</v>
      </c>
      <c r="AC1159" s="199" t="s">
        <v>56</v>
      </c>
      <c r="AD1159" s="200" t="s">
        <v>56</v>
      </c>
      <c r="AE1159" s="199" t="s">
        <v>56</v>
      </c>
      <c r="AF1159" s="200">
        <v>0</v>
      </c>
      <c r="AG1159" s="201">
        <v>0</v>
      </c>
      <c r="AH1159" s="201" t="s">
        <v>124</v>
      </c>
      <c r="AI1159" s="202" t="s">
        <v>124</v>
      </c>
      <c r="AJ1159" s="203"/>
      <c r="AK1159" s="204"/>
      <c r="AL1159" s="194"/>
      <c r="AM1159" s="205"/>
      <c r="AN1159" s="206"/>
      <c r="AO1159" s="200">
        <f t="shared" si="342"/>
        <v>0</v>
      </c>
      <c r="AP1159" s="207" t="s">
        <v>82</v>
      </c>
      <c r="AQ1159" s="198" t="str" cm="1">
        <f t="array" ref="AQ1159">_xlfn.IFS(OR($G1159="公衆街路灯A",$G1159="定額電灯"),$G1159&amp;AP1159,COUNTIF(G1159,"*従量電灯*"),G1159,1,"-")</f>
        <v>従量電灯</v>
      </c>
      <c r="AR1159" s="208" t="str" cm="1">
        <f t="array" ref="AR1159">_xlfn.IFS($AN1159=0,"-",OR($AH1159="対象外",$AH1159="-"),"-",OR($G1159="公衆街路灯A",$G1159="定額電灯"),_xlfn.XLOOKUP($AQ1159,削除禁止_電灯料金!$B:$B,削除禁止_電灯料金!$E:$E,0),1,"-")</f>
        <v>-</v>
      </c>
      <c r="AS1159" s="209" t="str" cm="1">
        <f t="array" ref="AS1159">_xlfn.IFS($AR1159="-","-",OR($G1159="公衆街路灯A",$G1159="定額電灯"),_xlfn.XLOOKUP(AQ1159,削除禁止_電灯料金!$B:$B,削除禁止_電灯料金!$D:$D,0),1,"-")</f>
        <v>-</v>
      </c>
      <c r="AT1159" s="208">
        <f>IFERROR(IF(OR($G1159="公衆街路灯A",$G1159="定額電灯"),"-",ROUND((_xlfn.XLOOKUP($AQ1159,削除禁止_電灯料金!$B:$B,削除禁止_電灯料金!$E:$E)*AM1159/1000*$K1159*$L1159/12),2)),"-")</f>
        <v>0</v>
      </c>
      <c r="AU1159" s="209">
        <f>IFERROR(IF(OR($G1159="公衆街路灯A",$G1159="定額電灯"),"-",ROUND((AM1159/1000*$K1159*$L1159/12)*_xlfn.XLOOKUP($A1159,削除禁止_電灯料金!K:K,削除禁止_電灯料金!M:M,"-"),2)),"-")</f>
        <v>0</v>
      </c>
      <c r="AV1159" s="210">
        <f>IFERROR(IF(OR($G1159="公衆街路灯A",$G1159="定額電灯"),ROUND((((AR1159+AS1159)*AN1159))*12*_xlfn.XLOOKUP($A1159,削除禁止_電灯料金!K:K,削除禁止_電灯料金!N:N),0),ROUND((AT1159+AU1159)*AN1159*12*_xlfn.XLOOKUP($A1159,削除禁止_電灯料金!K:K,削除禁止_電灯料金!N:N),0)),0)</f>
        <v>0</v>
      </c>
      <c r="AW1159" s="145"/>
    </row>
    <row r="1160" spans="1:49" ht="30" customHeight="1">
      <c r="A1160" s="1">
        <v>16</v>
      </c>
      <c r="B1160" s="41" t="s">
        <v>1176</v>
      </c>
      <c r="C1160" s="328"/>
      <c r="D1160" s="268" t="s">
        <v>1188</v>
      </c>
      <c r="E1160" s="269" t="s">
        <v>56</v>
      </c>
      <c r="F1160" s="270" t="s">
        <v>409</v>
      </c>
      <c r="G1160" s="182" t="s">
        <v>73</v>
      </c>
      <c r="H1160" s="183" t="s">
        <v>1195</v>
      </c>
      <c r="I1160" s="311"/>
      <c r="J1160" s="312"/>
      <c r="K1160" s="186">
        <v>8</v>
      </c>
      <c r="L1160" s="330">
        <v>365</v>
      </c>
      <c r="M1160" s="313" t="s">
        <v>1193</v>
      </c>
      <c r="N1160" s="189" t="s">
        <v>172</v>
      </c>
      <c r="O1160" s="190">
        <v>1</v>
      </c>
      <c r="P1160" s="191" t="s">
        <v>249</v>
      </c>
      <c r="Q1160" s="191">
        <v>0</v>
      </c>
      <c r="R1160" s="191">
        <v>0</v>
      </c>
      <c r="S1160" s="192" t="s">
        <v>706</v>
      </c>
      <c r="T1160" s="192">
        <v>0</v>
      </c>
      <c r="U1160" s="192" t="s">
        <v>1194</v>
      </c>
      <c r="V1160" s="193">
        <v>0</v>
      </c>
      <c r="W1160" s="194">
        <v>54</v>
      </c>
      <c r="X1160" s="195">
        <v>1</v>
      </c>
      <c r="Y1160" s="196">
        <v>1</v>
      </c>
      <c r="Z1160" s="197">
        <v>0</v>
      </c>
      <c r="AA1160" s="191">
        <v>0</v>
      </c>
      <c r="AB1160" s="198" t="s">
        <v>80</v>
      </c>
      <c r="AC1160" s="199" t="s">
        <v>56</v>
      </c>
      <c r="AD1160" s="200" t="s">
        <v>56</v>
      </c>
      <c r="AE1160" s="199" t="s">
        <v>56</v>
      </c>
      <c r="AF1160" s="200">
        <v>0</v>
      </c>
      <c r="AG1160" s="201">
        <v>0</v>
      </c>
      <c r="AH1160" s="201" t="s">
        <v>124</v>
      </c>
      <c r="AI1160" s="202" t="s">
        <v>124</v>
      </c>
      <c r="AJ1160" s="203"/>
      <c r="AK1160" s="204"/>
      <c r="AL1160" s="194"/>
      <c r="AM1160" s="205"/>
      <c r="AN1160" s="206"/>
      <c r="AO1160" s="200">
        <f t="shared" si="342"/>
        <v>0</v>
      </c>
      <c r="AP1160" s="207" t="s">
        <v>82</v>
      </c>
      <c r="AQ1160" s="198" t="str" cm="1">
        <f t="array" ref="AQ1160">_xlfn.IFS(OR($G1160="公衆街路灯A",$G1160="定額電灯"),$G1160&amp;AP1160,COUNTIF(G1160,"*従量電灯*"),G1160,1,"-")</f>
        <v>従量電灯</v>
      </c>
      <c r="AR1160" s="208" t="str" cm="1">
        <f t="array" ref="AR1160">_xlfn.IFS($AN1160=0,"-",OR($AH1160="対象外",$AH1160="-"),"-",OR($G1160="公衆街路灯A",$G1160="定額電灯"),_xlfn.XLOOKUP($AQ1160,削除禁止_電灯料金!$B:$B,削除禁止_電灯料金!$E:$E,0),1,"-")</f>
        <v>-</v>
      </c>
      <c r="AS1160" s="209" t="str" cm="1">
        <f t="array" ref="AS1160">_xlfn.IFS($AR1160="-","-",OR($G1160="公衆街路灯A",$G1160="定額電灯"),_xlfn.XLOOKUP(AQ1160,削除禁止_電灯料金!$B:$B,削除禁止_電灯料金!$D:$D,0),1,"-")</f>
        <v>-</v>
      </c>
      <c r="AT1160" s="208">
        <f>IFERROR(IF(OR($G1160="公衆街路灯A",$G1160="定額電灯"),"-",ROUND((_xlfn.XLOOKUP($AQ1160,削除禁止_電灯料金!$B:$B,削除禁止_電灯料金!$E:$E)*AM1160/1000*$K1160*$L1160/12),2)),"-")</f>
        <v>0</v>
      </c>
      <c r="AU1160" s="209">
        <f>IFERROR(IF(OR($G1160="公衆街路灯A",$G1160="定額電灯"),"-",ROUND((AM1160/1000*$K1160*$L1160/12)*_xlfn.XLOOKUP($A1160,削除禁止_電灯料金!K:K,削除禁止_電灯料金!M:M,"-"),2)),"-")</f>
        <v>0</v>
      </c>
      <c r="AV1160" s="210">
        <f>IFERROR(IF(OR($G1160="公衆街路灯A",$G1160="定額電灯"),ROUND((((AR1160+AS1160)*AN1160))*12*_xlfn.XLOOKUP($A1160,削除禁止_電灯料金!K:K,削除禁止_電灯料金!N:N),0),ROUND((AT1160+AU1160)*AN1160*12*_xlfn.XLOOKUP($A1160,削除禁止_電灯料金!K:K,削除禁止_電灯料金!N:N),0)),0)</f>
        <v>0</v>
      </c>
      <c r="AW1160" s="145"/>
    </row>
    <row r="1161" spans="1:49" ht="30" customHeight="1">
      <c r="A1161" s="1">
        <v>16</v>
      </c>
      <c r="B1161" s="41" t="s">
        <v>1176</v>
      </c>
      <c r="C1161" s="328"/>
      <c r="D1161" s="262" t="s">
        <v>1196</v>
      </c>
      <c r="E1161" s="263" t="s">
        <v>56</v>
      </c>
      <c r="F1161" s="264" t="s">
        <v>1197</v>
      </c>
      <c r="G1161" s="148" t="s">
        <v>73</v>
      </c>
      <c r="H1161" s="149"/>
      <c r="I1161" s="280"/>
      <c r="J1161" s="267"/>
      <c r="K1161" s="152">
        <v>9</v>
      </c>
      <c r="L1161" s="266">
        <v>365</v>
      </c>
      <c r="M1161" s="281" t="s">
        <v>1198</v>
      </c>
      <c r="N1161" s="119" t="s">
        <v>134</v>
      </c>
      <c r="O1161" s="120">
        <v>2</v>
      </c>
      <c r="P1161" s="155" t="s">
        <v>135</v>
      </c>
      <c r="Q1161" s="155">
        <v>0</v>
      </c>
      <c r="R1161" s="155">
        <v>0</v>
      </c>
      <c r="S1161" s="156">
        <v>0</v>
      </c>
      <c r="T1161" s="156">
        <v>0</v>
      </c>
      <c r="U1161" s="156">
        <v>0</v>
      </c>
      <c r="V1161" s="157">
        <v>0</v>
      </c>
      <c r="W1161" s="158">
        <v>28</v>
      </c>
      <c r="X1161" s="159">
        <v>1</v>
      </c>
      <c r="Y1161" s="160">
        <v>2</v>
      </c>
      <c r="Z1161" s="161">
        <f t="shared" ref="Z1161" si="349">K1161*L1161*W1161*Y1161/12/1000</f>
        <v>15.33</v>
      </c>
      <c r="AA1161" s="155">
        <v>0</v>
      </c>
      <c r="AB1161" s="162" t="s">
        <v>80</v>
      </c>
      <c r="AC1161" s="163" t="s">
        <v>56</v>
      </c>
      <c r="AD1161" s="164" t="s">
        <v>56</v>
      </c>
      <c r="AE1161" s="163" t="s">
        <v>56</v>
      </c>
      <c r="AF1161" s="164">
        <f t="shared" ref="AF1161" si="350">$B$2*Z1161/Y1161</f>
        <v>229.95</v>
      </c>
      <c r="AG1161" s="165">
        <f t="shared" ref="AG1161" si="351">Y1161*AF1161*120</f>
        <v>55188</v>
      </c>
      <c r="AH1161" s="166" t="s">
        <v>113</v>
      </c>
      <c r="AI1161" s="167"/>
      <c r="AJ1161" s="168"/>
      <c r="AK1161" s="169"/>
      <c r="AL1161" s="170"/>
      <c r="AM1161" s="171"/>
      <c r="AN1161" s="172"/>
      <c r="AO1161" s="173">
        <f t="shared" si="342"/>
        <v>0</v>
      </c>
      <c r="AP1161" s="174" t="s">
        <v>82</v>
      </c>
      <c r="AQ1161" s="175" t="str" cm="1">
        <f t="array" ref="AQ1161">_xlfn.IFS(OR($G1161="公衆街路灯A",$G1161="定額電灯"),$G1161&amp;AP1161,COUNTIF(G1161,"*従量電灯*"),G1161,1,"-")</f>
        <v>従量電灯</v>
      </c>
      <c r="AR1161" s="176" t="str" cm="1">
        <f t="array" ref="AR1161">_xlfn.IFS($AN1161=0,"-",OR($AH1161="対象外",$AH1161="-"),"-",OR($G1161="公衆街路灯A",$G1161="定額電灯"),_xlfn.XLOOKUP($AQ1161,削除禁止_電灯料金!$B:$B,削除禁止_電灯料金!$E:$E,0),1,"-")</f>
        <v>-</v>
      </c>
      <c r="AS1161" s="177" t="str" cm="1">
        <f t="array" ref="AS1161">_xlfn.IFS($AR1161="-","-",OR($G1161="公衆街路灯A",$G1161="定額電灯"),_xlfn.XLOOKUP(AQ1161,削除禁止_電灯料金!$B:$B,削除禁止_電灯料金!$D:$D,0),1,"-")</f>
        <v>-</v>
      </c>
      <c r="AT1161" s="176">
        <f>IFERROR(IF(OR($G1161="公衆街路灯A",$G1161="定額電灯"),"-",ROUND((_xlfn.XLOOKUP($AQ1161,削除禁止_電灯料金!$B:$B,削除禁止_電灯料金!$E:$E)*AM1161/1000*$K1161*$L1161/12),2)),"-")</f>
        <v>0</v>
      </c>
      <c r="AU1161" s="177">
        <f>IFERROR(IF(OR($G1161="公衆街路灯A",$G1161="定額電灯"),"-",ROUND((AM1161/1000*$K1161*$L1161/12)*_xlfn.XLOOKUP($A1161,削除禁止_電灯料金!K:K,削除禁止_電灯料金!M:M,"-"),2)),"-")</f>
        <v>0</v>
      </c>
      <c r="AV1161" s="178">
        <f>IFERROR(IF(OR($G1161="公衆街路灯A",$G1161="定額電灯"),ROUND((((AR1161+AS1161)*AN1161))*12*_xlfn.XLOOKUP($A1161,削除禁止_電灯料金!K:K,削除禁止_電灯料金!N:N),0),ROUND((AT1161+AU1161)*AN1161*12*_xlfn.XLOOKUP($A1161,削除禁止_電灯料金!K:K,削除禁止_電灯料金!N:N),0)),0)</f>
        <v>0</v>
      </c>
      <c r="AW1161" s="145"/>
    </row>
    <row r="1162" spans="1:49" ht="30" customHeight="1">
      <c r="A1162" s="1">
        <v>16</v>
      </c>
      <c r="B1162" s="41" t="s">
        <v>1176</v>
      </c>
      <c r="C1162" s="333"/>
      <c r="D1162" s="268" t="s">
        <v>612</v>
      </c>
      <c r="E1162" s="269" t="s">
        <v>82</v>
      </c>
      <c r="F1162" s="270" t="s">
        <v>1199</v>
      </c>
      <c r="G1162" s="182" t="s">
        <v>73</v>
      </c>
      <c r="H1162" s="183" t="s">
        <v>118</v>
      </c>
      <c r="I1162" s="311"/>
      <c r="J1162" s="312"/>
      <c r="K1162" s="186">
        <v>12</v>
      </c>
      <c r="L1162" s="330">
        <v>365</v>
      </c>
      <c r="M1162" s="313" t="s">
        <v>1200</v>
      </c>
      <c r="N1162" s="189" t="s">
        <v>1201</v>
      </c>
      <c r="O1162" s="190">
        <v>1</v>
      </c>
      <c r="P1162" s="191" t="s">
        <v>998</v>
      </c>
      <c r="Q1162" s="191">
        <v>0</v>
      </c>
      <c r="R1162" s="191">
        <v>0</v>
      </c>
      <c r="S1162" s="192">
        <v>0</v>
      </c>
      <c r="T1162" s="192">
        <v>0</v>
      </c>
      <c r="U1162" s="192">
        <v>0</v>
      </c>
      <c r="V1162" s="193">
        <v>0</v>
      </c>
      <c r="W1162" s="194">
        <v>0</v>
      </c>
      <c r="X1162" s="195">
        <v>1</v>
      </c>
      <c r="Y1162" s="196">
        <v>1</v>
      </c>
      <c r="Z1162" s="197">
        <v>0</v>
      </c>
      <c r="AA1162" s="191">
        <v>0</v>
      </c>
      <c r="AB1162" s="198" t="s">
        <v>80</v>
      </c>
      <c r="AC1162" s="199" t="s">
        <v>56</v>
      </c>
      <c r="AD1162" s="200" t="s">
        <v>56</v>
      </c>
      <c r="AE1162" s="199" t="s">
        <v>56</v>
      </c>
      <c r="AF1162" s="200">
        <v>0</v>
      </c>
      <c r="AG1162" s="201">
        <v>0</v>
      </c>
      <c r="AH1162" s="201" t="s">
        <v>124</v>
      </c>
      <c r="AI1162" s="202" t="s">
        <v>124</v>
      </c>
      <c r="AJ1162" s="203"/>
      <c r="AK1162" s="204"/>
      <c r="AL1162" s="194"/>
      <c r="AM1162" s="205"/>
      <c r="AN1162" s="206"/>
      <c r="AO1162" s="200">
        <f t="shared" si="342"/>
        <v>0</v>
      </c>
      <c r="AP1162" s="207" t="s">
        <v>82</v>
      </c>
      <c r="AQ1162" s="198" t="str" cm="1">
        <f t="array" ref="AQ1162">_xlfn.IFS(OR($G1162="公衆街路灯A",$G1162="定額電灯"),$G1162&amp;AP1162,COUNTIF(G1162,"*従量電灯*"),G1162,1,"-")</f>
        <v>従量電灯</v>
      </c>
      <c r="AR1162" s="208" t="str" cm="1">
        <f t="array" ref="AR1162">_xlfn.IFS($AN1162=0,"-",OR($AH1162="対象外",$AH1162="-"),"-",OR($G1162="公衆街路灯A",$G1162="定額電灯"),_xlfn.XLOOKUP($AQ1162,削除禁止_電灯料金!$B:$B,削除禁止_電灯料金!$E:$E,0),1,"-")</f>
        <v>-</v>
      </c>
      <c r="AS1162" s="209" t="str" cm="1">
        <f t="array" ref="AS1162">_xlfn.IFS($AR1162="-","-",OR($G1162="公衆街路灯A",$G1162="定額電灯"),_xlfn.XLOOKUP(AQ1162,削除禁止_電灯料金!$B:$B,削除禁止_電灯料金!$D:$D,0),1,"-")</f>
        <v>-</v>
      </c>
      <c r="AT1162" s="208">
        <f>IFERROR(IF(OR($G1162="公衆街路灯A",$G1162="定額電灯"),"-",ROUND((_xlfn.XLOOKUP($AQ1162,削除禁止_電灯料金!$B:$B,削除禁止_電灯料金!$E:$E)*AM1162/1000*$K1162*$L1162/12),2)),"-")</f>
        <v>0</v>
      </c>
      <c r="AU1162" s="209">
        <f>IFERROR(IF(OR($G1162="公衆街路灯A",$G1162="定額電灯"),"-",ROUND((AM1162/1000*$K1162*$L1162/12)*_xlfn.XLOOKUP($A1162,削除禁止_電灯料金!K:K,削除禁止_電灯料金!M:M,"-"),2)),"-")</f>
        <v>0</v>
      </c>
      <c r="AV1162" s="210">
        <f>IFERROR(IF(OR($G1162="公衆街路灯A",$G1162="定額電灯"),ROUND((((AR1162+AS1162)*AN1162))*12*_xlfn.XLOOKUP($A1162,削除禁止_電灯料金!K:K,削除禁止_電灯料金!N:N),0),ROUND((AT1162+AU1162)*AN1162*12*_xlfn.XLOOKUP($A1162,削除禁止_電灯料金!K:K,削除禁止_電灯料金!N:N),0)),0)</f>
        <v>0</v>
      </c>
      <c r="AW1162" s="145"/>
    </row>
    <row r="1163" spans="1:49" ht="30" customHeight="1">
      <c r="A1163" s="1">
        <v>16</v>
      </c>
      <c r="B1163" s="41" t="s">
        <v>1176</v>
      </c>
      <c r="C1163" s="328"/>
      <c r="D1163" s="262" t="s">
        <v>612</v>
      </c>
      <c r="E1163" s="263" t="s">
        <v>82</v>
      </c>
      <c r="F1163" s="264" t="s">
        <v>1199</v>
      </c>
      <c r="G1163" s="148" t="s">
        <v>73</v>
      </c>
      <c r="H1163" s="149"/>
      <c r="I1163" s="280"/>
      <c r="J1163" s="267"/>
      <c r="K1163" s="152">
        <v>12</v>
      </c>
      <c r="L1163" s="266">
        <v>365</v>
      </c>
      <c r="M1163" s="281" t="s">
        <v>1101</v>
      </c>
      <c r="N1163" s="119" t="s">
        <v>940</v>
      </c>
      <c r="O1163" s="120">
        <v>1</v>
      </c>
      <c r="P1163" s="155" t="s">
        <v>1202</v>
      </c>
      <c r="Q1163" s="155">
        <v>0</v>
      </c>
      <c r="R1163" s="155">
        <v>0</v>
      </c>
      <c r="S1163" s="156" t="s">
        <v>706</v>
      </c>
      <c r="T1163" s="156" t="s">
        <v>509</v>
      </c>
      <c r="U1163" s="156">
        <v>0</v>
      </c>
      <c r="V1163" s="157">
        <v>0</v>
      </c>
      <c r="W1163" s="158">
        <v>500</v>
      </c>
      <c r="X1163" s="159">
        <v>1</v>
      </c>
      <c r="Y1163" s="160">
        <v>1</v>
      </c>
      <c r="Z1163" s="161">
        <f t="shared" ref="Z1163" si="352">K1163*L1163*W1163*Y1163/12/1000</f>
        <v>182.5</v>
      </c>
      <c r="AA1163" s="155">
        <v>0</v>
      </c>
      <c r="AB1163" s="162" t="s">
        <v>80</v>
      </c>
      <c r="AC1163" s="163" t="s">
        <v>56</v>
      </c>
      <c r="AD1163" s="164" t="s">
        <v>56</v>
      </c>
      <c r="AE1163" s="163" t="s">
        <v>56</v>
      </c>
      <c r="AF1163" s="164">
        <f t="shared" ref="AF1163" si="353">$B$2*Z1163/Y1163</f>
        <v>5475</v>
      </c>
      <c r="AG1163" s="165">
        <f t="shared" ref="AG1163" si="354">Y1163*AF1163*120</f>
        <v>657000</v>
      </c>
      <c r="AH1163" s="166" t="s">
        <v>81</v>
      </c>
      <c r="AI1163" s="167"/>
      <c r="AJ1163" s="168"/>
      <c r="AK1163" s="169"/>
      <c r="AL1163" s="170"/>
      <c r="AM1163" s="171"/>
      <c r="AN1163" s="172"/>
      <c r="AO1163" s="173">
        <f t="shared" si="342"/>
        <v>0</v>
      </c>
      <c r="AP1163" s="174" t="s">
        <v>82</v>
      </c>
      <c r="AQ1163" s="175" t="str" cm="1">
        <f t="array" ref="AQ1163">_xlfn.IFS(OR($G1163="公衆街路灯A",$G1163="定額電灯"),$G1163&amp;AP1163,COUNTIF(G1163,"*従量電灯*"),G1163,1,"-")</f>
        <v>従量電灯</v>
      </c>
      <c r="AR1163" s="176" t="str" cm="1">
        <f t="array" ref="AR1163">_xlfn.IFS($AN1163=0,"-",OR($AH1163="対象外",$AH1163="-"),"-",OR($G1163="公衆街路灯A",$G1163="定額電灯"),_xlfn.XLOOKUP($AQ1163,削除禁止_電灯料金!$B:$B,削除禁止_電灯料金!$E:$E,0),1,"-")</f>
        <v>-</v>
      </c>
      <c r="AS1163" s="177" t="str" cm="1">
        <f t="array" ref="AS1163">_xlfn.IFS($AR1163="-","-",OR($G1163="公衆街路灯A",$G1163="定額電灯"),_xlfn.XLOOKUP(AQ1163,削除禁止_電灯料金!$B:$B,削除禁止_電灯料金!$D:$D,0),1,"-")</f>
        <v>-</v>
      </c>
      <c r="AT1163" s="176">
        <f>IFERROR(IF(OR($G1163="公衆街路灯A",$G1163="定額電灯"),"-",ROUND((_xlfn.XLOOKUP($AQ1163,削除禁止_電灯料金!$B:$B,削除禁止_電灯料金!$E:$E)*AM1163/1000*$K1163*$L1163/12),2)),"-")</f>
        <v>0</v>
      </c>
      <c r="AU1163" s="177">
        <f>IFERROR(IF(OR($G1163="公衆街路灯A",$G1163="定額電灯"),"-",ROUND((AM1163/1000*$K1163*$L1163/12)*_xlfn.XLOOKUP($A1163,削除禁止_電灯料金!K:K,削除禁止_電灯料金!M:M,"-"),2)),"-")</f>
        <v>0</v>
      </c>
      <c r="AV1163" s="178">
        <f>IFERROR(IF(OR($G1163="公衆街路灯A",$G1163="定額電灯"),ROUND((((AR1163+AS1163)*AN1163))*12*_xlfn.XLOOKUP($A1163,削除禁止_電灯料金!K:K,削除禁止_電灯料金!N:N),0),ROUND((AT1163+AU1163)*AN1163*12*_xlfn.XLOOKUP($A1163,削除禁止_電灯料金!K:K,削除禁止_電灯料金!N:N),0)),0)</f>
        <v>0</v>
      </c>
      <c r="AW1163" s="145"/>
    </row>
    <row r="1164" spans="1:49" ht="30" customHeight="1">
      <c r="A1164" s="1">
        <v>16</v>
      </c>
      <c r="B1164" s="41" t="s">
        <v>1176</v>
      </c>
      <c r="C1164" s="332"/>
      <c r="D1164" s="268" t="s">
        <v>612</v>
      </c>
      <c r="E1164" s="269" t="s">
        <v>82</v>
      </c>
      <c r="F1164" s="270" t="s">
        <v>1203</v>
      </c>
      <c r="G1164" s="182" t="s">
        <v>73</v>
      </c>
      <c r="H1164" s="183" t="s">
        <v>118</v>
      </c>
      <c r="I1164" s="311"/>
      <c r="J1164" s="312"/>
      <c r="K1164" s="186">
        <v>12</v>
      </c>
      <c r="L1164" s="330">
        <v>365</v>
      </c>
      <c r="M1164" s="313" t="s">
        <v>1200</v>
      </c>
      <c r="N1164" s="189" t="s">
        <v>1201</v>
      </c>
      <c r="O1164" s="190">
        <v>1</v>
      </c>
      <c r="P1164" s="191" t="s">
        <v>998</v>
      </c>
      <c r="Q1164" s="191">
        <v>0</v>
      </c>
      <c r="R1164" s="191">
        <v>0</v>
      </c>
      <c r="S1164" s="192">
        <v>0</v>
      </c>
      <c r="T1164" s="192">
        <v>0</v>
      </c>
      <c r="U1164" s="192">
        <v>0</v>
      </c>
      <c r="V1164" s="193">
        <v>0</v>
      </c>
      <c r="W1164" s="194">
        <v>0</v>
      </c>
      <c r="X1164" s="195">
        <v>1</v>
      </c>
      <c r="Y1164" s="196">
        <v>1</v>
      </c>
      <c r="Z1164" s="197">
        <v>0</v>
      </c>
      <c r="AA1164" s="191">
        <v>0</v>
      </c>
      <c r="AB1164" s="198" t="s">
        <v>80</v>
      </c>
      <c r="AC1164" s="199" t="s">
        <v>56</v>
      </c>
      <c r="AD1164" s="200" t="s">
        <v>56</v>
      </c>
      <c r="AE1164" s="199" t="s">
        <v>56</v>
      </c>
      <c r="AF1164" s="200">
        <v>0</v>
      </c>
      <c r="AG1164" s="201">
        <v>0</v>
      </c>
      <c r="AH1164" s="201" t="s">
        <v>124</v>
      </c>
      <c r="AI1164" s="202" t="s">
        <v>124</v>
      </c>
      <c r="AJ1164" s="203"/>
      <c r="AK1164" s="204"/>
      <c r="AL1164" s="194"/>
      <c r="AM1164" s="205"/>
      <c r="AN1164" s="206"/>
      <c r="AO1164" s="200">
        <f t="shared" si="342"/>
        <v>0</v>
      </c>
      <c r="AP1164" s="207" t="s">
        <v>82</v>
      </c>
      <c r="AQ1164" s="198" t="str" cm="1">
        <f t="array" ref="AQ1164">_xlfn.IFS(OR($G1164="公衆街路灯A",$G1164="定額電灯"),$G1164&amp;AP1164,COUNTIF(G1164,"*従量電灯*"),G1164,1,"-")</f>
        <v>従量電灯</v>
      </c>
      <c r="AR1164" s="208" t="str" cm="1">
        <f t="array" ref="AR1164">_xlfn.IFS($AN1164=0,"-",OR($AH1164="対象外",$AH1164="-"),"-",OR($G1164="公衆街路灯A",$G1164="定額電灯"),_xlfn.XLOOKUP($AQ1164,削除禁止_電灯料金!$B:$B,削除禁止_電灯料金!$E:$E,0),1,"-")</f>
        <v>-</v>
      </c>
      <c r="AS1164" s="209" t="str" cm="1">
        <f t="array" ref="AS1164">_xlfn.IFS($AR1164="-","-",OR($G1164="公衆街路灯A",$G1164="定額電灯"),_xlfn.XLOOKUP(AQ1164,削除禁止_電灯料金!$B:$B,削除禁止_電灯料金!$D:$D,0),1,"-")</f>
        <v>-</v>
      </c>
      <c r="AT1164" s="208">
        <f>IFERROR(IF(OR($G1164="公衆街路灯A",$G1164="定額電灯"),"-",ROUND((_xlfn.XLOOKUP($AQ1164,削除禁止_電灯料金!$B:$B,削除禁止_電灯料金!$E:$E)*AM1164/1000*$K1164*$L1164/12),2)),"-")</f>
        <v>0</v>
      </c>
      <c r="AU1164" s="209">
        <f>IFERROR(IF(OR($G1164="公衆街路灯A",$G1164="定額電灯"),"-",ROUND((AM1164/1000*$K1164*$L1164/12)*_xlfn.XLOOKUP($A1164,削除禁止_電灯料金!K:K,削除禁止_電灯料金!M:M,"-"),2)),"-")</f>
        <v>0</v>
      </c>
      <c r="AV1164" s="210">
        <f>IFERROR(IF(OR($G1164="公衆街路灯A",$G1164="定額電灯"),ROUND((((AR1164+AS1164)*AN1164))*12*_xlfn.XLOOKUP($A1164,削除禁止_電灯料金!K:K,削除禁止_電灯料金!N:N),0),ROUND((AT1164+AU1164)*AN1164*12*_xlfn.XLOOKUP($A1164,削除禁止_電灯料金!K:K,削除禁止_電灯料金!N:N),0)),0)</f>
        <v>0</v>
      </c>
      <c r="AW1164" s="145"/>
    </row>
    <row r="1165" spans="1:49" ht="30" customHeight="1">
      <c r="A1165" s="1">
        <v>16</v>
      </c>
      <c r="B1165" s="41" t="s">
        <v>1176</v>
      </c>
      <c r="C1165" s="332"/>
      <c r="D1165" s="262" t="s">
        <v>612</v>
      </c>
      <c r="E1165" s="263" t="s">
        <v>82</v>
      </c>
      <c r="F1165" s="264" t="s">
        <v>1204</v>
      </c>
      <c r="G1165" s="148" t="s">
        <v>73</v>
      </c>
      <c r="H1165" s="149"/>
      <c r="I1165" s="280"/>
      <c r="J1165" s="151" t="s">
        <v>213</v>
      </c>
      <c r="K1165" s="152">
        <v>12</v>
      </c>
      <c r="L1165" s="266">
        <v>365</v>
      </c>
      <c r="M1165" s="281" t="s">
        <v>410</v>
      </c>
      <c r="N1165" s="119" t="s">
        <v>215</v>
      </c>
      <c r="O1165" s="120">
        <v>1</v>
      </c>
      <c r="P1165" s="155" t="s">
        <v>1167</v>
      </c>
      <c r="Q1165" s="155">
        <v>0</v>
      </c>
      <c r="R1165" s="155" t="s">
        <v>717</v>
      </c>
      <c r="S1165" s="156">
        <v>0</v>
      </c>
      <c r="T1165" s="156">
        <v>0</v>
      </c>
      <c r="U1165" s="156" t="s">
        <v>1205</v>
      </c>
      <c r="V1165" s="157">
        <v>0</v>
      </c>
      <c r="W1165" s="158">
        <v>131</v>
      </c>
      <c r="X1165" s="159">
        <v>9</v>
      </c>
      <c r="Y1165" s="160">
        <v>9</v>
      </c>
      <c r="Z1165" s="161">
        <f t="shared" ref="Z1165" si="355">K1165*L1165*W1165*Y1165/12/1000</f>
        <v>430.33499999999998</v>
      </c>
      <c r="AA1165" s="155">
        <v>0</v>
      </c>
      <c r="AB1165" s="162" t="s">
        <v>80</v>
      </c>
      <c r="AC1165" s="163" t="s">
        <v>56</v>
      </c>
      <c r="AD1165" s="164" t="s">
        <v>56</v>
      </c>
      <c r="AE1165" s="163" t="s">
        <v>56</v>
      </c>
      <c r="AF1165" s="164">
        <f t="shared" ref="AF1165" si="356">$B$2*Z1165/Y1165</f>
        <v>1434.4499999999998</v>
      </c>
      <c r="AG1165" s="165">
        <f t="shared" ref="AG1165" si="357">Y1165*AF1165*120</f>
        <v>1549206</v>
      </c>
      <c r="AH1165" s="166" t="s">
        <v>81</v>
      </c>
      <c r="AI1165" s="167"/>
      <c r="AJ1165" s="168"/>
      <c r="AK1165" s="169"/>
      <c r="AL1165" s="170"/>
      <c r="AM1165" s="171"/>
      <c r="AN1165" s="172"/>
      <c r="AO1165" s="173">
        <f t="shared" si="342"/>
        <v>0</v>
      </c>
      <c r="AP1165" s="174" t="s">
        <v>82</v>
      </c>
      <c r="AQ1165" s="175" t="str" cm="1">
        <f t="array" ref="AQ1165">_xlfn.IFS(OR($G1165="公衆街路灯A",$G1165="定額電灯"),$G1165&amp;AP1165,COUNTIF(G1165,"*従量電灯*"),G1165,1,"-")</f>
        <v>従量電灯</v>
      </c>
      <c r="AR1165" s="176" t="str" cm="1">
        <f t="array" ref="AR1165">_xlfn.IFS($AN1165=0,"-",OR($AH1165="対象外",$AH1165="-"),"-",OR($G1165="公衆街路灯A",$G1165="定額電灯"),_xlfn.XLOOKUP($AQ1165,削除禁止_電灯料金!$B:$B,削除禁止_電灯料金!$E:$E,0),1,"-")</f>
        <v>-</v>
      </c>
      <c r="AS1165" s="177" t="str" cm="1">
        <f t="array" ref="AS1165">_xlfn.IFS($AR1165="-","-",OR($G1165="公衆街路灯A",$G1165="定額電灯"),_xlfn.XLOOKUP(AQ1165,削除禁止_電灯料金!$B:$B,削除禁止_電灯料金!$D:$D,0),1,"-")</f>
        <v>-</v>
      </c>
      <c r="AT1165" s="176">
        <f>IFERROR(IF(OR($G1165="公衆街路灯A",$G1165="定額電灯"),"-",ROUND((_xlfn.XLOOKUP($AQ1165,削除禁止_電灯料金!$B:$B,削除禁止_電灯料金!$E:$E)*AM1165/1000*$K1165*$L1165/12),2)),"-")</f>
        <v>0</v>
      </c>
      <c r="AU1165" s="177">
        <f>IFERROR(IF(OR($G1165="公衆街路灯A",$G1165="定額電灯"),"-",ROUND((AM1165/1000*$K1165*$L1165/12)*_xlfn.XLOOKUP($A1165,削除禁止_電灯料金!K:K,削除禁止_電灯料金!M:M,"-"),2)),"-")</f>
        <v>0</v>
      </c>
      <c r="AV1165" s="178">
        <f>IFERROR(IF(OR($G1165="公衆街路灯A",$G1165="定額電灯"),ROUND((((AR1165+AS1165)*AN1165))*12*_xlfn.XLOOKUP($A1165,削除禁止_電灯料金!K:K,削除禁止_電灯料金!N:N),0),ROUND((AT1165+AU1165)*AN1165*12*_xlfn.XLOOKUP($A1165,削除禁止_電灯料金!K:K,削除禁止_電灯料金!N:N),0)),0)</f>
        <v>0</v>
      </c>
      <c r="AW1165" s="145"/>
    </row>
    <row r="1166" spans="1:49" ht="30" customHeight="1">
      <c r="A1166" s="1">
        <v>16</v>
      </c>
      <c r="B1166" s="41" t="s">
        <v>1176</v>
      </c>
      <c r="C1166" s="42"/>
      <c r="D1166" s="146"/>
      <c r="E1166" s="147" t="s">
        <v>219</v>
      </c>
      <c r="F1166" s="148" t="s">
        <v>219</v>
      </c>
      <c r="G1166" s="148"/>
      <c r="H1166" s="149"/>
      <c r="I1166" s="150"/>
      <c r="J1166" s="151"/>
      <c r="K1166" s="213"/>
      <c r="L1166" s="214"/>
      <c r="M1166" s="179" t="s">
        <v>82</v>
      </c>
      <c r="N1166" s="119">
        <v>0</v>
      </c>
      <c r="O1166" s="120">
        <v>0</v>
      </c>
      <c r="P1166" s="155">
        <v>0</v>
      </c>
      <c r="Q1166" s="155">
        <v>0</v>
      </c>
      <c r="R1166" s="155">
        <v>0</v>
      </c>
      <c r="S1166" s="156">
        <v>0</v>
      </c>
      <c r="T1166" s="156">
        <v>0</v>
      </c>
      <c r="U1166" s="156">
        <v>0</v>
      </c>
      <c r="V1166" s="157">
        <v>0</v>
      </c>
      <c r="W1166" s="158">
        <v>0</v>
      </c>
      <c r="X1166" s="159"/>
      <c r="Y1166" s="160">
        <v>0</v>
      </c>
      <c r="Z1166" s="161">
        <v>0</v>
      </c>
      <c r="AA1166" s="155">
        <v>0</v>
      </c>
      <c r="AB1166" s="162" t="s">
        <v>56</v>
      </c>
      <c r="AC1166" s="163" t="s">
        <v>56</v>
      </c>
      <c r="AD1166" s="164" t="s">
        <v>56</v>
      </c>
      <c r="AE1166" s="163" t="s">
        <v>56</v>
      </c>
      <c r="AF1166" s="164" t="s">
        <v>56</v>
      </c>
      <c r="AG1166" s="165">
        <v>0</v>
      </c>
      <c r="AH1166" s="166" t="s">
        <v>56</v>
      </c>
      <c r="AI1166" s="167"/>
      <c r="AJ1166" s="168"/>
      <c r="AK1166" s="169"/>
      <c r="AL1166" s="170"/>
      <c r="AM1166" s="171"/>
      <c r="AN1166" s="172"/>
      <c r="AO1166" s="173">
        <f t="shared" si="342"/>
        <v>0</v>
      </c>
      <c r="AP1166" s="174" t="s">
        <v>82</v>
      </c>
      <c r="AQ1166" s="175" t="str" cm="1">
        <f t="array" ref="AQ1166">_xlfn.IFS(OR($G1166="公衆街路灯A",$G1166="定額電灯"),$G1166&amp;AP1166,COUNTIF(G1166,"*従量電灯*"),G1166,1,"-")</f>
        <v>-</v>
      </c>
      <c r="AR1166" s="176" t="str" cm="1">
        <f t="array" ref="AR1166">_xlfn.IFS($AN1166=0,"-",OR($AH1166="対象外",$AH1166="-"),"-",OR($G1166="公衆街路灯A",$G1166="定額電灯"),_xlfn.XLOOKUP($AQ1166,削除禁止_電灯料金!$B:$B,削除禁止_電灯料金!$E:$E,0),1,"-")</f>
        <v>-</v>
      </c>
      <c r="AS1166" s="177" t="str" cm="1">
        <f t="array" ref="AS1166">_xlfn.IFS($AR1166="-","-",OR($G1166="公衆街路灯A",$G1166="定額電灯"),_xlfn.XLOOKUP(AQ1166,削除禁止_電灯料金!$B:$B,削除禁止_電灯料金!$D:$D,0),1,"-")</f>
        <v>-</v>
      </c>
      <c r="AT1166" s="176" t="str">
        <f>IFERROR(IF(OR($G1166="公衆街路灯A",$G1166="定額電灯"),"-",ROUND((_xlfn.XLOOKUP($AQ1166,削除禁止_電灯料金!$B:$B,削除禁止_電灯料金!$E:$E)*AM1166/1000*$K1166*$L1166/12),2)),"-")</f>
        <v>-</v>
      </c>
      <c r="AU1166" s="177">
        <f>IFERROR(IF(OR($G1166="公衆街路灯A",$G1166="定額電灯"),"-",ROUND((AM1166/1000*$K1166*$L1166/12)*_xlfn.XLOOKUP($A1166,削除禁止_電灯料金!K:K,削除禁止_電灯料金!M:M,"-"),2)),"-")</f>
        <v>0</v>
      </c>
      <c r="AV1166" s="178">
        <f>IFERROR(IF(OR($G1166="公衆街路灯A",$G1166="定額電灯"),ROUND((((AR1166+AS1166)*AN1166))*12*_xlfn.XLOOKUP($A1166,削除禁止_電灯料金!K:K,削除禁止_電灯料金!N:N),0),ROUND((AT1166+AU1166)*AN1166*12*_xlfn.XLOOKUP($A1166,削除禁止_電灯料金!K:K,削除禁止_電灯料金!N:N),0)),0)</f>
        <v>0</v>
      </c>
      <c r="AW1166" s="145"/>
    </row>
    <row r="1167" spans="1:49" ht="30" customHeight="1">
      <c r="A1167" s="1">
        <v>16</v>
      </c>
      <c r="B1167" s="41" t="s">
        <v>1176</v>
      </c>
      <c r="C1167" s="42"/>
      <c r="D1167" s="146"/>
      <c r="E1167" s="147" t="s">
        <v>219</v>
      </c>
      <c r="F1167" s="148" t="s">
        <v>219</v>
      </c>
      <c r="G1167" s="148"/>
      <c r="H1167" s="149"/>
      <c r="I1167" s="150"/>
      <c r="J1167" s="151"/>
      <c r="K1167" s="213"/>
      <c r="L1167" s="214"/>
      <c r="M1167" s="179" t="s">
        <v>82</v>
      </c>
      <c r="N1167" s="119">
        <v>0</v>
      </c>
      <c r="O1167" s="120">
        <v>0</v>
      </c>
      <c r="P1167" s="155">
        <v>0</v>
      </c>
      <c r="Q1167" s="155">
        <v>0</v>
      </c>
      <c r="R1167" s="155">
        <v>0</v>
      </c>
      <c r="S1167" s="156">
        <v>0</v>
      </c>
      <c r="T1167" s="156">
        <v>0</v>
      </c>
      <c r="U1167" s="156">
        <v>0</v>
      </c>
      <c r="V1167" s="157">
        <v>0</v>
      </c>
      <c r="W1167" s="158">
        <v>0</v>
      </c>
      <c r="X1167" s="159"/>
      <c r="Y1167" s="160">
        <v>0</v>
      </c>
      <c r="Z1167" s="161">
        <v>0</v>
      </c>
      <c r="AA1167" s="155">
        <v>0</v>
      </c>
      <c r="AB1167" s="162" t="s">
        <v>56</v>
      </c>
      <c r="AC1167" s="163" t="s">
        <v>56</v>
      </c>
      <c r="AD1167" s="164" t="s">
        <v>56</v>
      </c>
      <c r="AE1167" s="163" t="s">
        <v>56</v>
      </c>
      <c r="AF1167" s="164" t="s">
        <v>56</v>
      </c>
      <c r="AG1167" s="165">
        <v>0</v>
      </c>
      <c r="AH1167" s="166" t="s">
        <v>56</v>
      </c>
      <c r="AI1167" s="167"/>
      <c r="AJ1167" s="168"/>
      <c r="AK1167" s="169"/>
      <c r="AL1167" s="170"/>
      <c r="AM1167" s="171"/>
      <c r="AN1167" s="172"/>
      <c r="AO1167" s="173">
        <f t="shared" si="342"/>
        <v>0</v>
      </c>
      <c r="AP1167" s="174" t="s">
        <v>82</v>
      </c>
      <c r="AQ1167" s="175" t="str" cm="1">
        <f t="array" ref="AQ1167">_xlfn.IFS(OR($G1167="公衆街路灯A",$G1167="定額電灯"),$G1167&amp;AP1167,COUNTIF(G1167,"*従量電灯*"),G1167,1,"-")</f>
        <v>-</v>
      </c>
      <c r="AR1167" s="176" t="str" cm="1">
        <f t="array" ref="AR1167">_xlfn.IFS($AN1167=0,"-",OR($AH1167="対象外",$AH1167="-"),"-",OR($G1167="公衆街路灯A",$G1167="定額電灯"),_xlfn.XLOOKUP($AQ1167,削除禁止_電灯料金!$B:$B,削除禁止_電灯料金!$E:$E,0),1,"-")</f>
        <v>-</v>
      </c>
      <c r="AS1167" s="177" t="str" cm="1">
        <f t="array" ref="AS1167">_xlfn.IFS($AR1167="-","-",OR($G1167="公衆街路灯A",$G1167="定額電灯"),_xlfn.XLOOKUP(AQ1167,削除禁止_電灯料金!$B:$B,削除禁止_電灯料金!$D:$D,0),1,"-")</f>
        <v>-</v>
      </c>
      <c r="AT1167" s="176" t="str">
        <f>IFERROR(IF(OR($G1167="公衆街路灯A",$G1167="定額電灯"),"-",ROUND((_xlfn.XLOOKUP($AQ1167,削除禁止_電灯料金!$B:$B,削除禁止_電灯料金!$E:$E)*AM1167/1000*$K1167*$L1167/12),2)),"-")</f>
        <v>-</v>
      </c>
      <c r="AU1167" s="177">
        <f>IFERROR(IF(OR($G1167="公衆街路灯A",$G1167="定額電灯"),"-",ROUND((AM1167/1000*$K1167*$L1167/12)*_xlfn.XLOOKUP($A1167,削除禁止_電灯料金!K:K,削除禁止_電灯料金!M:M,"-"),2)),"-")</f>
        <v>0</v>
      </c>
      <c r="AV1167" s="178">
        <f>IFERROR(IF(OR($G1167="公衆街路灯A",$G1167="定額電灯"),ROUND((((AR1167+AS1167)*AN1167))*12*_xlfn.XLOOKUP($A1167,削除禁止_電灯料金!K:K,削除禁止_電灯料金!N:N),0),ROUND((AT1167+AU1167)*AN1167*12*_xlfn.XLOOKUP($A1167,削除禁止_電灯料金!K:K,削除禁止_電灯料金!N:N),0)),0)</f>
        <v>0</v>
      </c>
      <c r="AW1167" s="145"/>
    </row>
    <row r="1168" spans="1:49" ht="30" customHeight="1" thickBot="1">
      <c r="A1168" s="1">
        <v>16</v>
      </c>
      <c r="B1168" s="41" t="s">
        <v>1176</v>
      </c>
      <c r="C1168" s="42"/>
      <c r="D1168" s="215"/>
      <c r="E1168" s="216" t="s">
        <v>219</v>
      </c>
      <c r="F1168" s="217" t="s">
        <v>219</v>
      </c>
      <c r="G1168" s="216"/>
      <c r="H1168" s="216"/>
      <c r="I1168" s="218"/>
      <c r="J1168" s="219"/>
      <c r="K1168" s="220"/>
      <c r="L1168" s="221"/>
      <c r="M1168" s="222" t="s">
        <v>82</v>
      </c>
      <c r="N1168" s="223">
        <v>0</v>
      </c>
      <c r="O1168" s="224">
        <v>0</v>
      </c>
      <c r="P1168" s="225">
        <v>0</v>
      </c>
      <c r="Q1168" s="225">
        <v>0</v>
      </c>
      <c r="R1168" s="225">
        <v>0</v>
      </c>
      <c r="S1168" s="226">
        <v>0</v>
      </c>
      <c r="T1168" s="226">
        <v>0</v>
      </c>
      <c r="U1168" s="226">
        <v>0</v>
      </c>
      <c r="V1168" s="227">
        <v>0</v>
      </c>
      <c r="W1168" s="228">
        <v>0</v>
      </c>
      <c r="X1168" s="229"/>
      <c r="Y1168" s="410">
        <v>0</v>
      </c>
      <c r="Z1168" s="230">
        <v>0</v>
      </c>
      <c r="AA1168" s="225">
        <v>0</v>
      </c>
      <c r="AB1168" s="231" t="s">
        <v>56</v>
      </c>
      <c r="AC1168" s="232" t="s">
        <v>56</v>
      </c>
      <c r="AD1168" s="411" t="s">
        <v>56</v>
      </c>
      <c r="AE1168" s="232" t="s">
        <v>56</v>
      </c>
      <c r="AF1168" s="411" t="s">
        <v>56</v>
      </c>
      <c r="AG1168" s="412">
        <v>0</v>
      </c>
      <c r="AH1168" s="413" t="s">
        <v>56</v>
      </c>
      <c r="AI1168" s="236"/>
      <c r="AJ1168" s="237"/>
      <c r="AK1168" s="238"/>
      <c r="AL1168" s="239"/>
      <c r="AM1168" s="240"/>
      <c r="AN1168" s="241"/>
      <c r="AO1168" s="242">
        <f t="shared" si="342"/>
        <v>0</v>
      </c>
      <c r="AP1168" s="243" t="s">
        <v>82</v>
      </c>
      <c r="AQ1168" s="414" t="str" cm="1">
        <f t="array" ref="AQ1168">_xlfn.IFS(OR($G1168="公衆街路灯A",$G1168="定額電灯"),$G1168&amp;AP1168,COUNTIF(G1168,"*従量電灯*"),G1168,1,"-")</f>
        <v>-</v>
      </c>
      <c r="AR1168" s="415" t="str" cm="1">
        <f t="array" ref="AR1168">_xlfn.IFS($AN1168=0,"-",OR($AH1168="対象外",$AH1168="-"),"-",OR($G1168="公衆街路灯A",$G1168="定額電灯"),_xlfn.XLOOKUP($AQ1168,削除禁止_電灯料金!$B:$B,削除禁止_電灯料金!$E:$E,0),1,"-")</f>
        <v>-</v>
      </c>
      <c r="AS1168" s="416" t="str" cm="1">
        <f t="array" ref="AS1168">_xlfn.IFS($AR1168="-","-",OR($G1168="公衆街路灯A",$G1168="定額電灯"),_xlfn.XLOOKUP(AQ1168,削除禁止_電灯料金!$B:$B,削除禁止_電灯料金!$D:$D,0),1,"-")</f>
        <v>-</v>
      </c>
      <c r="AT1168" s="415" t="str">
        <f>IFERROR(IF(OR($G1168="公衆街路灯A",$G1168="定額電灯"),"-",ROUND((_xlfn.XLOOKUP($AQ1168,削除禁止_電灯料金!$B:$B,削除禁止_電灯料金!$E:$E)*AM1168/1000*$K1168*$L1168/12),2)),"-")</f>
        <v>-</v>
      </c>
      <c r="AU1168" s="416">
        <f>IFERROR(IF(OR($G1168="公衆街路灯A",$G1168="定額電灯"),"-",ROUND((AM1168/1000*$K1168*$L1168/12)*_xlfn.XLOOKUP($A1168,削除禁止_電灯料金!K:K,削除禁止_電灯料金!M:M,"-"),2)),"-")</f>
        <v>0</v>
      </c>
      <c r="AV1168" s="247">
        <f>IFERROR(IF(OR($G1168="公衆街路灯A",$G1168="定額電灯"),ROUND((((AR1168+AS1168)*AN1168))*12*_xlfn.XLOOKUP($A1168,削除禁止_電灯料金!K:K,削除禁止_電灯料金!N:N),0),ROUND((AT1168+AU1168)*AN1168*12*_xlfn.XLOOKUP($A1168,削除禁止_電灯料金!K:K,削除禁止_電灯料金!N:N),0)),0)</f>
        <v>0</v>
      </c>
      <c r="AW1168" s="145"/>
    </row>
    <row r="1169" spans="1:49" ht="30" customHeight="1">
      <c r="A1169" s="1"/>
      <c r="B1169" s="41"/>
      <c r="C1169" s="248"/>
    </row>
    <row r="1170" spans="1:49" ht="30" customHeight="1">
      <c r="A1170" s="1">
        <v>17</v>
      </c>
      <c r="B1170" s="41" t="s">
        <v>1206</v>
      </c>
      <c r="C1170" s="42"/>
      <c r="D1170" s="4" t="s">
        <v>1207</v>
      </c>
      <c r="E1170" s="43"/>
      <c r="F1170" s="44"/>
      <c r="G1170" s="44"/>
      <c r="H1170" s="45"/>
      <c r="I1170" s="43"/>
      <c r="J1170" s="43"/>
      <c r="K1170" s="43"/>
      <c r="L1170" s="43"/>
      <c r="M1170" s="43"/>
      <c r="N1170" s="46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7"/>
      <c r="AI1170" s="48"/>
      <c r="AJ1170" s="48"/>
      <c r="AK1170" s="47"/>
      <c r="AL1170" s="49"/>
      <c r="AM1170" s="47"/>
      <c r="AN1170" s="47"/>
      <c r="AO1170" s="47"/>
      <c r="AP1170" s="47"/>
      <c r="AQ1170" s="49"/>
      <c r="AR1170" s="47"/>
      <c r="AS1170" s="47"/>
      <c r="AT1170" s="47"/>
      <c r="AU1170" s="47"/>
      <c r="AV1170" s="47"/>
      <c r="AW1170" s="47"/>
    </row>
    <row r="1171" spans="1:49" ht="30" customHeight="1">
      <c r="A1171" s="1">
        <v>17</v>
      </c>
      <c r="B1171" s="41" t="s">
        <v>1206</v>
      </c>
      <c r="C1171" s="42"/>
      <c r="D1171" s="43"/>
      <c r="E1171" s="43"/>
      <c r="F1171" s="44"/>
      <c r="G1171" s="44"/>
      <c r="H1171" s="45"/>
      <c r="I1171" s="43"/>
      <c r="J1171" s="43"/>
      <c r="K1171" s="43"/>
      <c r="L1171" s="43"/>
      <c r="M1171" s="43"/>
      <c r="N1171" s="46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7"/>
      <c r="AI1171" s="50"/>
      <c r="AJ1171" s="48"/>
      <c r="AK1171" s="47"/>
      <c r="AL1171" s="49"/>
      <c r="AM1171" s="47"/>
      <c r="AN1171" s="47"/>
      <c r="AO1171" s="51"/>
      <c r="AP1171" s="47"/>
      <c r="AQ1171" s="49"/>
      <c r="AR1171" s="51"/>
      <c r="AS1171" s="51"/>
      <c r="AT1171" s="51"/>
      <c r="AU1171" s="51"/>
      <c r="AV1171" s="47"/>
      <c r="AW1171" s="47"/>
    </row>
    <row r="1172" spans="1:49" ht="30" customHeight="1">
      <c r="A1172" s="1">
        <v>17</v>
      </c>
      <c r="B1172" s="41" t="s">
        <v>1206</v>
      </c>
      <c r="C1172" s="42"/>
      <c r="D1172" s="52" t="s">
        <v>47</v>
      </c>
      <c r="E1172" s="52"/>
      <c r="F1172" s="53">
        <v>10</v>
      </c>
      <c r="G1172" s="44"/>
      <c r="H1172" s="45"/>
      <c r="I1172" s="54"/>
      <c r="J1172" s="54"/>
      <c r="K1172" s="55"/>
      <c r="L1172" s="46"/>
      <c r="M1172" s="46"/>
      <c r="N1172" s="56"/>
      <c r="O1172" s="56"/>
      <c r="P1172" s="56"/>
      <c r="Q1172" s="56"/>
      <c r="R1172" s="56"/>
      <c r="S1172" s="56"/>
      <c r="T1172" s="56"/>
      <c r="U1172" s="56"/>
      <c r="V1172" s="56"/>
      <c r="W1172" s="56"/>
      <c r="X1172" s="56"/>
      <c r="Y1172" s="56"/>
      <c r="Z1172" s="56"/>
      <c r="AA1172" s="56"/>
      <c r="AB1172" s="56"/>
      <c r="AC1172" s="56"/>
      <c r="AD1172" s="56"/>
      <c r="AE1172" s="56"/>
      <c r="AF1172" s="56"/>
      <c r="AG1172" s="56"/>
      <c r="AH1172" s="47"/>
      <c r="AI1172" s="50"/>
      <c r="AJ1172" s="48"/>
      <c r="AK1172" s="47"/>
      <c r="AL1172" s="49"/>
      <c r="AM1172" s="47"/>
      <c r="AN1172" s="47"/>
      <c r="AO1172" s="47"/>
      <c r="AP1172" s="47"/>
      <c r="AQ1172" s="49"/>
      <c r="AR1172" s="47"/>
      <c r="AS1172" s="47"/>
      <c r="AT1172" s="47"/>
      <c r="AU1172" s="47"/>
      <c r="AV1172" s="47"/>
      <c r="AW1172" s="47"/>
    </row>
    <row r="1173" spans="1:49" ht="30" customHeight="1" thickBot="1">
      <c r="A1173" s="1">
        <v>17</v>
      </c>
      <c r="B1173" s="41" t="s">
        <v>1206</v>
      </c>
      <c r="C1173" s="42"/>
      <c r="D1173" s="57" t="s">
        <v>48</v>
      </c>
      <c r="E1173" s="57"/>
      <c r="F1173" s="58">
        <v>10</v>
      </c>
      <c r="G1173" s="44"/>
      <c r="H1173" s="45"/>
      <c r="I1173" s="54"/>
      <c r="J1173" s="54"/>
      <c r="K1173" s="55"/>
      <c r="L1173" s="46"/>
      <c r="M1173" s="46"/>
      <c r="N1173" s="56"/>
      <c r="O1173" s="56"/>
      <c r="P1173" s="56"/>
      <c r="Q1173" s="56"/>
      <c r="R1173" s="56"/>
      <c r="S1173" s="56"/>
      <c r="T1173" s="56"/>
      <c r="U1173" s="56"/>
      <c r="V1173" s="56"/>
      <c r="W1173" s="56"/>
      <c r="X1173" s="56"/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47"/>
      <c r="AI1173" s="50"/>
      <c r="AJ1173" s="48"/>
      <c r="AK1173" s="47"/>
      <c r="AL1173" s="49"/>
      <c r="AM1173" s="47"/>
      <c r="AN1173" s="47"/>
      <c r="AO1173" s="47"/>
      <c r="AP1173" s="47"/>
      <c r="AQ1173" s="49"/>
      <c r="AR1173" s="47"/>
      <c r="AS1173" s="47"/>
      <c r="AT1173" s="47"/>
      <c r="AU1173" s="47"/>
      <c r="AV1173" s="47"/>
      <c r="AW1173" s="47"/>
    </row>
    <row r="1174" spans="1:49" ht="30" customHeight="1" thickBot="1">
      <c r="A1174" s="1">
        <v>17</v>
      </c>
      <c r="B1174" s="41" t="s">
        <v>1206</v>
      </c>
      <c r="C1174" s="42"/>
      <c r="D1174" s="59" t="s">
        <v>49</v>
      </c>
      <c r="E1174" s="59"/>
      <c r="F1174" s="60">
        <v>30</v>
      </c>
      <c r="G1174" s="44"/>
      <c r="H1174" s="45"/>
      <c r="I1174" s="61"/>
      <c r="J1174" s="61"/>
      <c r="K1174" s="42"/>
      <c r="L1174" s="42"/>
      <c r="M1174" s="42"/>
      <c r="N1174" s="56"/>
      <c r="O1174" s="56"/>
      <c r="P1174" s="56"/>
      <c r="Q1174" s="56"/>
      <c r="R1174" s="56"/>
      <c r="S1174" s="56"/>
      <c r="T1174" s="56"/>
      <c r="U1174" s="56"/>
      <c r="V1174" s="56"/>
      <c r="W1174" s="56"/>
      <c r="X1174" s="56"/>
      <c r="Y1174" s="56"/>
      <c r="Z1174" s="56"/>
      <c r="AA1174" s="56"/>
      <c r="AB1174" s="56"/>
      <c r="AC1174" s="62"/>
      <c r="AD1174" s="62"/>
      <c r="AE1174" s="63"/>
      <c r="AF1174" s="42"/>
      <c r="AG1174" s="56"/>
      <c r="AH1174" s="47"/>
      <c r="AI1174" s="64" t="s">
        <v>50</v>
      </c>
      <c r="AJ1174" s="48"/>
      <c r="AK1174" s="47"/>
      <c r="AL1174" s="49"/>
      <c r="AM1174" s="47"/>
      <c r="AN1174" s="47"/>
      <c r="AO1174" s="47"/>
      <c r="AP1174" s="47"/>
      <c r="AQ1174" s="49"/>
      <c r="AR1174" s="47"/>
      <c r="AS1174" s="47"/>
      <c r="AT1174" s="47"/>
      <c r="AU1174" s="47"/>
      <c r="AV1174" s="47"/>
      <c r="AW1174" s="65"/>
    </row>
    <row r="1175" spans="1:49" ht="30" customHeight="1" thickBot="1">
      <c r="A1175" s="1">
        <v>17</v>
      </c>
      <c r="B1175" s="41" t="s">
        <v>1206</v>
      </c>
      <c r="C1175" s="42"/>
      <c r="D1175" s="66" t="s">
        <v>51</v>
      </c>
      <c r="E1175" s="66"/>
      <c r="F1175" s="67">
        <v>0.41499999999999998</v>
      </c>
      <c r="G1175" s="44"/>
      <c r="H1175" s="45"/>
      <c r="I1175" s="68"/>
      <c r="J1175" s="68"/>
      <c r="K1175" s="42"/>
      <c r="L1175" s="42"/>
      <c r="M1175" s="42"/>
      <c r="N1175" s="56"/>
      <c r="O1175" s="56"/>
      <c r="P1175" s="56"/>
      <c r="Q1175" s="56"/>
      <c r="R1175" s="56"/>
      <c r="S1175" s="56"/>
      <c r="T1175" s="56"/>
      <c r="U1175" s="56"/>
      <c r="V1175" s="56"/>
      <c r="W1175" s="56"/>
      <c r="X1175" s="56"/>
      <c r="Y1175" s="56"/>
      <c r="Z1175" s="56"/>
      <c r="AA1175" s="56"/>
      <c r="AB1175" s="56"/>
      <c r="AC1175" s="62" t="s">
        <v>52</v>
      </c>
      <c r="AD1175" s="69"/>
      <c r="AE1175" s="70" t="s">
        <v>53</v>
      </c>
      <c r="AF1175" s="69"/>
      <c r="AG1175" s="56"/>
      <c r="AH1175" s="47"/>
      <c r="AI1175" s="48"/>
      <c r="AJ1175" s="48"/>
      <c r="AK1175" s="47"/>
      <c r="AL1175" s="49"/>
      <c r="AM1175" s="47"/>
      <c r="AN1175" s="47"/>
      <c r="AO1175" s="47"/>
      <c r="AP1175" s="47"/>
      <c r="AQ1175" s="49"/>
      <c r="AR1175" s="47" t="s">
        <v>52</v>
      </c>
      <c r="AS1175" s="47"/>
      <c r="AT1175" s="47" t="s">
        <v>53</v>
      </c>
      <c r="AU1175" s="47"/>
      <c r="AV1175" s="47"/>
      <c r="AW1175" s="65"/>
    </row>
    <row r="1176" spans="1:49" ht="30" customHeight="1" thickBot="1">
      <c r="A1176" s="1">
        <v>17</v>
      </c>
      <c r="B1176" s="41" t="s">
        <v>1206</v>
      </c>
      <c r="C1176" s="42"/>
      <c r="D1176" s="71" t="s">
        <v>54</v>
      </c>
      <c r="E1176" s="45"/>
      <c r="F1176" s="45"/>
      <c r="G1176" s="45"/>
      <c r="H1176" s="45"/>
      <c r="I1176" s="45"/>
      <c r="J1176" s="45"/>
      <c r="K1176" s="72"/>
      <c r="L1176" s="72"/>
      <c r="M1176" s="73" t="s">
        <v>55</v>
      </c>
      <c r="N1176" s="74"/>
      <c r="O1176" s="74"/>
      <c r="P1176" s="74"/>
      <c r="Q1176" s="74"/>
      <c r="R1176" s="74"/>
      <c r="S1176" s="74"/>
      <c r="T1176" s="74"/>
      <c r="U1176" s="74"/>
      <c r="V1176" s="74"/>
      <c r="W1176" s="74"/>
      <c r="X1176" s="74"/>
      <c r="Y1176" s="74"/>
      <c r="Z1176" s="74"/>
      <c r="AA1176" s="74"/>
      <c r="AB1176" s="74"/>
      <c r="AC1176" s="75" t="s">
        <v>1</v>
      </c>
      <c r="AD1176" s="76"/>
      <c r="AE1176" s="76" t="s">
        <v>2</v>
      </c>
      <c r="AF1176" s="76"/>
      <c r="AG1176" s="77" t="s">
        <v>56</v>
      </c>
      <c r="AH1176" s="78" t="s">
        <v>57</v>
      </c>
      <c r="AI1176" s="79"/>
      <c r="AJ1176" s="79"/>
      <c r="AK1176" s="80"/>
      <c r="AL1176" s="15"/>
      <c r="AM1176" s="80"/>
      <c r="AN1176" s="80"/>
      <c r="AO1176" s="80"/>
      <c r="AP1176" s="80"/>
      <c r="AQ1176" s="15"/>
      <c r="AR1176" s="78" t="s">
        <v>1</v>
      </c>
      <c r="AS1176" s="81"/>
      <c r="AT1176" s="78" t="s">
        <v>2</v>
      </c>
      <c r="AU1176" s="81"/>
      <c r="AV1176" s="82" t="s">
        <v>56</v>
      </c>
      <c r="AW1176" s="83"/>
    </row>
    <row r="1177" spans="1:49" ht="42" customHeight="1">
      <c r="A1177" s="1">
        <v>17</v>
      </c>
      <c r="B1177" s="41" t="s">
        <v>1206</v>
      </c>
      <c r="C1177" s="42"/>
      <c r="D1177" s="474" t="s">
        <v>4</v>
      </c>
      <c r="E1177" s="476" t="s">
        <v>5</v>
      </c>
      <c r="F1177" s="476" t="s">
        <v>6</v>
      </c>
      <c r="G1177" s="476" t="s">
        <v>58</v>
      </c>
      <c r="H1177" s="476" t="s">
        <v>7</v>
      </c>
      <c r="I1177" s="20" t="s">
        <v>8</v>
      </c>
      <c r="J1177" s="20"/>
      <c r="K1177" s="84" t="s">
        <v>9</v>
      </c>
      <c r="L1177" s="85" t="s">
        <v>59</v>
      </c>
      <c r="M1177" s="478" t="s">
        <v>60</v>
      </c>
      <c r="N1177" s="480" t="s">
        <v>61</v>
      </c>
      <c r="O1177" s="482" t="s">
        <v>62</v>
      </c>
      <c r="P1177" s="482" t="s">
        <v>10</v>
      </c>
      <c r="Q1177" s="484" t="s">
        <v>63</v>
      </c>
      <c r="R1177" s="482" t="s">
        <v>64</v>
      </c>
      <c r="S1177" s="482" t="s">
        <v>65</v>
      </c>
      <c r="T1177" s="482" t="s">
        <v>66</v>
      </c>
      <c r="U1177" s="482" t="s">
        <v>67</v>
      </c>
      <c r="V1177" s="484" t="s">
        <v>11</v>
      </c>
      <c r="W1177" s="251" t="s">
        <v>12</v>
      </c>
      <c r="X1177" s="86" t="s">
        <v>13</v>
      </c>
      <c r="Y1177" s="86" t="s">
        <v>14</v>
      </c>
      <c r="Z1177" s="252" t="s">
        <v>15</v>
      </c>
      <c r="AA1177" s="484" t="s">
        <v>16</v>
      </c>
      <c r="AB1177" s="482" t="s">
        <v>17</v>
      </c>
      <c r="AC1177" s="87" t="s">
        <v>18</v>
      </c>
      <c r="AD1177" s="88" t="s">
        <v>19</v>
      </c>
      <c r="AE1177" s="87" t="s">
        <v>30</v>
      </c>
      <c r="AF1177" s="88" t="s">
        <v>21</v>
      </c>
      <c r="AG1177" s="89" t="s">
        <v>22</v>
      </c>
      <c r="AH1177" s="468" t="s">
        <v>23</v>
      </c>
      <c r="AI1177" s="470" t="s">
        <v>24</v>
      </c>
      <c r="AJ1177" s="470" t="s">
        <v>25</v>
      </c>
      <c r="AK1177" s="470" t="s">
        <v>26</v>
      </c>
      <c r="AL1177" s="91" t="s">
        <v>68</v>
      </c>
      <c r="AM1177" s="90" t="s">
        <v>27</v>
      </c>
      <c r="AN1177" s="92" t="s">
        <v>28</v>
      </c>
      <c r="AO1177" s="93" t="s">
        <v>29</v>
      </c>
      <c r="AP1177" s="28" t="s">
        <v>16</v>
      </c>
      <c r="AQ1177" s="472" t="s">
        <v>17</v>
      </c>
      <c r="AR1177" s="94" t="s">
        <v>18</v>
      </c>
      <c r="AS1177" s="95" t="s">
        <v>19</v>
      </c>
      <c r="AT1177" s="94" t="s">
        <v>30</v>
      </c>
      <c r="AU1177" s="95" t="s">
        <v>21</v>
      </c>
      <c r="AV1177" s="96" t="s">
        <v>31</v>
      </c>
      <c r="AW1177" s="83"/>
    </row>
    <row r="1178" spans="1:49" ht="30" customHeight="1" thickBot="1">
      <c r="A1178" s="1">
        <v>17</v>
      </c>
      <c r="B1178" s="41" t="s">
        <v>1206</v>
      </c>
      <c r="C1178" s="42"/>
      <c r="D1178" s="475"/>
      <c r="E1178" s="477"/>
      <c r="F1178" s="477"/>
      <c r="G1178" s="477"/>
      <c r="H1178" s="477"/>
      <c r="I1178" s="97" t="s">
        <v>69</v>
      </c>
      <c r="J1178" s="97" t="s">
        <v>70</v>
      </c>
      <c r="K1178" s="98" t="s">
        <v>34</v>
      </c>
      <c r="L1178" s="99" t="s">
        <v>35</v>
      </c>
      <c r="M1178" s="479"/>
      <c r="N1178" s="481"/>
      <c r="O1178" s="483"/>
      <c r="P1178" s="483"/>
      <c r="Q1178" s="485"/>
      <c r="R1178" s="483"/>
      <c r="S1178" s="483"/>
      <c r="T1178" s="483"/>
      <c r="U1178" s="483"/>
      <c r="V1178" s="485"/>
      <c r="W1178" s="100" t="s">
        <v>36</v>
      </c>
      <c r="X1178" s="100" t="s">
        <v>37</v>
      </c>
      <c r="Y1178" s="100" t="s">
        <v>38</v>
      </c>
      <c r="Z1178" s="101" t="s">
        <v>39</v>
      </c>
      <c r="AA1178" s="485"/>
      <c r="AB1178" s="483"/>
      <c r="AC1178" s="102" t="s">
        <v>40</v>
      </c>
      <c r="AD1178" s="103" t="s">
        <v>40</v>
      </c>
      <c r="AE1178" s="102" t="s">
        <v>40</v>
      </c>
      <c r="AF1178" s="103" t="s">
        <v>40</v>
      </c>
      <c r="AG1178" s="104">
        <v>10</v>
      </c>
      <c r="AH1178" s="469"/>
      <c r="AI1178" s="471"/>
      <c r="AJ1178" s="471"/>
      <c r="AK1178" s="471"/>
      <c r="AL1178" s="36" t="s">
        <v>41</v>
      </c>
      <c r="AM1178" s="105" t="s">
        <v>42</v>
      </c>
      <c r="AN1178" s="106" t="s">
        <v>43</v>
      </c>
      <c r="AO1178" s="107" t="s">
        <v>39</v>
      </c>
      <c r="AP1178" s="37" t="s">
        <v>44</v>
      </c>
      <c r="AQ1178" s="473"/>
      <c r="AR1178" s="108" t="s">
        <v>40</v>
      </c>
      <c r="AS1178" s="109" t="s">
        <v>40</v>
      </c>
      <c r="AT1178" s="108" t="s">
        <v>40</v>
      </c>
      <c r="AU1178" s="109" t="s">
        <v>40</v>
      </c>
      <c r="AV1178" s="40">
        <v>10</v>
      </c>
      <c r="AW1178" s="83"/>
    </row>
    <row r="1179" spans="1:49" ht="30" customHeight="1">
      <c r="A1179" s="1">
        <v>17</v>
      </c>
      <c r="B1179" s="41" t="s">
        <v>1206</v>
      </c>
      <c r="C1179" s="322"/>
      <c r="D1179" s="273" t="s">
        <v>1197</v>
      </c>
      <c r="E1179" s="274" t="s">
        <v>71</v>
      </c>
      <c r="F1179" s="275" t="s">
        <v>355</v>
      </c>
      <c r="G1179" s="112" t="s">
        <v>73</v>
      </c>
      <c r="H1179" s="279"/>
      <c r="I1179" s="277"/>
      <c r="J1179" s="265"/>
      <c r="K1179" s="116">
        <v>1</v>
      </c>
      <c r="L1179" s="337">
        <v>365</v>
      </c>
      <c r="M1179" s="278" t="s">
        <v>1156</v>
      </c>
      <c r="N1179" s="119" t="s">
        <v>134</v>
      </c>
      <c r="O1179" s="120">
        <v>1</v>
      </c>
      <c r="P1179" s="121" t="s">
        <v>294</v>
      </c>
      <c r="Q1179" s="121">
        <v>0</v>
      </c>
      <c r="R1179" s="121">
        <v>0</v>
      </c>
      <c r="S1179" s="122">
        <v>0</v>
      </c>
      <c r="T1179" s="122">
        <v>0</v>
      </c>
      <c r="U1179" s="122">
        <v>0</v>
      </c>
      <c r="V1179" s="123">
        <v>0</v>
      </c>
      <c r="W1179" s="124">
        <v>47</v>
      </c>
      <c r="X1179" s="338">
        <v>2</v>
      </c>
      <c r="Y1179" s="126">
        <v>2</v>
      </c>
      <c r="Z1179" s="127">
        <f t="shared" ref="Z1179:Z1185" si="358">K1179*L1179*W1179*Y1179/12/1000</f>
        <v>2.8591666666666664</v>
      </c>
      <c r="AA1179" s="121">
        <v>0</v>
      </c>
      <c r="AB1179" s="128" t="s">
        <v>80</v>
      </c>
      <c r="AC1179" s="129" t="s">
        <v>56</v>
      </c>
      <c r="AD1179" s="130" t="s">
        <v>56</v>
      </c>
      <c r="AE1179" s="129" t="s">
        <v>56</v>
      </c>
      <c r="AF1179" s="130">
        <f t="shared" ref="AF1179:AF1185" si="359">$B$2*Z1179/Y1179</f>
        <v>42.887499999999996</v>
      </c>
      <c r="AG1179" s="131">
        <f t="shared" ref="AG1179:AG1185" si="360">Y1179*AF1179*120</f>
        <v>10292.999999999998</v>
      </c>
      <c r="AH1179" s="132" t="s">
        <v>113</v>
      </c>
      <c r="AI1179" s="133"/>
      <c r="AJ1179" s="134"/>
      <c r="AK1179" s="135"/>
      <c r="AL1179" s="136"/>
      <c r="AM1179" s="137"/>
      <c r="AN1179" s="138"/>
      <c r="AO1179" s="139">
        <f t="shared" ref="AO1179:AO1188" si="361">IFERROR((AM1179/1000)*K1179*L1179*AN1179/12,0)</f>
        <v>0</v>
      </c>
      <c r="AP1179" s="140" t="s">
        <v>82</v>
      </c>
      <c r="AQ1179" s="141" t="str" cm="1">
        <f t="array" ref="AQ1179">_xlfn.IFS(OR($G1179="公衆街路灯A",$G1179="定額電灯"),$G1179&amp;AP1179,COUNTIF(G1179,"*従量電灯*"),G1179,1,"-")</f>
        <v>従量電灯</v>
      </c>
      <c r="AR1179" s="142" t="str" cm="1">
        <f t="array" ref="AR1179">_xlfn.IFS($AN1179=0,"-",OR($AH1179="対象外",$AH1179="-"),"-",OR($G1179="公衆街路灯A",$G1179="定額電灯"),_xlfn.XLOOKUP($AQ1179,削除禁止_電灯料金!$B:$B,削除禁止_電灯料金!$E:$E,0),1,"-")</f>
        <v>-</v>
      </c>
      <c r="AS1179" s="143" t="str" cm="1">
        <f t="array" ref="AS1179">_xlfn.IFS($AR1179="-","-",OR($G1179="公衆街路灯A",$G1179="定額電灯"),_xlfn.XLOOKUP(AQ1179,削除禁止_電灯料金!$B:$B,削除禁止_電灯料金!$D:$D,0),1,"-")</f>
        <v>-</v>
      </c>
      <c r="AT1179" s="142">
        <f>IFERROR(IF(OR($G1179="公衆街路灯A",$G1179="定額電灯"),"-",ROUND((_xlfn.XLOOKUP($AQ1179,削除禁止_電灯料金!$B:$B,削除禁止_電灯料金!$E:$E)*AM1179/1000*$K1179*$L1179/12),2)),"-")</f>
        <v>0</v>
      </c>
      <c r="AU1179" s="143">
        <f>IFERROR(IF(OR($G1179="公衆街路灯A",$G1179="定額電灯"),"-",ROUND((AM1179/1000*$K1179*$L1179/12)*_xlfn.XLOOKUP($A1179,削除禁止_電灯料金!K:K,削除禁止_電灯料金!M:M,"-"),2)),"-")</f>
        <v>0</v>
      </c>
      <c r="AV1179" s="144">
        <f>IFERROR(IF(OR($G1179="公衆街路灯A",$G1179="定額電灯"),ROUND((((AR1179+AS1179)*AN1179))*12*_xlfn.XLOOKUP($A1179,削除禁止_電灯料金!K:K,削除禁止_電灯料金!N:N),0),ROUND((AT1179+AU1179)*AN1179*12*_xlfn.XLOOKUP($A1179,削除禁止_電灯料金!K:K,削除禁止_電灯料金!N:N),0)),0)</f>
        <v>0</v>
      </c>
      <c r="AW1179" s="145"/>
    </row>
    <row r="1180" spans="1:49" ht="30" customHeight="1">
      <c r="A1180" s="1">
        <v>17</v>
      </c>
      <c r="B1180" s="41" t="s">
        <v>1206</v>
      </c>
      <c r="C1180" s="328"/>
      <c r="D1180" s="262" t="s">
        <v>1197</v>
      </c>
      <c r="E1180" s="263" t="s">
        <v>71</v>
      </c>
      <c r="F1180" s="264" t="s">
        <v>1013</v>
      </c>
      <c r="G1180" s="148" t="s">
        <v>73</v>
      </c>
      <c r="H1180" s="279"/>
      <c r="I1180" s="280"/>
      <c r="J1180" s="267"/>
      <c r="K1180" s="152">
        <v>3</v>
      </c>
      <c r="L1180" s="266">
        <v>365</v>
      </c>
      <c r="M1180" s="281" t="s">
        <v>1151</v>
      </c>
      <c r="N1180" s="119" t="s">
        <v>134</v>
      </c>
      <c r="O1180" s="120">
        <v>1</v>
      </c>
      <c r="P1180" s="155" t="s">
        <v>135</v>
      </c>
      <c r="Q1180" s="155">
        <v>0</v>
      </c>
      <c r="R1180" s="155">
        <v>0</v>
      </c>
      <c r="S1180" s="156">
        <v>0</v>
      </c>
      <c r="T1180" s="156">
        <v>0</v>
      </c>
      <c r="U1180" s="156">
        <v>0</v>
      </c>
      <c r="V1180" s="157">
        <v>0</v>
      </c>
      <c r="W1180" s="158">
        <v>28</v>
      </c>
      <c r="X1180" s="329">
        <v>2</v>
      </c>
      <c r="Y1180" s="160">
        <v>2</v>
      </c>
      <c r="Z1180" s="161">
        <f t="shared" si="358"/>
        <v>5.1100000000000003</v>
      </c>
      <c r="AA1180" s="155">
        <v>0</v>
      </c>
      <c r="AB1180" s="162" t="s">
        <v>80</v>
      </c>
      <c r="AC1180" s="163" t="s">
        <v>56</v>
      </c>
      <c r="AD1180" s="164" t="s">
        <v>56</v>
      </c>
      <c r="AE1180" s="163" t="s">
        <v>56</v>
      </c>
      <c r="AF1180" s="164">
        <f t="shared" si="359"/>
        <v>76.650000000000006</v>
      </c>
      <c r="AG1180" s="165">
        <f t="shared" si="360"/>
        <v>18396</v>
      </c>
      <c r="AH1180" s="166" t="s">
        <v>113</v>
      </c>
      <c r="AI1180" s="167"/>
      <c r="AJ1180" s="168"/>
      <c r="AK1180" s="169"/>
      <c r="AL1180" s="170"/>
      <c r="AM1180" s="171"/>
      <c r="AN1180" s="172"/>
      <c r="AO1180" s="173">
        <f t="shared" si="361"/>
        <v>0</v>
      </c>
      <c r="AP1180" s="174" t="s">
        <v>82</v>
      </c>
      <c r="AQ1180" s="175" t="str" cm="1">
        <f t="array" ref="AQ1180">_xlfn.IFS(OR($G1180="公衆街路灯A",$G1180="定額電灯"),$G1180&amp;AP1180,COUNTIF(G1180,"*従量電灯*"),G1180,1,"-")</f>
        <v>従量電灯</v>
      </c>
      <c r="AR1180" s="176" t="str" cm="1">
        <f t="array" ref="AR1180">_xlfn.IFS($AN1180=0,"-",OR($AH1180="対象外",$AH1180="-"),"-",OR($G1180="公衆街路灯A",$G1180="定額電灯"),_xlfn.XLOOKUP($AQ1180,削除禁止_電灯料金!$B:$B,削除禁止_電灯料金!$E:$E,0),1,"-")</f>
        <v>-</v>
      </c>
      <c r="AS1180" s="177" t="str" cm="1">
        <f t="array" ref="AS1180">_xlfn.IFS($AR1180="-","-",OR($G1180="公衆街路灯A",$G1180="定額電灯"),_xlfn.XLOOKUP(AQ1180,削除禁止_電灯料金!$B:$B,削除禁止_電灯料金!$D:$D,0),1,"-")</f>
        <v>-</v>
      </c>
      <c r="AT1180" s="176">
        <f>IFERROR(IF(OR($G1180="公衆街路灯A",$G1180="定額電灯"),"-",ROUND((_xlfn.XLOOKUP($AQ1180,削除禁止_電灯料金!$B:$B,削除禁止_電灯料金!$E:$E)*AM1180/1000*$K1180*$L1180/12),2)),"-")</f>
        <v>0</v>
      </c>
      <c r="AU1180" s="177">
        <f>IFERROR(IF(OR($G1180="公衆街路灯A",$G1180="定額電灯"),"-",ROUND((AM1180/1000*$K1180*$L1180/12)*_xlfn.XLOOKUP($A1180,削除禁止_電灯料金!K:K,削除禁止_電灯料金!M:M,"-"),2)),"-")</f>
        <v>0</v>
      </c>
      <c r="AV1180" s="178">
        <f>IFERROR(IF(OR($G1180="公衆街路灯A",$G1180="定額電灯"),ROUND((((AR1180+AS1180)*AN1180))*12*_xlfn.XLOOKUP($A1180,削除禁止_電灯料金!K:K,削除禁止_電灯料金!N:N),0),ROUND((AT1180+AU1180)*AN1180*12*_xlfn.XLOOKUP($A1180,削除禁止_電灯料金!K:K,削除禁止_電灯料金!N:N),0)),0)</f>
        <v>0</v>
      </c>
      <c r="AW1180" s="145"/>
    </row>
    <row r="1181" spans="1:49" ht="30" customHeight="1">
      <c r="A1181" s="1">
        <v>17</v>
      </c>
      <c r="B1181" s="41" t="s">
        <v>1206</v>
      </c>
      <c r="C1181" s="328"/>
      <c r="D1181" s="262" t="s">
        <v>1197</v>
      </c>
      <c r="E1181" s="263" t="s">
        <v>71</v>
      </c>
      <c r="F1181" s="264" t="s">
        <v>1013</v>
      </c>
      <c r="G1181" s="148" t="s">
        <v>73</v>
      </c>
      <c r="H1181" s="279"/>
      <c r="I1181" s="280"/>
      <c r="J1181" s="267"/>
      <c r="K1181" s="152">
        <v>3</v>
      </c>
      <c r="L1181" s="266">
        <v>365</v>
      </c>
      <c r="M1181" s="281" t="s">
        <v>1208</v>
      </c>
      <c r="N1181" s="119" t="s">
        <v>389</v>
      </c>
      <c r="O1181" s="120">
        <v>1</v>
      </c>
      <c r="P1181" s="155" t="s">
        <v>135</v>
      </c>
      <c r="Q1181" s="155">
        <v>0</v>
      </c>
      <c r="R1181" s="155">
        <v>0</v>
      </c>
      <c r="S1181" s="156">
        <v>0</v>
      </c>
      <c r="T1181" s="156">
        <v>0</v>
      </c>
      <c r="U1181" s="156">
        <v>0</v>
      </c>
      <c r="V1181" s="157">
        <v>0</v>
      </c>
      <c r="W1181" s="158">
        <v>28</v>
      </c>
      <c r="X1181" s="329">
        <v>1</v>
      </c>
      <c r="Y1181" s="160">
        <v>1</v>
      </c>
      <c r="Z1181" s="161">
        <f t="shared" si="358"/>
        <v>2.5550000000000002</v>
      </c>
      <c r="AA1181" s="155">
        <v>0</v>
      </c>
      <c r="AB1181" s="162" t="s">
        <v>80</v>
      </c>
      <c r="AC1181" s="163" t="s">
        <v>56</v>
      </c>
      <c r="AD1181" s="164" t="s">
        <v>56</v>
      </c>
      <c r="AE1181" s="163" t="s">
        <v>56</v>
      </c>
      <c r="AF1181" s="164">
        <f t="shared" si="359"/>
        <v>76.650000000000006</v>
      </c>
      <c r="AG1181" s="165">
        <f t="shared" si="360"/>
        <v>9198</v>
      </c>
      <c r="AH1181" s="166" t="s">
        <v>113</v>
      </c>
      <c r="AI1181" s="167"/>
      <c r="AJ1181" s="168"/>
      <c r="AK1181" s="169"/>
      <c r="AL1181" s="170"/>
      <c r="AM1181" s="171"/>
      <c r="AN1181" s="172"/>
      <c r="AO1181" s="173">
        <f t="shared" si="361"/>
        <v>0</v>
      </c>
      <c r="AP1181" s="174" t="s">
        <v>82</v>
      </c>
      <c r="AQ1181" s="175" t="str" cm="1">
        <f t="array" ref="AQ1181">_xlfn.IFS(OR($G1181="公衆街路灯A",$G1181="定額電灯"),$G1181&amp;AP1181,COUNTIF(G1181,"*従量電灯*"),G1181,1,"-")</f>
        <v>従量電灯</v>
      </c>
      <c r="AR1181" s="176" t="str" cm="1">
        <f t="array" ref="AR1181">_xlfn.IFS($AN1181=0,"-",OR($AH1181="対象外",$AH1181="-"),"-",OR($G1181="公衆街路灯A",$G1181="定額電灯"),_xlfn.XLOOKUP($AQ1181,削除禁止_電灯料金!$B:$B,削除禁止_電灯料金!$E:$E,0),1,"-")</f>
        <v>-</v>
      </c>
      <c r="AS1181" s="177" t="str" cm="1">
        <f t="array" ref="AS1181">_xlfn.IFS($AR1181="-","-",OR($G1181="公衆街路灯A",$G1181="定額電灯"),_xlfn.XLOOKUP(AQ1181,削除禁止_電灯料金!$B:$B,削除禁止_電灯料金!$D:$D,0),1,"-")</f>
        <v>-</v>
      </c>
      <c r="AT1181" s="176">
        <f>IFERROR(IF(OR($G1181="公衆街路灯A",$G1181="定額電灯"),"-",ROUND((_xlfn.XLOOKUP($AQ1181,削除禁止_電灯料金!$B:$B,削除禁止_電灯料金!$E:$E)*AM1181/1000*$K1181*$L1181/12),2)),"-")</f>
        <v>0</v>
      </c>
      <c r="AU1181" s="177">
        <f>IFERROR(IF(OR($G1181="公衆街路灯A",$G1181="定額電灯"),"-",ROUND((AM1181/1000*$K1181*$L1181/12)*_xlfn.XLOOKUP($A1181,削除禁止_電灯料金!K:K,削除禁止_電灯料金!M:M,"-"),2)),"-")</f>
        <v>0</v>
      </c>
      <c r="AV1181" s="178">
        <f>IFERROR(IF(OR($G1181="公衆街路灯A",$G1181="定額電灯"),ROUND((((AR1181+AS1181)*AN1181))*12*_xlfn.XLOOKUP($A1181,削除禁止_電灯料金!K:K,削除禁止_電灯料金!N:N),0),ROUND((AT1181+AU1181)*AN1181*12*_xlfn.XLOOKUP($A1181,削除禁止_電灯料金!K:K,削除禁止_電灯料金!N:N),0)),0)</f>
        <v>0</v>
      </c>
      <c r="AW1181" s="145"/>
    </row>
    <row r="1182" spans="1:49" ht="30" customHeight="1">
      <c r="A1182" s="1">
        <v>17</v>
      </c>
      <c r="B1182" s="41" t="s">
        <v>1206</v>
      </c>
      <c r="C1182" s="328"/>
      <c r="D1182" s="262" t="s">
        <v>1197</v>
      </c>
      <c r="E1182" s="263" t="s">
        <v>71</v>
      </c>
      <c r="F1182" s="264" t="s">
        <v>1015</v>
      </c>
      <c r="G1182" s="148" t="s">
        <v>73</v>
      </c>
      <c r="H1182" s="279"/>
      <c r="I1182" s="280"/>
      <c r="J1182" s="267"/>
      <c r="K1182" s="152">
        <v>3</v>
      </c>
      <c r="L1182" s="266">
        <v>365</v>
      </c>
      <c r="M1182" s="281" t="s">
        <v>1209</v>
      </c>
      <c r="N1182" s="119" t="s">
        <v>134</v>
      </c>
      <c r="O1182" s="120">
        <v>1</v>
      </c>
      <c r="P1182" s="155" t="s">
        <v>135</v>
      </c>
      <c r="Q1182" s="155">
        <v>0</v>
      </c>
      <c r="R1182" s="155">
        <v>0</v>
      </c>
      <c r="S1182" s="156">
        <v>0</v>
      </c>
      <c r="T1182" s="156">
        <v>0</v>
      </c>
      <c r="U1182" s="156">
        <v>0</v>
      </c>
      <c r="V1182" s="157">
        <v>0</v>
      </c>
      <c r="W1182" s="158">
        <v>28</v>
      </c>
      <c r="X1182" s="329">
        <v>2</v>
      </c>
      <c r="Y1182" s="160">
        <v>2</v>
      </c>
      <c r="Z1182" s="161">
        <f t="shared" si="358"/>
        <v>5.1100000000000003</v>
      </c>
      <c r="AA1182" s="155">
        <v>0</v>
      </c>
      <c r="AB1182" s="162" t="s">
        <v>80</v>
      </c>
      <c r="AC1182" s="163" t="s">
        <v>56</v>
      </c>
      <c r="AD1182" s="164" t="s">
        <v>56</v>
      </c>
      <c r="AE1182" s="163" t="s">
        <v>56</v>
      </c>
      <c r="AF1182" s="164">
        <f t="shared" si="359"/>
        <v>76.650000000000006</v>
      </c>
      <c r="AG1182" s="165">
        <f t="shared" si="360"/>
        <v>18396</v>
      </c>
      <c r="AH1182" s="166" t="s">
        <v>113</v>
      </c>
      <c r="AI1182" s="167"/>
      <c r="AJ1182" s="168"/>
      <c r="AK1182" s="169"/>
      <c r="AL1182" s="170"/>
      <c r="AM1182" s="171"/>
      <c r="AN1182" s="172"/>
      <c r="AO1182" s="173">
        <f t="shared" si="361"/>
        <v>0</v>
      </c>
      <c r="AP1182" s="174" t="s">
        <v>82</v>
      </c>
      <c r="AQ1182" s="175" t="str" cm="1">
        <f t="array" ref="AQ1182">_xlfn.IFS(OR($G1182="公衆街路灯A",$G1182="定額電灯"),$G1182&amp;AP1182,COUNTIF(G1182,"*従量電灯*"),G1182,1,"-")</f>
        <v>従量電灯</v>
      </c>
      <c r="AR1182" s="176" t="str" cm="1">
        <f t="array" ref="AR1182">_xlfn.IFS($AN1182=0,"-",OR($AH1182="対象外",$AH1182="-"),"-",OR($G1182="公衆街路灯A",$G1182="定額電灯"),_xlfn.XLOOKUP($AQ1182,削除禁止_電灯料金!$B:$B,削除禁止_電灯料金!$E:$E,0),1,"-")</f>
        <v>-</v>
      </c>
      <c r="AS1182" s="177" t="str" cm="1">
        <f t="array" ref="AS1182">_xlfn.IFS($AR1182="-","-",OR($G1182="公衆街路灯A",$G1182="定額電灯"),_xlfn.XLOOKUP(AQ1182,削除禁止_電灯料金!$B:$B,削除禁止_電灯料金!$D:$D,0),1,"-")</f>
        <v>-</v>
      </c>
      <c r="AT1182" s="176">
        <f>IFERROR(IF(OR($G1182="公衆街路灯A",$G1182="定額電灯"),"-",ROUND((_xlfn.XLOOKUP($AQ1182,削除禁止_電灯料金!$B:$B,削除禁止_電灯料金!$E:$E)*AM1182/1000*$K1182*$L1182/12),2)),"-")</f>
        <v>0</v>
      </c>
      <c r="AU1182" s="177">
        <f>IFERROR(IF(OR($G1182="公衆街路灯A",$G1182="定額電灯"),"-",ROUND((AM1182/1000*$K1182*$L1182/12)*_xlfn.XLOOKUP($A1182,削除禁止_電灯料金!K:K,削除禁止_電灯料金!M:M,"-"),2)),"-")</f>
        <v>0</v>
      </c>
      <c r="AV1182" s="178">
        <f>IFERROR(IF(OR($G1182="公衆街路灯A",$G1182="定額電灯"),ROUND((((AR1182+AS1182)*AN1182))*12*_xlfn.XLOOKUP($A1182,削除禁止_電灯料金!K:K,削除禁止_電灯料金!N:N),0),ROUND((AT1182+AU1182)*AN1182*12*_xlfn.XLOOKUP($A1182,削除禁止_電灯料金!K:K,削除禁止_電灯料金!N:N),0)),0)</f>
        <v>0</v>
      </c>
      <c r="AW1182" s="145"/>
    </row>
    <row r="1183" spans="1:49" ht="30" customHeight="1">
      <c r="A1183" s="1">
        <v>17</v>
      </c>
      <c r="B1183" s="41" t="s">
        <v>1206</v>
      </c>
      <c r="C1183" s="328"/>
      <c r="D1183" s="262" t="s">
        <v>1197</v>
      </c>
      <c r="E1183" s="263" t="s">
        <v>71</v>
      </c>
      <c r="F1183" s="264" t="s">
        <v>1015</v>
      </c>
      <c r="G1183" s="148" t="s">
        <v>73</v>
      </c>
      <c r="H1183" s="279"/>
      <c r="I1183" s="280"/>
      <c r="J1183" s="267"/>
      <c r="K1183" s="152">
        <v>3</v>
      </c>
      <c r="L1183" s="266">
        <v>365</v>
      </c>
      <c r="M1183" s="281" t="s">
        <v>1210</v>
      </c>
      <c r="N1183" s="119" t="s">
        <v>389</v>
      </c>
      <c r="O1183" s="120">
        <v>1</v>
      </c>
      <c r="P1183" s="155" t="s">
        <v>135</v>
      </c>
      <c r="Q1183" s="155">
        <v>0</v>
      </c>
      <c r="R1183" s="155">
        <v>0</v>
      </c>
      <c r="S1183" s="156">
        <v>0</v>
      </c>
      <c r="T1183" s="156">
        <v>0</v>
      </c>
      <c r="U1183" s="156">
        <v>0</v>
      </c>
      <c r="V1183" s="157">
        <v>0</v>
      </c>
      <c r="W1183" s="158">
        <v>28</v>
      </c>
      <c r="X1183" s="329">
        <v>1</v>
      </c>
      <c r="Y1183" s="160">
        <v>1</v>
      </c>
      <c r="Z1183" s="161">
        <f t="shared" si="358"/>
        <v>2.5550000000000002</v>
      </c>
      <c r="AA1183" s="155">
        <v>0</v>
      </c>
      <c r="AB1183" s="162" t="s">
        <v>80</v>
      </c>
      <c r="AC1183" s="163" t="s">
        <v>56</v>
      </c>
      <c r="AD1183" s="164" t="s">
        <v>56</v>
      </c>
      <c r="AE1183" s="163" t="s">
        <v>56</v>
      </c>
      <c r="AF1183" s="164">
        <f t="shared" si="359"/>
        <v>76.650000000000006</v>
      </c>
      <c r="AG1183" s="165">
        <f t="shared" si="360"/>
        <v>9198</v>
      </c>
      <c r="AH1183" s="166" t="s">
        <v>113</v>
      </c>
      <c r="AI1183" s="167"/>
      <c r="AJ1183" s="168"/>
      <c r="AK1183" s="169"/>
      <c r="AL1183" s="170"/>
      <c r="AM1183" s="171"/>
      <c r="AN1183" s="172"/>
      <c r="AO1183" s="173">
        <f t="shared" si="361"/>
        <v>0</v>
      </c>
      <c r="AP1183" s="174" t="s">
        <v>82</v>
      </c>
      <c r="AQ1183" s="175" t="str" cm="1">
        <f t="array" ref="AQ1183">_xlfn.IFS(OR($G1183="公衆街路灯A",$G1183="定額電灯"),$G1183&amp;AP1183,COUNTIF(G1183,"*従量電灯*"),G1183,1,"-")</f>
        <v>従量電灯</v>
      </c>
      <c r="AR1183" s="176" t="str" cm="1">
        <f t="array" ref="AR1183">_xlfn.IFS($AN1183=0,"-",OR($AH1183="対象外",$AH1183="-"),"-",OR($G1183="公衆街路灯A",$G1183="定額電灯"),_xlfn.XLOOKUP($AQ1183,削除禁止_電灯料金!$B:$B,削除禁止_電灯料金!$E:$E,0),1,"-")</f>
        <v>-</v>
      </c>
      <c r="AS1183" s="177" t="str" cm="1">
        <f t="array" ref="AS1183">_xlfn.IFS($AR1183="-","-",OR($G1183="公衆街路灯A",$G1183="定額電灯"),_xlfn.XLOOKUP(AQ1183,削除禁止_電灯料金!$B:$B,削除禁止_電灯料金!$D:$D,0),1,"-")</f>
        <v>-</v>
      </c>
      <c r="AT1183" s="176">
        <f>IFERROR(IF(OR($G1183="公衆街路灯A",$G1183="定額電灯"),"-",ROUND((_xlfn.XLOOKUP($AQ1183,削除禁止_電灯料金!$B:$B,削除禁止_電灯料金!$E:$E)*AM1183/1000*$K1183*$L1183/12),2)),"-")</f>
        <v>0</v>
      </c>
      <c r="AU1183" s="177">
        <f>IFERROR(IF(OR($G1183="公衆街路灯A",$G1183="定額電灯"),"-",ROUND((AM1183/1000*$K1183*$L1183/12)*_xlfn.XLOOKUP($A1183,削除禁止_電灯料金!K:K,削除禁止_電灯料金!M:M,"-"),2)),"-")</f>
        <v>0</v>
      </c>
      <c r="AV1183" s="178">
        <f>IFERROR(IF(OR($G1183="公衆街路灯A",$G1183="定額電灯"),ROUND((((AR1183+AS1183)*AN1183))*12*_xlfn.XLOOKUP($A1183,削除禁止_電灯料金!K:K,削除禁止_電灯料金!N:N),0),ROUND((AT1183+AU1183)*AN1183*12*_xlfn.XLOOKUP($A1183,削除禁止_電灯料金!K:K,削除禁止_電灯料金!N:N),0)),0)</f>
        <v>0</v>
      </c>
      <c r="AW1183" s="145"/>
    </row>
    <row r="1184" spans="1:49" ht="30" customHeight="1">
      <c r="A1184" s="1">
        <v>17</v>
      </c>
      <c r="B1184" s="41" t="s">
        <v>1206</v>
      </c>
      <c r="C1184" s="328"/>
      <c r="D1184" s="262" t="s">
        <v>612</v>
      </c>
      <c r="E1184" s="263" t="s">
        <v>56</v>
      </c>
      <c r="F1184" s="264" t="s">
        <v>1204</v>
      </c>
      <c r="G1184" s="148" t="s">
        <v>73</v>
      </c>
      <c r="H1184" s="279"/>
      <c r="I1184" s="280"/>
      <c r="J1184" s="151" t="s">
        <v>213</v>
      </c>
      <c r="K1184" s="152">
        <v>12</v>
      </c>
      <c r="L1184" s="266">
        <v>365</v>
      </c>
      <c r="M1184" s="281" t="s">
        <v>1211</v>
      </c>
      <c r="N1184" s="119" t="s">
        <v>215</v>
      </c>
      <c r="O1184" s="120">
        <v>1</v>
      </c>
      <c r="P1184" s="155" t="s">
        <v>1212</v>
      </c>
      <c r="Q1184" s="155">
        <v>0</v>
      </c>
      <c r="R1184" s="155" t="s">
        <v>717</v>
      </c>
      <c r="S1184" s="156" t="s">
        <v>1213</v>
      </c>
      <c r="T1184" s="156" t="s">
        <v>1214</v>
      </c>
      <c r="U1184" s="156" t="s">
        <v>1215</v>
      </c>
      <c r="V1184" s="157">
        <v>0</v>
      </c>
      <c r="W1184" s="158">
        <v>275</v>
      </c>
      <c r="X1184" s="329">
        <v>5</v>
      </c>
      <c r="Y1184" s="160">
        <v>5</v>
      </c>
      <c r="Z1184" s="161">
        <f t="shared" si="358"/>
        <v>501.875</v>
      </c>
      <c r="AA1184" s="155">
        <v>0</v>
      </c>
      <c r="AB1184" s="162" t="s">
        <v>80</v>
      </c>
      <c r="AC1184" s="163" t="s">
        <v>56</v>
      </c>
      <c r="AD1184" s="164" t="s">
        <v>56</v>
      </c>
      <c r="AE1184" s="163" t="s">
        <v>56</v>
      </c>
      <c r="AF1184" s="164">
        <f t="shared" si="359"/>
        <v>3011.25</v>
      </c>
      <c r="AG1184" s="165">
        <f t="shared" si="360"/>
        <v>1806750</v>
      </c>
      <c r="AH1184" s="166" t="s">
        <v>81</v>
      </c>
      <c r="AI1184" s="167"/>
      <c r="AJ1184" s="168"/>
      <c r="AK1184" s="169"/>
      <c r="AL1184" s="170"/>
      <c r="AM1184" s="171"/>
      <c r="AN1184" s="172"/>
      <c r="AO1184" s="173">
        <f t="shared" si="361"/>
        <v>0</v>
      </c>
      <c r="AP1184" s="174" t="s">
        <v>82</v>
      </c>
      <c r="AQ1184" s="175" t="str" cm="1">
        <f t="array" ref="AQ1184">_xlfn.IFS(OR($G1184="公衆街路灯A",$G1184="定額電灯"),$G1184&amp;AP1184,COUNTIF(G1184,"*従量電灯*"),G1184,1,"-")</f>
        <v>従量電灯</v>
      </c>
      <c r="AR1184" s="176" t="str" cm="1">
        <f t="array" ref="AR1184">_xlfn.IFS($AN1184=0,"-",OR($AH1184="対象外",$AH1184="-"),"-",OR($G1184="公衆街路灯A",$G1184="定額電灯"),_xlfn.XLOOKUP($AQ1184,削除禁止_電灯料金!$B:$B,削除禁止_電灯料金!$E:$E,0),1,"-")</f>
        <v>-</v>
      </c>
      <c r="AS1184" s="177" t="str" cm="1">
        <f t="array" ref="AS1184">_xlfn.IFS($AR1184="-","-",OR($G1184="公衆街路灯A",$G1184="定額電灯"),_xlfn.XLOOKUP(AQ1184,削除禁止_電灯料金!$B:$B,削除禁止_電灯料金!$D:$D,0),1,"-")</f>
        <v>-</v>
      </c>
      <c r="AT1184" s="176">
        <f>IFERROR(IF(OR($G1184="公衆街路灯A",$G1184="定額電灯"),"-",ROUND((_xlfn.XLOOKUP($AQ1184,削除禁止_電灯料金!$B:$B,削除禁止_電灯料金!$E:$E)*AM1184/1000*$K1184*$L1184/12),2)),"-")</f>
        <v>0</v>
      </c>
      <c r="AU1184" s="177">
        <f>IFERROR(IF(OR($G1184="公衆街路灯A",$G1184="定額電灯"),"-",ROUND((AM1184/1000*$K1184*$L1184/12)*_xlfn.XLOOKUP($A1184,削除禁止_電灯料金!K:K,削除禁止_電灯料金!M:M,"-"),2)),"-")</f>
        <v>0</v>
      </c>
      <c r="AV1184" s="178">
        <f>IFERROR(IF(OR($G1184="公衆街路灯A",$G1184="定額電灯"),ROUND((((AR1184+AS1184)*AN1184))*12*_xlfn.XLOOKUP($A1184,削除禁止_電灯料金!K:K,削除禁止_電灯料金!N:N),0),ROUND((AT1184+AU1184)*AN1184*12*_xlfn.XLOOKUP($A1184,削除禁止_電灯料金!K:K,削除禁止_電灯料金!N:N),0)),0)</f>
        <v>0</v>
      </c>
      <c r="AW1184" s="145"/>
    </row>
    <row r="1185" spans="1:49" ht="30" customHeight="1">
      <c r="A1185" s="1">
        <v>17</v>
      </c>
      <c r="B1185" s="41" t="s">
        <v>1206</v>
      </c>
      <c r="C1185" s="340"/>
      <c r="D1185" s="262" t="s">
        <v>612</v>
      </c>
      <c r="E1185" s="263" t="s">
        <v>56</v>
      </c>
      <c r="F1185" s="264" t="s">
        <v>506</v>
      </c>
      <c r="G1185" s="148" t="s">
        <v>73</v>
      </c>
      <c r="H1185" s="279"/>
      <c r="I1185" s="280"/>
      <c r="J1185" s="267"/>
      <c r="K1185" s="152">
        <v>12</v>
      </c>
      <c r="L1185" s="266">
        <v>365</v>
      </c>
      <c r="M1185" s="281" t="s">
        <v>1216</v>
      </c>
      <c r="N1185" s="119" t="s">
        <v>215</v>
      </c>
      <c r="O1185" s="120">
        <v>1</v>
      </c>
      <c r="P1185" s="155" t="s">
        <v>347</v>
      </c>
      <c r="Q1185" s="155">
        <v>0</v>
      </c>
      <c r="R1185" s="155">
        <v>0</v>
      </c>
      <c r="S1185" s="156">
        <v>0</v>
      </c>
      <c r="T1185" s="156">
        <v>0</v>
      </c>
      <c r="U1185" s="156">
        <v>0</v>
      </c>
      <c r="V1185" s="157">
        <v>0</v>
      </c>
      <c r="W1185" s="158">
        <v>18</v>
      </c>
      <c r="X1185" s="329">
        <v>2</v>
      </c>
      <c r="Y1185" s="160">
        <v>2</v>
      </c>
      <c r="Z1185" s="161">
        <f t="shared" si="358"/>
        <v>13.14</v>
      </c>
      <c r="AA1185" s="155">
        <v>0</v>
      </c>
      <c r="AB1185" s="162" t="s">
        <v>80</v>
      </c>
      <c r="AC1185" s="163" t="s">
        <v>56</v>
      </c>
      <c r="AD1185" s="164" t="s">
        <v>56</v>
      </c>
      <c r="AE1185" s="163" t="s">
        <v>56</v>
      </c>
      <c r="AF1185" s="164">
        <f t="shared" si="359"/>
        <v>197.10000000000002</v>
      </c>
      <c r="AG1185" s="165">
        <f t="shared" si="360"/>
        <v>47304.000000000007</v>
      </c>
      <c r="AH1185" s="166" t="s">
        <v>81</v>
      </c>
      <c r="AI1185" s="167"/>
      <c r="AJ1185" s="168"/>
      <c r="AK1185" s="169"/>
      <c r="AL1185" s="170"/>
      <c r="AM1185" s="171"/>
      <c r="AN1185" s="172"/>
      <c r="AO1185" s="173">
        <f t="shared" si="361"/>
        <v>0</v>
      </c>
      <c r="AP1185" s="174" t="s">
        <v>82</v>
      </c>
      <c r="AQ1185" s="175" t="str" cm="1">
        <f t="array" ref="AQ1185">_xlfn.IFS(OR($G1185="公衆街路灯A",$G1185="定額電灯"),$G1185&amp;AP1185,COUNTIF(G1185,"*従量電灯*"),G1185,1,"-")</f>
        <v>従量電灯</v>
      </c>
      <c r="AR1185" s="176" t="str" cm="1">
        <f t="array" ref="AR1185">_xlfn.IFS($AN1185=0,"-",OR($AH1185="対象外",$AH1185="-"),"-",OR($G1185="公衆街路灯A",$G1185="定額電灯"),_xlfn.XLOOKUP($AQ1185,削除禁止_電灯料金!$B:$B,削除禁止_電灯料金!$E:$E,0),1,"-")</f>
        <v>-</v>
      </c>
      <c r="AS1185" s="177" t="str" cm="1">
        <f t="array" ref="AS1185">_xlfn.IFS($AR1185="-","-",OR($G1185="公衆街路灯A",$G1185="定額電灯"),_xlfn.XLOOKUP(AQ1185,削除禁止_電灯料金!$B:$B,削除禁止_電灯料金!$D:$D,0),1,"-")</f>
        <v>-</v>
      </c>
      <c r="AT1185" s="176">
        <f>IFERROR(IF(OR($G1185="公衆街路灯A",$G1185="定額電灯"),"-",ROUND((_xlfn.XLOOKUP($AQ1185,削除禁止_電灯料金!$B:$B,削除禁止_電灯料金!$E:$E)*AM1185/1000*$K1185*$L1185/12),2)),"-")</f>
        <v>0</v>
      </c>
      <c r="AU1185" s="177">
        <f>IFERROR(IF(OR($G1185="公衆街路灯A",$G1185="定額電灯"),"-",ROUND((AM1185/1000*$K1185*$L1185/12)*_xlfn.XLOOKUP($A1185,削除禁止_電灯料金!K:K,削除禁止_電灯料金!M:M,"-"),2)),"-")</f>
        <v>0</v>
      </c>
      <c r="AV1185" s="178">
        <f>IFERROR(IF(OR($G1185="公衆街路灯A",$G1185="定額電灯"),ROUND((((AR1185+AS1185)*AN1185))*12*_xlfn.XLOOKUP($A1185,削除禁止_電灯料金!K:K,削除禁止_電灯料金!N:N),0),ROUND((AT1185+AU1185)*AN1185*12*_xlfn.XLOOKUP($A1185,削除禁止_電灯料金!K:K,削除禁止_電灯料金!N:N),0)),0)</f>
        <v>0</v>
      </c>
      <c r="AW1185" s="145"/>
    </row>
    <row r="1186" spans="1:49" ht="30" customHeight="1">
      <c r="A1186" s="1">
        <v>17</v>
      </c>
      <c r="B1186" s="41" t="s">
        <v>1206</v>
      </c>
      <c r="C1186" s="42"/>
      <c r="D1186" s="146"/>
      <c r="E1186" s="147" t="s">
        <v>219</v>
      </c>
      <c r="F1186" s="148" t="s">
        <v>219</v>
      </c>
      <c r="G1186" s="148"/>
      <c r="H1186" s="149"/>
      <c r="I1186" s="150"/>
      <c r="J1186" s="151"/>
      <c r="K1186" s="213"/>
      <c r="L1186" s="214"/>
      <c r="M1186" s="179" t="s">
        <v>82</v>
      </c>
      <c r="N1186" s="119">
        <v>0</v>
      </c>
      <c r="O1186" s="120">
        <v>0</v>
      </c>
      <c r="P1186" s="155">
        <v>0</v>
      </c>
      <c r="Q1186" s="155">
        <v>0</v>
      </c>
      <c r="R1186" s="155">
        <v>0</v>
      </c>
      <c r="S1186" s="156">
        <v>0</v>
      </c>
      <c r="T1186" s="156">
        <v>0</v>
      </c>
      <c r="U1186" s="156">
        <v>0</v>
      </c>
      <c r="V1186" s="157">
        <v>0</v>
      </c>
      <c r="W1186" s="158">
        <v>0</v>
      </c>
      <c r="X1186" s="159"/>
      <c r="Y1186" s="160">
        <v>0</v>
      </c>
      <c r="Z1186" s="161">
        <v>0</v>
      </c>
      <c r="AA1186" s="155">
        <v>0</v>
      </c>
      <c r="AB1186" s="162" t="s">
        <v>56</v>
      </c>
      <c r="AC1186" s="163" t="s">
        <v>56</v>
      </c>
      <c r="AD1186" s="164" t="s">
        <v>56</v>
      </c>
      <c r="AE1186" s="163" t="s">
        <v>56</v>
      </c>
      <c r="AF1186" s="164" t="s">
        <v>56</v>
      </c>
      <c r="AG1186" s="165">
        <v>0</v>
      </c>
      <c r="AH1186" s="166" t="s">
        <v>56</v>
      </c>
      <c r="AI1186" s="167"/>
      <c r="AJ1186" s="168"/>
      <c r="AK1186" s="169"/>
      <c r="AL1186" s="170"/>
      <c r="AM1186" s="171"/>
      <c r="AN1186" s="172"/>
      <c r="AO1186" s="173">
        <f t="shared" si="361"/>
        <v>0</v>
      </c>
      <c r="AP1186" s="174" t="s">
        <v>82</v>
      </c>
      <c r="AQ1186" s="175" t="str" cm="1">
        <f t="array" ref="AQ1186">_xlfn.IFS(OR($G1186="公衆街路灯A",$G1186="定額電灯"),$G1186&amp;AP1186,COUNTIF(G1186,"*従量電灯*"),G1186,1,"-")</f>
        <v>-</v>
      </c>
      <c r="AR1186" s="176" t="str" cm="1">
        <f t="array" ref="AR1186">_xlfn.IFS($AN1186=0,"-",OR($AH1186="対象外",$AH1186="-"),"-",OR($G1186="公衆街路灯A",$G1186="定額電灯"),_xlfn.XLOOKUP($AQ1186,削除禁止_電灯料金!$B:$B,削除禁止_電灯料金!$E:$E,0),1,"-")</f>
        <v>-</v>
      </c>
      <c r="AS1186" s="177" t="str" cm="1">
        <f t="array" ref="AS1186">_xlfn.IFS($AR1186="-","-",OR($G1186="公衆街路灯A",$G1186="定額電灯"),_xlfn.XLOOKUP(AQ1186,削除禁止_電灯料金!$B:$B,削除禁止_電灯料金!$D:$D,0),1,"-")</f>
        <v>-</v>
      </c>
      <c r="AT1186" s="176" t="str">
        <f>IFERROR(IF(OR($G1186="公衆街路灯A",$G1186="定額電灯"),"-",ROUND((_xlfn.XLOOKUP($AQ1186,削除禁止_電灯料金!$B:$B,削除禁止_電灯料金!$E:$E)*AM1186/1000*$K1186*$L1186/12),2)),"-")</f>
        <v>-</v>
      </c>
      <c r="AU1186" s="177">
        <f>IFERROR(IF(OR($G1186="公衆街路灯A",$G1186="定額電灯"),"-",ROUND((AM1186/1000*$K1186*$L1186/12)*_xlfn.XLOOKUP($A1186,削除禁止_電灯料金!K:K,削除禁止_電灯料金!M:M,"-"),2)),"-")</f>
        <v>0</v>
      </c>
      <c r="AV1186" s="178">
        <f>IFERROR(IF(OR($G1186="公衆街路灯A",$G1186="定額電灯"),ROUND((((AR1186+AS1186)*AN1186))*12*_xlfn.XLOOKUP($A1186,削除禁止_電灯料金!K:K,削除禁止_電灯料金!N:N),0),ROUND((AT1186+AU1186)*AN1186*12*_xlfn.XLOOKUP($A1186,削除禁止_電灯料金!K:K,削除禁止_電灯料金!N:N),0)),0)</f>
        <v>0</v>
      </c>
      <c r="AW1186" s="145"/>
    </row>
    <row r="1187" spans="1:49" ht="30" customHeight="1">
      <c r="A1187" s="1">
        <v>17</v>
      </c>
      <c r="B1187" s="41" t="s">
        <v>1206</v>
      </c>
      <c r="C1187" s="42"/>
      <c r="D1187" s="146"/>
      <c r="E1187" s="147" t="s">
        <v>219</v>
      </c>
      <c r="F1187" s="148" t="s">
        <v>219</v>
      </c>
      <c r="G1187" s="148"/>
      <c r="H1187" s="149"/>
      <c r="I1187" s="150"/>
      <c r="J1187" s="151"/>
      <c r="K1187" s="213"/>
      <c r="L1187" s="214"/>
      <c r="M1187" s="179" t="s">
        <v>82</v>
      </c>
      <c r="N1187" s="119">
        <v>0</v>
      </c>
      <c r="O1187" s="120">
        <v>0</v>
      </c>
      <c r="P1187" s="155">
        <v>0</v>
      </c>
      <c r="Q1187" s="155">
        <v>0</v>
      </c>
      <c r="R1187" s="155">
        <v>0</v>
      </c>
      <c r="S1187" s="156">
        <v>0</v>
      </c>
      <c r="T1187" s="156">
        <v>0</v>
      </c>
      <c r="U1187" s="156">
        <v>0</v>
      </c>
      <c r="V1187" s="157">
        <v>0</v>
      </c>
      <c r="W1187" s="158">
        <v>0</v>
      </c>
      <c r="X1187" s="159"/>
      <c r="Y1187" s="160">
        <v>0</v>
      </c>
      <c r="Z1187" s="161">
        <v>0</v>
      </c>
      <c r="AA1187" s="155">
        <v>0</v>
      </c>
      <c r="AB1187" s="162" t="s">
        <v>56</v>
      </c>
      <c r="AC1187" s="163" t="s">
        <v>56</v>
      </c>
      <c r="AD1187" s="164" t="s">
        <v>56</v>
      </c>
      <c r="AE1187" s="163" t="s">
        <v>56</v>
      </c>
      <c r="AF1187" s="164" t="s">
        <v>56</v>
      </c>
      <c r="AG1187" s="165">
        <v>0</v>
      </c>
      <c r="AH1187" s="166" t="s">
        <v>56</v>
      </c>
      <c r="AI1187" s="167"/>
      <c r="AJ1187" s="168"/>
      <c r="AK1187" s="169"/>
      <c r="AL1187" s="170"/>
      <c r="AM1187" s="171"/>
      <c r="AN1187" s="172"/>
      <c r="AO1187" s="173">
        <f t="shared" si="361"/>
        <v>0</v>
      </c>
      <c r="AP1187" s="174" t="s">
        <v>82</v>
      </c>
      <c r="AQ1187" s="175" t="str" cm="1">
        <f t="array" ref="AQ1187">_xlfn.IFS(OR($G1187="公衆街路灯A",$G1187="定額電灯"),$G1187&amp;AP1187,COUNTIF(G1187,"*従量電灯*"),G1187,1,"-")</f>
        <v>-</v>
      </c>
      <c r="AR1187" s="176" t="str" cm="1">
        <f t="array" ref="AR1187">_xlfn.IFS($AN1187=0,"-",OR($AH1187="対象外",$AH1187="-"),"-",OR($G1187="公衆街路灯A",$G1187="定額電灯"),_xlfn.XLOOKUP($AQ1187,削除禁止_電灯料金!$B:$B,削除禁止_電灯料金!$E:$E,0),1,"-")</f>
        <v>-</v>
      </c>
      <c r="AS1187" s="177" t="str" cm="1">
        <f t="array" ref="AS1187">_xlfn.IFS($AR1187="-","-",OR($G1187="公衆街路灯A",$G1187="定額電灯"),_xlfn.XLOOKUP(AQ1187,削除禁止_電灯料金!$B:$B,削除禁止_電灯料金!$D:$D,0),1,"-")</f>
        <v>-</v>
      </c>
      <c r="AT1187" s="176" t="str">
        <f>IFERROR(IF(OR($G1187="公衆街路灯A",$G1187="定額電灯"),"-",ROUND((_xlfn.XLOOKUP($AQ1187,削除禁止_電灯料金!$B:$B,削除禁止_電灯料金!$E:$E)*AM1187/1000*$K1187*$L1187/12),2)),"-")</f>
        <v>-</v>
      </c>
      <c r="AU1187" s="177">
        <f>IFERROR(IF(OR($G1187="公衆街路灯A",$G1187="定額電灯"),"-",ROUND((AM1187/1000*$K1187*$L1187/12)*_xlfn.XLOOKUP($A1187,削除禁止_電灯料金!K:K,削除禁止_電灯料金!M:M,"-"),2)),"-")</f>
        <v>0</v>
      </c>
      <c r="AV1187" s="178">
        <f>IFERROR(IF(OR($G1187="公衆街路灯A",$G1187="定額電灯"),ROUND((((AR1187+AS1187)*AN1187))*12*_xlfn.XLOOKUP($A1187,削除禁止_電灯料金!K:K,削除禁止_電灯料金!N:N),0),ROUND((AT1187+AU1187)*AN1187*12*_xlfn.XLOOKUP($A1187,削除禁止_電灯料金!K:K,削除禁止_電灯料金!N:N),0)),0)</f>
        <v>0</v>
      </c>
      <c r="AW1187" s="145"/>
    </row>
    <row r="1188" spans="1:49" ht="30" customHeight="1" thickBot="1">
      <c r="A1188" s="1">
        <v>17</v>
      </c>
      <c r="B1188" s="41" t="s">
        <v>1206</v>
      </c>
      <c r="C1188" s="42"/>
      <c r="D1188" s="215"/>
      <c r="E1188" s="216" t="s">
        <v>219</v>
      </c>
      <c r="F1188" s="217" t="s">
        <v>219</v>
      </c>
      <c r="G1188" s="216"/>
      <c r="H1188" s="216"/>
      <c r="I1188" s="218"/>
      <c r="J1188" s="219"/>
      <c r="K1188" s="220"/>
      <c r="L1188" s="221"/>
      <c r="M1188" s="222" t="s">
        <v>82</v>
      </c>
      <c r="N1188" s="223">
        <v>0</v>
      </c>
      <c r="O1188" s="224">
        <v>0</v>
      </c>
      <c r="P1188" s="225">
        <v>0</v>
      </c>
      <c r="Q1188" s="225">
        <v>0</v>
      </c>
      <c r="R1188" s="225">
        <v>0</v>
      </c>
      <c r="S1188" s="226">
        <v>0</v>
      </c>
      <c r="T1188" s="226">
        <v>0</v>
      </c>
      <c r="U1188" s="226">
        <v>0</v>
      </c>
      <c r="V1188" s="227">
        <v>0</v>
      </c>
      <c r="W1188" s="228">
        <v>0</v>
      </c>
      <c r="X1188" s="229"/>
      <c r="Y1188" s="410">
        <v>0</v>
      </c>
      <c r="Z1188" s="230">
        <v>0</v>
      </c>
      <c r="AA1188" s="225">
        <v>0</v>
      </c>
      <c r="AB1188" s="231" t="s">
        <v>56</v>
      </c>
      <c r="AC1188" s="232" t="s">
        <v>56</v>
      </c>
      <c r="AD1188" s="411" t="s">
        <v>56</v>
      </c>
      <c r="AE1188" s="232" t="s">
        <v>56</v>
      </c>
      <c r="AF1188" s="411" t="s">
        <v>56</v>
      </c>
      <c r="AG1188" s="412">
        <v>0</v>
      </c>
      <c r="AH1188" s="413" t="s">
        <v>56</v>
      </c>
      <c r="AI1188" s="236"/>
      <c r="AJ1188" s="237"/>
      <c r="AK1188" s="238"/>
      <c r="AL1188" s="239"/>
      <c r="AM1188" s="240"/>
      <c r="AN1188" s="241"/>
      <c r="AO1188" s="242">
        <f t="shared" si="361"/>
        <v>0</v>
      </c>
      <c r="AP1188" s="243" t="s">
        <v>82</v>
      </c>
      <c r="AQ1188" s="414" t="str" cm="1">
        <f t="array" ref="AQ1188">_xlfn.IFS(OR($G1188="公衆街路灯A",$G1188="定額電灯"),$G1188&amp;AP1188,COUNTIF(G1188,"*従量電灯*"),G1188,1,"-")</f>
        <v>-</v>
      </c>
      <c r="AR1188" s="415" t="str" cm="1">
        <f t="array" ref="AR1188">_xlfn.IFS($AN1188=0,"-",OR($AH1188="対象外",$AH1188="-"),"-",OR($G1188="公衆街路灯A",$G1188="定額電灯"),_xlfn.XLOOKUP($AQ1188,削除禁止_電灯料金!$B:$B,削除禁止_電灯料金!$E:$E,0),1,"-")</f>
        <v>-</v>
      </c>
      <c r="AS1188" s="416" t="str" cm="1">
        <f t="array" ref="AS1188">_xlfn.IFS($AR1188="-","-",OR($G1188="公衆街路灯A",$G1188="定額電灯"),_xlfn.XLOOKUP(AQ1188,削除禁止_電灯料金!$B:$B,削除禁止_電灯料金!$D:$D,0),1,"-")</f>
        <v>-</v>
      </c>
      <c r="AT1188" s="415" t="str">
        <f>IFERROR(IF(OR($G1188="公衆街路灯A",$G1188="定額電灯"),"-",ROUND((_xlfn.XLOOKUP($AQ1188,削除禁止_電灯料金!$B:$B,削除禁止_電灯料金!$E:$E)*AM1188/1000*$K1188*$L1188/12),2)),"-")</f>
        <v>-</v>
      </c>
      <c r="AU1188" s="416">
        <f>IFERROR(IF(OR($G1188="公衆街路灯A",$G1188="定額電灯"),"-",ROUND((AM1188/1000*$K1188*$L1188/12)*_xlfn.XLOOKUP($A1188,削除禁止_電灯料金!K:K,削除禁止_電灯料金!M:M,"-"),2)),"-")</f>
        <v>0</v>
      </c>
      <c r="AV1188" s="247">
        <f>IFERROR(IF(OR($G1188="公衆街路灯A",$G1188="定額電灯"),ROUND((((AR1188+AS1188)*AN1188))*12*_xlfn.XLOOKUP($A1188,削除禁止_電灯料金!K:K,削除禁止_電灯料金!N:N),0),ROUND((AT1188+AU1188)*AN1188*12*_xlfn.XLOOKUP($A1188,削除禁止_電灯料金!K:K,削除禁止_電灯料金!N:N),0)),0)</f>
        <v>0</v>
      </c>
      <c r="AW1188" s="145"/>
    </row>
    <row r="1189" spans="1:49" ht="30" customHeight="1">
      <c r="A1189" s="1"/>
      <c r="B1189" s="41"/>
      <c r="C1189" s="248"/>
    </row>
    <row r="1190" spans="1:49" ht="30" customHeight="1">
      <c r="A1190" s="1">
        <v>18</v>
      </c>
      <c r="B1190" s="41" t="s">
        <v>1217</v>
      </c>
      <c r="C1190" s="42"/>
      <c r="D1190" s="4" t="s">
        <v>1218</v>
      </c>
      <c r="E1190" s="43"/>
      <c r="F1190" s="44"/>
      <c r="G1190" s="44"/>
      <c r="H1190" s="45"/>
      <c r="I1190" s="43"/>
      <c r="J1190" s="43"/>
      <c r="K1190" s="43"/>
      <c r="L1190" s="43"/>
      <c r="M1190" s="43"/>
      <c r="N1190" s="46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7"/>
      <c r="AI1190" s="48"/>
      <c r="AJ1190" s="48"/>
      <c r="AK1190" s="47"/>
      <c r="AL1190" s="49"/>
      <c r="AM1190" s="47"/>
      <c r="AN1190" s="47"/>
      <c r="AO1190" s="47"/>
      <c r="AP1190" s="47"/>
      <c r="AQ1190" s="49"/>
      <c r="AR1190" s="47"/>
      <c r="AS1190" s="47"/>
      <c r="AT1190" s="47"/>
      <c r="AU1190" s="47"/>
      <c r="AV1190" s="47"/>
      <c r="AW1190" s="47"/>
    </row>
    <row r="1191" spans="1:49" ht="30" customHeight="1">
      <c r="A1191" s="1">
        <v>18</v>
      </c>
      <c r="B1191" s="41" t="s">
        <v>1217</v>
      </c>
      <c r="C1191" s="42"/>
      <c r="D1191" s="43"/>
      <c r="E1191" s="43"/>
      <c r="F1191" s="44"/>
      <c r="G1191" s="44"/>
      <c r="H1191" s="45"/>
      <c r="I1191" s="43"/>
      <c r="J1191" s="43"/>
      <c r="K1191" s="43"/>
      <c r="L1191" s="43"/>
      <c r="M1191" s="43"/>
      <c r="N1191" s="46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7"/>
      <c r="AI1191" s="50"/>
      <c r="AJ1191" s="48"/>
      <c r="AK1191" s="47"/>
      <c r="AL1191" s="49"/>
      <c r="AM1191" s="47"/>
      <c r="AN1191" s="47"/>
      <c r="AO1191" s="51"/>
      <c r="AP1191" s="47"/>
      <c r="AQ1191" s="49"/>
      <c r="AR1191" s="51"/>
      <c r="AS1191" s="51"/>
      <c r="AT1191" s="51"/>
      <c r="AU1191" s="51"/>
      <c r="AV1191" s="47"/>
      <c r="AW1191" s="47"/>
    </row>
    <row r="1192" spans="1:49" ht="30" customHeight="1">
      <c r="A1192" s="1">
        <v>18</v>
      </c>
      <c r="B1192" s="41" t="s">
        <v>1217</v>
      </c>
      <c r="C1192" s="42"/>
      <c r="D1192" s="52" t="s">
        <v>47</v>
      </c>
      <c r="E1192" s="52"/>
      <c r="F1192" s="53">
        <v>10</v>
      </c>
      <c r="G1192" s="44"/>
      <c r="H1192" s="45"/>
      <c r="I1192" s="54"/>
      <c r="J1192" s="54"/>
      <c r="K1192" s="55"/>
      <c r="L1192" s="46"/>
      <c r="M1192" s="46"/>
      <c r="N1192" s="56"/>
      <c r="O1192" s="56"/>
      <c r="P1192" s="56"/>
      <c r="Q1192" s="56"/>
      <c r="R1192" s="56"/>
      <c r="S1192" s="56"/>
      <c r="T1192" s="56"/>
      <c r="U1192" s="56"/>
      <c r="V1192" s="56"/>
      <c r="W1192" s="56"/>
      <c r="X1192" s="56"/>
      <c r="Y1192" s="56"/>
      <c r="Z1192" s="56"/>
      <c r="AA1192" s="56"/>
      <c r="AB1192" s="56"/>
      <c r="AC1192" s="56"/>
      <c r="AD1192" s="56"/>
      <c r="AE1192" s="56"/>
      <c r="AF1192" s="56"/>
      <c r="AG1192" s="56"/>
      <c r="AH1192" s="47"/>
      <c r="AI1192" s="50"/>
      <c r="AJ1192" s="48"/>
      <c r="AK1192" s="47"/>
      <c r="AL1192" s="49"/>
      <c r="AM1192" s="47"/>
      <c r="AN1192" s="47"/>
      <c r="AO1192" s="47"/>
      <c r="AP1192" s="47"/>
      <c r="AQ1192" s="49"/>
      <c r="AR1192" s="47"/>
      <c r="AS1192" s="47"/>
      <c r="AT1192" s="47"/>
      <c r="AU1192" s="47"/>
      <c r="AV1192" s="47"/>
      <c r="AW1192" s="47"/>
    </row>
    <row r="1193" spans="1:49" ht="30" customHeight="1" thickBot="1">
      <c r="A1193" s="1">
        <v>18</v>
      </c>
      <c r="B1193" s="41" t="s">
        <v>1217</v>
      </c>
      <c r="C1193" s="42"/>
      <c r="D1193" s="57" t="s">
        <v>48</v>
      </c>
      <c r="E1193" s="57"/>
      <c r="F1193" s="58">
        <v>10</v>
      </c>
      <c r="G1193" s="44"/>
      <c r="H1193" s="45"/>
      <c r="I1193" s="54"/>
      <c r="J1193" s="54"/>
      <c r="K1193" s="55"/>
      <c r="L1193" s="46"/>
      <c r="M1193" s="46"/>
      <c r="N1193" s="56"/>
      <c r="O1193" s="56"/>
      <c r="P1193" s="56"/>
      <c r="Q1193" s="56"/>
      <c r="R1193" s="56"/>
      <c r="S1193" s="56"/>
      <c r="T1193" s="56"/>
      <c r="U1193" s="56"/>
      <c r="V1193" s="56"/>
      <c r="W1193" s="56"/>
      <c r="X1193" s="56"/>
      <c r="Y1193" s="56"/>
      <c r="Z1193" s="56"/>
      <c r="AA1193" s="56"/>
      <c r="AB1193" s="56"/>
      <c r="AC1193" s="56"/>
      <c r="AD1193" s="56"/>
      <c r="AE1193" s="56"/>
      <c r="AF1193" s="56"/>
      <c r="AG1193" s="56"/>
      <c r="AH1193" s="47"/>
      <c r="AI1193" s="50"/>
      <c r="AJ1193" s="48"/>
      <c r="AK1193" s="47"/>
      <c r="AL1193" s="49"/>
      <c r="AM1193" s="47"/>
      <c r="AN1193" s="47"/>
      <c r="AO1193" s="47"/>
      <c r="AP1193" s="47"/>
      <c r="AQ1193" s="49"/>
      <c r="AR1193" s="47"/>
      <c r="AS1193" s="47"/>
      <c r="AT1193" s="47"/>
      <c r="AU1193" s="47"/>
      <c r="AV1193" s="47"/>
      <c r="AW1193" s="47"/>
    </row>
    <row r="1194" spans="1:49" ht="30" customHeight="1" thickBot="1">
      <c r="A1194" s="1">
        <v>18</v>
      </c>
      <c r="B1194" s="41" t="s">
        <v>1217</v>
      </c>
      <c r="C1194" s="42"/>
      <c r="D1194" s="59" t="s">
        <v>49</v>
      </c>
      <c r="E1194" s="59"/>
      <c r="F1194" s="60">
        <v>30</v>
      </c>
      <c r="G1194" s="44"/>
      <c r="H1194" s="45"/>
      <c r="I1194" s="61"/>
      <c r="J1194" s="61"/>
      <c r="K1194" s="42"/>
      <c r="L1194" s="42"/>
      <c r="M1194" s="42"/>
      <c r="N1194" s="56"/>
      <c r="O1194" s="56"/>
      <c r="P1194" s="56"/>
      <c r="Q1194" s="56"/>
      <c r="R1194" s="56"/>
      <c r="S1194" s="56"/>
      <c r="T1194" s="56"/>
      <c r="U1194" s="56"/>
      <c r="V1194" s="56"/>
      <c r="W1194" s="56"/>
      <c r="X1194" s="56"/>
      <c r="Y1194" s="56"/>
      <c r="Z1194" s="56"/>
      <c r="AA1194" s="56"/>
      <c r="AB1194" s="56"/>
      <c r="AC1194" s="62"/>
      <c r="AD1194" s="62"/>
      <c r="AE1194" s="63"/>
      <c r="AF1194" s="42"/>
      <c r="AG1194" s="56"/>
      <c r="AH1194" s="47"/>
      <c r="AI1194" s="64" t="s">
        <v>50</v>
      </c>
      <c r="AJ1194" s="48"/>
      <c r="AK1194" s="47"/>
      <c r="AL1194" s="49"/>
      <c r="AM1194" s="47"/>
      <c r="AN1194" s="47"/>
      <c r="AO1194" s="47"/>
      <c r="AP1194" s="47"/>
      <c r="AQ1194" s="49"/>
      <c r="AR1194" s="47"/>
      <c r="AS1194" s="47"/>
      <c r="AT1194" s="47"/>
      <c r="AU1194" s="47"/>
      <c r="AV1194" s="47"/>
      <c r="AW1194" s="65"/>
    </row>
    <row r="1195" spans="1:49" ht="30" customHeight="1" thickBot="1">
      <c r="A1195" s="1">
        <v>18</v>
      </c>
      <c r="B1195" s="41" t="s">
        <v>1217</v>
      </c>
      <c r="C1195" s="42"/>
      <c r="D1195" s="66" t="s">
        <v>51</v>
      </c>
      <c r="E1195" s="66"/>
      <c r="F1195" s="67">
        <v>0.41499999999999998</v>
      </c>
      <c r="G1195" s="44"/>
      <c r="H1195" s="45"/>
      <c r="I1195" s="68"/>
      <c r="J1195" s="68"/>
      <c r="K1195" s="42"/>
      <c r="L1195" s="42"/>
      <c r="M1195" s="42"/>
      <c r="N1195" s="56"/>
      <c r="O1195" s="56"/>
      <c r="P1195" s="56"/>
      <c r="Q1195" s="56"/>
      <c r="R1195" s="56"/>
      <c r="S1195" s="56"/>
      <c r="T1195" s="56"/>
      <c r="U1195" s="56"/>
      <c r="V1195" s="56"/>
      <c r="W1195" s="56"/>
      <c r="X1195" s="56"/>
      <c r="Y1195" s="56"/>
      <c r="Z1195" s="56"/>
      <c r="AA1195" s="56"/>
      <c r="AB1195" s="56"/>
      <c r="AC1195" s="62" t="s">
        <v>52</v>
      </c>
      <c r="AD1195" s="69"/>
      <c r="AE1195" s="70" t="s">
        <v>53</v>
      </c>
      <c r="AF1195" s="69"/>
      <c r="AG1195" s="56"/>
      <c r="AH1195" s="47"/>
      <c r="AI1195" s="48"/>
      <c r="AJ1195" s="48"/>
      <c r="AK1195" s="47"/>
      <c r="AL1195" s="49"/>
      <c r="AM1195" s="47"/>
      <c r="AN1195" s="47"/>
      <c r="AO1195" s="47"/>
      <c r="AP1195" s="47"/>
      <c r="AQ1195" s="49"/>
      <c r="AR1195" s="47" t="s">
        <v>52</v>
      </c>
      <c r="AS1195" s="47"/>
      <c r="AT1195" s="47" t="s">
        <v>53</v>
      </c>
      <c r="AU1195" s="47"/>
      <c r="AV1195" s="47"/>
      <c r="AW1195" s="65"/>
    </row>
    <row r="1196" spans="1:49" ht="30" customHeight="1" thickBot="1">
      <c r="A1196" s="1">
        <v>18</v>
      </c>
      <c r="B1196" s="41" t="s">
        <v>1217</v>
      </c>
      <c r="C1196" s="42"/>
      <c r="D1196" s="71" t="s">
        <v>54</v>
      </c>
      <c r="E1196" s="45"/>
      <c r="F1196" s="45"/>
      <c r="G1196" s="45"/>
      <c r="H1196" s="45"/>
      <c r="I1196" s="45"/>
      <c r="J1196" s="45"/>
      <c r="K1196" s="72"/>
      <c r="L1196" s="72"/>
      <c r="M1196" s="73" t="s">
        <v>55</v>
      </c>
      <c r="N1196" s="74"/>
      <c r="O1196" s="74"/>
      <c r="P1196" s="74"/>
      <c r="Q1196" s="74"/>
      <c r="R1196" s="74"/>
      <c r="S1196" s="74"/>
      <c r="T1196" s="74"/>
      <c r="U1196" s="74"/>
      <c r="V1196" s="74"/>
      <c r="W1196" s="74"/>
      <c r="X1196" s="74"/>
      <c r="Y1196" s="74"/>
      <c r="Z1196" s="74"/>
      <c r="AA1196" s="74"/>
      <c r="AB1196" s="74"/>
      <c r="AC1196" s="75" t="s">
        <v>1</v>
      </c>
      <c r="AD1196" s="76"/>
      <c r="AE1196" s="76" t="s">
        <v>2</v>
      </c>
      <c r="AF1196" s="76"/>
      <c r="AG1196" s="77" t="s">
        <v>56</v>
      </c>
      <c r="AH1196" s="78" t="s">
        <v>57</v>
      </c>
      <c r="AI1196" s="79"/>
      <c r="AJ1196" s="79"/>
      <c r="AK1196" s="80"/>
      <c r="AL1196" s="15"/>
      <c r="AM1196" s="80"/>
      <c r="AN1196" s="80"/>
      <c r="AO1196" s="80"/>
      <c r="AP1196" s="80"/>
      <c r="AQ1196" s="15"/>
      <c r="AR1196" s="78" t="s">
        <v>1</v>
      </c>
      <c r="AS1196" s="81"/>
      <c r="AT1196" s="78" t="s">
        <v>2</v>
      </c>
      <c r="AU1196" s="81"/>
      <c r="AV1196" s="82" t="s">
        <v>56</v>
      </c>
      <c r="AW1196" s="83"/>
    </row>
    <row r="1197" spans="1:49" ht="42" customHeight="1">
      <c r="A1197" s="1">
        <v>18</v>
      </c>
      <c r="B1197" s="41" t="s">
        <v>1217</v>
      </c>
      <c r="C1197" s="42"/>
      <c r="D1197" s="474" t="s">
        <v>4</v>
      </c>
      <c r="E1197" s="476" t="s">
        <v>5</v>
      </c>
      <c r="F1197" s="476" t="s">
        <v>6</v>
      </c>
      <c r="G1197" s="476" t="s">
        <v>58</v>
      </c>
      <c r="H1197" s="476" t="s">
        <v>7</v>
      </c>
      <c r="I1197" s="20" t="s">
        <v>8</v>
      </c>
      <c r="J1197" s="20"/>
      <c r="K1197" s="84" t="s">
        <v>9</v>
      </c>
      <c r="L1197" s="85" t="s">
        <v>59</v>
      </c>
      <c r="M1197" s="478" t="s">
        <v>60</v>
      </c>
      <c r="N1197" s="480" t="s">
        <v>61</v>
      </c>
      <c r="O1197" s="482" t="s">
        <v>62</v>
      </c>
      <c r="P1197" s="482" t="s">
        <v>10</v>
      </c>
      <c r="Q1197" s="484" t="s">
        <v>63</v>
      </c>
      <c r="R1197" s="482" t="s">
        <v>64</v>
      </c>
      <c r="S1197" s="482" t="s">
        <v>65</v>
      </c>
      <c r="T1197" s="482" t="s">
        <v>66</v>
      </c>
      <c r="U1197" s="482" t="s">
        <v>67</v>
      </c>
      <c r="V1197" s="484" t="s">
        <v>11</v>
      </c>
      <c r="W1197" s="251" t="s">
        <v>12</v>
      </c>
      <c r="X1197" s="86" t="s">
        <v>13</v>
      </c>
      <c r="Y1197" s="86" t="s">
        <v>14</v>
      </c>
      <c r="Z1197" s="252" t="s">
        <v>15</v>
      </c>
      <c r="AA1197" s="484" t="s">
        <v>16</v>
      </c>
      <c r="AB1197" s="482" t="s">
        <v>17</v>
      </c>
      <c r="AC1197" s="87" t="s">
        <v>18</v>
      </c>
      <c r="AD1197" s="88" t="s">
        <v>19</v>
      </c>
      <c r="AE1197" s="87" t="s">
        <v>30</v>
      </c>
      <c r="AF1197" s="88" t="s">
        <v>21</v>
      </c>
      <c r="AG1197" s="89" t="s">
        <v>3021</v>
      </c>
      <c r="AH1197" s="468" t="s">
        <v>23</v>
      </c>
      <c r="AI1197" s="470" t="s">
        <v>24</v>
      </c>
      <c r="AJ1197" s="470" t="s">
        <v>25</v>
      </c>
      <c r="AK1197" s="470" t="s">
        <v>26</v>
      </c>
      <c r="AL1197" s="91" t="s">
        <v>68</v>
      </c>
      <c r="AM1197" s="90" t="s">
        <v>27</v>
      </c>
      <c r="AN1197" s="92" t="s">
        <v>28</v>
      </c>
      <c r="AO1197" s="93" t="s">
        <v>29</v>
      </c>
      <c r="AP1197" s="28" t="s">
        <v>16</v>
      </c>
      <c r="AQ1197" s="472" t="s">
        <v>17</v>
      </c>
      <c r="AR1197" s="94" t="s">
        <v>18</v>
      </c>
      <c r="AS1197" s="95" t="s">
        <v>19</v>
      </c>
      <c r="AT1197" s="94" t="s">
        <v>30</v>
      </c>
      <c r="AU1197" s="95" t="s">
        <v>21</v>
      </c>
      <c r="AV1197" s="96" t="s">
        <v>31</v>
      </c>
      <c r="AW1197" s="83"/>
    </row>
    <row r="1198" spans="1:49" ht="30" customHeight="1" thickBot="1">
      <c r="A1198" s="1">
        <v>18</v>
      </c>
      <c r="B1198" s="41" t="s">
        <v>1217</v>
      </c>
      <c r="C1198" s="42"/>
      <c r="D1198" s="475"/>
      <c r="E1198" s="477"/>
      <c r="F1198" s="477"/>
      <c r="G1198" s="477"/>
      <c r="H1198" s="477"/>
      <c r="I1198" s="97" t="s">
        <v>69</v>
      </c>
      <c r="J1198" s="97" t="s">
        <v>70</v>
      </c>
      <c r="K1198" s="98" t="s">
        <v>34</v>
      </c>
      <c r="L1198" s="99" t="s">
        <v>35</v>
      </c>
      <c r="M1198" s="479"/>
      <c r="N1198" s="481"/>
      <c r="O1198" s="483"/>
      <c r="P1198" s="483"/>
      <c r="Q1198" s="485"/>
      <c r="R1198" s="483"/>
      <c r="S1198" s="483"/>
      <c r="T1198" s="483"/>
      <c r="U1198" s="483"/>
      <c r="V1198" s="485"/>
      <c r="W1198" s="100" t="s">
        <v>36</v>
      </c>
      <c r="X1198" s="100" t="s">
        <v>37</v>
      </c>
      <c r="Y1198" s="100" t="s">
        <v>38</v>
      </c>
      <c r="Z1198" s="101" t="s">
        <v>39</v>
      </c>
      <c r="AA1198" s="485"/>
      <c r="AB1198" s="483"/>
      <c r="AC1198" s="102" t="s">
        <v>40</v>
      </c>
      <c r="AD1198" s="103" t="s">
        <v>40</v>
      </c>
      <c r="AE1198" s="102" t="s">
        <v>40</v>
      </c>
      <c r="AF1198" s="103" t="s">
        <v>40</v>
      </c>
      <c r="AG1198" s="104">
        <v>10</v>
      </c>
      <c r="AH1198" s="469"/>
      <c r="AI1198" s="471"/>
      <c r="AJ1198" s="471"/>
      <c r="AK1198" s="471"/>
      <c r="AL1198" s="36" t="s">
        <v>41</v>
      </c>
      <c r="AM1198" s="105" t="s">
        <v>42</v>
      </c>
      <c r="AN1198" s="106" t="s">
        <v>43</v>
      </c>
      <c r="AO1198" s="107" t="s">
        <v>39</v>
      </c>
      <c r="AP1198" s="37" t="s">
        <v>44</v>
      </c>
      <c r="AQ1198" s="473"/>
      <c r="AR1198" s="108" t="s">
        <v>40</v>
      </c>
      <c r="AS1198" s="109" t="s">
        <v>40</v>
      </c>
      <c r="AT1198" s="108" t="s">
        <v>40</v>
      </c>
      <c r="AU1198" s="109" t="s">
        <v>40</v>
      </c>
      <c r="AV1198" s="40">
        <v>10</v>
      </c>
      <c r="AW1198" s="83"/>
    </row>
    <row r="1199" spans="1:49" ht="30" customHeight="1">
      <c r="A1199" s="1">
        <v>18</v>
      </c>
      <c r="B1199" s="41" t="s">
        <v>1217</v>
      </c>
      <c r="C1199" s="42"/>
      <c r="D1199" s="282" t="s">
        <v>1219</v>
      </c>
      <c r="E1199" s="283" t="s">
        <v>71</v>
      </c>
      <c r="F1199" s="284" t="s">
        <v>1220</v>
      </c>
      <c r="G1199" s="284" t="s">
        <v>73</v>
      </c>
      <c r="H1199" s="285" t="s">
        <v>1221</v>
      </c>
      <c r="I1199" s="335"/>
      <c r="J1199" s="336"/>
      <c r="K1199" s="346">
        <v>9</v>
      </c>
      <c r="L1199" s="347">
        <v>365</v>
      </c>
      <c r="M1199" s="348" t="s">
        <v>1222</v>
      </c>
      <c r="N1199" s="189" t="s">
        <v>75</v>
      </c>
      <c r="O1199" s="190">
        <v>1</v>
      </c>
      <c r="P1199" s="291" t="s">
        <v>486</v>
      </c>
      <c r="Q1199" s="291">
        <v>0</v>
      </c>
      <c r="R1199" s="291" t="s">
        <v>1223</v>
      </c>
      <c r="S1199" s="292" t="s">
        <v>786</v>
      </c>
      <c r="T1199" s="292">
        <v>0</v>
      </c>
      <c r="U1199" s="292">
        <v>0</v>
      </c>
      <c r="V1199" s="293">
        <v>0</v>
      </c>
      <c r="W1199" s="294" t="s">
        <v>56</v>
      </c>
      <c r="X1199" s="295">
        <v>2</v>
      </c>
      <c r="Y1199" s="296">
        <v>2</v>
      </c>
      <c r="Z1199" s="297">
        <v>0</v>
      </c>
      <c r="AA1199" s="291">
        <v>0</v>
      </c>
      <c r="AB1199" s="298" t="s">
        <v>80</v>
      </c>
      <c r="AC1199" s="299" t="s">
        <v>56</v>
      </c>
      <c r="AD1199" s="300" t="s">
        <v>56</v>
      </c>
      <c r="AE1199" s="299" t="s">
        <v>56</v>
      </c>
      <c r="AF1199" s="300">
        <v>0</v>
      </c>
      <c r="AG1199" s="301">
        <v>0</v>
      </c>
      <c r="AH1199" s="301" t="s">
        <v>124</v>
      </c>
      <c r="AI1199" s="302" t="s">
        <v>487</v>
      </c>
      <c r="AJ1199" s="303"/>
      <c r="AK1199" s="304"/>
      <c r="AL1199" s="294"/>
      <c r="AM1199" s="305"/>
      <c r="AN1199" s="306"/>
      <c r="AO1199" s="300">
        <f t="shared" ref="AO1199:AO1205" si="362">IFERROR((AM1199/1000)*K1199*L1199*AN1199/12,0)</f>
        <v>0</v>
      </c>
      <c r="AP1199" s="307" t="s">
        <v>82</v>
      </c>
      <c r="AQ1199" s="298" t="str" cm="1">
        <f t="array" ref="AQ1199">_xlfn.IFS(OR($G1199="公衆街路灯A",$G1199="定額電灯"),$G1199&amp;AP1199,COUNTIF(G1199,"*従量電灯*"),G1199,1,"-")</f>
        <v>従量電灯</v>
      </c>
      <c r="AR1199" s="308" t="str" cm="1">
        <f t="array" ref="AR1199">_xlfn.IFS($AN1199=0,"-",OR($AH1199="対象外",$AH1199="-"),"-",OR($G1199="公衆街路灯A",$G1199="定額電灯"),_xlfn.XLOOKUP($AQ1199,削除禁止_電灯料金!$B:$B,削除禁止_電灯料金!$E:$E,0),1,"-")</f>
        <v>-</v>
      </c>
      <c r="AS1199" s="309" t="str" cm="1">
        <f t="array" ref="AS1199">_xlfn.IFS($AR1199="-","-",OR($G1199="公衆街路灯A",$G1199="定額電灯"),_xlfn.XLOOKUP(AQ1199,削除禁止_電灯料金!$B:$B,削除禁止_電灯料金!$D:$D,0),1,"-")</f>
        <v>-</v>
      </c>
      <c r="AT1199" s="308">
        <f>IFERROR(IF(OR($G1199="公衆街路灯A",$G1199="定額電灯"),"-",ROUND((_xlfn.XLOOKUP($AQ1199,削除禁止_電灯料金!$B:$B,削除禁止_電灯料金!$E:$E)*AM1199/1000*$K1199*$L1199/12),2)),"-")</f>
        <v>0</v>
      </c>
      <c r="AU1199" s="309">
        <f>IFERROR(IF(OR($G1199="公衆街路灯A",$G1199="定額電灯"),"-",ROUND((AM1199/1000*$K1199*$L1199/12)*_xlfn.XLOOKUP($A1199,削除禁止_電灯料金!K:K,削除禁止_電灯料金!M:M,"-"),2)),"-")</f>
        <v>0</v>
      </c>
      <c r="AV1199" s="310">
        <f>IFERROR(IF(OR($G1199="公衆街路灯A",$G1199="定額電灯"),ROUND((((AR1199+AS1199)*AN1199))*12*_xlfn.XLOOKUP($A1199,削除禁止_電灯料金!K:K,削除禁止_電灯料金!N:N),0),ROUND((AT1199+AU1199)*AN1199*12*_xlfn.XLOOKUP($A1199,削除禁止_電灯料金!K:K,削除禁止_電灯料金!N:N),0)),0)</f>
        <v>0</v>
      </c>
      <c r="AW1199" s="145"/>
    </row>
    <row r="1200" spans="1:49" ht="30" customHeight="1">
      <c r="A1200" s="1">
        <v>18</v>
      </c>
      <c r="B1200" s="41" t="s">
        <v>1217</v>
      </c>
      <c r="C1200" s="42"/>
      <c r="D1200" s="180" t="s">
        <v>1219</v>
      </c>
      <c r="E1200" s="181" t="s">
        <v>71</v>
      </c>
      <c r="F1200" s="182" t="s">
        <v>1224</v>
      </c>
      <c r="G1200" s="182" t="s">
        <v>73</v>
      </c>
      <c r="H1200" s="183" t="s">
        <v>1221</v>
      </c>
      <c r="I1200" s="184"/>
      <c r="J1200" s="185"/>
      <c r="K1200" s="271">
        <v>9</v>
      </c>
      <c r="L1200" s="272">
        <v>365</v>
      </c>
      <c r="M1200" s="212" t="s">
        <v>1222</v>
      </c>
      <c r="N1200" s="189" t="s">
        <v>75</v>
      </c>
      <c r="O1200" s="190">
        <v>1</v>
      </c>
      <c r="P1200" s="191" t="s">
        <v>486</v>
      </c>
      <c r="Q1200" s="191">
        <v>0</v>
      </c>
      <c r="R1200" s="191" t="s">
        <v>1223</v>
      </c>
      <c r="S1200" s="192" t="s">
        <v>786</v>
      </c>
      <c r="T1200" s="192">
        <v>0</v>
      </c>
      <c r="U1200" s="192">
        <v>0</v>
      </c>
      <c r="V1200" s="193">
        <v>0</v>
      </c>
      <c r="W1200" s="194" t="s">
        <v>56</v>
      </c>
      <c r="X1200" s="195">
        <v>2</v>
      </c>
      <c r="Y1200" s="196">
        <v>2</v>
      </c>
      <c r="Z1200" s="197">
        <v>0</v>
      </c>
      <c r="AA1200" s="191">
        <v>0</v>
      </c>
      <c r="AB1200" s="198" t="s">
        <v>80</v>
      </c>
      <c r="AC1200" s="199" t="s">
        <v>56</v>
      </c>
      <c r="AD1200" s="200" t="s">
        <v>56</v>
      </c>
      <c r="AE1200" s="199" t="s">
        <v>56</v>
      </c>
      <c r="AF1200" s="200">
        <v>0</v>
      </c>
      <c r="AG1200" s="201">
        <v>0</v>
      </c>
      <c r="AH1200" s="201" t="s">
        <v>124</v>
      </c>
      <c r="AI1200" s="202" t="s">
        <v>487</v>
      </c>
      <c r="AJ1200" s="203"/>
      <c r="AK1200" s="204"/>
      <c r="AL1200" s="194"/>
      <c r="AM1200" s="205"/>
      <c r="AN1200" s="206"/>
      <c r="AO1200" s="200">
        <f t="shared" si="362"/>
        <v>0</v>
      </c>
      <c r="AP1200" s="207" t="s">
        <v>82</v>
      </c>
      <c r="AQ1200" s="198" t="str" cm="1">
        <f t="array" ref="AQ1200">_xlfn.IFS(OR($G1200="公衆街路灯A",$G1200="定額電灯"),$G1200&amp;AP1200,COUNTIF(G1200,"*従量電灯*"),G1200,1,"-")</f>
        <v>従量電灯</v>
      </c>
      <c r="AR1200" s="208" t="str" cm="1">
        <f t="array" ref="AR1200">_xlfn.IFS($AN1200=0,"-",OR($AH1200="対象外",$AH1200="-"),"-",OR($G1200="公衆街路灯A",$G1200="定額電灯"),_xlfn.XLOOKUP($AQ1200,削除禁止_電灯料金!$B:$B,削除禁止_電灯料金!$E:$E,0),1,"-")</f>
        <v>-</v>
      </c>
      <c r="AS1200" s="209" t="str" cm="1">
        <f t="array" ref="AS1200">_xlfn.IFS($AR1200="-","-",OR($G1200="公衆街路灯A",$G1200="定額電灯"),_xlfn.XLOOKUP(AQ1200,削除禁止_電灯料金!$B:$B,削除禁止_電灯料金!$D:$D,0),1,"-")</f>
        <v>-</v>
      </c>
      <c r="AT1200" s="208">
        <f>IFERROR(IF(OR($G1200="公衆街路灯A",$G1200="定額電灯"),"-",ROUND((_xlfn.XLOOKUP($AQ1200,削除禁止_電灯料金!$B:$B,削除禁止_電灯料金!$E:$E)*AM1200/1000*$K1200*$L1200/12),2)),"-")</f>
        <v>0</v>
      </c>
      <c r="AU1200" s="209">
        <f>IFERROR(IF(OR($G1200="公衆街路灯A",$G1200="定額電灯"),"-",ROUND((AM1200/1000*$K1200*$L1200/12)*_xlfn.XLOOKUP($A1200,削除禁止_電灯料金!K:K,削除禁止_電灯料金!M:M,"-"),2)),"-")</f>
        <v>0</v>
      </c>
      <c r="AV1200" s="210">
        <f>IFERROR(IF(OR($G1200="公衆街路灯A",$G1200="定額電灯"),ROUND((((AR1200+AS1200)*AN1200))*12*_xlfn.XLOOKUP($A1200,削除禁止_電灯料金!K:K,削除禁止_電灯料金!N:N),0),ROUND((AT1200+AU1200)*AN1200*12*_xlfn.XLOOKUP($A1200,削除禁止_電灯料金!K:K,削除禁止_電灯料金!N:N),0)),0)</f>
        <v>0</v>
      </c>
      <c r="AW1200" s="145"/>
    </row>
    <row r="1201" spans="1:49" ht="30" customHeight="1">
      <c r="A1201" s="1">
        <v>18</v>
      </c>
      <c r="B1201" s="41" t="s">
        <v>1217</v>
      </c>
      <c r="C1201" s="42"/>
      <c r="D1201" s="180" t="s">
        <v>1219</v>
      </c>
      <c r="E1201" s="181" t="s">
        <v>71</v>
      </c>
      <c r="F1201" s="182" t="s">
        <v>1225</v>
      </c>
      <c r="G1201" s="182" t="s">
        <v>73</v>
      </c>
      <c r="H1201" s="183" t="s">
        <v>1221</v>
      </c>
      <c r="I1201" s="184"/>
      <c r="J1201" s="185"/>
      <c r="K1201" s="271">
        <v>9</v>
      </c>
      <c r="L1201" s="272">
        <v>365</v>
      </c>
      <c r="M1201" s="212" t="s">
        <v>1222</v>
      </c>
      <c r="N1201" s="189" t="s">
        <v>75</v>
      </c>
      <c r="O1201" s="190">
        <v>1</v>
      </c>
      <c r="P1201" s="191" t="s">
        <v>486</v>
      </c>
      <c r="Q1201" s="191">
        <v>0</v>
      </c>
      <c r="R1201" s="191" t="s">
        <v>1223</v>
      </c>
      <c r="S1201" s="192" t="s">
        <v>786</v>
      </c>
      <c r="T1201" s="192">
        <v>0</v>
      </c>
      <c r="U1201" s="192">
        <v>0</v>
      </c>
      <c r="V1201" s="193">
        <v>0</v>
      </c>
      <c r="W1201" s="194" t="s">
        <v>56</v>
      </c>
      <c r="X1201" s="195">
        <v>1</v>
      </c>
      <c r="Y1201" s="196">
        <v>1</v>
      </c>
      <c r="Z1201" s="197">
        <v>0</v>
      </c>
      <c r="AA1201" s="191">
        <v>0</v>
      </c>
      <c r="AB1201" s="198" t="s">
        <v>80</v>
      </c>
      <c r="AC1201" s="199" t="s">
        <v>56</v>
      </c>
      <c r="AD1201" s="200" t="s">
        <v>56</v>
      </c>
      <c r="AE1201" s="199" t="s">
        <v>56</v>
      </c>
      <c r="AF1201" s="200">
        <v>0</v>
      </c>
      <c r="AG1201" s="201">
        <v>0</v>
      </c>
      <c r="AH1201" s="201" t="s">
        <v>124</v>
      </c>
      <c r="AI1201" s="202" t="s">
        <v>487</v>
      </c>
      <c r="AJ1201" s="203"/>
      <c r="AK1201" s="204"/>
      <c r="AL1201" s="194"/>
      <c r="AM1201" s="205"/>
      <c r="AN1201" s="206"/>
      <c r="AO1201" s="200">
        <f t="shared" si="362"/>
        <v>0</v>
      </c>
      <c r="AP1201" s="207" t="s">
        <v>82</v>
      </c>
      <c r="AQ1201" s="198" t="str" cm="1">
        <f t="array" ref="AQ1201">_xlfn.IFS(OR($G1201="公衆街路灯A",$G1201="定額電灯"),$G1201&amp;AP1201,COUNTIF(G1201,"*従量電灯*"),G1201,1,"-")</f>
        <v>従量電灯</v>
      </c>
      <c r="AR1201" s="208" t="str" cm="1">
        <f t="array" ref="AR1201">_xlfn.IFS($AN1201=0,"-",OR($AH1201="対象外",$AH1201="-"),"-",OR($G1201="公衆街路灯A",$G1201="定額電灯"),_xlfn.XLOOKUP($AQ1201,削除禁止_電灯料金!$B:$B,削除禁止_電灯料金!$E:$E,0),1,"-")</f>
        <v>-</v>
      </c>
      <c r="AS1201" s="209" t="str" cm="1">
        <f t="array" ref="AS1201">_xlfn.IFS($AR1201="-","-",OR($G1201="公衆街路灯A",$G1201="定額電灯"),_xlfn.XLOOKUP(AQ1201,削除禁止_電灯料金!$B:$B,削除禁止_電灯料金!$D:$D,0),1,"-")</f>
        <v>-</v>
      </c>
      <c r="AT1201" s="208">
        <f>IFERROR(IF(OR($G1201="公衆街路灯A",$G1201="定額電灯"),"-",ROUND((_xlfn.XLOOKUP($AQ1201,削除禁止_電灯料金!$B:$B,削除禁止_電灯料金!$E:$E)*AM1201/1000*$K1201*$L1201/12),2)),"-")</f>
        <v>0</v>
      </c>
      <c r="AU1201" s="209">
        <f>IFERROR(IF(OR($G1201="公衆街路灯A",$G1201="定額電灯"),"-",ROUND((AM1201/1000*$K1201*$L1201/12)*_xlfn.XLOOKUP($A1201,削除禁止_電灯料金!K:K,削除禁止_電灯料金!M:M,"-"),2)),"-")</f>
        <v>0</v>
      </c>
      <c r="AV1201" s="210">
        <f>IFERROR(IF(OR($G1201="公衆街路灯A",$G1201="定額電灯"),ROUND((((AR1201+AS1201)*AN1201))*12*_xlfn.XLOOKUP($A1201,削除禁止_電灯料金!K:K,削除禁止_電灯料金!N:N),0),ROUND((AT1201+AU1201)*AN1201*12*_xlfn.XLOOKUP($A1201,削除禁止_電灯料金!K:K,削除禁止_電灯料金!N:N),0)),0)</f>
        <v>0</v>
      </c>
      <c r="AW1201" s="145"/>
    </row>
    <row r="1202" spans="1:49" ht="30" customHeight="1">
      <c r="A1202" s="1">
        <v>18</v>
      </c>
      <c r="B1202" s="41" t="s">
        <v>1217</v>
      </c>
      <c r="C1202" s="42"/>
      <c r="D1202" s="146" t="s">
        <v>1219</v>
      </c>
      <c r="E1202" s="147" t="s">
        <v>71</v>
      </c>
      <c r="F1202" s="148" t="s">
        <v>1226</v>
      </c>
      <c r="G1202" s="148" t="s">
        <v>73</v>
      </c>
      <c r="H1202" s="149" t="s">
        <v>1227</v>
      </c>
      <c r="I1202" s="150"/>
      <c r="J1202" s="151"/>
      <c r="K1202" s="213">
        <v>9</v>
      </c>
      <c r="L1202" s="214">
        <v>365</v>
      </c>
      <c r="M1202" s="154" t="s">
        <v>1228</v>
      </c>
      <c r="N1202" s="119" t="s">
        <v>120</v>
      </c>
      <c r="O1202" s="120">
        <v>1</v>
      </c>
      <c r="P1202" s="155" t="s">
        <v>347</v>
      </c>
      <c r="Q1202" s="155">
        <v>0</v>
      </c>
      <c r="R1202" s="155">
        <v>0</v>
      </c>
      <c r="S1202" s="156" t="s">
        <v>332</v>
      </c>
      <c r="T1202" s="156">
        <v>0</v>
      </c>
      <c r="U1202" s="156" t="s">
        <v>1229</v>
      </c>
      <c r="V1202" s="157">
        <v>0</v>
      </c>
      <c r="W1202" s="158">
        <v>18</v>
      </c>
      <c r="X1202" s="159">
        <v>4</v>
      </c>
      <c r="Y1202" s="160">
        <v>4</v>
      </c>
      <c r="Z1202" s="161">
        <f t="shared" ref="Z1202" si="363">K1202*L1202*W1202*Y1202/12/1000</f>
        <v>19.71</v>
      </c>
      <c r="AA1202" s="155">
        <v>0</v>
      </c>
      <c r="AB1202" s="162" t="s">
        <v>80</v>
      </c>
      <c r="AC1202" s="163" t="s">
        <v>56</v>
      </c>
      <c r="AD1202" s="164" t="s">
        <v>56</v>
      </c>
      <c r="AE1202" s="163" t="s">
        <v>56</v>
      </c>
      <c r="AF1202" s="164">
        <f t="shared" ref="AF1202" si="364">$B$2*Z1202/Y1202</f>
        <v>147.82500000000002</v>
      </c>
      <c r="AG1202" s="165">
        <f t="shared" ref="AG1202" si="365">Y1202*AF1202*120</f>
        <v>70956.000000000015</v>
      </c>
      <c r="AH1202" s="166" t="s">
        <v>81</v>
      </c>
      <c r="AI1202" s="167"/>
      <c r="AJ1202" s="168"/>
      <c r="AK1202" s="169"/>
      <c r="AL1202" s="170"/>
      <c r="AM1202" s="171"/>
      <c r="AN1202" s="172"/>
      <c r="AO1202" s="173">
        <f t="shared" si="362"/>
        <v>0</v>
      </c>
      <c r="AP1202" s="174" t="s">
        <v>82</v>
      </c>
      <c r="AQ1202" s="175" t="str" cm="1">
        <f t="array" ref="AQ1202">_xlfn.IFS(OR($G1202="公衆街路灯A",$G1202="定額電灯"),$G1202&amp;AP1202,COUNTIF(G1202,"*従量電灯*"),G1202,1,"-")</f>
        <v>従量電灯</v>
      </c>
      <c r="AR1202" s="176" t="str" cm="1">
        <f t="array" ref="AR1202">_xlfn.IFS($AN1202=0,"-",OR($AH1202="対象外",$AH1202="-"),"-",OR($G1202="公衆街路灯A",$G1202="定額電灯"),_xlfn.XLOOKUP($AQ1202,削除禁止_電灯料金!$B:$B,削除禁止_電灯料金!$E:$E,0),1,"-")</f>
        <v>-</v>
      </c>
      <c r="AS1202" s="177" t="str" cm="1">
        <f t="array" ref="AS1202">_xlfn.IFS($AR1202="-","-",OR($G1202="公衆街路灯A",$G1202="定額電灯"),_xlfn.XLOOKUP(AQ1202,削除禁止_電灯料金!$B:$B,削除禁止_電灯料金!$D:$D,0),1,"-")</f>
        <v>-</v>
      </c>
      <c r="AT1202" s="176">
        <f>IFERROR(IF(OR($G1202="公衆街路灯A",$G1202="定額電灯"),"-",ROUND((_xlfn.XLOOKUP($AQ1202,削除禁止_電灯料金!$B:$B,削除禁止_電灯料金!$E:$E)*AM1202/1000*$K1202*$L1202/12),2)),"-")</f>
        <v>0</v>
      </c>
      <c r="AU1202" s="177">
        <f>IFERROR(IF(OR($G1202="公衆街路灯A",$G1202="定額電灯"),"-",ROUND((AM1202/1000*$K1202*$L1202/12)*_xlfn.XLOOKUP($A1202,削除禁止_電灯料金!K:K,削除禁止_電灯料金!M:M,"-"),2)),"-")</f>
        <v>0</v>
      </c>
      <c r="AV1202" s="178">
        <f>IFERROR(IF(OR($G1202="公衆街路灯A",$G1202="定額電灯"),ROUND((((AR1202+AS1202)*AN1202))*12*_xlfn.XLOOKUP($A1202,削除禁止_電灯料金!K:K,削除禁止_電灯料金!N:N),0),ROUND((AT1202+AU1202)*AN1202*12*_xlfn.XLOOKUP($A1202,削除禁止_電灯料金!K:K,削除禁止_電灯料金!N:N),0)),0)</f>
        <v>0</v>
      </c>
      <c r="AW1202" s="145"/>
    </row>
    <row r="1203" spans="1:49" ht="30" customHeight="1">
      <c r="A1203" s="1">
        <v>18</v>
      </c>
      <c r="B1203" s="41" t="s">
        <v>1217</v>
      </c>
      <c r="C1203" s="42"/>
      <c r="D1203" s="146"/>
      <c r="E1203" s="147" t="s">
        <v>219</v>
      </c>
      <c r="F1203" s="148" t="s">
        <v>219</v>
      </c>
      <c r="G1203" s="148"/>
      <c r="H1203" s="149"/>
      <c r="I1203" s="150"/>
      <c r="J1203" s="151"/>
      <c r="K1203" s="213"/>
      <c r="L1203" s="214"/>
      <c r="M1203" s="179" t="s">
        <v>82</v>
      </c>
      <c r="N1203" s="119">
        <v>0</v>
      </c>
      <c r="O1203" s="120">
        <v>0</v>
      </c>
      <c r="P1203" s="155" t="s">
        <v>56</v>
      </c>
      <c r="Q1203" s="155">
        <v>0</v>
      </c>
      <c r="R1203" s="155">
        <v>0</v>
      </c>
      <c r="S1203" s="156">
        <v>0</v>
      </c>
      <c r="T1203" s="156">
        <v>0</v>
      </c>
      <c r="U1203" s="156">
        <v>0</v>
      </c>
      <c r="V1203" s="157">
        <v>0</v>
      </c>
      <c r="W1203" s="158">
        <v>0</v>
      </c>
      <c r="X1203" s="159"/>
      <c r="Y1203" s="160">
        <v>0</v>
      </c>
      <c r="Z1203" s="161">
        <v>0</v>
      </c>
      <c r="AA1203" s="155">
        <v>0</v>
      </c>
      <c r="AB1203" s="162" t="s">
        <v>56</v>
      </c>
      <c r="AC1203" s="163" t="s">
        <v>56</v>
      </c>
      <c r="AD1203" s="164" t="s">
        <v>56</v>
      </c>
      <c r="AE1203" s="163" t="s">
        <v>56</v>
      </c>
      <c r="AF1203" s="164" t="s">
        <v>56</v>
      </c>
      <c r="AG1203" s="165">
        <v>0</v>
      </c>
      <c r="AH1203" s="166" t="s">
        <v>56</v>
      </c>
      <c r="AI1203" s="167"/>
      <c r="AJ1203" s="168"/>
      <c r="AK1203" s="169"/>
      <c r="AL1203" s="170"/>
      <c r="AM1203" s="171"/>
      <c r="AN1203" s="172"/>
      <c r="AO1203" s="173">
        <f t="shared" si="362"/>
        <v>0</v>
      </c>
      <c r="AP1203" s="174" t="s">
        <v>82</v>
      </c>
      <c r="AQ1203" s="175" t="str" cm="1">
        <f t="array" ref="AQ1203">_xlfn.IFS(OR($G1203="公衆街路灯A",$G1203="定額電灯"),$G1203&amp;AP1203,COUNTIF(G1203,"*従量電灯*"),G1203,1,"-")</f>
        <v>-</v>
      </c>
      <c r="AR1203" s="176" t="str" cm="1">
        <f t="array" ref="AR1203">_xlfn.IFS($AN1203=0,"-",OR($AH1203="対象外",$AH1203="-"),"-",OR($G1203="公衆街路灯A",$G1203="定額電灯"),_xlfn.XLOOKUP($AQ1203,削除禁止_電灯料金!$B:$B,削除禁止_電灯料金!$E:$E,0),1,"-")</f>
        <v>-</v>
      </c>
      <c r="AS1203" s="177" t="str" cm="1">
        <f t="array" ref="AS1203">_xlfn.IFS($AR1203="-","-",OR($G1203="公衆街路灯A",$G1203="定額電灯"),_xlfn.XLOOKUP(AQ1203,削除禁止_電灯料金!$B:$B,削除禁止_電灯料金!$D:$D,0),1,"-")</f>
        <v>-</v>
      </c>
      <c r="AT1203" s="176" t="str">
        <f>IFERROR(IF(OR($G1203="公衆街路灯A",$G1203="定額電灯"),"-",ROUND((_xlfn.XLOOKUP($AQ1203,削除禁止_電灯料金!$B:$B,削除禁止_電灯料金!$E:$E)*AM1203/1000*$K1203*$L1203/12),2)),"-")</f>
        <v>-</v>
      </c>
      <c r="AU1203" s="177">
        <f>IFERROR(IF(OR($G1203="公衆街路灯A",$G1203="定額電灯"),"-",ROUND((AM1203/1000*$K1203*$L1203/12)*_xlfn.XLOOKUP($A1203,削除禁止_電灯料金!K:K,削除禁止_電灯料金!M:M,"-"),2)),"-")</f>
        <v>0</v>
      </c>
      <c r="AV1203" s="178">
        <f>IFERROR(IF(OR($G1203="公衆街路灯A",$G1203="定額電灯"),ROUND((((AR1203+AS1203)*AN1203))*12*_xlfn.XLOOKUP($A1203,削除禁止_電灯料金!K:K,削除禁止_電灯料金!N:N),0),ROUND((AT1203+AU1203)*AN1203*12*_xlfn.XLOOKUP($A1203,削除禁止_電灯料金!K:K,削除禁止_電灯料金!N:N),0)),0)</f>
        <v>0</v>
      </c>
      <c r="AW1203" s="145"/>
    </row>
    <row r="1204" spans="1:49" ht="30" customHeight="1">
      <c r="A1204" s="1">
        <v>18</v>
      </c>
      <c r="B1204" s="41" t="s">
        <v>1217</v>
      </c>
      <c r="C1204" s="42"/>
      <c r="D1204" s="146"/>
      <c r="E1204" s="147" t="s">
        <v>219</v>
      </c>
      <c r="F1204" s="148" t="s">
        <v>219</v>
      </c>
      <c r="G1204" s="148"/>
      <c r="H1204" s="149"/>
      <c r="I1204" s="150"/>
      <c r="J1204" s="151"/>
      <c r="K1204" s="213"/>
      <c r="L1204" s="214"/>
      <c r="M1204" s="179" t="s">
        <v>82</v>
      </c>
      <c r="N1204" s="119">
        <v>0</v>
      </c>
      <c r="O1204" s="120">
        <v>0</v>
      </c>
      <c r="P1204" s="155" t="s">
        <v>56</v>
      </c>
      <c r="Q1204" s="155">
        <v>0</v>
      </c>
      <c r="R1204" s="155">
        <v>0</v>
      </c>
      <c r="S1204" s="156">
        <v>0</v>
      </c>
      <c r="T1204" s="156">
        <v>0</v>
      </c>
      <c r="U1204" s="156">
        <v>0</v>
      </c>
      <c r="V1204" s="157">
        <v>0</v>
      </c>
      <c r="W1204" s="158">
        <v>0</v>
      </c>
      <c r="X1204" s="159"/>
      <c r="Y1204" s="160">
        <v>0</v>
      </c>
      <c r="Z1204" s="161">
        <v>0</v>
      </c>
      <c r="AA1204" s="155">
        <v>0</v>
      </c>
      <c r="AB1204" s="162" t="s">
        <v>56</v>
      </c>
      <c r="AC1204" s="163" t="s">
        <v>56</v>
      </c>
      <c r="AD1204" s="164" t="s">
        <v>56</v>
      </c>
      <c r="AE1204" s="163" t="s">
        <v>56</v>
      </c>
      <c r="AF1204" s="164" t="s">
        <v>56</v>
      </c>
      <c r="AG1204" s="165">
        <v>0</v>
      </c>
      <c r="AH1204" s="166" t="s">
        <v>56</v>
      </c>
      <c r="AI1204" s="167"/>
      <c r="AJ1204" s="168"/>
      <c r="AK1204" s="169"/>
      <c r="AL1204" s="170"/>
      <c r="AM1204" s="171"/>
      <c r="AN1204" s="172"/>
      <c r="AO1204" s="173">
        <f t="shared" si="362"/>
        <v>0</v>
      </c>
      <c r="AP1204" s="174" t="s">
        <v>82</v>
      </c>
      <c r="AQ1204" s="175" t="str" cm="1">
        <f t="array" ref="AQ1204">_xlfn.IFS(OR($G1204="公衆街路灯A",$G1204="定額電灯"),$G1204&amp;AP1204,COUNTIF(G1204,"*従量電灯*"),G1204,1,"-")</f>
        <v>-</v>
      </c>
      <c r="AR1204" s="176" t="str" cm="1">
        <f t="array" ref="AR1204">_xlfn.IFS($AN1204=0,"-",OR($AH1204="対象外",$AH1204="-"),"-",OR($G1204="公衆街路灯A",$G1204="定額電灯"),_xlfn.XLOOKUP($AQ1204,削除禁止_電灯料金!$B:$B,削除禁止_電灯料金!$E:$E,0),1,"-")</f>
        <v>-</v>
      </c>
      <c r="AS1204" s="177" t="str" cm="1">
        <f t="array" ref="AS1204">_xlfn.IFS($AR1204="-","-",OR($G1204="公衆街路灯A",$G1204="定額電灯"),_xlfn.XLOOKUP(AQ1204,削除禁止_電灯料金!$B:$B,削除禁止_電灯料金!$D:$D,0),1,"-")</f>
        <v>-</v>
      </c>
      <c r="AT1204" s="176" t="str">
        <f>IFERROR(IF(OR($G1204="公衆街路灯A",$G1204="定額電灯"),"-",ROUND((_xlfn.XLOOKUP($AQ1204,削除禁止_電灯料金!$B:$B,削除禁止_電灯料金!$E:$E)*AM1204/1000*$K1204*$L1204/12),2)),"-")</f>
        <v>-</v>
      </c>
      <c r="AU1204" s="177">
        <f>IFERROR(IF(OR($G1204="公衆街路灯A",$G1204="定額電灯"),"-",ROUND((AM1204/1000*$K1204*$L1204/12)*_xlfn.XLOOKUP($A1204,削除禁止_電灯料金!K:K,削除禁止_電灯料金!M:M,"-"),2)),"-")</f>
        <v>0</v>
      </c>
      <c r="AV1204" s="178">
        <f>IFERROR(IF(OR($G1204="公衆街路灯A",$G1204="定額電灯"),ROUND((((AR1204+AS1204)*AN1204))*12*_xlfn.XLOOKUP($A1204,削除禁止_電灯料金!K:K,削除禁止_電灯料金!N:N),0),ROUND((AT1204+AU1204)*AN1204*12*_xlfn.XLOOKUP($A1204,削除禁止_電灯料金!K:K,削除禁止_電灯料金!N:N),0)),0)</f>
        <v>0</v>
      </c>
      <c r="AW1204" s="145"/>
    </row>
    <row r="1205" spans="1:49" ht="30" customHeight="1" thickBot="1">
      <c r="A1205" s="1">
        <v>18</v>
      </c>
      <c r="B1205" s="41" t="s">
        <v>1217</v>
      </c>
      <c r="C1205" s="42"/>
      <c r="D1205" s="215"/>
      <c r="E1205" s="216" t="s">
        <v>219</v>
      </c>
      <c r="F1205" s="217" t="s">
        <v>219</v>
      </c>
      <c r="G1205" s="216"/>
      <c r="H1205" s="216"/>
      <c r="I1205" s="218"/>
      <c r="J1205" s="219"/>
      <c r="K1205" s="220"/>
      <c r="L1205" s="221"/>
      <c r="M1205" s="222" t="s">
        <v>82</v>
      </c>
      <c r="N1205" s="223">
        <v>0</v>
      </c>
      <c r="O1205" s="224">
        <v>0</v>
      </c>
      <c r="P1205" s="225" t="s">
        <v>56</v>
      </c>
      <c r="Q1205" s="225">
        <v>0</v>
      </c>
      <c r="R1205" s="225">
        <v>0</v>
      </c>
      <c r="S1205" s="226">
        <v>0</v>
      </c>
      <c r="T1205" s="226">
        <v>0</v>
      </c>
      <c r="U1205" s="226">
        <v>0</v>
      </c>
      <c r="V1205" s="227">
        <v>0</v>
      </c>
      <c r="W1205" s="228">
        <v>0</v>
      </c>
      <c r="X1205" s="229"/>
      <c r="Y1205" s="410">
        <v>0</v>
      </c>
      <c r="Z1205" s="230">
        <v>0</v>
      </c>
      <c r="AA1205" s="225">
        <v>0</v>
      </c>
      <c r="AB1205" s="231" t="s">
        <v>56</v>
      </c>
      <c r="AC1205" s="232" t="s">
        <v>56</v>
      </c>
      <c r="AD1205" s="411" t="s">
        <v>56</v>
      </c>
      <c r="AE1205" s="232" t="s">
        <v>56</v>
      </c>
      <c r="AF1205" s="411" t="s">
        <v>56</v>
      </c>
      <c r="AG1205" s="412">
        <v>0</v>
      </c>
      <c r="AH1205" s="413" t="s">
        <v>56</v>
      </c>
      <c r="AI1205" s="236"/>
      <c r="AJ1205" s="237"/>
      <c r="AK1205" s="238"/>
      <c r="AL1205" s="239"/>
      <c r="AM1205" s="240"/>
      <c r="AN1205" s="241"/>
      <c r="AO1205" s="242">
        <f t="shared" si="362"/>
        <v>0</v>
      </c>
      <c r="AP1205" s="243" t="s">
        <v>82</v>
      </c>
      <c r="AQ1205" s="414" t="str" cm="1">
        <f t="array" ref="AQ1205">_xlfn.IFS(OR($G1205="公衆街路灯A",$G1205="定額電灯"),$G1205&amp;AP1205,COUNTIF(G1205,"*従量電灯*"),G1205,1,"-")</f>
        <v>-</v>
      </c>
      <c r="AR1205" s="415" t="str" cm="1">
        <f t="array" ref="AR1205">_xlfn.IFS($AN1205=0,"-",OR($AH1205="対象外",$AH1205="-"),"-",OR($G1205="公衆街路灯A",$G1205="定額電灯"),_xlfn.XLOOKUP($AQ1205,削除禁止_電灯料金!$B:$B,削除禁止_電灯料金!$E:$E,0),1,"-")</f>
        <v>-</v>
      </c>
      <c r="AS1205" s="416" t="str" cm="1">
        <f t="array" ref="AS1205">_xlfn.IFS($AR1205="-","-",OR($G1205="公衆街路灯A",$G1205="定額電灯"),_xlfn.XLOOKUP(AQ1205,削除禁止_電灯料金!$B:$B,削除禁止_電灯料金!$D:$D,0),1,"-")</f>
        <v>-</v>
      </c>
      <c r="AT1205" s="415" t="str">
        <f>IFERROR(IF(OR($G1205="公衆街路灯A",$G1205="定額電灯"),"-",ROUND((_xlfn.XLOOKUP($AQ1205,削除禁止_電灯料金!$B:$B,削除禁止_電灯料金!$E:$E)*AM1205/1000*$K1205*$L1205/12),2)),"-")</f>
        <v>-</v>
      </c>
      <c r="AU1205" s="416">
        <f>IFERROR(IF(OR($G1205="公衆街路灯A",$G1205="定額電灯"),"-",ROUND((AM1205/1000*$K1205*$L1205/12)*_xlfn.XLOOKUP($A1205,削除禁止_電灯料金!K:K,削除禁止_電灯料金!M:M,"-"),2)),"-")</f>
        <v>0</v>
      </c>
      <c r="AV1205" s="247">
        <f>IFERROR(IF(OR($G1205="公衆街路灯A",$G1205="定額電灯"),ROUND((((AR1205+AS1205)*AN1205))*12*_xlfn.XLOOKUP($A1205,削除禁止_電灯料金!K:K,削除禁止_電灯料金!N:N),0),ROUND((AT1205+AU1205)*AN1205*12*_xlfn.XLOOKUP($A1205,削除禁止_電灯料金!K:K,削除禁止_電灯料金!N:N),0)),0)</f>
        <v>0</v>
      </c>
      <c r="AW1205" s="145"/>
    </row>
    <row r="1206" spans="1:49" ht="30" customHeight="1">
      <c r="A1206" s="1"/>
      <c r="B1206" s="41"/>
      <c r="C1206" s="248"/>
    </row>
    <row r="1207" spans="1:49" ht="30" customHeight="1">
      <c r="A1207" s="1">
        <v>19</v>
      </c>
      <c r="B1207" s="41" t="s">
        <v>1230</v>
      </c>
      <c r="C1207" s="42"/>
      <c r="D1207" s="4" t="s">
        <v>1231</v>
      </c>
      <c r="E1207" s="43"/>
      <c r="F1207" s="44"/>
      <c r="G1207" s="44"/>
      <c r="H1207" s="45"/>
      <c r="I1207" s="43"/>
      <c r="J1207" s="43"/>
      <c r="K1207" s="43"/>
      <c r="L1207" s="43"/>
      <c r="M1207" s="43"/>
      <c r="N1207" s="46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7"/>
      <c r="AI1207" s="48"/>
      <c r="AJ1207" s="48"/>
      <c r="AK1207" s="47"/>
      <c r="AL1207" s="49"/>
      <c r="AM1207" s="47"/>
      <c r="AN1207" s="47"/>
      <c r="AO1207" s="47"/>
      <c r="AP1207" s="47"/>
      <c r="AQ1207" s="49"/>
      <c r="AR1207" s="47"/>
      <c r="AS1207" s="47"/>
      <c r="AT1207" s="47"/>
      <c r="AU1207" s="47"/>
      <c r="AV1207" s="47"/>
      <c r="AW1207" s="47"/>
    </row>
    <row r="1208" spans="1:49" ht="30" customHeight="1">
      <c r="A1208" s="1">
        <v>19</v>
      </c>
      <c r="B1208" s="41" t="s">
        <v>1230</v>
      </c>
      <c r="C1208" s="42"/>
      <c r="D1208" s="43"/>
      <c r="E1208" s="43"/>
      <c r="F1208" s="44"/>
      <c r="G1208" s="44"/>
      <c r="H1208" s="45"/>
      <c r="I1208" s="43"/>
      <c r="J1208" s="43"/>
      <c r="K1208" s="43"/>
      <c r="L1208" s="43"/>
      <c r="M1208" s="43"/>
      <c r="N1208" s="46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7"/>
      <c r="AI1208" s="50"/>
      <c r="AJ1208" s="48"/>
      <c r="AK1208" s="47"/>
      <c r="AL1208" s="49"/>
      <c r="AM1208" s="47"/>
      <c r="AN1208" s="47"/>
      <c r="AO1208" s="51"/>
      <c r="AP1208" s="47"/>
      <c r="AQ1208" s="49"/>
      <c r="AR1208" s="51"/>
      <c r="AS1208" s="51"/>
      <c r="AT1208" s="51"/>
      <c r="AU1208" s="51"/>
      <c r="AV1208" s="47"/>
      <c r="AW1208" s="47"/>
    </row>
    <row r="1209" spans="1:49" ht="30" customHeight="1">
      <c r="A1209" s="1">
        <v>19</v>
      </c>
      <c r="B1209" s="41" t="s">
        <v>1230</v>
      </c>
      <c r="C1209" s="42"/>
      <c r="D1209" s="52" t="s">
        <v>47</v>
      </c>
      <c r="E1209" s="52"/>
      <c r="F1209" s="53">
        <v>10</v>
      </c>
      <c r="G1209" s="44"/>
      <c r="H1209" s="45"/>
      <c r="I1209" s="54"/>
      <c r="J1209" s="54"/>
      <c r="K1209" s="55"/>
      <c r="L1209" s="46"/>
      <c r="M1209" s="46"/>
      <c r="N1209" s="56"/>
      <c r="O1209" s="56"/>
      <c r="P1209" s="56"/>
      <c r="Q1209" s="56"/>
      <c r="R1209" s="56"/>
      <c r="S1209" s="56"/>
      <c r="T1209" s="56"/>
      <c r="U1209" s="56"/>
      <c r="V1209" s="56"/>
      <c r="W1209" s="56"/>
      <c r="X1209" s="56"/>
      <c r="Y1209" s="56"/>
      <c r="Z1209" s="56"/>
      <c r="AA1209" s="56"/>
      <c r="AB1209" s="56"/>
      <c r="AC1209" s="56"/>
      <c r="AD1209" s="56"/>
      <c r="AE1209" s="56"/>
      <c r="AF1209" s="56"/>
      <c r="AG1209" s="56"/>
      <c r="AH1209" s="47"/>
      <c r="AI1209" s="50"/>
      <c r="AJ1209" s="48"/>
      <c r="AK1209" s="47"/>
      <c r="AL1209" s="49"/>
      <c r="AM1209" s="47"/>
      <c r="AN1209" s="47"/>
      <c r="AO1209" s="47"/>
      <c r="AP1209" s="47"/>
      <c r="AQ1209" s="49"/>
      <c r="AR1209" s="47"/>
      <c r="AS1209" s="47"/>
      <c r="AT1209" s="47"/>
      <c r="AU1209" s="47"/>
      <c r="AV1209" s="47"/>
      <c r="AW1209" s="47"/>
    </row>
    <row r="1210" spans="1:49" ht="30" customHeight="1" thickBot="1">
      <c r="A1210" s="1">
        <v>19</v>
      </c>
      <c r="B1210" s="41" t="s">
        <v>1230</v>
      </c>
      <c r="C1210" s="42"/>
      <c r="D1210" s="57" t="s">
        <v>48</v>
      </c>
      <c r="E1210" s="57"/>
      <c r="F1210" s="58">
        <v>10</v>
      </c>
      <c r="G1210" s="44"/>
      <c r="H1210" s="45"/>
      <c r="I1210" s="54"/>
      <c r="J1210" s="54"/>
      <c r="K1210" s="55"/>
      <c r="L1210" s="46"/>
      <c r="M1210" s="46"/>
      <c r="N1210" s="56"/>
      <c r="O1210" s="56"/>
      <c r="P1210" s="56"/>
      <c r="Q1210" s="56"/>
      <c r="R1210" s="56"/>
      <c r="S1210" s="56"/>
      <c r="T1210" s="56"/>
      <c r="U1210" s="56"/>
      <c r="V1210" s="56"/>
      <c r="W1210" s="56"/>
      <c r="X1210" s="56"/>
      <c r="Y1210" s="56"/>
      <c r="Z1210" s="56"/>
      <c r="AA1210" s="56"/>
      <c r="AB1210" s="56"/>
      <c r="AC1210" s="56"/>
      <c r="AD1210" s="56"/>
      <c r="AE1210" s="56"/>
      <c r="AF1210" s="56"/>
      <c r="AG1210" s="56"/>
      <c r="AH1210" s="47"/>
      <c r="AI1210" s="50"/>
      <c r="AJ1210" s="48"/>
      <c r="AK1210" s="47"/>
      <c r="AL1210" s="49"/>
      <c r="AM1210" s="47"/>
      <c r="AN1210" s="47"/>
      <c r="AO1210" s="47"/>
      <c r="AP1210" s="47"/>
      <c r="AQ1210" s="49"/>
      <c r="AR1210" s="47"/>
      <c r="AS1210" s="47"/>
      <c r="AT1210" s="47"/>
      <c r="AU1210" s="47"/>
      <c r="AV1210" s="47"/>
      <c r="AW1210" s="47"/>
    </row>
    <row r="1211" spans="1:49" ht="30" customHeight="1" thickBot="1">
      <c r="A1211" s="1">
        <v>19</v>
      </c>
      <c r="B1211" s="41" t="s">
        <v>1230</v>
      </c>
      <c r="C1211" s="42"/>
      <c r="D1211" s="59" t="s">
        <v>49</v>
      </c>
      <c r="E1211" s="59"/>
      <c r="F1211" s="60">
        <v>30</v>
      </c>
      <c r="G1211" s="44"/>
      <c r="H1211" s="45"/>
      <c r="I1211" s="61"/>
      <c r="J1211" s="61"/>
      <c r="K1211" s="42"/>
      <c r="L1211" s="42"/>
      <c r="M1211" s="42"/>
      <c r="N1211" s="56"/>
      <c r="O1211" s="56"/>
      <c r="P1211" s="56"/>
      <c r="Q1211" s="56"/>
      <c r="R1211" s="56"/>
      <c r="S1211" s="56"/>
      <c r="T1211" s="56"/>
      <c r="U1211" s="56"/>
      <c r="V1211" s="56"/>
      <c r="W1211" s="56"/>
      <c r="X1211" s="56"/>
      <c r="Y1211" s="56"/>
      <c r="Z1211" s="56"/>
      <c r="AA1211" s="56"/>
      <c r="AB1211" s="56"/>
      <c r="AC1211" s="62"/>
      <c r="AD1211" s="62"/>
      <c r="AE1211" s="63"/>
      <c r="AF1211" s="42"/>
      <c r="AG1211" s="56"/>
      <c r="AH1211" s="47"/>
      <c r="AI1211" s="64" t="s">
        <v>50</v>
      </c>
      <c r="AJ1211" s="48"/>
      <c r="AK1211" s="47"/>
      <c r="AL1211" s="49"/>
      <c r="AM1211" s="47"/>
      <c r="AN1211" s="47"/>
      <c r="AO1211" s="47"/>
      <c r="AP1211" s="47"/>
      <c r="AQ1211" s="49"/>
      <c r="AR1211" s="47"/>
      <c r="AS1211" s="47"/>
      <c r="AT1211" s="47"/>
      <c r="AU1211" s="47"/>
      <c r="AV1211" s="47"/>
      <c r="AW1211" s="65"/>
    </row>
    <row r="1212" spans="1:49" ht="30" customHeight="1" thickBot="1">
      <c r="A1212" s="1">
        <v>19</v>
      </c>
      <c r="B1212" s="41" t="s">
        <v>1230</v>
      </c>
      <c r="C1212" s="42"/>
      <c r="D1212" s="66" t="s">
        <v>51</v>
      </c>
      <c r="E1212" s="66"/>
      <c r="F1212" s="67">
        <v>0.41499999999999998</v>
      </c>
      <c r="G1212" s="44"/>
      <c r="H1212" s="45"/>
      <c r="I1212" s="68"/>
      <c r="J1212" s="68"/>
      <c r="K1212" s="42"/>
      <c r="L1212" s="42"/>
      <c r="M1212" s="42"/>
      <c r="N1212" s="56"/>
      <c r="O1212" s="56"/>
      <c r="P1212" s="56"/>
      <c r="Q1212" s="56"/>
      <c r="R1212" s="56"/>
      <c r="S1212" s="56"/>
      <c r="T1212" s="56"/>
      <c r="U1212" s="56"/>
      <c r="V1212" s="56"/>
      <c r="W1212" s="56"/>
      <c r="X1212" s="56"/>
      <c r="Y1212" s="56"/>
      <c r="Z1212" s="56"/>
      <c r="AA1212" s="56"/>
      <c r="AB1212" s="56"/>
      <c r="AC1212" s="62" t="s">
        <v>52</v>
      </c>
      <c r="AD1212" s="69"/>
      <c r="AE1212" s="70" t="s">
        <v>53</v>
      </c>
      <c r="AF1212" s="69"/>
      <c r="AG1212" s="56"/>
      <c r="AH1212" s="47"/>
      <c r="AI1212" s="48"/>
      <c r="AJ1212" s="48"/>
      <c r="AK1212" s="47"/>
      <c r="AL1212" s="49"/>
      <c r="AM1212" s="47"/>
      <c r="AN1212" s="47"/>
      <c r="AO1212" s="47"/>
      <c r="AP1212" s="47"/>
      <c r="AQ1212" s="49"/>
      <c r="AR1212" s="47" t="s">
        <v>52</v>
      </c>
      <c r="AS1212" s="47"/>
      <c r="AT1212" s="47" t="s">
        <v>53</v>
      </c>
      <c r="AU1212" s="47"/>
      <c r="AV1212" s="47"/>
      <c r="AW1212" s="65"/>
    </row>
    <row r="1213" spans="1:49" ht="30" customHeight="1" thickBot="1">
      <c r="A1213" s="1">
        <v>19</v>
      </c>
      <c r="B1213" s="41" t="s">
        <v>1230</v>
      </c>
      <c r="C1213" s="42"/>
      <c r="D1213" s="71" t="s">
        <v>54</v>
      </c>
      <c r="E1213" s="45"/>
      <c r="F1213" s="45"/>
      <c r="G1213" s="45"/>
      <c r="H1213" s="45"/>
      <c r="I1213" s="45"/>
      <c r="J1213" s="45"/>
      <c r="K1213" s="72"/>
      <c r="L1213" s="72"/>
      <c r="M1213" s="73" t="s">
        <v>55</v>
      </c>
      <c r="N1213" s="74"/>
      <c r="O1213" s="74"/>
      <c r="P1213" s="74"/>
      <c r="Q1213" s="74"/>
      <c r="R1213" s="74"/>
      <c r="S1213" s="74"/>
      <c r="T1213" s="74"/>
      <c r="U1213" s="74"/>
      <c r="V1213" s="74"/>
      <c r="W1213" s="74"/>
      <c r="X1213" s="74"/>
      <c r="Y1213" s="74"/>
      <c r="Z1213" s="74"/>
      <c r="AA1213" s="74"/>
      <c r="AB1213" s="74"/>
      <c r="AC1213" s="75" t="s">
        <v>1</v>
      </c>
      <c r="AD1213" s="76"/>
      <c r="AE1213" s="76" t="s">
        <v>2</v>
      </c>
      <c r="AF1213" s="76"/>
      <c r="AG1213" s="77" t="s">
        <v>56</v>
      </c>
      <c r="AH1213" s="78" t="s">
        <v>57</v>
      </c>
      <c r="AI1213" s="79"/>
      <c r="AJ1213" s="79"/>
      <c r="AK1213" s="80"/>
      <c r="AL1213" s="15"/>
      <c r="AM1213" s="80"/>
      <c r="AN1213" s="80"/>
      <c r="AO1213" s="80"/>
      <c r="AP1213" s="80"/>
      <c r="AQ1213" s="15"/>
      <c r="AR1213" s="78" t="s">
        <v>1</v>
      </c>
      <c r="AS1213" s="81"/>
      <c r="AT1213" s="78" t="s">
        <v>2</v>
      </c>
      <c r="AU1213" s="81"/>
      <c r="AV1213" s="82" t="s">
        <v>56</v>
      </c>
      <c r="AW1213" s="83"/>
    </row>
    <row r="1214" spans="1:49" ht="42" customHeight="1">
      <c r="A1214" s="1">
        <v>19</v>
      </c>
      <c r="B1214" s="41" t="s">
        <v>1230</v>
      </c>
      <c r="C1214" s="42"/>
      <c r="D1214" s="474" t="s">
        <v>4</v>
      </c>
      <c r="E1214" s="476" t="s">
        <v>5</v>
      </c>
      <c r="F1214" s="476" t="s">
        <v>6</v>
      </c>
      <c r="G1214" s="476" t="s">
        <v>58</v>
      </c>
      <c r="H1214" s="476" t="s">
        <v>7</v>
      </c>
      <c r="I1214" s="20" t="s">
        <v>8</v>
      </c>
      <c r="J1214" s="20"/>
      <c r="K1214" s="84" t="s">
        <v>9</v>
      </c>
      <c r="L1214" s="85" t="s">
        <v>59</v>
      </c>
      <c r="M1214" s="478" t="s">
        <v>60</v>
      </c>
      <c r="N1214" s="480" t="s">
        <v>61</v>
      </c>
      <c r="O1214" s="482" t="s">
        <v>62</v>
      </c>
      <c r="P1214" s="482" t="s">
        <v>10</v>
      </c>
      <c r="Q1214" s="484" t="s">
        <v>63</v>
      </c>
      <c r="R1214" s="482" t="s">
        <v>64</v>
      </c>
      <c r="S1214" s="482" t="s">
        <v>65</v>
      </c>
      <c r="T1214" s="482" t="s">
        <v>66</v>
      </c>
      <c r="U1214" s="482" t="s">
        <v>67</v>
      </c>
      <c r="V1214" s="484" t="s">
        <v>11</v>
      </c>
      <c r="W1214" s="251" t="s">
        <v>12</v>
      </c>
      <c r="X1214" s="86" t="s">
        <v>13</v>
      </c>
      <c r="Y1214" s="86" t="s">
        <v>14</v>
      </c>
      <c r="Z1214" s="252" t="s">
        <v>15</v>
      </c>
      <c r="AA1214" s="484" t="s">
        <v>16</v>
      </c>
      <c r="AB1214" s="482" t="s">
        <v>17</v>
      </c>
      <c r="AC1214" s="87" t="s">
        <v>18</v>
      </c>
      <c r="AD1214" s="88" t="s">
        <v>19</v>
      </c>
      <c r="AE1214" s="87" t="s">
        <v>30</v>
      </c>
      <c r="AF1214" s="88" t="s">
        <v>21</v>
      </c>
      <c r="AG1214" s="89" t="s">
        <v>22</v>
      </c>
      <c r="AH1214" s="468" t="s">
        <v>23</v>
      </c>
      <c r="AI1214" s="470" t="s">
        <v>24</v>
      </c>
      <c r="AJ1214" s="470" t="s">
        <v>25</v>
      </c>
      <c r="AK1214" s="470" t="s">
        <v>26</v>
      </c>
      <c r="AL1214" s="91" t="s">
        <v>68</v>
      </c>
      <c r="AM1214" s="90" t="s">
        <v>27</v>
      </c>
      <c r="AN1214" s="92" t="s">
        <v>28</v>
      </c>
      <c r="AO1214" s="93" t="s">
        <v>29</v>
      </c>
      <c r="AP1214" s="28" t="s">
        <v>16</v>
      </c>
      <c r="AQ1214" s="472" t="s">
        <v>17</v>
      </c>
      <c r="AR1214" s="94" t="s">
        <v>18</v>
      </c>
      <c r="AS1214" s="95" t="s">
        <v>19</v>
      </c>
      <c r="AT1214" s="94" t="s">
        <v>30</v>
      </c>
      <c r="AU1214" s="95" t="s">
        <v>21</v>
      </c>
      <c r="AV1214" s="96" t="s">
        <v>31</v>
      </c>
      <c r="AW1214" s="83"/>
    </row>
    <row r="1215" spans="1:49" ht="30" customHeight="1" thickBot="1">
      <c r="A1215" s="1">
        <v>19</v>
      </c>
      <c r="B1215" s="41" t="s">
        <v>1230</v>
      </c>
      <c r="C1215" s="42"/>
      <c r="D1215" s="475"/>
      <c r="E1215" s="477"/>
      <c r="F1215" s="477"/>
      <c r="G1215" s="477"/>
      <c r="H1215" s="477"/>
      <c r="I1215" s="97" t="s">
        <v>69</v>
      </c>
      <c r="J1215" s="97" t="s">
        <v>70</v>
      </c>
      <c r="K1215" s="98" t="s">
        <v>34</v>
      </c>
      <c r="L1215" s="99" t="s">
        <v>35</v>
      </c>
      <c r="M1215" s="479"/>
      <c r="N1215" s="481"/>
      <c r="O1215" s="483"/>
      <c r="P1215" s="483"/>
      <c r="Q1215" s="485"/>
      <c r="R1215" s="483"/>
      <c r="S1215" s="483"/>
      <c r="T1215" s="483"/>
      <c r="U1215" s="483"/>
      <c r="V1215" s="485"/>
      <c r="W1215" s="100" t="s">
        <v>36</v>
      </c>
      <c r="X1215" s="100" t="s">
        <v>37</v>
      </c>
      <c r="Y1215" s="100" t="s">
        <v>38</v>
      </c>
      <c r="Z1215" s="101" t="s">
        <v>39</v>
      </c>
      <c r="AA1215" s="485"/>
      <c r="AB1215" s="483"/>
      <c r="AC1215" s="102" t="s">
        <v>40</v>
      </c>
      <c r="AD1215" s="103" t="s">
        <v>40</v>
      </c>
      <c r="AE1215" s="102" t="s">
        <v>40</v>
      </c>
      <c r="AF1215" s="103" t="s">
        <v>40</v>
      </c>
      <c r="AG1215" s="104">
        <v>10</v>
      </c>
      <c r="AH1215" s="469"/>
      <c r="AI1215" s="471"/>
      <c r="AJ1215" s="471"/>
      <c r="AK1215" s="471"/>
      <c r="AL1215" s="36" t="s">
        <v>41</v>
      </c>
      <c r="AM1215" s="105" t="s">
        <v>42</v>
      </c>
      <c r="AN1215" s="106" t="s">
        <v>43</v>
      </c>
      <c r="AO1215" s="107" t="s">
        <v>39</v>
      </c>
      <c r="AP1215" s="37" t="s">
        <v>44</v>
      </c>
      <c r="AQ1215" s="473"/>
      <c r="AR1215" s="108" t="s">
        <v>40</v>
      </c>
      <c r="AS1215" s="109" t="s">
        <v>40</v>
      </c>
      <c r="AT1215" s="108" t="s">
        <v>40</v>
      </c>
      <c r="AU1215" s="109" t="s">
        <v>40</v>
      </c>
      <c r="AV1215" s="40">
        <v>10</v>
      </c>
      <c r="AW1215" s="83"/>
    </row>
    <row r="1216" spans="1:49" ht="30" customHeight="1">
      <c r="A1216" s="1">
        <v>19</v>
      </c>
      <c r="B1216" s="41" t="s">
        <v>1230</v>
      </c>
      <c r="C1216" s="42"/>
      <c r="D1216" s="110" t="s">
        <v>56</v>
      </c>
      <c r="E1216" s="111" t="s">
        <v>71</v>
      </c>
      <c r="F1216" s="112" t="s">
        <v>672</v>
      </c>
      <c r="G1216" s="112" t="s">
        <v>73</v>
      </c>
      <c r="H1216" s="276"/>
      <c r="I1216" s="114"/>
      <c r="J1216" s="115"/>
      <c r="K1216" s="349">
        <v>4</v>
      </c>
      <c r="L1216" s="350">
        <v>365</v>
      </c>
      <c r="M1216" s="118" t="s">
        <v>1232</v>
      </c>
      <c r="N1216" s="119" t="s">
        <v>120</v>
      </c>
      <c r="O1216" s="120">
        <v>1</v>
      </c>
      <c r="P1216" s="121" t="s">
        <v>759</v>
      </c>
      <c r="Q1216" s="121">
        <v>0</v>
      </c>
      <c r="R1216" s="121">
        <v>0</v>
      </c>
      <c r="S1216" s="122" t="s">
        <v>1233</v>
      </c>
      <c r="T1216" s="122" t="s">
        <v>668</v>
      </c>
      <c r="U1216" s="122" t="s">
        <v>442</v>
      </c>
      <c r="V1216" s="123">
        <v>0</v>
      </c>
      <c r="W1216" s="124">
        <v>26</v>
      </c>
      <c r="X1216" s="125">
        <v>2</v>
      </c>
      <c r="Y1216" s="126">
        <v>2</v>
      </c>
      <c r="Z1216" s="127">
        <f t="shared" ref="Z1216:Z1226" si="366">K1216*L1216*W1216*Y1216/12/1000</f>
        <v>6.3266666666666671</v>
      </c>
      <c r="AA1216" s="121">
        <v>0</v>
      </c>
      <c r="AB1216" s="128" t="s">
        <v>80</v>
      </c>
      <c r="AC1216" s="129" t="s">
        <v>56</v>
      </c>
      <c r="AD1216" s="130" t="s">
        <v>56</v>
      </c>
      <c r="AE1216" s="129" t="s">
        <v>56</v>
      </c>
      <c r="AF1216" s="130">
        <f t="shared" ref="AF1216:AF1226" si="367">$B$2*Z1216/Y1216</f>
        <v>94.9</v>
      </c>
      <c r="AG1216" s="131">
        <f t="shared" ref="AG1216:AG1226" si="368">Y1216*AF1216*120</f>
        <v>22776</v>
      </c>
      <c r="AH1216" s="132" t="s">
        <v>81</v>
      </c>
      <c r="AI1216" s="133"/>
      <c r="AJ1216" s="134"/>
      <c r="AK1216" s="135"/>
      <c r="AL1216" s="136"/>
      <c r="AM1216" s="137"/>
      <c r="AN1216" s="138"/>
      <c r="AO1216" s="139">
        <f t="shared" ref="AO1216:AO1230" si="369">IFERROR((AM1216/1000)*K1216*L1216*AN1216/12,0)</f>
        <v>0</v>
      </c>
      <c r="AP1216" s="140" t="s">
        <v>82</v>
      </c>
      <c r="AQ1216" s="141" t="str" cm="1">
        <f t="array" ref="AQ1216">_xlfn.IFS(OR($G1216="公衆街路灯A",$G1216="定額電灯"),$G1216&amp;AP1216,COUNTIF(G1216,"*従量電灯*"),G1216,1,"-")</f>
        <v>従量電灯</v>
      </c>
      <c r="AR1216" s="142" t="str" cm="1">
        <f t="array" ref="AR1216">_xlfn.IFS($AN1216=0,"-",OR($AH1216="対象外",$AH1216="-"),"-",OR($G1216="公衆街路灯A",$G1216="定額電灯"),_xlfn.XLOOKUP($AQ1216,削除禁止_電灯料金!$B:$B,削除禁止_電灯料金!$E:$E,0),1,"-")</f>
        <v>-</v>
      </c>
      <c r="AS1216" s="143" t="str" cm="1">
        <f t="array" ref="AS1216">_xlfn.IFS($AR1216="-","-",OR($G1216="公衆街路灯A",$G1216="定額電灯"),_xlfn.XLOOKUP(AQ1216,削除禁止_電灯料金!$B:$B,削除禁止_電灯料金!$D:$D,0),1,"-")</f>
        <v>-</v>
      </c>
      <c r="AT1216" s="142">
        <f>IFERROR(IF(OR($G1216="公衆街路灯A",$G1216="定額電灯"),"-",ROUND((_xlfn.XLOOKUP($AQ1216,削除禁止_電灯料金!$B:$B,削除禁止_電灯料金!$E:$E)*AM1216/1000*$K1216*$L1216/12),2)),"-")</f>
        <v>0</v>
      </c>
      <c r="AU1216" s="143">
        <f>IFERROR(IF(OR($G1216="公衆街路灯A",$G1216="定額電灯"),"-",ROUND((AM1216/1000*$K1216*$L1216/12)*_xlfn.XLOOKUP($A1216,削除禁止_電灯料金!K:K,削除禁止_電灯料金!M:M,"-"),2)),"-")</f>
        <v>0</v>
      </c>
      <c r="AV1216" s="144">
        <f>IFERROR(IF(OR($G1216="公衆街路灯A",$G1216="定額電灯"),ROUND((((AR1216+AS1216)*AN1216))*12*_xlfn.XLOOKUP($A1216,削除禁止_電灯料金!K:K,削除禁止_電灯料金!N:N),0),ROUND((AT1216+AU1216)*AN1216*12*_xlfn.XLOOKUP($A1216,削除禁止_電灯料金!K:K,削除禁止_電灯料金!N:N),0)),0)</f>
        <v>0</v>
      </c>
      <c r="AW1216" s="145"/>
    </row>
    <row r="1217" spans="1:49" ht="30" customHeight="1">
      <c r="A1217" s="1">
        <v>19</v>
      </c>
      <c r="B1217" s="41" t="s">
        <v>1230</v>
      </c>
      <c r="C1217" s="42"/>
      <c r="D1217" s="146" t="s">
        <v>56</v>
      </c>
      <c r="E1217" s="147" t="s">
        <v>71</v>
      </c>
      <c r="F1217" s="148" t="s">
        <v>839</v>
      </c>
      <c r="G1217" s="148" t="s">
        <v>73</v>
      </c>
      <c r="H1217" s="279"/>
      <c r="I1217" s="150"/>
      <c r="J1217" s="151"/>
      <c r="K1217" s="213">
        <v>5</v>
      </c>
      <c r="L1217" s="214">
        <v>365</v>
      </c>
      <c r="M1217" s="154" t="s">
        <v>1234</v>
      </c>
      <c r="N1217" s="119" t="s">
        <v>134</v>
      </c>
      <c r="O1217" s="120">
        <v>2</v>
      </c>
      <c r="P1217" s="155" t="s">
        <v>1017</v>
      </c>
      <c r="Q1217" s="155">
        <v>0</v>
      </c>
      <c r="R1217" s="155">
        <v>0</v>
      </c>
      <c r="S1217" s="156" t="s">
        <v>1235</v>
      </c>
      <c r="T1217" s="156">
        <v>0</v>
      </c>
      <c r="U1217" s="156">
        <v>0</v>
      </c>
      <c r="V1217" s="157">
        <v>0</v>
      </c>
      <c r="W1217" s="158">
        <v>36</v>
      </c>
      <c r="X1217" s="159">
        <v>6</v>
      </c>
      <c r="Y1217" s="160">
        <v>12</v>
      </c>
      <c r="Z1217" s="161">
        <f t="shared" si="366"/>
        <v>65.7</v>
      </c>
      <c r="AA1217" s="155">
        <v>0</v>
      </c>
      <c r="AB1217" s="162" t="s">
        <v>80</v>
      </c>
      <c r="AC1217" s="163" t="s">
        <v>56</v>
      </c>
      <c r="AD1217" s="164" t="s">
        <v>56</v>
      </c>
      <c r="AE1217" s="163" t="s">
        <v>56</v>
      </c>
      <c r="AF1217" s="164">
        <f t="shared" si="367"/>
        <v>164.25</v>
      </c>
      <c r="AG1217" s="165">
        <f t="shared" si="368"/>
        <v>236520</v>
      </c>
      <c r="AH1217" s="166" t="s">
        <v>113</v>
      </c>
      <c r="AI1217" s="167"/>
      <c r="AJ1217" s="168"/>
      <c r="AK1217" s="169"/>
      <c r="AL1217" s="170"/>
      <c r="AM1217" s="171"/>
      <c r="AN1217" s="172"/>
      <c r="AO1217" s="173">
        <f t="shared" si="369"/>
        <v>0</v>
      </c>
      <c r="AP1217" s="174" t="s">
        <v>82</v>
      </c>
      <c r="AQ1217" s="175" t="str" cm="1">
        <f t="array" ref="AQ1217">_xlfn.IFS(OR($G1217="公衆街路灯A",$G1217="定額電灯"),$G1217&amp;AP1217,COUNTIF(G1217,"*従量電灯*"),G1217,1,"-")</f>
        <v>従量電灯</v>
      </c>
      <c r="AR1217" s="176" t="str" cm="1">
        <f t="array" ref="AR1217">_xlfn.IFS($AN1217=0,"-",OR($AH1217="対象外",$AH1217="-"),"-",OR($G1217="公衆街路灯A",$G1217="定額電灯"),_xlfn.XLOOKUP($AQ1217,削除禁止_電灯料金!$B:$B,削除禁止_電灯料金!$E:$E,0),1,"-")</f>
        <v>-</v>
      </c>
      <c r="AS1217" s="177" t="str" cm="1">
        <f t="array" ref="AS1217">_xlfn.IFS($AR1217="-","-",OR($G1217="公衆街路灯A",$G1217="定額電灯"),_xlfn.XLOOKUP(AQ1217,削除禁止_電灯料金!$B:$B,削除禁止_電灯料金!$D:$D,0),1,"-")</f>
        <v>-</v>
      </c>
      <c r="AT1217" s="176">
        <f>IFERROR(IF(OR($G1217="公衆街路灯A",$G1217="定額電灯"),"-",ROUND((_xlfn.XLOOKUP($AQ1217,削除禁止_電灯料金!$B:$B,削除禁止_電灯料金!$E:$E)*AM1217/1000*$K1217*$L1217/12),2)),"-")</f>
        <v>0</v>
      </c>
      <c r="AU1217" s="177">
        <f>IFERROR(IF(OR($G1217="公衆街路灯A",$G1217="定額電灯"),"-",ROUND((AM1217/1000*$K1217*$L1217/12)*_xlfn.XLOOKUP($A1217,削除禁止_電灯料金!K:K,削除禁止_電灯料金!M:M,"-"),2)),"-")</f>
        <v>0</v>
      </c>
      <c r="AV1217" s="178">
        <f>IFERROR(IF(OR($G1217="公衆街路灯A",$G1217="定額電灯"),ROUND((((AR1217+AS1217)*AN1217))*12*_xlfn.XLOOKUP($A1217,削除禁止_電灯料金!K:K,削除禁止_電灯料金!N:N),0),ROUND((AT1217+AU1217)*AN1217*12*_xlfn.XLOOKUP($A1217,削除禁止_電灯料金!K:K,削除禁止_電灯料金!N:N),0)),0)</f>
        <v>0</v>
      </c>
      <c r="AW1217" s="145"/>
    </row>
    <row r="1218" spans="1:49" ht="30" customHeight="1">
      <c r="A1218" s="1">
        <v>19</v>
      </c>
      <c r="B1218" s="41" t="s">
        <v>1230</v>
      </c>
      <c r="C1218" s="42"/>
      <c r="D1218" s="146" t="s">
        <v>56</v>
      </c>
      <c r="E1218" s="147" t="s">
        <v>71</v>
      </c>
      <c r="F1218" s="148" t="s">
        <v>199</v>
      </c>
      <c r="G1218" s="148" t="s">
        <v>73</v>
      </c>
      <c r="H1218" s="279"/>
      <c r="I1218" s="150"/>
      <c r="J1218" s="151"/>
      <c r="K1218" s="213">
        <v>5</v>
      </c>
      <c r="L1218" s="214">
        <v>365</v>
      </c>
      <c r="M1218" s="154" t="s">
        <v>1234</v>
      </c>
      <c r="N1218" s="119" t="s">
        <v>134</v>
      </c>
      <c r="O1218" s="120">
        <v>2</v>
      </c>
      <c r="P1218" s="155" t="s">
        <v>1017</v>
      </c>
      <c r="Q1218" s="155">
        <v>0</v>
      </c>
      <c r="R1218" s="155">
        <v>0</v>
      </c>
      <c r="S1218" s="156" t="s">
        <v>1235</v>
      </c>
      <c r="T1218" s="156">
        <v>0</v>
      </c>
      <c r="U1218" s="156">
        <v>0</v>
      </c>
      <c r="V1218" s="157">
        <v>0</v>
      </c>
      <c r="W1218" s="158">
        <v>36</v>
      </c>
      <c r="X1218" s="159">
        <v>6</v>
      </c>
      <c r="Y1218" s="160">
        <v>12</v>
      </c>
      <c r="Z1218" s="161">
        <f t="shared" si="366"/>
        <v>65.7</v>
      </c>
      <c r="AA1218" s="155">
        <v>0</v>
      </c>
      <c r="AB1218" s="162" t="s">
        <v>80</v>
      </c>
      <c r="AC1218" s="163" t="s">
        <v>56</v>
      </c>
      <c r="AD1218" s="164" t="s">
        <v>56</v>
      </c>
      <c r="AE1218" s="163" t="s">
        <v>56</v>
      </c>
      <c r="AF1218" s="164">
        <f t="shared" si="367"/>
        <v>164.25</v>
      </c>
      <c r="AG1218" s="165">
        <f t="shared" si="368"/>
        <v>236520</v>
      </c>
      <c r="AH1218" s="166" t="s">
        <v>113</v>
      </c>
      <c r="AI1218" s="167"/>
      <c r="AJ1218" s="168"/>
      <c r="AK1218" s="169"/>
      <c r="AL1218" s="170"/>
      <c r="AM1218" s="171"/>
      <c r="AN1218" s="172"/>
      <c r="AO1218" s="173">
        <f t="shared" si="369"/>
        <v>0</v>
      </c>
      <c r="AP1218" s="174" t="s">
        <v>82</v>
      </c>
      <c r="AQ1218" s="175" t="str" cm="1">
        <f t="array" ref="AQ1218">_xlfn.IFS(OR($G1218="公衆街路灯A",$G1218="定額電灯"),$G1218&amp;AP1218,COUNTIF(G1218,"*従量電灯*"),G1218,1,"-")</f>
        <v>従量電灯</v>
      </c>
      <c r="AR1218" s="176" t="str" cm="1">
        <f t="array" ref="AR1218">_xlfn.IFS($AN1218=0,"-",OR($AH1218="対象外",$AH1218="-"),"-",OR($G1218="公衆街路灯A",$G1218="定額電灯"),_xlfn.XLOOKUP($AQ1218,削除禁止_電灯料金!$B:$B,削除禁止_電灯料金!$E:$E,0),1,"-")</f>
        <v>-</v>
      </c>
      <c r="AS1218" s="177" t="str" cm="1">
        <f t="array" ref="AS1218">_xlfn.IFS($AR1218="-","-",OR($G1218="公衆街路灯A",$G1218="定額電灯"),_xlfn.XLOOKUP(AQ1218,削除禁止_電灯料金!$B:$B,削除禁止_電灯料金!$D:$D,0),1,"-")</f>
        <v>-</v>
      </c>
      <c r="AT1218" s="176">
        <f>IFERROR(IF(OR($G1218="公衆街路灯A",$G1218="定額電灯"),"-",ROUND((_xlfn.XLOOKUP($AQ1218,削除禁止_電灯料金!$B:$B,削除禁止_電灯料金!$E:$E)*AM1218/1000*$K1218*$L1218/12),2)),"-")</f>
        <v>0</v>
      </c>
      <c r="AU1218" s="177">
        <f>IFERROR(IF(OR($G1218="公衆街路灯A",$G1218="定額電灯"),"-",ROUND((AM1218/1000*$K1218*$L1218/12)*_xlfn.XLOOKUP($A1218,削除禁止_電灯料金!K:K,削除禁止_電灯料金!M:M,"-"),2)),"-")</f>
        <v>0</v>
      </c>
      <c r="AV1218" s="178">
        <f>IFERROR(IF(OR($G1218="公衆街路灯A",$G1218="定額電灯"),ROUND((((AR1218+AS1218)*AN1218))*12*_xlfn.XLOOKUP($A1218,削除禁止_電灯料金!K:K,削除禁止_電灯料金!N:N),0),ROUND((AT1218+AU1218)*AN1218*12*_xlfn.XLOOKUP($A1218,削除禁止_電灯料金!K:K,削除禁止_電灯料金!N:N),0)),0)</f>
        <v>0</v>
      </c>
      <c r="AW1218" s="145"/>
    </row>
    <row r="1219" spans="1:49" ht="30" customHeight="1">
      <c r="A1219" s="1">
        <v>19</v>
      </c>
      <c r="B1219" s="41" t="s">
        <v>1230</v>
      </c>
      <c r="C1219" s="42"/>
      <c r="D1219" s="146" t="s">
        <v>56</v>
      </c>
      <c r="E1219" s="147" t="s">
        <v>71</v>
      </c>
      <c r="F1219" s="148" t="s">
        <v>889</v>
      </c>
      <c r="G1219" s="148" t="s">
        <v>73</v>
      </c>
      <c r="H1219" s="279"/>
      <c r="I1219" s="150"/>
      <c r="J1219" s="151"/>
      <c r="K1219" s="213">
        <v>3</v>
      </c>
      <c r="L1219" s="214">
        <v>365</v>
      </c>
      <c r="M1219" s="154" t="s">
        <v>1236</v>
      </c>
      <c r="N1219" s="119" t="s">
        <v>134</v>
      </c>
      <c r="O1219" s="120">
        <v>1</v>
      </c>
      <c r="P1219" s="155" t="s">
        <v>1017</v>
      </c>
      <c r="Q1219" s="155">
        <v>0</v>
      </c>
      <c r="R1219" s="155">
        <v>0</v>
      </c>
      <c r="S1219" s="156" t="s">
        <v>1235</v>
      </c>
      <c r="T1219" s="156">
        <v>0</v>
      </c>
      <c r="U1219" s="156">
        <v>0</v>
      </c>
      <c r="V1219" s="157">
        <v>0</v>
      </c>
      <c r="W1219" s="158">
        <v>36</v>
      </c>
      <c r="X1219" s="159">
        <v>1</v>
      </c>
      <c r="Y1219" s="160">
        <v>1</v>
      </c>
      <c r="Z1219" s="161">
        <f t="shared" si="366"/>
        <v>3.2850000000000001</v>
      </c>
      <c r="AA1219" s="155">
        <v>0</v>
      </c>
      <c r="AB1219" s="162" t="s">
        <v>80</v>
      </c>
      <c r="AC1219" s="163" t="s">
        <v>56</v>
      </c>
      <c r="AD1219" s="164" t="s">
        <v>56</v>
      </c>
      <c r="AE1219" s="163" t="s">
        <v>56</v>
      </c>
      <c r="AF1219" s="164">
        <f t="shared" si="367"/>
        <v>98.550000000000011</v>
      </c>
      <c r="AG1219" s="165">
        <f t="shared" si="368"/>
        <v>11826.000000000002</v>
      </c>
      <c r="AH1219" s="166" t="s">
        <v>113</v>
      </c>
      <c r="AI1219" s="167"/>
      <c r="AJ1219" s="168"/>
      <c r="AK1219" s="169"/>
      <c r="AL1219" s="170"/>
      <c r="AM1219" s="171"/>
      <c r="AN1219" s="172"/>
      <c r="AO1219" s="173">
        <f t="shared" si="369"/>
        <v>0</v>
      </c>
      <c r="AP1219" s="174" t="s">
        <v>82</v>
      </c>
      <c r="AQ1219" s="175" t="str" cm="1">
        <f t="array" ref="AQ1219">_xlfn.IFS(OR($G1219="公衆街路灯A",$G1219="定額電灯"),$G1219&amp;AP1219,COUNTIF(G1219,"*従量電灯*"),G1219,1,"-")</f>
        <v>従量電灯</v>
      </c>
      <c r="AR1219" s="176" t="str" cm="1">
        <f t="array" ref="AR1219">_xlfn.IFS($AN1219=0,"-",OR($AH1219="対象外",$AH1219="-"),"-",OR($G1219="公衆街路灯A",$G1219="定額電灯"),_xlfn.XLOOKUP($AQ1219,削除禁止_電灯料金!$B:$B,削除禁止_電灯料金!$E:$E,0),1,"-")</f>
        <v>-</v>
      </c>
      <c r="AS1219" s="177" t="str" cm="1">
        <f t="array" ref="AS1219">_xlfn.IFS($AR1219="-","-",OR($G1219="公衆街路灯A",$G1219="定額電灯"),_xlfn.XLOOKUP(AQ1219,削除禁止_電灯料金!$B:$B,削除禁止_電灯料金!$D:$D,0),1,"-")</f>
        <v>-</v>
      </c>
      <c r="AT1219" s="176">
        <f>IFERROR(IF(OR($G1219="公衆街路灯A",$G1219="定額電灯"),"-",ROUND((_xlfn.XLOOKUP($AQ1219,削除禁止_電灯料金!$B:$B,削除禁止_電灯料金!$E:$E)*AM1219/1000*$K1219*$L1219/12),2)),"-")</f>
        <v>0</v>
      </c>
      <c r="AU1219" s="177">
        <f>IFERROR(IF(OR($G1219="公衆街路灯A",$G1219="定額電灯"),"-",ROUND((AM1219/1000*$K1219*$L1219/12)*_xlfn.XLOOKUP($A1219,削除禁止_電灯料金!K:K,削除禁止_電灯料金!M:M,"-"),2)),"-")</f>
        <v>0</v>
      </c>
      <c r="AV1219" s="178">
        <f>IFERROR(IF(OR($G1219="公衆街路灯A",$G1219="定額電灯"),ROUND((((AR1219+AS1219)*AN1219))*12*_xlfn.XLOOKUP($A1219,削除禁止_電灯料金!K:K,削除禁止_電灯料金!N:N),0),ROUND((AT1219+AU1219)*AN1219*12*_xlfn.XLOOKUP($A1219,削除禁止_電灯料金!K:K,削除禁止_電灯料金!N:N),0)),0)</f>
        <v>0</v>
      </c>
      <c r="AW1219" s="145"/>
    </row>
    <row r="1220" spans="1:49" ht="30" customHeight="1">
      <c r="A1220" s="1">
        <v>19</v>
      </c>
      <c r="B1220" s="41" t="s">
        <v>1230</v>
      </c>
      <c r="C1220" s="42"/>
      <c r="D1220" s="146" t="s">
        <v>56</v>
      </c>
      <c r="E1220" s="147" t="s">
        <v>71</v>
      </c>
      <c r="F1220" s="148" t="s">
        <v>889</v>
      </c>
      <c r="G1220" s="148" t="s">
        <v>73</v>
      </c>
      <c r="H1220" s="279"/>
      <c r="I1220" s="150"/>
      <c r="J1220" s="151"/>
      <c r="K1220" s="213">
        <v>3</v>
      </c>
      <c r="L1220" s="214">
        <v>365</v>
      </c>
      <c r="M1220" s="154" t="s">
        <v>1237</v>
      </c>
      <c r="N1220" s="119" t="s">
        <v>134</v>
      </c>
      <c r="O1220" s="120">
        <v>1</v>
      </c>
      <c r="P1220" s="155" t="s">
        <v>135</v>
      </c>
      <c r="Q1220" s="155">
        <v>0</v>
      </c>
      <c r="R1220" s="155">
        <v>0</v>
      </c>
      <c r="S1220" s="156" t="s">
        <v>1235</v>
      </c>
      <c r="T1220" s="156">
        <v>0</v>
      </c>
      <c r="U1220" s="156">
        <v>0</v>
      </c>
      <c r="V1220" s="157">
        <v>0</v>
      </c>
      <c r="W1220" s="158">
        <v>28</v>
      </c>
      <c r="X1220" s="159">
        <v>1</v>
      </c>
      <c r="Y1220" s="160">
        <v>1</v>
      </c>
      <c r="Z1220" s="161">
        <f t="shared" si="366"/>
        <v>2.5550000000000002</v>
      </c>
      <c r="AA1220" s="155">
        <v>0</v>
      </c>
      <c r="AB1220" s="162" t="s">
        <v>80</v>
      </c>
      <c r="AC1220" s="163" t="s">
        <v>56</v>
      </c>
      <c r="AD1220" s="164" t="s">
        <v>56</v>
      </c>
      <c r="AE1220" s="163" t="s">
        <v>56</v>
      </c>
      <c r="AF1220" s="164">
        <f t="shared" si="367"/>
        <v>76.650000000000006</v>
      </c>
      <c r="AG1220" s="165">
        <f t="shared" si="368"/>
        <v>9198</v>
      </c>
      <c r="AH1220" s="166" t="s">
        <v>113</v>
      </c>
      <c r="AI1220" s="167"/>
      <c r="AJ1220" s="168"/>
      <c r="AK1220" s="169"/>
      <c r="AL1220" s="170"/>
      <c r="AM1220" s="171"/>
      <c r="AN1220" s="172"/>
      <c r="AO1220" s="173">
        <f t="shared" si="369"/>
        <v>0</v>
      </c>
      <c r="AP1220" s="174" t="s">
        <v>82</v>
      </c>
      <c r="AQ1220" s="175" t="str" cm="1">
        <f t="array" ref="AQ1220">_xlfn.IFS(OR($G1220="公衆街路灯A",$G1220="定額電灯"),$G1220&amp;AP1220,COUNTIF(G1220,"*従量電灯*"),G1220,1,"-")</f>
        <v>従量電灯</v>
      </c>
      <c r="AR1220" s="176" t="str" cm="1">
        <f t="array" ref="AR1220">_xlfn.IFS($AN1220=0,"-",OR($AH1220="対象外",$AH1220="-"),"-",OR($G1220="公衆街路灯A",$G1220="定額電灯"),_xlfn.XLOOKUP($AQ1220,削除禁止_電灯料金!$B:$B,削除禁止_電灯料金!$E:$E,0),1,"-")</f>
        <v>-</v>
      </c>
      <c r="AS1220" s="177" t="str" cm="1">
        <f t="array" ref="AS1220">_xlfn.IFS($AR1220="-","-",OR($G1220="公衆街路灯A",$G1220="定額電灯"),_xlfn.XLOOKUP(AQ1220,削除禁止_電灯料金!$B:$B,削除禁止_電灯料金!$D:$D,0),1,"-")</f>
        <v>-</v>
      </c>
      <c r="AT1220" s="176">
        <f>IFERROR(IF(OR($G1220="公衆街路灯A",$G1220="定額電灯"),"-",ROUND((_xlfn.XLOOKUP($AQ1220,削除禁止_電灯料金!$B:$B,削除禁止_電灯料金!$E:$E)*AM1220/1000*$K1220*$L1220/12),2)),"-")</f>
        <v>0</v>
      </c>
      <c r="AU1220" s="177">
        <f>IFERROR(IF(OR($G1220="公衆街路灯A",$G1220="定額電灯"),"-",ROUND((AM1220/1000*$K1220*$L1220/12)*_xlfn.XLOOKUP($A1220,削除禁止_電灯料金!K:K,削除禁止_電灯料金!M:M,"-"),2)),"-")</f>
        <v>0</v>
      </c>
      <c r="AV1220" s="178">
        <f>IFERROR(IF(OR($G1220="公衆街路灯A",$G1220="定額電灯"),ROUND((((AR1220+AS1220)*AN1220))*12*_xlfn.XLOOKUP($A1220,削除禁止_電灯料金!K:K,削除禁止_電灯料金!N:N),0),ROUND((AT1220+AU1220)*AN1220*12*_xlfn.XLOOKUP($A1220,削除禁止_電灯料金!K:K,削除禁止_電灯料金!N:N),0)),0)</f>
        <v>0</v>
      </c>
      <c r="AW1220" s="145"/>
    </row>
    <row r="1221" spans="1:49" ht="30" customHeight="1">
      <c r="A1221" s="1">
        <v>19</v>
      </c>
      <c r="B1221" s="41" t="s">
        <v>1230</v>
      </c>
      <c r="C1221" s="42"/>
      <c r="D1221" s="146" t="s">
        <v>56</v>
      </c>
      <c r="E1221" s="147" t="s">
        <v>71</v>
      </c>
      <c r="F1221" s="148" t="s">
        <v>1238</v>
      </c>
      <c r="G1221" s="148" t="s">
        <v>73</v>
      </c>
      <c r="H1221" s="279"/>
      <c r="I1221" s="150"/>
      <c r="J1221" s="151"/>
      <c r="K1221" s="213">
        <v>1</v>
      </c>
      <c r="L1221" s="214">
        <v>365</v>
      </c>
      <c r="M1221" s="154" t="s">
        <v>1239</v>
      </c>
      <c r="N1221" s="119" t="s">
        <v>134</v>
      </c>
      <c r="O1221" s="120">
        <v>2</v>
      </c>
      <c r="P1221" s="155" t="s">
        <v>135</v>
      </c>
      <c r="Q1221" s="155">
        <v>0</v>
      </c>
      <c r="R1221" s="155">
        <v>0</v>
      </c>
      <c r="S1221" s="156" t="s">
        <v>1240</v>
      </c>
      <c r="T1221" s="156">
        <v>0</v>
      </c>
      <c r="U1221" s="156">
        <v>0</v>
      </c>
      <c r="V1221" s="157">
        <v>0</v>
      </c>
      <c r="W1221" s="158">
        <v>28</v>
      </c>
      <c r="X1221" s="159">
        <v>1</v>
      </c>
      <c r="Y1221" s="160">
        <v>2</v>
      </c>
      <c r="Z1221" s="161">
        <f t="shared" si="366"/>
        <v>1.7033333333333334</v>
      </c>
      <c r="AA1221" s="155">
        <v>0</v>
      </c>
      <c r="AB1221" s="162" t="s">
        <v>80</v>
      </c>
      <c r="AC1221" s="163" t="s">
        <v>56</v>
      </c>
      <c r="AD1221" s="164" t="s">
        <v>56</v>
      </c>
      <c r="AE1221" s="163" t="s">
        <v>56</v>
      </c>
      <c r="AF1221" s="164">
        <f t="shared" si="367"/>
        <v>25.55</v>
      </c>
      <c r="AG1221" s="165">
        <f t="shared" si="368"/>
        <v>6132</v>
      </c>
      <c r="AH1221" s="166" t="s">
        <v>113</v>
      </c>
      <c r="AI1221" s="167"/>
      <c r="AJ1221" s="168"/>
      <c r="AK1221" s="169"/>
      <c r="AL1221" s="170"/>
      <c r="AM1221" s="171"/>
      <c r="AN1221" s="172"/>
      <c r="AO1221" s="173">
        <f t="shared" si="369"/>
        <v>0</v>
      </c>
      <c r="AP1221" s="174" t="s">
        <v>82</v>
      </c>
      <c r="AQ1221" s="175" t="str" cm="1">
        <f t="array" ref="AQ1221">_xlfn.IFS(OR($G1221="公衆街路灯A",$G1221="定額電灯"),$G1221&amp;AP1221,COUNTIF(G1221,"*従量電灯*"),G1221,1,"-")</f>
        <v>従量電灯</v>
      </c>
      <c r="AR1221" s="176" t="str" cm="1">
        <f t="array" ref="AR1221">_xlfn.IFS($AN1221=0,"-",OR($AH1221="対象外",$AH1221="-"),"-",OR($G1221="公衆街路灯A",$G1221="定額電灯"),_xlfn.XLOOKUP($AQ1221,削除禁止_電灯料金!$B:$B,削除禁止_電灯料金!$E:$E,0),1,"-")</f>
        <v>-</v>
      </c>
      <c r="AS1221" s="177" t="str" cm="1">
        <f t="array" ref="AS1221">_xlfn.IFS($AR1221="-","-",OR($G1221="公衆街路灯A",$G1221="定額電灯"),_xlfn.XLOOKUP(AQ1221,削除禁止_電灯料金!$B:$B,削除禁止_電灯料金!$D:$D,0),1,"-")</f>
        <v>-</v>
      </c>
      <c r="AT1221" s="176">
        <f>IFERROR(IF(OR($G1221="公衆街路灯A",$G1221="定額電灯"),"-",ROUND((_xlfn.XLOOKUP($AQ1221,削除禁止_電灯料金!$B:$B,削除禁止_電灯料金!$E:$E)*AM1221/1000*$K1221*$L1221/12),2)),"-")</f>
        <v>0</v>
      </c>
      <c r="AU1221" s="177">
        <f>IFERROR(IF(OR($G1221="公衆街路灯A",$G1221="定額電灯"),"-",ROUND((AM1221/1000*$K1221*$L1221/12)*_xlfn.XLOOKUP($A1221,削除禁止_電灯料金!K:K,削除禁止_電灯料金!M:M,"-"),2)),"-")</f>
        <v>0</v>
      </c>
      <c r="AV1221" s="178">
        <f>IFERROR(IF(OR($G1221="公衆街路灯A",$G1221="定額電灯"),ROUND((((AR1221+AS1221)*AN1221))*12*_xlfn.XLOOKUP($A1221,削除禁止_電灯料金!K:K,削除禁止_電灯料金!N:N),0),ROUND((AT1221+AU1221)*AN1221*12*_xlfn.XLOOKUP($A1221,削除禁止_電灯料金!K:K,削除禁止_電灯料金!N:N),0)),0)</f>
        <v>0</v>
      </c>
      <c r="AW1221" s="145"/>
    </row>
    <row r="1222" spans="1:49" ht="30" customHeight="1">
      <c r="A1222" s="1">
        <v>19</v>
      </c>
      <c r="B1222" s="41" t="s">
        <v>1230</v>
      </c>
      <c r="C1222" s="42"/>
      <c r="D1222" s="146" t="s">
        <v>56</v>
      </c>
      <c r="E1222" s="147" t="s">
        <v>71</v>
      </c>
      <c r="F1222" s="148" t="s">
        <v>1241</v>
      </c>
      <c r="G1222" s="148" t="s">
        <v>73</v>
      </c>
      <c r="H1222" s="279"/>
      <c r="I1222" s="150"/>
      <c r="J1222" s="151"/>
      <c r="K1222" s="213">
        <v>1</v>
      </c>
      <c r="L1222" s="214">
        <v>365</v>
      </c>
      <c r="M1222" s="154" t="s">
        <v>1237</v>
      </c>
      <c r="N1222" s="119" t="s">
        <v>134</v>
      </c>
      <c r="O1222" s="120">
        <v>1</v>
      </c>
      <c r="P1222" s="155" t="s">
        <v>135</v>
      </c>
      <c r="Q1222" s="155">
        <v>0</v>
      </c>
      <c r="R1222" s="155">
        <v>0</v>
      </c>
      <c r="S1222" s="156" t="s">
        <v>1235</v>
      </c>
      <c r="T1222" s="156">
        <v>0</v>
      </c>
      <c r="U1222" s="156">
        <v>0</v>
      </c>
      <c r="V1222" s="157">
        <v>0</v>
      </c>
      <c r="W1222" s="158">
        <v>28</v>
      </c>
      <c r="X1222" s="159">
        <v>1</v>
      </c>
      <c r="Y1222" s="160">
        <v>1</v>
      </c>
      <c r="Z1222" s="161">
        <f t="shared" si="366"/>
        <v>0.85166666666666668</v>
      </c>
      <c r="AA1222" s="155">
        <v>0</v>
      </c>
      <c r="AB1222" s="162" t="s">
        <v>80</v>
      </c>
      <c r="AC1222" s="163" t="s">
        <v>56</v>
      </c>
      <c r="AD1222" s="164" t="s">
        <v>56</v>
      </c>
      <c r="AE1222" s="163" t="s">
        <v>56</v>
      </c>
      <c r="AF1222" s="164">
        <f t="shared" si="367"/>
        <v>25.55</v>
      </c>
      <c r="AG1222" s="165">
        <f t="shared" si="368"/>
        <v>3066</v>
      </c>
      <c r="AH1222" s="166" t="s">
        <v>113</v>
      </c>
      <c r="AI1222" s="167"/>
      <c r="AJ1222" s="168"/>
      <c r="AK1222" s="169"/>
      <c r="AL1222" s="170"/>
      <c r="AM1222" s="171"/>
      <c r="AN1222" s="172"/>
      <c r="AO1222" s="173">
        <f t="shared" si="369"/>
        <v>0</v>
      </c>
      <c r="AP1222" s="174" t="s">
        <v>82</v>
      </c>
      <c r="AQ1222" s="175" t="str" cm="1">
        <f t="array" ref="AQ1222">_xlfn.IFS(OR($G1222="公衆街路灯A",$G1222="定額電灯"),$G1222&amp;AP1222,COUNTIF(G1222,"*従量電灯*"),G1222,1,"-")</f>
        <v>従量電灯</v>
      </c>
      <c r="AR1222" s="176" t="str" cm="1">
        <f t="array" ref="AR1222">_xlfn.IFS($AN1222=0,"-",OR($AH1222="対象外",$AH1222="-"),"-",OR($G1222="公衆街路灯A",$G1222="定額電灯"),_xlfn.XLOOKUP($AQ1222,削除禁止_電灯料金!$B:$B,削除禁止_電灯料金!$E:$E,0),1,"-")</f>
        <v>-</v>
      </c>
      <c r="AS1222" s="177" t="str" cm="1">
        <f t="array" ref="AS1222">_xlfn.IFS($AR1222="-","-",OR($G1222="公衆街路灯A",$G1222="定額電灯"),_xlfn.XLOOKUP(AQ1222,削除禁止_電灯料金!$B:$B,削除禁止_電灯料金!$D:$D,0),1,"-")</f>
        <v>-</v>
      </c>
      <c r="AT1222" s="176">
        <f>IFERROR(IF(OR($G1222="公衆街路灯A",$G1222="定額電灯"),"-",ROUND((_xlfn.XLOOKUP($AQ1222,削除禁止_電灯料金!$B:$B,削除禁止_電灯料金!$E:$E)*AM1222/1000*$K1222*$L1222/12),2)),"-")</f>
        <v>0</v>
      </c>
      <c r="AU1222" s="177">
        <f>IFERROR(IF(OR($G1222="公衆街路灯A",$G1222="定額電灯"),"-",ROUND((AM1222/1000*$K1222*$L1222/12)*_xlfn.XLOOKUP($A1222,削除禁止_電灯料金!K:K,削除禁止_電灯料金!M:M,"-"),2)),"-")</f>
        <v>0</v>
      </c>
      <c r="AV1222" s="178">
        <f>IFERROR(IF(OR($G1222="公衆街路灯A",$G1222="定額電灯"),ROUND((((AR1222+AS1222)*AN1222))*12*_xlfn.XLOOKUP($A1222,削除禁止_電灯料金!K:K,削除禁止_電灯料金!N:N),0),ROUND((AT1222+AU1222)*AN1222*12*_xlfn.XLOOKUP($A1222,削除禁止_電灯料金!K:K,削除禁止_電灯料金!N:N),0)),0)</f>
        <v>0</v>
      </c>
      <c r="AW1222" s="145"/>
    </row>
    <row r="1223" spans="1:49" ht="30" customHeight="1">
      <c r="A1223" s="1">
        <v>19</v>
      </c>
      <c r="B1223" s="41" t="s">
        <v>1230</v>
      </c>
      <c r="C1223" s="42"/>
      <c r="D1223" s="146" t="s">
        <v>56</v>
      </c>
      <c r="E1223" s="147" t="s">
        <v>71</v>
      </c>
      <c r="F1223" s="148" t="s">
        <v>1242</v>
      </c>
      <c r="G1223" s="148" t="s">
        <v>73</v>
      </c>
      <c r="H1223" s="279"/>
      <c r="I1223" s="150"/>
      <c r="J1223" s="151"/>
      <c r="K1223" s="213">
        <v>3</v>
      </c>
      <c r="L1223" s="214">
        <v>365</v>
      </c>
      <c r="M1223" s="154" t="s">
        <v>1237</v>
      </c>
      <c r="N1223" s="119" t="s">
        <v>134</v>
      </c>
      <c r="O1223" s="120">
        <v>1</v>
      </c>
      <c r="P1223" s="155" t="s">
        <v>135</v>
      </c>
      <c r="Q1223" s="155">
        <v>0</v>
      </c>
      <c r="R1223" s="155">
        <v>0</v>
      </c>
      <c r="S1223" s="156" t="s">
        <v>1235</v>
      </c>
      <c r="T1223" s="156">
        <v>0</v>
      </c>
      <c r="U1223" s="156">
        <v>0</v>
      </c>
      <c r="V1223" s="157">
        <v>0</v>
      </c>
      <c r="W1223" s="158">
        <v>28</v>
      </c>
      <c r="X1223" s="159">
        <v>1</v>
      </c>
      <c r="Y1223" s="160">
        <v>1</v>
      </c>
      <c r="Z1223" s="161">
        <f t="shared" si="366"/>
        <v>2.5550000000000002</v>
      </c>
      <c r="AA1223" s="155">
        <v>0</v>
      </c>
      <c r="AB1223" s="162" t="s">
        <v>80</v>
      </c>
      <c r="AC1223" s="163" t="s">
        <v>56</v>
      </c>
      <c r="AD1223" s="164" t="s">
        <v>56</v>
      </c>
      <c r="AE1223" s="163" t="s">
        <v>56</v>
      </c>
      <c r="AF1223" s="164">
        <f t="shared" si="367"/>
        <v>76.650000000000006</v>
      </c>
      <c r="AG1223" s="165">
        <f t="shared" si="368"/>
        <v>9198</v>
      </c>
      <c r="AH1223" s="166" t="s">
        <v>113</v>
      </c>
      <c r="AI1223" s="167"/>
      <c r="AJ1223" s="168"/>
      <c r="AK1223" s="169"/>
      <c r="AL1223" s="170"/>
      <c r="AM1223" s="171"/>
      <c r="AN1223" s="172"/>
      <c r="AO1223" s="173">
        <f t="shared" si="369"/>
        <v>0</v>
      </c>
      <c r="AP1223" s="174" t="s">
        <v>82</v>
      </c>
      <c r="AQ1223" s="175" t="str" cm="1">
        <f t="array" ref="AQ1223">_xlfn.IFS(OR($G1223="公衆街路灯A",$G1223="定額電灯"),$G1223&amp;AP1223,COUNTIF(G1223,"*従量電灯*"),G1223,1,"-")</f>
        <v>従量電灯</v>
      </c>
      <c r="AR1223" s="176" t="str" cm="1">
        <f t="array" ref="AR1223">_xlfn.IFS($AN1223=0,"-",OR($AH1223="対象外",$AH1223="-"),"-",OR($G1223="公衆街路灯A",$G1223="定額電灯"),_xlfn.XLOOKUP($AQ1223,削除禁止_電灯料金!$B:$B,削除禁止_電灯料金!$E:$E,0),1,"-")</f>
        <v>-</v>
      </c>
      <c r="AS1223" s="177" t="str" cm="1">
        <f t="array" ref="AS1223">_xlfn.IFS($AR1223="-","-",OR($G1223="公衆街路灯A",$G1223="定額電灯"),_xlfn.XLOOKUP(AQ1223,削除禁止_電灯料金!$B:$B,削除禁止_電灯料金!$D:$D,0),1,"-")</f>
        <v>-</v>
      </c>
      <c r="AT1223" s="176">
        <f>IFERROR(IF(OR($G1223="公衆街路灯A",$G1223="定額電灯"),"-",ROUND((_xlfn.XLOOKUP($AQ1223,削除禁止_電灯料金!$B:$B,削除禁止_電灯料金!$E:$E)*AM1223/1000*$K1223*$L1223/12),2)),"-")</f>
        <v>0</v>
      </c>
      <c r="AU1223" s="177">
        <f>IFERROR(IF(OR($G1223="公衆街路灯A",$G1223="定額電灯"),"-",ROUND((AM1223/1000*$K1223*$L1223/12)*_xlfn.XLOOKUP($A1223,削除禁止_電灯料金!K:K,削除禁止_電灯料金!M:M,"-"),2)),"-")</f>
        <v>0</v>
      </c>
      <c r="AV1223" s="178">
        <f>IFERROR(IF(OR($G1223="公衆街路灯A",$G1223="定額電灯"),ROUND((((AR1223+AS1223)*AN1223))*12*_xlfn.XLOOKUP($A1223,削除禁止_電灯料金!K:K,削除禁止_電灯料金!N:N),0),ROUND((AT1223+AU1223)*AN1223*12*_xlfn.XLOOKUP($A1223,削除禁止_電灯料金!K:K,削除禁止_電灯料金!N:N),0)),0)</f>
        <v>0</v>
      </c>
      <c r="AW1223" s="145"/>
    </row>
    <row r="1224" spans="1:49" ht="30" customHeight="1">
      <c r="A1224" s="1">
        <v>19</v>
      </c>
      <c r="B1224" s="41" t="s">
        <v>1230</v>
      </c>
      <c r="C1224" s="42"/>
      <c r="D1224" s="146" t="s">
        <v>56</v>
      </c>
      <c r="E1224" s="147" t="s">
        <v>71</v>
      </c>
      <c r="F1224" s="148" t="s">
        <v>1243</v>
      </c>
      <c r="G1224" s="148" t="s">
        <v>73</v>
      </c>
      <c r="H1224" s="279"/>
      <c r="I1224" s="150"/>
      <c r="J1224" s="151"/>
      <c r="K1224" s="213">
        <v>3</v>
      </c>
      <c r="L1224" s="214">
        <v>365</v>
      </c>
      <c r="M1224" s="154" t="s">
        <v>1237</v>
      </c>
      <c r="N1224" s="119" t="s">
        <v>134</v>
      </c>
      <c r="O1224" s="120">
        <v>1</v>
      </c>
      <c r="P1224" s="155" t="s">
        <v>135</v>
      </c>
      <c r="Q1224" s="155">
        <v>0</v>
      </c>
      <c r="R1224" s="155">
        <v>0</v>
      </c>
      <c r="S1224" s="156" t="s">
        <v>1235</v>
      </c>
      <c r="T1224" s="156">
        <v>0</v>
      </c>
      <c r="U1224" s="156">
        <v>0</v>
      </c>
      <c r="V1224" s="157">
        <v>0</v>
      </c>
      <c r="W1224" s="158">
        <v>28</v>
      </c>
      <c r="X1224" s="159">
        <v>1</v>
      </c>
      <c r="Y1224" s="160">
        <v>1</v>
      </c>
      <c r="Z1224" s="161">
        <f t="shared" si="366"/>
        <v>2.5550000000000002</v>
      </c>
      <c r="AA1224" s="155">
        <v>0</v>
      </c>
      <c r="AB1224" s="162" t="s">
        <v>80</v>
      </c>
      <c r="AC1224" s="163" t="s">
        <v>56</v>
      </c>
      <c r="AD1224" s="164" t="s">
        <v>56</v>
      </c>
      <c r="AE1224" s="163" t="s">
        <v>56</v>
      </c>
      <c r="AF1224" s="164">
        <f t="shared" si="367"/>
        <v>76.650000000000006</v>
      </c>
      <c r="AG1224" s="165">
        <f t="shared" si="368"/>
        <v>9198</v>
      </c>
      <c r="AH1224" s="166" t="s">
        <v>113</v>
      </c>
      <c r="AI1224" s="167"/>
      <c r="AJ1224" s="168"/>
      <c r="AK1224" s="169"/>
      <c r="AL1224" s="170"/>
      <c r="AM1224" s="171"/>
      <c r="AN1224" s="172"/>
      <c r="AO1224" s="173">
        <f t="shared" si="369"/>
        <v>0</v>
      </c>
      <c r="AP1224" s="174" t="s">
        <v>82</v>
      </c>
      <c r="AQ1224" s="175" t="str" cm="1">
        <f t="array" ref="AQ1224">_xlfn.IFS(OR($G1224="公衆街路灯A",$G1224="定額電灯"),$G1224&amp;AP1224,COUNTIF(G1224,"*従量電灯*"),G1224,1,"-")</f>
        <v>従量電灯</v>
      </c>
      <c r="AR1224" s="176" t="str" cm="1">
        <f t="array" ref="AR1224">_xlfn.IFS($AN1224=0,"-",OR($AH1224="対象外",$AH1224="-"),"-",OR($G1224="公衆街路灯A",$G1224="定額電灯"),_xlfn.XLOOKUP($AQ1224,削除禁止_電灯料金!$B:$B,削除禁止_電灯料金!$E:$E,0),1,"-")</f>
        <v>-</v>
      </c>
      <c r="AS1224" s="177" t="str" cm="1">
        <f t="array" ref="AS1224">_xlfn.IFS($AR1224="-","-",OR($G1224="公衆街路灯A",$G1224="定額電灯"),_xlfn.XLOOKUP(AQ1224,削除禁止_電灯料金!$B:$B,削除禁止_電灯料金!$D:$D,0),1,"-")</f>
        <v>-</v>
      </c>
      <c r="AT1224" s="176">
        <f>IFERROR(IF(OR($G1224="公衆街路灯A",$G1224="定額電灯"),"-",ROUND((_xlfn.XLOOKUP($AQ1224,削除禁止_電灯料金!$B:$B,削除禁止_電灯料金!$E:$E)*AM1224/1000*$K1224*$L1224/12),2)),"-")</f>
        <v>0</v>
      </c>
      <c r="AU1224" s="177">
        <f>IFERROR(IF(OR($G1224="公衆街路灯A",$G1224="定額電灯"),"-",ROUND((AM1224/1000*$K1224*$L1224/12)*_xlfn.XLOOKUP($A1224,削除禁止_電灯料金!K:K,削除禁止_電灯料金!M:M,"-"),2)),"-")</f>
        <v>0</v>
      </c>
      <c r="AV1224" s="178">
        <f>IFERROR(IF(OR($G1224="公衆街路灯A",$G1224="定額電灯"),ROUND((((AR1224+AS1224)*AN1224))*12*_xlfn.XLOOKUP($A1224,削除禁止_電灯料金!K:K,削除禁止_電灯料金!N:N),0),ROUND((AT1224+AU1224)*AN1224*12*_xlfn.XLOOKUP($A1224,削除禁止_電灯料金!K:K,削除禁止_電灯料金!N:N),0)),0)</f>
        <v>0</v>
      </c>
      <c r="AW1224" s="145"/>
    </row>
    <row r="1225" spans="1:49" ht="30" customHeight="1">
      <c r="A1225" s="1">
        <v>19</v>
      </c>
      <c r="B1225" s="41" t="s">
        <v>1230</v>
      </c>
      <c r="C1225" s="42"/>
      <c r="D1225" s="146" t="s">
        <v>56</v>
      </c>
      <c r="E1225" s="147" t="s">
        <v>71</v>
      </c>
      <c r="F1225" s="148" t="s">
        <v>194</v>
      </c>
      <c r="G1225" s="148" t="s">
        <v>73</v>
      </c>
      <c r="H1225" s="279"/>
      <c r="I1225" s="150"/>
      <c r="J1225" s="151"/>
      <c r="K1225" s="213">
        <v>7.5</v>
      </c>
      <c r="L1225" s="214">
        <v>365</v>
      </c>
      <c r="M1225" s="154" t="s">
        <v>1244</v>
      </c>
      <c r="N1225" s="119" t="s">
        <v>234</v>
      </c>
      <c r="O1225" s="120">
        <v>2</v>
      </c>
      <c r="P1225" s="155" t="s">
        <v>1017</v>
      </c>
      <c r="Q1225" s="155">
        <v>0</v>
      </c>
      <c r="R1225" s="155" t="s">
        <v>1245</v>
      </c>
      <c r="S1225" s="156" t="s">
        <v>1235</v>
      </c>
      <c r="T1225" s="156" t="s">
        <v>235</v>
      </c>
      <c r="U1225" s="156">
        <v>0</v>
      </c>
      <c r="V1225" s="157">
        <v>0</v>
      </c>
      <c r="W1225" s="158">
        <v>36</v>
      </c>
      <c r="X1225" s="159">
        <v>17</v>
      </c>
      <c r="Y1225" s="160">
        <v>34</v>
      </c>
      <c r="Z1225" s="161">
        <f t="shared" si="366"/>
        <v>279.22500000000002</v>
      </c>
      <c r="AA1225" s="155">
        <v>0</v>
      </c>
      <c r="AB1225" s="162" t="s">
        <v>80</v>
      </c>
      <c r="AC1225" s="163" t="s">
        <v>56</v>
      </c>
      <c r="AD1225" s="164" t="s">
        <v>56</v>
      </c>
      <c r="AE1225" s="163" t="s">
        <v>56</v>
      </c>
      <c r="AF1225" s="164">
        <f t="shared" si="367"/>
        <v>246.375</v>
      </c>
      <c r="AG1225" s="165">
        <f t="shared" si="368"/>
        <v>1005210</v>
      </c>
      <c r="AH1225" s="166" t="s">
        <v>113</v>
      </c>
      <c r="AI1225" s="167"/>
      <c r="AJ1225" s="168"/>
      <c r="AK1225" s="169"/>
      <c r="AL1225" s="170"/>
      <c r="AM1225" s="171"/>
      <c r="AN1225" s="172"/>
      <c r="AO1225" s="173">
        <f t="shared" si="369"/>
        <v>0</v>
      </c>
      <c r="AP1225" s="174" t="s">
        <v>82</v>
      </c>
      <c r="AQ1225" s="175" t="str" cm="1">
        <f t="array" ref="AQ1225">_xlfn.IFS(OR($G1225="公衆街路灯A",$G1225="定額電灯"),$G1225&amp;AP1225,COUNTIF(G1225,"*従量電灯*"),G1225,1,"-")</f>
        <v>従量電灯</v>
      </c>
      <c r="AR1225" s="176" t="str" cm="1">
        <f t="array" ref="AR1225">_xlfn.IFS($AN1225=0,"-",OR($AH1225="対象外",$AH1225="-"),"-",OR($G1225="公衆街路灯A",$G1225="定額電灯"),_xlfn.XLOOKUP($AQ1225,削除禁止_電灯料金!$B:$B,削除禁止_電灯料金!$E:$E,0),1,"-")</f>
        <v>-</v>
      </c>
      <c r="AS1225" s="177" t="str" cm="1">
        <f t="array" ref="AS1225">_xlfn.IFS($AR1225="-","-",OR($G1225="公衆街路灯A",$G1225="定額電灯"),_xlfn.XLOOKUP(AQ1225,削除禁止_電灯料金!$B:$B,削除禁止_電灯料金!$D:$D,0),1,"-")</f>
        <v>-</v>
      </c>
      <c r="AT1225" s="176">
        <f>IFERROR(IF(OR($G1225="公衆街路灯A",$G1225="定額電灯"),"-",ROUND((_xlfn.XLOOKUP($AQ1225,削除禁止_電灯料金!$B:$B,削除禁止_電灯料金!$E:$E)*AM1225/1000*$K1225*$L1225/12),2)),"-")</f>
        <v>0</v>
      </c>
      <c r="AU1225" s="177">
        <f>IFERROR(IF(OR($G1225="公衆街路灯A",$G1225="定額電灯"),"-",ROUND((AM1225/1000*$K1225*$L1225/12)*_xlfn.XLOOKUP($A1225,削除禁止_電灯料金!K:K,削除禁止_電灯料金!M:M,"-"),2)),"-")</f>
        <v>0</v>
      </c>
      <c r="AV1225" s="178">
        <f>IFERROR(IF(OR($G1225="公衆街路灯A",$G1225="定額電灯"),ROUND((((AR1225+AS1225)*AN1225))*12*_xlfn.XLOOKUP($A1225,削除禁止_電灯料金!K:K,削除禁止_電灯料金!N:N),0),ROUND((AT1225+AU1225)*AN1225*12*_xlfn.XLOOKUP($A1225,削除禁止_電灯料金!K:K,削除禁止_電灯料金!N:N),0)),0)</f>
        <v>0</v>
      </c>
      <c r="AW1225" s="145"/>
    </row>
    <row r="1226" spans="1:49" ht="30" customHeight="1">
      <c r="A1226" s="1">
        <v>19</v>
      </c>
      <c r="B1226" s="41" t="s">
        <v>1230</v>
      </c>
      <c r="C1226" s="42"/>
      <c r="D1226" s="146" t="s">
        <v>56</v>
      </c>
      <c r="E1226" s="147" t="s">
        <v>71</v>
      </c>
      <c r="F1226" s="148" t="s">
        <v>1246</v>
      </c>
      <c r="G1226" s="148" t="s">
        <v>73</v>
      </c>
      <c r="H1226" s="279"/>
      <c r="I1226" s="150"/>
      <c r="J1226" s="151"/>
      <c r="K1226" s="213">
        <v>7.5</v>
      </c>
      <c r="L1226" s="214">
        <v>365</v>
      </c>
      <c r="M1226" s="154" t="s">
        <v>1244</v>
      </c>
      <c r="N1226" s="119" t="s">
        <v>234</v>
      </c>
      <c r="O1226" s="120">
        <v>2</v>
      </c>
      <c r="P1226" s="155" t="s">
        <v>1017</v>
      </c>
      <c r="Q1226" s="155">
        <v>0</v>
      </c>
      <c r="R1226" s="155" t="s">
        <v>1245</v>
      </c>
      <c r="S1226" s="156" t="s">
        <v>1235</v>
      </c>
      <c r="T1226" s="156" t="s">
        <v>235</v>
      </c>
      <c r="U1226" s="156">
        <v>0</v>
      </c>
      <c r="V1226" s="157">
        <v>0</v>
      </c>
      <c r="W1226" s="158">
        <v>36</v>
      </c>
      <c r="X1226" s="159">
        <v>4</v>
      </c>
      <c r="Y1226" s="160">
        <v>8</v>
      </c>
      <c r="Z1226" s="161">
        <f t="shared" si="366"/>
        <v>65.7</v>
      </c>
      <c r="AA1226" s="155">
        <v>0</v>
      </c>
      <c r="AB1226" s="162" t="s">
        <v>80</v>
      </c>
      <c r="AC1226" s="163" t="s">
        <v>56</v>
      </c>
      <c r="AD1226" s="164" t="s">
        <v>56</v>
      </c>
      <c r="AE1226" s="163" t="s">
        <v>56</v>
      </c>
      <c r="AF1226" s="164">
        <f t="shared" si="367"/>
        <v>246.375</v>
      </c>
      <c r="AG1226" s="165">
        <f t="shared" si="368"/>
        <v>236520</v>
      </c>
      <c r="AH1226" s="166" t="s">
        <v>113</v>
      </c>
      <c r="AI1226" s="167"/>
      <c r="AJ1226" s="168"/>
      <c r="AK1226" s="169"/>
      <c r="AL1226" s="170"/>
      <c r="AM1226" s="171"/>
      <c r="AN1226" s="172"/>
      <c r="AO1226" s="173">
        <f t="shared" si="369"/>
        <v>0</v>
      </c>
      <c r="AP1226" s="174" t="s">
        <v>82</v>
      </c>
      <c r="AQ1226" s="175" t="str" cm="1">
        <f t="array" ref="AQ1226">_xlfn.IFS(OR($G1226="公衆街路灯A",$G1226="定額電灯"),$G1226&amp;AP1226,COUNTIF(G1226,"*従量電灯*"),G1226,1,"-")</f>
        <v>従量電灯</v>
      </c>
      <c r="AR1226" s="176" t="str" cm="1">
        <f t="array" ref="AR1226">_xlfn.IFS($AN1226=0,"-",OR($AH1226="対象外",$AH1226="-"),"-",OR($G1226="公衆街路灯A",$G1226="定額電灯"),_xlfn.XLOOKUP($AQ1226,削除禁止_電灯料金!$B:$B,削除禁止_電灯料金!$E:$E,0),1,"-")</f>
        <v>-</v>
      </c>
      <c r="AS1226" s="177" t="str" cm="1">
        <f t="array" ref="AS1226">_xlfn.IFS($AR1226="-","-",OR($G1226="公衆街路灯A",$G1226="定額電灯"),_xlfn.XLOOKUP(AQ1226,削除禁止_電灯料金!$B:$B,削除禁止_電灯料金!$D:$D,0),1,"-")</f>
        <v>-</v>
      </c>
      <c r="AT1226" s="176">
        <f>IFERROR(IF(OR($G1226="公衆街路灯A",$G1226="定額電灯"),"-",ROUND((_xlfn.XLOOKUP($AQ1226,削除禁止_電灯料金!$B:$B,削除禁止_電灯料金!$E:$E)*AM1226/1000*$K1226*$L1226/12),2)),"-")</f>
        <v>0</v>
      </c>
      <c r="AU1226" s="177">
        <f>IFERROR(IF(OR($G1226="公衆街路灯A",$G1226="定額電灯"),"-",ROUND((AM1226/1000*$K1226*$L1226/12)*_xlfn.XLOOKUP($A1226,削除禁止_電灯料金!K:K,削除禁止_電灯料金!M:M,"-"),2)),"-")</f>
        <v>0</v>
      </c>
      <c r="AV1226" s="178">
        <f>IFERROR(IF(OR($G1226="公衆街路灯A",$G1226="定額電灯"),ROUND((((AR1226+AS1226)*AN1226))*12*_xlfn.XLOOKUP($A1226,削除禁止_電灯料金!K:K,削除禁止_電灯料金!N:N),0),ROUND((AT1226+AU1226)*AN1226*12*_xlfn.XLOOKUP($A1226,削除禁止_電灯料金!K:K,削除禁止_電灯料金!N:N),0)),0)</f>
        <v>0</v>
      </c>
      <c r="AW1226" s="145"/>
    </row>
    <row r="1227" spans="1:49" ht="30" customHeight="1">
      <c r="A1227" s="1">
        <v>19</v>
      </c>
      <c r="B1227" s="41" t="s">
        <v>1230</v>
      </c>
      <c r="C1227" s="42"/>
      <c r="D1227" s="146"/>
      <c r="E1227" s="147"/>
      <c r="F1227" s="148"/>
      <c r="G1227" s="148"/>
      <c r="H1227" s="351"/>
      <c r="I1227" s="150"/>
      <c r="J1227" s="151"/>
      <c r="K1227" s="213"/>
      <c r="L1227" s="214"/>
      <c r="M1227" s="154"/>
      <c r="N1227" s="119">
        <v>0</v>
      </c>
      <c r="O1227" s="120">
        <v>0</v>
      </c>
      <c r="P1227" s="155">
        <v>0</v>
      </c>
      <c r="Q1227" s="155">
        <v>0</v>
      </c>
      <c r="R1227" s="155">
        <v>0</v>
      </c>
      <c r="S1227" s="156">
        <v>0</v>
      </c>
      <c r="T1227" s="156">
        <v>0</v>
      </c>
      <c r="U1227" s="156">
        <v>0</v>
      </c>
      <c r="V1227" s="157">
        <v>0</v>
      </c>
      <c r="W1227" s="158">
        <v>0</v>
      </c>
      <c r="X1227" s="159"/>
      <c r="Y1227" s="160">
        <v>0</v>
      </c>
      <c r="Z1227" s="161">
        <v>0</v>
      </c>
      <c r="AA1227" s="155">
        <v>0</v>
      </c>
      <c r="AB1227" s="162" t="s">
        <v>56</v>
      </c>
      <c r="AC1227" s="163" t="s">
        <v>56</v>
      </c>
      <c r="AD1227" s="164" t="s">
        <v>56</v>
      </c>
      <c r="AE1227" s="163" t="s">
        <v>56</v>
      </c>
      <c r="AF1227" s="164" t="s">
        <v>56</v>
      </c>
      <c r="AG1227" s="165">
        <v>0</v>
      </c>
      <c r="AH1227" s="166" t="s">
        <v>56</v>
      </c>
      <c r="AI1227" s="167"/>
      <c r="AJ1227" s="168"/>
      <c r="AK1227" s="169"/>
      <c r="AL1227" s="170"/>
      <c r="AM1227" s="171"/>
      <c r="AN1227" s="172"/>
      <c r="AO1227" s="173">
        <f t="shared" si="369"/>
        <v>0</v>
      </c>
      <c r="AP1227" s="174" t="s">
        <v>82</v>
      </c>
      <c r="AQ1227" s="175" t="str" cm="1">
        <f t="array" ref="AQ1227">_xlfn.IFS(OR($G1227="公衆街路灯A",$G1227="定額電灯"),$G1227&amp;AP1227,COUNTIF(G1227,"*従量電灯*"),G1227,1,"-")</f>
        <v>-</v>
      </c>
      <c r="AR1227" s="176" t="str" cm="1">
        <f t="array" ref="AR1227">_xlfn.IFS($AN1227=0,"-",OR($AH1227="対象外",$AH1227="-"),"-",OR($G1227="公衆街路灯A",$G1227="定額電灯"),_xlfn.XLOOKUP($AQ1227,削除禁止_電灯料金!$B:$B,削除禁止_電灯料金!$E:$E,0),1,"-")</f>
        <v>-</v>
      </c>
      <c r="AS1227" s="177" t="str" cm="1">
        <f t="array" ref="AS1227">_xlfn.IFS($AR1227="-","-",OR($G1227="公衆街路灯A",$G1227="定額電灯"),_xlfn.XLOOKUP(AQ1227,削除禁止_電灯料金!$B:$B,削除禁止_電灯料金!$D:$D,0),1,"-")</f>
        <v>-</v>
      </c>
      <c r="AT1227" s="176" t="str">
        <f>IFERROR(IF(OR($G1227="公衆街路灯A",$G1227="定額電灯"),"-",ROUND((_xlfn.XLOOKUP($AQ1227,削除禁止_電灯料金!$B:$B,削除禁止_電灯料金!$E:$E)*AM1227/1000*$K1227*$L1227/12),2)),"-")</f>
        <v>-</v>
      </c>
      <c r="AU1227" s="177">
        <f>IFERROR(IF(OR($G1227="公衆街路灯A",$G1227="定額電灯"),"-",ROUND((AM1227/1000*$K1227*$L1227/12)*_xlfn.XLOOKUP($A1227,削除禁止_電灯料金!K:K,削除禁止_電灯料金!M:M,"-"),2)),"-")</f>
        <v>0</v>
      </c>
      <c r="AV1227" s="178">
        <f>IFERROR(IF(OR($G1227="公衆街路灯A",$G1227="定額電灯"),ROUND((((AR1227+AS1227)*AN1227))*12*_xlfn.XLOOKUP($A1227,削除禁止_電灯料金!K:K,削除禁止_電灯料金!N:N),0),ROUND((AT1227+AU1227)*AN1227*12*_xlfn.XLOOKUP($A1227,削除禁止_電灯料金!K:K,削除禁止_電灯料金!N:N),0)),0)</f>
        <v>0</v>
      </c>
      <c r="AW1227" s="145"/>
    </row>
    <row r="1228" spans="1:49" ht="30" customHeight="1">
      <c r="A1228" s="1">
        <v>19</v>
      </c>
      <c r="B1228" s="41" t="s">
        <v>1230</v>
      </c>
      <c r="C1228" s="42"/>
      <c r="D1228" s="146"/>
      <c r="E1228" s="147" t="s">
        <v>219</v>
      </c>
      <c r="F1228" s="148" t="s">
        <v>219</v>
      </c>
      <c r="G1228" s="148"/>
      <c r="H1228" s="149"/>
      <c r="I1228" s="150"/>
      <c r="J1228" s="151"/>
      <c r="K1228" s="213"/>
      <c r="L1228" s="214"/>
      <c r="M1228" s="179" t="s">
        <v>82</v>
      </c>
      <c r="N1228" s="119">
        <v>0</v>
      </c>
      <c r="O1228" s="120">
        <v>0</v>
      </c>
      <c r="P1228" s="155">
        <v>0</v>
      </c>
      <c r="Q1228" s="155">
        <v>0</v>
      </c>
      <c r="R1228" s="155">
        <v>0</v>
      </c>
      <c r="S1228" s="156">
        <v>0</v>
      </c>
      <c r="T1228" s="156">
        <v>0</v>
      </c>
      <c r="U1228" s="156">
        <v>0</v>
      </c>
      <c r="V1228" s="157">
        <v>0</v>
      </c>
      <c r="W1228" s="158">
        <v>0</v>
      </c>
      <c r="X1228" s="159"/>
      <c r="Y1228" s="160">
        <v>0</v>
      </c>
      <c r="Z1228" s="161">
        <v>0</v>
      </c>
      <c r="AA1228" s="155">
        <v>0</v>
      </c>
      <c r="AB1228" s="162" t="s">
        <v>56</v>
      </c>
      <c r="AC1228" s="163" t="s">
        <v>56</v>
      </c>
      <c r="AD1228" s="164" t="s">
        <v>56</v>
      </c>
      <c r="AE1228" s="163" t="s">
        <v>56</v>
      </c>
      <c r="AF1228" s="164" t="s">
        <v>56</v>
      </c>
      <c r="AG1228" s="165">
        <v>0</v>
      </c>
      <c r="AH1228" s="166" t="s">
        <v>56</v>
      </c>
      <c r="AI1228" s="167"/>
      <c r="AJ1228" s="168"/>
      <c r="AK1228" s="169"/>
      <c r="AL1228" s="170"/>
      <c r="AM1228" s="171"/>
      <c r="AN1228" s="172"/>
      <c r="AO1228" s="173">
        <f t="shared" si="369"/>
        <v>0</v>
      </c>
      <c r="AP1228" s="174" t="s">
        <v>82</v>
      </c>
      <c r="AQ1228" s="175" t="str" cm="1">
        <f t="array" ref="AQ1228">_xlfn.IFS(OR($G1228="公衆街路灯A",$G1228="定額電灯"),$G1228&amp;AP1228,COUNTIF(G1228,"*従量電灯*"),G1228,1,"-")</f>
        <v>-</v>
      </c>
      <c r="AR1228" s="176" t="str" cm="1">
        <f t="array" ref="AR1228">_xlfn.IFS($AN1228=0,"-",OR($AH1228="対象外",$AH1228="-"),"-",OR($G1228="公衆街路灯A",$G1228="定額電灯"),_xlfn.XLOOKUP($AQ1228,削除禁止_電灯料金!$B:$B,削除禁止_電灯料金!$E:$E,0),1,"-")</f>
        <v>-</v>
      </c>
      <c r="AS1228" s="177" t="str" cm="1">
        <f t="array" ref="AS1228">_xlfn.IFS($AR1228="-","-",OR($G1228="公衆街路灯A",$G1228="定額電灯"),_xlfn.XLOOKUP(AQ1228,削除禁止_電灯料金!$B:$B,削除禁止_電灯料金!$D:$D,0),1,"-")</f>
        <v>-</v>
      </c>
      <c r="AT1228" s="176" t="str">
        <f>IFERROR(IF(OR($G1228="公衆街路灯A",$G1228="定額電灯"),"-",ROUND((_xlfn.XLOOKUP($AQ1228,削除禁止_電灯料金!$B:$B,削除禁止_電灯料金!$E:$E)*AM1228/1000*$K1228*$L1228/12),2)),"-")</f>
        <v>-</v>
      </c>
      <c r="AU1228" s="177">
        <f>IFERROR(IF(OR($G1228="公衆街路灯A",$G1228="定額電灯"),"-",ROUND((AM1228/1000*$K1228*$L1228/12)*_xlfn.XLOOKUP($A1228,削除禁止_電灯料金!K:K,削除禁止_電灯料金!M:M,"-"),2)),"-")</f>
        <v>0</v>
      </c>
      <c r="AV1228" s="178">
        <f>IFERROR(IF(OR($G1228="公衆街路灯A",$G1228="定額電灯"),ROUND((((AR1228+AS1228)*AN1228))*12*_xlfn.XLOOKUP($A1228,削除禁止_電灯料金!K:K,削除禁止_電灯料金!N:N),0),ROUND((AT1228+AU1228)*AN1228*12*_xlfn.XLOOKUP($A1228,削除禁止_電灯料金!K:K,削除禁止_電灯料金!N:N),0)),0)</f>
        <v>0</v>
      </c>
      <c r="AW1228" s="145"/>
    </row>
    <row r="1229" spans="1:49" ht="30" customHeight="1">
      <c r="A1229" s="1">
        <v>19</v>
      </c>
      <c r="B1229" s="41" t="s">
        <v>1230</v>
      </c>
      <c r="C1229" s="42"/>
      <c r="D1229" s="146"/>
      <c r="E1229" s="147" t="s">
        <v>219</v>
      </c>
      <c r="F1229" s="148" t="s">
        <v>219</v>
      </c>
      <c r="G1229" s="148"/>
      <c r="H1229" s="149"/>
      <c r="I1229" s="150"/>
      <c r="J1229" s="151"/>
      <c r="K1229" s="213"/>
      <c r="L1229" s="214"/>
      <c r="M1229" s="179" t="s">
        <v>82</v>
      </c>
      <c r="N1229" s="119">
        <v>0</v>
      </c>
      <c r="O1229" s="120">
        <v>0</v>
      </c>
      <c r="P1229" s="155">
        <v>0</v>
      </c>
      <c r="Q1229" s="155">
        <v>0</v>
      </c>
      <c r="R1229" s="155">
        <v>0</v>
      </c>
      <c r="S1229" s="156">
        <v>0</v>
      </c>
      <c r="T1229" s="156">
        <v>0</v>
      </c>
      <c r="U1229" s="156">
        <v>0</v>
      </c>
      <c r="V1229" s="157">
        <v>0</v>
      </c>
      <c r="W1229" s="158">
        <v>0</v>
      </c>
      <c r="X1229" s="159"/>
      <c r="Y1229" s="160">
        <v>0</v>
      </c>
      <c r="Z1229" s="161">
        <v>0</v>
      </c>
      <c r="AA1229" s="155">
        <v>0</v>
      </c>
      <c r="AB1229" s="162" t="s">
        <v>56</v>
      </c>
      <c r="AC1229" s="163" t="s">
        <v>56</v>
      </c>
      <c r="AD1229" s="164" t="s">
        <v>56</v>
      </c>
      <c r="AE1229" s="163" t="s">
        <v>56</v>
      </c>
      <c r="AF1229" s="164" t="s">
        <v>56</v>
      </c>
      <c r="AG1229" s="165">
        <v>0</v>
      </c>
      <c r="AH1229" s="166" t="s">
        <v>56</v>
      </c>
      <c r="AI1229" s="167"/>
      <c r="AJ1229" s="168"/>
      <c r="AK1229" s="169"/>
      <c r="AL1229" s="170"/>
      <c r="AM1229" s="171"/>
      <c r="AN1229" s="172"/>
      <c r="AO1229" s="173">
        <f t="shared" si="369"/>
        <v>0</v>
      </c>
      <c r="AP1229" s="174" t="s">
        <v>82</v>
      </c>
      <c r="AQ1229" s="175" t="str" cm="1">
        <f t="array" ref="AQ1229">_xlfn.IFS(OR($G1229="公衆街路灯A",$G1229="定額電灯"),$G1229&amp;AP1229,COUNTIF(G1229,"*従量電灯*"),G1229,1,"-")</f>
        <v>-</v>
      </c>
      <c r="AR1229" s="176" t="str" cm="1">
        <f t="array" ref="AR1229">_xlfn.IFS($AN1229=0,"-",OR($AH1229="対象外",$AH1229="-"),"-",OR($G1229="公衆街路灯A",$G1229="定額電灯"),_xlfn.XLOOKUP($AQ1229,削除禁止_電灯料金!$B:$B,削除禁止_電灯料金!$E:$E,0),1,"-")</f>
        <v>-</v>
      </c>
      <c r="AS1229" s="177" t="str" cm="1">
        <f t="array" ref="AS1229">_xlfn.IFS($AR1229="-","-",OR($G1229="公衆街路灯A",$G1229="定額電灯"),_xlfn.XLOOKUP(AQ1229,削除禁止_電灯料金!$B:$B,削除禁止_電灯料金!$D:$D,0),1,"-")</f>
        <v>-</v>
      </c>
      <c r="AT1229" s="176" t="str">
        <f>IFERROR(IF(OR($G1229="公衆街路灯A",$G1229="定額電灯"),"-",ROUND((_xlfn.XLOOKUP($AQ1229,削除禁止_電灯料金!$B:$B,削除禁止_電灯料金!$E:$E)*AM1229/1000*$K1229*$L1229/12),2)),"-")</f>
        <v>-</v>
      </c>
      <c r="AU1229" s="177">
        <f>IFERROR(IF(OR($G1229="公衆街路灯A",$G1229="定額電灯"),"-",ROUND((AM1229/1000*$K1229*$L1229/12)*_xlfn.XLOOKUP($A1229,削除禁止_電灯料金!K:K,削除禁止_電灯料金!M:M,"-"),2)),"-")</f>
        <v>0</v>
      </c>
      <c r="AV1229" s="178">
        <f>IFERROR(IF(OR($G1229="公衆街路灯A",$G1229="定額電灯"),ROUND((((AR1229+AS1229)*AN1229))*12*_xlfn.XLOOKUP($A1229,削除禁止_電灯料金!K:K,削除禁止_電灯料金!N:N),0),ROUND((AT1229+AU1229)*AN1229*12*_xlfn.XLOOKUP($A1229,削除禁止_電灯料金!K:K,削除禁止_電灯料金!N:N),0)),0)</f>
        <v>0</v>
      </c>
      <c r="AW1229" s="145"/>
    </row>
    <row r="1230" spans="1:49" ht="30" customHeight="1" thickBot="1">
      <c r="A1230" s="1">
        <v>19</v>
      </c>
      <c r="B1230" s="41" t="s">
        <v>1230</v>
      </c>
      <c r="C1230" s="42"/>
      <c r="D1230" s="215"/>
      <c r="E1230" s="216" t="s">
        <v>219</v>
      </c>
      <c r="F1230" s="217" t="s">
        <v>219</v>
      </c>
      <c r="G1230" s="216"/>
      <c r="H1230" s="216"/>
      <c r="I1230" s="218"/>
      <c r="J1230" s="219"/>
      <c r="K1230" s="220"/>
      <c r="L1230" s="221"/>
      <c r="M1230" s="222" t="s">
        <v>82</v>
      </c>
      <c r="N1230" s="223">
        <v>0</v>
      </c>
      <c r="O1230" s="224">
        <v>0</v>
      </c>
      <c r="P1230" s="225">
        <v>0</v>
      </c>
      <c r="Q1230" s="225">
        <v>0</v>
      </c>
      <c r="R1230" s="225">
        <v>0</v>
      </c>
      <c r="S1230" s="226">
        <v>0</v>
      </c>
      <c r="T1230" s="226">
        <v>0</v>
      </c>
      <c r="U1230" s="226">
        <v>0</v>
      </c>
      <c r="V1230" s="227">
        <v>0</v>
      </c>
      <c r="W1230" s="228">
        <v>0</v>
      </c>
      <c r="X1230" s="229"/>
      <c r="Y1230" s="410">
        <v>0</v>
      </c>
      <c r="Z1230" s="230">
        <v>0</v>
      </c>
      <c r="AA1230" s="225">
        <v>0</v>
      </c>
      <c r="AB1230" s="231" t="s">
        <v>56</v>
      </c>
      <c r="AC1230" s="232" t="s">
        <v>56</v>
      </c>
      <c r="AD1230" s="411" t="s">
        <v>56</v>
      </c>
      <c r="AE1230" s="232" t="s">
        <v>56</v>
      </c>
      <c r="AF1230" s="411" t="s">
        <v>56</v>
      </c>
      <c r="AG1230" s="412">
        <v>0</v>
      </c>
      <c r="AH1230" s="413" t="s">
        <v>56</v>
      </c>
      <c r="AI1230" s="236"/>
      <c r="AJ1230" s="237"/>
      <c r="AK1230" s="238"/>
      <c r="AL1230" s="239"/>
      <c r="AM1230" s="240"/>
      <c r="AN1230" s="241"/>
      <c r="AO1230" s="242">
        <f t="shared" si="369"/>
        <v>0</v>
      </c>
      <c r="AP1230" s="243" t="s">
        <v>82</v>
      </c>
      <c r="AQ1230" s="414" t="str" cm="1">
        <f t="array" ref="AQ1230">_xlfn.IFS(OR($G1230="公衆街路灯A",$G1230="定額電灯"),$G1230&amp;AP1230,COUNTIF(G1230,"*従量電灯*"),G1230,1,"-")</f>
        <v>-</v>
      </c>
      <c r="AR1230" s="415" t="str" cm="1">
        <f t="array" ref="AR1230">_xlfn.IFS($AN1230=0,"-",OR($AH1230="対象外",$AH1230="-"),"-",OR($G1230="公衆街路灯A",$G1230="定額電灯"),_xlfn.XLOOKUP($AQ1230,削除禁止_電灯料金!$B:$B,削除禁止_電灯料金!$E:$E,0),1,"-")</f>
        <v>-</v>
      </c>
      <c r="AS1230" s="416" t="str" cm="1">
        <f t="array" ref="AS1230">_xlfn.IFS($AR1230="-","-",OR($G1230="公衆街路灯A",$G1230="定額電灯"),_xlfn.XLOOKUP(AQ1230,削除禁止_電灯料金!$B:$B,削除禁止_電灯料金!$D:$D,0),1,"-")</f>
        <v>-</v>
      </c>
      <c r="AT1230" s="415" t="str">
        <f>IFERROR(IF(OR($G1230="公衆街路灯A",$G1230="定額電灯"),"-",ROUND((_xlfn.XLOOKUP($AQ1230,削除禁止_電灯料金!$B:$B,削除禁止_電灯料金!$E:$E)*AM1230/1000*$K1230*$L1230/12),2)),"-")</f>
        <v>-</v>
      </c>
      <c r="AU1230" s="416">
        <f>IFERROR(IF(OR($G1230="公衆街路灯A",$G1230="定額電灯"),"-",ROUND((AM1230/1000*$K1230*$L1230/12)*_xlfn.XLOOKUP($A1230,削除禁止_電灯料金!K:K,削除禁止_電灯料金!M:M,"-"),2)),"-")</f>
        <v>0</v>
      </c>
      <c r="AV1230" s="247">
        <f>IFERROR(IF(OR($G1230="公衆街路灯A",$G1230="定額電灯"),ROUND((((AR1230+AS1230)*AN1230))*12*_xlfn.XLOOKUP($A1230,削除禁止_電灯料金!K:K,削除禁止_電灯料金!N:N),0),ROUND((AT1230+AU1230)*AN1230*12*_xlfn.XLOOKUP($A1230,削除禁止_電灯料金!K:K,削除禁止_電灯料金!N:N),0)),0)</f>
        <v>0</v>
      </c>
      <c r="AW1230" s="145"/>
    </row>
    <row r="1231" spans="1:49" ht="30" customHeight="1">
      <c r="A1231" s="1"/>
      <c r="B1231" s="41"/>
      <c r="C1231" s="248"/>
    </row>
    <row r="1232" spans="1:49" ht="30" customHeight="1">
      <c r="A1232" s="1">
        <v>20</v>
      </c>
      <c r="B1232" s="319" t="s">
        <v>1247</v>
      </c>
      <c r="C1232" s="42"/>
      <c r="D1232" s="4" t="s">
        <v>1248</v>
      </c>
      <c r="E1232" s="43"/>
      <c r="F1232" s="44"/>
      <c r="G1232" s="44"/>
      <c r="H1232" s="45"/>
      <c r="I1232" s="43"/>
      <c r="J1232" s="43"/>
      <c r="K1232" s="43"/>
      <c r="L1232" s="43"/>
      <c r="M1232" s="43"/>
      <c r="N1232" s="46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7"/>
      <c r="AI1232" s="48"/>
      <c r="AJ1232" s="48"/>
      <c r="AK1232" s="47"/>
      <c r="AL1232" s="49"/>
      <c r="AM1232" s="47"/>
      <c r="AN1232" s="47"/>
      <c r="AO1232" s="47"/>
      <c r="AP1232" s="47"/>
      <c r="AQ1232" s="49"/>
      <c r="AR1232" s="47"/>
      <c r="AS1232" s="47"/>
      <c r="AT1232" s="47"/>
      <c r="AU1232" s="47"/>
      <c r="AV1232" s="47"/>
      <c r="AW1232" s="47"/>
    </row>
    <row r="1233" spans="1:49" ht="30" customHeight="1">
      <c r="A1233" s="1">
        <v>20</v>
      </c>
      <c r="B1233" s="319" t="s">
        <v>1247</v>
      </c>
      <c r="C1233" s="42"/>
      <c r="D1233" s="43"/>
      <c r="E1233" s="43"/>
      <c r="F1233" s="44"/>
      <c r="G1233" s="44"/>
      <c r="H1233" s="45"/>
      <c r="I1233" s="43"/>
      <c r="J1233" s="43"/>
      <c r="K1233" s="43"/>
      <c r="L1233" s="43"/>
      <c r="M1233" s="43"/>
      <c r="N1233" s="46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7"/>
      <c r="AI1233" s="50"/>
      <c r="AJ1233" s="48"/>
      <c r="AK1233" s="47"/>
      <c r="AL1233" s="49"/>
      <c r="AM1233" s="47"/>
      <c r="AN1233" s="47"/>
      <c r="AO1233" s="51"/>
      <c r="AP1233" s="47"/>
      <c r="AQ1233" s="49"/>
      <c r="AR1233" s="51"/>
      <c r="AS1233" s="51"/>
      <c r="AT1233" s="51"/>
      <c r="AU1233" s="51"/>
      <c r="AV1233" s="47"/>
      <c r="AW1233" s="47"/>
    </row>
    <row r="1234" spans="1:49" ht="30" customHeight="1">
      <c r="A1234" s="1">
        <v>20</v>
      </c>
      <c r="B1234" s="319" t="s">
        <v>1247</v>
      </c>
      <c r="C1234" s="42"/>
      <c r="D1234" s="52" t="s">
        <v>47</v>
      </c>
      <c r="E1234" s="52"/>
      <c r="F1234" s="53">
        <v>10</v>
      </c>
      <c r="G1234" s="44"/>
      <c r="H1234" s="45"/>
      <c r="I1234" s="54"/>
      <c r="J1234" s="54"/>
      <c r="K1234" s="55"/>
      <c r="L1234" s="46"/>
      <c r="M1234" s="46"/>
      <c r="N1234" s="56"/>
      <c r="O1234" s="56"/>
      <c r="P1234" s="56"/>
      <c r="Q1234" s="56"/>
      <c r="R1234" s="56"/>
      <c r="S1234" s="56"/>
      <c r="T1234" s="56"/>
      <c r="U1234" s="56"/>
      <c r="V1234" s="56"/>
      <c r="W1234" s="56"/>
      <c r="X1234" s="56"/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47"/>
      <c r="AI1234" s="50"/>
      <c r="AJ1234" s="48"/>
      <c r="AK1234" s="47"/>
      <c r="AL1234" s="49"/>
      <c r="AM1234" s="47"/>
      <c r="AN1234" s="47"/>
      <c r="AO1234" s="47"/>
      <c r="AP1234" s="47"/>
      <c r="AQ1234" s="49"/>
      <c r="AR1234" s="47"/>
      <c r="AS1234" s="47"/>
      <c r="AT1234" s="47"/>
      <c r="AU1234" s="47"/>
      <c r="AV1234" s="47"/>
      <c r="AW1234" s="47"/>
    </row>
    <row r="1235" spans="1:49" ht="30" customHeight="1" thickBot="1">
      <c r="A1235" s="1">
        <v>20</v>
      </c>
      <c r="B1235" s="319" t="s">
        <v>1247</v>
      </c>
      <c r="C1235" s="42"/>
      <c r="D1235" s="57" t="s">
        <v>48</v>
      </c>
      <c r="E1235" s="57"/>
      <c r="F1235" s="58">
        <v>10</v>
      </c>
      <c r="G1235" s="44"/>
      <c r="H1235" s="45"/>
      <c r="I1235" s="54"/>
      <c r="J1235" s="54"/>
      <c r="K1235" s="55"/>
      <c r="L1235" s="46"/>
      <c r="M1235" s="46"/>
      <c r="N1235" s="56"/>
      <c r="O1235" s="56"/>
      <c r="P1235" s="56"/>
      <c r="Q1235" s="56"/>
      <c r="R1235" s="56"/>
      <c r="S1235" s="56"/>
      <c r="T1235" s="56"/>
      <c r="U1235" s="56"/>
      <c r="V1235" s="56"/>
      <c r="W1235" s="56"/>
      <c r="X1235" s="56"/>
      <c r="Y1235" s="56"/>
      <c r="Z1235" s="56"/>
      <c r="AA1235" s="56"/>
      <c r="AB1235" s="56"/>
      <c r="AC1235" s="56"/>
      <c r="AD1235" s="56"/>
      <c r="AE1235" s="56"/>
      <c r="AF1235" s="56"/>
      <c r="AG1235" s="56"/>
      <c r="AH1235" s="47"/>
      <c r="AI1235" s="50"/>
      <c r="AJ1235" s="48"/>
      <c r="AK1235" s="47"/>
      <c r="AL1235" s="49"/>
      <c r="AM1235" s="47"/>
      <c r="AN1235" s="47"/>
      <c r="AO1235" s="47"/>
      <c r="AP1235" s="47"/>
      <c r="AQ1235" s="49"/>
      <c r="AR1235" s="47"/>
      <c r="AS1235" s="47"/>
      <c r="AT1235" s="47"/>
      <c r="AU1235" s="47"/>
      <c r="AV1235" s="47"/>
      <c r="AW1235" s="47"/>
    </row>
    <row r="1236" spans="1:49" ht="30" customHeight="1" thickBot="1">
      <c r="A1236" s="1">
        <v>20</v>
      </c>
      <c r="B1236" s="319" t="s">
        <v>1247</v>
      </c>
      <c r="C1236" s="42"/>
      <c r="D1236" s="59" t="s">
        <v>49</v>
      </c>
      <c r="E1236" s="59"/>
      <c r="F1236" s="60">
        <v>30</v>
      </c>
      <c r="G1236" s="44"/>
      <c r="H1236" s="45"/>
      <c r="I1236" s="61"/>
      <c r="J1236" s="61"/>
      <c r="K1236" s="42"/>
      <c r="L1236" s="42"/>
      <c r="M1236" s="42"/>
      <c r="N1236" s="56"/>
      <c r="O1236" s="56"/>
      <c r="P1236" s="56"/>
      <c r="Q1236" s="56"/>
      <c r="R1236" s="56"/>
      <c r="S1236" s="56"/>
      <c r="T1236" s="56"/>
      <c r="U1236" s="56"/>
      <c r="V1236" s="56"/>
      <c r="W1236" s="56"/>
      <c r="X1236" s="56"/>
      <c r="Y1236" s="56"/>
      <c r="Z1236" s="56"/>
      <c r="AA1236" s="56"/>
      <c r="AB1236" s="56"/>
      <c r="AC1236" s="62"/>
      <c r="AD1236" s="62"/>
      <c r="AE1236" s="63"/>
      <c r="AF1236" s="42"/>
      <c r="AG1236" s="56"/>
      <c r="AH1236" s="47"/>
      <c r="AI1236" s="64" t="s">
        <v>50</v>
      </c>
      <c r="AJ1236" s="48"/>
      <c r="AK1236" s="47"/>
      <c r="AL1236" s="49"/>
      <c r="AM1236" s="47"/>
      <c r="AN1236" s="47"/>
      <c r="AO1236" s="47"/>
      <c r="AP1236" s="47"/>
      <c r="AQ1236" s="49"/>
      <c r="AR1236" s="47"/>
      <c r="AS1236" s="47"/>
      <c r="AT1236" s="47"/>
      <c r="AU1236" s="47"/>
      <c r="AV1236" s="47"/>
      <c r="AW1236" s="65"/>
    </row>
    <row r="1237" spans="1:49" ht="30" customHeight="1" thickBot="1">
      <c r="A1237" s="1">
        <v>20</v>
      </c>
      <c r="B1237" s="319" t="s">
        <v>1247</v>
      </c>
      <c r="C1237" s="42"/>
      <c r="D1237" s="66" t="s">
        <v>51</v>
      </c>
      <c r="E1237" s="66"/>
      <c r="F1237" s="67">
        <v>0.41499999999999998</v>
      </c>
      <c r="G1237" s="44"/>
      <c r="H1237" s="45"/>
      <c r="I1237" s="68"/>
      <c r="J1237" s="68"/>
      <c r="K1237" s="42"/>
      <c r="L1237" s="42"/>
      <c r="M1237" s="42"/>
      <c r="N1237" s="56"/>
      <c r="O1237" s="56"/>
      <c r="P1237" s="56"/>
      <c r="Q1237" s="56"/>
      <c r="R1237" s="56"/>
      <c r="S1237" s="56"/>
      <c r="T1237" s="56"/>
      <c r="U1237" s="56"/>
      <c r="V1237" s="56"/>
      <c r="W1237" s="56"/>
      <c r="X1237" s="56"/>
      <c r="Y1237" s="56"/>
      <c r="Z1237" s="56"/>
      <c r="AA1237" s="56"/>
      <c r="AB1237" s="56"/>
      <c r="AC1237" s="62" t="s">
        <v>52</v>
      </c>
      <c r="AD1237" s="69"/>
      <c r="AE1237" s="70" t="s">
        <v>53</v>
      </c>
      <c r="AF1237" s="69"/>
      <c r="AG1237" s="56"/>
      <c r="AH1237" s="47"/>
      <c r="AI1237" s="48"/>
      <c r="AJ1237" s="48"/>
      <c r="AK1237" s="47"/>
      <c r="AL1237" s="49"/>
      <c r="AM1237" s="47"/>
      <c r="AN1237" s="47"/>
      <c r="AO1237" s="47"/>
      <c r="AP1237" s="47"/>
      <c r="AQ1237" s="49"/>
      <c r="AR1237" s="47" t="s">
        <v>52</v>
      </c>
      <c r="AS1237" s="47"/>
      <c r="AT1237" s="47" t="s">
        <v>53</v>
      </c>
      <c r="AU1237" s="47"/>
      <c r="AV1237" s="47"/>
      <c r="AW1237" s="65"/>
    </row>
    <row r="1238" spans="1:49" ht="30" customHeight="1" thickBot="1">
      <c r="A1238" s="1">
        <v>20</v>
      </c>
      <c r="B1238" s="319" t="s">
        <v>1247</v>
      </c>
      <c r="C1238" s="42"/>
      <c r="D1238" s="71" t="s">
        <v>54</v>
      </c>
      <c r="E1238" s="45"/>
      <c r="F1238" s="45"/>
      <c r="G1238" s="45"/>
      <c r="H1238" s="45"/>
      <c r="I1238" s="45"/>
      <c r="J1238" s="45"/>
      <c r="K1238" s="72"/>
      <c r="L1238" s="72"/>
      <c r="M1238" s="73" t="s">
        <v>55</v>
      </c>
      <c r="N1238" s="74"/>
      <c r="O1238" s="74"/>
      <c r="P1238" s="74"/>
      <c r="Q1238" s="74"/>
      <c r="R1238" s="74"/>
      <c r="S1238" s="74"/>
      <c r="T1238" s="74"/>
      <c r="U1238" s="74"/>
      <c r="V1238" s="74"/>
      <c r="W1238" s="74"/>
      <c r="X1238" s="74"/>
      <c r="Y1238" s="74"/>
      <c r="Z1238" s="74"/>
      <c r="AA1238" s="74"/>
      <c r="AB1238" s="74"/>
      <c r="AC1238" s="75" t="s">
        <v>1</v>
      </c>
      <c r="AD1238" s="76"/>
      <c r="AE1238" s="76" t="s">
        <v>2</v>
      </c>
      <c r="AF1238" s="76"/>
      <c r="AG1238" s="77" t="s">
        <v>56</v>
      </c>
      <c r="AH1238" s="78" t="s">
        <v>57</v>
      </c>
      <c r="AI1238" s="79"/>
      <c r="AJ1238" s="79"/>
      <c r="AK1238" s="80"/>
      <c r="AL1238" s="15"/>
      <c r="AM1238" s="80"/>
      <c r="AN1238" s="80"/>
      <c r="AO1238" s="80"/>
      <c r="AP1238" s="80"/>
      <c r="AQ1238" s="15"/>
      <c r="AR1238" s="78" t="s">
        <v>1</v>
      </c>
      <c r="AS1238" s="81"/>
      <c r="AT1238" s="78" t="s">
        <v>2</v>
      </c>
      <c r="AU1238" s="81"/>
      <c r="AV1238" s="82" t="s">
        <v>56</v>
      </c>
      <c r="AW1238" s="83"/>
    </row>
    <row r="1239" spans="1:49" ht="42" customHeight="1">
      <c r="A1239" s="1">
        <v>20</v>
      </c>
      <c r="B1239" s="319" t="s">
        <v>1247</v>
      </c>
      <c r="C1239" s="42"/>
      <c r="D1239" s="474" t="s">
        <v>4</v>
      </c>
      <c r="E1239" s="476" t="s">
        <v>5</v>
      </c>
      <c r="F1239" s="476" t="s">
        <v>6</v>
      </c>
      <c r="G1239" s="476" t="s">
        <v>58</v>
      </c>
      <c r="H1239" s="476" t="s">
        <v>7</v>
      </c>
      <c r="I1239" s="20" t="s">
        <v>8</v>
      </c>
      <c r="J1239" s="20"/>
      <c r="K1239" s="84" t="s">
        <v>9</v>
      </c>
      <c r="L1239" s="85" t="s">
        <v>59</v>
      </c>
      <c r="M1239" s="478" t="s">
        <v>60</v>
      </c>
      <c r="N1239" s="480" t="s">
        <v>61</v>
      </c>
      <c r="O1239" s="482" t="s">
        <v>62</v>
      </c>
      <c r="P1239" s="482" t="s">
        <v>10</v>
      </c>
      <c r="Q1239" s="484" t="s">
        <v>63</v>
      </c>
      <c r="R1239" s="482" t="s">
        <v>64</v>
      </c>
      <c r="S1239" s="482" t="s">
        <v>65</v>
      </c>
      <c r="T1239" s="482" t="s">
        <v>66</v>
      </c>
      <c r="U1239" s="482" t="s">
        <v>67</v>
      </c>
      <c r="V1239" s="484" t="s">
        <v>11</v>
      </c>
      <c r="W1239" s="251" t="s">
        <v>12</v>
      </c>
      <c r="X1239" s="86" t="s">
        <v>13</v>
      </c>
      <c r="Y1239" s="86" t="s">
        <v>14</v>
      </c>
      <c r="Z1239" s="252" t="s">
        <v>15</v>
      </c>
      <c r="AA1239" s="484" t="s">
        <v>16</v>
      </c>
      <c r="AB1239" s="482" t="s">
        <v>17</v>
      </c>
      <c r="AC1239" s="87" t="s">
        <v>18</v>
      </c>
      <c r="AD1239" s="88" t="s">
        <v>19</v>
      </c>
      <c r="AE1239" s="87" t="s">
        <v>30</v>
      </c>
      <c r="AF1239" s="88" t="s">
        <v>21</v>
      </c>
      <c r="AG1239" s="89" t="s">
        <v>22</v>
      </c>
      <c r="AH1239" s="468" t="s">
        <v>23</v>
      </c>
      <c r="AI1239" s="470" t="s">
        <v>24</v>
      </c>
      <c r="AJ1239" s="470" t="s">
        <v>25</v>
      </c>
      <c r="AK1239" s="470" t="s">
        <v>26</v>
      </c>
      <c r="AL1239" s="91" t="s">
        <v>68</v>
      </c>
      <c r="AM1239" s="90" t="s">
        <v>27</v>
      </c>
      <c r="AN1239" s="92" t="s">
        <v>28</v>
      </c>
      <c r="AO1239" s="93" t="s">
        <v>29</v>
      </c>
      <c r="AP1239" s="28" t="s">
        <v>16</v>
      </c>
      <c r="AQ1239" s="472" t="s">
        <v>17</v>
      </c>
      <c r="AR1239" s="94" t="s">
        <v>18</v>
      </c>
      <c r="AS1239" s="95" t="s">
        <v>19</v>
      </c>
      <c r="AT1239" s="94" t="s">
        <v>30</v>
      </c>
      <c r="AU1239" s="95" t="s">
        <v>21</v>
      </c>
      <c r="AV1239" s="96" t="s">
        <v>31</v>
      </c>
      <c r="AW1239" s="83"/>
    </row>
    <row r="1240" spans="1:49" ht="30" customHeight="1" thickBot="1">
      <c r="A1240" s="1">
        <v>20</v>
      </c>
      <c r="B1240" s="319" t="s">
        <v>1247</v>
      </c>
      <c r="C1240" s="42"/>
      <c r="D1240" s="475"/>
      <c r="E1240" s="477"/>
      <c r="F1240" s="477"/>
      <c r="G1240" s="477"/>
      <c r="H1240" s="477"/>
      <c r="I1240" s="97" t="s">
        <v>69</v>
      </c>
      <c r="J1240" s="97" t="s">
        <v>70</v>
      </c>
      <c r="K1240" s="98" t="s">
        <v>34</v>
      </c>
      <c r="L1240" s="99" t="s">
        <v>35</v>
      </c>
      <c r="M1240" s="479"/>
      <c r="N1240" s="481"/>
      <c r="O1240" s="483"/>
      <c r="P1240" s="483"/>
      <c r="Q1240" s="485"/>
      <c r="R1240" s="483"/>
      <c r="S1240" s="483"/>
      <c r="T1240" s="483"/>
      <c r="U1240" s="483"/>
      <c r="V1240" s="485"/>
      <c r="W1240" s="100" t="s">
        <v>36</v>
      </c>
      <c r="X1240" s="100" t="s">
        <v>37</v>
      </c>
      <c r="Y1240" s="100" t="s">
        <v>38</v>
      </c>
      <c r="Z1240" s="101" t="s">
        <v>39</v>
      </c>
      <c r="AA1240" s="485"/>
      <c r="AB1240" s="483"/>
      <c r="AC1240" s="102" t="s">
        <v>40</v>
      </c>
      <c r="AD1240" s="103" t="s">
        <v>40</v>
      </c>
      <c r="AE1240" s="102" t="s">
        <v>40</v>
      </c>
      <c r="AF1240" s="103" t="s">
        <v>40</v>
      </c>
      <c r="AG1240" s="104">
        <v>10</v>
      </c>
      <c r="AH1240" s="469"/>
      <c r="AI1240" s="471"/>
      <c r="AJ1240" s="471"/>
      <c r="AK1240" s="471"/>
      <c r="AL1240" s="36" t="s">
        <v>41</v>
      </c>
      <c r="AM1240" s="105" t="s">
        <v>42</v>
      </c>
      <c r="AN1240" s="106" t="s">
        <v>43</v>
      </c>
      <c r="AO1240" s="107" t="s">
        <v>39</v>
      </c>
      <c r="AP1240" s="37" t="s">
        <v>44</v>
      </c>
      <c r="AQ1240" s="473"/>
      <c r="AR1240" s="108" t="s">
        <v>40</v>
      </c>
      <c r="AS1240" s="109" t="s">
        <v>40</v>
      </c>
      <c r="AT1240" s="108" t="s">
        <v>40</v>
      </c>
      <c r="AU1240" s="109" t="s">
        <v>40</v>
      </c>
      <c r="AV1240" s="40">
        <v>10</v>
      </c>
      <c r="AW1240" s="83"/>
    </row>
    <row r="1241" spans="1:49" ht="30" customHeight="1">
      <c r="A1241" s="1">
        <v>20</v>
      </c>
      <c r="B1241" s="319" t="s">
        <v>1247</v>
      </c>
      <c r="C1241" s="42"/>
      <c r="D1241" s="314" t="s">
        <v>82</v>
      </c>
      <c r="E1241" s="315" t="s">
        <v>224</v>
      </c>
      <c r="F1241" s="316" t="s">
        <v>345</v>
      </c>
      <c r="G1241" s="352" t="s">
        <v>73</v>
      </c>
      <c r="H1241" s="317" t="s">
        <v>567</v>
      </c>
      <c r="I1241" s="335"/>
      <c r="J1241" s="336"/>
      <c r="K1241" s="346">
        <v>13</v>
      </c>
      <c r="L1241" s="347">
        <v>243</v>
      </c>
      <c r="M1241" s="348" t="s">
        <v>1249</v>
      </c>
      <c r="N1241" s="189" t="s">
        <v>75</v>
      </c>
      <c r="O1241" s="190">
        <v>1</v>
      </c>
      <c r="P1241" s="291" t="s">
        <v>249</v>
      </c>
      <c r="Q1241" s="291" t="s">
        <v>1250</v>
      </c>
      <c r="R1241" s="291">
        <v>0</v>
      </c>
      <c r="S1241" s="292">
        <v>0</v>
      </c>
      <c r="T1241" s="292">
        <v>0</v>
      </c>
      <c r="U1241" s="292">
        <v>0</v>
      </c>
      <c r="V1241" s="293">
        <v>0</v>
      </c>
      <c r="W1241" s="294">
        <v>54</v>
      </c>
      <c r="X1241" s="295">
        <v>4</v>
      </c>
      <c r="Y1241" s="296">
        <v>4</v>
      </c>
      <c r="Z1241" s="297">
        <v>0</v>
      </c>
      <c r="AA1241" s="291">
        <v>0</v>
      </c>
      <c r="AB1241" s="298" t="s">
        <v>80</v>
      </c>
      <c r="AC1241" s="299" t="s">
        <v>56</v>
      </c>
      <c r="AD1241" s="300" t="s">
        <v>56</v>
      </c>
      <c r="AE1241" s="299" t="s">
        <v>56</v>
      </c>
      <c r="AF1241" s="300">
        <v>0</v>
      </c>
      <c r="AG1241" s="301">
        <v>0</v>
      </c>
      <c r="AH1241" s="301" t="s">
        <v>124</v>
      </c>
      <c r="AI1241" s="302" t="s">
        <v>124</v>
      </c>
      <c r="AJ1241" s="303"/>
      <c r="AK1241" s="304"/>
      <c r="AL1241" s="294"/>
      <c r="AM1241" s="305"/>
      <c r="AN1241" s="306"/>
      <c r="AO1241" s="300">
        <f t="shared" ref="AO1241:AO1304" si="370">IFERROR((AM1241/1000)*K1241*L1241*AN1241/12,0)</f>
        <v>0</v>
      </c>
      <c r="AP1241" s="307" t="s">
        <v>82</v>
      </c>
      <c r="AQ1241" s="298" t="str" cm="1">
        <f t="array" ref="AQ1241">_xlfn.IFS(OR($G1241="公衆街路灯A",$G1241="定額電灯"),$G1241&amp;AP1241,COUNTIF(G1241,"*従量電灯*"),G1241,1,"-")</f>
        <v>従量電灯</v>
      </c>
      <c r="AR1241" s="308" t="str" cm="1">
        <f t="array" ref="AR1241">_xlfn.IFS($AN1241=0,"-",OR($AH1241="対象外",$AH1241="-"),"-",OR($G1241="公衆街路灯A",$G1241="定額電灯"),_xlfn.XLOOKUP($AQ1241,削除禁止_電灯料金!$B:$B,削除禁止_電灯料金!$E:$E,0),1,"-")</f>
        <v>-</v>
      </c>
      <c r="AS1241" s="309" t="str" cm="1">
        <f t="array" ref="AS1241">_xlfn.IFS($AR1241="-","-",OR($G1241="公衆街路灯A",$G1241="定額電灯"),_xlfn.XLOOKUP(AQ1241,削除禁止_電灯料金!$B:$B,削除禁止_電灯料金!$D:$D,0),1,"-")</f>
        <v>-</v>
      </c>
      <c r="AT1241" s="308">
        <f>IFERROR(IF(OR($G1241="公衆街路灯A",$G1241="定額電灯"),"-",ROUND((_xlfn.XLOOKUP($AQ1241,削除禁止_電灯料金!$B:$B,削除禁止_電灯料金!$E:$E)*AM1241/1000*$K1241*$L1241/12),2)),"-")</f>
        <v>0</v>
      </c>
      <c r="AU1241" s="309">
        <f>IFERROR(IF(OR($G1241="公衆街路灯A",$G1241="定額電灯"),"-",ROUND((AM1241/1000*$K1241*$L1241/12)*_xlfn.XLOOKUP($A1241,削除禁止_電灯料金!K:K,削除禁止_電灯料金!M:M,"-"),2)),"-")</f>
        <v>0</v>
      </c>
      <c r="AV1241" s="310">
        <f>IFERROR(IF(OR($G1241="公衆街路灯A",$G1241="定額電灯"),ROUND((((AR1241+AS1241)*AN1241))*12*_xlfn.XLOOKUP($A1241,削除禁止_電灯料金!K:K,削除禁止_電灯料金!N:N),0),ROUND((AT1241+AU1241)*AN1241*12*_xlfn.XLOOKUP($A1241,削除禁止_電灯料金!K:K,削除禁止_電灯料金!N:N),0)),0)</f>
        <v>0</v>
      </c>
      <c r="AW1241" s="145"/>
    </row>
    <row r="1242" spans="1:49" ht="30" customHeight="1">
      <c r="A1242" s="1">
        <v>20</v>
      </c>
      <c r="B1242" s="319" t="s">
        <v>1247</v>
      </c>
      <c r="C1242" s="42"/>
      <c r="D1242" s="256" t="s">
        <v>82</v>
      </c>
      <c r="E1242" s="257" t="s">
        <v>224</v>
      </c>
      <c r="F1242" s="258" t="s">
        <v>568</v>
      </c>
      <c r="G1242" s="353" t="s">
        <v>73</v>
      </c>
      <c r="H1242" s="279"/>
      <c r="I1242" s="150"/>
      <c r="J1242" s="151"/>
      <c r="K1242" s="213">
        <v>13</v>
      </c>
      <c r="L1242" s="214">
        <v>243</v>
      </c>
      <c r="M1242" s="154" t="s">
        <v>1251</v>
      </c>
      <c r="N1242" s="119" t="s">
        <v>93</v>
      </c>
      <c r="O1242" s="120">
        <v>1</v>
      </c>
      <c r="P1242" s="155" t="s">
        <v>1033</v>
      </c>
      <c r="Q1242" s="155">
        <v>0</v>
      </c>
      <c r="R1242" s="155">
        <v>0</v>
      </c>
      <c r="S1242" s="156">
        <v>0</v>
      </c>
      <c r="T1242" s="156">
        <v>0</v>
      </c>
      <c r="U1242" s="156">
        <v>0</v>
      </c>
      <c r="V1242" s="157">
        <v>0</v>
      </c>
      <c r="W1242" s="158">
        <v>75</v>
      </c>
      <c r="X1242" s="159">
        <v>9</v>
      </c>
      <c r="Y1242" s="160">
        <v>9</v>
      </c>
      <c r="Z1242" s="161">
        <f t="shared" ref="Z1242:Z1258" si="371">K1242*L1242*W1242*Y1242/12/1000</f>
        <v>177.69374999999999</v>
      </c>
      <c r="AA1242" s="155">
        <v>0</v>
      </c>
      <c r="AB1242" s="162" t="s">
        <v>80</v>
      </c>
      <c r="AC1242" s="163" t="s">
        <v>56</v>
      </c>
      <c r="AD1242" s="164" t="s">
        <v>56</v>
      </c>
      <c r="AE1242" s="163" t="s">
        <v>56</v>
      </c>
      <c r="AF1242" s="164">
        <f t="shared" ref="AF1242:AF1258" si="372">$B$2*Z1242/Y1242</f>
        <v>592.3125</v>
      </c>
      <c r="AG1242" s="165">
        <f t="shared" ref="AG1242:AG1258" si="373">Y1242*AF1242*120</f>
        <v>639697.5</v>
      </c>
      <c r="AH1242" s="166" t="s">
        <v>81</v>
      </c>
      <c r="AI1242" s="167"/>
      <c r="AJ1242" s="168"/>
      <c r="AK1242" s="169"/>
      <c r="AL1242" s="170"/>
      <c r="AM1242" s="171"/>
      <c r="AN1242" s="172"/>
      <c r="AO1242" s="173">
        <f t="shared" si="370"/>
        <v>0</v>
      </c>
      <c r="AP1242" s="174" t="s">
        <v>82</v>
      </c>
      <c r="AQ1242" s="175" t="str" cm="1">
        <f t="array" ref="AQ1242">_xlfn.IFS(OR($G1242="公衆街路灯A",$G1242="定額電灯"),$G1242&amp;AP1242,COUNTIF(G1242,"*従量電灯*"),G1242,1,"-")</f>
        <v>従量電灯</v>
      </c>
      <c r="AR1242" s="176" t="str" cm="1">
        <f t="array" ref="AR1242">_xlfn.IFS($AN1242=0,"-",OR($AH1242="対象外",$AH1242="-"),"-",OR($G1242="公衆街路灯A",$G1242="定額電灯"),_xlfn.XLOOKUP($AQ1242,削除禁止_電灯料金!$B:$B,削除禁止_電灯料金!$E:$E,0),1,"-")</f>
        <v>-</v>
      </c>
      <c r="AS1242" s="177" t="str" cm="1">
        <f t="array" ref="AS1242">_xlfn.IFS($AR1242="-","-",OR($G1242="公衆街路灯A",$G1242="定額電灯"),_xlfn.XLOOKUP(AQ1242,削除禁止_電灯料金!$B:$B,削除禁止_電灯料金!$D:$D,0),1,"-")</f>
        <v>-</v>
      </c>
      <c r="AT1242" s="176">
        <f>IFERROR(IF(OR($G1242="公衆街路灯A",$G1242="定額電灯"),"-",ROUND((_xlfn.XLOOKUP($AQ1242,削除禁止_電灯料金!$B:$B,削除禁止_電灯料金!$E:$E)*AM1242/1000*$K1242*$L1242/12),2)),"-")</f>
        <v>0</v>
      </c>
      <c r="AU1242" s="177">
        <f>IFERROR(IF(OR($G1242="公衆街路灯A",$G1242="定額電灯"),"-",ROUND((AM1242/1000*$K1242*$L1242/12)*_xlfn.XLOOKUP($A1242,削除禁止_電灯料金!K:K,削除禁止_電灯料金!M:M,"-"),2)),"-")</f>
        <v>0</v>
      </c>
      <c r="AV1242" s="178">
        <f>IFERROR(IF(OR($G1242="公衆街路灯A",$G1242="定額電灯"),ROUND((((AR1242+AS1242)*AN1242))*12*_xlfn.XLOOKUP($A1242,削除禁止_電灯料金!K:K,削除禁止_電灯料金!N:N),0),ROUND((AT1242+AU1242)*AN1242*12*_xlfn.XLOOKUP($A1242,削除禁止_電灯料金!K:K,削除禁止_電灯料金!N:N),0)),0)</f>
        <v>0</v>
      </c>
      <c r="AW1242" s="145"/>
    </row>
    <row r="1243" spans="1:49" ht="30" customHeight="1">
      <c r="A1243" s="1">
        <v>20</v>
      </c>
      <c r="B1243" s="319" t="s">
        <v>1247</v>
      </c>
      <c r="C1243" s="42"/>
      <c r="D1243" s="256" t="s">
        <v>82</v>
      </c>
      <c r="E1243" s="257" t="s">
        <v>224</v>
      </c>
      <c r="F1243" s="258" t="s">
        <v>568</v>
      </c>
      <c r="G1243" s="353" t="s">
        <v>73</v>
      </c>
      <c r="H1243" s="279"/>
      <c r="I1243" s="150"/>
      <c r="J1243" s="151"/>
      <c r="K1243" s="213">
        <v>24</v>
      </c>
      <c r="L1243" s="214">
        <v>365</v>
      </c>
      <c r="M1243" s="154" t="s">
        <v>1252</v>
      </c>
      <c r="N1243" s="119" t="s">
        <v>86</v>
      </c>
      <c r="O1243" s="120">
        <v>1</v>
      </c>
      <c r="P1243" s="155" t="s">
        <v>434</v>
      </c>
      <c r="Q1243" s="155">
        <v>0</v>
      </c>
      <c r="R1243" s="155" t="s">
        <v>77</v>
      </c>
      <c r="S1243" s="156">
        <v>0</v>
      </c>
      <c r="T1243" s="156">
        <v>0</v>
      </c>
      <c r="U1243" s="156">
        <v>0</v>
      </c>
      <c r="V1243" s="157">
        <v>0</v>
      </c>
      <c r="W1243" s="158">
        <v>3</v>
      </c>
      <c r="X1243" s="159">
        <v>1</v>
      </c>
      <c r="Y1243" s="160">
        <v>1</v>
      </c>
      <c r="Z1243" s="161">
        <f t="shared" si="371"/>
        <v>2.19</v>
      </c>
      <c r="AA1243" s="155">
        <v>0</v>
      </c>
      <c r="AB1243" s="162" t="s">
        <v>80</v>
      </c>
      <c r="AC1243" s="163" t="s">
        <v>56</v>
      </c>
      <c r="AD1243" s="164" t="s">
        <v>56</v>
      </c>
      <c r="AE1243" s="163" t="s">
        <v>56</v>
      </c>
      <c r="AF1243" s="164">
        <f t="shared" si="372"/>
        <v>65.7</v>
      </c>
      <c r="AG1243" s="165">
        <f t="shared" si="373"/>
        <v>7884</v>
      </c>
      <c r="AH1243" s="166" t="s">
        <v>81</v>
      </c>
      <c r="AI1243" s="167"/>
      <c r="AJ1243" s="168"/>
      <c r="AK1243" s="169"/>
      <c r="AL1243" s="170"/>
      <c r="AM1243" s="171"/>
      <c r="AN1243" s="172"/>
      <c r="AO1243" s="173">
        <f t="shared" si="370"/>
        <v>0</v>
      </c>
      <c r="AP1243" s="174" t="s">
        <v>82</v>
      </c>
      <c r="AQ1243" s="175" t="str" cm="1">
        <f t="array" ref="AQ1243">_xlfn.IFS(OR($G1243="公衆街路灯A",$G1243="定額電灯"),$G1243&amp;AP1243,COUNTIF(G1243,"*従量電灯*"),G1243,1,"-")</f>
        <v>従量電灯</v>
      </c>
      <c r="AR1243" s="176" t="str" cm="1">
        <f t="array" ref="AR1243">_xlfn.IFS($AN1243=0,"-",OR($AH1243="対象外",$AH1243="-"),"-",OR($G1243="公衆街路灯A",$G1243="定額電灯"),_xlfn.XLOOKUP($AQ1243,削除禁止_電灯料金!$B:$B,削除禁止_電灯料金!$E:$E,0),1,"-")</f>
        <v>-</v>
      </c>
      <c r="AS1243" s="177" t="str" cm="1">
        <f t="array" ref="AS1243">_xlfn.IFS($AR1243="-","-",OR($G1243="公衆街路灯A",$G1243="定額電灯"),_xlfn.XLOOKUP(AQ1243,削除禁止_電灯料金!$B:$B,削除禁止_電灯料金!$D:$D,0),1,"-")</f>
        <v>-</v>
      </c>
      <c r="AT1243" s="176">
        <f>IFERROR(IF(OR($G1243="公衆街路灯A",$G1243="定額電灯"),"-",ROUND((_xlfn.XLOOKUP($AQ1243,削除禁止_電灯料金!$B:$B,削除禁止_電灯料金!$E:$E)*AM1243/1000*$K1243*$L1243/12),2)),"-")</f>
        <v>0</v>
      </c>
      <c r="AU1243" s="177">
        <f>IFERROR(IF(OR($G1243="公衆街路灯A",$G1243="定額電灯"),"-",ROUND((AM1243/1000*$K1243*$L1243/12)*_xlfn.XLOOKUP($A1243,削除禁止_電灯料金!K:K,削除禁止_電灯料金!M:M,"-"),2)),"-")</f>
        <v>0</v>
      </c>
      <c r="AV1243" s="178">
        <f>IFERROR(IF(OR($G1243="公衆街路灯A",$G1243="定額電灯"),ROUND((((AR1243+AS1243)*AN1243))*12*_xlfn.XLOOKUP($A1243,削除禁止_電灯料金!K:K,削除禁止_電灯料金!N:N),0),ROUND((AT1243+AU1243)*AN1243*12*_xlfn.XLOOKUP($A1243,削除禁止_電灯料金!K:K,削除禁止_電灯料金!N:N),0)),0)</f>
        <v>0</v>
      </c>
      <c r="AW1243" s="145"/>
    </row>
    <row r="1244" spans="1:49" ht="30" customHeight="1">
      <c r="A1244" s="1">
        <v>20</v>
      </c>
      <c r="B1244" s="319" t="s">
        <v>1247</v>
      </c>
      <c r="C1244" s="42"/>
      <c r="D1244" s="256" t="s">
        <v>82</v>
      </c>
      <c r="E1244" s="257" t="s">
        <v>71</v>
      </c>
      <c r="F1244" s="258" t="s">
        <v>568</v>
      </c>
      <c r="G1244" s="353" t="s">
        <v>73</v>
      </c>
      <c r="H1244" s="279"/>
      <c r="I1244" s="150"/>
      <c r="J1244" s="151"/>
      <c r="K1244" s="213">
        <v>24</v>
      </c>
      <c r="L1244" s="214">
        <v>365</v>
      </c>
      <c r="M1244" s="154" t="s">
        <v>1253</v>
      </c>
      <c r="N1244" s="119" t="s">
        <v>98</v>
      </c>
      <c r="O1244" s="120">
        <v>2</v>
      </c>
      <c r="P1244" s="155" t="s">
        <v>1254</v>
      </c>
      <c r="Q1244" s="155">
        <v>0</v>
      </c>
      <c r="R1244" s="155">
        <v>0</v>
      </c>
      <c r="S1244" s="156" t="s">
        <v>100</v>
      </c>
      <c r="T1244" s="156">
        <v>0</v>
      </c>
      <c r="U1244" s="156" t="s">
        <v>102</v>
      </c>
      <c r="V1244" s="157">
        <v>0</v>
      </c>
      <c r="W1244" s="158">
        <v>30</v>
      </c>
      <c r="X1244" s="159">
        <v>1</v>
      </c>
      <c r="Y1244" s="160">
        <v>2</v>
      </c>
      <c r="Z1244" s="161">
        <f t="shared" si="371"/>
        <v>43.8</v>
      </c>
      <c r="AA1244" s="155">
        <v>0</v>
      </c>
      <c r="AB1244" s="162" t="s">
        <v>80</v>
      </c>
      <c r="AC1244" s="163" t="s">
        <v>56</v>
      </c>
      <c r="AD1244" s="164" t="s">
        <v>56</v>
      </c>
      <c r="AE1244" s="163" t="s">
        <v>56</v>
      </c>
      <c r="AF1244" s="164">
        <f t="shared" si="372"/>
        <v>657</v>
      </c>
      <c r="AG1244" s="165">
        <f t="shared" si="373"/>
        <v>157680</v>
      </c>
      <c r="AH1244" s="166" t="s">
        <v>81</v>
      </c>
      <c r="AI1244" s="167"/>
      <c r="AJ1244" s="168"/>
      <c r="AK1244" s="169"/>
      <c r="AL1244" s="170"/>
      <c r="AM1244" s="171"/>
      <c r="AN1244" s="172"/>
      <c r="AO1244" s="173">
        <f t="shared" si="370"/>
        <v>0</v>
      </c>
      <c r="AP1244" s="174" t="s">
        <v>82</v>
      </c>
      <c r="AQ1244" s="175" t="str" cm="1">
        <f t="array" ref="AQ1244">_xlfn.IFS(OR($G1244="公衆街路灯A",$G1244="定額電灯"),$G1244&amp;AP1244,COUNTIF(G1244,"*従量電灯*"),G1244,1,"-")</f>
        <v>従量電灯</v>
      </c>
      <c r="AR1244" s="176" t="str" cm="1">
        <f t="array" ref="AR1244">_xlfn.IFS($AN1244=0,"-",OR($AH1244="対象外",$AH1244="-"),"-",OR($G1244="公衆街路灯A",$G1244="定額電灯"),_xlfn.XLOOKUP($AQ1244,削除禁止_電灯料金!$B:$B,削除禁止_電灯料金!$E:$E,0),1,"-")</f>
        <v>-</v>
      </c>
      <c r="AS1244" s="177" t="str" cm="1">
        <f t="array" ref="AS1244">_xlfn.IFS($AR1244="-","-",OR($G1244="公衆街路灯A",$G1244="定額電灯"),_xlfn.XLOOKUP(AQ1244,削除禁止_電灯料金!$B:$B,削除禁止_電灯料金!$D:$D,0),1,"-")</f>
        <v>-</v>
      </c>
      <c r="AT1244" s="176">
        <f>IFERROR(IF(OR($G1244="公衆街路灯A",$G1244="定額電灯"),"-",ROUND((_xlfn.XLOOKUP($AQ1244,削除禁止_電灯料金!$B:$B,削除禁止_電灯料金!$E:$E)*AM1244/1000*$K1244*$L1244/12),2)),"-")</f>
        <v>0</v>
      </c>
      <c r="AU1244" s="177">
        <f>IFERROR(IF(OR($G1244="公衆街路灯A",$G1244="定額電灯"),"-",ROUND((AM1244/1000*$K1244*$L1244/12)*_xlfn.XLOOKUP($A1244,削除禁止_電灯料金!K:K,削除禁止_電灯料金!M:M,"-"),2)),"-")</f>
        <v>0</v>
      </c>
      <c r="AV1244" s="178">
        <f>IFERROR(IF(OR($G1244="公衆街路灯A",$G1244="定額電灯"),ROUND((((AR1244+AS1244)*AN1244))*12*_xlfn.XLOOKUP($A1244,削除禁止_電灯料金!K:K,削除禁止_電灯料金!N:N),0),ROUND((AT1244+AU1244)*AN1244*12*_xlfn.XLOOKUP($A1244,削除禁止_電灯料金!K:K,削除禁止_電灯料金!N:N),0)),0)</f>
        <v>0</v>
      </c>
      <c r="AW1244" s="145"/>
    </row>
    <row r="1245" spans="1:49" ht="30" customHeight="1">
      <c r="A1245" s="1">
        <v>20</v>
      </c>
      <c r="B1245" s="319" t="s">
        <v>1247</v>
      </c>
      <c r="C1245" s="42"/>
      <c r="D1245" s="256" t="s">
        <v>82</v>
      </c>
      <c r="E1245" s="257" t="s">
        <v>71</v>
      </c>
      <c r="F1245" s="258" t="s">
        <v>568</v>
      </c>
      <c r="G1245" s="353" t="s">
        <v>73</v>
      </c>
      <c r="H1245" s="279"/>
      <c r="I1245" s="150"/>
      <c r="J1245" s="151"/>
      <c r="K1245" s="213">
        <v>24</v>
      </c>
      <c r="L1245" s="214">
        <v>365</v>
      </c>
      <c r="M1245" s="154" t="s">
        <v>1255</v>
      </c>
      <c r="N1245" s="119" t="s">
        <v>416</v>
      </c>
      <c r="O1245" s="120">
        <v>1</v>
      </c>
      <c r="P1245" s="155" t="s">
        <v>135</v>
      </c>
      <c r="Q1245" s="155">
        <v>0</v>
      </c>
      <c r="R1245" s="155">
        <v>0</v>
      </c>
      <c r="S1245" s="156" t="s">
        <v>100</v>
      </c>
      <c r="T1245" s="156">
        <v>0</v>
      </c>
      <c r="U1245" s="156" t="s">
        <v>107</v>
      </c>
      <c r="V1245" s="157">
        <v>0</v>
      </c>
      <c r="W1245" s="158">
        <v>28</v>
      </c>
      <c r="X1245" s="159">
        <v>1</v>
      </c>
      <c r="Y1245" s="160">
        <v>1</v>
      </c>
      <c r="Z1245" s="161">
        <f t="shared" si="371"/>
        <v>20.440000000000001</v>
      </c>
      <c r="AA1245" s="155">
        <v>0</v>
      </c>
      <c r="AB1245" s="162" t="s">
        <v>80</v>
      </c>
      <c r="AC1245" s="163" t="s">
        <v>56</v>
      </c>
      <c r="AD1245" s="164" t="s">
        <v>56</v>
      </c>
      <c r="AE1245" s="163" t="s">
        <v>56</v>
      </c>
      <c r="AF1245" s="164">
        <f t="shared" si="372"/>
        <v>613.20000000000005</v>
      </c>
      <c r="AG1245" s="165">
        <f t="shared" si="373"/>
        <v>73584</v>
      </c>
      <c r="AH1245" s="166" t="s">
        <v>81</v>
      </c>
      <c r="AI1245" s="167"/>
      <c r="AJ1245" s="168"/>
      <c r="AK1245" s="169"/>
      <c r="AL1245" s="170"/>
      <c r="AM1245" s="171"/>
      <c r="AN1245" s="172"/>
      <c r="AO1245" s="173">
        <f t="shared" si="370"/>
        <v>0</v>
      </c>
      <c r="AP1245" s="174" t="s">
        <v>82</v>
      </c>
      <c r="AQ1245" s="175" t="str" cm="1">
        <f t="array" ref="AQ1245">_xlfn.IFS(OR($G1245="公衆街路灯A",$G1245="定額電灯"),$G1245&amp;AP1245,COUNTIF(G1245,"*従量電灯*"),G1245,1,"-")</f>
        <v>従量電灯</v>
      </c>
      <c r="AR1245" s="176" t="str" cm="1">
        <f t="array" ref="AR1245">_xlfn.IFS($AN1245=0,"-",OR($AH1245="対象外",$AH1245="-"),"-",OR($G1245="公衆街路灯A",$G1245="定額電灯"),_xlfn.XLOOKUP($AQ1245,削除禁止_電灯料金!$B:$B,削除禁止_電灯料金!$E:$E,0),1,"-")</f>
        <v>-</v>
      </c>
      <c r="AS1245" s="177" t="str" cm="1">
        <f t="array" ref="AS1245">_xlfn.IFS($AR1245="-","-",OR($G1245="公衆街路灯A",$G1245="定額電灯"),_xlfn.XLOOKUP(AQ1245,削除禁止_電灯料金!$B:$B,削除禁止_電灯料金!$D:$D,0),1,"-")</f>
        <v>-</v>
      </c>
      <c r="AT1245" s="176">
        <f>IFERROR(IF(OR($G1245="公衆街路灯A",$G1245="定額電灯"),"-",ROUND((_xlfn.XLOOKUP($AQ1245,削除禁止_電灯料金!$B:$B,削除禁止_電灯料金!$E:$E)*AM1245/1000*$K1245*$L1245/12),2)),"-")</f>
        <v>0</v>
      </c>
      <c r="AU1245" s="177">
        <f>IFERROR(IF(OR($G1245="公衆街路灯A",$G1245="定額電灯"),"-",ROUND((AM1245/1000*$K1245*$L1245/12)*_xlfn.XLOOKUP($A1245,削除禁止_電灯料金!K:K,削除禁止_電灯料金!M:M,"-"),2)),"-")</f>
        <v>0</v>
      </c>
      <c r="AV1245" s="178">
        <f>IFERROR(IF(OR($G1245="公衆街路灯A",$G1245="定額電灯"),ROUND((((AR1245+AS1245)*AN1245))*12*_xlfn.XLOOKUP($A1245,削除禁止_電灯料金!K:K,削除禁止_電灯料金!N:N),0),ROUND((AT1245+AU1245)*AN1245*12*_xlfn.XLOOKUP($A1245,削除禁止_電灯料金!K:K,削除禁止_電灯料金!N:N),0)),0)</f>
        <v>0</v>
      </c>
      <c r="AW1245" s="145"/>
    </row>
    <row r="1246" spans="1:49" ht="30" customHeight="1">
      <c r="A1246" s="1">
        <v>20</v>
      </c>
      <c r="B1246" s="319" t="s">
        <v>1247</v>
      </c>
      <c r="C1246" s="42"/>
      <c r="D1246" s="256" t="s">
        <v>82</v>
      </c>
      <c r="E1246" s="257" t="s">
        <v>71</v>
      </c>
      <c r="F1246" s="258" t="s">
        <v>1256</v>
      </c>
      <c r="G1246" s="353" t="s">
        <v>73</v>
      </c>
      <c r="H1246" s="279"/>
      <c r="I1246" s="150"/>
      <c r="J1246" s="151"/>
      <c r="K1246" s="213">
        <v>1.26</v>
      </c>
      <c r="L1246" s="214">
        <v>142</v>
      </c>
      <c r="M1246" s="154" t="s">
        <v>1257</v>
      </c>
      <c r="N1246" s="119" t="s">
        <v>134</v>
      </c>
      <c r="O1246" s="120">
        <v>2</v>
      </c>
      <c r="P1246" s="155" t="s">
        <v>294</v>
      </c>
      <c r="Q1246" s="155">
        <v>0</v>
      </c>
      <c r="R1246" s="155">
        <v>0</v>
      </c>
      <c r="S1246" s="156">
        <v>0</v>
      </c>
      <c r="T1246" s="156">
        <v>0</v>
      </c>
      <c r="U1246" s="156">
        <v>0</v>
      </c>
      <c r="V1246" s="157">
        <v>0</v>
      </c>
      <c r="W1246" s="158">
        <v>47</v>
      </c>
      <c r="X1246" s="159">
        <v>6</v>
      </c>
      <c r="Y1246" s="160">
        <v>12</v>
      </c>
      <c r="Z1246" s="161">
        <f t="shared" si="371"/>
        <v>8.4092400000000005</v>
      </c>
      <c r="AA1246" s="155">
        <v>0</v>
      </c>
      <c r="AB1246" s="162" t="s">
        <v>80</v>
      </c>
      <c r="AC1246" s="163" t="s">
        <v>56</v>
      </c>
      <c r="AD1246" s="164" t="s">
        <v>56</v>
      </c>
      <c r="AE1246" s="163" t="s">
        <v>56</v>
      </c>
      <c r="AF1246" s="164">
        <f t="shared" si="372"/>
        <v>21.023100000000003</v>
      </c>
      <c r="AG1246" s="165">
        <f t="shared" si="373"/>
        <v>30273.264000000006</v>
      </c>
      <c r="AH1246" s="166" t="s">
        <v>113</v>
      </c>
      <c r="AI1246" s="167"/>
      <c r="AJ1246" s="168"/>
      <c r="AK1246" s="169"/>
      <c r="AL1246" s="170"/>
      <c r="AM1246" s="171"/>
      <c r="AN1246" s="172"/>
      <c r="AO1246" s="173">
        <f t="shared" si="370"/>
        <v>0</v>
      </c>
      <c r="AP1246" s="174" t="s">
        <v>82</v>
      </c>
      <c r="AQ1246" s="175" t="str" cm="1">
        <f t="array" ref="AQ1246">_xlfn.IFS(OR($G1246="公衆街路灯A",$G1246="定額電灯"),$G1246&amp;AP1246,COUNTIF(G1246,"*従量電灯*"),G1246,1,"-")</f>
        <v>従量電灯</v>
      </c>
      <c r="AR1246" s="176" t="str" cm="1">
        <f t="array" ref="AR1246">_xlfn.IFS($AN1246=0,"-",OR($AH1246="対象外",$AH1246="-"),"-",OR($G1246="公衆街路灯A",$G1246="定額電灯"),_xlfn.XLOOKUP($AQ1246,削除禁止_電灯料金!$B:$B,削除禁止_電灯料金!$E:$E,0),1,"-")</f>
        <v>-</v>
      </c>
      <c r="AS1246" s="177" t="str" cm="1">
        <f t="array" ref="AS1246">_xlfn.IFS($AR1246="-","-",OR($G1246="公衆街路灯A",$G1246="定額電灯"),_xlfn.XLOOKUP(AQ1246,削除禁止_電灯料金!$B:$B,削除禁止_電灯料金!$D:$D,0),1,"-")</f>
        <v>-</v>
      </c>
      <c r="AT1246" s="176">
        <f>IFERROR(IF(OR($G1246="公衆街路灯A",$G1246="定額電灯"),"-",ROUND((_xlfn.XLOOKUP($AQ1246,削除禁止_電灯料金!$B:$B,削除禁止_電灯料金!$E:$E)*AM1246/1000*$K1246*$L1246/12),2)),"-")</f>
        <v>0</v>
      </c>
      <c r="AU1246" s="177">
        <f>IFERROR(IF(OR($G1246="公衆街路灯A",$G1246="定額電灯"),"-",ROUND((AM1246/1000*$K1246*$L1246/12)*_xlfn.XLOOKUP($A1246,削除禁止_電灯料金!K:K,削除禁止_電灯料金!M:M,"-"),2)),"-")</f>
        <v>0</v>
      </c>
      <c r="AV1246" s="178">
        <f>IFERROR(IF(OR($G1246="公衆街路灯A",$G1246="定額電灯"),ROUND((((AR1246+AS1246)*AN1246))*12*_xlfn.XLOOKUP($A1246,削除禁止_電灯料金!K:K,削除禁止_電灯料金!N:N),0),ROUND((AT1246+AU1246)*AN1246*12*_xlfn.XLOOKUP($A1246,削除禁止_電灯料金!K:K,削除禁止_電灯料金!N:N),0)),0)</f>
        <v>0</v>
      </c>
      <c r="AW1246" s="145"/>
    </row>
    <row r="1247" spans="1:49" ht="30" customHeight="1">
      <c r="A1247" s="1">
        <v>20</v>
      </c>
      <c r="B1247" s="319" t="s">
        <v>1247</v>
      </c>
      <c r="C1247" s="42"/>
      <c r="D1247" s="256" t="s">
        <v>82</v>
      </c>
      <c r="E1247" s="257" t="s">
        <v>71</v>
      </c>
      <c r="F1247" s="258" t="s">
        <v>1258</v>
      </c>
      <c r="G1247" s="353" t="s">
        <v>73</v>
      </c>
      <c r="H1247" s="279"/>
      <c r="I1247" s="150"/>
      <c r="J1247" s="151"/>
      <c r="K1247" s="213">
        <v>1</v>
      </c>
      <c r="L1247" s="214">
        <v>12</v>
      </c>
      <c r="M1247" s="154" t="s">
        <v>1259</v>
      </c>
      <c r="N1247" s="119" t="s">
        <v>134</v>
      </c>
      <c r="O1247" s="120">
        <v>1</v>
      </c>
      <c r="P1247" s="155" t="s">
        <v>135</v>
      </c>
      <c r="Q1247" s="155">
        <v>0</v>
      </c>
      <c r="R1247" s="155">
        <v>0</v>
      </c>
      <c r="S1247" s="156">
        <v>0</v>
      </c>
      <c r="T1247" s="156">
        <v>0</v>
      </c>
      <c r="U1247" s="156">
        <v>0</v>
      </c>
      <c r="V1247" s="157">
        <v>0</v>
      </c>
      <c r="W1247" s="158">
        <v>28</v>
      </c>
      <c r="X1247" s="159">
        <v>1</v>
      </c>
      <c r="Y1247" s="160">
        <v>1</v>
      </c>
      <c r="Z1247" s="161">
        <f t="shared" si="371"/>
        <v>2.8000000000000001E-2</v>
      </c>
      <c r="AA1247" s="155">
        <v>0</v>
      </c>
      <c r="AB1247" s="162" t="s">
        <v>80</v>
      </c>
      <c r="AC1247" s="163" t="s">
        <v>56</v>
      </c>
      <c r="AD1247" s="164" t="s">
        <v>56</v>
      </c>
      <c r="AE1247" s="163" t="s">
        <v>56</v>
      </c>
      <c r="AF1247" s="164">
        <f t="shared" si="372"/>
        <v>0.84</v>
      </c>
      <c r="AG1247" s="165">
        <f t="shared" si="373"/>
        <v>100.8</v>
      </c>
      <c r="AH1247" s="166" t="s">
        <v>113</v>
      </c>
      <c r="AI1247" s="167"/>
      <c r="AJ1247" s="168"/>
      <c r="AK1247" s="169"/>
      <c r="AL1247" s="170"/>
      <c r="AM1247" s="171"/>
      <c r="AN1247" s="172"/>
      <c r="AO1247" s="173">
        <f t="shared" si="370"/>
        <v>0</v>
      </c>
      <c r="AP1247" s="174" t="s">
        <v>82</v>
      </c>
      <c r="AQ1247" s="175" t="str" cm="1">
        <f t="array" ref="AQ1247">_xlfn.IFS(OR($G1247="公衆街路灯A",$G1247="定額電灯"),$G1247&amp;AP1247,COUNTIF(G1247,"*従量電灯*"),G1247,1,"-")</f>
        <v>従量電灯</v>
      </c>
      <c r="AR1247" s="176" t="str" cm="1">
        <f t="array" ref="AR1247">_xlfn.IFS($AN1247=0,"-",OR($AH1247="対象外",$AH1247="-"),"-",OR($G1247="公衆街路灯A",$G1247="定額電灯"),_xlfn.XLOOKUP($AQ1247,削除禁止_電灯料金!$B:$B,削除禁止_電灯料金!$E:$E,0),1,"-")</f>
        <v>-</v>
      </c>
      <c r="AS1247" s="177" t="str" cm="1">
        <f t="array" ref="AS1247">_xlfn.IFS($AR1247="-","-",OR($G1247="公衆街路灯A",$G1247="定額電灯"),_xlfn.XLOOKUP(AQ1247,削除禁止_電灯料金!$B:$B,削除禁止_電灯料金!$D:$D,0),1,"-")</f>
        <v>-</v>
      </c>
      <c r="AT1247" s="176">
        <f>IFERROR(IF(OR($G1247="公衆街路灯A",$G1247="定額電灯"),"-",ROUND((_xlfn.XLOOKUP($AQ1247,削除禁止_電灯料金!$B:$B,削除禁止_電灯料金!$E:$E)*AM1247/1000*$K1247*$L1247/12),2)),"-")</f>
        <v>0</v>
      </c>
      <c r="AU1247" s="177">
        <f>IFERROR(IF(OR($G1247="公衆街路灯A",$G1247="定額電灯"),"-",ROUND((AM1247/1000*$K1247*$L1247/12)*_xlfn.XLOOKUP($A1247,削除禁止_電灯料金!K:K,削除禁止_電灯料金!M:M,"-"),2)),"-")</f>
        <v>0</v>
      </c>
      <c r="AV1247" s="178">
        <f>IFERROR(IF(OR($G1247="公衆街路灯A",$G1247="定額電灯"),ROUND((((AR1247+AS1247)*AN1247))*12*_xlfn.XLOOKUP($A1247,削除禁止_電灯料金!K:K,削除禁止_電灯料金!N:N),0),ROUND((AT1247+AU1247)*AN1247*12*_xlfn.XLOOKUP($A1247,削除禁止_電灯料金!K:K,削除禁止_電灯料金!N:N),0)),0)</f>
        <v>0</v>
      </c>
      <c r="AW1247" s="145"/>
    </row>
    <row r="1248" spans="1:49" ht="30" customHeight="1">
      <c r="A1248" s="1">
        <v>20</v>
      </c>
      <c r="B1248" s="319" t="s">
        <v>1247</v>
      </c>
      <c r="C1248" s="42"/>
      <c r="D1248" s="256" t="s">
        <v>82</v>
      </c>
      <c r="E1248" s="257" t="s">
        <v>71</v>
      </c>
      <c r="F1248" s="258" t="s">
        <v>1020</v>
      </c>
      <c r="G1248" s="353" t="s">
        <v>73</v>
      </c>
      <c r="H1248" s="279"/>
      <c r="I1248" s="150"/>
      <c r="J1248" s="151"/>
      <c r="K1248" s="213">
        <v>0.12</v>
      </c>
      <c r="L1248" s="214">
        <v>19</v>
      </c>
      <c r="M1248" s="154" t="s">
        <v>1257</v>
      </c>
      <c r="N1248" s="119" t="s">
        <v>134</v>
      </c>
      <c r="O1248" s="120">
        <v>2</v>
      </c>
      <c r="P1248" s="155" t="s">
        <v>294</v>
      </c>
      <c r="Q1248" s="155">
        <v>0</v>
      </c>
      <c r="R1248" s="155">
        <v>0</v>
      </c>
      <c r="S1248" s="156">
        <v>0</v>
      </c>
      <c r="T1248" s="156">
        <v>0</v>
      </c>
      <c r="U1248" s="156">
        <v>0</v>
      </c>
      <c r="V1248" s="157">
        <v>0</v>
      </c>
      <c r="W1248" s="158">
        <v>47</v>
      </c>
      <c r="X1248" s="159">
        <v>8</v>
      </c>
      <c r="Y1248" s="160">
        <v>16</v>
      </c>
      <c r="Z1248" s="161">
        <f t="shared" si="371"/>
        <v>0.14288000000000001</v>
      </c>
      <c r="AA1248" s="155">
        <v>0</v>
      </c>
      <c r="AB1248" s="162" t="s">
        <v>80</v>
      </c>
      <c r="AC1248" s="163" t="s">
        <v>56</v>
      </c>
      <c r="AD1248" s="164" t="s">
        <v>56</v>
      </c>
      <c r="AE1248" s="163" t="s">
        <v>56</v>
      </c>
      <c r="AF1248" s="164">
        <f t="shared" si="372"/>
        <v>0.26790000000000003</v>
      </c>
      <c r="AG1248" s="165">
        <f t="shared" si="373"/>
        <v>514.36800000000005</v>
      </c>
      <c r="AH1248" s="166" t="s">
        <v>113</v>
      </c>
      <c r="AI1248" s="167"/>
      <c r="AJ1248" s="168"/>
      <c r="AK1248" s="169"/>
      <c r="AL1248" s="170"/>
      <c r="AM1248" s="171"/>
      <c r="AN1248" s="172"/>
      <c r="AO1248" s="173">
        <f t="shared" si="370"/>
        <v>0</v>
      </c>
      <c r="AP1248" s="174" t="s">
        <v>82</v>
      </c>
      <c r="AQ1248" s="175" t="str" cm="1">
        <f t="array" ref="AQ1248">_xlfn.IFS(OR($G1248="公衆街路灯A",$G1248="定額電灯"),$G1248&amp;AP1248,COUNTIF(G1248,"*従量電灯*"),G1248,1,"-")</f>
        <v>従量電灯</v>
      </c>
      <c r="AR1248" s="176" t="str" cm="1">
        <f t="array" ref="AR1248">_xlfn.IFS($AN1248=0,"-",OR($AH1248="対象外",$AH1248="-"),"-",OR($G1248="公衆街路灯A",$G1248="定額電灯"),_xlfn.XLOOKUP($AQ1248,削除禁止_電灯料金!$B:$B,削除禁止_電灯料金!$E:$E,0),1,"-")</f>
        <v>-</v>
      </c>
      <c r="AS1248" s="177" t="str" cm="1">
        <f t="array" ref="AS1248">_xlfn.IFS($AR1248="-","-",OR($G1248="公衆街路灯A",$G1248="定額電灯"),_xlfn.XLOOKUP(AQ1248,削除禁止_電灯料金!$B:$B,削除禁止_電灯料金!$D:$D,0),1,"-")</f>
        <v>-</v>
      </c>
      <c r="AT1248" s="176">
        <f>IFERROR(IF(OR($G1248="公衆街路灯A",$G1248="定額電灯"),"-",ROUND((_xlfn.XLOOKUP($AQ1248,削除禁止_電灯料金!$B:$B,削除禁止_電灯料金!$E:$E)*AM1248/1000*$K1248*$L1248/12),2)),"-")</f>
        <v>0</v>
      </c>
      <c r="AU1248" s="177">
        <f>IFERROR(IF(OR($G1248="公衆街路灯A",$G1248="定額電灯"),"-",ROUND((AM1248/1000*$K1248*$L1248/12)*_xlfn.XLOOKUP($A1248,削除禁止_電灯料金!K:K,削除禁止_電灯料金!M:M,"-"),2)),"-")</f>
        <v>0</v>
      </c>
      <c r="AV1248" s="178">
        <f>IFERROR(IF(OR($G1248="公衆街路灯A",$G1248="定額電灯"),ROUND((((AR1248+AS1248)*AN1248))*12*_xlfn.XLOOKUP($A1248,削除禁止_電灯料金!K:K,削除禁止_電灯料金!N:N),0),ROUND((AT1248+AU1248)*AN1248*12*_xlfn.XLOOKUP($A1248,削除禁止_電灯料金!K:K,削除禁止_電灯料金!N:N),0)),0)</f>
        <v>0</v>
      </c>
      <c r="AW1248" s="145"/>
    </row>
    <row r="1249" spans="1:49" ht="30" customHeight="1">
      <c r="A1249" s="1">
        <v>20</v>
      </c>
      <c r="B1249" s="319" t="s">
        <v>1247</v>
      </c>
      <c r="C1249" s="42"/>
      <c r="D1249" s="256" t="s">
        <v>82</v>
      </c>
      <c r="E1249" s="257" t="s">
        <v>71</v>
      </c>
      <c r="F1249" s="258" t="s">
        <v>1020</v>
      </c>
      <c r="G1249" s="353" t="s">
        <v>73</v>
      </c>
      <c r="H1249" s="279"/>
      <c r="I1249" s="150"/>
      <c r="J1249" s="151"/>
      <c r="K1249" s="213">
        <v>0.12</v>
      </c>
      <c r="L1249" s="214">
        <v>19</v>
      </c>
      <c r="M1249" s="154" t="s">
        <v>1260</v>
      </c>
      <c r="N1249" s="119" t="s">
        <v>134</v>
      </c>
      <c r="O1249" s="120">
        <v>2</v>
      </c>
      <c r="P1249" s="155" t="s">
        <v>294</v>
      </c>
      <c r="Q1249" s="155">
        <v>0</v>
      </c>
      <c r="R1249" s="155">
        <v>0</v>
      </c>
      <c r="S1249" s="156">
        <v>0</v>
      </c>
      <c r="T1249" s="156">
        <v>0</v>
      </c>
      <c r="U1249" s="156">
        <v>0</v>
      </c>
      <c r="V1249" s="157" t="s">
        <v>288</v>
      </c>
      <c r="W1249" s="158">
        <v>47</v>
      </c>
      <c r="X1249" s="159">
        <v>1</v>
      </c>
      <c r="Y1249" s="160">
        <v>2</v>
      </c>
      <c r="Z1249" s="161">
        <f t="shared" si="371"/>
        <v>1.7860000000000001E-2</v>
      </c>
      <c r="AA1249" s="155">
        <v>0</v>
      </c>
      <c r="AB1249" s="162" t="s">
        <v>80</v>
      </c>
      <c r="AC1249" s="163" t="s">
        <v>56</v>
      </c>
      <c r="AD1249" s="164" t="s">
        <v>56</v>
      </c>
      <c r="AE1249" s="163" t="s">
        <v>56</v>
      </c>
      <c r="AF1249" s="164">
        <f t="shared" si="372"/>
        <v>0.26790000000000003</v>
      </c>
      <c r="AG1249" s="165">
        <f t="shared" si="373"/>
        <v>64.296000000000006</v>
      </c>
      <c r="AH1249" s="166" t="s">
        <v>81</v>
      </c>
      <c r="AI1249" s="167"/>
      <c r="AJ1249" s="168"/>
      <c r="AK1249" s="169"/>
      <c r="AL1249" s="170"/>
      <c r="AM1249" s="171"/>
      <c r="AN1249" s="172"/>
      <c r="AO1249" s="173">
        <f t="shared" si="370"/>
        <v>0</v>
      </c>
      <c r="AP1249" s="174" t="s">
        <v>82</v>
      </c>
      <c r="AQ1249" s="175" t="str" cm="1">
        <f t="array" ref="AQ1249">_xlfn.IFS(OR($G1249="公衆街路灯A",$G1249="定額電灯"),$G1249&amp;AP1249,COUNTIF(G1249,"*従量電灯*"),G1249,1,"-")</f>
        <v>従量電灯</v>
      </c>
      <c r="AR1249" s="176" t="str" cm="1">
        <f t="array" ref="AR1249">_xlfn.IFS($AN1249=0,"-",OR($AH1249="対象外",$AH1249="-"),"-",OR($G1249="公衆街路灯A",$G1249="定額電灯"),_xlfn.XLOOKUP($AQ1249,削除禁止_電灯料金!$B:$B,削除禁止_電灯料金!$E:$E,0),1,"-")</f>
        <v>-</v>
      </c>
      <c r="AS1249" s="177" t="str" cm="1">
        <f t="array" ref="AS1249">_xlfn.IFS($AR1249="-","-",OR($G1249="公衆街路灯A",$G1249="定額電灯"),_xlfn.XLOOKUP(AQ1249,削除禁止_電灯料金!$B:$B,削除禁止_電灯料金!$D:$D,0),1,"-")</f>
        <v>-</v>
      </c>
      <c r="AT1249" s="176">
        <f>IFERROR(IF(OR($G1249="公衆街路灯A",$G1249="定額電灯"),"-",ROUND((_xlfn.XLOOKUP($AQ1249,削除禁止_電灯料金!$B:$B,削除禁止_電灯料金!$E:$E)*AM1249/1000*$K1249*$L1249/12),2)),"-")</f>
        <v>0</v>
      </c>
      <c r="AU1249" s="177">
        <f>IFERROR(IF(OR($G1249="公衆街路灯A",$G1249="定額電灯"),"-",ROUND((AM1249/1000*$K1249*$L1249/12)*_xlfn.XLOOKUP($A1249,削除禁止_電灯料金!K:K,削除禁止_電灯料金!M:M,"-"),2)),"-")</f>
        <v>0</v>
      </c>
      <c r="AV1249" s="178">
        <f>IFERROR(IF(OR($G1249="公衆街路灯A",$G1249="定額電灯"),ROUND((((AR1249+AS1249)*AN1249))*12*_xlfn.XLOOKUP($A1249,削除禁止_電灯料金!K:K,削除禁止_電灯料金!N:N),0),ROUND((AT1249+AU1249)*AN1249*12*_xlfn.XLOOKUP($A1249,削除禁止_電灯料金!K:K,削除禁止_電灯料金!N:N),0)),0)</f>
        <v>0</v>
      </c>
      <c r="AW1249" s="145"/>
    </row>
    <row r="1250" spans="1:49" ht="30" customHeight="1">
      <c r="A1250" s="1">
        <v>20</v>
      </c>
      <c r="B1250" s="319" t="s">
        <v>1247</v>
      </c>
      <c r="C1250" s="42"/>
      <c r="D1250" s="256" t="s">
        <v>82</v>
      </c>
      <c r="E1250" s="257" t="s">
        <v>71</v>
      </c>
      <c r="F1250" s="258" t="s">
        <v>1020</v>
      </c>
      <c r="G1250" s="353" t="s">
        <v>73</v>
      </c>
      <c r="H1250" s="279"/>
      <c r="I1250" s="150"/>
      <c r="J1250" s="151"/>
      <c r="K1250" s="213">
        <v>0.12</v>
      </c>
      <c r="L1250" s="214">
        <v>19</v>
      </c>
      <c r="M1250" s="154" t="s">
        <v>1260</v>
      </c>
      <c r="N1250" s="119" t="s">
        <v>134</v>
      </c>
      <c r="O1250" s="120">
        <v>2</v>
      </c>
      <c r="P1250" s="155" t="s">
        <v>294</v>
      </c>
      <c r="Q1250" s="155">
        <v>0</v>
      </c>
      <c r="R1250" s="155">
        <v>0</v>
      </c>
      <c r="S1250" s="156">
        <v>0</v>
      </c>
      <c r="T1250" s="156">
        <v>0</v>
      </c>
      <c r="U1250" s="156">
        <v>0</v>
      </c>
      <c r="V1250" s="157" t="s">
        <v>288</v>
      </c>
      <c r="W1250" s="158">
        <v>47</v>
      </c>
      <c r="X1250" s="159">
        <v>1</v>
      </c>
      <c r="Y1250" s="160">
        <v>2</v>
      </c>
      <c r="Z1250" s="161">
        <f t="shared" si="371"/>
        <v>1.7860000000000001E-2</v>
      </c>
      <c r="AA1250" s="155">
        <v>0</v>
      </c>
      <c r="AB1250" s="162" t="s">
        <v>80</v>
      </c>
      <c r="AC1250" s="163" t="s">
        <v>56</v>
      </c>
      <c r="AD1250" s="164" t="s">
        <v>56</v>
      </c>
      <c r="AE1250" s="163" t="s">
        <v>56</v>
      </c>
      <c r="AF1250" s="164">
        <f t="shared" si="372"/>
        <v>0.26790000000000003</v>
      </c>
      <c r="AG1250" s="165">
        <f t="shared" si="373"/>
        <v>64.296000000000006</v>
      </c>
      <c r="AH1250" s="166" t="s">
        <v>81</v>
      </c>
      <c r="AI1250" s="167"/>
      <c r="AJ1250" s="168"/>
      <c r="AK1250" s="169"/>
      <c r="AL1250" s="170"/>
      <c r="AM1250" s="171"/>
      <c r="AN1250" s="172"/>
      <c r="AO1250" s="173">
        <f t="shared" si="370"/>
        <v>0</v>
      </c>
      <c r="AP1250" s="174" t="s">
        <v>82</v>
      </c>
      <c r="AQ1250" s="175" t="str" cm="1">
        <f t="array" ref="AQ1250">_xlfn.IFS(OR($G1250="公衆街路灯A",$G1250="定額電灯"),$G1250&amp;AP1250,COUNTIF(G1250,"*従量電灯*"),G1250,1,"-")</f>
        <v>従量電灯</v>
      </c>
      <c r="AR1250" s="176" t="str" cm="1">
        <f t="array" ref="AR1250">_xlfn.IFS($AN1250=0,"-",OR($AH1250="対象外",$AH1250="-"),"-",OR($G1250="公衆街路灯A",$G1250="定額電灯"),_xlfn.XLOOKUP($AQ1250,削除禁止_電灯料金!$B:$B,削除禁止_電灯料金!$E:$E,0),1,"-")</f>
        <v>-</v>
      </c>
      <c r="AS1250" s="177" t="str" cm="1">
        <f t="array" ref="AS1250">_xlfn.IFS($AR1250="-","-",OR($G1250="公衆街路灯A",$G1250="定額電灯"),_xlfn.XLOOKUP(AQ1250,削除禁止_電灯料金!$B:$B,削除禁止_電灯料金!$D:$D,0),1,"-")</f>
        <v>-</v>
      </c>
      <c r="AT1250" s="176">
        <f>IFERROR(IF(OR($G1250="公衆街路灯A",$G1250="定額電灯"),"-",ROUND((_xlfn.XLOOKUP($AQ1250,削除禁止_電灯料金!$B:$B,削除禁止_電灯料金!$E:$E)*AM1250/1000*$K1250*$L1250/12),2)),"-")</f>
        <v>0</v>
      </c>
      <c r="AU1250" s="177">
        <f>IFERROR(IF(OR($G1250="公衆街路灯A",$G1250="定額電灯"),"-",ROUND((AM1250/1000*$K1250*$L1250/12)*_xlfn.XLOOKUP($A1250,削除禁止_電灯料金!K:K,削除禁止_電灯料金!M:M,"-"),2)),"-")</f>
        <v>0</v>
      </c>
      <c r="AV1250" s="178">
        <f>IFERROR(IF(OR($G1250="公衆街路灯A",$G1250="定額電灯"),ROUND((((AR1250+AS1250)*AN1250))*12*_xlfn.XLOOKUP($A1250,削除禁止_電灯料金!K:K,削除禁止_電灯料金!N:N),0),ROUND((AT1250+AU1250)*AN1250*12*_xlfn.XLOOKUP($A1250,削除禁止_電灯料金!K:K,削除禁止_電灯料金!N:N),0)),0)</f>
        <v>0</v>
      </c>
      <c r="AW1250" s="145"/>
    </row>
    <row r="1251" spans="1:49" ht="30" customHeight="1">
      <c r="A1251" s="1">
        <v>20</v>
      </c>
      <c r="B1251" s="319" t="s">
        <v>1247</v>
      </c>
      <c r="C1251" s="42"/>
      <c r="D1251" s="256" t="s">
        <v>82</v>
      </c>
      <c r="E1251" s="257" t="s">
        <v>71</v>
      </c>
      <c r="F1251" s="258" t="s">
        <v>1261</v>
      </c>
      <c r="G1251" s="353" t="s">
        <v>73</v>
      </c>
      <c r="H1251" s="279"/>
      <c r="I1251" s="150"/>
      <c r="J1251" s="151"/>
      <c r="K1251" s="213">
        <v>1</v>
      </c>
      <c r="L1251" s="214">
        <v>12</v>
      </c>
      <c r="M1251" s="154" t="s">
        <v>1262</v>
      </c>
      <c r="N1251" s="119" t="s">
        <v>134</v>
      </c>
      <c r="O1251" s="120">
        <v>2</v>
      </c>
      <c r="P1251" s="155" t="s">
        <v>135</v>
      </c>
      <c r="Q1251" s="155">
        <v>0</v>
      </c>
      <c r="R1251" s="155">
        <v>0</v>
      </c>
      <c r="S1251" s="156">
        <v>0</v>
      </c>
      <c r="T1251" s="156">
        <v>0</v>
      </c>
      <c r="U1251" s="156">
        <v>0</v>
      </c>
      <c r="V1251" s="157">
        <v>0</v>
      </c>
      <c r="W1251" s="158">
        <v>28</v>
      </c>
      <c r="X1251" s="159">
        <v>1</v>
      </c>
      <c r="Y1251" s="160">
        <v>2</v>
      </c>
      <c r="Z1251" s="161">
        <f t="shared" si="371"/>
        <v>5.6000000000000001E-2</v>
      </c>
      <c r="AA1251" s="155">
        <v>0</v>
      </c>
      <c r="AB1251" s="162" t="s">
        <v>80</v>
      </c>
      <c r="AC1251" s="163" t="s">
        <v>56</v>
      </c>
      <c r="AD1251" s="164" t="s">
        <v>56</v>
      </c>
      <c r="AE1251" s="163" t="s">
        <v>56</v>
      </c>
      <c r="AF1251" s="164">
        <f t="shared" si="372"/>
        <v>0.84</v>
      </c>
      <c r="AG1251" s="165">
        <f t="shared" si="373"/>
        <v>201.6</v>
      </c>
      <c r="AH1251" s="166" t="s">
        <v>113</v>
      </c>
      <c r="AI1251" s="167"/>
      <c r="AJ1251" s="168"/>
      <c r="AK1251" s="169"/>
      <c r="AL1251" s="170"/>
      <c r="AM1251" s="171"/>
      <c r="AN1251" s="172"/>
      <c r="AO1251" s="173">
        <f t="shared" si="370"/>
        <v>0</v>
      </c>
      <c r="AP1251" s="174" t="s">
        <v>82</v>
      </c>
      <c r="AQ1251" s="175" t="str" cm="1">
        <f t="array" ref="AQ1251">_xlfn.IFS(OR($G1251="公衆街路灯A",$G1251="定額電灯"),$G1251&amp;AP1251,COUNTIF(G1251,"*従量電灯*"),G1251,1,"-")</f>
        <v>従量電灯</v>
      </c>
      <c r="AR1251" s="176" t="str" cm="1">
        <f t="array" ref="AR1251">_xlfn.IFS($AN1251=0,"-",OR($AH1251="対象外",$AH1251="-"),"-",OR($G1251="公衆街路灯A",$G1251="定額電灯"),_xlfn.XLOOKUP($AQ1251,削除禁止_電灯料金!$B:$B,削除禁止_電灯料金!$E:$E,0),1,"-")</f>
        <v>-</v>
      </c>
      <c r="AS1251" s="177" t="str" cm="1">
        <f t="array" ref="AS1251">_xlfn.IFS($AR1251="-","-",OR($G1251="公衆街路灯A",$G1251="定額電灯"),_xlfn.XLOOKUP(AQ1251,削除禁止_電灯料金!$B:$B,削除禁止_電灯料金!$D:$D,0),1,"-")</f>
        <v>-</v>
      </c>
      <c r="AT1251" s="176">
        <f>IFERROR(IF(OR($G1251="公衆街路灯A",$G1251="定額電灯"),"-",ROUND((_xlfn.XLOOKUP($AQ1251,削除禁止_電灯料金!$B:$B,削除禁止_電灯料金!$E:$E)*AM1251/1000*$K1251*$L1251/12),2)),"-")</f>
        <v>0</v>
      </c>
      <c r="AU1251" s="177">
        <f>IFERROR(IF(OR($G1251="公衆街路灯A",$G1251="定額電灯"),"-",ROUND((AM1251/1000*$K1251*$L1251/12)*_xlfn.XLOOKUP($A1251,削除禁止_電灯料金!K:K,削除禁止_電灯料金!M:M,"-"),2)),"-")</f>
        <v>0</v>
      </c>
      <c r="AV1251" s="178">
        <f>IFERROR(IF(OR($G1251="公衆街路灯A",$G1251="定額電灯"),ROUND((((AR1251+AS1251)*AN1251))*12*_xlfn.XLOOKUP($A1251,削除禁止_電灯料金!K:K,削除禁止_電灯料金!N:N),0),ROUND((AT1251+AU1251)*AN1251*12*_xlfn.XLOOKUP($A1251,削除禁止_電灯料金!K:K,削除禁止_電灯料金!N:N),0)),0)</f>
        <v>0</v>
      </c>
      <c r="AW1251" s="145"/>
    </row>
    <row r="1252" spans="1:49" ht="30" customHeight="1">
      <c r="A1252" s="1">
        <v>20</v>
      </c>
      <c r="B1252" s="319" t="s">
        <v>1247</v>
      </c>
      <c r="C1252" s="42"/>
      <c r="D1252" s="256" t="s">
        <v>82</v>
      </c>
      <c r="E1252" s="257" t="s">
        <v>71</v>
      </c>
      <c r="F1252" s="258" t="s">
        <v>1263</v>
      </c>
      <c r="G1252" s="353" t="s">
        <v>73</v>
      </c>
      <c r="H1252" s="279"/>
      <c r="I1252" s="150"/>
      <c r="J1252" s="151"/>
      <c r="K1252" s="213">
        <v>13</v>
      </c>
      <c r="L1252" s="214">
        <v>243</v>
      </c>
      <c r="M1252" s="154" t="s">
        <v>1264</v>
      </c>
      <c r="N1252" s="119" t="s">
        <v>110</v>
      </c>
      <c r="O1252" s="120">
        <v>2</v>
      </c>
      <c r="P1252" s="155" t="s">
        <v>135</v>
      </c>
      <c r="Q1252" s="155">
        <v>0</v>
      </c>
      <c r="R1252" s="155" t="s">
        <v>1265</v>
      </c>
      <c r="S1252" s="156">
        <v>0</v>
      </c>
      <c r="T1252" s="156">
        <v>0</v>
      </c>
      <c r="U1252" s="156">
        <v>0</v>
      </c>
      <c r="V1252" s="157">
        <v>0</v>
      </c>
      <c r="W1252" s="158">
        <v>28</v>
      </c>
      <c r="X1252" s="159">
        <v>1</v>
      </c>
      <c r="Y1252" s="160">
        <v>2</v>
      </c>
      <c r="Z1252" s="161">
        <f t="shared" si="371"/>
        <v>14.742000000000001</v>
      </c>
      <c r="AA1252" s="155">
        <v>0</v>
      </c>
      <c r="AB1252" s="162" t="s">
        <v>80</v>
      </c>
      <c r="AC1252" s="163" t="s">
        <v>56</v>
      </c>
      <c r="AD1252" s="164" t="s">
        <v>56</v>
      </c>
      <c r="AE1252" s="163" t="s">
        <v>56</v>
      </c>
      <c r="AF1252" s="164">
        <f t="shared" si="372"/>
        <v>221.13000000000002</v>
      </c>
      <c r="AG1252" s="165">
        <f t="shared" si="373"/>
        <v>53071.200000000004</v>
      </c>
      <c r="AH1252" s="166" t="s">
        <v>113</v>
      </c>
      <c r="AI1252" s="167"/>
      <c r="AJ1252" s="168"/>
      <c r="AK1252" s="169"/>
      <c r="AL1252" s="170"/>
      <c r="AM1252" s="171"/>
      <c r="AN1252" s="172"/>
      <c r="AO1252" s="173">
        <f t="shared" si="370"/>
        <v>0</v>
      </c>
      <c r="AP1252" s="174" t="s">
        <v>82</v>
      </c>
      <c r="AQ1252" s="175" t="str" cm="1">
        <f t="array" ref="AQ1252">_xlfn.IFS(OR($G1252="公衆街路灯A",$G1252="定額電灯"),$G1252&amp;AP1252,COUNTIF(G1252,"*従量電灯*"),G1252,1,"-")</f>
        <v>従量電灯</v>
      </c>
      <c r="AR1252" s="176" t="str" cm="1">
        <f t="array" ref="AR1252">_xlfn.IFS($AN1252=0,"-",OR($AH1252="対象外",$AH1252="-"),"-",OR($G1252="公衆街路灯A",$G1252="定額電灯"),_xlfn.XLOOKUP($AQ1252,削除禁止_電灯料金!$B:$B,削除禁止_電灯料金!$E:$E,0),1,"-")</f>
        <v>-</v>
      </c>
      <c r="AS1252" s="177" t="str" cm="1">
        <f t="array" ref="AS1252">_xlfn.IFS($AR1252="-","-",OR($G1252="公衆街路灯A",$G1252="定額電灯"),_xlfn.XLOOKUP(AQ1252,削除禁止_電灯料金!$B:$B,削除禁止_電灯料金!$D:$D,0),1,"-")</f>
        <v>-</v>
      </c>
      <c r="AT1252" s="176">
        <f>IFERROR(IF(OR($G1252="公衆街路灯A",$G1252="定額電灯"),"-",ROUND((_xlfn.XLOOKUP($AQ1252,削除禁止_電灯料金!$B:$B,削除禁止_電灯料金!$E:$E)*AM1252/1000*$K1252*$L1252/12),2)),"-")</f>
        <v>0</v>
      </c>
      <c r="AU1252" s="177">
        <f>IFERROR(IF(OR($G1252="公衆街路灯A",$G1252="定額電灯"),"-",ROUND((AM1252/1000*$K1252*$L1252/12)*_xlfn.XLOOKUP($A1252,削除禁止_電灯料金!K:K,削除禁止_電灯料金!M:M,"-"),2)),"-")</f>
        <v>0</v>
      </c>
      <c r="AV1252" s="178">
        <f>IFERROR(IF(OR($G1252="公衆街路灯A",$G1252="定額電灯"),ROUND((((AR1252+AS1252)*AN1252))*12*_xlfn.XLOOKUP($A1252,削除禁止_電灯料金!K:K,削除禁止_電灯料金!N:N),0),ROUND((AT1252+AU1252)*AN1252*12*_xlfn.XLOOKUP($A1252,削除禁止_電灯料金!K:K,削除禁止_電灯料金!N:N),0)),0)</f>
        <v>0</v>
      </c>
      <c r="AW1252" s="145"/>
    </row>
    <row r="1253" spans="1:49" ht="30" customHeight="1">
      <c r="A1253" s="1">
        <v>20</v>
      </c>
      <c r="B1253" s="319" t="s">
        <v>1247</v>
      </c>
      <c r="C1253" s="42"/>
      <c r="D1253" s="256" t="s">
        <v>82</v>
      </c>
      <c r="E1253" s="257" t="s">
        <v>71</v>
      </c>
      <c r="F1253" s="258" t="s">
        <v>1263</v>
      </c>
      <c r="G1253" s="353" t="s">
        <v>73</v>
      </c>
      <c r="H1253" s="279"/>
      <c r="I1253" s="150"/>
      <c r="J1253" s="151"/>
      <c r="K1253" s="213">
        <v>13</v>
      </c>
      <c r="L1253" s="214">
        <v>243</v>
      </c>
      <c r="M1253" s="154" t="s">
        <v>1266</v>
      </c>
      <c r="N1253" s="119" t="s">
        <v>110</v>
      </c>
      <c r="O1253" s="120">
        <v>2</v>
      </c>
      <c r="P1253" s="155" t="s">
        <v>135</v>
      </c>
      <c r="Q1253" s="155">
        <v>0</v>
      </c>
      <c r="R1253" s="155" t="s">
        <v>1265</v>
      </c>
      <c r="S1253" s="156">
        <v>0</v>
      </c>
      <c r="T1253" s="156">
        <v>0</v>
      </c>
      <c r="U1253" s="156">
        <v>0</v>
      </c>
      <c r="V1253" s="157" t="s">
        <v>288</v>
      </c>
      <c r="W1253" s="158">
        <v>28</v>
      </c>
      <c r="X1253" s="159">
        <v>2</v>
      </c>
      <c r="Y1253" s="160">
        <v>4</v>
      </c>
      <c r="Z1253" s="161">
        <f t="shared" si="371"/>
        <v>29.484000000000002</v>
      </c>
      <c r="AA1253" s="155">
        <v>0</v>
      </c>
      <c r="AB1253" s="162" t="s">
        <v>80</v>
      </c>
      <c r="AC1253" s="163" t="s">
        <v>56</v>
      </c>
      <c r="AD1253" s="164" t="s">
        <v>56</v>
      </c>
      <c r="AE1253" s="163" t="s">
        <v>56</v>
      </c>
      <c r="AF1253" s="164">
        <f t="shared" si="372"/>
        <v>221.13000000000002</v>
      </c>
      <c r="AG1253" s="165">
        <f t="shared" si="373"/>
        <v>106142.40000000001</v>
      </c>
      <c r="AH1253" s="166" t="s">
        <v>81</v>
      </c>
      <c r="AI1253" s="167"/>
      <c r="AJ1253" s="168"/>
      <c r="AK1253" s="169"/>
      <c r="AL1253" s="170"/>
      <c r="AM1253" s="171"/>
      <c r="AN1253" s="172"/>
      <c r="AO1253" s="173">
        <f t="shared" si="370"/>
        <v>0</v>
      </c>
      <c r="AP1253" s="174" t="s">
        <v>82</v>
      </c>
      <c r="AQ1253" s="175" t="str" cm="1">
        <f t="array" ref="AQ1253">_xlfn.IFS(OR($G1253="公衆街路灯A",$G1253="定額電灯"),$G1253&amp;AP1253,COUNTIF(G1253,"*従量電灯*"),G1253,1,"-")</f>
        <v>従量電灯</v>
      </c>
      <c r="AR1253" s="176" t="str" cm="1">
        <f t="array" ref="AR1253">_xlfn.IFS($AN1253=0,"-",OR($AH1253="対象外",$AH1253="-"),"-",OR($G1253="公衆街路灯A",$G1253="定額電灯"),_xlfn.XLOOKUP($AQ1253,削除禁止_電灯料金!$B:$B,削除禁止_電灯料金!$E:$E,0),1,"-")</f>
        <v>-</v>
      </c>
      <c r="AS1253" s="177" t="str" cm="1">
        <f t="array" ref="AS1253">_xlfn.IFS($AR1253="-","-",OR($G1253="公衆街路灯A",$G1253="定額電灯"),_xlfn.XLOOKUP(AQ1253,削除禁止_電灯料金!$B:$B,削除禁止_電灯料金!$D:$D,0),1,"-")</f>
        <v>-</v>
      </c>
      <c r="AT1253" s="176">
        <f>IFERROR(IF(OR($G1253="公衆街路灯A",$G1253="定額電灯"),"-",ROUND((_xlfn.XLOOKUP($AQ1253,削除禁止_電灯料金!$B:$B,削除禁止_電灯料金!$E:$E)*AM1253/1000*$K1253*$L1253/12),2)),"-")</f>
        <v>0</v>
      </c>
      <c r="AU1253" s="177">
        <f>IFERROR(IF(OR($G1253="公衆街路灯A",$G1253="定額電灯"),"-",ROUND((AM1253/1000*$K1253*$L1253/12)*_xlfn.XLOOKUP($A1253,削除禁止_電灯料金!K:K,削除禁止_電灯料金!M:M,"-"),2)),"-")</f>
        <v>0</v>
      </c>
      <c r="AV1253" s="178">
        <f>IFERROR(IF(OR($G1253="公衆街路灯A",$G1253="定額電灯"),ROUND((((AR1253+AS1253)*AN1253))*12*_xlfn.XLOOKUP($A1253,削除禁止_電灯料金!K:K,削除禁止_電灯料金!N:N),0),ROUND((AT1253+AU1253)*AN1253*12*_xlfn.XLOOKUP($A1253,削除禁止_電灯料金!K:K,削除禁止_電灯料金!N:N),0)),0)</f>
        <v>0</v>
      </c>
      <c r="AW1253" s="145"/>
    </row>
    <row r="1254" spans="1:49" ht="30" customHeight="1">
      <c r="A1254" s="1">
        <v>20</v>
      </c>
      <c r="B1254" s="319" t="s">
        <v>1247</v>
      </c>
      <c r="C1254" s="42"/>
      <c r="D1254" s="256" t="s">
        <v>82</v>
      </c>
      <c r="E1254" s="257" t="s">
        <v>71</v>
      </c>
      <c r="F1254" s="258" t="s">
        <v>1267</v>
      </c>
      <c r="G1254" s="353" t="s">
        <v>73</v>
      </c>
      <c r="H1254" s="279" t="s">
        <v>1268</v>
      </c>
      <c r="I1254" s="150"/>
      <c r="J1254" s="151"/>
      <c r="K1254" s="213">
        <v>0.44</v>
      </c>
      <c r="L1254" s="214">
        <v>89</v>
      </c>
      <c r="M1254" s="154" t="s">
        <v>1269</v>
      </c>
      <c r="N1254" s="119" t="s">
        <v>110</v>
      </c>
      <c r="O1254" s="120">
        <v>2</v>
      </c>
      <c r="P1254" s="155" t="s">
        <v>294</v>
      </c>
      <c r="Q1254" s="155">
        <v>0</v>
      </c>
      <c r="R1254" s="155">
        <v>0</v>
      </c>
      <c r="S1254" s="156">
        <v>0</v>
      </c>
      <c r="T1254" s="156">
        <v>0</v>
      </c>
      <c r="U1254" s="156" t="s">
        <v>1270</v>
      </c>
      <c r="V1254" s="157">
        <v>0</v>
      </c>
      <c r="W1254" s="158">
        <v>47</v>
      </c>
      <c r="X1254" s="159">
        <v>3</v>
      </c>
      <c r="Y1254" s="160">
        <v>6</v>
      </c>
      <c r="Z1254" s="161">
        <f t="shared" si="371"/>
        <v>0.92026000000000008</v>
      </c>
      <c r="AA1254" s="155">
        <v>0</v>
      </c>
      <c r="AB1254" s="162" t="s">
        <v>80</v>
      </c>
      <c r="AC1254" s="163" t="s">
        <v>56</v>
      </c>
      <c r="AD1254" s="164" t="s">
        <v>56</v>
      </c>
      <c r="AE1254" s="163" t="s">
        <v>56</v>
      </c>
      <c r="AF1254" s="164">
        <f t="shared" si="372"/>
        <v>4.6013000000000002</v>
      </c>
      <c r="AG1254" s="165">
        <f t="shared" si="373"/>
        <v>3312.9360000000001</v>
      </c>
      <c r="AH1254" s="166" t="s">
        <v>113</v>
      </c>
      <c r="AI1254" s="167"/>
      <c r="AJ1254" s="168"/>
      <c r="AK1254" s="169"/>
      <c r="AL1254" s="170"/>
      <c r="AM1254" s="171"/>
      <c r="AN1254" s="172"/>
      <c r="AO1254" s="173">
        <f t="shared" si="370"/>
        <v>0</v>
      </c>
      <c r="AP1254" s="174" t="s">
        <v>82</v>
      </c>
      <c r="AQ1254" s="175" t="str" cm="1">
        <f t="array" ref="AQ1254">_xlfn.IFS(OR($G1254="公衆街路灯A",$G1254="定額電灯"),$G1254&amp;AP1254,COUNTIF(G1254,"*従量電灯*"),G1254,1,"-")</f>
        <v>従量電灯</v>
      </c>
      <c r="AR1254" s="176" t="str" cm="1">
        <f t="array" ref="AR1254">_xlfn.IFS($AN1254=0,"-",OR($AH1254="対象外",$AH1254="-"),"-",OR($G1254="公衆街路灯A",$G1254="定額電灯"),_xlfn.XLOOKUP($AQ1254,削除禁止_電灯料金!$B:$B,削除禁止_電灯料金!$E:$E,0),1,"-")</f>
        <v>-</v>
      </c>
      <c r="AS1254" s="177" t="str" cm="1">
        <f t="array" ref="AS1254">_xlfn.IFS($AR1254="-","-",OR($G1254="公衆街路灯A",$G1254="定額電灯"),_xlfn.XLOOKUP(AQ1254,削除禁止_電灯料金!$B:$B,削除禁止_電灯料金!$D:$D,0),1,"-")</f>
        <v>-</v>
      </c>
      <c r="AT1254" s="176">
        <f>IFERROR(IF(OR($G1254="公衆街路灯A",$G1254="定額電灯"),"-",ROUND((_xlfn.XLOOKUP($AQ1254,削除禁止_電灯料金!$B:$B,削除禁止_電灯料金!$E:$E)*AM1254/1000*$K1254*$L1254/12),2)),"-")</f>
        <v>0</v>
      </c>
      <c r="AU1254" s="177">
        <f>IFERROR(IF(OR($G1254="公衆街路灯A",$G1254="定額電灯"),"-",ROUND((AM1254/1000*$K1254*$L1254/12)*_xlfn.XLOOKUP($A1254,削除禁止_電灯料金!K:K,削除禁止_電灯料金!M:M,"-"),2)),"-")</f>
        <v>0</v>
      </c>
      <c r="AV1254" s="178">
        <f>IFERROR(IF(OR($G1254="公衆街路灯A",$G1254="定額電灯"),ROUND((((AR1254+AS1254)*AN1254))*12*_xlfn.XLOOKUP($A1254,削除禁止_電灯料金!K:K,削除禁止_電灯料金!N:N),0),ROUND((AT1254+AU1254)*AN1254*12*_xlfn.XLOOKUP($A1254,削除禁止_電灯料金!K:K,削除禁止_電灯料金!N:N),0)),0)</f>
        <v>0</v>
      </c>
      <c r="AW1254" s="145"/>
    </row>
    <row r="1255" spans="1:49" ht="30" customHeight="1">
      <c r="A1255" s="1">
        <v>20</v>
      </c>
      <c r="B1255" s="319" t="s">
        <v>1247</v>
      </c>
      <c r="C1255" s="42"/>
      <c r="D1255" s="256" t="s">
        <v>82</v>
      </c>
      <c r="E1255" s="257" t="s">
        <v>71</v>
      </c>
      <c r="F1255" s="258" t="s">
        <v>1267</v>
      </c>
      <c r="G1255" s="353" t="s">
        <v>73</v>
      </c>
      <c r="H1255" s="279" t="s">
        <v>1271</v>
      </c>
      <c r="I1255" s="150"/>
      <c r="J1255" s="151"/>
      <c r="K1255" s="213">
        <v>0.44</v>
      </c>
      <c r="L1255" s="214">
        <v>89</v>
      </c>
      <c r="M1255" s="154" t="s">
        <v>1272</v>
      </c>
      <c r="N1255" s="119" t="s">
        <v>210</v>
      </c>
      <c r="O1255" s="120">
        <v>1</v>
      </c>
      <c r="P1255" s="155" t="s">
        <v>135</v>
      </c>
      <c r="Q1255" s="155">
        <v>0</v>
      </c>
      <c r="R1255" s="155">
        <v>0</v>
      </c>
      <c r="S1255" s="156">
        <v>0</v>
      </c>
      <c r="T1255" s="156">
        <v>0</v>
      </c>
      <c r="U1255" s="156">
        <v>0</v>
      </c>
      <c r="V1255" s="157">
        <v>0</v>
      </c>
      <c r="W1255" s="158">
        <v>28</v>
      </c>
      <c r="X1255" s="159">
        <v>1</v>
      </c>
      <c r="Y1255" s="160">
        <v>1</v>
      </c>
      <c r="Z1255" s="161">
        <f t="shared" si="371"/>
        <v>9.1373333333333334E-2</v>
      </c>
      <c r="AA1255" s="155">
        <v>0</v>
      </c>
      <c r="AB1255" s="162" t="s">
        <v>80</v>
      </c>
      <c r="AC1255" s="163" t="s">
        <v>56</v>
      </c>
      <c r="AD1255" s="164" t="s">
        <v>56</v>
      </c>
      <c r="AE1255" s="163" t="s">
        <v>56</v>
      </c>
      <c r="AF1255" s="164">
        <f t="shared" si="372"/>
        <v>2.7412000000000001</v>
      </c>
      <c r="AG1255" s="165">
        <f t="shared" si="373"/>
        <v>328.94400000000002</v>
      </c>
      <c r="AH1255" s="166" t="s">
        <v>113</v>
      </c>
      <c r="AI1255" s="167"/>
      <c r="AJ1255" s="168"/>
      <c r="AK1255" s="169"/>
      <c r="AL1255" s="170"/>
      <c r="AM1255" s="171"/>
      <c r="AN1255" s="172"/>
      <c r="AO1255" s="173">
        <f t="shared" si="370"/>
        <v>0</v>
      </c>
      <c r="AP1255" s="174" t="s">
        <v>82</v>
      </c>
      <c r="AQ1255" s="175" t="str" cm="1">
        <f t="array" ref="AQ1255">_xlfn.IFS(OR($G1255="公衆街路灯A",$G1255="定額電灯"),$G1255&amp;AP1255,COUNTIF(G1255,"*従量電灯*"),G1255,1,"-")</f>
        <v>従量電灯</v>
      </c>
      <c r="AR1255" s="176" t="str" cm="1">
        <f t="array" ref="AR1255">_xlfn.IFS($AN1255=0,"-",OR($AH1255="対象外",$AH1255="-"),"-",OR($G1255="公衆街路灯A",$G1255="定額電灯"),_xlfn.XLOOKUP($AQ1255,削除禁止_電灯料金!$B:$B,削除禁止_電灯料金!$E:$E,0),1,"-")</f>
        <v>-</v>
      </c>
      <c r="AS1255" s="177" t="str" cm="1">
        <f t="array" ref="AS1255">_xlfn.IFS($AR1255="-","-",OR($G1255="公衆街路灯A",$G1255="定額電灯"),_xlfn.XLOOKUP(AQ1255,削除禁止_電灯料金!$B:$B,削除禁止_電灯料金!$D:$D,0),1,"-")</f>
        <v>-</v>
      </c>
      <c r="AT1255" s="176">
        <f>IFERROR(IF(OR($G1255="公衆街路灯A",$G1255="定額電灯"),"-",ROUND((_xlfn.XLOOKUP($AQ1255,削除禁止_電灯料金!$B:$B,削除禁止_電灯料金!$E:$E)*AM1255/1000*$K1255*$L1255/12),2)),"-")</f>
        <v>0</v>
      </c>
      <c r="AU1255" s="177">
        <f>IFERROR(IF(OR($G1255="公衆街路灯A",$G1255="定額電灯"),"-",ROUND((AM1255/1000*$K1255*$L1255/12)*_xlfn.XLOOKUP($A1255,削除禁止_電灯料金!K:K,削除禁止_電灯料金!M:M,"-"),2)),"-")</f>
        <v>0</v>
      </c>
      <c r="AV1255" s="178">
        <f>IFERROR(IF(OR($G1255="公衆街路灯A",$G1255="定額電灯"),ROUND((((AR1255+AS1255)*AN1255))*12*_xlfn.XLOOKUP($A1255,削除禁止_電灯料金!K:K,削除禁止_電灯料金!N:N),0),ROUND((AT1255+AU1255)*AN1255*12*_xlfn.XLOOKUP($A1255,削除禁止_電灯料金!K:K,削除禁止_電灯料金!N:N),0)),0)</f>
        <v>0</v>
      </c>
      <c r="AW1255" s="145"/>
    </row>
    <row r="1256" spans="1:49" ht="30" customHeight="1">
      <c r="A1256" s="1">
        <v>20</v>
      </c>
      <c r="B1256" s="319" t="s">
        <v>1247</v>
      </c>
      <c r="C1256" s="42"/>
      <c r="D1256" s="256" t="s">
        <v>82</v>
      </c>
      <c r="E1256" s="257" t="s">
        <v>71</v>
      </c>
      <c r="F1256" s="258" t="s">
        <v>1267</v>
      </c>
      <c r="G1256" s="353" t="s">
        <v>73</v>
      </c>
      <c r="H1256" s="279" t="s">
        <v>1273</v>
      </c>
      <c r="I1256" s="150"/>
      <c r="J1256" s="151"/>
      <c r="K1256" s="213">
        <v>0.44</v>
      </c>
      <c r="L1256" s="214">
        <v>89</v>
      </c>
      <c r="M1256" s="154" t="s">
        <v>1269</v>
      </c>
      <c r="N1256" s="119" t="s">
        <v>110</v>
      </c>
      <c r="O1256" s="120">
        <v>2</v>
      </c>
      <c r="P1256" s="155" t="s">
        <v>294</v>
      </c>
      <c r="Q1256" s="155">
        <v>0</v>
      </c>
      <c r="R1256" s="155">
        <v>0</v>
      </c>
      <c r="S1256" s="156">
        <v>0</v>
      </c>
      <c r="T1256" s="156">
        <v>0</v>
      </c>
      <c r="U1256" s="156" t="s">
        <v>1270</v>
      </c>
      <c r="V1256" s="157">
        <v>0</v>
      </c>
      <c r="W1256" s="158">
        <v>47</v>
      </c>
      <c r="X1256" s="159">
        <v>4</v>
      </c>
      <c r="Y1256" s="160">
        <v>8</v>
      </c>
      <c r="Z1256" s="161">
        <f t="shared" si="371"/>
        <v>1.2270133333333335</v>
      </c>
      <c r="AA1256" s="155">
        <v>0</v>
      </c>
      <c r="AB1256" s="162" t="s">
        <v>80</v>
      </c>
      <c r="AC1256" s="163" t="s">
        <v>56</v>
      </c>
      <c r="AD1256" s="164" t="s">
        <v>56</v>
      </c>
      <c r="AE1256" s="163" t="s">
        <v>56</v>
      </c>
      <c r="AF1256" s="164">
        <f t="shared" si="372"/>
        <v>4.6013000000000011</v>
      </c>
      <c r="AG1256" s="165">
        <f t="shared" si="373"/>
        <v>4417.2480000000014</v>
      </c>
      <c r="AH1256" s="166" t="s">
        <v>113</v>
      </c>
      <c r="AI1256" s="167"/>
      <c r="AJ1256" s="168"/>
      <c r="AK1256" s="169"/>
      <c r="AL1256" s="170"/>
      <c r="AM1256" s="171"/>
      <c r="AN1256" s="172"/>
      <c r="AO1256" s="173">
        <f t="shared" si="370"/>
        <v>0</v>
      </c>
      <c r="AP1256" s="174" t="s">
        <v>82</v>
      </c>
      <c r="AQ1256" s="175" t="str" cm="1">
        <f t="array" ref="AQ1256">_xlfn.IFS(OR($G1256="公衆街路灯A",$G1256="定額電灯"),$G1256&amp;AP1256,COUNTIF(G1256,"*従量電灯*"),G1256,1,"-")</f>
        <v>従量電灯</v>
      </c>
      <c r="AR1256" s="176" t="str" cm="1">
        <f t="array" ref="AR1256">_xlfn.IFS($AN1256=0,"-",OR($AH1256="対象外",$AH1256="-"),"-",OR($G1256="公衆街路灯A",$G1256="定額電灯"),_xlfn.XLOOKUP($AQ1256,削除禁止_電灯料金!$B:$B,削除禁止_電灯料金!$E:$E,0),1,"-")</f>
        <v>-</v>
      </c>
      <c r="AS1256" s="177" t="str" cm="1">
        <f t="array" ref="AS1256">_xlfn.IFS($AR1256="-","-",OR($G1256="公衆街路灯A",$G1256="定額電灯"),_xlfn.XLOOKUP(AQ1256,削除禁止_電灯料金!$B:$B,削除禁止_電灯料金!$D:$D,0),1,"-")</f>
        <v>-</v>
      </c>
      <c r="AT1256" s="176">
        <f>IFERROR(IF(OR($G1256="公衆街路灯A",$G1256="定額電灯"),"-",ROUND((_xlfn.XLOOKUP($AQ1256,削除禁止_電灯料金!$B:$B,削除禁止_電灯料金!$E:$E)*AM1256/1000*$K1256*$L1256/12),2)),"-")</f>
        <v>0</v>
      </c>
      <c r="AU1256" s="177">
        <f>IFERROR(IF(OR($G1256="公衆街路灯A",$G1256="定額電灯"),"-",ROUND((AM1256/1000*$K1256*$L1256/12)*_xlfn.XLOOKUP($A1256,削除禁止_電灯料金!K:K,削除禁止_電灯料金!M:M,"-"),2)),"-")</f>
        <v>0</v>
      </c>
      <c r="AV1256" s="178">
        <f>IFERROR(IF(OR($G1256="公衆街路灯A",$G1256="定額電灯"),ROUND((((AR1256+AS1256)*AN1256))*12*_xlfn.XLOOKUP($A1256,削除禁止_電灯料金!K:K,削除禁止_電灯料金!N:N),0),ROUND((AT1256+AU1256)*AN1256*12*_xlfn.XLOOKUP($A1256,削除禁止_電灯料金!K:K,削除禁止_電灯料金!N:N),0)),0)</f>
        <v>0</v>
      </c>
      <c r="AW1256" s="145"/>
    </row>
    <row r="1257" spans="1:49" ht="30" customHeight="1">
      <c r="A1257" s="1">
        <v>20</v>
      </c>
      <c r="B1257" s="319" t="s">
        <v>1247</v>
      </c>
      <c r="C1257" s="42"/>
      <c r="D1257" s="256" t="s">
        <v>82</v>
      </c>
      <c r="E1257" s="257" t="s">
        <v>71</v>
      </c>
      <c r="F1257" s="258" t="s">
        <v>1267</v>
      </c>
      <c r="G1257" s="353" t="s">
        <v>73</v>
      </c>
      <c r="H1257" s="279" t="s">
        <v>1274</v>
      </c>
      <c r="I1257" s="150"/>
      <c r="J1257" s="151"/>
      <c r="K1257" s="213">
        <v>0.44</v>
      </c>
      <c r="L1257" s="214">
        <v>89</v>
      </c>
      <c r="M1257" s="154" t="s">
        <v>1272</v>
      </c>
      <c r="N1257" s="119" t="s">
        <v>210</v>
      </c>
      <c r="O1257" s="120">
        <v>1</v>
      </c>
      <c r="P1257" s="155" t="s">
        <v>135</v>
      </c>
      <c r="Q1257" s="155">
        <v>0</v>
      </c>
      <c r="R1257" s="155">
        <v>0</v>
      </c>
      <c r="S1257" s="156">
        <v>0</v>
      </c>
      <c r="T1257" s="156">
        <v>0</v>
      </c>
      <c r="U1257" s="156">
        <v>0</v>
      </c>
      <c r="V1257" s="157">
        <v>0</v>
      </c>
      <c r="W1257" s="158">
        <v>28</v>
      </c>
      <c r="X1257" s="159">
        <v>1</v>
      </c>
      <c r="Y1257" s="160">
        <v>1</v>
      </c>
      <c r="Z1257" s="161">
        <f t="shared" si="371"/>
        <v>9.1373333333333334E-2</v>
      </c>
      <c r="AA1257" s="155">
        <v>0</v>
      </c>
      <c r="AB1257" s="162" t="s">
        <v>80</v>
      </c>
      <c r="AC1257" s="163" t="s">
        <v>56</v>
      </c>
      <c r="AD1257" s="164" t="s">
        <v>56</v>
      </c>
      <c r="AE1257" s="163" t="s">
        <v>56</v>
      </c>
      <c r="AF1257" s="164">
        <f t="shared" si="372"/>
        <v>2.7412000000000001</v>
      </c>
      <c r="AG1257" s="165">
        <f t="shared" si="373"/>
        <v>328.94400000000002</v>
      </c>
      <c r="AH1257" s="166" t="s">
        <v>113</v>
      </c>
      <c r="AI1257" s="167"/>
      <c r="AJ1257" s="168"/>
      <c r="AK1257" s="169"/>
      <c r="AL1257" s="170"/>
      <c r="AM1257" s="171"/>
      <c r="AN1257" s="172"/>
      <c r="AO1257" s="173">
        <f t="shared" si="370"/>
        <v>0</v>
      </c>
      <c r="AP1257" s="174" t="s">
        <v>82</v>
      </c>
      <c r="AQ1257" s="175" t="str" cm="1">
        <f t="array" ref="AQ1257">_xlfn.IFS(OR($G1257="公衆街路灯A",$G1257="定額電灯"),$G1257&amp;AP1257,COUNTIF(G1257,"*従量電灯*"),G1257,1,"-")</f>
        <v>従量電灯</v>
      </c>
      <c r="AR1257" s="176" t="str" cm="1">
        <f t="array" ref="AR1257">_xlfn.IFS($AN1257=0,"-",OR($AH1257="対象外",$AH1257="-"),"-",OR($G1257="公衆街路灯A",$G1257="定額電灯"),_xlfn.XLOOKUP($AQ1257,削除禁止_電灯料金!$B:$B,削除禁止_電灯料金!$E:$E,0),1,"-")</f>
        <v>-</v>
      </c>
      <c r="AS1257" s="177" t="str" cm="1">
        <f t="array" ref="AS1257">_xlfn.IFS($AR1257="-","-",OR($G1257="公衆街路灯A",$G1257="定額電灯"),_xlfn.XLOOKUP(AQ1257,削除禁止_電灯料金!$B:$B,削除禁止_電灯料金!$D:$D,0),1,"-")</f>
        <v>-</v>
      </c>
      <c r="AT1257" s="176">
        <f>IFERROR(IF(OR($G1257="公衆街路灯A",$G1257="定額電灯"),"-",ROUND((_xlfn.XLOOKUP($AQ1257,削除禁止_電灯料金!$B:$B,削除禁止_電灯料金!$E:$E)*AM1257/1000*$K1257*$L1257/12),2)),"-")</f>
        <v>0</v>
      </c>
      <c r="AU1257" s="177">
        <f>IFERROR(IF(OR($G1257="公衆街路灯A",$G1257="定額電灯"),"-",ROUND((AM1257/1000*$K1257*$L1257/12)*_xlfn.XLOOKUP($A1257,削除禁止_電灯料金!K:K,削除禁止_電灯料金!M:M,"-"),2)),"-")</f>
        <v>0</v>
      </c>
      <c r="AV1257" s="178">
        <f>IFERROR(IF(OR($G1257="公衆街路灯A",$G1257="定額電灯"),ROUND((((AR1257+AS1257)*AN1257))*12*_xlfn.XLOOKUP($A1257,削除禁止_電灯料金!K:K,削除禁止_電灯料金!N:N),0),ROUND((AT1257+AU1257)*AN1257*12*_xlfn.XLOOKUP($A1257,削除禁止_電灯料金!K:K,削除禁止_電灯料金!N:N),0)),0)</f>
        <v>0</v>
      </c>
      <c r="AW1257" s="145"/>
    </row>
    <row r="1258" spans="1:49" ht="30" customHeight="1">
      <c r="A1258" s="1">
        <v>20</v>
      </c>
      <c r="B1258" s="319" t="s">
        <v>1247</v>
      </c>
      <c r="C1258" s="42"/>
      <c r="D1258" s="256" t="s">
        <v>82</v>
      </c>
      <c r="E1258" s="257" t="s">
        <v>71</v>
      </c>
      <c r="F1258" s="258" t="s">
        <v>1267</v>
      </c>
      <c r="G1258" s="353" t="s">
        <v>73</v>
      </c>
      <c r="H1258" s="279" t="s">
        <v>1275</v>
      </c>
      <c r="I1258" s="150"/>
      <c r="J1258" s="151"/>
      <c r="K1258" s="213">
        <v>0.44</v>
      </c>
      <c r="L1258" s="214">
        <v>89</v>
      </c>
      <c r="M1258" s="154" t="s">
        <v>1269</v>
      </c>
      <c r="N1258" s="119" t="s">
        <v>110</v>
      </c>
      <c r="O1258" s="120">
        <v>2</v>
      </c>
      <c r="P1258" s="155" t="s">
        <v>294</v>
      </c>
      <c r="Q1258" s="155">
        <v>0</v>
      </c>
      <c r="R1258" s="155">
        <v>0</v>
      </c>
      <c r="S1258" s="156">
        <v>0</v>
      </c>
      <c r="T1258" s="156">
        <v>0</v>
      </c>
      <c r="U1258" s="156" t="s">
        <v>1270</v>
      </c>
      <c r="V1258" s="157">
        <v>0</v>
      </c>
      <c r="W1258" s="158">
        <v>47</v>
      </c>
      <c r="X1258" s="159">
        <v>2</v>
      </c>
      <c r="Y1258" s="160">
        <v>4</v>
      </c>
      <c r="Z1258" s="161">
        <f t="shared" si="371"/>
        <v>0.61350666666666676</v>
      </c>
      <c r="AA1258" s="155">
        <v>0</v>
      </c>
      <c r="AB1258" s="162" t="s">
        <v>80</v>
      </c>
      <c r="AC1258" s="163" t="s">
        <v>56</v>
      </c>
      <c r="AD1258" s="164" t="s">
        <v>56</v>
      </c>
      <c r="AE1258" s="163" t="s">
        <v>56</v>
      </c>
      <c r="AF1258" s="164">
        <f t="shared" si="372"/>
        <v>4.6013000000000011</v>
      </c>
      <c r="AG1258" s="165">
        <f t="shared" si="373"/>
        <v>2208.6240000000007</v>
      </c>
      <c r="AH1258" s="166" t="s">
        <v>113</v>
      </c>
      <c r="AI1258" s="167"/>
      <c r="AJ1258" s="168"/>
      <c r="AK1258" s="169"/>
      <c r="AL1258" s="170"/>
      <c r="AM1258" s="171"/>
      <c r="AN1258" s="172"/>
      <c r="AO1258" s="173">
        <f t="shared" si="370"/>
        <v>0</v>
      </c>
      <c r="AP1258" s="174" t="s">
        <v>82</v>
      </c>
      <c r="AQ1258" s="175" t="str" cm="1">
        <f t="array" ref="AQ1258">_xlfn.IFS(OR($G1258="公衆街路灯A",$G1258="定額電灯"),$G1258&amp;AP1258,COUNTIF(G1258,"*従量電灯*"),G1258,1,"-")</f>
        <v>従量電灯</v>
      </c>
      <c r="AR1258" s="176" t="str" cm="1">
        <f t="array" ref="AR1258">_xlfn.IFS($AN1258=0,"-",OR($AH1258="対象外",$AH1258="-"),"-",OR($G1258="公衆街路灯A",$G1258="定額電灯"),_xlfn.XLOOKUP($AQ1258,削除禁止_電灯料金!$B:$B,削除禁止_電灯料金!$E:$E,0),1,"-")</f>
        <v>-</v>
      </c>
      <c r="AS1258" s="177" t="str" cm="1">
        <f t="array" ref="AS1258">_xlfn.IFS($AR1258="-","-",OR($G1258="公衆街路灯A",$G1258="定額電灯"),_xlfn.XLOOKUP(AQ1258,削除禁止_電灯料金!$B:$B,削除禁止_電灯料金!$D:$D,0),1,"-")</f>
        <v>-</v>
      </c>
      <c r="AT1258" s="176">
        <f>IFERROR(IF(OR($G1258="公衆街路灯A",$G1258="定額電灯"),"-",ROUND((_xlfn.XLOOKUP($AQ1258,削除禁止_電灯料金!$B:$B,削除禁止_電灯料金!$E:$E)*AM1258/1000*$K1258*$L1258/12),2)),"-")</f>
        <v>0</v>
      </c>
      <c r="AU1258" s="177">
        <f>IFERROR(IF(OR($G1258="公衆街路灯A",$G1258="定額電灯"),"-",ROUND((AM1258/1000*$K1258*$L1258/12)*_xlfn.XLOOKUP($A1258,削除禁止_電灯料金!K:K,削除禁止_電灯料金!M:M,"-"),2)),"-")</f>
        <v>0</v>
      </c>
      <c r="AV1258" s="178">
        <f>IFERROR(IF(OR($G1258="公衆街路灯A",$G1258="定額電灯"),ROUND((((AR1258+AS1258)*AN1258))*12*_xlfn.XLOOKUP($A1258,削除禁止_電灯料金!K:K,削除禁止_電灯料金!N:N),0),ROUND((AT1258+AU1258)*AN1258*12*_xlfn.XLOOKUP($A1258,削除禁止_電灯料金!K:K,削除禁止_電灯料金!N:N),0)),0)</f>
        <v>0</v>
      </c>
      <c r="AW1258" s="145"/>
    </row>
    <row r="1259" spans="1:49" ht="30" customHeight="1">
      <c r="A1259" s="1">
        <v>20</v>
      </c>
      <c r="B1259" s="319" t="s">
        <v>1247</v>
      </c>
      <c r="C1259" s="42"/>
      <c r="D1259" s="259" t="s">
        <v>82</v>
      </c>
      <c r="E1259" s="260" t="s">
        <v>71</v>
      </c>
      <c r="F1259" s="261" t="s">
        <v>1267</v>
      </c>
      <c r="G1259" s="354" t="s">
        <v>73</v>
      </c>
      <c r="H1259" s="318" t="s">
        <v>1276</v>
      </c>
      <c r="I1259" s="184"/>
      <c r="J1259" s="185"/>
      <c r="K1259" s="271">
        <v>0.44</v>
      </c>
      <c r="L1259" s="272">
        <v>89</v>
      </c>
      <c r="M1259" s="212" t="s">
        <v>1277</v>
      </c>
      <c r="N1259" s="189" t="s">
        <v>75</v>
      </c>
      <c r="O1259" s="190">
        <v>1</v>
      </c>
      <c r="P1259" s="191" t="s">
        <v>1278</v>
      </c>
      <c r="Q1259" s="191" t="s">
        <v>1279</v>
      </c>
      <c r="R1259" s="191">
        <v>0</v>
      </c>
      <c r="S1259" s="192">
        <v>0</v>
      </c>
      <c r="T1259" s="192">
        <v>0</v>
      </c>
      <c r="U1259" s="192">
        <v>0</v>
      </c>
      <c r="V1259" s="193">
        <v>0</v>
      </c>
      <c r="W1259" s="194">
        <v>54</v>
      </c>
      <c r="X1259" s="195">
        <v>3</v>
      </c>
      <c r="Y1259" s="196">
        <v>3</v>
      </c>
      <c r="Z1259" s="197">
        <v>0</v>
      </c>
      <c r="AA1259" s="191">
        <v>0</v>
      </c>
      <c r="AB1259" s="198" t="s">
        <v>80</v>
      </c>
      <c r="AC1259" s="199" t="s">
        <v>56</v>
      </c>
      <c r="AD1259" s="200" t="s">
        <v>56</v>
      </c>
      <c r="AE1259" s="199" t="s">
        <v>56</v>
      </c>
      <c r="AF1259" s="200">
        <v>0</v>
      </c>
      <c r="AG1259" s="201">
        <v>0</v>
      </c>
      <c r="AH1259" s="201" t="s">
        <v>124</v>
      </c>
      <c r="AI1259" s="202" t="s">
        <v>124</v>
      </c>
      <c r="AJ1259" s="203"/>
      <c r="AK1259" s="204"/>
      <c r="AL1259" s="194"/>
      <c r="AM1259" s="205"/>
      <c r="AN1259" s="206"/>
      <c r="AO1259" s="200">
        <f t="shared" si="370"/>
        <v>0</v>
      </c>
      <c r="AP1259" s="207" t="s">
        <v>82</v>
      </c>
      <c r="AQ1259" s="198" t="str" cm="1">
        <f t="array" ref="AQ1259">_xlfn.IFS(OR($G1259="公衆街路灯A",$G1259="定額電灯"),$G1259&amp;AP1259,COUNTIF(G1259,"*従量電灯*"),G1259,1,"-")</f>
        <v>従量電灯</v>
      </c>
      <c r="AR1259" s="208" t="str" cm="1">
        <f t="array" ref="AR1259">_xlfn.IFS($AN1259=0,"-",OR($AH1259="対象外",$AH1259="-"),"-",OR($G1259="公衆街路灯A",$G1259="定額電灯"),_xlfn.XLOOKUP($AQ1259,削除禁止_電灯料金!$B:$B,削除禁止_電灯料金!$E:$E,0),1,"-")</f>
        <v>-</v>
      </c>
      <c r="AS1259" s="209" t="str" cm="1">
        <f t="array" ref="AS1259">_xlfn.IFS($AR1259="-","-",OR($G1259="公衆街路灯A",$G1259="定額電灯"),_xlfn.XLOOKUP(AQ1259,削除禁止_電灯料金!$B:$B,削除禁止_電灯料金!$D:$D,0),1,"-")</f>
        <v>-</v>
      </c>
      <c r="AT1259" s="208">
        <f>IFERROR(IF(OR($G1259="公衆街路灯A",$G1259="定額電灯"),"-",ROUND((_xlfn.XLOOKUP($AQ1259,削除禁止_電灯料金!$B:$B,削除禁止_電灯料金!$E:$E)*AM1259/1000*$K1259*$L1259/12),2)),"-")</f>
        <v>0</v>
      </c>
      <c r="AU1259" s="209">
        <f>IFERROR(IF(OR($G1259="公衆街路灯A",$G1259="定額電灯"),"-",ROUND((AM1259/1000*$K1259*$L1259/12)*_xlfn.XLOOKUP($A1259,削除禁止_電灯料金!K:K,削除禁止_電灯料金!M:M,"-"),2)),"-")</f>
        <v>0</v>
      </c>
      <c r="AV1259" s="210">
        <f>IFERROR(IF(OR($G1259="公衆街路灯A",$G1259="定額電灯"),ROUND((((AR1259+AS1259)*AN1259))*12*_xlfn.XLOOKUP($A1259,削除禁止_電灯料金!K:K,削除禁止_電灯料金!N:N),0),ROUND((AT1259+AU1259)*AN1259*12*_xlfn.XLOOKUP($A1259,削除禁止_電灯料金!K:K,削除禁止_電灯料金!N:N),0)),0)</f>
        <v>0</v>
      </c>
      <c r="AW1259" s="145"/>
    </row>
    <row r="1260" spans="1:49" ht="30" customHeight="1">
      <c r="A1260" s="1">
        <v>20</v>
      </c>
      <c r="B1260" s="319" t="s">
        <v>1247</v>
      </c>
      <c r="C1260" s="42"/>
      <c r="D1260" s="256" t="s">
        <v>82</v>
      </c>
      <c r="E1260" s="257" t="s">
        <v>71</v>
      </c>
      <c r="F1260" s="258" t="s">
        <v>1267</v>
      </c>
      <c r="G1260" s="353" t="s">
        <v>73</v>
      </c>
      <c r="H1260" s="279"/>
      <c r="I1260" s="150"/>
      <c r="J1260" s="151"/>
      <c r="K1260" s="213">
        <v>24</v>
      </c>
      <c r="L1260" s="214">
        <v>365</v>
      </c>
      <c r="M1260" s="154" t="s">
        <v>1280</v>
      </c>
      <c r="N1260" s="119" t="s">
        <v>86</v>
      </c>
      <c r="O1260" s="120">
        <v>1</v>
      </c>
      <c r="P1260" s="155" t="s">
        <v>725</v>
      </c>
      <c r="Q1260" s="155">
        <v>0</v>
      </c>
      <c r="R1260" s="155" t="s">
        <v>88</v>
      </c>
      <c r="S1260" s="156">
        <v>0</v>
      </c>
      <c r="T1260" s="156">
        <v>0</v>
      </c>
      <c r="U1260" s="156">
        <v>0</v>
      </c>
      <c r="V1260" s="157">
        <v>0</v>
      </c>
      <c r="W1260" s="158">
        <v>2</v>
      </c>
      <c r="X1260" s="159">
        <v>3</v>
      </c>
      <c r="Y1260" s="160">
        <v>3</v>
      </c>
      <c r="Z1260" s="161">
        <f t="shared" ref="Z1260:Z1265" si="374">K1260*L1260*W1260*Y1260/12/1000</f>
        <v>4.38</v>
      </c>
      <c r="AA1260" s="155">
        <v>0</v>
      </c>
      <c r="AB1260" s="162" t="s">
        <v>80</v>
      </c>
      <c r="AC1260" s="163" t="s">
        <v>56</v>
      </c>
      <c r="AD1260" s="164" t="s">
        <v>56</v>
      </c>
      <c r="AE1260" s="163" t="s">
        <v>56</v>
      </c>
      <c r="AF1260" s="164">
        <f t="shared" ref="AF1260:AF1265" si="375">$B$2*Z1260/Y1260</f>
        <v>43.800000000000004</v>
      </c>
      <c r="AG1260" s="165">
        <f t="shared" ref="AG1260:AG1265" si="376">Y1260*AF1260*120</f>
        <v>15768</v>
      </c>
      <c r="AH1260" s="166" t="s">
        <v>81</v>
      </c>
      <c r="AI1260" s="167"/>
      <c r="AJ1260" s="168"/>
      <c r="AK1260" s="169"/>
      <c r="AL1260" s="170"/>
      <c r="AM1260" s="171"/>
      <c r="AN1260" s="172"/>
      <c r="AO1260" s="173">
        <f t="shared" si="370"/>
        <v>0</v>
      </c>
      <c r="AP1260" s="174" t="s">
        <v>82</v>
      </c>
      <c r="AQ1260" s="175" t="str" cm="1">
        <f t="array" ref="AQ1260">_xlfn.IFS(OR($G1260="公衆街路灯A",$G1260="定額電灯"),$G1260&amp;AP1260,COUNTIF(G1260,"*従量電灯*"),G1260,1,"-")</f>
        <v>従量電灯</v>
      </c>
      <c r="AR1260" s="176" t="str" cm="1">
        <f t="array" ref="AR1260">_xlfn.IFS($AN1260=0,"-",OR($AH1260="対象外",$AH1260="-"),"-",OR($G1260="公衆街路灯A",$G1260="定額電灯"),_xlfn.XLOOKUP($AQ1260,削除禁止_電灯料金!$B:$B,削除禁止_電灯料金!$E:$E,0),1,"-")</f>
        <v>-</v>
      </c>
      <c r="AS1260" s="177" t="str" cm="1">
        <f t="array" ref="AS1260">_xlfn.IFS($AR1260="-","-",OR($G1260="公衆街路灯A",$G1260="定額電灯"),_xlfn.XLOOKUP(AQ1260,削除禁止_電灯料金!$B:$B,削除禁止_電灯料金!$D:$D,0),1,"-")</f>
        <v>-</v>
      </c>
      <c r="AT1260" s="176">
        <f>IFERROR(IF(OR($G1260="公衆街路灯A",$G1260="定額電灯"),"-",ROUND((_xlfn.XLOOKUP($AQ1260,削除禁止_電灯料金!$B:$B,削除禁止_電灯料金!$E:$E)*AM1260/1000*$K1260*$L1260/12),2)),"-")</f>
        <v>0</v>
      </c>
      <c r="AU1260" s="177">
        <f>IFERROR(IF(OR($G1260="公衆街路灯A",$G1260="定額電灯"),"-",ROUND((AM1260/1000*$K1260*$L1260/12)*_xlfn.XLOOKUP($A1260,削除禁止_電灯料金!K:K,削除禁止_電灯料金!M:M,"-"),2)),"-")</f>
        <v>0</v>
      </c>
      <c r="AV1260" s="178">
        <f>IFERROR(IF(OR($G1260="公衆街路灯A",$G1260="定額電灯"),ROUND((((AR1260+AS1260)*AN1260))*12*_xlfn.XLOOKUP($A1260,削除禁止_電灯料金!K:K,削除禁止_電灯料金!N:N),0),ROUND((AT1260+AU1260)*AN1260*12*_xlfn.XLOOKUP($A1260,削除禁止_電灯料金!K:K,削除禁止_電灯料金!N:N),0)),0)</f>
        <v>0</v>
      </c>
      <c r="AW1260" s="145"/>
    </row>
    <row r="1261" spans="1:49" ht="30" customHeight="1">
      <c r="A1261" s="1">
        <v>20</v>
      </c>
      <c r="B1261" s="319" t="s">
        <v>1247</v>
      </c>
      <c r="C1261" s="42"/>
      <c r="D1261" s="256" t="s">
        <v>82</v>
      </c>
      <c r="E1261" s="257" t="s">
        <v>71</v>
      </c>
      <c r="F1261" s="258" t="s">
        <v>1281</v>
      </c>
      <c r="G1261" s="353" t="s">
        <v>73</v>
      </c>
      <c r="H1261" s="279"/>
      <c r="I1261" s="150"/>
      <c r="J1261" s="151"/>
      <c r="K1261" s="213">
        <v>0.9</v>
      </c>
      <c r="L1261" s="214">
        <v>124</v>
      </c>
      <c r="M1261" s="154" t="s">
        <v>1282</v>
      </c>
      <c r="N1261" s="119" t="s">
        <v>110</v>
      </c>
      <c r="O1261" s="120">
        <v>2</v>
      </c>
      <c r="P1261" s="155" t="s">
        <v>294</v>
      </c>
      <c r="Q1261" s="155">
        <v>0</v>
      </c>
      <c r="R1261" s="155" t="s">
        <v>1283</v>
      </c>
      <c r="S1261" s="156" t="s">
        <v>908</v>
      </c>
      <c r="T1261" s="156" t="s">
        <v>1284</v>
      </c>
      <c r="U1261" s="156">
        <v>0</v>
      </c>
      <c r="V1261" s="157">
        <v>0</v>
      </c>
      <c r="W1261" s="158">
        <v>47</v>
      </c>
      <c r="X1261" s="159">
        <v>2</v>
      </c>
      <c r="Y1261" s="160">
        <v>4</v>
      </c>
      <c r="Z1261" s="161">
        <f t="shared" si="374"/>
        <v>1.7484000000000004</v>
      </c>
      <c r="AA1261" s="155">
        <v>0</v>
      </c>
      <c r="AB1261" s="162" t="s">
        <v>80</v>
      </c>
      <c r="AC1261" s="163" t="s">
        <v>56</v>
      </c>
      <c r="AD1261" s="164" t="s">
        <v>56</v>
      </c>
      <c r="AE1261" s="163" t="s">
        <v>56</v>
      </c>
      <c r="AF1261" s="164">
        <f t="shared" si="375"/>
        <v>13.113000000000003</v>
      </c>
      <c r="AG1261" s="165">
        <f t="shared" si="376"/>
        <v>6294.2400000000016</v>
      </c>
      <c r="AH1261" s="166" t="s">
        <v>113</v>
      </c>
      <c r="AI1261" s="167"/>
      <c r="AJ1261" s="168"/>
      <c r="AK1261" s="169"/>
      <c r="AL1261" s="170"/>
      <c r="AM1261" s="171"/>
      <c r="AN1261" s="172"/>
      <c r="AO1261" s="173">
        <f t="shared" si="370"/>
        <v>0</v>
      </c>
      <c r="AP1261" s="174" t="s">
        <v>82</v>
      </c>
      <c r="AQ1261" s="175" t="str" cm="1">
        <f t="array" ref="AQ1261">_xlfn.IFS(OR($G1261="公衆街路灯A",$G1261="定額電灯"),$G1261&amp;AP1261,COUNTIF(G1261,"*従量電灯*"),G1261,1,"-")</f>
        <v>従量電灯</v>
      </c>
      <c r="AR1261" s="176" t="str" cm="1">
        <f t="array" ref="AR1261">_xlfn.IFS($AN1261=0,"-",OR($AH1261="対象外",$AH1261="-"),"-",OR($G1261="公衆街路灯A",$G1261="定額電灯"),_xlfn.XLOOKUP($AQ1261,削除禁止_電灯料金!$B:$B,削除禁止_電灯料金!$E:$E,0),1,"-")</f>
        <v>-</v>
      </c>
      <c r="AS1261" s="177" t="str" cm="1">
        <f t="array" ref="AS1261">_xlfn.IFS($AR1261="-","-",OR($G1261="公衆街路灯A",$G1261="定額電灯"),_xlfn.XLOOKUP(AQ1261,削除禁止_電灯料金!$B:$B,削除禁止_電灯料金!$D:$D,0),1,"-")</f>
        <v>-</v>
      </c>
      <c r="AT1261" s="176">
        <f>IFERROR(IF(OR($G1261="公衆街路灯A",$G1261="定額電灯"),"-",ROUND((_xlfn.XLOOKUP($AQ1261,削除禁止_電灯料金!$B:$B,削除禁止_電灯料金!$E:$E)*AM1261/1000*$K1261*$L1261/12),2)),"-")</f>
        <v>0</v>
      </c>
      <c r="AU1261" s="177">
        <f>IFERROR(IF(OR($G1261="公衆街路灯A",$G1261="定額電灯"),"-",ROUND((AM1261/1000*$K1261*$L1261/12)*_xlfn.XLOOKUP($A1261,削除禁止_電灯料金!K:K,削除禁止_電灯料金!M:M,"-"),2)),"-")</f>
        <v>0</v>
      </c>
      <c r="AV1261" s="178">
        <f>IFERROR(IF(OR($G1261="公衆街路灯A",$G1261="定額電灯"),ROUND((((AR1261+AS1261)*AN1261))*12*_xlfn.XLOOKUP($A1261,削除禁止_電灯料金!K:K,削除禁止_電灯料金!N:N),0),ROUND((AT1261+AU1261)*AN1261*12*_xlfn.XLOOKUP($A1261,削除禁止_電灯料金!K:K,削除禁止_電灯料金!N:N),0)),0)</f>
        <v>0</v>
      </c>
      <c r="AW1261" s="145"/>
    </row>
    <row r="1262" spans="1:49" ht="30" customHeight="1">
      <c r="A1262" s="1">
        <v>20</v>
      </c>
      <c r="B1262" s="319" t="s">
        <v>1247</v>
      </c>
      <c r="C1262" s="42"/>
      <c r="D1262" s="256" t="s">
        <v>82</v>
      </c>
      <c r="E1262" s="257" t="s">
        <v>71</v>
      </c>
      <c r="F1262" s="258" t="s">
        <v>1281</v>
      </c>
      <c r="G1262" s="353" t="s">
        <v>73</v>
      </c>
      <c r="H1262" s="279"/>
      <c r="I1262" s="150"/>
      <c r="J1262" s="151"/>
      <c r="K1262" s="213">
        <v>0.9</v>
      </c>
      <c r="L1262" s="214">
        <v>124</v>
      </c>
      <c r="M1262" s="154" t="s">
        <v>1285</v>
      </c>
      <c r="N1262" s="119" t="s">
        <v>110</v>
      </c>
      <c r="O1262" s="120">
        <v>2</v>
      </c>
      <c r="P1262" s="155" t="s">
        <v>294</v>
      </c>
      <c r="Q1262" s="155">
        <v>0</v>
      </c>
      <c r="R1262" s="155" t="s">
        <v>1283</v>
      </c>
      <c r="S1262" s="156" t="s">
        <v>912</v>
      </c>
      <c r="T1262" s="156" t="s">
        <v>1284</v>
      </c>
      <c r="U1262" s="156">
        <v>0</v>
      </c>
      <c r="V1262" s="157">
        <v>0</v>
      </c>
      <c r="W1262" s="158">
        <v>47</v>
      </c>
      <c r="X1262" s="159">
        <v>2</v>
      </c>
      <c r="Y1262" s="160">
        <v>4</v>
      </c>
      <c r="Z1262" s="161">
        <f t="shared" si="374"/>
        <v>1.7484000000000004</v>
      </c>
      <c r="AA1262" s="155">
        <v>0</v>
      </c>
      <c r="AB1262" s="162" t="s">
        <v>80</v>
      </c>
      <c r="AC1262" s="163" t="s">
        <v>56</v>
      </c>
      <c r="AD1262" s="164" t="s">
        <v>56</v>
      </c>
      <c r="AE1262" s="163" t="s">
        <v>56</v>
      </c>
      <c r="AF1262" s="164">
        <f t="shared" si="375"/>
        <v>13.113000000000003</v>
      </c>
      <c r="AG1262" s="165">
        <f t="shared" si="376"/>
        <v>6294.2400000000016</v>
      </c>
      <c r="AH1262" s="166" t="s">
        <v>113</v>
      </c>
      <c r="AI1262" s="167"/>
      <c r="AJ1262" s="168"/>
      <c r="AK1262" s="169"/>
      <c r="AL1262" s="170"/>
      <c r="AM1262" s="171"/>
      <c r="AN1262" s="172"/>
      <c r="AO1262" s="173">
        <f t="shared" si="370"/>
        <v>0</v>
      </c>
      <c r="AP1262" s="174" t="s">
        <v>82</v>
      </c>
      <c r="AQ1262" s="175" t="str" cm="1">
        <f t="array" ref="AQ1262">_xlfn.IFS(OR($G1262="公衆街路灯A",$G1262="定額電灯"),$G1262&amp;AP1262,COUNTIF(G1262,"*従量電灯*"),G1262,1,"-")</f>
        <v>従量電灯</v>
      </c>
      <c r="AR1262" s="176" t="str" cm="1">
        <f t="array" ref="AR1262">_xlfn.IFS($AN1262=0,"-",OR($AH1262="対象外",$AH1262="-"),"-",OR($G1262="公衆街路灯A",$G1262="定額電灯"),_xlfn.XLOOKUP($AQ1262,削除禁止_電灯料金!$B:$B,削除禁止_電灯料金!$E:$E,0),1,"-")</f>
        <v>-</v>
      </c>
      <c r="AS1262" s="177" t="str" cm="1">
        <f t="array" ref="AS1262">_xlfn.IFS($AR1262="-","-",OR($G1262="公衆街路灯A",$G1262="定額電灯"),_xlfn.XLOOKUP(AQ1262,削除禁止_電灯料金!$B:$B,削除禁止_電灯料金!$D:$D,0),1,"-")</f>
        <v>-</v>
      </c>
      <c r="AT1262" s="176">
        <f>IFERROR(IF(OR($G1262="公衆街路灯A",$G1262="定額電灯"),"-",ROUND((_xlfn.XLOOKUP($AQ1262,削除禁止_電灯料金!$B:$B,削除禁止_電灯料金!$E:$E)*AM1262/1000*$K1262*$L1262/12),2)),"-")</f>
        <v>0</v>
      </c>
      <c r="AU1262" s="177">
        <f>IFERROR(IF(OR($G1262="公衆街路灯A",$G1262="定額電灯"),"-",ROUND((AM1262/1000*$K1262*$L1262/12)*_xlfn.XLOOKUP($A1262,削除禁止_電灯料金!K:K,削除禁止_電灯料金!M:M,"-"),2)),"-")</f>
        <v>0</v>
      </c>
      <c r="AV1262" s="178">
        <f>IFERROR(IF(OR($G1262="公衆街路灯A",$G1262="定額電灯"),ROUND((((AR1262+AS1262)*AN1262))*12*_xlfn.XLOOKUP($A1262,削除禁止_電灯料金!K:K,削除禁止_電灯料金!N:N),0),ROUND((AT1262+AU1262)*AN1262*12*_xlfn.XLOOKUP($A1262,削除禁止_電灯料金!K:K,削除禁止_電灯料金!N:N),0)),0)</f>
        <v>0</v>
      </c>
      <c r="AW1262" s="145"/>
    </row>
    <row r="1263" spans="1:49" ht="30" customHeight="1">
      <c r="A1263" s="1">
        <v>20</v>
      </c>
      <c r="B1263" s="319" t="s">
        <v>1247</v>
      </c>
      <c r="C1263" s="42"/>
      <c r="D1263" s="256" t="s">
        <v>82</v>
      </c>
      <c r="E1263" s="257" t="s">
        <v>71</v>
      </c>
      <c r="F1263" s="258" t="s">
        <v>1286</v>
      </c>
      <c r="G1263" s="353" t="s">
        <v>73</v>
      </c>
      <c r="H1263" s="279" t="s">
        <v>1287</v>
      </c>
      <c r="I1263" s="150"/>
      <c r="J1263" s="151"/>
      <c r="K1263" s="213">
        <v>13</v>
      </c>
      <c r="L1263" s="214">
        <v>243</v>
      </c>
      <c r="M1263" s="154" t="s">
        <v>1282</v>
      </c>
      <c r="N1263" s="119" t="s">
        <v>110</v>
      </c>
      <c r="O1263" s="120">
        <v>2</v>
      </c>
      <c r="P1263" s="155" t="s">
        <v>294</v>
      </c>
      <c r="Q1263" s="155">
        <v>0</v>
      </c>
      <c r="R1263" s="155" t="s">
        <v>1283</v>
      </c>
      <c r="S1263" s="156" t="s">
        <v>908</v>
      </c>
      <c r="T1263" s="156" t="s">
        <v>1284</v>
      </c>
      <c r="U1263" s="156">
        <v>0</v>
      </c>
      <c r="V1263" s="157">
        <v>0</v>
      </c>
      <c r="W1263" s="158">
        <v>47</v>
      </c>
      <c r="X1263" s="159">
        <v>3</v>
      </c>
      <c r="Y1263" s="160">
        <v>6</v>
      </c>
      <c r="Z1263" s="161">
        <f t="shared" si="374"/>
        <v>74.236500000000007</v>
      </c>
      <c r="AA1263" s="155">
        <v>0</v>
      </c>
      <c r="AB1263" s="162" t="s">
        <v>80</v>
      </c>
      <c r="AC1263" s="163" t="s">
        <v>56</v>
      </c>
      <c r="AD1263" s="164" t="s">
        <v>56</v>
      </c>
      <c r="AE1263" s="163" t="s">
        <v>56</v>
      </c>
      <c r="AF1263" s="164">
        <f t="shared" si="375"/>
        <v>371.18250000000006</v>
      </c>
      <c r="AG1263" s="165">
        <f t="shared" si="376"/>
        <v>267251.40000000002</v>
      </c>
      <c r="AH1263" s="166" t="s">
        <v>113</v>
      </c>
      <c r="AI1263" s="167"/>
      <c r="AJ1263" s="168"/>
      <c r="AK1263" s="169"/>
      <c r="AL1263" s="170"/>
      <c r="AM1263" s="171"/>
      <c r="AN1263" s="172"/>
      <c r="AO1263" s="173">
        <f t="shared" si="370"/>
        <v>0</v>
      </c>
      <c r="AP1263" s="174" t="s">
        <v>82</v>
      </c>
      <c r="AQ1263" s="175" t="str" cm="1">
        <f t="array" ref="AQ1263">_xlfn.IFS(OR($G1263="公衆街路灯A",$G1263="定額電灯"),$G1263&amp;AP1263,COUNTIF(G1263,"*従量電灯*"),G1263,1,"-")</f>
        <v>従量電灯</v>
      </c>
      <c r="AR1263" s="176" t="str" cm="1">
        <f t="array" ref="AR1263">_xlfn.IFS($AN1263=0,"-",OR($AH1263="対象外",$AH1263="-"),"-",OR($G1263="公衆街路灯A",$G1263="定額電灯"),_xlfn.XLOOKUP($AQ1263,削除禁止_電灯料金!$B:$B,削除禁止_電灯料金!$E:$E,0),1,"-")</f>
        <v>-</v>
      </c>
      <c r="AS1263" s="177" t="str" cm="1">
        <f t="array" ref="AS1263">_xlfn.IFS($AR1263="-","-",OR($G1263="公衆街路灯A",$G1263="定額電灯"),_xlfn.XLOOKUP(AQ1263,削除禁止_電灯料金!$B:$B,削除禁止_電灯料金!$D:$D,0),1,"-")</f>
        <v>-</v>
      </c>
      <c r="AT1263" s="176">
        <f>IFERROR(IF(OR($G1263="公衆街路灯A",$G1263="定額電灯"),"-",ROUND((_xlfn.XLOOKUP($AQ1263,削除禁止_電灯料金!$B:$B,削除禁止_電灯料金!$E:$E)*AM1263/1000*$K1263*$L1263/12),2)),"-")</f>
        <v>0</v>
      </c>
      <c r="AU1263" s="177">
        <f>IFERROR(IF(OR($G1263="公衆街路灯A",$G1263="定額電灯"),"-",ROUND((AM1263/1000*$K1263*$L1263/12)*_xlfn.XLOOKUP($A1263,削除禁止_電灯料金!K:K,削除禁止_電灯料金!M:M,"-"),2)),"-")</f>
        <v>0</v>
      </c>
      <c r="AV1263" s="178">
        <f>IFERROR(IF(OR($G1263="公衆街路灯A",$G1263="定額電灯"),ROUND((((AR1263+AS1263)*AN1263))*12*_xlfn.XLOOKUP($A1263,削除禁止_電灯料金!K:K,削除禁止_電灯料金!N:N),0),ROUND((AT1263+AU1263)*AN1263*12*_xlfn.XLOOKUP($A1263,削除禁止_電灯料金!K:K,削除禁止_電灯料金!N:N),0)),0)</f>
        <v>0</v>
      </c>
      <c r="AW1263" s="145"/>
    </row>
    <row r="1264" spans="1:49" ht="30" customHeight="1">
      <c r="A1264" s="1">
        <v>20</v>
      </c>
      <c r="B1264" s="319" t="s">
        <v>1247</v>
      </c>
      <c r="C1264" s="42"/>
      <c r="D1264" s="256" t="s">
        <v>82</v>
      </c>
      <c r="E1264" s="257" t="s">
        <v>71</v>
      </c>
      <c r="F1264" s="258" t="s">
        <v>1286</v>
      </c>
      <c r="G1264" s="353" t="s">
        <v>73</v>
      </c>
      <c r="H1264" s="279" t="s">
        <v>1287</v>
      </c>
      <c r="I1264" s="150"/>
      <c r="J1264" s="151"/>
      <c r="K1264" s="213">
        <v>13</v>
      </c>
      <c r="L1264" s="214">
        <v>243</v>
      </c>
      <c r="M1264" s="154" t="s">
        <v>1285</v>
      </c>
      <c r="N1264" s="119" t="s">
        <v>110</v>
      </c>
      <c r="O1264" s="120">
        <v>2</v>
      </c>
      <c r="P1264" s="155" t="s">
        <v>294</v>
      </c>
      <c r="Q1264" s="155">
        <v>0</v>
      </c>
      <c r="R1264" s="155" t="s">
        <v>1283</v>
      </c>
      <c r="S1264" s="156" t="s">
        <v>912</v>
      </c>
      <c r="T1264" s="156" t="s">
        <v>1284</v>
      </c>
      <c r="U1264" s="156">
        <v>0</v>
      </c>
      <c r="V1264" s="157">
        <v>0</v>
      </c>
      <c r="W1264" s="158">
        <v>47</v>
      </c>
      <c r="X1264" s="159">
        <v>3</v>
      </c>
      <c r="Y1264" s="160">
        <v>6</v>
      </c>
      <c r="Z1264" s="161">
        <f t="shared" si="374"/>
        <v>74.236500000000007</v>
      </c>
      <c r="AA1264" s="155">
        <v>0</v>
      </c>
      <c r="AB1264" s="162" t="s">
        <v>80</v>
      </c>
      <c r="AC1264" s="163" t="s">
        <v>56</v>
      </c>
      <c r="AD1264" s="164" t="s">
        <v>56</v>
      </c>
      <c r="AE1264" s="163" t="s">
        <v>56</v>
      </c>
      <c r="AF1264" s="164">
        <f t="shared" si="375"/>
        <v>371.18250000000006</v>
      </c>
      <c r="AG1264" s="165">
        <f t="shared" si="376"/>
        <v>267251.40000000002</v>
      </c>
      <c r="AH1264" s="166" t="s">
        <v>113</v>
      </c>
      <c r="AI1264" s="167"/>
      <c r="AJ1264" s="168"/>
      <c r="AK1264" s="169"/>
      <c r="AL1264" s="170"/>
      <c r="AM1264" s="171"/>
      <c r="AN1264" s="172"/>
      <c r="AO1264" s="173">
        <f t="shared" si="370"/>
        <v>0</v>
      </c>
      <c r="AP1264" s="174" t="s">
        <v>82</v>
      </c>
      <c r="AQ1264" s="175" t="str" cm="1">
        <f t="array" ref="AQ1264">_xlfn.IFS(OR($G1264="公衆街路灯A",$G1264="定額電灯"),$G1264&amp;AP1264,COUNTIF(G1264,"*従量電灯*"),G1264,1,"-")</f>
        <v>従量電灯</v>
      </c>
      <c r="AR1264" s="176" t="str" cm="1">
        <f t="array" ref="AR1264">_xlfn.IFS($AN1264=0,"-",OR($AH1264="対象外",$AH1264="-"),"-",OR($G1264="公衆街路灯A",$G1264="定額電灯"),_xlfn.XLOOKUP($AQ1264,削除禁止_電灯料金!$B:$B,削除禁止_電灯料金!$E:$E,0),1,"-")</f>
        <v>-</v>
      </c>
      <c r="AS1264" s="177" t="str" cm="1">
        <f t="array" ref="AS1264">_xlfn.IFS($AR1264="-","-",OR($G1264="公衆街路灯A",$G1264="定額電灯"),_xlfn.XLOOKUP(AQ1264,削除禁止_電灯料金!$B:$B,削除禁止_電灯料金!$D:$D,0),1,"-")</f>
        <v>-</v>
      </c>
      <c r="AT1264" s="176">
        <f>IFERROR(IF(OR($G1264="公衆街路灯A",$G1264="定額電灯"),"-",ROUND((_xlfn.XLOOKUP($AQ1264,削除禁止_電灯料金!$B:$B,削除禁止_電灯料金!$E:$E)*AM1264/1000*$K1264*$L1264/12),2)),"-")</f>
        <v>0</v>
      </c>
      <c r="AU1264" s="177">
        <f>IFERROR(IF(OR($G1264="公衆街路灯A",$G1264="定額電灯"),"-",ROUND((AM1264/1000*$K1264*$L1264/12)*_xlfn.XLOOKUP($A1264,削除禁止_電灯料金!K:K,削除禁止_電灯料金!M:M,"-"),2)),"-")</f>
        <v>0</v>
      </c>
      <c r="AV1264" s="178">
        <f>IFERROR(IF(OR($G1264="公衆街路灯A",$G1264="定額電灯"),ROUND((((AR1264+AS1264)*AN1264))*12*_xlfn.XLOOKUP($A1264,削除禁止_電灯料金!K:K,削除禁止_電灯料金!N:N),0),ROUND((AT1264+AU1264)*AN1264*12*_xlfn.XLOOKUP($A1264,削除禁止_電灯料金!K:K,削除禁止_電灯料金!N:N),0)),0)</f>
        <v>0</v>
      </c>
      <c r="AW1264" s="145"/>
    </row>
    <row r="1265" spans="1:49" ht="30" customHeight="1">
      <c r="A1265" s="1">
        <v>20</v>
      </c>
      <c r="B1265" s="319" t="s">
        <v>1247</v>
      </c>
      <c r="C1265" s="42"/>
      <c r="D1265" s="256" t="s">
        <v>82</v>
      </c>
      <c r="E1265" s="257" t="s">
        <v>71</v>
      </c>
      <c r="F1265" s="258" t="s">
        <v>390</v>
      </c>
      <c r="G1265" s="353" t="s">
        <v>73</v>
      </c>
      <c r="H1265" s="279"/>
      <c r="I1265" s="150"/>
      <c r="J1265" s="151"/>
      <c r="K1265" s="213">
        <v>1</v>
      </c>
      <c r="L1265" s="214">
        <v>243</v>
      </c>
      <c r="M1265" s="154" t="s">
        <v>1257</v>
      </c>
      <c r="N1265" s="119" t="s">
        <v>134</v>
      </c>
      <c r="O1265" s="120">
        <v>2</v>
      </c>
      <c r="P1265" s="155" t="s">
        <v>294</v>
      </c>
      <c r="Q1265" s="155">
        <v>0</v>
      </c>
      <c r="R1265" s="155">
        <v>0</v>
      </c>
      <c r="S1265" s="156">
        <v>0</v>
      </c>
      <c r="T1265" s="156">
        <v>0</v>
      </c>
      <c r="U1265" s="156">
        <v>0</v>
      </c>
      <c r="V1265" s="157">
        <v>0</v>
      </c>
      <c r="W1265" s="158">
        <v>47</v>
      </c>
      <c r="X1265" s="159">
        <v>2</v>
      </c>
      <c r="Y1265" s="160">
        <v>4</v>
      </c>
      <c r="Z1265" s="161">
        <f t="shared" si="374"/>
        <v>3.8069999999999999</v>
      </c>
      <c r="AA1265" s="155">
        <v>0</v>
      </c>
      <c r="AB1265" s="162" t="s">
        <v>80</v>
      </c>
      <c r="AC1265" s="163" t="s">
        <v>56</v>
      </c>
      <c r="AD1265" s="164" t="s">
        <v>56</v>
      </c>
      <c r="AE1265" s="163" t="s">
        <v>56</v>
      </c>
      <c r="AF1265" s="164">
        <f t="shared" si="375"/>
        <v>28.552499999999998</v>
      </c>
      <c r="AG1265" s="165">
        <f t="shared" si="376"/>
        <v>13705.199999999999</v>
      </c>
      <c r="AH1265" s="166" t="s">
        <v>113</v>
      </c>
      <c r="AI1265" s="167"/>
      <c r="AJ1265" s="168"/>
      <c r="AK1265" s="169"/>
      <c r="AL1265" s="170"/>
      <c r="AM1265" s="171"/>
      <c r="AN1265" s="172"/>
      <c r="AO1265" s="173">
        <f t="shared" si="370"/>
        <v>0</v>
      </c>
      <c r="AP1265" s="174" t="s">
        <v>82</v>
      </c>
      <c r="AQ1265" s="175" t="str" cm="1">
        <f t="array" ref="AQ1265">_xlfn.IFS(OR($G1265="公衆街路灯A",$G1265="定額電灯"),$G1265&amp;AP1265,COUNTIF(G1265,"*従量電灯*"),G1265,1,"-")</f>
        <v>従量電灯</v>
      </c>
      <c r="AR1265" s="176" t="str" cm="1">
        <f t="array" ref="AR1265">_xlfn.IFS($AN1265=0,"-",OR($AH1265="対象外",$AH1265="-"),"-",OR($G1265="公衆街路灯A",$G1265="定額電灯"),_xlfn.XLOOKUP($AQ1265,削除禁止_電灯料金!$B:$B,削除禁止_電灯料金!$E:$E,0),1,"-")</f>
        <v>-</v>
      </c>
      <c r="AS1265" s="177" t="str" cm="1">
        <f t="array" ref="AS1265">_xlfn.IFS($AR1265="-","-",OR($G1265="公衆街路灯A",$G1265="定額電灯"),_xlfn.XLOOKUP(AQ1265,削除禁止_電灯料金!$B:$B,削除禁止_電灯料金!$D:$D,0),1,"-")</f>
        <v>-</v>
      </c>
      <c r="AT1265" s="176">
        <f>IFERROR(IF(OR($G1265="公衆街路灯A",$G1265="定額電灯"),"-",ROUND((_xlfn.XLOOKUP($AQ1265,削除禁止_電灯料金!$B:$B,削除禁止_電灯料金!$E:$E)*AM1265/1000*$K1265*$L1265/12),2)),"-")</f>
        <v>0</v>
      </c>
      <c r="AU1265" s="177">
        <f>IFERROR(IF(OR($G1265="公衆街路灯A",$G1265="定額電灯"),"-",ROUND((AM1265/1000*$K1265*$L1265/12)*_xlfn.XLOOKUP($A1265,削除禁止_電灯料金!K:K,削除禁止_電灯料金!M:M,"-"),2)),"-")</f>
        <v>0</v>
      </c>
      <c r="AV1265" s="178">
        <f>IFERROR(IF(OR($G1265="公衆街路灯A",$G1265="定額電灯"),ROUND((((AR1265+AS1265)*AN1265))*12*_xlfn.XLOOKUP($A1265,削除禁止_電灯料金!K:K,削除禁止_電灯料金!N:N),0),ROUND((AT1265+AU1265)*AN1265*12*_xlfn.XLOOKUP($A1265,削除禁止_電灯料金!K:K,削除禁止_電灯料金!N:N),0)),0)</f>
        <v>0</v>
      </c>
      <c r="AW1265" s="145"/>
    </row>
    <row r="1266" spans="1:49" ht="30" customHeight="1">
      <c r="A1266" s="1">
        <v>20</v>
      </c>
      <c r="B1266" s="319" t="s">
        <v>1247</v>
      </c>
      <c r="C1266" s="42"/>
      <c r="D1266" s="259" t="s">
        <v>82</v>
      </c>
      <c r="E1266" s="260" t="s">
        <v>71</v>
      </c>
      <c r="F1266" s="261" t="s">
        <v>390</v>
      </c>
      <c r="G1266" s="354" t="s">
        <v>73</v>
      </c>
      <c r="H1266" s="183" t="s">
        <v>118</v>
      </c>
      <c r="I1266" s="184"/>
      <c r="J1266" s="185"/>
      <c r="K1266" s="271">
        <v>1</v>
      </c>
      <c r="L1266" s="272">
        <v>243</v>
      </c>
      <c r="M1266" s="212" t="s">
        <v>1288</v>
      </c>
      <c r="N1266" s="189" t="s">
        <v>75</v>
      </c>
      <c r="O1266" s="190">
        <v>1</v>
      </c>
      <c r="P1266" s="191" t="s">
        <v>1289</v>
      </c>
      <c r="Q1266" s="191" t="s">
        <v>1250</v>
      </c>
      <c r="R1266" s="191" t="s">
        <v>1223</v>
      </c>
      <c r="S1266" s="192">
        <v>0</v>
      </c>
      <c r="T1266" s="192">
        <v>0</v>
      </c>
      <c r="U1266" s="192">
        <v>0</v>
      </c>
      <c r="V1266" s="193">
        <v>0</v>
      </c>
      <c r="W1266" s="194">
        <v>30</v>
      </c>
      <c r="X1266" s="195">
        <v>1</v>
      </c>
      <c r="Y1266" s="196">
        <v>1</v>
      </c>
      <c r="Z1266" s="197">
        <v>0</v>
      </c>
      <c r="AA1266" s="191">
        <v>0</v>
      </c>
      <c r="AB1266" s="198" t="s">
        <v>80</v>
      </c>
      <c r="AC1266" s="199" t="s">
        <v>56</v>
      </c>
      <c r="AD1266" s="200" t="s">
        <v>56</v>
      </c>
      <c r="AE1266" s="199" t="s">
        <v>56</v>
      </c>
      <c r="AF1266" s="200">
        <v>0</v>
      </c>
      <c r="AG1266" s="201">
        <v>0</v>
      </c>
      <c r="AH1266" s="201" t="s">
        <v>124</v>
      </c>
      <c r="AI1266" s="202" t="s">
        <v>124</v>
      </c>
      <c r="AJ1266" s="203"/>
      <c r="AK1266" s="204"/>
      <c r="AL1266" s="194"/>
      <c r="AM1266" s="205"/>
      <c r="AN1266" s="206"/>
      <c r="AO1266" s="200">
        <f t="shared" si="370"/>
        <v>0</v>
      </c>
      <c r="AP1266" s="207" t="s">
        <v>82</v>
      </c>
      <c r="AQ1266" s="198" t="str" cm="1">
        <f t="array" ref="AQ1266">_xlfn.IFS(OR($G1266="公衆街路灯A",$G1266="定額電灯"),$G1266&amp;AP1266,COUNTIF(G1266,"*従量電灯*"),G1266,1,"-")</f>
        <v>従量電灯</v>
      </c>
      <c r="AR1266" s="208" t="str" cm="1">
        <f t="array" ref="AR1266">_xlfn.IFS($AN1266=0,"-",OR($AH1266="対象外",$AH1266="-"),"-",OR($G1266="公衆街路灯A",$G1266="定額電灯"),_xlfn.XLOOKUP($AQ1266,削除禁止_電灯料金!$B:$B,削除禁止_電灯料金!$E:$E,0),1,"-")</f>
        <v>-</v>
      </c>
      <c r="AS1266" s="209" t="str" cm="1">
        <f t="array" ref="AS1266">_xlfn.IFS($AR1266="-","-",OR($G1266="公衆街路灯A",$G1266="定額電灯"),_xlfn.XLOOKUP(AQ1266,削除禁止_電灯料金!$B:$B,削除禁止_電灯料金!$D:$D,0),1,"-")</f>
        <v>-</v>
      </c>
      <c r="AT1266" s="208">
        <f>IFERROR(IF(OR($G1266="公衆街路灯A",$G1266="定額電灯"),"-",ROUND((_xlfn.XLOOKUP($AQ1266,削除禁止_電灯料金!$B:$B,削除禁止_電灯料金!$E:$E)*AM1266/1000*$K1266*$L1266/12),2)),"-")</f>
        <v>0</v>
      </c>
      <c r="AU1266" s="209">
        <f>IFERROR(IF(OR($G1266="公衆街路灯A",$G1266="定額電灯"),"-",ROUND((AM1266/1000*$K1266*$L1266/12)*_xlfn.XLOOKUP($A1266,削除禁止_電灯料金!K:K,削除禁止_電灯料金!M:M,"-"),2)),"-")</f>
        <v>0</v>
      </c>
      <c r="AV1266" s="210">
        <f>IFERROR(IF(OR($G1266="公衆街路灯A",$G1266="定額電灯"),ROUND((((AR1266+AS1266)*AN1266))*12*_xlfn.XLOOKUP($A1266,削除禁止_電灯料金!K:K,削除禁止_電灯料金!N:N),0),ROUND((AT1266+AU1266)*AN1266*12*_xlfn.XLOOKUP($A1266,削除禁止_電灯料金!K:K,削除禁止_電灯料金!N:N),0)),0)</f>
        <v>0</v>
      </c>
      <c r="AW1266" s="145"/>
    </row>
    <row r="1267" spans="1:49" ht="30" customHeight="1">
      <c r="A1267" s="1">
        <v>20</v>
      </c>
      <c r="B1267" s="319" t="s">
        <v>1247</v>
      </c>
      <c r="C1267" s="42"/>
      <c r="D1267" s="256" t="s">
        <v>82</v>
      </c>
      <c r="E1267" s="257" t="s">
        <v>71</v>
      </c>
      <c r="F1267" s="258" t="s">
        <v>391</v>
      </c>
      <c r="G1267" s="353" t="s">
        <v>73</v>
      </c>
      <c r="H1267" s="279"/>
      <c r="I1267" s="150"/>
      <c r="J1267" s="151"/>
      <c r="K1267" s="213">
        <v>1</v>
      </c>
      <c r="L1267" s="214">
        <v>243</v>
      </c>
      <c r="M1267" s="154" t="s">
        <v>1290</v>
      </c>
      <c r="N1267" s="119" t="s">
        <v>172</v>
      </c>
      <c r="O1267" s="120">
        <v>1</v>
      </c>
      <c r="P1267" s="155" t="s">
        <v>657</v>
      </c>
      <c r="Q1267" s="155">
        <v>0</v>
      </c>
      <c r="R1267" s="155">
        <v>0</v>
      </c>
      <c r="S1267" s="156">
        <v>0</v>
      </c>
      <c r="T1267" s="156">
        <v>0</v>
      </c>
      <c r="U1267" s="156">
        <v>0</v>
      </c>
      <c r="V1267" s="157">
        <v>0</v>
      </c>
      <c r="W1267" s="158">
        <v>34</v>
      </c>
      <c r="X1267" s="159">
        <v>1</v>
      </c>
      <c r="Y1267" s="160">
        <v>1</v>
      </c>
      <c r="Z1267" s="161">
        <f t="shared" ref="Z1267:Z1268" si="377">K1267*L1267*W1267*Y1267/12/1000</f>
        <v>0.6885</v>
      </c>
      <c r="AA1267" s="155">
        <v>0</v>
      </c>
      <c r="AB1267" s="162" t="s">
        <v>80</v>
      </c>
      <c r="AC1267" s="163" t="s">
        <v>56</v>
      </c>
      <c r="AD1267" s="164" t="s">
        <v>56</v>
      </c>
      <c r="AE1267" s="163" t="s">
        <v>56</v>
      </c>
      <c r="AF1267" s="164">
        <f t="shared" ref="AF1267:AF1268" si="378">$B$2*Z1267/Y1267</f>
        <v>20.655000000000001</v>
      </c>
      <c r="AG1267" s="165">
        <f t="shared" ref="AG1267:AG1268" si="379">Y1267*AF1267*120</f>
        <v>2478.6000000000004</v>
      </c>
      <c r="AH1267" s="166" t="s">
        <v>81</v>
      </c>
      <c r="AI1267" s="167"/>
      <c r="AJ1267" s="168"/>
      <c r="AK1267" s="169"/>
      <c r="AL1267" s="170"/>
      <c r="AM1267" s="171"/>
      <c r="AN1267" s="172"/>
      <c r="AO1267" s="173">
        <f t="shared" si="370"/>
        <v>0</v>
      </c>
      <c r="AP1267" s="174" t="s">
        <v>82</v>
      </c>
      <c r="AQ1267" s="175" t="str" cm="1">
        <f t="array" ref="AQ1267">_xlfn.IFS(OR($G1267="公衆街路灯A",$G1267="定額電灯"),$G1267&amp;AP1267,COUNTIF(G1267,"*従量電灯*"),G1267,1,"-")</f>
        <v>従量電灯</v>
      </c>
      <c r="AR1267" s="176" t="str" cm="1">
        <f t="array" ref="AR1267">_xlfn.IFS($AN1267=0,"-",OR($AH1267="対象外",$AH1267="-"),"-",OR($G1267="公衆街路灯A",$G1267="定額電灯"),_xlfn.XLOOKUP($AQ1267,削除禁止_電灯料金!$B:$B,削除禁止_電灯料金!$E:$E,0),1,"-")</f>
        <v>-</v>
      </c>
      <c r="AS1267" s="177" t="str" cm="1">
        <f t="array" ref="AS1267">_xlfn.IFS($AR1267="-","-",OR($G1267="公衆街路灯A",$G1267="定額電灯"),_xlfn.XLOOKUP(AQ1267,削除禁止_電灯料金!$B:$B,削除禁止_電灯料金!$D:$D,0),1,"-")</f>
        <v>-</v>
      </c>
      <c r="AT1267" s="176">
        <f>IFERROR(IF(OR($G1267="公衆街路灯A",$G1267="定額電灯"),"-",ROUND((_xlfn.XLOOKUP($AQ1267,削除禁止_電灯料金!$B:$B,削除禁止_電灯料金!$E:$E)*AM1267/1000*$K1267*$L1267/12),2)),"-")</f>
        <v>0</v>
      </c>
      <c r="AU1267" s="177">
        <f>IFERROR(IF(OR($G1267="公衆街路灯A",$G1267="定額電灯"),"-",ROUND((AM1267/1000*$K1267*$L1267/12)*_xlfn.XLOOKUP($A1267,削除禁止_電灯料金!K:K,削除禁止_電灯料金!M:M,"-"),2)),"-")</f>
        <v>0</v>
      </c>
      <c r="AV1267" s="178">
        <f>IFERROR(IF(OR($G1267="公衆街路灯A",$G1267="定額電灯"),ROUND((((AR1267+AS1267)*AN1267))*12*_xlfn.XLOOKUP($A1267,削除禁止_電灯料金!K:K,削除禁止_電灯料金!N:N),0),ROUND((AT1267+AU1267)*AN1267*12*_xlfn.XLOOKUP($A1267,削除禁止_電灯料金!K:K,削除禁止_電灯料金!N:N),0)),0)</f>
        <v>0</v>
      </c>
      <c r="AW1267" s="145"/>
    </row>
    <row r="1268" spans="1:49" ht="30" customHeight="1">
      <c r="A1268" s="1">
        <v>20</v>
      </c>
      <c r="B1268" s="319" t="s">
        <v>1247</v>
      </c>
      <c r="C1268" s="42"/>
      <c r="D1268" s="256" t="s">
        <v>82</v>
      </c>
      <c r="E1268" s="257" t="s">
        <v>71</v>
      </c>
      <c r="F1268" s="258" t="s">
        <v>387</v>
      </c>
      <c r="G1268" s="353" t="s">
        <v>73</v>
      </c>
      <c r="H1268" s="279"/>
      <c r="I1268" s="150"/>
      <c r="J1268" s="151"/>
      <c r="K1268" s="213">
        <v>1</v>
      </c>
      <c r="L1268" s="214">
        <v>243</v>
      </c>
      <c r="M1268" s="154" t="s">
        <v>1257</v>
      </c>
      <c r="N1268" s="119" t="s">
        <v>134</v>
      </c>
      <c r="O1268" s="120">
        <v>2</v>
      </c>
      <c r="P1268" s="155" t="s">
        <v>294</v>
      </c>
      <c r="Q1268" s="155">
        <v>0</v>
      </c>
      <c r="R1268" s="155">
        <v>0</v>
      </c>
      <c r="S1268" s="156">
        <v>0</v>
      </c>
      <c r="T1268" s="156">
        <v>0</v>
      </c>
      <c r="U1268" s="156">
        <v>0</v>
      </c>
      <c r="V1268" s="157">
        <v>0</v>
      </c>
      <c r="W1268" s="158">
        <v>47</v>
      </c>
      <c r="X1268" s="159">
        <v>2</v>
      </c>
      <c r="Y1268" s="160">
        <v>4</v>
      </c>
      <c r="Z1268" s="161">
        <f t="shared" si="377"/>
        <v>3.8069999999999999</v>
      </c>
      <c r="AA1268" s="155">
        <v>0</v>
      </c>
      <c r="AB1268" s="162" t="s">
        <v>80</v>
      </c>
      <c r="AC1268" s="163" t="s">
        <v>56</v>
      </c>
      <c r="AD1268" s="164" t="s">
        <v>56</v>
      </c>
      <c r="AE1268" s="163" t="s">
        <v>56</v>
      </c>
      <c r="AF1268" s="164">
        <f t="shared" si="378"/>
        <v>28.552499999999998</v>
      </c>
      <c r="AG1268" s="165">
        <f t="shared" si="379"/>
        <v>13705.199999999999</v>
      </c>
      <c r="AH1268" s="166" t="s">
        <v>113</v>
      </c>
      <c r="AI1268" s="167"/>
      <c r="AJ1268" s="168"/>
      <c r="AK1268" s="169"/>
      <c r="AL1268" s="170"/>
      <c r="AM1268" s="171"/>
      <c r="AN1268" s="172"/>
      <c r="AO1268" s="173">
        <f t="shared" si="370"/>
        <v>0</v>
      </c>
      <c r="AP1268" s="174" t="s">
        <v>82</v>
      </c>
      <c r="AQ1268" s="175" t="str" cm="1">
        <f t="array" ref="AQ1268">_xlfn.IFS(OR($G1268="公衆街路灯A",$G1268="定額電灯"),$G1268&amp;AP1268,COUNTIF(G1268,"*従量電灯*"),G1268,1,"-")</f>
        <v>従量電灯</v>
      </c>
      <c r="AR1268" s="176" t="str" cm="1">
        <f t="array" ref="AR1268">_xlfn.IFS($AN1268=0,"-",OR($AH1268="対象外",$AH1268="-"),"-",OR($G1268="公衆街路灯A",$G1268="定額電灯"),_xlfn.XLOOKUP($AQ1268,削除禁止_電灯料金!$B:$B,削除禁止_電灯料金!$E:$E,0),1,"-")</f>
        <v>-</v>
      </c>
      <c r="AS1268" s="177" t="str" cm="1">
        <f t="array" ref="AS1268">_xlfn.IFS($AR1268="-","-",OR($G1268="公衆街路灯A",$G1268="定額電灯"),_xlfn.XLOOKUP(AQ1268,削除禁止_電灯料金!$B:$B,削除禁止_電灯料金!$D:$D,0),1,"-")</f>
        <v>-</v>
      </c>
      <c r="AT1268" s="176">
        <f>IFERROR(IF(OR($G1268="公衆街路灯A",$G1268="定額電灯"),"-",ROUND((_xlfn.XLOOKUP($AQ1268,削除禁止_電灯料金!$B:$B,削除禁止_電灯料金!$E:$E)*AM1268/1000*$K1268*$L1268/12),2)),"-")</f>
        <v>0</v>
      </c>
      <c r="AU1268" s="177">
        <f>IFERROR(IF(OR($G1268="公衆街路灯A",$G1268="定額電灯"),"-",ROUND((AM1268/1000*$K1268*$L1268/12)*_xlfn.XLOOKUP($A1268,削除禁止_電灯料金!K:K,削除禁止_電灯料金!M:M,"-"),2)),"-")</f>
        <v>0</v>
      </c>
      <c r="AV1268" s="178">
        <f>IFERROR(IF(OR($G1268="公衆街路灯A",$G1268="定額電灯"),ROUND((((AR1268+AS1268)*AN1268))*12*_xlfn.XLOOKUP($A1268,削除禁止_電灯料金!K:K,削除禁止_電灯料金!N:N),0),ROUND((AT1268+AU1268)*AN1268*12*_xlfn.XLOOKUP($A1268,削除禁止_電灯料金!K:K,削除禁止_電灯料金!N:N),0)),0)</f>
        <v>0</v>
      </c>
      <c r="AW1268" s="145"/>
    </row>
    <row r="1269" spans="1:49" ht="30" customHeight="1">
      <c r="A1269" s="1">
        <v>20</v>
      </c>
      <c r="B1269" s="319" t="s">
        <v>1247</v>
      </c>
      <c r="C1269" s="42"/>
      <c r="D1269" s="259" t="s">
        <v>82</v>
      </c>
      <c r="E1269" s="260" t="s">
        <v>71</v>
      </c>
      <c r="F1269" s="261" t="s">
        <v>387</v>
      </c>
      <c r="G1269" s="354" t="s">
        <v>73</v>
      </c>
      <c r="H1269" s="183" t="s">
        <v>118</v>
      </c>
      <c r="I1269" s="184"/>
      <c r="J1269" s="185"/>
      <c r="K1269" s="271">
        <v>1</v>
      </c>
      <c r="L1269" s="272">
        <v>243</v>
      </c>
      <c r="M1269" s="212" t="s">
        <v>1288</v>
      </c>
      <c r="N1269" s="189" t="s">
        <v>75</v>
      </c>
      <c r="O1269" s="190">
        <v>1</v>
      </c>
      <c r="P1269" s="191" t="s">
        <v>1289</v>
      </c>
      <c r="Q1269" s="191" t="s">
        <v>1250</v>
      </c>
      <c r="R1269" s="191" t="s">
        <v>1223</v>
      </c>
      <c r="S1269" s="192">
        <v>0</v>
      </c>
      <c r="T1269" s="192">
        <v>0</v>
      </c>
      <c r="U1269" s="192">
        <v>0</v>
      </c>
      <c r="V1269" s="193">
        <v>0</v>
      </c>
      <c r="W1269" s="194">
        <v>30</v>
      </c>
      <c r="X1269" s="195">
        <v>1</v>
      </c>
      <c r="Y1269" s="196">
        <v>1</v>
      </c>
      <c r="Z1269" s="197">
        <v>0</v>
      </c>
      <c r="AA1269" s="191">
        <v>0</v>
      </c>
      <c r="AB1269" s="198" t="s">
        <v>80</v>
      </c>
      <c r="AC1269" s="199" t="s">
        <v>56</v>
      </c>
      <c r="AD1269" s="200" t="s">
        <v>56</v>
      </c>
      <c r="AE1269" s="199" t="s">
        <v>56</v>
      </c>
      <c r="AF1269" s="200">
        <v>0</v>
      </c>
      <c r="AG1269" s="201">
        <v>0</v>
      </c>
      <c r="AH1269" s="201" t="s">
        <v>124</v>
      </c>
      <c r="AI1269" s="202" t="s">
        <v>124</v>
      </c>
      <c r="AJ1269" s="203"/>
      <c r="AK1269" s="204"/>
      <c r="AL1269" s="194"/>
      <c r="AM1269" s="205"/>
      <c r="AN1269" s="206"/>
      <c r="AO1269" s="200">
        <f t="shared" si="370"/>
        <v>0</v>
      </c>
      <c r="AP1269" s="207" t="s">
        <v>82</v>
      </c>
      <c r="AQ1269" s="198" t="str" cm="1">
        <f t="array" ref="AQ1269">_xlfn.IFS(OR($G1269="公衆街路灯A",$G1269="定額電灯"),$G1269&amp;AP1269,COUNTIF(G1269,"*従量電灯*"),G1269,1,"-")</f>
        <v>従量電灯</v>
      </c>
      <c r="AR1269" s="208" t="str" cm="1">
        <f t="array" ref="AR1269">_xlfn.IFS($AN1269=0,"-",OR($AH1269="対象外",$AH1269="-"),"-",OR($G1269="公衆街路灯A",$G1269="定額電灯"),_xlfn.XLOOKUP($AQ1269,削除禁止_電灯料金!$B:$B,削除禁止_電灯料金!$E:$E,0),1,"-")</f>
        <v>-</v>
      </c>
      <c r="AS1269" s="209" t="str" cm="1">
        <f t="array" ref="AS1269">_xlfn.IFS($AR1269="-","-",OR($G1269="公衆街路灯A",$G1269="定額電灯"),_xlfn.XLOOKUP(AQ1269,削除禁止_電灯料金!$B:$B,削除禁止_電灯料金!$D:$D,0),1,"-")</f>
        <v>-</v>
      </c>
      <c r="AT1269" s="208">
        <f>IFERROR(IF(OR($G1269="公衆街路灯A",$G1269="定額電灯"),"-",ROUND((_xlfn.XLOOKUP($AQ1269,削除禁止_電灯料金!$B:$B,削除禁止_電灯料金!$E:$E)*AM1269/1000*$K1269*$L1269/12),2)),"-")</f>
        <v>0</v>
      </c>
      <c r="AU1269" s="209">
        <f>IFERROR(IF(OR($G1269="公衆街路灯A",$G1269="定額電灯"),"-",ROUND((AM1269/1000*$K1269*$L1269/12)*_xlfn.XLOOKUP($A1269,削除禁止_電灯料金!K:K,削除禁止_電灯料金!M:M,"-"),2)),"-")</f>
        <v>0</v>
      </c>
      <c r="AV1269" s="210">
        <f>IFERROR(IF(OR($G1269="公衆街路灯A",$G1269="定額電灯"),ROUND((((AR1269+AS1269)*AN1269))*12*_xlfn.XLOOKUP($A1269,削除禁止_電灯料金!K:K,削除禁止_電灯料金!N:N),0),ROUND((AT1269+AU1269)*AN1269*12*_xlfn.XLOOKUP($A1269,削除禁止_電灯料金!K:K,削除禁止_電灯料金!N:N),0)),0)</f>
        <v>0</v>
      </c>
      <c r="AW1269" s="145"/>
    </row>
    <row r="1270" spans="1:49" ht="30" customHeight="1">
      <c r="A1270" s="1">
        <v>20</v>
      </c>
      <c r="B1270" s="319" t="s">
        <v>1247</v>
      </c>
      <c r="C1270" s="42"/>
      <c r="D1270" s="256" t="s">
        <v>82</v>
      </c>
      <c r="E1270" s="257" t="s">
        <v>71</v>
      </c>
      <c r="F1270" s="258" t="s">
        <v>1291</v>
      </c>
      <c r="G1270" s="353" t="s">
        <v>73</v>
      </c>
      <c r="H1270" s="279"/>
      <c r="I1270" s="150"/>
      <c r="J1270" s="151"/>
      <c r="K1270" s="213">
        <v>0.99</v>
      </c>
      <c r="L1270" s="214">
        <v>133</v>
      </c>
      <c r="M1270" s="154" t="s">
        <v>1292</v>
      </c>
      <c r="N1270" s="119" t="s">
        <v>110</v>
      </c>
      <c r="O1270" s="120">
        <v>1</v>
      </c>
      <c r="P1270" s="155" t="s">
        <v>294</v>
      </c>
      <c r="Q1270" s="155">
        <v>0</v>
      </c>
      <c r="R1270" s="155" t="s">
        <v>1293</v>
      </c>
      <c r="S1270" s="156" t="s">
        <v>908</v>
      </c>
      <c r="T1270" s="156">
        <v>0</v>
      </c>
      <c r="U1270" s="156">
        <v>0</v>
      </c>
      <c r="V1270" s="157">
        <v>0</v>
      </c>
      <c r="W1270" s="158">
        <v>47</v>
      </c>
      <c r="X1270" s="159">
        <v>1</v>
      </c>
      <c r="Y1270" s="160">
        <v>1</v>
      </c>
      <c r="Z1270" s="161">
        <f t="shared" ref="Z1270:Z1272" si="380">K1270*L1270*W1270*Y1270/12/1000</f>
        <v>0.51570749999999999</v>
      </c>
      <c r="AA1270" s="155">
        <v>0</v>
      </c>
      <c r="AB1270" s="162" t="s">
        <v>80</v>
      </c>
      <c r="AC1270" s="163" t="s">
        <v>56</v>
      </c>
      <c r="AD1270" s="164" t="s">
        <v>56</v>
      </c>
      <c r="AE1270" s="163" t="s">
        <v>56</v>
      </c>
      <c r="AF1270" s="164">
        <f t="shared" ref="AF1270:AF1272" si="381">$B$2*Z1270/Y1270</f>
        <v>15.471225</v>
      </c>
      <c r="AG1270" s="165">
        <f t="shared" ref="AG1270:AG1272" si="382">Y1270*AF1270*120</f>
        <v>1856.547</v>
      </c>
      <c r="AH1270" s="166" t="s">
        <v>113</v>
      </c>
      <c r="AI1270" s="167"/>
      <c r="AJ1270" s="168"/>
      <c r="AK1270" s="169"/>
      <c r="AL1270" s="170"/>
      <c r="AM1270" s="171"/>
      <c r="AN1270" s="172"/>
      <c r="AO1270" s="173">
        <f t="shared" si="370"/>
        <v>0</v>
      </c>
      <c r="AP1270" s="174" t="s">
        <v>82</v>
      </c>
      <c r="AQ1270" s="175" t="str" cm="1">
        <f t="array" ref="AQ1270">_xlfn.IFS(OR($G1270="公衆街路灯A",$G1270="定額電灯"),$G1270&amp;AP1270,COUNTIF(G1270,"*従量電灯*"),G1270,1,"-")</f>
        <v>従量電灯</v>
      </c>
      <c r="AR1270" s="176" t="str" cm="1">
        <f t="array" ref="AR1270">_xlfn.IFS($AN1270=0,"-",OR($AH1270="対象外",$AH1270="-"),"-",OR($G1270="公衆街路灯A",$G1270="定額電灯"),_xlfn.XLOOKUP($AQ1270,削除禁止_電灯料金!$B:$B,削除禁止_電灯料金!$E:$E,0),1,"-")</f>
        <v>-</v>
      </c>
      <c r="AS1270" s="177" t="str" cm="1">
        <f t="array" ref="AS1270">_xlfn.IFS($AR1270="-","-",OR($G1270="公衆街路灯A",$G1270="定額電灯"),_xlfn.XLOOKUP(AQ1270,削除禁止_電灯料金!$B:$B,削除禁止_電灯料金!$D:$D,0),1,"-")</f>
        <v>-</v>
      </c>
      <c r="AT1270" s="176">
        <f>IFERROR(IF(OR($G1270="公衆街路灯A",$G1270="定額電灯"),"-",ROUND((_xlfn.XLOOKUP($AQ1270,削除禁止_電灯料金!$B:$B,削除禁止_電灯料金!$E:$E)*AM1270/1000*$K1270*$L1270/12),2)),"-")</f>
        <v>0</v>
      </c>
      <c r="AU1270" s="177">
        <f>IFERROR(IF(OR($G1270="公衆街路灯A",$G1270="定額電灯"),"-",ROUND((AM1270/1000*$K1270*$L1270/12)*_xlfn.XLOOKUP($A1270,削除禁止_電灯料金!K:K,削除禁止_電灯料金!M:M,"-"),2)),"-")</f>
        <v>0</v>
      </c>
      <c r="AV1270" s="178">
        <f>IFERROR(IF(OR($G1270="公衆街路灯A",$G1270="定額電灯"),ROUND((((AR1270+AS1270)*AN1270))*12*_xlfn.XLOOKUP($A1270,削除禁止_電灯料金!K:K,削除禁止_電灯料金!N:N),0),ROUND((AT1270+AU1270)*AN1270*12*_xlfn.XLOOKUP($A1270,削除禁止_電灯料金!K:K,削除禁止_電灯料金!N:N),0)),0)</f>
        <v>0</v>
      </c>
      <c r="AW1270" s="145"/>
    </row>
    <row r="1271" spans="1:49" ht="30" customHeight="1">
      <c r="A1271" s="1">
        <v>20</v>
      </c>
      <c r="B1271" s="319" t="s">
        <v>1247</v>
      </c>
      <c r="C1271" s="42"/>
      <c r="D1271" s="256" t="s">
        <v>82</v>
      </c>
      <c r="E1271" s="257" t="s">
        <v>71</v>
      </c>
      <c r="F1271" s="258" t="s">
        <v>1291</v>
      </c>
      <c r="G1271" s="353" t="s">
        <v>73</v>
      </c>
      <c r="H1271" s="279"/>
      <c r="I1271" s="150"/>
      <c r="J1271" s="151"/>
      <c r="K1271" s="213">
        <v>0.99</v>
      </c>
      <c r="L1271" s="214">
        <v>133</v>
      </c>
      <c r="M1271" s="154" t="s">
        <v>1294</v>
      </c>
      <c r="N1271" s="119" t="s">
        <v>110</v>
      </c>
      <c r="O1271" s="120">
        <v>1</v>
      </c>
      <c r="P1271" s="155" t="s">
        <v>294</v>
      </c>
      <c r="Q1271" s="155">
        <v>0</v>
      </c>
      <c r="R1271" s="155" t="s">
        <v>1293</v>
      </c>
      <c r="S1271" s="156" t="s">
        <v>912</v>
      </c>
      <c r="T1271" s="156">
        <v>0</v>
      </c>
      <c r="U1271" s="156">
        <v>0</v>
      </c>
      <c r="V1271" s="157">
        <v>0</v>
      </c>
      <c r="W1271" s="158">
        <v>47</v>
      </c>
      <c r="X1271" s="159">
        <v>1</v>
      </c>
      <c r="Y1271" s="160">
        <v>1</v>
      </c>
      <c r="Z1271" s="161">
        <f t="shared" si="380"/>
        <v>0.51570749999999999</v>
      </c>
      <c r="AA1271" s="155">
        <v>0</v>
      </c>
      <c r="AB1271" s="162" t="s">
        <v>80</v>
      </c>
      <c r="AC1271" s="163" t="s">
        <v>56</v>
      </c>
      <c r="AD1271" s="164" t="s">
        <v>56</v>
      </c>
      <c r="AE1271" s="163" t="s">
        <v>56</v>
      </c>
      <c r="AF1271" s="164">
        <f t="shared" si="381"/>
        <v>15.471225</v>
      </c>
      <c r="AG1271" s="165">
        <f t="shared" si="382"/>
        <v>1856.547</v>
      </c>
      <c r="AH1271" s="166" t="s">
        <v>113</v>
      </c>
      <c r="AI1271" s="167"/>
      <c r="AJ1271" s="168"/>
      <c r="AK1271" s="169"/>
      <c r="AL1271" s="170"/>
      <c r="AM1271" s="171"/>
      <c r="AN1271" s="172"/>
      <c r="AO1271" s="173">
        <f t="shared" si="370"/>
        <v>0</v>
      </c>
      <c r="AP1271" s="174" t="s">
        <v>82</v>
      </c>
      <c r="AQ1271" s="175" t="str" cm="1">
        <f t="array" ref="AQ1271">_xlfn.IFS(OR($G1271="公衆街路灯A",$G1271="定額電灯"),$G1271&amp;AP1271,COUNTIF(G1271,"*従量電灯*"),G1271,1,"-")</f>
        <v>従量電灯</v>
      </c>
      <c r="AR1271" s="176" t="str" cm="1">
        <f t="array" ref="AR1271">_xlfn.IFS($AN1271=0,"-",OR($AH1271="対象外",$AH1271="-"),"-",OR($G1271="公衆街路灯A",$G1271="定額電灯"),_xlfn.XLOOKUP($AQ1271,削除禁止_電灯料金!$B:$B,削除禁止_電灯料金!$E:$E,0),1,"-")</f>
        <v>-</v>
      </c>
      <c r="AS1271" s="177" t="str" cm="1">
        <f t="array" ref="AS1271">_xlfn.IFS($AR1271="-","-",OR($G1271="公衆街路灯A",$G1271="定額電灯"),_xlfn.XLOOKUP(AQ1271,削除禁止_電灯料金!$B:$B,削除禁止_電灯料金!$D:$D,0),1,"-")</f>
        <v>-</v>
      </c>
      <c r="AT1271" s="176">
        <f>IFERROR(IF(OR($G1271="公衆街路灯A",$G1271="定額電灯"),"-",ROUND((_xlfn.XLOOKUP($AQ1271,削除禁止_電灯料金!$B:$B,削除禁止_電灯料金!$E:$E)*AM1271/1000*$K1271*$L1271/12),2)),"-")</f>
        <v>0</v>
      </c>
      <c r="AU1271" s="177">
        <f>IFERROR(IF(OR($G1271="公衆街路灯A",$G1271="定額電灯"),"-",ROUND((AM1271/1000*$K1271*$L1271/12)*_xlfn.XLOOKUP($A1271,削除禁止_電灯料金!K:K,削除禁止_電灯料金!M:M,"-"),2)),"-")</f>
        <v>0</v>
      </c>
      <c r="AV1271" s="178">
        <f>IFERROR(IF(OR($G1271="公衆街路灯A",$G1271="定額電灯"),ROUND((((AR1271+AS1271)*AN1271))*12*_xlfn.XLOOKUP($A1271,削除禁止_電灯料金!K:K,削除禁止_電灯料金!N:N),0),ROUND((AT1271+AU1271)*AN1271*12*_xlfn.XLOOKUP($A1271,削除禁止_電灯料金!K:K,削除禁止_電灯料金!N:N),0)),0)</f>
        <v>0</v>
      </c>
      <c r="AW1271" s="145"/>
    </row>
    <row r="1272" spans="1:49" ht="30" customHeight="1">
      <c r="A1272" s="1">
        <v>20</v>
      </c>
      <c r="B1272" s="319" t="s">
        <v>1247</v>
      </c>
      <c r="C1272" s="42"/>
      <c r="D1272" s="256" t="s">
        <v>82</v>
      </c>
      <c r="E1272" s="257" t="s">
        <v>71</v>
      </c>
      <c r="F1272" s="258" t="s">
        <v>1291</v>
      </c>
      <c r="G1272" s="353" t="s">
        <v>73</v>
      </c>
      <c r="H1272" s="279"/>
      <c r="I1272" s="150"/>
      <c r="J1272" s="151"/>
      <c r="K1272" s="213">
        <v>0.99</v>
      </c>
      <c r="L1272" s="214">
        <v>133</v>
      </c>
      <c r="M1272" s="154" t="s">
        <v>1260</v>
      </c>
      <c r="N1272" s="119" t="s">
        <v>134</v>
      </c>
      <c r="O1272" s="120">
        <v>2</v>
      </c>
      <c r="P1272" s="155" t="s">
        <v>294</v>
      </c>
      <c r="Q1272" s="155">
        <v>0</v>
      </c>
      <c r="R1272" s="155">
        <v>0</v>
      </c>
      <c r="S1272" s="156">
        <v>0</v>
      </c>
      <c r="T1272" s="156">
        <v>0</v>
      </c>
      <c r="U1272" s="156">
        <v>0</v>
      </c>
      <c r="V1272" s="157" t="s">
        <v>288</v>
      </c>
      <c r="W1272" s="158">
        <v>47</v>
      </c>
      <c r="X1272" s="159">
        <v>1</v>
      </c>
      <c r="Y1272" s="160">
        <v>2</v>
      </c>
      <c r="Z1272" s="161">
        <f t="shared" si="380"/>
        <v>1.031415</v>
      </c>
      <c r="AA1272" s="155">
        <v>0</v>
      </c>
      <c r="AB1272" s="162" t="s">
        <v>80</v>
      </c>
      <c r="AC1272" s="163" t="s">
        <v>56</v>
      </c>
      <c r="AD1272" s="164" t="s">
        <v>56</v>
      </c>
      <c r="AE1272" s="163" t="s">
        <v>56</v>
      </c>
      <c r="AF1272" s="164">
        <f t="shared" si="381"/>
        <v>15.471225</v>
      </c>
      <c r="AG1272" s="165">
        <f t="shared" si="382"/>
        <v>3713.0940000000001</v>
      </c>
      <c r="AH1272" s="166" t="s">
        <v>81</v>
      </c>
      <c r="AI1272" s="167"/>
      <c r="AJ1272" s="168"/>
      <c r="AK1272" s="169"/>
      <c r="AL1272" s="170"/>
      <c r="AM1272" s="171"/>
      <c r="AN1272" s="172"/>
      <c r="AO1272" s="173">
        <f t="shared" si="370"/>
        <v>0</v>
      </c>
      <c r="AP1272" s="174" t="s">
        <v>82</v>
      </c>
      <c r="AQ1272" s="175" t="str" cm="1">
        <f t="array" ref="AQ1272">_xlfn.IFS(OR($G1272="公衆街路灯A",$G1272="定額電灯"),$G1272&amp;AP1272,COUNTIF(G1272,"*従量電灯*"),G1272,1,"-")</f>
        <v>従量電灯</v>
      </c>
      <c r="AR1272" s="176" t="str" cm="1">
        <f t="array" ref="AR1272">_xlfn.IFS($AN1272=0,"-",OR($AH1272="対象外",$AH1272="-"),"-",OR($G1272="公衆街路灯A",$G1272="定額電灯"),_xlfn.XLOOKUP($AQ1272,削除禁止_電灯料金!$B:$B,削除禁止_電灯料金!$E:$E,0),1,"-")</f>
        <v>-</v>
      </c>
      <c r="AS1272" s="177" t="str" cm="1">
        <f t="array" ref="AS1272">_xlfn.IFS($AR1272="-","-",OR($G1272="公衆街路灯A",$G1272="定額電灯"),_xlfn.XLOOKUP(AQ1272,削除禁止_電灯料金!$B:$B,削除禁止_電灯料金!$D:$D,0),1,"-")</f>
        <v>-</v>
      </c>
      <c r="AT1272" s="176">
        <f>IFERROR(IF(OR($G1272="公衆街路灯A",$G1272="定額電灯"),"-",ROUND((_xlfn.XLOOKUP($AQ1272,削除禁止_電灯料金!$B:$B,削除禁止_電灯料金!$E:$E)*AM1272/1000*$K1272*$L1272/12),2)),"-")</f>
        <v>0</v>
      </c>
      <c r="AU1272" s="177">
        <f>IFERROR(IF(OR($G1272="公衆街路灯A",$G1272="定額電灯"),"-",ROUND((AM1272/1000*$K1272*$L1272/12)*_xlfn.XLOOKUP($A1272,削除禁止_電灯料金!K:K,削除禁止_電灯料金!M:M,"-"),2)),"-")</f>
        <v>0</v>
      </c>
      <c r="AV1272" s="178">
        <f>IFERROR(IF(OR($G1272="公衆街路灯A",$G1272="定額電灯"),ROUND((((AR1272+AS1272)*AN1272))*12*_xlfn.XLOOKUP($A1272,削除禁止_電灯料金!K:K,削除禁止_電灯料金!N:N),0),ROUND((AT1272+AU1272)*AN1272*12*_xlfn.XLOOKUP($A1272,削除禁止_電灯料金!K:K,削除禁止_電灯料金!N:N),0)),0)</f>
        <v>0</v>
      </c>
      <c r="AW1272" s="145"/>
    </row>
    <row r="1273" spans="1:49" ht="30" customHeight="1">
      <c r="A1273" s="1">
        <v>20</v>
      </c>
      <c r="B1273" s="319" t="s">
        <v>1247</v>
      </c>
      <c r="C1273" s="42"/>
      <c r="D1273" s="259" t="s">
        <v>82</v>
      </c>
      <c r="E1273" s="260" t="s">
        <v>71</v>
      </c>
      <c r="F1273" s="261" t="s">
        <v>1291</v>
      </c>
      <c r="G1273" s="354" t="s">
        <v>73</v>
      </c>
      <c r="H1273" s="183" t="s">
        <v>118</v>
      </c>
      <c r="I1273" s="184"/>
      <c r="J1273" s="185"/>
      <c r="K1273" s="271">
        <v>0.99</v>
      </c>
      <c r="L1273" s="272">
        <v>133</v>
      </c>
      <c r="M1273" s="188" t="s">
        <v>1295</v>
      </c>
      <c r="N1273" s="189" t="s">
        <v>75</v>
      </c>
      <c r="O1273" s="190">
        <v>1</v>
      </c>
      <c r="P1273" s="191" t="s">
        <v>552</v>
      </c>
      <c r="Q1273" s="191" t="s">
        <v>1250</v>
      </c>
      <c r="R1273" s="191">
        <v>0</v>
      </c>
      <c r="S1273" s="192">
        <v>0</v>
      </c>
      <c r="T1273" s="192">
        <v>0</v>
      </c>
      <c r="U1273" s="192">
        <v>0</v>
      </c>
      <c r="V1273" s="193">
        <v>0</v>
      </c>
      <c r="W1273" s="194">
        <v>20</v>
      </c>
      <c r="X1273" s="195">
        <v>1</v>
      </c>
      <c r="Y1273" s="196">
        <v>1</v>
      </c>
      <c r="Z1273" s="197">
        <v>0</v>
      </c>
      <c r="AA1273" s="191">
        <v>0</v>
      </c>
      <c r="AB1273" s="198" t="s">
        <v>80</v>
      </c>
      <c r="AC1273" s="199" t="s">
        <v>56</v>
      </c>
      <c r="AD1273" s="200" t="s">
        <v>56</v>
      </c>
      <c r="AE1273" s="199" t="s">
        <v>56</v>
      </c>
      <c r="AF1273" s="200">
        <v>0</v>
      </c>
      <c r="AG1273" s="201">
        <v>0</v>
      </c>
      <c r="AH1273" s="201" t="s">
        <v>124</v>
      </c>
      <c r="AI1273" s="202" t="s">
        <v>124</v>
      </c>
      <c r="AJ1273" s="203"/>
      <c r="AK1273" s="204"/>
      <c r="AL1273" s="194"/>
      <c r="AM1273" s="205"/>
      <c r="AN1273" s="206"/>
      <c r="AO1273" s="200">
        <f t="shared" si="370"/>
        <v>0</v>
      </c>
      <c r="AP1273" s="207" t="s">
        <v>82</v>
      </c>
      <c r="AQ1273" s="198" t="str" cm="1">
        <f t="array" ref="AQ1273">_xlfn.IFS(OR($G1273="公衆街路灯A",$G1273="定額電灯"),$G1273&amp;AP1273,COUNTIF(G1273,"*従量電灯*"),G1273,1,"-")</f>
        <v>従量電灯</v>
      </c>
      <c r="AR1273" s="208" t="str" cm="1">
        <f t="array" ref="AR1273">_xlfn.IFS($AN1273=0,"-",OR($AH1273="対象外",$AH1273="-"),"-",OR($G1273="公衆街路灯A",$G1273="定額電灯"),_xlfn.XLOOKUP($AQ1273,削除禁止_電灯料金!$B:$B,削除禁止_電灯料金!$E:$E,0),1,"-")</f>
        <v>-</v>
      </c>
      <c r="AS1273" s="209" t="str" cm="1">
        <f t="array" ref="AS1273">_xlfn.IFS($AR1273="-","-",OR($G1273="公衆街路灯A",$G1273="定額電灯"),_xlfn.XLOOKUP(AQ1273,削除禁止_電灯料金!$B:$B,削除禁止_電灯料金!$D:$D,0),1,"-")</f>
        <v>-</v>
      </c>
      <c r="AT1273" s="208">
        <f>IFERROR(IF(OR($G1273="公衆街路灯A",$G1273="定額電灯"),"-",ROUND((_xlfn.XLOOKUP($AQ1273,削除禁止_電灯料金!$B:$B,削除禁止_電灯料金!$E:$E)*AM1273/1000*$K1273*$L1273/12),2)),"-")</f>
        <v>0</v>
      </c>
      <c r="AU1273" s="209">
        <f>IFERROR(IF(OR($G1273="公衆街路灯A",$G1273="定額電灯"),"-",ROUND((AM1273/1000*$K1273*$L1273/12)*_xlfn.XLOOKUP($A1273,削除禁止_電灯料金!K:K,削除禁止_電灯料金!M:M,"-"),2)),"-")</f>
        <v>0</v>
      </c>
      <c r="AV1273" s="210">
        <f>IFERROR(IF(OR($G1273="公衆街路灯A",$G1273="定額電灯"),ROUND((((AR1273+AS1273)*AN1273))*12*_xlfn.XLOOKUP($A1273,削除禁止_電灯料金!K:K,削除禁止_電灯料金!N:N),0),ROUND((AT1273+AU1273)*AN1273*12*_xlfn.XLOOKUP($A1273,削除禁止_電灯料金!K:K,削除禁止_電灯料金!N:N),0)),0)</f>
        <v>0</v>
      </c>
      <c r="AW1273" s="145"/>
    </row>
    <row r="1274" spans="1:49" ht="30" customHeight="1">
      <c r="A1274" s="1">
        <v>20</v>
      </c>
      <c r="B1274" s="319" t="s">
        <v>1247</v>
      </c>
      <c r="C1274" s="42"/>
      <c r="D1274" s="259" t="s">
        <v>82</v>
      </c>
      <c r="E1274" s="260" t="s">
        <v>71</v>
      </c>
      <c r="F1274" s="261" t="s">
        <v>1291</v>
      </c>
      <c r="G1274" s="354" t="s">
        <v>73</v>
      </c>
      <c r="H1274" s="318" t="s">
        <v>1296</v>
      </c>
      <c r="I1274" s="184"/>
      <c r="J1274" s="185"/>
      <c r="K1274" s="271">
        <v>0.99</v>
      </c>
      <c r="L1274" s="272">
        <v>133</v>
      </c>
      <c r="M1274" s="188" t="s">
        <v>1295</v>
      </c>
      <c r="N1274" s="189" t="s">
        <v>75</v>
      </c>
      <c r="O1274" s="190">
        <v>1</v>
      </c>
      <c r="P1274" s="191" t="s">
        <v>552</v>
      </c>
      <c r="Q1274" s="191" t="s">
        <v>1250</v>
      </c>
      <c r="R1274" s="191">
        <v>0</v>
      </c>
      <c r="S1274" s="192">
        <v>0</v>
      </c>
      <c r="T1274" s="192">
        <v>0</v>
      </c>
      <c r="U1274" s="192">
        <v>0</v>
      </c>
      <c r="V1274" s="193">
        <v>0</v>
      </c>
      <c r="W1274" s="194">
        <v>20</v>
      </c>
      <c r="X1274" s="195">
        <v>1</v>
      </c>
      <c r="Y1274" s="196">
        <v>1</v>
      </c>
      <c r="Z1274" s="197">
        <v>0</v>
      </c>
      <c r="AA1274" s="191">
        <v>0</v>
      </c>
      <c r="AB1274" s="198" t="s">
        <v>80</v>
      </c>
      <c r="AC1274" s="199" t="s">
        <v>56</v>
      </c>
      <c r="AD1274" s="200" t="s">
        <v>56</v>
      </c>
      <c r="AE1274" s="199" t="s">
        <v>56</v>
      </c>
      <c r="AF1274" s="200">
        <v>0</v>
      </c>
      <c r="AG1274" s="201">
        <v>0</v>
      </c>
      <c r="AH1274" s="201" t="s">
        <v>124</v>
      </c>
      <c r="AI1274" s="202" t="s">
        <v>124</v>
      </c>
      <c r="AJ1274" s="203"/>
      <c r="AK1274" s="204"/>
      <c r="AL1274" s="194"/>
      <c r="AM1274" s="205"/>
      <c r="AN1274" s="206"/>
      <c r="AO1274" s="200">
        <f t="shared" si="370"/>
        <v>0</v>
      </c>
      <c r="AP1274" s="207" t="s">
        <v>82</v>
      </c>
      <c r="AQ1274" s="198" t="str" cm="1">
        <f t="array" ref="AQ1274">_xlfn.IFS(OR($G1274="公衆街路灯A",$G1274="定額電灯"),$G1274&amp;AP1274,COUNTIF(G1274,"*従量電灯*"),G1274,1,"-")</f>
        <v>従量電灯</v>
      </c>
      <c r="AR1274" s="208" t="str" cm="1">
        <f t="array" ref="AR1274">_xlfn.IFS($AN1274=0,"-",OR($AH1274="対象外",$AH1274="-"),"-",OR($G1274="公衆街路灯A",$G1274="定額電灯"),_xlfn.XLOOKUP($AQ1274,削除禁止_電灯料金!$B:$B,削除禁止_電灯料金!$E:$E,0),1,"-")</f>
        <v>-</v>
      </c>
      <c r="AS1274" s="209" t="str" cm="1">
        <f t="array" ref="AS1274">_xlfn.IFS($AR1274="-","-",OR($G1274="公衆街路灯A",$G1274="定額電灯"),_xlfn.XLOOKUP(AQ1274,削除禁止_電灯料金!$B:$B,削除禁止_電灯料金!$D:$D,0),1,"-")</f>
        <v>-</v>
      </c>
      <c r="AT1274" s="208">
        <f>IFERROR(IF(OR($G1274="公衆街路灯A",$G1274="定額電灯"),"-",ROUND((_xlfn.XLOOKUP($AQ1274,削除禁止_電灯料金!$B:$B,削除禁止_電灯料金!$E:$E)*AM1274/1000*$K1274*$L1274/12),2)),"-")</f>
        <v>0</v>
      </c>
      <c r="AU1274" s="209">
        <f>IFERROR(IF(OR($G1274="公衆街路灯A",$G1274="定額電灯"),"-",ROUND((AM1274/1000*$K1274*$L1274/12)*_xlfn.XLOOKUP($A1274,削除禁止_電灯料金!K:K,削除禁止_電灯料金!M:M,"-"),2)),"-")</f>
        <v>0</v>
      </c>
      <c r="AV1274" s="210">
        <f>IFERROR(IF(OR($G1274="公衆街路灯A",$G1274="定額電灯"),ROUND((((AR1274+AS1274)*AN1274))*12*_xlfn.XLOOKUP($A1274,削除禁止_電灯料金!K:K,削除禁止_電灯料金!N:N),0),ROUND((AT1274+AU1274)*AN1274*12*_xlfn.XLOOKUP($A1274,削除禁止_電灯料金!K:K,削除禁止_電灯料金!N:N),0)),0)</f>
        <v>0</v>
      </c>
      <c r="AW1274" s="145"/>
    </row>
    <row r="1275" spans="1:49" ht="30" customHeight="1">
      <c r="A1275" s="1">
        <v>20</v>
      </c>
      <c r="B1275" s="319" t="s">
        <v>1247</v>
      </c>
      <c r="C1275" s="42"/>
      <c r="D1275" s="256" t="s">
        <v>82</v>
      </c>
      <c r="E1275" s="257" t="s">
        <v>71</v>
      </c>
      <c r="F1275" s="258" t="s">
        <v>1297</v>
      </c>
      <c r="G1275" s="353" t="s">
        <v>73</v>
      </c>
      <c r="H1275" s="279"/>
      <c r="I1275" s="150"/>
      <c r="J1275" s="151"/>
      <c r="K1275" s="213">
        <v>1</v>
      </c>
      <c r="L1275" s="214">
        <v>12</v>
      </c>
      <c r="M1275" s="154" t="s">
        <v>1298</v>
      </c>
      <c r="N1275" s="119" t="s">
        <v>134</v>
      </c>
      <c r="O1275" s="120">
        <v>1</v>
      </c>
      <c r="P1275" s="155" t="s">
        <v>294</v>
      </c>
      <c r="Q1275" s="155">
        <v>0</v>
      </c>
      <c r="R1275" s="155">
        <v>0</v>
      </c>
      <c r="S1275" s="156">
        <v>0</v>
      </c>
      <c r="T1275" s="156">
        <v>0</v>
      </c>
      <c r="U1275" s="156">
        <v>0</v>
      </c>
      <c r="V1275" s="157">
        <v>0</v>
      </c>
      <c r="W1275" s="158">
        <v>47</v>
      </c>
      <c r="X1275" s="159">
        <v>1</v>
      </c>
      <c r="Y1275" s="160">
        <v>1</v>
      </c>
      <c r="Z1275" s="161">
        <f t="shared" ref="Z1275:Z1278" si="383">K1275*L1275*W1275*Y1275/12/1000</f>
        <v>4.7E-2</v>
      </c>
      <c r="AA1275" s="155">
        <v>0</v>
      </c>
      <c r="AB1275" s="162" t="s">
        <v>80</v>
      </c>
      <c r="AC1275" s="163" t="s">
        <v>56</v>
      </c>
      <c r="AD1275" s="164" t="s">
        <v>56</v>
      </c>
      <c r="AE1275" s="163" t="s">
        <v>56</v>
      </c>
      <c r="AF1275" s="164">
        <f t="shared" ref="AF1275:AF1278" si="384">$B$2*Z1275/Y1275</f>
        <v>1.41</v>
      </c>
      <c r="AG1275" s="165">
        <f t="shared" ref="AG1275:AG1278" si="385">Y1275*AF1275*120</f>
        <v>169.2</v>
      </c>
      <c r="AH1275" s="166" t="s">
        <v>113</v>
      </c>
      <c r="AI1275" s="167"/>
      <c r="AJ1275" s="168"/>
      <c r="AK1275" s="169"/>
      <c r="AL1275" s="170"/>
      <c r="AM1275" s="171"/>
      <c r="AN1275" s="172"/>
      <c r="AO1275" s="173">
        <f t="shared" si="370"/>
        <v>0</v>
      </c>
      <c r="AP1275" s="174" t="s">
        <v>82</v>
      </c>
      <c r="AQ1275" s="175" t="str" cm="1">
        <f t="array" ref="AQ1275">_xlfn.IFS(OR($G1275="公衆街路灯A",$G1275="定額電灯"),$G1275&amp;AP1275,COUNTIF(G1275,"*従量電灯*"),G1275,1,"-")</f>
        <v>従量電灯</v>
      </c>
      <c r="AR1275" s="176" t="str" cm="1">
        <f t="array" ref="AR1275">_xlfn.IFS($AN1275=0,"-",OR($AH1275="対象外",$AH1275="-"),"-",OR($G1275="公衆街路灯A",$G1275="定額電灯"),_xlfn.XLOOKUP($AQ1275,削除禁止_電灯料金!$B:$B,削除禁止_電灯料金!$E:$E,0),1,"-")</f>
        <v>-</v>
      </c>
      <c r="AS1275" s="177" t="str" cm="1">
        <f t="array" ref="AS1275">_xlfn.IFS($AR1275="-","-",OR($G1275="公衆街路灯A",$G1275="定額電灯"),_xlfn.XLOOKUP(AQ1275,削除禁止_電灯料金!$B:$B,削除禁止_電灯料金!$D:$D,0),1,"-")</f>
        <v>-</v>
      </c>
      <c r="AT1275" s="176">
        <f>IFERROR(IF(OR($G1275="公衆街路灯A",$G1275="定額電灯"),"-",ROUND((_xlfn.XLOOKUP($AQ1275,削除禁止_電灯料金!$B:$B,削除禁止_電灯料金!$E:$E)*AM1275/1000*$K1275*$L1275/12),2)),"-")</f>
        <v>0</v>
      </c>
      <c r="AU1275" s="177">
        <f>IFERROR(IF(OR($G1275="公衆街路灯A",$G1275="定額電灯"),"-",ROUND((AM1275/1000*$K1275*$L1275/12)*_xlfn.XLOOKUP($A1275,削除禁止_電灯料金!K:K,削除禁止_電灯料金!M:M,"-"),2)),"-")</f>
        <v>0</v>
      </c>
      <c r="AV1275" s="178">
        <f>IFERROR(IF(OR($G1275="公衆街路灯A",$G1275="定額電灯"),ROUND((((AR1275+AS1275)*AN1275))*12*_xlfn.XLOOKUP($A1275,削除禁止_電灯料金!K:K,削除禁止_電灯料金!N:N),0),ROUND((AT1275+AU1275)*AN1275*12*_xlfn.XLOOKUP($A1275,削除禁止_電灯料金!K:K,削除禁止_電灯料金!N:N),0)),0)</f>
        <v>0</v>
      </c>
      <c r="AW1275" s="145"/>
    </row>
    <row r="1276" spans="1:49" ht="30" customHeight="1">
      <c r="A1276" s="1">
        <v>20</v>
      </c>
      <c r="B1276" s="319" t="s">
        <v>1247</v>
      </c>
      <c r="C1276" s="42"/>
      <c r="D1276" s="256" t="s">
        <v>82</v>
      </c>
      <c r="E1276" s="257" t="s">
        <v>71</v>
      </c>
      <c r="F1276" s="258" t="s">
        <v>1299</v>
      </c>
      <c r="G1276" s="353" t="s">
        <v>73</v>
      </c>
      <c r="H1276" s="279"/>
      <c r="I1276" s="150"/>
      <c r="J1276" s="151"/>
      <c r="K1276" s="213">
        <v>13</v>
      </c>
      <c r="L1276" s="214">
        <v>243</v>
      </c>
      <c r="M1276" s="154" t="s">
        <v>1264</v>
      </c>
      <c r="N1276" s="119" t="s">
        <v>110</v>
      </c>
      <c r="O1276" s="120">
        <v>2</v>
      </c>
      <c r="P1276" s="155" t="s">
        <v>135</v>
      </c>
      <c r="Q1276" s="155">
        <v>0</v>
      </c>
      <c r="R1276" s="155" t="s">
        <v>1265</v>
      </c>
      <c r="S1276" s="156">
        <v>0</v>
      </c>
      <c r="T1276" s="156">
        <v>0</v>
      </c>
      <c r="U1276" s="156">
        <v>0</v>
      </c>
      <c r="V1276" s="157">
        <v>0</v>
      </c>
      <c r="W1276" s="158">
        <v>28</v>
      </c>
      <c r="X1276" s="159">
        <v>1</v>
      </c>
      <c r="Y1276" s="160">
        <v>2</v>
      </c>
      <c r="Z1276" s="161">
        <f t="shared" si="383"/>
        <v>14.742000000000001</v>
      </c>
      <c r="AA1276" s="155">
        <v>0</v>
      </c>
      <c r="AB1276" s="162" t="s">
        <v>80</v>
      </c>
      <c r="AC1276" s="163" t="s">
        <v>56</v>
      </c>
      <c r="AD1276" s="164" t="s">
        <v>56</v>
      </c>
      <c r="AE1276" s="163" t="s">
        <v>56</v>
      </c>
      <c r="AF1276" s="164">
        <f t="shared" si="384"/>
        <v>221.13000000000002</v>
      </c>
      <c r="AG1276" s="165">
        <f t="shared" si="385"/>
        <v>53071.200000000004</v>
      </c>
      <c r="AH1276" s="166" t="s">
        <v>113</v>
      </c>
      <c r="AI1276" s="167"/>
      <c r="AJ1276" s="168"/>
      <c r="AK1276" s="169"/>
      <c r="AL1276" s="170"/>
      <c r="AM1276" s="171"/>
      <c r="AN1276" s="172"/>
      <c r="AO1276" s="173">
        <f t="shared" si="370"/>
        <v>0</v>
      </c>
      <c r="AP1276" s="174" t="s">
        <v>82</v>
      </c>
      <c r="AQ1276" s="175" t="str" cm="1">
        <f t="array" ref="AQ1276">_xlfn.IFS(OR($G1276="公衆街路灯A",$G1276="定額電灯"),$G1276&amp;AP1276,COUNTIF(G1276,"*従量電灯*"),G1276,1,"-")</f>
        <v>従量電灯</v>
      </c>
      <c r="AR1276" s="176" t="str" cm="1">
        <f t="array" ref="AR1276">_xlfn.IFS($AN1276=0,"-",OR($AH1276="対象外",$AH1276="-"),"-",OR($G1276="公衆街路灯A",$G1276="定額電灯"),_xlfn.XLOOKUP($AQ1276,削除禁止_電灯料金!$B:$B,削除禁止_電灯料金!$E:$E,0),1,"-")</f>
        <v>-</v>
      </c>
      <c r="AS1276" s="177" t="str" cm="1">
        <f t="array" ref="AS1276">_xlfn.IFS($AR1276="-","-",OR($G1276="公衆街路灯A",$G1276="定額電灯"),_xlfn.XLOOKUP(AQ1276,削除禁止_電灯料金!$B:$B,削除禁止_電灯料金!$D:$D,0),1,"-")</f>
        <v>-</v>
      </c>
      <c r="AT1276" s="176">
        <f>IFERROR(IF(OR($G1276="公衆街路灯A",$G1276="定額電灯"),"-",ROUND((_xlfn.XLOOKUP($AQ1276,削除禁止_電灯料金!$B:$B,削除禁止_電灯料金!$E:$E)*AM1276/1000*$K1276*$L1276/12),2)),"-")</f>
        <v>0</v>
      </c>
      <c r="AU1276" s="177">
        <f>IFERROR(IF(OR($G1276="公衆街路灯A",$G1276="定額電灯"),"-",ROUND((AM1276/1000*$K1276*$L1276/12)*_xlfn.XLOOKUP($A1276,削除禁止_電灯料金!K:K,削除禁止_電灯料金!M:M,"-"),2)),"-")</f>
        <v>0</v>
      </c>
      <c r="AV1276" s="178">
        <f>IFERROR(IF(OR($G1276="公衆街路灯A",$G1276="定額電灯"),ROUND((((AR1276+AS1276)*AN1276))*12*_xlfn.XLOOKUP($A1276,削除禁止_電灯料金!K:K,削除禁止_電灯料金!N:N),0),ROUND((AT1276+AU1276)*AN1276*12*_xlfn.XLOOKUP($A1276,削除禁止_電灯料金!K:K,削除禁止_電灯料金!N:N),0)),0)</f>
        <v>0</v>
      </c>
      <c r="AW1276" s="145"/>
    </row>
    <row r="1277" spans="1:49" ht="30" customHeight="1">
      <c r="A1277" s="1">
        <v>20</v>
      </c>
      <c r="B1277" s="319" t="s">
        <v>1247</v>
      </c>
      <c r="C1277" s="42"/>
      <c r="D1277" s="256" t="s">
        <v>82</v>
      </c>
      <c r="E1277" s="257" t="s">
        <v>71</v>
      </c>
      <c r="F1277" s="258" t="s">
        <v>1299</v>
      </c>
      <c r="G1277" s="353" t="s">
        <v>73</v>
      </c>
      <c r="H1277" s="279"/>
      <c r="I1277" s="150"/>
      <c r="J1277" s="151"/>
      <c r="K1277" s="213">
        <v>13</v>
      </c>
      <c r="L1277" s="214">
        <v>243</v>
      </c>
      <c r="M1277" s="154" t="s">
        <v>1266</v>
      </c>
      <c r="N1277" s="119" t="s">
        <v>110</v>
      </c>
      <c r="O1277" s="120">
        <v>2</v>
      </c>
      <c r="P1277" s="155" t="s">
        <v>135</v>
      </c>
      <c r="Q1277" s="155">
        <v>0</v>
      </c>
      <c r="R1277" s="155" t="s">
        <v>1265</v>
      </c>
      <c r="S1277" s="156">
        <v>0</v>
      </c>
      <c r="T1277" s="156">
        <v>0</v>
      </c>
      <c r="U1277" s="156">
        <v>0</v>
      </c>
      <c r="V1277" s="157" t="s">
        <v>288</v>
      </c>
      <c r="W1277" s="158">
        <v>28</v>
      </c>
      <c r="X1277" s="159">
        <v>2</v>
      </c>
      <c r="Y1277" s="160">
        <v>4</v>
      </c>
      <c r="Z1277" s="161">
        <f t="shared" si="383"/>
        <v>29.484000000000002</v>
      </c>
      <c r="AA1277" s="155">
        <v>0</v>
      </c>
      <c r="AB1277" s="162" t="s">
        <v>80</v>
      </c>
      <c r="AC1277" s="163" t="s">
        <v>56</v>
      </c>
      <c r="AD1277" s="164" t="s">
        <v>56</v>
      </c>
      <c r="AE1277" s="163" t="s">
        <v>56</v>
      </c>
      <c r="AF1277" s="164">
        <f t="shared" si="384"/>
        <v>221.13000000000002</v>
      </c>
      <c r="AG1277" s="165">
        <f t="shared" si="385"/>
        <v>106142.40000000001</v>
      </c>
      <c r="AH1277" s="166" t="s">
        <v>81</v>
      </c>
      <c r="AI1277" s="167"/>
      <c r="AJ1277" s="168"/>
      <c r="AK1277" s="169"/>
      <c r="AL1277" s="170"/>
      <c r="AM1277" s="171"/>
      <c r="AN1277" s="172"/>
      <c r="AO1277" s="173">
        <f t="shared" si="370"/>
        <v>0</v>
      </c>
      <c r="AP1277" s="174" t="s">
        <v>82</v>
      </c>
      <c r="AQ1277" s="175" t="str" cm="1">
        <f t="array" ref="AQ1277">_xlfn.IFS(OR($G1277="公衆街路灯A",$G1277="定額電灯"),$G1277&amp;AP1277,COUNTIF(G1277,"*従量電灯*"),G1277,1,"-")</f>
        <v>従量電灯</v>
      </c>
      <c r="AR1277" s="176" t="str" cm="1">
        <f t="array" ref="AR1277">_xlfn.IFS($AN1277=0,"-",OR($AH1277="対象外",$AH1277="-"),"-",OR($G1277="公衆街路灯A",$G1277="定額電灯"),_xlfn.XLOOKUP($AQ1277,削除禁止_電灯料金!$B:$B,削除禁止_電灯料金!$E:$E,0),1,"-")</f>
        <v>-</v>
      </c>
      <c r="AS1277" s="177" t="str" cm="1">
        <f t="array" ref="AS1277">_xlfn.IFS($AR1277="-","-",OR($G1277="公衆街路灯A",$G1277="定額電灯"),_xlfn.XLOOKUP(AQ1277,削除禁止_電灯料金!$B:$B,削除禁止_電灯料金!$D:$D,0),1,"-")</f>
        <v>-</v>
      </c>
      <c r="AT1277" s="176">
        <f>IFERROR(IF(OR($G1277="公衆街路灯A",$G1277="定額電灯"),"-",ROUND((_xlfn.XLOOKUP($AQ1277,削除禁止_電灯料金!$B:$B,削除禁止_電灯料金!$E:$E)*AM1277/1000*$K1277*$L1277/12),2)),"-")</f>
        <v>0</v>
      </c>
      <c r="AU1277" s="177">
        <f>IFERROR(IF(OR($G1277="公衆街路灯A",$G1277="定額電灯"),"-",ROUND((AM1277/1000*$K1277*$L1277/12)*_xlfn.XLOOKUP($A1277,削除禁止_電灯料金!K:K,削除禁止_電灯料金!M:M,"-"),2)),"-")</f>
        <v>0</v>
      </c>
      <c r="AV1277" s="178">
        <f>IFERROR(IF(OR($G1277="公衆街路灯A",$G1277="定額電灯"),ROUND((((AR1277+AS1277)*AN1277))*12*_xlfn.XLOOKUP($A1277,削除禁止_電灯料金!K:K,削除禁止_電灯料金!N:N),0),ROUND((AT1277+AU1277)*AN1277*12*_xlfn.XLOOKUP($A1277,削除禁止_電灯料金!K:K,削除禁止_電灯料金!N:N),0)),0)</f>
        <v>0</v>
      </c>
      <c r="AW1277" s="145"/>
    </row>
    <row r="1278" spans="1:49" ht="30" customHeight="1">
      <c r="A1278" s="1">
        <v>20</v>
      </c>
      <c r="B1278" s="319" t="s">
        <v>1247</v>
      </c>
      <c r="C1278" s="42"/>
      <c r="D1278" s="256" t="s">
        <v>82</v>
      </c>
      <c r="E1278" s="257" t="s">
        <v>71</v>
      </c>
      <c r="F1278" s="258" t="s">
        <v>1300</v>
      </c>
      <c r="G1278" s="353" t="s">
        <v>73</v>
      </c>
      <c r="H1278" s="279"/>
      <c r="I1278" s="150"/>
      <c r="J1278" s="151"/>
      <c r="K1278" s="213">
        <v>13</v>
      </c>
      <c r="L1278" s="214">
        <v>243</v>
      </c>
      <c r="M1278" s="154" t="s">
        <v>1301</v>
      </c>
      <c r="N1278" s="119" t="s">
        <v>134</v>
      </c>
      <c r="O1278" s="120">
        <v>1</v>
      </c>
      <c r="P1278" s="155" t="s">
        <v>294</v>
      </c>
      <c r="Q1278" s="155">
        <v>0</v>
      </c>
      <c r="R1278" s="155">
        <v>0</v>
      </c>
      <c r="S1278" s="156">
        <v>0</v>
      </c>
      <c r="T1278" s="156">
        <v>0</v>
      </c>
      <c r="U1278" s="156">
        <v>0</v>
      </c>
      <c r="V1278" s="157">
        <v>0</v>
      </c>
      <c r="W1278" s="158">
        <v>47</v>
      </c>
      <c r="X1278" s="159">
        <v>1</v>
      </c>
      <c r="Y1278" s="160">
        <v>1</v>
      </c>
      <c r="Z1278" s="161">
        <f t="shared" si="383"/>
        <v>12.37275</v>
      </c>
      <c r="AA1278" s="155">
        <v>0</v>
      </c>
      <c r="AB1278" s="162" t="s">
        <v>80</v>
      </c>
      <c r="AC1278" s="163" t="s">
        <v>56</v>
      </c>
      <c r="AD1278" s="164" t="s">
        <v>56</v>
      </c>
      <c r="AE1278" s="163" t="s">
        <v>56</v>
      </c>
      <c r="AF1278" s="164">
        <f t="shared" si="384"/>
        <v>371.1825</v>
      </c>
      <c r="AG1278" s="165">
        <f t="shared" si="385"/>
        <v>44541.9</v>
      </c>
      <c r="AH1278" s="166" t="s">
        <v>113</v>
      </c>
      <c r="AI1278" s="167"/>
      <c r="AJ1278" s="168"/>
      <c r="AK1278" s="169"/>
      <c r="AL1278" s="170"/>
      <c r="AM1278" s="171"/>
      <c r="AN1278" s="172"/>
      <c r="AO1278" s="173">
        <f t="shared" si="370"/>
        <v>0</v>
      </c>
      <c r="AP1278" s="174" t="s">
        <v>82</v>
      </c>
      <c r="AQ1278" s="175" t="str" cm="1">
        <f t="array" ref="AQ1278">_xlfn.IFS(OR($G1278="公衆街路灯A",$G1278="定額電灯"),$G1278&amp;AP1278,COUNTIF(G1278,"*従量電灯*"),G1278,1,"-")</f>
        <v>従量電灯</v>
      </c>
      <c r="AR1278" s="176" t="str" cm="1">
        <f t="array" ref="AR1278">_xlfn.IFS($AN1278=0,"-",OR($AH1278="対象外",$AH1278="-"),"-",OR($G1278="公衆街路灯A",$G1278="定額電灯"),_xlfn.XLOOKUP($AQ1278,削除禁止_電灯料金!$B:$B,削除禁止_電灯料金!$E:$E,0),1,"-")</f>
        <v>-</v>
      </c>
      <c r="AS1278" s="177" t="str" cm="1">
        <f t="array" ref="AS1278">_xlfn.IFS($AR1278="-","-",OR($G1278="公衆街路灯A",$G1278="定額電灯"),_xlfn.XLOOKUP(AQ1278,削除禁止_電灯料金!$B:$B,削除禁止_電灯料金!$D:$D,0),1,"-")</f>
        <v>-</v>
      </c>
      <c r="AT1278" s="176">
        <f>IFERROR(IF(OR($G1278="公衆街路灯A",$G1278="定額電灯"),"-",ROUND((_xlfn.XLOOKUP($AQ1278,削除禁止_電灯料金!$B:$B,削除禁止_電灯料金!$E:$E)*AM1278/1000*$K1278*$L1278/12),2)),"-")</f>
        <v>0</v>
      </c>
      <c r="AU1278" s="177">
        <f>IFERROR(IF(OR($G1278="公衆街路灯A",$G1278="定額電灯"),"-",ROUND((AM1278/1000*$K1278*$L1278/12)*_xlfn.XLOOKUP($A1278,削除禁止_電灯料金!K:K,削除禁止_電灯料金!M:M,"-"),2)),"-")</f>
        <v>0</v>
      </c>
      <c r="AV1278" s="178">
        <f>IFERROR(IF(OR($G1278="公衆街路灯A",$G1278="定額電灯"),ROUND((((AR1278+AS1278)*AN1278))*12*_xlfn.XLOOKUP($A1278,削除禁止_電灯料金!K:K,削除禁止_電灯料金!N:N),0),ROUND((AT1278+AU1278)*AN1278*12*_xlfn.XLOOKUP($A1278,削除禁止_電灯料金!K:K,削除禁止_電灯料金!N:N),0)),0)</f>
        <v>0</v>
      </c>
      <c r="AW1278" s="145"/>
    </row>
    <row r="1279" spans="1:49" ht="30" customHeight="1">
      <c r="A1279" s="1">
        <v>20</v>
      </c>
      <c r="B1279" s="319" t="s">
        <v>1247</v>
      </c>
      <c r="C1279" s="42"/>
      <c r="D1279" s="259" t="s">
        <v>82</v>
      </c>
      <c r="E1279" s="260" t="s">
        <v>71</v>
      </c>
      <c r="F1279" s="261" t="s">
        <v>1300</v>
      </c>
      <c r="G1279" s="354" t="s">
        <v>73</v>
      </c>
      <c r="H1279" s="318" t="s">
        <v>567</v>
      </c>
      <c r="I1279" s="184"/>
      <c r="J1279" s="185"/>
      <c r="K1279" s="271">
        <v>13</v>
      </c>
      <c r="L1279" s="272">
        <v>243</v>
      </c>
      <c r="M1279" s="212" t="s">
        <v>1249</v>
      </c>
      <c r="N1279" s="189" t="s">
        <v>75</v>
      </c>
      <c r="O1279" s="190">
        <v>1</v>
      </c>
      <c r="P1279" s="191" t="s">
        <v>249</v>
      </c>
      <c r="Q1279" s="191" t="s">
        <v>1250</v>
      </c>
      <c r="R1279" s="191">
        <v>0</v>
      </c>
      <c r="S1279" s="192">
        <v>0</v>
      </c>
      <c r="T1279" s="192">
        <v>0</v>
      </c>
      <c r="U1279" s="192">
        <v>0</v>
      </c>
      <c r="V1279" s="193">
        <v>0</v>
      </c>
      <c r="W1279" s="194">
        <v>54</v>
      </c>
      <c r="X1279" s="195">
        <v>6</v>
      </c>
      <c r="Y1279" s="196">
        <v>6</v>
      </c>
      <c r="Z1279" s="197">
        <v>0</v>
      </c>
      <c r="AA1279" s="191">
        <v>0</v>
      </c>
      <c r="AB1279" s="198" t="s">
        <v>80</v>
      </c>
      <c r="AC1279" s="199" t="s">
        <v>56</v>
      </c>
      <c r="AD1279" s="200" t="s">
        <v>56</v>
      </c>
      <c r="AE1279" s="199" t="s">
        <v>56</v>
      </c>
      <c r="AF1279" s="200">
        <v>0</v>
      </c>
      <c r="AG1279" s="201">
        <v>0</v>
      </c>
      <c r="AH1279" s="201" t="s">
        <v>124</v>
      </c>
      <c r="AI1279" s="202" t="s">
        <v>124</v>
      </c>
      <c r="AJ1279" s="203"/>
      <c r="AK1279" s="204"/>
      <c r="AL1279" s="194"/>
      <c r="AM1279" s="205"/>
      <c r="AN1279" s="206"/>
      <c r="AO1279" s="200">
        <f t="shared" si="370"/>
        <v>0</v>
      </c>
      <c r="AP1279" s="207" t="s">
        <v>82</v>
      </c>
      <c r="AQ1279" s="198" t="str" cm="1">
        <f t="array" ref="AQ1279">_xlfn.IFS(OR($G1279="公衆街路灯A",$G1279="定額電灯"),$G1279&amp;AP1279,COUNTIF(G1279,"*従量電灯*"),G1279,1,"-")</f>
        <v>従量電灯</v>
      </c>
      <c r="AR1279" s="208" t="str" cm="1">
        <f t="array" ref="AR1279">_xlfn.IFS($AN1279=0,"-",OR($AH1279="対象外",$AH1279="-"),"-",OR($G1279="公衆街路灯A",$G1279="定額電灯"),_xlfn.XLOOKUP($AQ1279,削除禁止_電灯料金!$B:$B,削除禁止_電灯料金!$E:$E,0),1,"-")</f>
        <v>-</v>
      </c>
      <c r="AS1279" s="209" t="str" cm="1">
        <f t="array" ref="AS1279">_xlfn.IFS($AR1279="-","-",OR($G1279="公衆街路灯A",$G1279="定額電灯"),_xlfn.XLOOKUP(AQ1279,削除禁止_電灯料金!$B:$B,削除禁止_電灯料金!$D:$D,0),1,"-")</f>
        <v>-</v>
      </c>
      <c r="AT1279" s="208">
        <f>IFERROR(IF(OR($G1279="公衆街路灯A",$G1279="定額電灯"),"-",ROUND((_xlfn.XLOOKUP($AQ1279,削除禁止_電灯料金!$B:$B,削除禁止_電灯料金!$E:$E)*AM1279/1000*$K1279*$L1279/12),2)),"-")</f>
        <v>0</v>
      </c>
      <c r="AU1279" s="209">
        <f>IFERROR(IF(OR($G1279="公衆街路灯A",$G1279="定額電灯"),"-",ROUND((AM1279/1000*$K1279*$L1279/12)*_xlfn.XLOOKUP($A1279,削除禁止_電灯料金!K:K,削除禁止_電灯料金!M:M,"-"),2)),"-")</f>
        <v>0</v>
      </c>
      <c r="AV1279" s="210">
        <f>IFERROR(IF(OR($G1279="公衆街路灯A",$G1279="定額電灯"),ROUND((((AR1279+AS1279)*AN1279))*12*_xlfn.XLOOKUP($A1279,削除禁止_電灯料金!K:K,削除禁止_電灯料金!N:N),0),ROUND((AT1279+AU1279)*AN1279*12*_xlfn.XLOOKUP($A1279,削除禁止_電灯料金!K:K,削除禁止_電灯料金!N:N),0)),0)</f>
        <v>0</v>
      </c>
      <c r="AW1279" s="145"/>
    </row>
    <row r="1280" spans="1:49" ht="30" customHeight="1">
      <c r="A1280" s="1">
        <v>20</v>
      </c>
      <c r="B1280" s="319" t="s">
        <v>1247</v>
      </c>
      <c r="C1280" s="42"/>
      <c r="D1280" s="256" t="s">
        <v>82</v>
      </c>
      <c r="E1280" s="257" t="s">
        <v>71</v>
      </c>
      <c r="F1280" s="258" t="s">
        <v>355</v>
      </c>
      <c r="G1280" s="353" t="s">
        <v>73</v>
      </c>
      <c r="H1280" s="279"/>
      <c r="I1280" s="150"/>
      <c r="J1280" s="151"/>
      <c r="K1280" s="213">
        <v>13</v>
      </c>
      <c r="L1280" s="214">
        <v>243</v>
      </c>
      <c r="M1280" s="154" t="s">
        <v>1257</v>
      </c>
      <c r="N1280" s="119" t="s">
        <v>134</v>
      </c>
      <c r="O1280" s="120">
        <v>2</v>
      </c>
      <c r="P1280" s="155" t="s">
        <v>294</v>
      </c>
      <c r="Q1280" s="155">
        <v>0</v>
      </c>
      <c r="R1280" s="155">
        <v>0</v>
      </c>
      <c r="S1280" s="156">
        <v>0</v>
      </c>
      <c r="T1280" s="156">
        <v>0</v>
      </c>
      <c r="U1280" s="156">
        <v>0</v>
      </c>
      <c r="V1280" s="157">
        <v>0</v>
      </c>
      <c r="W1280" s="158">
        <v>47</v>
      </c>
      <c r="X1280" s="159">
        <v>12</v>
      </c>
      <c r="Y1280" s="160">
        <v>24</v>
      </c>
      <c r="Z1280" s="161">
        <f t="shared" ref="Z1280:Z1284" si="386">K1280*L1280*W1280*Y1280/12/1000</f>
        <v>296.94600000000003</v>
      </c>
      <c r="AA1280" s="155">
        <v>0</v>
      </c>
      <c r="AB1280" s="162" t="s">
        <v>80</v>
      </c>
      <c r="AC1280" s="163" t="s">
        <v>56</v>
      </c>
      <c r="AD1280" s="164" t="s">
        <v>56</v>
      </c>
      <c r="AE1280" s="163" t="s">
        <v>56</v>
      </c>
      <c r="AF1280" s="164">
        <f t="shared" ref="AF1280:AF1284" si="387">$B$2*Z1280/Y1280</f>
        <v>371.18250000000006</v>
      </c>
      <c r="AG1280" s="165">
        <f t="shared" ref="AG1280:AG1284" si="388">Y1280*AF1280*120</f>
        <v>1069005.6000000001</v>
      </c>
      <c r="AH1280" s="166" t="s">
        <v>113</v>
      </c>
      <c r="AI1280" s="167"/>
      <c r="AJ1280" s="168"/>
      <c r="AK1280" s="169"/>
      <c r="AL1280" s="170"/>
      <c r="AM1280" s="171"/>
      <c r="AN1280" s="172"/>
      <c r="AO1280" s="173">
        <f t="shared" si="370"/>
        <v>0</v>
      </c>
      <c r="AP1280" s="174" t="s">
        <v>82</v>
      </c>
      <c r="AQ1280" s="175" t="str" cm="1">
        <f t="array" ref="AQ1280">_xlfn.IFS(OR($G1280="公衆街路灯A",$G1280="定額電灯"),$G1280&amp;AP1280,COUNTIF(G1280,"*従量電灯*"),G1280,1,"-")</f>
        <v>従量電灯</v>
      </c>
      <c r="AR1280" s="176" t="str" cm="1">
        <f t="array" ref="AR1280">_xlfn.IFS($AN1280=0,"-",OR($AH1280="対象外",$AH1280="-"),"-",OR($G1280="公衆街路灯A",$G1280="定額電灯"),_xlfn.XLOOKUP($AQ1280,削除禁止_電灯料金!$B:$B,削除禁止_電灯料金!$E:$E,0),1,"-")</f>
        <v>-</v>
      </c>
      <c r="AS1280" s="177" t="str" cm="1">
        <f t="array" ref="AS1280">_xlfn.IFS($AR1280="-","-",OR($G1280="公衆街路灯A",$G1280="定額電灯"),_xlfn.XLOOKUP(AQ1280,削除禁止_電灯料金!$B:$B,削除禁止_電灯料金!$D:$D,0),1,"-")</f>
        <v>-</v>
      </c>
      <c r="AT1280" s="176">
        <f>IFERROR(IF(OR($G1280="公衆街路灯A",$G1280="定額電灯"),"-",ROUND((_xlfn.XLOOKUP($AQ1280,削除禁止_電灯料金!$B:$B,削除禁止_電灯料金!$E:$E)*AM1280/1000*$K1280*$L1280/12),2)),"-")</f>
        <v>0</v>
      </c>
      <c r="AU1280" s="177">
        <f>IFERROR(IF(OR($G1280="公衆街路灯A",$G1280="定額電灯"),"-",ROUND((AM1280/1000*$K1280*$L1280/12)*_xlfn.XLOOKUP($A1280,削除禁止_電灯料金!K:K,削除禁止_電灯料金!M:M,"-"),2)),"-")</f>
        <v>0</v>
      </c>
      <c r="AV1280" s="178">
        <f>IFERROR(IF(OR($G1280="公衆街路灯A",$G1280="定額電灯"),ROUND((((AR1280+AS1280)*AN1280))*12*_xlfn.XLOOKUP($A1280,削除禁止_電灯料金!K:K,削除禁止_電灯料金!N:N),0),ROUND((AT1280+AU1280)*AN1280*12*_xlfn.XLOOKUP($A1280,削除禁止_電灯料金!K:K,削除禁止_電灯料金!N:N),0)),0)</f>
        <v>0</v>
      </c>
      <c r="AW1280" s="145"/>
    </row>
    <row r="1281" spans="1:49" ht="30" customHeight="1">
      <c r="A1281" s="1">
        <v>20</v>
      </c>
      <c r="B1281" s="319" t="s">
        <v>1247</v>
      </c>
      <c r="C1281" s="42"/>
      <c r="D1281" s="256" t="s">
        <v>82</v>
      </c>
      <c r="E1281" s="257" t="s">
        <v>71</v>
      </c>
      <c r="F1281" s="258" t="s">
        <v>500</v>
      </c>
      <c r="G1281" s="353" t="s">
        <v>73</v>
      </c>
      <c r="H1281" s="279"/>
      <c r="I1281" s="150"/>
      <c r="J1281" s="151"/>
      <c r="K1281" s="213">
        <v>1</v>
      </c>
      <c r="L1281" s="214">
        <v>243</v>
      </c>
      <c r="M1281" s="154" t="s">
        <v>1262</v>
      </c>
      <c r="N1281" s="119" t="s">
        <v>134</v>
      </c>
      <c r="O1281" s="120">
        <v>2</v>
      </c>
      <c r="P1281" s="155" t="s">
        <v>135</v>
      </c>
      <c r="Q1281" s="155">
        <v>0</v>
      </c>
      <c r="R1281" s="155">
        <v>0</v>
      </c>
      <c r="S1281" s="156">
        <v>0</v>
      </c>
      <c r="T1281" s="156">
        <v>0</v>
      </c>
      <c r="U1281" s="156">
        <v>0</v>
      </c>
      <c r="V1281" s="157">
        <v>0</v>
      </c>
      <c r="W1281" s="158">
        <v>28</v>
      </c>
      <c r="X1281" s="159">
        <v>1</v>
      </c>
      <c r="Y1281" s="160">
        <v>2</v>
      </c>
      <c r="Z1281" s="161">
        <f t="shared" si="386"/>
        <v>1.1339999999999999</v>
      </c>
      <c r="AA1281" s="155">
        <v>0</v>
      </c>
      <c r="AB1281" s="162" t="s">
        <v>80</v>
      </c>
      <c r="AC1281" s="163" t="s">
        <v>56</v>
      </c>
      <c r="AD1281" s="164" t="s">
        <v>56</v>
      </c>
      <c r="AE1281" s="163" t="s">
        <v>56</v>
      </c>
      <c r="AF1281" s="164">
        <f t="shared" si="387"/>
        <v>17.009999999999998</v>
      </c>
      <c r="AG1281" s="165">
        <f t="shared" si="388"/>
        <v>4082.3999999999996</v>
      </c>
      <c r="AH1281" s="166" t="s">
        <v>113</v>
      </c>
      <c r="AI1281" s="167"/>
      <c r="AJ1281" s="168"/>
      <c r="AK1281" s="169"/>
      <c r="AL1281" s="170"/>
      <c r="AM1281" s="171"/>
      <c r="AN1281" s="172"/>
      <c r="AO1281" s="173">
        <f t="shared" si="370"/>
        <v>0</v>
      </c>
      <c r="AP1281" s="174" t="s">
        <v>82</v>
      </c>
      <c r="AQ1281" s="175" t="str" cm="1">
        <f t="array" ref="AQ1281">_xlfn.IFS(OR($G1281="公衆街路灯A",$G1281="定額電灯"),$G1281&amp;AP1281,COUNTIF(G1281,"*従量電灯*"),G1281,1,"-")</f>
        <v>従量電灯</v>
      </c>
      <c r="AR1281" s="176" t="str" cm="1">
        <f t="array" ref="AR1281">_xlfn.IFS($AN1281=0,"-",OR($AH1281="対象外",$AH1281="-"),"-",OR($G1281="公衆街路灯A",$G1281="定額電灯"),_xlfn.XLOOKUP($AQ1281,削除禁止_電灯料金!$B:$B,削除禁止_電灯料金!$E:$E,0),1,"-")</f>
        <v>-</v>
      </c>
      <c r="AS1281" s="177" t="str" cm="1">
        <f t="array" ref="AS1281">_xlfn.IFS($AR1281="-","-",OR($G1281="公衆街路灯A",$G1281="定額電灯"),_xlfn.XLOOKUP(AQ1281,削除禁止_電灯料金!$B:$B,削除禁止_電灯料金!$D:$D,0),1,"-")</f>
        <v>-</v>
      </c>
      <c r="AT1281" s="176">
        <f>IFERROR(IF(OR($G1281="公衆街路灯A",$G1281="定額電灯"),"-",ROUND((_xlfn.XLOOKUP($AQ1281,削除禁止_電灯料金!$B:$B,削除禁止_電灯料金!$E:$E)*AM1281/1000*$K1281*$L1281/12),2)),"-")</f>
        <v>0</v>
      </c>
      <c r="AU1281" s="177">
        <f>IFERROR(IF(OR($G1281="公衆街路灯A",$G1281="定額電灯"),"-",ROUND((AM1281/1000*$K1281*$L1281/12)*_xlfn.XLOOKUP($A1281,削除禁止_電灯料金!K:K,削除禁止_電灯料金!M:M,"-"),2)),"-")</f>
        <v>0</v>
      </c>
      <c r="AV1281" s="178">
        <f>IFERROR(IF(OR($G1281="公衆街路灯A",$G1281="定額電灯"),ROUND((((AR1281+AS1281)*AN1281))*12*_xlfn.XLOOKUP($A1281,削除禁止_電灯料金!K:K,削除禁止_電灯料金!N:N),0),ROUND((AT1281+AU1281)*AN1281*12*_xlfn.XLOOKUP($A1281,削除禁止_電灯料金!K:K,削除禁止_電灯料金!N:N),0)),0)</f>
        <v>0</v>
      </c>
      <c r="AW1281" s="145"/>
    </row>
    <row r="1282" spans="1:49" ht="30" customHeight="1">
      <c r="A1282" s="1">
        <v>20</v>
      </c>
      <c r="B1282" s="319" t="s">
        <v>1247</v>
      </c>
      <c r="C1282" s="42"/>
      <c r="D1282" s="256" t="s">
        <v>82</v>
      </c>
      <c r="E1282" s="257" t="s">
        <v>71</v>
      </c>
      <c r="F1282" s="258" t="s">
        <v>500</v>
      </c>
      <c r="G1282" s="353" t="s">
        <v>73</v>
      </c>
      <c r="H1282" s="279"/>
      <c r="I1282" s="150"/>
      <c r="J1282" s="151"/>
      <c r="K1282" s="213">
        <v>1</v>
      </c>
      <c r="L1282" s="214">
        <v>243</v>
      </c>
      <c r="M1282" s="154" t="s">
        <v>1237</v>
      </c>
      <c r="N1282" s="119" t="s">
        <v>142</v>
      </c>
      <c r="O1282" s="120">
        <v>1</v>
      </c>
      <c r="P1282" s="155" t="s">
        <v>135</v>
      </c>
      <c r="Q1282" s="155">
        <v>0</v>
      </c>
      <c r="R1282" s="155">
        <v>0</v>
      </c>
      <c r="S1282" s="156">
        <v>0</v>
      </c>
      <c r="T1282" s="156">
        <v>0</v>
      </c>
      <c r="U1282" s="156">
        <v>0</v>
      </c>
      <c r="V1282" s="157">
        <v>0</v>
      </c>
      <c r="W1282" s="158">
        <v>28</v>
      </c>
      <c r="X1282" s="159">
        <v>1</v>
      </c>
      <c r="Y1282" s="160">
        <v>1</v>
      </c>
      <c r="Z1282" s="161">
        <f t="shared" si="386"/>
        <v>0.56699999999999995</v>
      </c>
      <c r="AA1282" s="155">
        <v>0</v>
      </c>
      <c r="AB1282" s="162" t="s">
        <v>80</v>
      </c>
      <c r="AC1282" s="163" t="s">
        <v>56</v>
      </c>
      <c r="AD1282" s="164" t="s">
        <v>56</v>
      </c>
      <c r="AE1282" s="163" t="s">
        <v>56</v>
      </c>
      <c r="AF1282" s="164">
        <f t="shared" si="387"/>
        <v>17.009999999999998</v>
      </c>
      <c r="AG1282" s="165">
        <f t="shared" si="388"/>
        <v>2041.1999999999998</v>
      </c>
      <c r="AH1282" s="166" t="s">
        <v>81</v>
      </c>
      <c r="AI1282" s="167"/>
      <c r="AJ1282" s="168"/>
      <c r="AK1282" s="169"/>
      <c r="AL1282" s="170"/>
      <c r="AM1282" s="171"/>
      <c r="AN1282" s="172"/>
      <c r="AO1282" s="173">
        <f t="shared" si="370"/>
        <v>0</v>
      </c>
      <c r="AP1282" s="174" t="s">
        <v>82</v>
      </c>
      <c r="AQ1282" s="175" t="str" cm="1">
        <f t="array" ref="AQ1282">_xlfn.IFS(OR($G1282="公衆街路灯A",$G1282="定額電灯"),$G1282&amp;AP1282,COUNTIF(G1282,"*従量電灯*"),G1282,1,"-")</f>
        <v>従量電灯</v>
      </c>
      <c r="AR1282" s="176" t="str" cm="1">
        <f t="array" ref="AR1282">_xlfn.IFS($AN1282=0,"-",OR($AH1282="対象外",$AH1282="-"),"-",OR($G1282="公衆街路灯A",$G1282="定額電灯"),_xlfn.XLOOKUP($AQ1282,削除禁止_電灯料金!$B:$B,削除禁止_電灯料金!$E:$E,0),1,"-")</f>
        <v>-</v>
      </c>
      <c r="AS1282" s="177" t="str" cm="1">
        <f t="array" ref="AS1282">_xlfn.IFS($AR1282="-","-",OR($G1282="公衆街路灯A",$G1282="定額電灯"),_xlfn.XLOOKUP(AQ1282,削除禁止_電灯料金!$B:$B,削除禁止_電灯料金!$D:$D,0),1,"-")</f>
        <v>-</v>
      </c>
      <c r="AT1282" s="176">
        <f>IFERROR(IF(OR($G1282="公衆街路灯A",$G1282="定額電灯"),"-",ROUND((_xlfn.XLOOKUP($AQ1282,削除禁止_電灯料金!$B:$B,削除禁止_電灯料金!$E:$E)*AM1282/1000*$K1282*$L1282/12),2)),"-")</f>
        <v>0</v>
      </c>
      <c r="AU1282" s="177">
        <f>IFERROR(IF(OR($G1282="公衆街路灯A",$G1282="定額電灯"),"-",ROUND((AM1282/1000*$K1282*$L1282/12)*_xlfn.XLOOKUP($A1282,削除禁止_電灯料金!K:K,削除禁止_電灯料金!M:M,"-"),2)),"-")</f>
        <v>0</v>
      </c>
      <c r="AV1282" s="178">
        <f>IFERROR(IF(OR($G1282="公衆街路灯A",$G1282="定額電灯"),ROUND((((AR1282+AS1282)*AN1282))*12*_xlfn.XLOOKUP($A1282,削除禁止_電灯料金!K:K,削除禁止_電灯料金!N:N),0),ROUND((AT1282+AU1282)*AN1282*12*_xlfn.XLOOKUP($A1282,削除禁止_電灯料金!K:K,削除禁止_電灯料金!N:N),0)),0)</f>
        <v>0</v>
      </c>
      <c r="AW1282" s="145"/>
    </row>
    <row r="1283" spans="1:49" ht="30" customHeight="1">
      <c r="A1283" s="1">
        <v>20</v>
      </c>
      <c r="B1283" s="319" t="s">
        <v>1247</v>
      </c>
      <c r="C1283" s="42"/>
      <c r="D1283" s="256" t="s">
        <v>82</v>
      </c>
      <c r="E1283" s="257" t="s">
        <v>71</v>
      </c>
      <c r="F1283" s="258" t="s">
        <v>1302</v>
      </c>
      <c r="G1283" s="353" t="s">
        <v>73</v>
      </c>
      <c r="H1283" s="279"/>
      <c r="I1283" s="150"/>
      <c r="J1283" s="151"/>
      <c r="K1283" s="213">
        <v>1</v>
      </c>
      <c r="L1283" s="214">
        <v>12</v>
      </c>
      <c r="M1283" s="154" t="s">
        <v>1262</v>
      </c>
      <c r="N1283" s="119" t="s">
        <v>134</v>
      </c>
      <c r="O1283" s="120">
        <v>2</v>
      </c>
      <c r="P1283" s="155" t="s">
        <v>135</v>
      </c>
      <c r="Q1283" s="155">
        <v>0</v>
      </c>
      <c r="R1283" s="155">
        <v>0</v>
      </c>
      <c r="S1283" s="156">
        <v>0</v>
      </c>
      <c r="T1283" s="156">
        <v>0</v>
      </c>
      <c r="U1283" s="156">
        <v>0</v>
      </c>
      <c r="V1283" s="157">
        <v>0</v>
      </c>
      <c r="W1283" s="158">
        <v>28</v>
      </c>
      <c r="X1283" s="159">
        <v>1</v>
      </c>
      <c r="Y1283" s="160">
        <v>2</v>
      </c>
      <c r="Z1283" s="161">
        <f t="shared" si="386"/>
        <v>5.6000000000000001E-2</v>
      </c>
      <c r="AA1283" s="155">
        <v>0</v>
      </c>
      <c r="AB1283" s="162" t="s">
        <v>80</v>
      </c>
      <c r="AC1283" s="163" t="s">
        <v>56</v>
      </c>
      <c r="AD1283" s="164" t="s">
        <v>56</v>
      </c>
      <c r="AE1283" s="163" t="s">
        <v>56</v>
      </c>
      <c r="AF1283" s="164">
        <f t="shared" si="387"/>
        <v>0.84</v>
      </c>
      <c r="AG1283" s="165">
        <f t="shared" si="388"/>
        <v>201.6</v>
      </c>
      <c r="AH1283" s="166" t="s">
        <v>113</v>
      </c>
      <c r="AI1283" s="167"/>
      <c r="AJ1283" s="168"/>
      <c r="AK1283" s="169"/>
      <c r="AL1283" s="170"/>
      <c r="AM1283" s="171"/>
      <c r="AN1283" s="172"/>
      <c r="AO1283" s="173">
        <f t="shared" si="370"/>
        <v>0</v>
      </c>
      <c r="AP1283" s="174" t="s">
        <v>82</v>
      </c>
      <c r="AQ1283" s="175" t="str" cm="1">
        <f t="array" ref="AQ1283">_xlfn.IFS(OR($G1283="公衆街路灯A",$G1283="定額電灯"),$G1283&amp;AP1283,COUNTIF(G1283,"*従量電灯*"),G1283,1,"-")</f>
        <v>従量電灯</v>
      </c>
      <c r="AR1283" s="176" t="str" cm="1">
        <f t="array" ref="AR1283">_xlfn.IFS($AN1283=0,"-",OR($AH1283="対象外",$AH1283="-"),"-",OR($G1283="公衆街路灯A",$G1283="定額電灯"),_xlfn.XLOOKUP($AQ1283,削除禁止_電灯料金!$B:$B,削除禁止_電灯料金!$E:$E,0),1,"-")</f>
        <v>-</v>
      </c>
      <c r="AS1283" s="177" t="str" cm="1">
        <f t="array" ref="AS1283">_xlfn.IFS($AR1283="-","-",OR($G1283="公衆街路灯A",$G1283="定額電灯"),_xlfn.XLOOKUP(AQ1283,削除禁止_電灯料金!$B:$B,削除禁止_電灯料金!$D:$D,0),1,"-")</f>
        <v>-</v>
      </c>
      <c r="AT1283" s="176">
        <f>IFERROR(IF(OR($G1283="公衆街路灯A",$G1283="定額電灯"),"-",ROUND((_xlfn.XLOOKUP($AQ1283,削除禁止_電灯料金!$B:$B,削除禁止_電灯料金!$E:$E)*AM1283/1000*$K1283*$L1283/12),2)),"-")</f>
        <v>0</v>
      </c>
      <c r="AU1283" s="177">
        <f>IFERROR(IF(OR($G1283="公衆街路灯A",$G1283="定額電灯"),"-",ROUND((AM1283/1000*$K1283*$L1283/12)*_xlfn.XLOOKUP($A1283,削除禁止_電灯料金!K:K,削除禁止_電灯料金!M:M,"-"),2)),"-")</f>
        <v>0</v>
      </c>
      <c r="AV1283" s="178">
        <f>IFERROR(IF(OR($G1283="公衆街路灯A",$G1283="定額電灯"),ROUND((((AR1283+AS1283)*AN1283))*12*_xlfn.XLOOKUP($A1283,削除禁止_電灯料金!K:K,削除禁止_電灯料金!N:N),0),ROUND((AT1283+AU1283)*AN1283*12*_xlfn.XLOOKUP($A1283,削除禁止_電灯料金!K:K,削除禁止_電灯料金!N:N),0)),0)</f>
        <v>0</v>
      </c>
      <c r="AW1283" s="145"/>
    </row>
    <row r="1284" spans="1:49" ht="30" customHeight="1">
      <c r="A1284" s="1">
        <v>20</v>
      </c>
      <c r="B1284" s="319" t="s">
        <v>1247</v>
      </c>
      <c r="C1284" s="42"/>
      <c r="D1284" s="256" t="s">
        <v>82</v>
      </c>
      <c r="E1284" s="257" t="s">
        <v>71</v>
      </c>
      <c r="F1284" s="258" t="s">
        <v>1303</v>
      </c>
      <c r="G1284" s="353" t="s">
        <v>73</v>
      </c>
      <c r="H1284" s="279"/>
      <c r="I1284" s="150"/>
      <c r="J1284" s="151"/>
      <c r="K1284" s="213">
        <v>1</v>
      </c>
      <c r="L1284" s="214">
        <v>12</v>
      </c>
      <c r="M1284" s="154" t="s">
        <v>1262</v>
      </c>
      <c r="N1284" s="119" t="s">
        <v>134</v>
      </c>
      <c r="O1284" s="120">
        <v>2</v>
      </c>
      <c r="P1284" s="155" t="s">
        <v>135</v>
      </c>
      <c r="Q1284" s="155">
        <v>0</v>
      </c>
      <c r="R1284" s="155">
        <v>0</v>
      </c>
      <c r="S1284" s="156">
        <v>0</v>
      </c>
      <c r="T1284" s="156">
        <v>0</v>
      </c>
      <c r="U1284" s="156">
        <v>0</v>
      </c>
      <c r="V1284" s="157">
        <v>0</v>
      </c>
      <c r="W1284" s="158">
        <v>28</v>
      </c>
      <c r="X1284" s="159">
        <v>1</v>
      </c>
      <c r="Y1284" s="160">
        <v>2</v>
      </c>
      <c r="Z1284" s="161">
        <f t="shared" si="386"/>
        <v>5.6000000000000001E-2</v>
      </c>
      <c r="AA1284" s="155">
        <v>0</v>
      </c>
      <c r="AB1284" s="162" t="s">
        <v>80</v>
      </c>
      <c r="AC1284" s="163" t="s">
        <v>56</v>
      </c>
      <c r="AD1284" s="164" t="s">
        <v>56</v>
      </c>
      <c r="AE1284" s="163" t="s">
        <v>56</v>
      </c>
      <c r="AF1284" s="164">
        <f t="shared" si="387"/>
        <v>0.84</v>
      </c>
      <c r="AG1284" s="165">
        <f t="shared" si="388"/>
        <v>201.6</v>
      </c>
      <c r="AH1284" s="166" t="s">
        <v>113</v>
      </c>
      <c r="AI1284" s="167"/>
      <c r="AJ1284" s="168"/>
      <c r="AK1284" s="169"/>
      <c r="AL1284" s="170"/>
      <c r="AM1284" s="171"/>
      <c r="AN1284" s="172"/>
      <c r="AO1284" s="173">
        <f t="shared" si="370"/>
        <v>0</v>
      </c>
      <c r="AP1284" s="174" t="s">
        <v>82</v>
      </c>
      <c r="AQ1284" s="175" t="str" cm="1">
        <f t="array" ref="AQ1284">_xlfn.IFS(OR($G1284="公衆街路灯A",$G1284="定額電灯"),$G1284&amp;AP1284,COUNTIF(G1284,"*従量電灯*"),G1284,1,"-")</f>
        <v>従量電灯</v>
      </c>
      <c r="AR1284" s="176" t="str" cm="1">
        <f t="array" ref="AR1284">_xlfn.IFS($AN1284=0,"-",OR($AH1284="対象外",$AH1284="-"),"-",OR($G1284="公衆街路灯A",$G1284="定額電灯"),_xlfn.XLOOKUP($AQ1284,削除禁止_電灯料金!$B:$B,削除禁止_電灯料金!$E:$E,0),1,"-")</f>
        <v>-</v>
      </c>
      <c r="AS1284" s="177" t="str" cm="1">
        <f t="array" ref="AS1284">_xlfn.IFS($AR1284="-","-",OR($G1284="公衆街路灯A",$G1284="定額電灯"),_xlfn.XLOOKUP(AQ1284,削除禁止_電灯料金!$B:$B,削除禁止_電灯料金!$D:$D,0),1,"-")</f>
        <v>-</v>
      </c>
      <c r="AT1284" s="176">
        <f>IFERROR(IF(OR($G1284="公衆街路灯A",$G1284="定額電灯"),"-",ROUND((_xlfn.XLOOKUP($AQ1284,削除禁止_電灯料金!$B:$B,削除禁止_電灯料金!$E:$E)*AM1284/1000*$K1284*$L1284/12),2)),"-")</f>
        <v>0</v>
      </c>
      <c r="AU1284" s="177">
        <f>IFERROR(IF(OR($G1284="公衆街路灯A",$G1284="定額電灯"),"-",ROUND((AM1284/1000*$K1284*$L1284/12)*_xlfn.XLOOKUP($A1284,削除禁止_電灯料金!K:K,削除禁止_電灯料金!M:M,"-"),2)),"-")</f>
        <v>0</v>
      </c>
      <c r="AV1284" s="178">
        <f>IFERROR(IF(OR($G1284="公衆街路灯A",$G1284="定額電灯"),ROUND((((AR1284+AS1284)*AN1284))*12*_xlfn.XLOOKUP($A1284,削除禁止_電灯料金!K:K,削除禁止_電灯料金!N:N),0),ROUND((AT1284+AU1284)*AN1284*12*_xlfn.XLOOKUP($A1284,削除禁止_電灯料金!K:K,削除禁止_電灯料金!N:N),0)),0)</f>
        <v>0</v>
      </c>
      <c r="AW1284" s="145"/>
    </row>
    <row r="1285" spans="1:49" ht="30" customHeight="1">
      <c r="A1285" s="1">
        <v>20</v>
      </c>
      <c r="B1285" s="319" t="s">
        <v>1247</v>
      </c>
      <c r="C1285" s="42"/>
      <c r="D1285" s="259" t="s">
        <v>82</v>
      </c>
      <c r="E1285" s="260" t="s">
        <v>71</v>
      </c>
      <c r="F1285" s="261" t="s">
        <v>1304</v>
      </c>
      <c r="G1285" s="354" t="s">
        <v>73</v>
      </c>
      <c r="H1285" s="183" t="s">
        <v>118</v>
      </c>
      <c r="I1285" s="184"/>
      <c r="J1285" s="185"/>
      <c r="K1285" s="271">
        <v>13</v>
      </c>
      <c r="L1285" s="272">
        <v>243</v>
      </c>
      <c r="M1285" s="212" t="s">
        <v>1305</v>
      </c>
      <c r="N1285" s="189" t="s">
        <v>75</v>
      </c>
      <c r="O1285" s="190">
        <v>1</v>
      </c>
      <c r="P1285" s="191" t="s">
        <v>249</v>
      </c>
      <c r="Q1285" s="191">
        <v>0</v>
      </c>
      <c r="R1285" s="191" t="s">
        <v>1306</v>
      </c>
      <c r="S1285" s="192">
        <v>0</v>
      </c>
      <c r="T1285" s="192">
        <v>0</v>
      </c>
      <c r="U1285" s="192">
        <v>0</v>
      </c>
      <c r="V1285" s="193">
        <v>0</v>
      </c>
      <c r="W1285" s="194">
        <v>54</v>
      </c>
      <c r="X1285" s="195">
        <v>5</v>
      </c>
      <c r="Y1285" s="196">
        <v>5</v>
      </c>
      <c r="Z1285" s="197">
        <v>0</v>
      </c>
      <c r="AA1285" s="191">
        <v>0</v>
      </c>
      <c r="AB1285" s="198" t="s">
        <v>80</v>
      </c>
      <c r="AC1285" s="199" t="s">
        <v>56</v>
      </c>
      <c r="AD1285" s="200" t="s">
        <v>56</v>
      </c>
      <c r="AE1285" s="199" t="s">
        <v>56</v>
      </c>
      <c r="AF1285" s="200">
        <v>0</v>
      </c>
      <c r="AG1285" s="201">
        <v>0</v>
      </c>
      <c r="AH1285" s="201" t="s">
        <v>124</v>
      </c>
      <c r="AI1285" s="202" t="s">
        <v>124</v>
      </c>
      <c r="AJ1285" s="203"/>
      <c r="AK1285" s="204"/>
      <c r="AL1285" s="194"/>
      <c r="AM1285" s="205"/>
      <c r="AN1285" s="206"/>
      <c r="AO1285" s="200">
        <f t="shared" si="370"/>
        <v>0</v>
      </c>
      <c r="AP1285" s="207" t="s">
        <v>82</v>
      </c>
      <c r="AQ1285" s="198" t="str" cm="1">
        <f t="array" ref="AQ1285">_xlfn.IFS(OR($G1285="公衆街路灯A",$G1285="定額電灯"),$G1285&amp;AP1285,COUNTIF(G1285,"*従量電灯*"),G1285,1,"-")</f>
        <v>従量電灯</v>
      </c>
      <c r="AR1285" s="208" t="str" cm="1">
        <f t="array" ref="AR1285">_xlfn.IFS($AN1285=0,"-",OR($AH1285="対象外",$AH1285="-"),"-",OR($G1285="公衆街路灯A",$G1285="定額電灯"),_xlfn.XLOOKUP($AQ1285,削除禁止_電灯料金!$B:$B,削除禁止_電灯料金!$E:$E,0),1,"-")</f>
        <v>-</v>
      </c>
      <c r="AS1285" s="209" t="str" cm="1">
        <f t="array" ref="AS1285">_xlfn.IFS($AR1285="-","-",OR($G1285="公衆街路灯A",$G1285="定額電灯"),_xlfn.XLOOKUP(AQ1285,削除禁止_電灯料金!$B:$B,削除禁止_電灯料金!$D:$D,0),1,"-")</f>
        <v>-</v>
      </c>
      <c r="AT1285" s="208">
        <f>IFERROR(IF(OR($G1285="公衆街路灯A",$G1285="定額電灯"),"-",ROUND((_xlfn.XLOOKUP($AQ1285,削除禁止_電灯料金!$B:$B,削除禁止_電灯料金!$E:$E)*AM1285/1000*$K1285*$L1285/12),2)),"-")</f>
        <v>0</v>
      </c>
      <c r="AU1285" s="209">
        <f>IFERROR(IF(OR($G1285="公衆街路灯A",$G1285="定額電灯"),"-",ROUND((AM1285/1000*$K1285*$L1285/12)*_xlfn.XLOOKUP($A1285,削除禁止_電灯料金!K:K,削除禁止_電灯料金!M:M,"-"),2)),"-")</f>
        <v>0</v>
      </c>
      <c r="AV1285" s="210">
        <f>IFERROR(IF(OR($G1285="公衆街路灯A",$G1285="定額電灯"),ROUND((((AR1285+AS1285)*AN1285))*12*_xlfn.XLOOKUP($A1285,削除禁止_電灯料金!K:K,削除禁止_電灯料金!N:N),0),ROUND((AT1285+AU1285)*AN1285*12*_xlfn.XLOOKUP($A1285,削除禁止_電灯料金!K:K,削除禁止_電灯料金!N:N),0)),0)</f>
        <v>0</v>
      </c>
      <c r="AW1285" s="145"/>
    </row>
    <row r="1286" spans="1:49" ht="30" customHeight="1">
      <c r="A1286" s="1">
        <v>20</v>
      </c>
      <c r="B1286" s="319" t="s">
        <v>1247</v>
      </c>
      <c r="C1286" s="42"/>
      <c r="D1286" s="256" t="s">
        <v>82</v>
      </c>
      <c r="E1286" s="257" t="s">
        <v>71</v>
      </c>
      <c r="F1286" s="258" t="s">
        <v>1304</v>
      </c>
      <c r="G1286" s="353" t="s">
        <v>73</v>
      </c>
      <c r="H1286" s="279"/>
      <c r="I1286" s="150"/>
      <c r="J1286" s="151"/>
      <c r="K1286" s="213">
        <v>24</v>
      </c>
      <c r="L1286" s="214">
        <v>365</v>
      </c>
      <c r="M1286" s="154" t="s">
        <v>1280</v>
      </c>
      <c r="N1286" s="119" t="s">
        <v>86</v>
      </c>
      <c r="O1286" s="120">
        <v>1</v>
      </c>
      <c r="P1286" s="155" t="s">
        <v>725</v>
      </c>
      <c r="Q1286" s="155">
        <v>0</v>
      </c>
      <c r="R1286" s="155" t="s">
        <v>88</v>
      </c>
      <c r="S1286" s="156">
        <v>0</v>
      </c>
      <c r="T1286" s="156">
        <v>0</v>
      </c>
      <c r="U1286" s="156">
        <v>0</v>
      </c>
      <c r="V1286" s="157">
        <v>0</v>
      </c>
      <c r="W1286" s="158">
        <v>2</v>
      </c>
      <c r="X1286" s="159">
        <v>1</v>
      </c>
      <c r="Y1286" s="160">
        <v>1</v>
      </c>
      <c r="Z1286" s="161">
        <f t="shared" ref="Z1286" si="389">K1286*L1286*W1286*Y1286/12/1000</f>
        <v>1.46</v>
      </c>
      <c r="AA1286" s="155">
        <v>0</v>
      </c>
      <c r="AB1286" s="162" t="s">
        <v>80</v>
      </c>
      <c r="AC1286" s="163" t="s">
        <v>56</v>
      </c>
      <c r="AD1286" s="164" t="s">
        <v>56</v>
      </c>
      <c r="AE1286" s="163" t="s">
        <v>56</v>
      </c>
      <c r="AF1286" s="164">
        <f t="shared" ref="AF1286" si="390">$B$2*Z1286/Y1286</f>
        <v>43.8</v>
      </c>
      <c r="AG1286" s="165">
        <f t="shared" ref="AG1286" si="391">Y1286*AF1286*120</f>
        <v>5256</v>
      </c>
      <c r="AH1286" s="166" t="s">
        <v>81</v>
      </c>
      <c r="AI1286" s="167"/>
      <c r="AJ1286" s="168"/>
      <c r="AK1286" s="169"/>
      <c r="AL1286" s="170"/>
      <c r="AM1286" s="171"/>
      <c r="AN1286" s="172"/>
      <c r="AO1286" s="173">
        <f t="shared" si="370"/>
        <v>0</v>
      </c>
      <c r="AP1286" s="174" t="s">
        <v>82</v>
      </c>
      <c r="AQ1286" s="175" t="str" cm="1">
        <f t="array" ref="AQ1286">_xlfn.IFS(OR($G1286="公衆街路灯A",$G1286="定額電灯"),$G1286&amp;AP1286,COUNTIF(G1286,"*従量電灯*"),G1286,1,"-")</f>
        <v>従量電灯</v>
      </c>
      <c r="AR1286" s="176" t="str" cm="1">
        <f t="array" ref="AR1286">_xlfn.IFS($AN1286=0,"-",OR($AH1286="対象外",$AH1286="-"),"-",OR($G1286="公衆街路灯A",$G1286="定額電灯"),_xlfn.XLOOKUP($AQ1286,削除禁止_電灯料金!$B:$B,削除禁止_電灯料金!$E:$E,0),1,"-")</f>
        <v>-</v>
      </c>
      <c r="AS1286" s="177" t="str" cm="1">
        <f t="array" ref="AS1286">_xlfn.IFS($AR1286="-","-",OR($G1286="公衆街路灯A",$G1286="定額電灯"),_xlfn.XLOOKUP(AQ1286,削除禁止_電灯料金!$B:$B,削除禁止_電灯料金!$D:$D,0),1,"-")</f>
        <v>-</v>
      </c>
      <c r="AT1286" s="176">
        <f>IFERROR(IF(OR($G1286="公衆街路灯A",$G1286="定額電灯"),"-",ROUND((_xlfn.XLOOKUP($AQ1286,削除禁止_電灯料金!$B:$B,削除禁止_電灯料金!$E:$E)*AM1286/1000*$K1286*$L1286/12),2)),"-")</f>
        <v>0</v>
      </c>
      <c r="AU1286" s="177">
        <f>IFERROR(IF(OR($G1286="公衆街路灯A",$G1286="定額電灯"),"-",ROUND((AM1286/1000*$K1286*$L1286/12)*_xlfn.XLOOKUP($A1286,削除禁止_電灯料金!K:K,削除禁止_電灯料金!M:M,"-"),2)),"-")</f>
        <v>0</v>
      </c>
      <c r="AV1286" s="178">
        <f>IFERROR(IF(OR($G1286="公衆街路灯A",$G1286="定額電灯"),ROUND((((AR1286+AS1286)*AN1286))*12*_xlfn.XLOOKUP($A1286,削除禁止_電灯料金!K:K,削除禁止_電灯料金!N:N),0),ROUND((AT1286+AU1286)*AN1286*12*_xlfn.XLOOKUP($A1286,削除禁止_電灯料金!K:K,削除禁止_電灯料金!N:N),0)),0)</f>
        <v>0</v>
      </c>
      <c r="AW1286" s="145"/>
    </row>
    <row r="1287" spans="1:49" ht="30" customHeight="1">
      <c r="A1287" s="1">
        <v>20</v>
      </c>
      <c r="B1287" s="319" t="s">
        <v>1247</v>
      </c>
      <c r="C1287" s="42"/>
      <c r="D1287" s="259" t="s">
        <v>82</v>
      </c>
      <c r="E1287" s="260" t="s">
        <v>71</v>
      </c>
      <c r="F1287" s="261" t="s">
        <v>1307</v>
      </c>
      <c r="G1287" s="354" t="s">
        <v>73</v>
      </c>
      <c r="H1287" s="183" t="s">
        <v>118</v>
      </c>
      <c r="I1287" s="184"/>
      <c r="J1287" s="185"/>
      <c r="K1287" s="271">
        <v>0.99</v>
      </c>
      <c r="L1287" s="272">
        <v>133</v>
      </c>
      <c r="M1287" s="212" t="s">
        <v>1308</v>
      </c>
      <c r="N1287" s="189" t="s">
        <v>75</v>
      </c>
      <c r="O1287" s="190">
        <v>1</v>
      </c>
      <c r="P1287" s="191" t="s">
        <v>552</v>
      </c>
      <c r="Q1287" s="191">
        <v>0</v>
      </c>
      <c r="R1287" s="191" t="s">
        <v>1306</v>
      </c>
      <c r="S1287" s="192">
        <v>0</v>
      </c>
      <c r="T1287" s="192">
        <v>0</v>
      </c>
      <c r="U1287" s="192">
        <v>0</v>
      </c>
      <c r="V1287" s="193">
        <v>0</v>
      </c>
      <c r="W1287" s="194">
        <v>20</v>
      </c>
      <c r="X1287" s="195">
        <v>12</v>
      </c>
      <c r="Y1287" s="196">
        <v>12</v>
      </c>
      <c r="Z1287" s="197">
        <v>0</v>
      </c>
      <c r="AA1287" s="191">
        <v>0</v>
      </c>
      <c r="AB1287" s="198" t="s">
        <v>80</v>
      </c>
      <c r="AC1287" s="199" t="s">
        <v>56</v>
      </c>
      <c r="AD1287" s="200" t="s">
        <v>56</v>
      </c>
      <c r="AE1287" s="199" t="s">
        <v>56</v>
      </c>
      <c r="AF1287" s="200">
        <v>0</v>
      </c>
      <c r="AG1287" s="201">
        <v>0</v>
      </c>
      <c r="AH1287" s="201" t="s">
        <v>124</v>
      </c>
      <c r="AI1287" s="202" t="s">
        <v>124</v>
      </c>
      <c r="AJ1287" s="203"/>
      <c r="AK1287" s="204"/>
      <c r="AL1287" s="194"/>
      <c r="AM1287" s="205"/>
      <c r="AN1287" s="206"/>
      <c r="AO1287" s="200">
        <f t="shared" si="370"/>
        <v>0</v>
      </c>
      <c r="AP1287" s="207" t="s">
        <v>82</v>
      </c>
      <c r="AQ1287" s="198" t="str" cm="1">
        <f t="array" ref="AQ1287">_xlfn.IFS(OR($G1287="公衆街路灯A",$G1287="定額電灯"),$G1287&amp;AP1287,COUNTIF(G1287,"*従量電灯*"),G1287,1,"-")</f>
        <v>従量電灯</v>
      </c>
      <c r="AR1287" s="208" t="str" cm="1">
        <f t="array" ref="AR1287">_xlfn.IFS($AN1287=0,"-",OR($AH1287="対象外",$AH1287="-"),"-",OR($G1287="公衆街路灯A",$G1287="定額電灯"),_xlfn.XLOOKUP($AQ1287,削除禁止_電灯料金!$B:$B,削除禁止_電灯料金!$E:$E,0),1,"-")</f>
        <v>-</v>
      </c>
      <c r="AS1287" s="209" t="str" cm="1">
        <f t="array" ref="AS1287">_xlfn.IFS($AR1287="-","-",OR($G1287="公衆街路灯A",$G1287="定額電灯"),_xlfn.XLOOKUP(AQ1287,削除禁止_電灯料金!$B:$B,削除禁止_電灯料金!$D:$D,0),1,"-")</f>
        <v>-</v>
      </c>
      <c r="AT1287" s="208">
        <f>IFERROR(IF(OR($G1287="公衆街路灯A",$G1287="定額電灯"),"-",ROUND((_xlfn.XLOOKUP($AQ1287,削除禁止_電灯料金!$B:$B,削除禁止_電灯料金!$E:$E)*AM1287/1000*$K1287*$L1287/12),2)),"-")</f>
        <v>0</v>
      </c>
      <c r="AU1287" s="209">
        <f>IFERROR(IF(OR($G1287="公衆街路灯A",$G1287="定額電灯"),"-",ROUND((AM1287/1000*$K1287*$L1287/12)*_xlfn.XLOOKUP($A1287,削除禁止_電灯料金!K:K,削除禁止_電灯料金!M:M,"-"),2)),"-")</f>
        <v>0</v>
      </c>
      <c r="AV1287" s="210">
        <f>IFERROR(IF(OR($G1287="公衆街路灯A",$G1287="定額電灯"),ROUND((((AR1287+AS1287)*AN1287))*12*_xlfn.XLOOKUP($A1287,削除禁止_電灯料金!K:K,削除禁止_電灯料金!N:N),0),ROUND((AT1287+AU1287)*AN1287*12*_xlfn.XLOOKUP($A1287,削除禁止_電灯料金!K:K,削除禁止_電灯料金!N:N),0)),0)</f>
        <v>0</v>
      </c>
      <c r="AW1287" s="145"/>
    </row>
    <row r="1288" spans="1:49" ht="30" customHeight="1">
      <c r="A1288" s="1">
        <v>20</v>
      </c>
      <c r="B1288" s="319" t="s">
        <v>1247</v>
      </c>
      <c r="C1288" s="42"/>
      <c r="D1288" s="256" t="s">
        <v>82</v>
      </c>
      <c r="E1288" s="257" t="s">
        <v>71</v>
      </c>
      <c r="F1288" s="258" t="s">
        <v>1307</v>
      </c>
      <c r="G1288" s="353" t="s">
        <v>73</v>
      </c>
      <c r="H1288" s="279"/>
      <c r="I1288" s="150"/>
      <c r="J1288" s="151"/>
      <c r="K1288" s="213">
        <v>24</v>
      </c>
      <c r="L1288" s="214">
        <v>365</v>
      </c>
      <c r="M1288" s="154" t="s">
        <v>1252</v>
      </c>
      <c r="N1288" s="119" t="s">
        <v>86</v>
      </c>
      <c r="O1288" s="120">
        <v>1</v>
      </c>
      <c r="P1288" s="155" t="s">
        <v>434</v>
      </c>
      <c r="Q1288" s="155">
        <v>0</v>
      </c>
      <c r="R1288" s="155" t="s">
        <v>77</v>
      </c>
      <c r="S1288" s="156">
        <v>0</v>
      </c>
      <c r="T1288" s="156">
        <v>0</v>
      </c>
      <c r="U1288" s="156">
        <v>0</v>
      </c>
      <c r="V1288" s="157">
        <v>0</v>
      </c>
      <c r="W1288" s="158">
        <v>3</v>
      </c>
      <c r="X1288" s="159">
        <v>1</v>
      </c>
      <c r="Y1288" s="160">
        <v>1</v>
      </c>
      <c r="Z1288" s="161">
        <f t="shared" ref="Z1288:Z1291" si="392">K1288*L1288*W1288*Y1288/12/1000</f>
        <v>2.19</v>
      </c>
      <c r="AA1288" s="155">
        <v>0</v>
      </c>
      <c r="AB1288" s="162" t="s">
        <v>80</v>
      </c>
      <c r="AC1288" s="163" t="s">
        <v>56</v>
      </c>
      <c r="AD1288" s="164" t="s">
        <v>56</v>
      </c>
      <c r="AE1288" s="163" t="s">
        <v>56</v>
      </c>
      <c r="AF1288" s="164">
        <f t="shared" ref="AF1288:AF1291" si="393">$B$2*Z1288/Y1288</f>
        <v>65.7</v>
      </c>
      <c r="AG1288" s="165">
        <f t="shared" ref="AG1288:AG1291" si="394">Y1288*AF1288*120</f>
        <v>7884</v>
      </c>
      <c r="AH1288" s="166" t="s">
        <v>81</v>
      </c>
      <c r="AI1288" s="167"/>
      <c r="AJ1288" s="168"/>
      <c r="AK1288" s="169"/>
      <c r="AL1288" s="170"/>
      <c r="AM1288" s="171"/>
      <c r="AN1288" s="172"/>
      <c r="AO1288" s="173">
        <f t="shared" si="370"/>
        <v>0</v>
      </c>
      <c r="AP1288" s="174" t="s">
        <v>82</v>
      </c>
      <c r="AQ1288" s="175" t="str" cm="1">
        <f t="array" ref="AQ1288">_xlfn.IFS(OR($G1288="公衆街路灯A",$G1288="定額電灯"),$G1288&amp;AP1288,COUNTIF(G1288,"*従量電灯*"),G1288,1,"-")</f>
        <v>従量電灯</v>
      </c>
      <c r="AR1288" s="176" t="str" cm="1">
        <f t="array" ref="AR1288">_xlfn.IFS($AN1288=0,"-",OR($AH1288="対象外",$AH1288="-"),"-",OR($G1288="公衆街路灯A",$G1288="定額電灯"),_xlfn.XLOOKUP($AQ1288,削除禁止_電灯料金!$B:$B,削除禁止_電灯料金!$E:$E,0),1,"-")</f>
        <v>-</v>
      </c>
      <c r="AS1288" s="177" t="str" cm="1">
        <f t="array" ref="AS1288">_xlfn.IFS($AR1288="-","-",OR($G1288="公衆街路灯A",$G1288="定額電灯"),_xlfn.XLOOKUP(AQ1288,削除禁止_電灯料金!$B:$B,削除禁止_電灯料金!$D:$D,0),1,"-")</f>
        <v>-</v>
      </c>
      <c r="AT1288" s="176">
        <f>IFERROR(IF(OR($G1288="公衆街路灯A",$G1288="定額電灯"),"-",ROUND((_xlfn.XLOOKUP($AQ1288,削除禁止_電灯料金!$B:$B,削除禁止_電灯料金!$E:$E)*AM1288/1000*$K1288*$L1288/12),2)),"-")</f>
        <v>0</v>
      </c>
      <c r="AU1288" s="177">
        <f>IFERROR(IF(OR($G1288="公衆街路灯A",$G1288="定額電灯"),"-",ROUND((AM1288/1000*$K1288*$L1288/12)*_xlfn.XLOOKUP($A1288,削除禁止_電灯料金!K:K,削除禁止_電灯料金!M:M,"-"),2)),"-")</f>
        <v>0</v>
      </c>
      <c r="AV1288" s="178">
        <f>IFERROR(IF(OR($G1288="公衆街路灯A",$G1288="定額電灯"),ROUND((((AR1288+AS1288)*AN1288))*12*_xlfn.XLOOKUP($A1288,削除禁止_電灯料金!K:K,削除禁止_電灯料金!N:N),0),ROUND((AT1288+AU1288)*AN1288*12*_xlfn.XLOOKUP($A1288,削除禁止_電灯料金!K:K,削除禁止_電灯料金!N:N),0)),0)</f>
        <v>0</v>
      </c>
      <c r="AW1288" s="145"/>
    </row>
    <row r="1289" spans="1:49" ht="30" customHeight="1">
      <c r="A1289" s="1">
        <v>20</v>
      </c>
      <c r="B1289" s="319" t="s">
        <v>1247</v>
      </c>
      <c r="C1289" s="42"/>
      <c r="D1289" s="256" t="s">
        <v>82</v>
      </c>
      <c r="E1289" s="257" t="s">
        <v>71</v>
      </c>
      <c r="F1289" s="258" t="s">
        <v>1307</v>
      </c>
      <c r="G1289" s="353" t="s">
        <v>73</v>
      </c>
      <c r="H1289" s="279"/>
      <c r="I1289" s="150"/>
      <c r="J1289" s="151"/>
      <c r="K1289" s="213">
        <v>24</v>
      </c>
      <c r="L1289" s="214">
        <v>365</v>
      </c>
      <c r="M1289" s="154" t="s">
        <v>1309</v>
      </c>
      <c r="N1289" s="119" t="s">
        <v>98</v>
      </c>
      <c r="O1289" s="120">
        <v>2</v>
      </c>
      <c r="P1289" s="155" t="s">
        <v>1254</v>
      </c>
      <c r="Q1289" s="155">
        <v>0</v>
      </c>
      <c r="R1289" s="155" t="s">
        <v>1310</v>
      </c>
      <c r="S1289" s="156" t="s">
        <v>100</v>
      </c>
      <c r="T1289" s="156">
        <v>0</v>
      </c>
      <c r="U1289" s="156" t="s">
        <v>102</v>
      </c>
      <c r="V1289" s="157">
        <v>0</v>
      </c>
      <c r="W1289" s="158">
        <v>30</v>
      </c>
      <c r="X1289" s="159">
        <v>1</v>
      </c>
      <c r="Y1289" s="160">
        <v>2</v>
      </c>
      <c r="Z1289" s="161">
        <f t="shared" si="392"/>
        <v>43.8</v>
      </c>
      <c r="AA1289" s="155">
        <v>0</v>
      </c>
      <c r="AB1289" s="162" t="s">
        <v>80</v>
      </c>
      <c r="AC1289" s="163" t="s">
        <v>56</v>
      </c>
      <c r="AD1289" s="164" t="s">
        <v>56</v>
      </c>
      <c r="AE1289" s="163" t="s">
        <v>56</v>
      </c>
      <c r="AF1289" s="164">
        <f t="shared" si="393"/>
        <v>657</v>
      </c>
      <c r="AG1289" s="165">
        <f t="shared" si="394"/>
        <v>157680</v>
      </c>
      <c r="AH1289" s="166" t="s">
        <v>81</v>
      </c>
      <c r="AI1289" s="167"/>
      <c r="AJ1289" s="168"/>
      <c r="AK1289" s="169"/>
      <c r="AL1289" s="170"/>
      <c r="AM1289" s="171"/>
      <c r="AN1289" s="172"/>
      <c r="AO1289" s="173">
        <f t="shared" si="370"/>
        <v>0</v>
      </c>
      <c r="AP1289" s="174" t="s">
        <v>82</v>
      </c>
      <c r="AQ1289" s="175" t="str" cm="1">
        <f t="array" ref="AQ1289">_xlfn.IFS(OR($G1289="公衆街路灯A",$G1289="定額電灯"),$G1289&amp;AP1289,COUNTIF(G1289,"*従量電灯*"),G1289,1,"-")</f>
        <v>従量電灯</v>
      </c>
      <c r="AR1289" s="176" t="str" cm="1">
        <f t="array" ref="AR1289">_xlfn.IFS($AN1289=0,"-",OR($AH1289="対象外",$AH1289="-"),"-",OR($G1289="公衆街路灯A",$G1289="定額電灯"),_xlfn.XLOOKUP($AQ1289,削除禁止_電灯料金!$B:$B,削除禁止_電灯料金!$E:$E,0),1,"-")</f>
        <v>-</v>
      </c>
      <c r="AS1289" s="177" t="str" cm="1">
        <f t="array" ref="AS1289">_xlfn.IFS($AR1289="-","-",OR($G1289="公衆街路灯A",$G1289="定額電灯"),_xlfn.XLOOKUP(AQ1289,削除禁止_電灯料金!$B:$B,削除禁止_電灯料金!$D:$D,0),1,"-")</f>
        <v>-</v>
      </c>
      <c r="AT1289" s="176">
        <f>IFERROR(IF(OR($G1289="公衆街路灯A",$G1289="定額電灯"),"-",ROUND((_xlfn.XLOOKUP($AQ1289,削除禁止_電灯料金!$B:$B,削除禁止_電灯料金!$E:$E)*AM1289/1000*$K1289*$L1289/12),2)),"-")</f>
        <v>0</v>
      </c>
      <c r="AU1289" s="177">
        <f>IFERROR(IF(OR($G1289="公衆街路灯A",$G1289="定額電灯"),"-",ROUND((AM1289/1000*$K1289*$L1289/12)*_xlfn.XLOOKUP($A1289,削除禁止_電灯料金!K:K,削除禁止_電灯料金!M:M,"-"),2)),"-")</f>
        <v>0</v>
      </c>
      <c r="AV1289" s="178">
        <f>IFERROR(IF(OR($G1289="公衆街路灯A",$G1289="定額電灯"),ROUND((((AR1289+AS1289)*AN1289))*12*_xlfn.XLOOKUP($A1289,削除禁止_電灯料金!K:K,削除禁止_電灯料金!N:N),0),ROUND((AT1289+AU1289)*AN1289*12*_xlfn.XLOOKUP($A1289,削除禁止_電灯料金!K:K,削除禁止_電灯料金!N:N),0)),0)</f>
        <v>0</v>
      </c>
      <c r="AW1289" s="145"/>
    </row>
    <row r="1290" spans="1:49" ht="30" customHeight="1">
      <c r="A1290" s="1">
        <v>20</v>
      </c>
      <c r="B1290" s="319" t="s">
        <v>1247</v>
      </c>
      <c r="C1290" s="42"/>
      <c r="D1290" s="256" t="s">
        <v>82</v>
      </c>
      <c r="E1290" s="257" t="s">
        <v>71</v>
      </c>
      <c r="F1290" s="258" t="s">
        <v>1307</v>
      </c>
      <c r="G1290" s="353" t="s">
        <v>73</v>
      </c>
      <c r="H1290" s="279"/>
      <c r="I1290" s="150"/>
      <c r="J1290" s="151"/>
      <c r="K1290" s="213">
        <v>24</v>
      </c>
      <c r="L1290" s="214">
        <v>365</v>
      </c>
      <c r="M1290" s="154" t="s">
        <v>1311</v>
      </c>
      <c r="N1290" s="119" t="s">
        <v>416</v>
      </c>
      <c r="O1290" s="120">
        <v>1</v>
      </c>
      <c r="P1290" s="155" t="s">
        <v>135</v>
      </c>
      <c r="Q1290" s="155">
        <v>0</v>
      </c>
      <c r="R1290" s="155" t="s">
        <v>1312</v>
      </c>
      <c r="S1290" s="156" t="s">
        <v>100</v>
      </c>
      <c r="T1290" s="156">
        <v>0</v>
      </c>
      <c r="U1290" s="156" t="s">
        <v>102</v>
      </c>
      <c r="V1290" s="157">
        <v>0</v>
      </c>
      <c r="W1290" s="158">
        <v>28</v>
      </c>
      <c r="X1290" s="159">
        <v>1</v>
      </c>
      <c r="Y1290" s="160">
        <v>1</v>
      </c>
      <c r="Z1290" s="161">
        <f t="shared" si="392"/>
        <v>20.440000000000001</v>
      </c>
      <c r="AA1290" s="155">
        <v>0</v>
      </c>
      <c r="AB1290" s="162" t="s">
        <v>80</v>
      </c>
      <c r="AC1290" s="163" t="s">
        <v>56</v>
      </c>
      <c r="AD1290" s="164" t="s">
        <v>56</v>
      </c>
      <c r="AE1290" s="163" t="s">
        <v>56</v>
      </c>
      <c r="AF1290" s="164">
        <f t="shared" si="393"/>
        <v>613.20000000000005</v>
      </c>
      <c r="AG1290" s="165">
        <f t="shared" si="394"/>
        <v>73584</v>
      </c>
      <c r="AH1290" s="166" t="s">
        <v>81</v>
      </c>
      <c r="AI1290" s="167"/>
      <c r="AJ1290" s="168"/>
      <c r="AK1290" s="169"/>
      <c r="AL1290" s="170"/>
      <c r="AM1290" s="171"/>
      <c r="AN1290" s="172"/>
      <c r="AO1290" s="173">
        <f t="shared" si="370"/>
        <v>0</v>
      </c>
      <c r="AP1290" s="174" t="s">
        <v>82</v>
      </c>
      <c r="AQ1290" s="175" t="str" cm="1">
        <f t="array" ref="AQ1290">_xlfn.IFS(OR($G1290="公衆街路灯A",$G1290="定額電灯"),$G1290&amp;AP1290,COUNTIF(G1290,"*従量電灯*"),G1290,1,"-")</f>
        <v>従量電灯</v>
      </c>
      <c r="AR1290" s="176" t="str" cm="1">
        <f t="array" ref="AR1290">_xlfn.IFS($AN1290=0,"-",OR($AH1290="対象外",$AH1290="-"),"-",OR($G1290="公衆街路灯A",$G1290="定額電灯"),_xlfn.XLOOKUP($AQ1290,削除禁止_電灯料金!$B:$B,削除禁止_電灯料金!$E:$E,0),1,"-")</f>
        <v>-</v>
      </c>
      <c r="AS1290" s="177" t="str" cm="1">
        <f t="array" ref="AS1290">_xlfn.IFS($AR1290="-","-",OR($G1290="公衆街路灯A",$G1290="定額電灯"),_xlfn.XLOOKUP(AQ1290,削除禁止_電灯料金!$B:$B,削除禁止_電灯料金!$D:$D,0),1,"-")</f>
        <v>-</v>
      </c>
      <c r="AT1290" s="176">
        <f>IFERROR(IF(OR($G1290="公衆街路灯A",$G1290="定額電灯"),"-",ROUND((_xlfn.XLOOKUP($AQ1290,削除禁止_電灯料金!$B:$B,削除禁止_電灯料金!$E:$E)*AM1290/1000*$K1290*$L1290/12),2)),"-")</f>
        <v>0</v>
      </c>
      <c r="AU1290" s="177">
        <f>IFERROR(IF(OR($G1290="公衆街路灯A",$G1290="定額電灯"),"-",ROUND((AM1290/1000*$K1290*$L1290/12)*_xlfn.XLOOKUP($A1290,削除禁止_電灯料金!K:K,削除禁止_電灯料金!M:M,"-"),2)),"-")</f>
        <v>0</v>
      </c>
      <c r="AV1290" s="178">
        <f>IFERROR(IF(OR($G1290="公衆街路灯A",$G1290="定額電灯"),ROUND((((AR1290+AS1290)*AN1290))*12*_xlfn.XLOOKUP($A1290,削除禁止_電灯料金!K:K,削除禁止_電灯料金!N:N),0),ROUND((AT1290+AU1290)*AN1290*12*_xlfn.XLOOKUP($A1290,削除禁止_電灯料金!K:K,削除禁止_電灯料金!N:N),0)),0)</f>
        <v>0</v>
      </c>
      <c r="AW1290" s="145"/>
    </row>
    <row r="1291" spans="1:49" ht="30" customHeight="1">
      <c r="A1291" s="1">
        <v>20</v>
      </c>
      <c r="B1291" s="319" t="s">
        <v>1247</v>
      </c>
      <c r="C1291" s="42"/>
      <c r="D1291" s="256" t="s">
        <v>82</v>
      </c>
      <c r="E1291" s="257" t="s">
        <v>71</v>
      </c>
      <c r="F1291" s="258" t="s">
        <v>1313</v>
      </c>
      <c r="G1291" s="353" t="s">
        <v>73</v>
      </c>
      <c r="H1291" s="279"/>
      <c r="I1291" s="150"/>
      <c r="J1291" s="151"/>
      <c r="K1291" s="213">
        <v>1</v>
      </c>
      <c r="L1291" s="214">
        <v>12</v>
      </c>
      <c r="M1291" s="154" t="s">
        <v>1314</v>
      </c>
      <c r="N1291" s="119" t="s">
        <v>275</v>
      </c>
      <c r="O1291" s="120">
        <v>1</v>
      </c>
      <c r="P1291" s="155" t="s">
        <v>294</v>
      </c>
      <c r="Q1291" s="155">
        <v>0</v>
      </c>
      <c r="R1291" s="155">
        <v>0</v>
      </c>
      <c r="S1291" s="156">
        <v>0</v>
      </c>
      <c r="T1291" s="156">
        <v>0</v>
      </c>
      <c r="U1291" s="156">
        <v>0</v>
      </c>
      <c r="V1291" s="157">
        <v>0</v>
      </c>
      <c r="W1291" s="158">
        <v>47</v>
      </c>
      <c r="X1291" s="159">
        <v>4</v>
      </c>
      <c r="Y1291" s="160">
        <v>4</v>
      </c>
      <c r="Z1291" s="161">
        <f t="shared" si="392"/>
        <v>0.188</v>
      </c>
      <c r="AA1291" s="155">
        <v>0</v>
      </c>
      <c r="AB1291" s="162" t="s">
        <v>80</v>
      </c>
      <c r="AC1291" s="163" t="s">
        <v>56</v>
      </c>
      <c r="AD1291" s="164" t="s">
        <v>56</v>
      </c>
      <c r="AE1291" s="163" t="s">
        <v>56</v>
      </c>
      <c r="AF1291" s="164">
        <f t="shared" si="393"/>
        <v>1.41</v>
      </c>
      <c r="AG1291" s="165">
        <f t="shared" si="394"/>
        <v>676.8</v>
      </c>
      <c r="AH1291" s="166" t="s">
        <v>113</v>
      </c>
      <c r="AI1291" s="167"/>
      <c r="AJ1291" s="168"/>
      <c r="AK1291" s="169"/>
      <c r="AL1291" s="170"/>
      <c r="AM1291" s="171"/>
      <c r="AN1291" s="172"/>
      <c r="AO1291" s="173">
        <f t="shared" si="370"/>
        <v>0</v>
      </c>
      <c r="AP1291" s="174" t="s">
        <v>82</v>
      </c>
      <c r="AQ1291" s="175" t="str" cm="1">
        <f t="array" ref="AQ1291">_xlfn.IFS(OR($G1291="公衆街路灯A",$G1291="定額電灯"),$G1291&amp;AP1291,COUNTIF(G1291,"*従量電灯*"),G1291,1,"-")</f>
        <v>従量電灯</v>
      </c>
      <c r="AR1291" s="176" t="str" cm="1">
        <f t="array" ref="AR1291">_xlfn.IFS($AN1291=0,"-",OR($AH1291="対象外",$AH1291="-"),"-",OR($G1291="公衆街路灯A",$G1291="定額電灯"),_xlfn.XLOOKUP($AQ1291,削除禁止_電灯料金!$B:$B,削除禁止_電灯料金!$E:$E,0),1,"-")</f>
        <v>-</v>
      </c>
      <c r="AS1291" s="177" t="str" cm="1">
        <f t="array" ref="AS1291">_xlfn.IFS($AR1291="-","-",OR($G1291="公衆街路灯A",$G1291="定額電灯"),_xlfn.XLOOKUP(AQ1291,削除禁止_電灯料金!$B:$B,削除禁止_電灯料金!$D:$D,0),1,"-")</f>
        <v>-</v>
      </c>
      <c r="AT1291" s="176">
        <f>IFERROR(IF(OR($G1291="公衆街路灯A",$G1291="定額電灯"),"-",ROUND((_xlfn.XLOOKUP($AQ1291,削除禁止_電灯料金!$B:$B,削除禁止_電灯料金!$E:$E)*AM1291/1000*$K1291*$L1291/12),2)),"-")</f>
        <v>0</v>
      </c>
      <c r="AU1291" s="177">
        <f>IFERROR(IF(OR($G1291="公衆街路灯A",$G1291="定額電灯"),"-",ROUND((AM1291/1000*$K1291*$L1291/12)*_xlfn.XLOOKUP($A1291,削除禁止_電灯料金!K:K,削除禁止_電灯料金!M:M,"-"),2)),"-")</f>
        <v>0</v>
      </c>
      <c r="AV1291" s="178">
        <f>IFERROR(IF(OR($G1291="公衆街路灯A",$G1291="定額電灯"),ROUND((((AR1291+AS1291)*AN1291))*12*_xlfn.XLOOKUP($A1291,削除禁止_電灯料金!K:K,削除禁止_電灯料金!N:N),0),ROUND((AT1291+AU1291)*AN1291*12*_xlfn.XLOOKUP($A1291,削除禁止_電灯料金!K:K,削除禁止_電灯料金!N:N),0)),0)</f>
        <v>0</v>
      </c>
      <c r="AW1291" s="145"/>
    </row>
    <row r="1292" spans="1:49" ht="30" customHeight="1">
      <c r="A1292" s="1">
        <v>20</v>
      </c>
      <c r="B1292" s="319" t="s">
        <v>1247</v>
      </c>
      <c r="C1292" s="42"/>
      <c r="D1292" s="259" t="s">
        <v>82</v>
      </c>
      <c r="E1292" s="260" t="s">
        <v>71</v>
      </c>
      <c r="F1292" s="261" t="s">
        <v>1315</v>
      </c>
      <c r="G1292" s="354" t="s">
        <v>73</v>
      </c>
      <c r="H1292" s="183" t="s">
        <v>567</v>
      </c>
      <c r="I1292" s="184"/>
      <c r="J1292" s="185"/>
      <c r="K1292" s="271">
        <v>0.99</v>
      </c>
      <c r="L1292" s="272">
        <v>133</v>
      </c>
      <c r="M1292" s="212" t="s">
        <v>1305</v>
      </c>
      <c r="N1292" s="189" t="s">
        <v>75</v>
      </c>
      <c r="O1292" s="190">
        <v>1</v>
      </c>
      <c r="P1292" s="191" t="s">
        <v>249</v>
      </c>
      <c r="Q1292" s="191">
        <v>0</v>
      </c>
      <c r="R1292" s="191" t="s">
        <v>1306</v>
      </c>
      <c r="S1292" s="192">
        <v>0</v>
      </c>
      <c r="T1292" s="192">
        <v>0</v>
      </c>
      <c r="U1292" s="192">
        <v>0</v>
      </c>
      <c r="V1292" s="193">
        <v>0</v>
      </c>
      <c r="W1292" s="194">
        <v>54</v>
      </c>
      <c r="X1292" s="195">
        <v>16</v>
      </c>
      <c r="Y1292" s="196">
        <v>16</v>
      </c>
      <c r="Z1292" s="197">
        <v>0</v>
      </c>
      <c r="AA1292" s="191">
        <v>0</v>
      </c>
      <c r="AB1292" s="198" t="s">
        <v>80</v>
      </c>
      <c r="AC1292" s="199" t="s">
        <v>56</v>
      </c>
      <c r="AD1292" s="200" t="s">
        <v>56</v>
      </c>
      <c r="AE1292" s="199" t="s">
        <v>56</v>
      </c>
      <c r="AF1292" s="200">
        <v>0</v>
      </c>
      <c r="AG1292" s="201">
        <v>0</v>
      </c>
      <c r="AH1292" s="201" t="s">
        <v>124</v>
      </c>
      <c r="AI1292" s="202" t="s">
        <v>124</v>
      </c>
      <c r="AJ1292" s="203"/>
      <c r="AK1292" s="204"/>
      <c r="AL1292" s="194"/>
      <c r="AM1292" s="205"/>
      <c r="AN1292" s="206"/>
      <c r="AO1292" s="200">
        <f t="shared" si="370"/>
        <v>0</v>
      </c>
      <c r="AP1292" s="207" t="s">
        <v>82</v>
      </c>
      <c r="AQ1292" s="198" t="str" cm="1">
        <f t="array" ref="AQ1292">_xlfn.IFS(OR($G1292="公衆街路灯A",$G1292="定額電灯"),$G1292&amp;AP1292,COUNTIF(G1292,"*従量電灯*"),G1292,1,"-")</f>
        <v>従量電灯</v>
      </c>
      <c r="AR1292" s="208" t="str" cm="1">
        <f t="array" ref="AR1292">_xlfn.IFS($AN1292=0,"-",OR($AH1292="対象外",$AH1292="-"),"-",OR($G1292="公衆街路灯A",$G1292="定額電灯"),_xlfn.XLOOKUP($AQ1292,削除禁止_電灯料金!$B:$B,削除禁止_電灯料金!$E:$E,0),1,"-")</f>
        <v>-</v>
      </c>
      <c r="AS1292" s="209" t="str" cm="1">
        <f t="array" ref="AS1292">_xlfn.IFS($AR1292="-","-",OR($G1292="公衆街路灯A",$G1292="定額電灯"),_xlfn.XLOOKUP(AQ1292,削除禁止_電灯料金!$B:$B,削除禁止_電灯料金!$D:$D,0),1,"-")</f>
        <v>-</v>
      </c>
      <c r="AT1292" s="208">
        <f>IFERROR(IF(OR($G1292="公衆街路灯A",$G1292="定額電灯"),"-",ROUND((_xlfn.XLOOKUP($AQ1292,削除禁止_電灯料金!$B:$B,削除禁止_電灯料金!$E:$E)*AM1292/1000*$K1292*$L1292/12),2)),"-")</f>
        <v>0</v>
      </c>
      <c r="AU1292" s="209">
        <f>IFERROR(IF(OR($G1292="公衆街路灯A",$G1292="定額電灯"),"-",ROUND((AM1292/1000*$K1292*$L1292/12)*_xlfn.XLOOKUP($A1292,削除禁止_電灯料金!K:K,削除禁止_電灯料金!M:M,"-"),2)),"-")</f>
        <v>0</v>
      </c>
      <c r="AV1292" s="210">
        <f>IFERROR(IF(OR($G1292="公衆街路灯A",$G1292="定額電灯"),ROUND((((AR1292+AS1292)*AN1292))*12*_xlfn.XLOOKUP($A1292,削除禁止_電灯料金!K:K,削除禁止_電灯料金!N:N),0),ROUND((AT1292+AU1292)*AN1292*12*_xlfn.XLOOKUP($A1292,削除禁止_電灯料金!K:K,削除禁止_電灯料金!N:N),0)),0)</f>
        <v>0</v>
      </c>
      <c r="AW1292" s="145"/>
    </row>
    <row r="1293" spans="1:49" ht="30" customHeight="1">
      <c r="A1293" s="1">
        <v>20</v>
      </c>
      <c r="B1293" s="319" t="s">
        <v>1247</v>
      </c>
      <c r="C1293" s="42"/>
      <c r="D1293" s="256" t="s">
        <v>82</v>
      </c>
      <c r="E1293" s="257" t="s">
        <v>71</v>
      </c>
      <c r="F1293" s="258" t="s">
        <v>1315</v>
      </c>
      <c r="G1293" s="353" t="s">
        <v>73</v>
      </c>
      <c r="H1293" s="279"/>
      <c r="I1293" s="150"/>
      <c r="J1293" s="151" t="s">
        <v>1316</v>
      </c>
      <c r="K1293" s="213">
        <v>0.99</v>
      </c>
      <c r="L1293" s="214">
        <v>133</v>
      </c>
      <c r="M1293" s="154" t="s">
        <v>1317</v>
      </c>
      <c r="N1293" s="119" t="s">
        <v>931</v>
      </c>
      <c r="O1293" s="120">
        <v>1</v>
      </c>
      <c r="P1293" s="155" t="s">
        <v>710</v>
      </c>
      <c r="Q1293" s="155">
        <v>0</v>
      </c>
      <c r="R1293" s="155" t="s">
        <v>1318</v>
      </c>
      <c r="S1293" s="156">
        <v>0</v>
      </c>
      <c r="T1293" s="156">
        <v>0</v>
      </c>
      <c r="U1293" s="156">
        <v>0</v>
      </c>
      <c r="V1293" s="157">
        <v>0</v>
      </c>
      <c r="W1293" s="158">
        <v>228</v>
      </c>
      <c r="X1293" s="159">
        <v>54</v>
      </c>
      <c r="Y1293" s="160">
        <v>54</v>
      </c>
      <c r="Z1293" s="161">
        <f t="shared" ref="Z1293:Z1299" si="395">K1293*L1293*W1293*Y1293/12/1000</f>
        <v>135.09341999999998</v>
      </c>
      <c r="AA1293" s="155">
        <v>0</v>
      </c>
      <c r="AB1293" s="162" t="s">
        <v>80</v>
      </c>
      <c r="AC1293" s="163" t="s">
        <v>56</v>
      </c>
      <c r="AD1293" s="164" t="s">
        <v>56</v>
      </c>
      <c r="AE1293" s="163" t="s">
        <v>56</v>
      </c>
      <c r="AF1293" s="164">
        <f t="shared" ref="AF1293:AF1299" si="396">$B$2*Z1293/Y1293</f>
        <v>75.051899999999989</v>
      </c>
      <c r="AG1293" s="165">
        <f t="shared" ref="AG1293:AG1299" si="397">Y1293*AF1293*120</f>
        <v>486336.31199999992</v>
      </c>
      <c r="AH1293" s="166" t="s">
        <v>81</v>
      </c>
      <c r="AI1293" s="167"/>
      <c r="AJ1293" s="168"/>
      <c r="AK1293" s="169"/>
      <c r="AL1293" s="170"/>
      <c r="AM1293" s="171"/>
      <c r="AN1293" s="172"/>
      <c r="AO1293" s="173">
        <f t="shared" si="370"/>
        <v>0</v>
      </c>
      <c r="AP1293" s="174" t="s">
        <v>82</v>
      </c>
      <c r="AQ1293" s="175" t="str" cm="1">
        <f t="array" ref="AQ1293">_xlfn.IFS(OR($G1293="公衆街路灯A",$G1293="定額電灯"),$G1293&amp;AP1293,COUNTIF(G1293,"*従量電灯*"),G1293,1,"-")</f>
        <v>従量電灯</v>
      </c>
      <c r="AR1293" s="176" t="str" cm="1">
        <f t="array" ref="AR1293">_xlfn.IFS($AN1293=0,"-",OR($AH1293="対象外",$AH1293="-"),"-",OR($G1293="公衆街路灯A",$G1293="定額電灯"),_xlfn.XLOOKUP($AQ1293,削除禁止_電灯料金!$B:$B,削除禁止_電灯料金!$E:$E,0),1,"-")</f>
        <v>-</v>
      </c>
      <c r="AS1293" s="177" t="str" cm="1">
        <f t="array" ref="AS1293">_xlfn.IFS($AR1293="-","-",OR($G1293="公衆街路灯A",$G1293="定額電灯"),_xlfn.XLOOKUP(AQ1293,削除禁止_電灯料金!$B:$B,削除禁止_電灯料金!$D:$D,0),1,"-")</f>
        <v>-</v>
      </c>
      <c r="AT1293" s="176">
        <f>IFERROR(IF(OR($G1293="公衆街路灯A",$G1293="定額電灯"),"-",ROUND((_xlfn.XLOOKUP($AQ1293,削除禁止_電灯料金!$B:$B,削除禁止_電灯料金!$E:$E)*AM1293/1000*$K1293*$L1293/12),2)),"-")</f>
        <v>0</v>
      </c>
      <c r="AU1293" s="177">
        <f>IFERROR(IF(OR($G1293="公衆街路灯A",$G1293="定額電灯"),"-",ROUND((AM1293/1000*$K1293*$L1293/12)*_xlfn.XLOOKUP($A1293,削除禁止_電灯料金!K:K,削除禁止_電灯料金!M:M,"-"),2)),"-")</f>
        <v>0</v>
      </c>
      <c r="AV1293" s="178">
        <f>IFERROR(IF(OR($G1293="公衆街路灯A",$G1293="定額電灯"),ROUND((((AR1293+AS1293)*AN1293))*12*_xlfn.XLOOKUP($A1293,削除禁止_電灯料金!K:K,削除禁止_電灯料金!N:N),0),ROUND((AT1293+AU1293)*AN1293*12*_xlfn.XLOOKUP($A1293,削除禁止_電灯料金!K:K,削除禁止_電灯料金!N:N),0)),0)</f>
        <v>0</v>
      </c>
      <c r="AW1293" s="145"/>
    </row>
    <row r="1294" spans="1:49" ht="30" customHeight="1">
      <c r="A1294" s="1">
        <v>20</v>
      </c>
      <c r="B1294" s="319" t="s">
        <v>1247</v>
      </c>
      <c r="C1294" s="42"/>
      <c r="D1294" s="256" t="s">
        <v>82</v>
      </c>
      <c r="E1294" s="257" t="s">
        <v>71</v>
      </c>
      <c r="F1294" s="258" t="s">
        <v>1315</v>
      </c>
      <c r="G1294" s="353" t="s">
        <v>73</v>
      </c>
      <c r="H1294" s="279"/>
      <c r="I1294" s="150"/>
      <c r="J1294" s="151" t="s">
        <v>1316</v>
      </c>
      <c r="K1294" s="213">
        <v>0.99</v>
      </c>
      <c r="L1294" s="214">
        <v>133</v>
      </c>
      <c r="M1294" s="154" t="s">
        <v>1319</v>
      </c>
      <c r="N1294" s="119" t="s">
        <v>1039</v>
      </c>
      <c r="O1294" s="120">
        <v>1</v>
      </c>
      <c r="P1294" s="155" t="s">
        <v>294</v>
      </c>
      <c r="Q1294" s="155">
        <v>0</v>
      </c>
      <c r="R1294" s="155" t="s">
        <v>1320</v>
      </c>
      <c r="S1294" s="156" t="s">
        <v>908</v>
      </c>
      <c r="T1294" s="156">
        <v>0</v>
      </c>
      <c r="U1294" s="156">
        <v>0</v>
      </c>
      <c r="V1294" s="157">
        <v>0</v>
      </c>
      <c r="W1294" s="158">
        <v>47</v>
      </c>
      <c r="X1294" s="159">
        <v>4</v>
      </c>
      <c r="Y1294" s="160">
        <v>4</v>
      </c>
      <c r="Z1294" s="161">
        <f t="shared" si="395"/>
        <v>2.0628299999999999</v>
      </c>
      <c r="AA1294" s="155">
        <v>0</v>
      </c>
      <c r="AB1294" s="162" t="s">
        <v>80</v>
      </c>
      <c r="AC1294" s="163" t="s">
        <v>56</v>
      </c>
      <c r="AD1294" s="164" t="s">
        <v>56</v>
      </c>
      <c r="AE1294" s="163" t="s">
        <v>56</v>
      </c>
      <c r="AF1294" s="164">
        <f t="shared" si="396"/>
        <v>15.471225</v>
      </c>
      <c r="AG1294" s="165">
        <f t="shared" si="397"/>
        <v>7426.1880000000001</v>
      </c>
      <c r="AH1294" s="166" t="s">
        <v>113</v>
      </c>
      <c r="AI1294" s="167"/>
      <c r="AJ1294" s="168"/>
      <c r="AK1294" s="169"/>
      <c r="AL1294" s="170"/>
      <c r="AM1294" s="171"/>
      <c r="AN1294" s="172"/>
      <c r="AO1294" s="173">
        <f t="shared" si="370"/>
        <v>0</v>
      </c>
      <c r="AP1294" s="174" t="s">
        <v>82</v>
      </c>
      <c r="AQ1294" s="175" t="str" cm="1">
        <f t="array" ref="AQ1294">_xlfn.IFS(OR($G1294="公衆街路灯A",$G1294="定額電灯"),$G1294&amp;AP1294,COUNTIF(G1294,"*従量電灯*"),G1294,1,"-")</f>
        <v>従量電灯</v>
      </c>
      <c r="AR1294" s="176" t="str" cm="1">
        <f t="array" ref="AR1294">_xlfn.IFS($AN1294=0,"-",OR($AH1294="対象外",$AH1294="-"),"-",OR($G1294="公衆街路灯A",$G1294="定額電灯"),_xlfn.XLOOKUP($AQ1294,削除禁止_電灯料金!$B:$B,削除禁止_電灯料金!$E:$E,0),1,"-")</f>
        <v>-</v>
      </c>
      <c r="AS1294" s="177" t="str" cm="1">
        <f t="array" ref="AS1294">_xlfn.IFS($AR1294="-","-",OR($G1294="公衆街路灯A",$G1294="定額電灯"),_xlfn.XLOOKUP(AQ1294,削除禁止_電灯料金!$B:$B,削除禁止_電灯料金!$D:$D,0),1,"-")</f>
        <v>-</v>
      </c>
      <c r="AT1294" s="176">
        <f>IFERROR(IF(OR($G1294="公衆街路灯A",$G1294="定額電灯"),"-",ROUND((_xlfn.XLOOKUP($AQ1294,削除禁止_電灯料金!$B:$B,削除禁止_電灯料金!$E:$E)*AM1294/1000*$K1294*$L1294/12),2)),"-")</f>
        <v>0</v>
      </c>
      <c r="AU1294" s="177">
        <f>IFERROR(IF(OR($G1294="公衆街路灯A",$G1294="定額電灯"),"-",ROUND((AM1294/1000*$K1294*$L1294/12)*_xlfn.XLOOKUP($A1294,削除禁止_電灯料金!K:K,削除禁止_電灯料金!M:M,"-"),2)),"-")</f>
        <v>0</v>
      </c>
      <c r="AV1294" s="178">
        <f>IFERROR(IF(OR($G1294="公衆街路灯A",$G1294="定額電灯"),ROUND((((AR1294+AS1294)*AN1294))*12*_xlfn.XLOOKUP($A1294,削除禁止_電灯料金!K:K,削除禁止_電灯料金!N:N),0),ROUND((AT1294+AU1294)*AN1294*12*_xlfn.XLOOKUP($A1294,削除禁止_電灯料金!K:K,削除禁止_電灯料金!N:N),0)),0)</f>
        <v>0</v>
      </c>
      <c r="AW1294" s="145"/>
    </row>
    <row r="1295" spans="1:49" ht="30" customHeight="1">
      <c r="A1295" s="1">
        <v>20</v>
      </c>
      <c r="B1295" s="319" t="s">
        <v>1247</v>
      </c>
      <c r="C1295" s="42"/>
      <c r="D1295" s="256" t="s">
        <v>82</v>
      </c>
      <c r="E1295" s="257" t="s">
        <v>71</v>
      </c>
      <c r="F1295" s="258" t="s">
        <v>1315</v>
      </c>
      <c r="G1295" s="353" t="s">
        <v>73</v>
      </c>
      <c r="H1295" s="279"/>
      <c r="I1295" s="150"/>
      <c r="J1295" s="151" t="s">
        <v>1316</v>
      </c>
      <c r="K1295" s="213">
        <v>0.99</v>
      </c>
      <c r="L1295" s="214">
        <v>133</v>
      </c>
      <c r="M1295" s="154" t="s">
        <v>1321</v>
      </c>
      <c r="N1295" s="119" t="s">
        <v>1039</v>
      </c>
      <c r="O1295" s="120">
        <v>1</v>
      </c>
      <c r="P1295" s="155" t="s">
        <v>294</v>
      </c>
      <c r="Q1295" s="155">
        <v>0</v>
      </c>
      <c r="R1295" s="155" t="s">
        <v>1320</v>
      </c>
      <c r="S1295" s="156" t="s">
        <v>910</v>
      </c>
      <c r="T1295" s="156">
        <v>0</v>
      </c>
      <c r="U1295" s="156">
        <v>0</v>
      </c>
      <c r="V1295" s="157">
        <v>0</v>
      </c>
      <c r="W1295" s="158">
        <v>47</v>
      </c>
      <c r="X1295" s="159">
        <v>12</v>
      </c>
      <c r="Y1295" s="160">
        <v>12</v>
      </c>
      <c r="Z1295" s="161">
        <f t="shared" si="395"/>
        <v>6.1884900000000007</v>
      </c>
      <c r="AA1295" s="155">
        <v>0</v>
      </c>
      <c r="AB1295" s="162" t="s">
        <v>80</v>
      </c>
      <c r="AC1295" s="163" t="s">
        <v>56</v>
      </c>
      <c r="AD1295" s="164" t="s">
        <v>56</v>
      </c>
      <c r="AE1295" s="163" t="s">
        <v>56</v>
      </c>
      <c r="AF1295" s="164">
        <f t="shared" si="396"/>
        <v>15.471225000000002</v>
      </c>
      <c r="AG1295" s="165">
        <f t="shared" si="397"/>
        <v>22278.564000000002</v>
      </c>
      <c r="AH1295" s="166" t="s">
        <v>113</v>
      </c>
      <c r="AI1295" s="167"/>
      <c r="AJ1295" s="168"/>
      <c r="AK1295" s="169"/>
      <c r="AL1295" s="170"/>
      <c r="AM1295" s="171"/>
      <c r="AN1295" s="172"/>
      <c r="AO1295" s="173">
        <f t="shared" si="370"/>
        <v>0</v>
      </c>
      <c r="AP1295" s="174" t="s">
        <v>82</v>
      </c>
      <c r="AQ1295" s="175" t="str" cm="1">
        <f t="array" ref="AQ1295">_xlfn.IFS(OR($G1295="公衆街路灯A",$G1295="定額電灯"),$G1295&amp;AP1295,COUNTIF(G1295,"*従量電灯*"),G1295,1,"-")</f>
        <v>従量電灯</v>
      </c>
      <c r="AR1295" s="176" t="str" cm="1">
        <f t="array" ref="AR1295">_xlfn.IFS($AN1295=0,"-",OR($AH1295="対象外",$AH1295="-"),"-",OR($G1295="公衆街路灯A",$G1295="定額電灯"),_xlfn.XLOOKUP($AQ1295,削除禁止_電灯料金!$B:$B,削除禁止_電灯料金!$E:$E,0),1,"-")</f>
        <v>-</v>
      </c>
      <c r="AS1295" s="177" t="str" cm="1">
        <f t="array" ref="AS1295">_xlfn.IFS($AR1295="-","-",OR($G1295="公衆街路灯A",$G1295="定額電灯"),_xlfn.XLOOKUP(AQ1295,削除禁止_電灯料金!$B:$B,削除禁止_電灯料金!$D:$D,0),1,"-")</f>
        <v>-</v>
      </c>
      <c r="AT1295" s="176">
        <f>IFERROR(IF(OR($G1295="公衆街路灯A",$G1295="定額電灯"),"-",ROUND((_xlfn.XLOOKUP($AQ1295,削除禁止_電灯料金!$B:$B,削除禁止_電灯料金!$E:$E)*AM1295/1000*$K1295*$L1295/12),2)),"-")</f>
        <v>0</v>
      </c>
      <c r="AU1295" s="177">
        <f>IFERROR(IF(OR($G1295="公衆街路灯A",$G1295="定額電灯"),"-",ROUND((AM1295/1000*$K1295*$L1295/12)*_xlfn.XLOOKUP($A1295,削除禁止_電灯料金!K:K,削除禁止_電灯料金!M:M,"-"),2)),"-")</f>
        <v>0</v>
      </c>
      <c r="AV1295" s="178">
        <f>IFERROR(IF(OR($G1295="公衆街路灯A",$G1295="定額電灯"),ROUND((((AR1295+AS1295)*AN1295))*12*_xlfn.XLOOKUP($A1295,削除禁止_電灯料金!K:K,削除禁止_電灯料金!N:N),0),ROUND((AT1295+AU1295)*AN1295*12*_xlfn.XLOOKUP($A1295,削除禁止_電灯料金!K:K,削除禁止_電灯料金!N:N),0)),0)</f>
        <v>0</v>
      </c>
      <c r="AW1295" s="145"/>
    </row>
    <row r="1296" spans="1:49" ht="30" customHeight="1">
      <c r="A1296" s="1">
        <v>20</v>
      </c>
      <c r="B1296" s="319" t="s">
        <v>1247</v>
      </c>
      <c r="C1296" s="42"/>
      <c r="D1296" s="256" t="s">
        <v>82</v>
      </c>
      <c r="E1296" s="257" t="s">
        <v>71</v>
      </c>
      <c r="F1296" s="258" t="s">
        <v>1315</v>
      </c>
      <c r="G1296" s="353" t="s">
        <v>73</v>
      </c>
      <c r="H1296" s="279"/>
      <c r="I1296" s="150"/>
      <c r="J1296" s="151" t="s">
        <v>1316</v>
      </c>
      <c r="K1296" s="213">
        <v>0.99</v>
      </c>
      <c r="L1296" s="214">
        <v>133</v>
      </c>
      <c r="M1296" s="154" t="s">
        <v>1322</v>
      </c>
      <c r="N1296" s="119" t="s">
        <v>1039</v>
      </c>
      <c r="O1296" s="120">
        <v>1</v>
      </c>
      <c r="P1296" s="155" t="s">
        <v>294</v>
      </c>
      <c r="Q1296" s="155">
        <v>0</v>
      </c>
      <c r="R1296" s="155" t="s">
        <v>1320</v>
      </c>
      <c r="S1296" s="156" t="s">
        <v>912</v>
      </c>
      <c r="T1296" s="156">
        <v>0</v>
      </c>
      <c r="U1296" s="156">
        <v>0</v>
      </c>
      <c r="V1296" s="157">
        <v>0</v>
      </c>
      <c r="W1296" s="158">
        <v>47</v>
      </c>
      <c r="X1296" s="159">
        <v>4</v>
      </c>
      <c r="Y1296" s="160">
        <v>4</v>
      </c>
      <c r="Z1296" s="161">
        <f t="shared" si="395"/>
        <v>2.0628299999999999</v>
      </c>
      <c r="AA1296" s="155">
        <v>0</v>
      </c>
      <c r="AB1296" s="162" t="s">
        <v>80</v>
      </c>
      <c r="AC1296" s="163" t="s">
        <v>56</v>
      </c>
      <c r="AD1296" s="164" t="s">
        <v>56</v>
      </c>
      <c r="AE1296" s="163" t="s">
        <v>56</v>
      </c>
      <c r="AF1296" s="164">
        <f t="shared" si="396"/>
        <v>15.471225</v>
      </c>
      <c r="AG1296" s="165">
        <f t="shared" si="397"/>
        <v>7426.1880000000001</v>
      </c>
      <c r="AH1296" s="166" t="s">
        <v>113</v>
      </c>
      <c r="AI1296" s="167"/>
      <c r="AJ1296" s="168"/>
      <c r="AK1296" s="169"/>
      <c r="AL1296" s="170"/>
      <c r="AM1296" s="171"/>
      <c r="AN1296" s="172"/>
      <c r="AO1296" s="173">
        <f t="shared" si="370"/>
        <v>0</v>
      </c>
      <c r="AP1296" s="174" t="s">
        <v>82</v>
      </c>
      <c r="AQ1296" s="175" t="str" cm="1">
        <f t="array" ref="AQ1296">_xlfn.IFS(OR($G1296="公衆街路灯A",$G1296="定額電灯"),$G1296&amp;AP1296,COUNTIF(G1296,"*従量電灯*"),G1296,1,"-")</f>
        <v>従量電灯</v>
      </c>
      <c r="AR1296" s="176" t="str" cm="1">
        <f t="array" ref="AR1296">_xlfn.IFS($AN1296=0,"-",OR($AH1296="対象外",$AH1296="-"),"-",OR($G1296="公衆街路灯A",$G1296="定額電灯"),_xlfn.XLOOKUP($AQ1296,削除禁止_電灯料金!$B:$B,削除禁止_電灯料金!$E:$E,0),1,"-")</f>
        <v>-</v>
      </c>
      <c r="AS1296" s="177" t="str" cm="1">
        <f t="array" ref="AS1296">_xlfn.IFS($AR1296="-","-",OR($G1296="公衆街路灯A",$G1296="定額電灯"),_xlfn.XLOOKUP(AQ1296,削除禁止_電灯料金!$B:$B,削除禁止_電灯料金!$D:$D,0),1,"-")</f>
        <v>-</v>
      </c>
      <c r="AT1296" s="176">
        <f>IFERROR(IF(OR($G1296="公衆街路灯A",$G1296="定額電灯"),"-",ROUND((_xlfn.XLOOKUP($AQ1296,削除禁止_電灯料金!$B:$B,削除禁止_電灯料金!$E:$E)*AM1296/1000*$K1296*$L1296/12),2)),"-")</f>
        <v>0</v>
      </c>
      <c r="AU1296" s="177">
        <f>IFERROR(IF(OR($G1296="公衆街路灯A",$G1296="定額電灯"),"-",ROUND((AM1296/1000*$K1296*$L1296/12)*_xlfn.XLOOKUP($A1296,削除禁止_電灯料金!K:K,削除禁止_電灯料金!M:M,"-"),2)),"-")</f>
        <v>0</v>
      </c>
      <c r="AV1296" s="178">
        <f>IFERROR(IF(OR($G1296="公衆街路灯A",$G1296="定額電灯"),ROUND((((AR1296+AS1296)*AN1296))*12*_xlfn.XLOOKUP($A1296,削除禁止_電灯料金!K:K,削除禁止_電灯料金!N:N),0),ROUND((AT1296+AU1296)*AN1296*12*_xlfn.XLOOKUP($A1296,削除禁止_電灯料金!K:K,削除禁止_電灯料金!N:N),0)),0)</f>
        <v>0</v>
      </c>
      <c r="AW1296" s="145"/>
    </row>
    <row r="1297" spans="1:49" ht="30" customHeight="1">
      <c r="A1297" s="1">
        <v>20</v>
      </c>
      <c r="B1297" s="319" t="s">
        <v>1247</v>
      </c>
      <c r="C1297" s="42"/>
      <c r="D1297" s="256" t="s">
        <v>82</v>
      </c>
      <c r="E1297" s="257" t="s">
        <v>71</v>
      </c>
      <c r="F1297" s="258" t="s">
        <v>1315</v>
      </c>
      <c r="G1297" s="353" t="s">
        <v>73</v>
      </c>
      <c r="H1297" s="279"/>
      <c r="I1297" s="150"/>
      <c r="J1297" s="151"/>
      <c r="K1297" s="213">
        <v>24</v>
      </c>
      <c r="L1297" s="214">
        <v>365</v>
      </c>
      <c r="M1297" s="154" t="s">
        <v>1323</v>
      </c>
      <c r="N1297" s="119" t="s">
        <v>86</v>
      </c>
      <c r="O1297" s="120">
        <v>1</v>
      </c>
      <c r="P1297" s="155" t="s">
        <v>434</v>
      </c>
      <c r="Q1297" s="155">
        <v>0</v>
      </c>
      <c r="R1297" s="155" t="s">
        <v>77</v>
      </c>
      <c r="S1297" s="156">
        <v>0</v>
      </c>
      <c r="T1297" s="156">
        <v>0</v>
      </c>
      <c r="U1297" s="156">
        <v>0</v>
      </c>
      <c r="V1297" s="157">
        <v>0</v>
      </c>
      <c r="W1297" s="158">
        <v>3</v>
      </c>
      <c r="X1297" s="159">
        <v>4</v>
      </c>
      <c r="Y1297" s="160">
        <v>4</v>
      </c>
      <c r="Z1297" s="161">
        <f t="shared" si="395"/>
        <v>8.76</v>
      </c>
      <c r="AA1297" s="155">
        <v>0</v>
      </c>
      <c r="AB1297" s="162" t="s">
        <v>80</v>
      </c>
      <c r="AC1297" s="163" t="s">
        <v>56</v>
      </c>
      <c r="AD1297" s="164" t="s">
        <v>56</v>
      </c>
      <c r="AE1297" s="163" t="s">
        <v>56</v>
      </c>
      <c r="AF1297" s="164">
        <f t="shared" si="396"/>
        <v>65.7</v>
      </c>
      <c r="AG1297" s="165">
        <f t="shared" si="397"/>
        <v>31536</v>
      </c>
      <c r="AH1297" s="166" t="s">
        <v>81</v>
      </c>
      <c r="AI1297" s="167"/>
      <c r="AJ1297" s="168"/>
      <c r="AK1297" s="169"/>
      <c r="AL1297" s="170"/>
      <c r="AM1297" s="171"/>
      <c r="AN1297" s="172"/>
      <c r="AO1297" s="173">
        <f t="shared" si="370"/>
        <v>0</v>
      </c>
      <c r="AP1297" s="174" t="s">
        <v>82</v>
      </c>
      <c r="AQ1297" s="175" t="str" cm="1">
        <f t="array" ref="AQ1297">_xlfn.IFS(OR($G1297="公衆街路灯A",$G1297="定額電灯"),$G1297&amp;AP1297,COUNTIF(G1297,"*従量電灯*"),G1297,1,"-")</f>
        <v>従量電灯</v>
      </c>
      <c r="AR1297" s="176" t="str" cm="1">
        <f t="array" ref="AR1297">_xlfn.IFS($AN1297=0,"-",OR($AH1297="対象外",$AH1297="-"),"-",OR($G1297="公衆街路灯A",$G1297="定額電灯"),_xlfn.XLOOKUP($AQ1297,削除禁止_電灯料金!$B:$B,削除禁止_電灯料金!$E:$E,0),1,"-")</f>
        <v>-</v>
      </c>
      <c r="AS1297" s="177" t="str" cm="1">
        <f t="array" ref="AS1297">_xlfn.IFS($AR1297="-","-",OR($G1297="公衆街路灯A",$G1297="定額電灯"),_xlfn.XLOOKUP(AQ1297,削除禁止_電灯料金!$B:$B,削除禁止_電灯料金!$D:$D,0),1,"-")</f>
        <v>-</v>
      </c>
      <c r="AT1297" s="176">
        <f>IFERROR(IF(OR($G1297="公衆街路灯A",$G1297="定額電灯"),"-",ROUND((_xlfn.XLOOKUP($AQ1297,削除禁止_電灯料金!$B:$B,削除禁止_電灯料金!$E:$E)*AM1297/1000*$K1297*$L1297/12),2)),"-")</f>
        <v>0</v>
      </c>
      <c r="AU1297" s="177">
        <f>IFERROR(IF(OR($G1297="公衆街路灯A",$G1297="定額電灯"),"-",ROUND((AM1297/1000*$K1297*$L1297/12)*_xlfn.XLOOKUP($A1297,削除禁止_電灯料金!K:K,削除禁止_電灯料金!M:M,"-"),2)),"-")</f>
        <v>0</v>
      </c>
      <c r="AV1297" s="178">
        <f>IFERROR(IF(OR($G1297="公衆街路灯A",$G1297="定額電灯"),ROUND((((AR1297+AS1297)*AN1297))*12*_xlfn.XLOOKUP($A1297,削除禁止_電灯料金!K:K,削除禁止_電灯料金!N:N),0),ROUND((AT1297+AU1297)*AN1297*12*_xlfn.XLOOKUP($A1297,削除禁止_電灯料金!K:K,削除禁止_電灯料金!N:N),0)),0)</f>
        <v>0</v>
      </c>
      <c r="AW1297" s="145"/>
    </row>
    <row r="1298" spans="1:49" ht="30" customHeight="1">
      <c r="A1298" s="1">
        <v>20</v>
      </c>
      <c r="B1298" s="319" t="s">
        <v>1247</v>
      </c>
      <c r="C1298" s="42"/>
      <c r="D1298" s="256" t="s">
        <v>82</v>
      </c>
      <c r="E1298" s="257" t="s">
        <v>71</v>
      </c>
      <c r="F1298" s="258" t="s">
        <v>1315</v>
      </c>
      <c r="G1298" s="353" t="s">
        <v>73</v>
      </c>
      <c r="H1298" s="279"/>
      <c r="I1298" s="150"/>
      <c r="J1298" s="151"/>
      <c r="K1298" s="213">
        <v>24</v>
      </c>
      <c r="L1298" s="214">
        <v>365</v>
      </c>
      <c r="M1298" s="154" t="s">
        <v>1311</v>
      </c>
      <c r="N1298" s="119" t="s">
        <v>416</v>
      </c>
      <c r="O1298" s="120">
        <v>1</v>
      </c>
      <c r="P1298" s="155" t="s">
        <v>135</v>
      </c>
      <c r="Q1298" s="155">
        <v>0</v>
      </c>
      <c r="R1298" s="155" t="s">
        <v>1312</v>
      </c>
      <c r="S1298" s="156" t="s">
        <v>100</v>
      </c>
      <c r="T1298" s="156">
        <v>0</v>
      </c>
      <c r="U1298" s="156" t="s">
        <v>102</v>
      </c>
      <c r="V1298" s="157">
        <v>0</v>
      </c>
      <c r="W1298" s="158">
        <v>28</v>
      </c>
      <c r="X1298" s="159">
        <v>3</v>
      </c>
      <c r="Y1298" s="160">
        <v>3</v>
      </c>
      <c r="Z1298" s="161">
        <f t="shared" si="395"/>
        <v>61.32</v>
      </c>
      <c r="AA1298" s="155">
        <v>0</v>
      </c>
      <c r="AB1298" s="162" t="s">
        <v>80</v>
      </c>
      <c r="AC1298" s="163" t="s">
        <v>56</v>
      </c>
      <c r="AD1298" s="164" t="s">
        <v>56</v>
      </c>
      <c r="AE1298" s="163" t="s">
        <v>56</v>
      </c>
      <c r="AF1298" s="164">
        <f t="shared" si="396"/>
        <v>613.19999999999993</v>
      </c>
      <c r="AG1298" s="165">
        <f t="shared" si="397"/>
        <v>220752</v>
      </c>
      <c r="AH1298" s="166" t="s">
        <v>81</v>
      </c>
      <c r="AI1298" s="167"/>
      <c r="AJ1298" s="168"/>
      <c r="AK1298" s="169"/>
      <c r="AL1298" s="170"/>
      <c r="AM1298" s="171"/>
      <c r="AN1298" s="172"/>
      <c r="AO1298" s="173">
        <f t="shared" si="370"/>
        <v>0</v>
      </c>
      <c r="AP1298" s="174" t="s">
        <v>82</v>
      </c>
      <c r="AQ1298" s="175" t="str" cm="1">
        <f t="array" ref="AQ1298">_xlfn.IFS(OR($G1298="公衆街路灯A",$G1298="定額電灯"),$G1298&amp;AP1298,COUNTIF(G1298,"*従量電灯*"),G1298,1,"-")</f>
        <v>従量電灯</v>
      </c>
      <c r="AR1298" s="176" t="str" cm="1">
        <f t="array" ref="AR1298">_xlfn.IFS($AN1298=0,"-",OR($AH1298="対象外",$AH1298="-"),"-",OR($G1298="公衆街路灯A",$G1298="定額電灯"),_xlfn.XLOOKUP($AQ1298,削除禁止_電灯料金!$B:$B,削除禁止_電灯料金!$E:$E,0),1,"-")</f>
        <v>-</v>
      </c>
      <c r="AS1298" s="177" t="str" cm="1">
        <f t="array" ref="AS1298">_xlfn.IFS($AR1298="-","-",OR($G1298="公衆街路灯A",$G1298="定額電灯"),_xlfn.XLOOKUP(AQ1298,削除禁止_電灯料金!$B:$B,削除禁止_電灯料金!$D:$D,0),1,"-")</f>
        <v>-</v>
      </c>
      <c r="AT1298" s="176">
        <f>IFERROR(IF(OR($G1298="公衆街路灯A",$G1298="定額電灯"),"-",ROUND((_xlfn.XLOOKUP($AQ1298,削除禁止_電灯料金!$B:$B,削除禁止_電灯料金!$E:$E)*AM1298/1000*$K1298*$L1298/12),2)),"-")</f>
        <v>0</v>
      </c>
      <c r="AU1298" s="177">
        <f>IFERROR(IF(OR($G1298="公衆街路灯A",$G1298="定額電灯"),"-",ROUND((AM1298/1000*$K1298*$L1298/12)*_xlfn.XLOOKUP($A1298,削除禁止_電灯料金!K:K,削除禁止_電灯料金!M:M,"-"),2)),"-")</f>
        <v>0</v>
      </c>
      <c r="AV1298" s="178">
        <f>IFERROR(IF(OR($G1298="公衆街路灯A",$G1298="定額電灯"),ROUND((((AR1298+AS1298)*AN1298))*12*_xlfn.XLOOKUP($A1298,削除禁止_電灯料金!K:K,削除禁止_電灯料金!N:N),0),ROUND((AT1298+AU1298)*AN1298*12*_xlfn.XLOOKUP($A1298,削除禁止_電灯料金!K:K,削除禁止_電灯料金!N:N),0)),0)</f>
        <v>0</v>
      </c>
      <c r="AW1298" s="145"/>
    </row>
    <row r="1299" spans="1:49" ht="30" customHeight="1">
      <c r="A1299" s="1">
        <v>20</v>
      </c>
      <c r="B1299" s="319" t="s">
        <v>1247</v>
      </c>
      <c r="C1299" s="42"/>
      <c r="D1299" s="256" t="s">
        <v>82</v>
      </c>
      <c r="E1299" s="257" t="s">
        <v>71</v>
      </c>
      <c r="F1299" s="258" t="s">
        <v>1324</v>
      </c>
      <c r="G1299" s="353" t="s">
        <v>73</v>
      </c>
      <c r="H1299" s="279"/>
      <c r="I1299" s="150"/>
      <c r="J1299" s="151"/>
      <c r="K1299" s="213">
        <v>24</v>
      </c>
      <c r="L1299" s="214">
        <v>365</v>
      </c>
      <c r="M1299" s="154" t="s">
        <v>1323</v>
      </c>
      <c r="N1299" s="119" t="s">
        <v>86</v>
      </c>
      <c r="O1299" s="120">
        <v>1</v>
      </c>
      <c r="P1299" s="155" t="s">
        <v>434</v>
      </c>
      <c r="Q1299" s="155">
        <v>0</v>
      </c>
      <c r="R1299" s="155" t="s">
        <v>77</v>
      </c>
      <c r="S1299" s="156">
        <v>0</v>
      </c>
      <c r="T1299" s="156">
        <v>0</v>
      </c>
      <c r="U1299" s="156">
        <v>0</v>
      </c>
      <c r="V1299" s="157">
        <v>0</v>
      </c>
      <c r="W1299" s="158">
        <v>3</v>
      </c>
      <c r="X1299" s="159">
        <v>4</v>
      </c>
      <c r="Y1299" s="160">
        <v>4</v>
      </c>
      <c r="Z1299" s="161">
        <f t="shared" si="395"/>
        <v>8.76</v>
      </c>
      <c r="AA1299" s="155">
        <v>0</v>
      </c>
      <c r="AB1299" s="162" t="s">
        <v>80</v>
      </c>
      <c r="AC1299" s="163" t="s">
        <v>56</v>
      </c>
      <c r="AD1299" s="164" t="s">
        <v>56</v>
      </c>
      <c r="AE1299" s="163" t="s">
        <v>56</v>
      </c>
      <c r="AF1299" s="164">
        <f t="shared" si="396"/>
        <v>65.7</v>
      </c>
      <c r="AG1299" s="165">
        <f t="shared" si="397"/>
        <v>31536</v>
      </c>
      <c r="AH1299" s="166" t="s">
        <v>81</v>
      </c>
      <c r="AI1299" s="167"/>
      <c r="AJ1299" s="168"/>
      <c r="AK1299" s="169"/>
      <c r="AL1299" s="170"/>
      <c r="AM1299" s="171"/>
      <c r="AN1299" s="172"/>
      <c r="AO1299" s="173">
        <f t="shared" si="370"/>
        <v>0</v>
      </c>
      <c r="AP1299" s="174" t="s">
        <v>82</v>
      </c>
      <c r="AQ1299" s="175" t="str" cm="1">
        <f t="array" ref="AQ1299">_xlfn.IFS(OR($G1299="公衆街路灯A",$G1299="定額電灯"),$G1299&amp;AP1299,COUNTIF(G1299,"*従量電灯*"),G1299,1,"-")</f>
        <v>従量電灯</v>
      </c>
      <c r="AR1299" s="176" t="str" cm="1">
        <f t="array" ref="AR1299">_xlfn.IFS($AN1299=0,"-",OR($AH1299="対象外",$AH1299="-"),"-",OR($G1299="公衆街路灯A",$G1299="定額電灯"),_xlfn.XLOOKUP($AQ1299,削除禁止_電灯料金!$B:$B,削除禁止_電灯料金!$E:$E,0),1,"-")</f>
        <v>-</v>
      </c>
      <c r="AS1299" s="177" t="str" cm="1">
        <f t="array" ref="AS1299">_xlfn.IFS($AR1299="-","-",OR($G1299="公衆街路灯A",$G1299="定額電灯"),_xlfn.XLOOKUP(AQ1299,削除禁止_電灯料金!$B:$B,削除禁止_電灯料金!$D:$D,0),1,"-")</f>
        <v>-</v>
      </c>
      <c r="AT1299" s="176">
        <f>IFERROR(IF(OR($G1299="公衆街路灯A",$G1299="定額電灯"),"-",ROUND((_xlfn.XLOOKUP($AQ1299,削除禁止_電灯料金!$B:$B,削除禁止_電灯料金!$E:$E)*AM1299/1000*$K1299*$L1299/12),2)),"-")</f>
        <v>0</v>
      </c>
      <c r="AU1299" s="177">
        <f>IFERROR(IF(OR($G1299="公衆街路灯A",$G1299="定額電灯"),"-",ROUND((AM1299/1000*$K1299*$L1299/12)*_xlfn.XLOOKUP($A1299,削除禁止_電灯料金!K:K,削除禁止_電灯料金!M:M,"-"),2)),"-")</f>
        <v>0</v>
      </c>
      <c r="AV1299" s="178">
        <f>IFERROR(IF(OR($G1299="公衆街路灯A",$G1299="定額電灯"),ROUND((((AR1299+AS1299)*AN1299))*12*_xlfn.XLOOKUP($A1299,削除禁止_電灯料金!K:K,削除禁止_電灯料金!N:N),0),ROUND((AT1299+AU1299)*AN1299*12*_xlfn.XLOOKUP($A1299,削除禁止_電灯料金!K:K,削除禁止_電灯料金!N:N),0)),0)</f>
        <v>0</v>
      </c>
      <c r="AW1299" s="145"/>
    </row>
    <row r="1300" spans="1:49" ht="30" customHeight="1">
      <c r="A1300" s="1">
        <v>20</v>
      </c>
      <c r="B1300" s="319" t="s">
        <v>1247</v>
      </c>
      <c r="C1300" s="42"/>
      <c r="D1300" s="259" t="s">
        <v>82</v>
      </c>
      <c r="E1300" s="260" t="s">
        <v>71</v>
      </c>
      <c r="F1300" s="261" t="s">
        <v>396</v>
      </c>
      <c r="G1300" s="354" t="s">
        <v>73</v>
      </c>
      <c r="H1300" s="318" t="s">
        <v>567</v>
      </c>
      <c r="I1300" s="184"/>
      <c r="J1300" s="185"/>
      <c r="K1300" s="271">
        <v>5</v>
      </c>
      <c r="L1300" s="272">
        <v>243</v>
      </c>
      <c r="M1300" s="212" t="s">
        <v>1325</v>
      </c>
      <c r="N1300" s="189" t="s">
        <v>75</v>
      </c>
      <c r="O1300" s="190">
        <v>1</v>
      </c>
      <c r="P1300" s="191" t="s">
        <v>508</v>
      </c>
      <c r="Q1300" s="191">
        <v>0</v>
      </c>
      <c r="R1300" s="191" t="s">
        <v>1306</v>
      </c>
      <c r="S1300" s="192" t="s">
        <v>1326</v>
      </c>
      <c r="T1300" s="192">
        <v>0</v>
      </c>
      <c r="U1300" s="192">
        <v>0</v>
      </c>
      <c r="V1300" s="193">
        <v>0</v>
      </c>
      <c r="W1300" s="194">
        <v>90</v>
      </c>
      <c r="X1300" s="195">
        <v>5</v>
      </c>
      <c r="Y1300" s="196">
        <v>5</v>
      </c>
      <c r="Z1300" s="197">
        <v>0</v>
      </c>
      <c r="AA1300" s="191">
        <v>0</v>
      </c>
      <c r="AB1300" s="198" t="s">
        <v>80</v>
      </c>
      <c r="AC1300" s="199" t="s">
        <v>56</v>
      </c>
      <c r="AD1300" s="200" t="s">
        <v>56</v>
      </c>
      <c r="AE1300" s="199" t="s">
        <v>56</v>
      </c>
      <c r="AF1300" s="200">
        <v>0</v>
      </c>
      <c r="AG1300" s="201">
        <v>0</v>
      </c>
      <c r="AH1300" s="201" t="s">
        <v>124</v>
      </c>
      <c r="AI1300" s="202" t="s">
        <v>124</v>
      </c>
      <c r="AJ1300" s="203"/>
      <c r="AK1300" s="204"/>
      <c r="AL1300" s="194"/>
      <c r="AM1300" s="205"/>
      <c r="AN1300" s="206"/>
      <c r="AO1300" s="200">
        <f t="shared" si="370"/>
        <v>0</v>
      </c>
      <c r="AP1300" s="207" t="s">
        <v>82</v>
      </c>
      <c r="AQ1300" s="198" t="str" cm="1">
        <f t="array" ref="AQ1300">_xlfn.IFS(OR($G1300="公衆街路灯A",$G1300="定額電灯"),$G1300&amp;AP1300,COUNTIF(G1300,"*従量電灯*"),G1300,1,"-")</f>
        <v>従量電灯</v>
      </c>
      <c r="AR1300" s="208" t="str" cm="1">
        <f t="array" ref="AR1300">_xlfn.IFS($AN1300=0,"-",OR($AH1300="対象外",$AH1300="-"),"-",OR($G1300="公衆街路灯A",$G1300="定額電灯"),_xlfn.XLOOKUP($AQ1300,削除禁止_電灯料金!$B:$B,削除禁止_電灯料金!$E:$E,0),1,"-")</f>
        <v>-</v>
      </c>
      <c r="AS1300" s="209" t="str" cm="1">
        <f t="array" ref="AS1300">_xlfn.IFS($AR1300="-","-",OR($G1300="公衆街路灯A",$G1300="定額電灯"),_xlfn.XLOOKUP(AQ1300,削除禁止_電灯料金!$B:$B,削除禁止_電灯料金!$D:$D,0),1,"-")</f>
        <v>-</v>
      </c>
      <c r="AT1300" s="208">
        <f>IFERROR(IF(OR($G1300="公衆街路灯A",$G1300="定額電灯"),"-",ROUND((_xlfn.XLOOKUP($AQ1300,削除禁止_電灯料金!$B:$B,削除禁止_電灯料金!$E:$E)*AM1300/1000*$K1300*$L1300/12),2)),"-")</f>
        <v>0</v>
      </c>
      <c r="AU1300" s="209">
        <f>IFERROR(IF(OR($G1300="公衆街路灯A",$G1300="定額電灯"),"-",ROUND((AM1300/1000*$K1300*$L1300/12)*_xlfn.XLOOKUP($A1300,削除禁止_電灯料金!K:K,削除禁止_電灯料金!M:M,"-"),2)),"-")</f>
        <v>0</v>
      </c>
      <c r="AV1300" s="210">
        <f>IFERROR(IF(OR($G1300="公衆街路灯A",$G1300="定額電灯"),ROUND((((AR1300+AS1300)*AN1300))*12*_xlfn.XLOOKUP($A1300,削除禁止_電灯料金!K:K,削除禁止_電灯料金!N:N),0),ROUND((AT1300+AU1300)*AN1300*12*_xlfn.XLOOKUP($A1300,削除禁止_電灯料金!K:K,削除禁止_電灯料金!N:N),0)),0)</f>
        <v>0</v>
      </c>
      <c r="AW1300" s="145"/>
    </row>
    <row r="1301" spans="1:49" ht="30" customHeight="1">
      <c r="A1301" s="1">
        <v>20</v>
      </c>
      <c r="B1301" s="319" t="s">
        <v>1247</v>
      </c>
      <c r="C1301" s="42"/>
      <c r="D1301" s="256" t="s">
        <v>82</v>
      </c>
      <c r="E1301" s="257" t="s">
        <v>71</v>
      </c>
      <c r="F1301" s="258" t="s">
        <v>506</v>
      </c>
      <c r="G1301" s="353" t="s">
        <v>73</v>
      </c>
      <c r="H1301" s="279"/>
      <c r="I1301" s="150"/>
      <c r="J1301" s="151"/>
      <c r="K1301" s="213">
        <v>5</v>
      </c>
      <c r="L1301" s="214">
        <v>243</v>
      </c>
      <c r="M1301" s="154" t="s">
        <v>1327</v>
      </c>
      <c r="N1301" s="119" t="s">
        <v>120</v>
      </c>
      <c r="O1301" s="120">
        <v>1</v>
      </c>
      <c r="P1301" s="155" t="s">
        <v>1328</v>
      </c>
      <c r="Q1301" s="155">
        <v>0</v>
      </c>
      <c r="R1301" s="155">
        <v>0</v>
      </c>
      <c r="S1301" s="156">
        <v>0</v>
      </c>
      <c r="T1301" s="156">
        <v>0</v>
      </c>
      <c r="U1301" s="156" t="s">
        <v>218</v>
      </c>
      <c r="V1301" s="157">
        <v>0</v>
      </c>
      <c r="W1301" s="158">
        <v>18</v>
      </c>
      <c r="X1301" s="159">
        <v>10</v>
      </c>
      <c r="Y1301" s="160">
        <v>10</v>
      </c>
      <c r="Z1301" s="161">
        <f t="shared" ref="Z1301:Z1309" si="398">K1301*L1301*W1301*Y1301/12/1000</f>
        <v>18.225000000000001</v>
      </c>
      <c r="AA1301" s="155">
        <v>0</v>
      </c>
      <c r="AB1301" s="162" t="s">
        <v>80</v>
      </c>
      <c r="AC1301" s="163" t="s">
        <v>56</v>
      </c>
      <c r="AD1301" s="164" t="s">
        <v>56</v>
      </c>
      <c r="AE1301" s="163" t="s">
        <v>56</v>
      </c>
      <c r="AF1301" s="164">
        <f t="shared" ref="AF1301:AF1309" si="399">$B$2*Z1301/Y1301</f>
        <v>54.674999999999997</v>
      </c>
      <c r="AG1301" s="165">
        <f t="shared" ref="AG1301:AG1309" si="400">Y1301*AF1301*120</f>
        <v>65610</v>
      </c>
      <c r="AH1301" s="166" t="s">
        <v>81</v>
      </c>
      <c r="AI1301" s="167"/>
      <c r="AJ1301" s="168"/>
      <c r="AK1301" s="169"/>
      <c r="AL1301" s="170"/>
      <c r="AM1301" s="171"/>
      <c r="AN1301" s="172"/>
      <c r="AO1301" s="173">
        <f t="shared" si="370"/>
        <v>0</v>
      </c>
      <c r="AP1301" s="174" t="s">
        <v>82</v>
      </c>
      <c r="AQ1301" s="175" t="str" cm="1">
        <f t="array" ref="AQ1301">_xlfn.IFS(OR($G1301="公衆街路灯A",$G1301="定額電灯"),$G1301&amp;AP1301,COUNTIF(G1301,"*従量電灯*"),G1301,1,"-")</f>
        <v>従量電灯</v>
      </c>
      <c r="AR1301" s="176" t="str" cm="1">
        <f t="array" ref="AR1301">_xlfn.IFS($AN1301=0,"-",OR($AH1301="対象外",$AH1301="-"),"-",OR($G1301="公衆街路灯A",$G1301="定額電灯"),_xlfn.XLOOKUP($AQ1301,削除禁止_電灯料金!$B:$B,削除禁止_電灯料金!$E:$E,0),1,"-")</f>
        <v>-</v>
      </c>
      <c r="AS1301" s="177" t="str" cm="1">
        <f t="array" ref="AS1301">_xlfn.IFS($AR1301="-","-",OR($G1301="公衆街路灯A",$G1301="定額電灯"),_xlfn.XLOOKUP(AQ1301,削除禁止_電灯料金!$B:$B,削除禁止_電灯料金!$D:$D,0),1,"-")</f>
        <v>-</v>
      </c>
      <c r="AT1301" s="176">
        <f>IFERROR(IF(OR($G1301="公衆街路灯A",$G1301="定額電灯"),"-",ROUND((_xlfn.XLOOKUP($AQ1301,削除禁止_電灯料金!$B:$B,削除禁止_電灯料金!$E:$E)*AM1301/1000*$K1301*$L1301/12),2)),"-")</f>
        <v>0</v>
      </c>
      <c r="AU1301" s="177">
        <f>IFERROR(IF(OR($G1301="公衆街路灯A",$G1301="定額電灯"),"-",ROUND((AM1301/1000*$K1301*$L1301/12)*_xlfn.XLOOKUP($A1301,削除禁止_電灯料金!K:K,削除禁止_電灯料金!M:M,"-"),2)),"-")</f>
        <v>0</v>
      </c>
      <c r="AV1301" s="178">
        <f>IFERROR(IF(OR($G1301="公衆街路灯A",$G1301="定額電灯"),ROUND((((AR1301+AS1301)*AN1301))*12*_xlfn.XLOOKUP($A1301,削除禁止_電灯料金!K:K,削除禁止_電灯料金!N:N),0),ROUND((AT1301+AU1301)*AN1301*12*_xlfn.XLOOKUP($A1301,削除禁止_電灯料金!K:K,削除禁止_電灯料金!N:N),0)),0)</f>
        <v>0</v>
      </c>
      <c r="AW1301" s="145"/>
    </row>
    <row r="1302" spans="1:49" ht="30" customHeight="1">
      <c r="A1302" s="1">
        <v>20</v>
      </c>
      <c r="B1302" s="319" t="s">
        <v>1247</v>
      </c>
      <c r="C1302" s="42"/>
      <c r="D1302" s="256" t="s">
        <v>82</v>
      </c>
      <c r="E1302" s="257" t="s">
        <v>1329</v>
      </c>
      <c r="F1302" s="258" t="s">
        <v>1330</v>
      </c>
      <c r="G1302" s="353" t="s">
        <v>73</v>
      </c>
      <c r="H1302" s="279"/>
      <c r="I1302" s="150"/>
      <c r="J1302" s="151"/>
      <c r="K1302" s="213">
        <v>0.99</v>
      </c>
      <c r="L1302" s="214">
        <v>133</v>
      </c>
      <c r="M1302" s="154" t="s">
        <v>1331</v>
      </c>
      <c r="N1302" s="119" t="s">
        <v>234</v>
      </c>
      <c r="O1302" s="120">
        <v>2</v>
      </c>
      <c r="P1302" s="155" t="s">
        <v>294</v>
      </c>
      <c r="Q1302" s="155">
        <v>0</v>
      </c>
      <c r="R1302" s="155">
        <v>0</v>
      </c>
      <c r="S1302" s="156">
        <v>0</v>
      </c>
      <c r="T1302" s="156">
        <v>0</v>
      </c>
      <c r="U1302" s="156">
        <v>0</v>
      </c>
      <c r="V1302" s="157">
        <v>0</v>
      </c>
      <c r="W1302" s="158">
        <v>47</v>
      </c>
      <c r="X1302" s="159">
        <v>4</v>
      </c>
      <c r="Y1302" s="160">
        <v>8</v>
      </c>
      <c r="Z1302" s="161">
        <f t="shared" si="398"/>
        <v>4.1256599999999999</v>
      </c>
      <c r="AA1302" s="155">
        <v>0</v>
      </c>
      <c r="AB1302" s="162" t="s">
        <v>80</v>
      </c>
      <c r="AC1302" s="163" t="s">
        <v>56</v>
      </c>
      <c r="AD1302" s="164" t="s">
        <v>56</v>
      </c>
      <c r="AE1302" s="163" t="s">
        <v>56</v>
      </c>
      <c r="AF1302" s="164">
        <f t="shared" si="399"/>
        <v>15.471225</v>
      </c>
      <c r="AG1302" s="165">
        <f t="shared" si="400"/>
        <v>14852.376</v>
      </c>
      <c r="AH1302" s="166" t="s">
        <v>113</v>
      </c>
      <c r="AI1302" s="167"/>
      <c r="AJ1302" s="168"/>
      <c r="AK1302" s="169"/>
      <c r="AL1302" s="170"/>
      <c r="AM1302" s="171"/>
      <c r="AN1302" s="172"/>
      <c r="AO1302" s="173">
        <f t="shared" si="370"/>
        <v>0</v>
      </c>
      <c r="AP1302" s="174" t="s">
        <v>82</v>
      </c>
      <c r="AQ1302" s="175" t="str" cm="1">
        <f t="array" ref="AQ1302">_xlfn.IFS(OR($G1302="公衆街路灯A",$G1302="定額電灯"),$G1302&amp;AP1302,COUNTIF(G1302,"*従量電灯*"),G1302,1,"-")</f>
        <v>従量電灯</v>
      </c>
      <c r="AR1302" s="176" t="str" cm="1">
        <f t="array" ref="AR1302">_xlfn.IFS($AN1302=0,"-",OR($AH1302="対象外",$AH1302="-"),"-",OR($G1302="公衆街路灯A",$G1302="定額電灯"),_xlfn.XLOOKUP($AQ1302,削除禁止_電灯料金!$B:$B,削除禁止_電灯料金!$E:$E,0),1,"-")</f>
        <v>-</v>
      </c>
      <c r="AS1302" s="177" t="str" cm="1">
        <f t="array" ref="AS1302">_xlfn.IFS($AR1302="-","-",OR($G1302="公衆街路灯A",$G1302="定額電灯"),_xlfn.XLOOKUP(AQ1302,削除禁止_電灯料金!$B:$B,削除禁止_電灯料金!$D:$D,0),1,"-")</f>
        <v>-</v>
      </c>
      <c r="AT1302" s="176">
        <f>IFERROR(IF(OR($G1302="公衆街路灯A",$G1302="定額電灯"),"-",ROUND((_xlfn.XLOOKUP($AQ1302,削除禁止_電灯料金!$B:$B,削除禁止_電灯料金!$E:$E)*AM1302/1000*$K1302*$L1302/12),2)),"-")</f>
        <v>0</v>
      </c>
      <c r="AU1302" s="177">
        <f>IFERROR(IF(OR($G1302="公衆街路灯A",$G1302="定額電灯"),"-",ROUND((AM1302/1000*$K1302*$L1302/12)*_xlfn.XLOOKUP($A1302,削除禁止_電灯料金!K:K,削除禁止_電灯料金!M:M,"-"),2)),"-")</f>
        <v>0</v>
      </c>
      <c r="AV1302" s="178">
        <f>IFERROR(IF(OR($G1302="公衆街路灯A",$G1302="定額電灯"),ROUND((((AR1302+AS1302)*AN1302))*12*_xlfn.XLOOKUP($A1302,削除禁止_電灯料金!K:K,削除禁止_電灯料金!N:N),0),ROUND((AT1302+AU1302)*AN1302*12*_xlfn.XLOOKUP($A1302,削除禁止_電灯料金!K:K,削除禁止_電灯料金!N:N),0)),0)</f>
        <v>0</v>
      </c>
      <c r="AW1302" s="145"/>
    </row>
    <row r="1303" spans="1:49" ht="30" customHeight="1">
      <c r="A1303" s="1">
        <v>20</v>
      </c>
      <c r="B1303" s="319" t="s">
        <v>1247</v>
      </c>
      <c r="C1303" s="42"/>
      <c r="D1303" s="256" t="s">
        <v>82</v>
      </c>
      <c r="E1303" s="257" t="s">
        <v>252</v>
      </c>
      <c r="F1303" s="258" t="s">
        <v>493</v>
      </c>
      <c r="G1303" s="353" t="s">
        <v>73</v>
      </c>
      <c r="H1303" s="279"/>
      <c r="I1303" s="150"/>
      <c r="J1303" s="151"/>
      <c r="K1303" s="213">
        <v>1</v>
      </c>
      <c r="L1303" s="214">
        <v>12</v>
      </c>
      <c r="M1303" s="154" t="s">
        <v>1257</v>
      </c>
      <c r="N1303" s="119" t="s">
        <v>134</v>
      </c>
      <c r="O1303" s="120">
        <v>2</v>
      </c>
      <c r="P1303" s="155" t="s">
        <v>294</v>
      </c>
      <c r="Q1303" s="155">
        <v>0</v>
      </c>
      <c r="R1303" s="155">
        <v>0</v>
      </c>
      <c r="S1303" s="156">
        <v>0</v>
      </c>
      <c r="T1303" s="156">
        <v>0</v>
      </c>
      <c r="U1303" s="156">
        <v>0</v>
      </c>
      <c r="V1303" s="157">
        <v>0</v>
      </c>
      <c r="W1303" s="158">
        <v>47</v>
      </c>
      <c r="X1303" s="159">
        <v>2</v>
      </c>
      <c r="Y1303" s="160">
        <v>4</v>
      </c>
      <c r="Z1303" s="161">
        <f t="shared" si="398"/>
        <v>0.188</v>
      </c>
      <c r="AA1303" s="155">
        <v>0</v>
      </c>
      <c r="AB1303" s="162" t="s">
        <v>80</v>
      </c>
      <c r="AC1303" s="163" t="s">
        <v>56</v>
      </c>
      <c r="AD1303" s="164" t="s">
        <v>56</v>
      </c>
      <c r="AE1303" s="163" t="s">
        <v>56</v>
      </c>
      <c r="AF1303" s="164">
        <f t="shared" si="399"/>
        <v>1.41</v>
      </c>
      <c r="AG1303" s="165">
        <f t="shared" si="400"/>
        <v>676.8</v>
      </c>
      <c r="AH1303" s="166" t="s">
        <v>113</v>
      </c>
      <c r="AI1303" s="167"/>
      <c r="AJ1303" s="168"/>
      <c r="AK1303" s="169"/>
      <c r="AL1303" s="170"/>
      <c r="AM1303" s="171"/>
      <c r="AN1303" s="172"/>
      <c r="AO1303" s="173">
        <f t="shared" si="370"/>
        <v>0</v>
      </c>
      <c r="AP1303" s="174" t="s">
        <v>82</v>
      </c>
      <c r="AQ1303" s="175" t="str" cm="1">
        <f t="array" ref="AQ1303">_xlfn.IFS(OR($G1303="公衆街路灯A",$G1303="定額電灯"),$G1303&amp;AP1303,COUNTIF(G1303,"*従量電灯*"),G1303,1,"-")</f>
        <v>従量電灯</v>
      </c>
      <c r="AR1303" s="176" t="str" cm="1">
        <f t="array" ref="AR1303">_xlfn.IFS($AN1303=0,"-",OR($AH1303="対象外",$AH1303="-"),"-",OR($G1303="公衆街路灯A",$G1303="定額電灯"),_xlfn.XLOOKUP($AQ1303,削除禁止_電灯料金!$B:$B,削除禁止_電灯料金!$E:$E,0),1,"-")</f>
        <v>-</v>
      </c>
      <c r="AS1303" s="177" t="str" cm="1">
        <f t="array" ref="AS1303">_xlfn.IFS($AR1303="-","-",OR($G1303="公衆街路灯A",$G1303="定額電灯"),_xlfn.XLOOKUP(AQ1303,削除禁止_電灯料金!$B:$B,削除禁止_電灯料金!$D:$D,0),1,"-")</f>
        <v>-</v>
      </c>
      <c r="AT1303" s="176">
        <f>IFERROR(IF(OR($G1303="公衆街路灯A",$G1303="定額電灯"),"-",ROUND((_xlfn.XLOOKUP($AQ1303,削除禁止_電灯料金!$B:$B,削除禁止_電灯料金!$E:$E)*AM1303/1000*$K1303*$L1303/12),2)),"-")</f>
        <v>0</v>
      </c>
      <c r="AU1303" s="177">
        <f>IFERROR(IF(OR($G1303="公衆街路灯A",$G1303="定額電灯"),"-",ROUND((AM1303/1000*$K1303*$L1303/12)*_xlfn.XLOOKUP($A1303,削除禁止_電灯料金!K:K,削除禁止_電灯料金!M:M,"-"),2)),"-")</f>
        <v>0</v>
      </c>
      <c r="AV1303" s="178">
        <f>IFERROR(IF(OR($G1303="公衆街路灯A",$G1303="定額電灯"),ROUND((((AR1303+AS1303)*AN1303))*12*_xlfn.XLOOKUP($A1303,削除禁止_電灯料金!K:K,削除禁止_電灯料金!N:N),0),ROUND((AT1303+AU1303)*AN1303*12*_xlfn.XLOOKUP($A1303,削除禁止_電灯料金!K:K,削除禁止_電灯料金!N:N),0)),0)</f>
        <v>0</v>
      </c>
      <c r="AW1303" s="145"/>
    </row>
    <row r="1304" spans="1:49" ht="30" customHeight="1">
      <c r="A1304" s="1">
        <v>20</v>
      </c>
      <c r="B1304" s="319" t="s">
        <v>1247</v>
      </c>
      <c r="C1304" s="42"/>
      <c r="D1304" s="256" t="s">
        <v>82</v>
      </c>
      <c r="E1304" s="257" t="s">
        <v>252</v>
      </c>
      <c r="F1304" s="258" t="s">
        <v>1332</v>
      </c>
      <c r="G1304" s="353" t="s">
        <v>73</v>
      </c>
      <c r="H1304" s="279"/>
      <c r="I1304" s="150"/>
      <c r="J1304" s="151"/>
      <c r="K1304" s="213">
        <v>0.9</v>
      </c>
      <c r="L1304" s="214">
        <v>109</v>
      </c>
      <c r="M1304" s="154" t="s">
        <v>1333</v>
      </c>
      <c r="N1304" s="119" t="s">
        <v>134</v>
      </c>
      <c r="O1304" s="120">
        <v>2</v>
      </c>
      <c r="P1304" s="155" t="s">
        <v>294</v>
      </c>
      <c r="Q1304" s="155">
        <v>0</v>
      </c>
      <c r="R1304" s="155">
        <v>0</v>
      </c>
      <c r="S1304" s="156" t="s">
        <v>908</v>
      </c>
      <c r="T1304" s="156">
        <v>0</v>
      </c>
      <c r="U1304" s="156">
        <v>0</v>
      </c>
      <c r="V1304" s="157">
        <v>0</v>
      </c>
      <c r="W1304" s="158">
        <v>47</v>
      </c>
      <c r="X1304" s="159">
        <v>4</v>
      </c>
      <c r="Y1304" s="160">
        <v>8</v>
      </c>
      <c r="Z1304" s="161">
        <f t="shared" si="398"/>
        <v>3.0738000000000008</v>
      </c>
      <c r="AA1304" s="155">
        <v>0</v>
      </c>
      <c r="AB1304" s="162" t="s">
        <v>80</v>
      </c>
      <c r="AC1304" s="163" t="s">
        <v>56</v>
      </c>
      <c r="AD1304" s="164" t="s">
        <v>56</v>
      </c>
      <c r="AE1304" s="163" t="s">
        <v>56</v>
      </c>
      <c r="AF1304" s="164">
        <f t="shared" si="399"/>
        <v>11.526750000000003</v>
      </c>
      <c r="AG1304" s="165">
        <f t="shared" si="400"/>
        <v>11065.680000000004</v>
      </c>
      <c r="AH1304" s="166" t="s">
        <v>113</v>
      </c>
      <c r="AI1304" s="167"/>
      <c r="AJ1304" s="168"/>
      <c r="AK1304" s="169"/>
      <c r="AL1304" s="170"/>
      <c r="AM1304" s="171"/>
      <c r="AN1304" s="172"/>
      <c r="AO1304" s="173">
        <f t="shared" si="370"/>
        <v>0</v>
      </c>
      <c r="AP1304" s="174" t="s">
        <v>82</v>
      </c>
      <c r="AQ1304" s="175" t="str" cm="1">
        <f t="array" ref="AQ1304">_xlfn.IFS(OR($G1304="公衆街路灯A",$G1304="定額電灯"),$G1304&amp;AP1304,COUNTIF(G1304,"*従量電灯*"),G1304,1,"-")</f>
        <v>従量電灯</v>
      </c>
      <c r="AR1304" s="176" t="str" cm="1">
        <f t="array" ref="AR1304">_xlfn.IFS($AN1304=0,"-",OR($AH1304="対象外",$AH1304="-"),"-",OR($G1304="公衆街路灯A",$G1304="定額電灯"),_xlfn.XLOOKUP($AQ1304,削除禁止_電灯料金!$B:$B,削除禁止_電灯料金!$E:$E,0),1,"-")</f>
        <v>-</v>
      </c>
      <c r="AS1304" s="177" t="str" cm="1">
        <f t="array" ref="AS1304">_xlfn.IFS($AR1304="-","-",OR($G1304="公衆街路灯A",$G1304="定額電灯"),_xlfn.XLOOKUP(AQ1304,削除禁止_電灯料金!$B:$B,削除禁止_電灯料金!$D:$D,0),1,"-")</f>
        <v>-</v>
      </c>
      <c r="AT1304" s="176">
        <f>IFERROR(IF(OR($G1304="公衆街路灯A",$G1304="定額電灯"),"-",ROUND((_xlfn.XLOOKUP($AQ1304,削除禁止_電灯料金!$B:$B,削除禁止_電灯料金!$E:$E)*AM1304/1000*$K1304*$L1304/12),2)),"-")</f>
        <v>0</v>
      </c>
      <c r="AU1304" s="177">
        <f>IFERROR(IF(OR($G1304="公衆街路灯A",$G1304="定額電灯"),"-",ROUND((AM1304/1000*$K1304*$L1304/12)*_xlfn.XLOOKUP($A1304,削除禁止_電灯料金!K:K,削除禁止_電灯料金!M:M,"-"),2)),"-")</f>
        <v>0</v>
      </c>
      <c r="AV1304" s="178">
        <f>IFERROR(IF(OR($G1304="公衆街路灯A",$G1304="定額電灯"),ROUND((((AR1304+AS1304)*AN1304))*12*_xlfn.XLOOKUP($A1304,削除禁止_電灯料金!K:K,削除禁止_電灯料金!N:N),0),ROUND((AT1304+AU1304)*AN1304*12*_xlfn.XLOOKUP($A1304,削除禁止_電灯料金!K:K,削除禁止_電灯料金!N:N),0)),0)</f>
        <v>0</v>
      </c>
      <c r="AW1304" s="145"/>
    </row>
    <row r="1305" spans="1:49" ht="30" customHeight="1">
      <c r="A1305" s="1">
        <v>20</v>
      </c>
      <c r="B1305" s="319" t="s">
        <v>1247</v>
      </c>
      <c r="C1305" s="42"/>
      <c r="D1305" s="256" t="s">
        <v>82</v>
      </c>
      <c r="E1305" s="257" t="s">
        <v>252</v>
      </c>
      <c r="F1305" s="258" t="s">
        <v>1332</v>
      </c>
      <c r="G1305" s="353" t="s">
        <v>73</v>
      </c>
      <c r="H1305" s="279"/>
      <c r="I1305" s="150"/>
      <c r="J1305" s="151"/>
      <c r="K1305" s="213">
        <v>0.9</v>
      </c>
      <c r="L1305" s="214">
        <v>109</v>
      </c>
      <c r="M1305" s="154" t="s">
        <v>1334</v>
      </c>
      <c r="N1305" s="119" t="s">
        <v>134</v>
      </c>
      <c r="O1305" s="120">
        <v>2</v>
      </c>
      <c r="P1305" s="155" t="s">
        <v>294</v>
      </c>
      <c r="Q1305" s="155">
        <v>0</v>
      </c>
      <c r="R1305" s="155">
        <v>0</v>
      </c>
      <c r="S1305" s="156" t="s">
        <v>912</v>
      </c>
      <c r="T1305" s="156">
        <v>0</v>
      </c>
      <c r="U1305" s="156">
        <v>0</v>
      </c>
      <c r="V1305" s="157">
        <v>0</v>
      </c>
      <c r="W1305" s="158">
        <v>47</v>
      </c>
      <c r="X1305" s="159">
        <v>4</v>
      </c>
      <c r="Y1305" s="160">
        <v>8</v>
      </c>
      <c r="Z1305" s="161">
        <f t="shared" si="398"/>
        <v>3.0738000000000008</v>
      </c>
      <c r="AA1305" s="155">
        <v>0</v>
      </c>
      <c r="AB1305" s="162" t="s">
        <v>80</v>
      </c>
      <c r="AC1305" s="163" t="s">
        <v>56</v>
      </c>
      <c r="AD1305" s="164" t="s">
        <v>56</v>
      </c>
      <c r="AE1305" s="163" t="s">
        <v>56</v>
      </c>
      <c r="AF1305" s="164">
        <f t="shared" si="399"/>
        <v>11.526750000000003</v>
      </c>
      <c r="AG1305" s="165">
        <f t="shared" si="400"/>
        <v>11065.680000000004</v>
      </c>
      <c r="AH1305" s="166" t="s">
        <v>113</v>
      </c>
      <c r="AI1305" s="167"/>
      <c r="AJ1305" s="168"/>
      <c r="AK1305" s="169"/>
      <c r="AL1305" s="170"/>
      <c r="AM1305" s="171"/>
      <c r="AN1305" s="172"/>
      <c r="AO1305" s="173">
        <f t="shared" ref="AO1305:AO1335" si="401">IFERROR((AM1305/1000)*K1305*L1305*AN1305/12,0)</f>
        <v>0</v>
      </c>
      <c r="AP1305" s="174" t="s">
        <v>82</v>
      </c>
      <c r="AQ1305" s="175" t="str" cm="1">
        <f t="array" ref="AQ1305">_xlfn.IFS(OR($G1305="公衆街路灯A",$G1305="定額電灯"),$G1305&amp;AP1305,COUNTIF(G1305,"*従量電灯*"),G1305,1,"-")</f>
        <v>従量電灯</v>
      </c>
      <c r="AR1305" s="176" t="str" cm="1">
        <f t="array" ref="AR1305">_xlfn.IFS($AN1305=0,"-",OR($AH1305="対象外",$AH1305="-"),"-",OR($G1305="公衆街路灯A",$G1305="定額電灯"),_xlfn.XLOOKUP($AQ1305,削除禁止_電灯料金!$B:$B,削除禁止_電灯料金!$E:$E,0),1,"-")</f>
        <v>-</v>
      </c>
      <c r="AS1305" s="177" t="str" cm="1">
        <f t="array" ref="AS1305">_xlfn.IFS($AR1305="-","-",OR($G1305="公衆街路灯A",$G1305="定額電灯"),_xlfn.XLOOKUP(AQ1305,削除禁止_電灯料金!$B:$B,削除禁止_電灯料金!$D:$D,0),1,"-")</f>
        <v>-</v>
      </c>
      <c r="AT1305" s="176">
        <f>IFERROR(IF(OR($G1305="公衆街路灯A",$G1305="定額電灯"),"-",ROUND((_xlfn.XLOOKUP($AQ1305,削除禁止_電灯料金!$B:$B,削除禁止_電灯料金!$E:$E)*AM1305/1000*$K1305*$L1305/12),2)),"-")</f>
        <v>0</v>
      </c>
      <c r="AU1305" s="177">
        <f>IFERROR(IF(OR($G1305="公衆街路灯A",$G1305="定額電灯"),"-",ROUND((AM1305/1000*$K1305*$L1305/12)*_xlfn.XLOOKUP($A1305,削除禁止_電灯料金!K:K,削除禁止_電灯料金!M:M,"-"),2)),"-")</f>
        <v>0</v>
      </c>
      <c r="AV1305" s="178">
        <f>IFERROR(IF(OR($G1305="公衆街路灯A",$G1305="定額電灯"),ROUND((((AR1305+AS1305)*AN1305))*12*_xlfn.XLOOKUP($A1305,削除禁止_電灯料金!K:K,削除禁止_電灯料金!N:N),0),ROUND((AT1305+AU1305)*AN1305*12*_xlfn.XLOOKUP($A1305,削除禁止_電灯料金!K:K,削除禁止_電灯料金!N:N),0)),0)</f>
        <v>0</v>
      </c>
      <c r="AW1305" s="145"/>
    </row>
    <row r="1306" spans="1:49" ht="30" customHeight="1">
      <c r="A1306" s="1">
        <v>20</v>
      </c>
      <c r="B1306" s="319" t="s">
        <v>1247</v>
      </c>
      <c r="C1306" s="42"/>
      <c r="D1306" s="256" t="s">
        <v>82</v>
      </c>
      <c r="E1306" s="257" t="s">
        <v>252</v>
      </c>
      <c r="F1306" s="258" t="s">
        <v>1335</v>
      </c>
      <c r="G1306" s="353" t="s">
        <v>73</v>
      </c>
      <c r="H1306" s="279"/>
      <c r="I1306" s="150"/>
      <c r="J1306" s="151"/>
      <c r="K1306" s="213">
        <v>1</v>
      </c>
      <c r="L1306" s="214">
        <v>12</v>
      </c>
      <c r="M1306" s="154" t="s">
        <v>1262</v>
      </c>
      <c r="N1306" s="119" t="s">
        <v>134</v>
      </c>
      <c r="O1306" s="120">
        <v>2</v>
      </c>
      <c r="P1306" s="155" t="s">
        <v>135</v>
      </c>
      <c r="Q1306" s="155">
        <v>0</v>
      </c>
      <c r="R1306" s="155">
        <v>0</v>
      </c>
      <c r="S1306" s="156">
        <v>0</v>
      </c>
      <c r="T1306" s="156">
        <v>0</v>
      </c>
      <c r="U1306" s="156">
        <v>0</v>
      </c>
      <c r="V1306" s="157">
        <v>0</v>
      </c>
      <c r="W1306" s="158">
        <v>28</v>
      </c>
      <c r="X1306" s="159">
        <v>1</v>
      </c>
      <c r="Y1306" s="160">
        <v>2</v>
      </c>
      <c r="Z1306" s="161">
        <f t="shared" si="398"/>
        <v>5.6000000000000001E-2</v>
      </c>
      <c r="AA1306" s="155">
        <v>0</v>
      </c>
      <c r="AB1306" s="162" t="s">
        <v>80</v>
      </c>
      <c r="AC1306" s="163" t="s">
        <v>56</v>
      </c>
      <c r="AD1306" s="164" t="s">
        <v>56</v>
      </c>
      <c r="AE1306" s="163" t="s">
        <v>56</v>
      </c>
      <c r="AF1306" s="164">
        <f t="shared" si="399"/>
        <v>0.84</v>
      </c>
      <c r="AG1306" s="165">
        <f t="shared" si="400"/>
        <v>201.6</v>
      </c>
      <c r="AH1306" s="166" t="s">
        <v>113</v>
      </c>
      <c r="AI1306" s="167"/>
      <c r="AJ1306" s="168"/>
      <c r="AK1306" s="169"/>
      <c r="AL1306" s="170"/>
      <c r="AM1306" s="171"/>
      <c r="AN1306" s="172"/>
      <c r="AO1306" s="173">
        <f t="shared" si="401"/>
        <v>0</v>
      </c>
      <c r="AP1306" s="174" t="s">
        <v>82</v>
      </c>
      <c r="AQ1306" s="175" t="str" cm="1">
        <f t="array" ref="AQ1306">_xlfn.IFS(OR($G1306="公衆街路灯A",$G1306="定額電灯"),$G1306&amp;AP1306,COUNTIF(G1306,"*従量電灯*"),G1306,1,"-")</f>
        <v>従量電灯</v>
      </c>
      <c r="AR1306" s="176" t="str" cm="1">
        <f t="array" ref="AR1306">_xlfn.IFS($AN1306=0,"-",OR($AH1306="対象外",$AH1306="-"),"-",OR($G1306="公衆街路灯A",$G1306="定額電灯"),_xlfn.XLOOKUP($AQ1306,削除禁止_電灯料金!$B:$B,削除禁止_電灯料金!$E:$E,0),1,"-")</f>
        <v>-</v>
      </c>
      <c r="AS1306" s="177" t="str" cm="1">
        <f t="array" ref="AS1306">_xlfn.IFS($AR1306="-","-",OR($G1306="公衆街路灯A",$G1306="定額電灯"),_xlfn.XLOOKUP(AQ1306,削除禁止_電灯料金!$B:$B,削除禁止_電灯料金!$D:$D,0),1,"-")</f>
        <v>-</v>
      </c>
      <c r="AT1306" s="176">
        <f>IFERROR(IF(OR($G1306="公衆街路灯A",$G1306="定額電灯"),"-",ROUND((_xlfn.XLOOKUP($AQ1306,削除禁止_電灯料金!$B:$B,削除禁止_電灯料金!$E:$E)*AM1306/1000*$K1306*$L1306/12),2)),"-")</f>
        <v>0</v>
      </c>
      <c r="AU1306" s="177">
        <f>IFERROR(IF(OR($G1306="公衆街路灯A",$G1306="定額電灯"),"-",ROUND((AM1306/1000*$K1306*$L1306/12)*_xlfn.XLOOKUP($A1306,削除禁止_電灯料金!K:K,削除禁止_電灯料金!M:M,"-"),2)),"-")</f>
        <v>0</v>
      </c>
      <c r="AV1306" s="178">
        <f>IFERROR(IF(OR($G1306="公衆街路灯A",$G1306="定額電灯"),ROUND((((AR1306+AS1306)*AN1306))*12*_xlfn.XLOOKUP($A1306,削除禁止_電灯料金!K:K,削除禁止_電灯料金!N:N),0),ROUND((AT1306+AU1306)*AN1306*12*_xlfn.XLOOKUP($A1306,削除禁止_電灯料金!K:K,削除禁止_電灯料金!N:N),0)),0)</f>
        <v>0</v>
      </c>
      <c r="AW1306" s="145"/>
    </row>
    <row r="1307" spans="1:49" ht="30" customHeight="1">
      <c r="A1307" s="1">
        <v>20</v>
      </c>
      <c r="B1307" s="319" t="s">
        <v>1247</v>
      </c>
      <c r="C1307" s="42"/>
      <c r="D1307" s="256" t="s">
        <v>82</v>
      </c>
      <c r="E1307" s="257" t="s">
        <v>252</v>
      </c>
      <c r="F1307" s="258" t="s">
        <v>500</v>
      </c>
      <c r="G1307" s="353" t="s">
        <v>73</v>
      </c>
      <c r="H1307" s="279"/>
      <c r="I1307" s="150"/>
      <c r="J1307" s="151"/>
      <c r="K1307" s="213">
        <v>1</v>
      </c>
      <c r="L1307" s="214">
        <v>243</v>
      </c>
      <c r="M1307" s="154" t="s">
        <v>1262</v>
      </c>
      <c r="N1307" s="119" t="s">
        <v>134</v>
      </c>
      <c r="O1307" s="120">
        <v>2</v>
      </c>
      <c r="P1307" s="155" t="s">
        <v>135</v>
      </c>
      <c r="Q1307" s="155">
        <v>0</v>
      </c>
      <c r="R1307" s="155">
        <v>0</v>
      </c>
      <c r="S1307" s="156">
        <v>0</v>
      </c>
      <c r="T1307" s="156">
        <v>0</v>
      </c>
      <c r="U1307" s="156">
        <v>0</v>
      </c>
      <c r="V1307" s="157">
        <v>0</v>
      </c>
      <c r="W1307" s="158">
        <v>28</v>
      </c>
      <c r="X1307" s="159">
        <v>1</v>
      </c>
      <c r="Y1307" s="160">
        <v>2</v>
      </c>
      <c r="Z1307" s="161">
        <f t="shared" si="398"/>
        <v>1.1339999999999999</v>
      </c>
      <c r="AA1307" s="155">
        <v>0</v>
      </c>
      <c r="AB1307" s="162" t="s">
        <v>80</v>
      </c>
      <c r="AC1307" s="163" t="s">
        <v>56</v>
      </c>
      <c r="AD1307" s="164" t="s">
        <v>56</v>
      </c>
      <c r="AE1307" s="163" t="s">
        <v>56</v>
      </c>
      <c r="AF1307" s="164">
        <f t="shared" si="399"/>
        <v>17.009999999999998</v>
      </c>
      <c r="AG1307" s="165">
        <f t="shared" si="400"/>
        <v>4082.3999999999996</v>
      </c>
      <c r="AH1307" s="166" t="s">
        <v>113</v>
      </c>
      <c r="AI1307" s="167"/>
      <c r="AJ1307" s="168"/>
      <c r="AK1307" s="169"/>
      <c r="AL1307" s="170"/>
      <c r="AM1307" s="171"/>
      <c r="AN1307" s="172"/>
      <c r="AO1307" s="173">
        <f t="shared" si="401"/>
        <v>0</v>
      </c>
      <c r="AP1307" s="174" t="s">
        <v>82</v>
      </c>
      <c r="AQ1307" s="175" t="str" cm="1">
        <f t="array" ref="AQ1307">_xlfn.IFS(OR($G1307="公衆街路灯A",$G1307="定額電灯"),$G1307&amp;AP1307,COUNTIF(G1307,"*従量電灯*"),G1307,1,"-")</f>
        <v>従量電灯</v>
      </c>
      <c r="AR1307" s="176" t="str" cm="1">
        <f t="array" ref="AR1307">_xlfn.IFS($AN1307=0,"-",OR($AH1307="対象外",$AH1307="-"),"-",OR($G1307="公衆街路灯A",$G1307="定額電灯"),_xlfn.XLOOKUP($AQ1307,削除禁止_電灯料金!$B:$B,削除禁止_電灯料金!$E:$E,0),1,"-")</f>
        <v>-</v>
      </c>
      <c r="AS1307" s="177" t="str" cm="1">
        <f t="array" ref="AS1307">_xlfn.IFS($AR1307="-","-",OR($G1307="公衆街路灯A",$G1307="定額電灯"),_xlfn.XLOOKUP(AQ1307,削除禁止_電灯料金!$B:$B,削除禁止_電灯料金!$D:$D,0),1,"-")</f>
        <v>-</v>
      </c>
      <c r="AT1307" s="176">
        <f>IFERROR(IF(OR($G1307="公衆街路灯A",$G1307="定額電灯"),"-",ROUND((_xlfn.XLOOKUP($AQ1307,削除禁止_電灯料金!$B:$B,削除禁止_電灯料金!$E:$E)*AM1307/1000*$K1307*$L1307/12),2)),"-")</f>
        <v>0</v>
      </c>
      <c r="AU1307" s="177">
        <f>IFERROR(IF(OR($G1307="公衆街路灯A",$G1307="定額電灯"),"-",ROUND((AM1307/1000*$K1307*$L1307/12)*_xlfn.XLOOKUP($A1307,削除禁止_電灯料金!K:K,削除禁止_電灯料金!M:M,"-"),2)),"-")</f>
        <v>0</v>
      </c>
      <c r="AV1307" s="178">
        <f>IFERROR(IF(OR($G1307="公衆街路灯A",$G1307="定額電灯"),ROUND((((AR1307+AS1307)*AN1307))*12*_xlfn.XLOOKUP($A1307,削除禁止_電灯料金!K:K,削除禁止_電灯料金!N:N),0),ROUND((AT1307+AU1307)*AN1307*12*_xlfn.XLOOKUP($A1307,削除禁止_電灯料金!K:K,削除禁止_電灯料金!N:N),0)),0)</f>
        <v>0</v>
      </c>
      <c r="AW1307" s="145"/>
    </row>
    <row r="1308" spans="1:49" ht="30" customHeight="1">
      <c r="A1308" s="1">
        <v>20</v>
      </c>
      <c r="B1308" s="319" t="s">
        <v>1247</v>
      </c>
      <c r="C1308" s="42"/>
      <c r="D1308" s="256" t="s">
        <v>82</v>
      </c>
      <c r="E1308" s="257" t="s">
        <v>252</v>
      </c>
      <c r="F1308" s="258" t="s">
        <v>500</v>
      </c>
      <c r="G1308" s="353" t="s">
        <v>73</v>
      </c>
      <c r="H1308" s="279"/>
      <c r="I1308" s="150"/>
      <c r="J1308" s="151"/>
      <c r="K1308" s="213">
        <v>1</v>
      </c>
      <c r="L1308" s="214">
        <v>243</v>
      </c>
      <c r="M1308" s="179" t="s">
        <v>1237</v>
      </c>
      <c r="N1308" s="119" t="s">
        <v>142</v>
      </c>
      <c r="O1308" s="120">
        <v>1</v>
      </c>
      <c r="P1308" s="155" t="s">
        <v>135</v>
      </c>
      <c r="Q1308" s="155">
        <v>0</v>
      </c>
      <c r="R1308" s="155">
        <v>0</v>
      </c>
      <c r="S1308" s="156">
        <v>0</v>
      </c>
      <c r="T1308" s="156">
        <v>0</v>
      </c>
      <c r="U1308" s="156">
        <v>0</v>
      </c>
      <c r="V1308" s="157">
        <v>0</v>
      </c>
      <c r="W1308" s="158">
        <v>28</v>
      </c>
      <c r="X1308" s="159">
        <v>1</v>
      </c>
      <c r="Y1308" s="160">
        <v>1</v>
      </c>
      <c r="Z1308" s="161">
        <f t="shared" si="398"/>
        <v>0.56699999999999995</v>
      </c>
      <c r="AA1308" s="155">
        <v>0</v>
      </c>
      <c r="AB1308" s="162" t="s">
        <v>80</v>
      </c>
      <c r="AC1308" s="163" t="s">
        <v>56</v>
      </c>
      <c r="AD1308" s="164" t="s">
        <v>56</v>
      </c>
      <c r="AE1308" s="163" t="s">
        <v>56</v>
      </c>
      <c r="AF1308" s="164">
        <f t="shared" si="399"/>
        <v>17.009999999999998</v>
      </c>
      <c r="AG1308" s="165">
        <f t="shared" si="400"/>
        <v>2041.1999999999998</v>
      </c>
      <c r="AH1308" s="166" t="s">
        <v>81</v>
      </c>
      <c r="AI1308" s="167"/>
      <c r="AJ1308" s="168"/>
      <c r="AK1308" s="169"/>
      <c r="AL1308" s="170"/>
      <c r="AM1308" s="171"/>
      <c r="AN1308" s="172"/>
      <c r="AO1308" s="173">
        <f t="shared" si="401"/>
        <v>0</v>
      </c>
      <c r="AP1308" s="174" t="s">
        <v>82</v>
      </c>
      <c r="AQ1308" s="175" t="str" cm="1">
        <f t="array" ref="AQ1308">_xlfn.IFS(OR($G1308="公衆街路灯A",$G1308="定額電灯"),$G1308&amp;AP1308,COUNTIF(G1308,"*従量電灯*"),G1308,1,"-")</f>
        <v>従量電灯</v>
      </c>
      <c r="AR1308" s="176" t="str" cm="1">
        <f t="array" ref="AR1308">_xlfn.IFS($AN1308=0,"-",OR($AH1308="対象外",$AH1308="-"),"-",OR($G1308="公衆街路灯A",$G1308="定額電灯"),_xlfn.XLOOKUP($AQ1308,削除禁止_電灯料金!$B:$B,削除禁止_電灯料金!$E:$E,0),1,"-")</f>
        <v>-</v>
      </c>
      <c r="AS1308" s="177" t="str" cm="1">
        <f t="array" ref="AS1308">_xlfn.IFS($AR1308="-","-",OR($G1308="公衆街路灯A",$G1308="定額電灯"),_xlfn.XLOOKUP(AQ1308,削除禁止_電灯料金!$B:$B,削除禁止_電灯料金!$D:$D,0),1,"-")</f>
        <v>-</v>
      </c>
      <c r="AT1308" s="176">
        <f>IFERROR(IF(OR($G1308="公衆街路灯A",$G1308="定額電灯"),"-",ROUND((_xlfn.XLOOKUP($AQ1308,削除禁止_電灯料金!$B:$B,削除禁止_電灯料金!$E:$E)*AM1308/1000*$K1308*$L1308/12),2)),"-")</f>
        <v>0</v>
      </c>
      <c r="AU1308" s="177">
        <f>IFERROR(IF(OR($G1308="公衆街路灯A",$G1308="定額電灯"),"-",ROUND((AM1308/1000*$K1308*$L1308/12)*_xlfn.XLOOKUP($A1308,削除禁止_電灯料金!K:K,削除禁止_電灯料金!M:M,"-"),2)),"-")</f>
        <v>0</v>
      </c>
      <c r="AV1308" s="178">
        <f>IFERROR(IF(OR($G1308="公衆街路灯A",$G1308="定額電灯"),ROUND((((AR1308+AS1308)*AN1308))*12*_xlfn.XLOOKUP($A1308,削除禁止_電灯料金!K:K,削除禁止_電灯料金!N:N),0),ROUND((AT1308+AU1308)*AN1308*12*_xlfn.XLOOKUP($A1308,削除禁止_電灯料金!K:K,削除禁止_電灯料金!N:N),0)),0)</f>
        <v>0</v>
      </c>
      <c r="AW1308" s="145"/>
    </row>
    <row r="1309" spans="1:49" ht="30" customHeight="1">
      <c r="A1309" s="1">
        <v>20</v>
      </c>
      <c r="B1309" s="319" t="s">
        <v>1247</v>
      </c>
      <c r="C1309" s="42"/>
      <c r="D1309" s="256" t="s">
        <v>82</v>
      </c>
      <c r="E1309" s="257" t="s">
        <v>252</v>
      </c>
      <c r="F1309" s="258" t="s">
        <v>387</v>
      </c>
      <c r="G1309" s="353" t="s">
        <v>73</v>
      </c>
      <c r="H1309" s="279"/>
      <c r="I1309" s="150"/>
      <c r="J1309" s="151"/>
      <c r="K1309" s="213">
        <v>1</v>
      </c>
      <c r="L1309" s="214">
        <v>243</v>
      </c>
      <c r="M1309" s="179" t="s">
        <v>1257</v>
      </c>
      <c r="N1309" s="119" t="s">
        <v>134</v>
      </c>
      <c r="O1309" s="120">
        <v>2</v>
      </c>
      <c r="P1309" s="155" t="s">
        <v>294</v>
      </c>
      <c r="Q1309" s="155">
        <v>0</v>
      </c>
      <c r="R1309" s="155">
        <v>0</v>
      </c>
      <c r="S1309" s="156">
        <v>0</v>
      </c>
      <c r="T1309" s="156">
        <v>0</v>
      </c>
      <c r="U1309" s="156">
        <v>0</v>
      </c>
      <c r="V1309" s="157">
        <v>0</v>
      </c>
      <c r="W1309" s="158">
        <v>47</v>
      </c>
      <c r="X1309" s="159">
        <v>2</v>
      </c>
      <c r="Y1309" s="160">
        <v>4</v>
      </c>
      <c r="Z1309" s="161">
        <f t="shared" si="398"/>
        <v>3.8069999999999999</v>
      </c>
      <c r="AA1309" s="155">
        <v>0</v>
      </c>
      <c r="AB1309" s="162" t="s">
        <v>80</v>
      </c>
      <c r="AC1309" s="163" t="s">
        <v>56</v>
      </c>
      <c r="AD1309" s="164" t="s">
        <v>56</v>
      </c>
      <c r="AE1309" s="163" t="s">
        <v>56</v>
      </c>
      <c r="AF1309" s="164">
        <f t="shared" si="399"/>
        <v>28.552499999999998</v>
      </c>
      <c r="AG1309" s="165">
        <f t="shared" si="400"/>
        <v>13705.199999999999</v>
      </c>
      <c r="AH1309" s="166" t="s">
        <v>113</v>
      </c>
      <c r="AI1309" s="167"/>
      <c r="AJ1309" s="168"/>
      <c r="AK1309" s="169"/>
      <c r="AL1309" s="170"/>
      <c r="AM1309" s="171"/>
      <c r="AN1309" s="172"/>
      <c r="AO1309" s="173">
        <f t="shared" si="401"/>
        <v>0</v>
      </c>
      <c r="AP1309" s="174" t="s">
        <v>82</v>
      </c>
      <c r="AQ1309" s="175" t="str" cm="1">
        <f t="array" ref="AQ1309">_xlfn.IFS(OR($G1309="公衆街路灯A",$G1309="定額電灯"),$G1309&amp;AP1309,COUNTIF(G1309,"*従量電灯*"),G1309,1,"-")</f>
        <v>従量電灯</v>
      </c>
      <c r="AR1309" s="176" t="str" cm="1">
        <f t="array" ref="AR1309">_xlfn.IFS($AN1309=0,"-",OR($AH1309="対象外",$AH1309="-"),"-",OR($G1309="公衆街路灯A",$G1309="定額電灯"),_xlfn.XLOOKUP($AQ1309,削除禁止_電灯料金!$B:$B,削除禁止_電灯料金!$E:$E,0),1,"-")</f>
        <v>-</v>
      </c>
      <c r="AS1309" s="177" t="str" cm="1">
        <f t="array" ref="AS1309">_xlfn.IFS($AR1309="-","-",OR($G1309="公衆街路灯A",$G1309="定額電灯"),_xlfn.XLOOKUP(AQ1309,削除禁止_電灯料金!$B:$B,削除禁止_電灯料金!$D:$D,0),1,"-")</f>
        <v>-</v>
      </c>
      <c r="AT1309" s="176">
        <f>IFERROR(IF(OR($G1309="公衆街路灯A",$G1309="定額電灯"),"-",ROUND((_xlfn.XLOOKUP($AQ1309,削除禁止_電灯料金!$B:$B,削除禁止_電灯料金!$E:$E)*AM1309/1000*$K1309*$L1309/12),2)),"-")</f>
        <v>0</v>
      </c>
      <c r="AU1309" s="177">
        <f>IFERROR(IF(OR($G1309="公衆街路灯A",$G1309="定額電灯"),"-",ROUND((AM1309/1000*$K1309*$L1309/12)*_xlfn.XLOOKUP($A1309,削除禁止_電灯料金!K:K,削除禁止_電灯料金!M:M,"-"),2)),"-")</f>
        <v>0</v>
      </c>
      <c r="AV1309" s="178">
        <f>IFERROR(IF(OR($G1309="公衆街路灯A",$G1309="定額電灯"),ROUND((((AR1309+AS1309)*AN1309))*12*_xlfn.XLOOKUP($A1309,削除禁止_電灯料金!K:K,削除禁止_電灯料金!N:N),0),ROUND((AT1309+AU1309)*AN1309*12*_xlfn.XLOOKUP($A1309,削除禁止_電灯料金!K:K,削除禁止_電灯料金!N:N),0)),0)</f>
        <v>0</v>
      </c>
      <c r="AW1309" s="145"/>
    </row>
    <row r="1310" spans="1:49" ht="30" customHeight="1">
      <c r="A1310" s="1">
        <v>20</v>
      </c>
      <c r="B1310" s="319" t="s">
        <v>1247</v>
      </c>
      <c r="C1310" s="42"/>
      <c r="D1310" s="259" t="s">
        <v>82</v>
      </c>
      <c r="E1310" s="260" t="s">
        <v>252</v>
      </c>
      <c r="F1310" s="261" t="s">
        <v>387</v>
      </c>
      <c r="G1310" s="354" t="s">
        <v>73</v>
      </c>
      <c r="H1310" s="183" t="s">
        <v>118</v>
      </c>
      <c r="I1310" s="184"/>
      <c r="J1310" s="185"/>
      <c r="K1310" s="271">
        <v>1</v>
      </c>
      <c r="L1310" s="272">
        <v>243</v>
      </c>
      <c r="M1310" s="212" t="s">
        <v>1288</v>
      </c>
      <c r="N1310" s="189" t="s">
        <v>75</v>
      </c>
      <c r="O1310" s="190">
        <v>1</v>
      </c>
      <c r="P1310" s="191" t="s">
        <v>1289</v>
      </c>
      <c r="Q1310" s="191" t="s">
        <v>1250</v>
      </c>
      <c r="R1310" s="191" t="s">
        <v>1223</v>
      </c>
      <c r="S1310" s="192">
        <v>0</v>
      </c>
      <c r="T1310" s="192">
        <v>0</v>
      </c>
      <c r="U1310" s="192">
        <v>0</v>
      </c>
      <c r="V1310" s="193">
        <v>0</v>
      </c>
      <c r="W1310" s="194">
        <v>30</v>
      </c>
      <c r="X1310" s="195">
        <v>1</v>
      </c>
      <c r="Y1310" s="196">
        <v>1</v>
      </c>
      <c r="Z1310" s="197">
        <v>0</v>
      </c>
      <c r="AA1310" s="191">
        <v>0</v>
      </c>
      <c r="AB1310" s="198" t="s">
        <v>80</v>
      </c>
      <c r="AC1310" s="199" t="s">
        <v>56</v>
      </c>
      <c r="AD1310" s="200" t="s">
        <v>56</v>
      </c>
      <c r="AE1310" s="199" t="s">
        <v>56</v>
      </c>
      <c r="AF1310" s="200">
        <v>0</v>
      </c>
      <c r="AG1310" s="201">
        <v>0</v>
      </c>
      <c r="AH1310" s="201" t="s">
        <v>124</v>
      </c>
      <c r="AI1310" s="202" t="s">
        <v>124</v>
      </c>
      <c r="AJ1310" s="203"/>
      <c r="AK1310" s="204"/>
      <c r="AL1310" s="194"/>
      <c r="AM1310" s="205"/>
      <c r="AN1310" s="206"/>
      <c r="AO1310" s="200">
        <f t="shared" si="401"/>
        <v>0</v>
      </c>
      <c r="AP1310" s="207" t="s">
        <v>82</v>
      </c>
      <c r="AQ1310" s="198" t="str" cm="1">
        <f t="array" ref="AQ1310">_xlfn.IFS(OR($G1310="公衆街路灯A",$G1310="定額電灯"),$G1310&amp;AP1310,COUNTIF(G1310,"*従量電灯*"),G1310,1,"-")</f>
        <v>従量電灯</v>
      </c>
      <c r="AR1310" s="208" t="str" cm="1">
        <f t="array" ref="AR1310">_xlfn.IFS($AN1310=0,"-",OR($AH1310="対象外",$AH1310="-"),"-",OR($G1310="公衆街路灯A",$G1310="定額電灯"),_xlfn.XLOOKUP($AQ1310,削除禁止_電灯料金!$B:$B,削除禁止_電灯料金!$E:$E,0),1,"-")</f>
        <v>-</v>
      </c>
      <c r="AS1310" s="209" t="str" cm="1">
        <f t="array" ref="AS1310">_xlfn.IFS($AR1310="-","-",OR($G1310="公衆街路灯A",$G1310="定額電灯"),_xlfn.XLOOKUP(AQ1310,削除禁止_電灯料金!$B:$B,削除禁止_電灯料金!$D:$D,0),1,"-")</f>
        <v>-</v>
      </c>
      <c r="AT1310" s="208">
        <f>IFERROR(IF(OR($G1310="公衆街路灯A",$G1310="定額電灯"),"-",ROUND((_xlfn.XLOOKUP($AQ1310,削除禁止_電灯料金!$B:$B,削除禁止_電灯料金!$E:$E)*AM1310/1000*$K1310*$L1310/12),2)),"-")</f>
        <v>0</v>
      </c>
      <c r="AU1310" s="209">
        <f>IFERROR(IF(OR($G1310="公衆街路灯A",$G1310="定額電灯"),"-",ROUND((AM1310/1000*$K1310*$L1310/12)*_xlfn.XLOOKUP($A1310,削除禁止_電灯料金!K:K,削除禁止_電灯料金!M:M,"-"),2)),"-")</f>
        <v>0</v>
      </c>
      <c r="AV1310" s="210">
        <f>IFERROR(IF(OR($G1310="公衆街路灯A",$G1310="定額電灯"),ROUND((((AR1310+AS1310)*AN1310))*12*_xlfn.XLOOKUP($A1310,削除禁止_電灯料金!K:K,削除禁止_電灯料金!N:N),0),ROUND((AT1310+AU1310)*AN1310*12*_xlfn.XLOOKUP($A1310,削除禁止_電灯料金!K:K,削除禁止_電灯料金!N:N),0)),0)</f>
        <v>0</v>
      </c>
      <c r="AW1310" s="145"/>
    </row>
    <row r="1311" spans="1:49" ht="30" customHeight="1">
      <c r="A1311" s="1">
        <v>20</v>
      </c>
      <c r="B1311" s="319" t="s">
        <v>1247</v>
      </c>
      <c r="C1311" s="42"/>
      <c r="D1311" s="256" t="s">
        <v>82</v>
      </c>
      <c r="E1311" s="257" t="s">
        <v>252</v>
      </c>
      <c r="F1311" s="258" t="s">
        <v>390</v>
      </c>
      <c r="G1311" s="353" t="s">
        <v>73</v>
      </c>
      <c r="H1311" s="279"/>
      <c r="I1311" s="150"/>
      <c r="J1311" s="151"/>
      <c r="K1311" s="213">
        <v>1</v>
      </c>
      <c r="L1311" s="214">
        <v>243</v>
      </c>
      <c r="M1311" s="154" t="s">
        <v>1257</v>
      </c>
      <c r="N1311" s="119" t="s">
        <v>134</v>
      </c>
      <c r="O1311" s="120">
        <v>2</v>
      </c>
      <c r="P1311" s="155" t="s">
        <v>294</v>
      </c>
      <c r="Q1311" s="155">
        <v>0</v>
      </c>
      <c r="R1311" s="155">
        <v>0</v>
      </c>
      <c r="S1311" s="156">
        <v>0</v>
      </c>
      <c r="T1311" s="156">
        <v>0</v>
      </c>
      <c r="U1311" s="156">
        <v>0</v>
      </c>
      <c r="V1311" s="157">
        <v>0</v>
      </c>
      <c r="W1311" s="158">
        <v>47</v>
      </c>
      <c r="X1311" s="159">
        <v>2</v>
      </c>
      <c r="Y1311" s="160">
        <v>4</v>
      </c>
      <c r="Z1311" s="161">
        <f t="shared" ref="Z1311" si="402">K1311*L1311*W1311*Y1311/12/1000</f>
        <v>3.8069999999999999</v>
      </c>
      <c r="AA1311" s="155">
        <v>0</v>
      </c>
      <c r="AB1311" s="162" t="s">
        <v>80</v>
      </c>
      <c r="AC1311" s="163" t="s">
        <v>56</v>
      </c>
      <c r="AD1311" s="164" t="s">
        <v>56</v>
      </c>
      <c r="AE1311" s="163" t="s">
        <v>56</v>
      </c>
      <c r="AF1311" s="164">
        <f t="shared" ref="AF1311" si="403">$B$2*Z1311/Y1311</f>
        <v>28.552499999999998</v>
      </c>
      <c r="AG1311" s="165">
        <f t="shared" ref="AG1311" si="404">Y1311*AF1311*120</f>
        <v>13705.199999999999</v>
      </c>
      <c r="AH1311" s="166" t="s">
        <v>113</v>
      </c>
      <c r="AI1311" s="167"/>
      <c r="AJ1311" s="168"/>
      <c r="AK1311" s="169"/>
      <c r="AL1311" s="170"/>
      <c r="AM1311" s="171"/>
      <c r="AN1311" s="172"/>
      <c r="AO1311" s="173">
        <f t="shared" si="401"/>
        <v>0</v>
      </c>
      <c r="AP1311" s="174" t="s">
        <v>82</v>
      </c>
      <c r="AQ1311" s="175" t="str" cm="1">
        <f t="array" ref="AQ1311">_xlfn.IFS(OR($G1311="公衆街路灯A",$G1311="定額電灯"),$G1311&amp;AP1311,COUNTIF(G1311,"*従量電灯*"),G1311,1,"-")</f>
        <v>従量電灯</v>
      </c>
      <c r="AR1311" s="176" t="str" cm="1">
        <f t="array" ref="AR1311">_xlfn.IFS($AN1311=0,"-",OR($AH1311="対象外",$AH1311="-"),"-",OR($G1311="公衆街路灯A",$G1311="定額電灯"),_xlfn.XLOOKUP($AQ1311,削除禁止_電灯料金!$B:$B,削除禁止_電灯料金!$E:$E,0),1,"-")</f>
        <v>-</v>
      </c>
      <c r="AS1311" s="177" t="str" cm="1">
        <f t="array" ref="AS1311">_xlfn.IFS($AR1311="-","-",OR($G1311="公衆街路灯A",$G1311="定額電灯"),_xlfn.XLOOKUP(AQ1311,削除禁止_電灯料金!$B:$B,削除禁止_電灯料金!$D:$D,0),1,"-")</f>
        <v>-</v>
      </c>
      <c r="AT1311" s="176">
        <f>IFERROR(IF(OR($G1311="公衆街路灯A",$G1311="定額電灯"),"-",ROUND((_xlfn.XLOOKUP($AQ1311,削除禁止_電灯料金!$B:$B,削除禁止_電灯料金!$E:$E)*AM1311/1000*$K1311*$L1311/12),2)),"-")</f>
        <v>0</v>
      </c>
      <c r="AU1311" s="177">
        <f>IFERROR(IF(OR($G1311="公衆街路灯A",$G1311="定額電灯"),"-",ROUND((AM1311/1000*$K1311*$L1311/12)*_xlfn.XLOOKUP($A1311,削除禁止_電灯料金!K:K,削除禁止_電灯料金!M:M,"-"),2)),"-")</f>
        <v>0</v>
      </c>
      <c r="AV1311" s="178">
        <f>IFERROR(IF(OR($G1311="公衆街路灯A",$G1311="定額電灯"),ROUND((((AR1311+AS1311)*AN1311))*12*_xlfn.XLOOKUP($A1311,削除禁止_電灯料金!K:K,削除禁止_電灯料金!N:N),0),ROUND((AT1311+AU1311)*AN1311*12*_xlfn.XLOOKUP($A1311,削除禁止_電灯料金!K:K,削除禁止_電灯料金!N:N),0)),0)</f>
        <v>0</v>
      </c>
      <c r="AW1311" s="145"/>
    </row>
    <row r="1312" spans="1:49" ht="30" customHeight="1">
      <c r="A1312" s="1">
        <v>20</v>
      </c>
      <c r="B1312" s="319" t="s">
        <v>1247</v>
      </c>
      <c r="C1312" s="42"/>
      <c r="D1312" s="259" t="s">
        <v>82</v>
      </c>
      <c r="E1312" s="260" t="s">
        <v>252</v>
      </c>
      <c r="F1312" s="261" t="s">
        <v>390</v>
      </c>
      <c r="G1312" s="354" t="s">
        <v>73</v>
      </c>
      <c r="H1312" s="183" t="s">
        <v>118</v>
      </c>
      <c r="I1312" s="184"/>
      <c r="J1312" s="185"/>
      <c r="K1312" s="271">
        <v>1</v>
      </c>
      <c r="L1312" s="272">
        <v>243</v>
      </c>
      <c r="M1312" s="212" t="s">
        <v>1288</v>
      </c>
      <c r="N1312" s="189" t="s">
        <v>75</v>
      </c>
      <c r="O1312" s="190">
        <v>1</v>
      </c>
      <c r="P1312" s="191" t="s">
        <v>1289</v>
      </c>
      <c r="Q1312" s="191" t="s">
        <v>1250</v>
      </c>
      <c r="R1312" s="191" t="s">
        <v>1223</v>
      </c>
      <c r="S1312" s="192">
        <v>0</v>
      </c>
      <c r="T1312" s="192">
        <v>0</v>
      </c>
      <c r="U1312" s="192">
        <v>0</v>
      </c>
      <c r="V1312" s="193">
        <v>0</v>
      </c>
      <c r="W1312" s="194">
        <v>30</v>
      </c>
      <c r="X1312" s="195">
        <v>1</v>
      </c>
      <c r="Y1312" s="196">
        <v>1</v>
      </c>
      <c r="Z1312" s="197">
        <v>0</v>
      </c>
      <c r="AA1312" s="191">
        <v>0</v>
      </c>
      <c r="AB1312" s="198" t="s">
        <v>80</v>
      </c>
      <c r="AC1312" s="199" t="s">
        <v>56</v>
      </c>
      <c r="AD1312" s="200" t="s">
        <v>56</v>
      </c>
      <c r="AE1312" s="199" t="s">
        <v>56</v>
      </c>
      <c r="AF1312" s="200">
        <v>0</v>
      </c>
      <c r="AG1312" s="201">
        <v>0</v>
      </c>
      <c r="AH1312" s="201" t="s">
        <v>124</v>
      </c>
      <c r="AI1312" s="202" t="s">
        <v>124</v>
      </c>
      <c r="AJ1312" s="203"/>
      <c r="AK1312" s="204"/>
      <c r="AL1312" s="194"/>
      <c r="AM1312" s="205"/>
      <c r="AN1312" s="206"/>
      <c r="AO1312" s="200">
        <f t="shared" si="401"/>
        <v>0</v>
      </c>
      <c r="AP1312" s="207" t="s">
        <v>82</v>
      </c>
      <c r="AQ1312" s="198" t="str" cm="1">
        <f t="array" ref="AQ1312">_xlfn.IFS(OR($G1312="公衆街路灯A",$G1312="定額電灯"),$G1312&amp;AP1312,COUNTIF(G1312,"*従量電灯*"),G1312,1,"-")</f>
        <v>従量電灯</v>
      </c>
      <c r="AR1312" s="208" t="str" cm="1">
        <f t="array" ref="AR1312">_xlfn.IFS($AN1312=0,"-",OR($AH1312="対象外",$AH1312="-"),"-",OR($G1312="公衆街路灯A",$G1312="定額電灯"),_xlfn.XLOOKUP($AQ1312,削除禁止_電灯料金!$B:$B,削除禁止_電灯料金!$E:$E,0),1,"-")</f>
        <v>-</v>
      </c>
      <c r="AS1312" s="209" t="str" cm="1">
        <f t="array" ref="AS1312">_xlfn.IFS($AR1312="-","-",OR($G1312="公衆街路灯A",$G1312="定額電灯"),_xlfn.XLOOKUP(AQ1312,削除禁止_電灯料金!$B:$B,削除禁止_電灯料金!$D:$D,0),1,"-")</f>
        <v>-</v>
      </c>
      <c r="AT1312" s="208">
        <f>IFERROR(IF(OR($G1312="公衆街路灯A",$G1312="定額電灯"),"-",ROUND((_xlfn.XLOOKUP($AQ1312,削除禁止_電灯料金!$B:$B,削除禁止_電灯料金!$E:$E)*AM1312/1000*$K1312*$L1312/12),2)),"-")</f>
        <v>0</v>
      </c>
      <c r="AU1312" s="209">
        <f>IFERROR(IF(OR($G1312="公衆街路灯A",$G1312="定額電灯"),"-",ROUND((AM1312/1000*$K1312*$L1312/12)*_xlfn.XLOOKUP($A1312,削除禁止_電灯料金!K:K,削除禁止_電灯料金!M:M,"-"),2)),"-")</f>
        <v>0</v>
      </c>
      <c r="AV1312" s="210">
        <f>IFERROR(IF(OR($G1312="公衆街路灯A",$G1312="定額電灯"),ROUND((((AR1312+AS1312)*AN1312))*12*_xlfn.XLOOKUP($A1312,削除禁止_電灯料金!K:K,削除禁止_電灯料金!N:N),0),ROUND((AT1312+AU1312)*AN1312*12*_xlfn.XLOOKUP($A1312,削除禁止_電灯料金!K:K,削除禁止_電灯料金!N:N),0)),0)</f>
        <v>0</v>
      </c>
      <c r="AW1312" s="145"/>
    </row>
    <row r="1313" spans="1:49" ht="30" customHeight="1">
      <c r="A1313" s="1">
        <v>20</v>
      </c>
      <c r="B1313" s="319" t="s">
        <v>1247</v>
      </c>
      <c r="C1313" s="42"/>
      <c r="D1313" s="256" t="s">
        <v>82</v>
      </c>
      <c r="E1313" s="257" t="s">
        <v>252</v>
      </c>
      <c r="F1313" s="258" t="s">
        <v>1336</v>
      </c>
      <c r="G1313" s="353" t="s">
        <v>73</v>
      </c>
      <c r="H1313" s="279"/>
      <c r="I1313" s="150"/>
      <c r="J1313" s="151"/>
      <c r="K1313" s="213">
        <v>1</v>
      </c>
      <c r="L1313" s="214">
        <v>12</v>
      </c>
      <c r="M1313" s="154" t="s">
        <v>1259</v>
      </c>
      <c r="N1313" s="119" t="s">
        <v>134</v>
      </c>
      <c r="O1313" s="120">
        <v>1</v>
      </c>
      <c r="P1313" s="155" t="s">
        <v>135</v>
      </c>
      <c r="Q1313" s="155">
        <v>0</v>
      </c>
      <c r="R1313" s="155">
        <v>0</v>
      </c>
      <c r="S1313" s="156">
        <v>0</v>
      </c>
      <c r="T1313" s="156">
        <v>0</v>
      </c>
      <c r="U1313" s="156">
        <v>0</v>
      </c>
      <c r="V1313" s="157">
        <v>0</v>
      </c>
      <c r="W1313" s="158">
        <v>28</v>
      </c>
      <c r="X1313" s="159">
        <v>1</v>
      </c>
      <c r="Y1313" s="160">
        <v>1</v>
      </c>
      <c r="Z1313" s="161">
        <f t="shared" ref="Z1313:Z1327" si="405">K1313*L1313*W1313*Y1313/12/1000</f>
        <v>2.8000000000000001E-2</v>
      </c>
      <c r="AA1313" s="155">
        <v>0</v>
      </c>
      <c r="AB1313" s="162" t="s">
        <v>80</v>
      </c>
      <c r="AC1313" s="163" t="s">
        <v>56</v>
      </c>
      <c r="AD1313" s="164" t="s">
        <v>56</v>
      </c>
      <c r="AE1313" s="163" t="s">
        <v>56</v>
      </c>
      <c r="AF1313" s="164">
        <f t="shared" ref="AF1313:AF1327" si="406">$B$2*Z1313/Y1313</f>
        <v>0.84</v>
      </c>
      <c r="AG1313" s="165">
        <f t="shared" ref="AG1313:AG1327" si="407">Y1313*AF1313*120</f>
        <v>100.8</v>
      </c>
      <c r="AH1313" s="166" t="s">
        <v>113</v>
      </c>
      <c r="AI1313" s="167"/>
      <c r="AJ1313" s="168"/>
      <c r="AK1313" s="169"/>
      <c r="AL1313" s="170"/>
      <c r="AM1313" s="171"/>
      <c r="AN1313" s="172"/>
      <c r="AO1313" s="173">
        <f t="shared" si="401"/>
        <v>0</v>
      </c>
      <c r="AP1313" s="174" t="s">
        <v>82</v>
      </c>
      <c r="AQ1313" s="175" t="str" cm="1">
        <f t="array" ref="AQ1313">_xlfn.IFS(OR($G1313="公衆街路灯A",$G1313="定額電灯"),$G1313&amp;AP1313,COUNTIF(G1313,"*従量電灯*"),G1313,1,"-")</f>
        <v>従量電灯</v>
      </c>
      <c r="AR1313" s="176" t="str" cm="1">
        <f t="array" ref="AR1313">_xlfn.IFS($AN1313=0,"-",OR($AH1313="対象外",$AH1313="-"),"-",OR($G1313="公衆街路灯A",$G1313="定額電灯"),_xlfn.XLOOKUP($AQ1313,削除禁止_電灯料金!$B:$B,削除禁止_電灯料金!$E:$E,0),1,"-")</f>
        <v>-</v>
      </c>
      <c r="AS1313" s="177" t="str" cm="1">
        <f t="array" ref="AS1313">_xlfn.IFS($AR1313="-","-",OR($G1313="公衆街路灯A",$G1313="定額電灯"),_xlfn.XLOOKUP(AQ1313,削除禁止_電灯料金!$B:$B,削除禁止_電灯料金!$D:$D,0),1,"-")</f>
        <v>-</v>
      </c>
      <c r="AT1313" s="176">
        <f>IFERROR(IF(OR($G1313="公衆街路灯A",$G1313="定額電灯"),"-",ROUND((_xlfn.XLOOKUP($AQ1313,削除禁止_電灯料金!$B:$B,削除禁止_電灯料金!$E:$E)*AM1313/1000*$K1313*$L1313/12),2)),"-")</f>
        <v>0</v>
      </c>
      <c r="AU1313" s="177">
        <f>IFERROR(IF(OR($G1313="公衆街路灯A",$G1313="定額電灯"),"-",ROUND((AM1313/1000*$K1313*$L1313/12)*_xlfn.XLOOKUP($A1313,削除禁止_電灯料金!K:K,削除禁止_電灯料金!M:M,"-"),2)),"-")</f>
        <v>0</v>
      </c>
      <c r="AV1313" s="178">
        <f>IFERROR(IF(OR($G1313="公衆街路灯A",$G1313="定額電灯"),ROUND((((AR1313+AS1313)*AN1313))*12*_xlfn.XLOOKUP($A1313,削除禁止_電灯料金!K:K,削除禁止_電灯料金!N:N),0),ROUND((AT1313+AU1313)*AN1313*12*_xlfn.XLOOKUP($A1313,削除禁止_電灯料金!K:K,削除禁止_電灯料金!N:N),0)),0)</f>
        <v>0</v>
      </c>
      <c r="AW1313" s="145"/>
    </row>
    <row r="1314" spans="1:49" ht="30" customHeight="1">
      <c r="A1314" s="1">
        <v>20</v>
      </c>
      <c r="B1314" s="319" t="s">
        <v>1247</v>
      </c>
      <c r="C1314" s="42"/>
      <c r="D1314" s="256" t="s">
        <v>82</v>
      </c>
      <c r="E1314" s="257" t="s">
        <v>252</v>
      </c>
      <c r="F1314" s="258" t="s">
        <v>497</v>
      </c>
      <c r="G1314" s="353" t="s">
        <v>73</v>
      </c>
      <c r="H1314" s="279"/>
      <c r="I1314" s="150"/>
      <c r="J1314" s="151"/>
      <c r="K1314" s="213">
        <v>13</v>
      </c>
      <c r="L1314" s="214">
        <v>243</v>
      </c>
      <c r="M1314" s="154" t="s">
        <v>1264</v>
      </c>
      <c r="N1314" s="119" t="s">
        <v>110</v>
      </c>
      <c r="O1314" s="120">
        <v>2</v>
      </c>
      <c r="P1314" s="155" t="s">
        <v>135</v>
      </c>
      <c r="Q1314" s="155">
        <v>0</v>
      </c>
      <c r="R1314" s="155" t="s">
        <v>1265</v>
      </c>
      <c r="S1314" s="156">
        <v>0</v>
      </c>
      <c r="T1314" s="156">
        <v>0</v>
      </c>
      <c r="U1314" s="156">
        <v>0</v>
      </c>
      <c r="V1314" s="157">
        <v>0</v>
      </c>
      <c r="W1314" s="158">
        <v>28</v>
      </c>
      <c r="X1314" s="159">
        <v>1</v>
      </c>
      <c r="Y1314" s="160">
        <v>2</v>
      </c>
      <c r="Z1314" s="161">
        <f t="shared" si="405"/>
        <v>14.742000000000001</v>
      </c>
      <c r="AA1314" s="155">
        <v>0</v>
      </c>
      <c r="AB1314" s="162" t="s">
        <v>80</v>
      </c>
      <c r="AC1314" s="163" t="s">
        <v>56</v>
      </c>
      <c r="AD1314" s="164" t="s">
        <v>56</v>
      </c>
      <c r="AE1314" s="163" t="s">
        <v>56</v>
      </c>
      <c r="AF1314" s="164">
        <f t="shared" si="406"/>
        <v>221.13000000000002</v>
      </c>
      <c r="AG1314" s="165">
        <f t="shared" si="407"/>
        <v>53071.200000000004</v>
      </c>
      <c r="AH1314" s="166" t="s">
        <v>113</v>
      </c>
      <c r="AI1314" s="167"/>
      <c r="AJ1314" s="168"/>
      <c r="AK1314" s="169"/>
      <c r="AL1314" s="170"/>
      <c r="AM1314" s="171"/>
      <c r="AN1314" s="172"/>
      <c r="AO1314" s="173">
        <f t="shared" si="401"/>
        <v>0</v>
      </c>
      <c r="AP1314" s="174" t="s">
        <v>82</v>
      </c>
      <c r="AQ1314" s="175" t="str" cm="1">
        <f t="array" ref="AQ1314">_xlfn.IFS(OR($G1314="公衆街路灯A",$G1314="定額電灯"),$G1314&amp;AP1314,COUNTIF(G1314,"*従量電灯*"),G1314,1,"-")</f>
        <v>従量電灯</v>
      </c>
      <c r="AR1314" s="176" t="str" cm="1">
        <f t="array" ref="AR1314">_xlfn.IFS($AN1314=0,"-",OR($AH1314="対象外",$AH1314="-"),"-",OR($G1314="公衆街路灯A",$G1314="定額電灯"),_xlfn.XLOOKUP($AQ1314,削除禁止_電灯料金!$B:$B,削除禁止_電灯料金!$E:$E,0),1,"-")</f>
        <v>-</v>
      </c>
      <c r="AS1314" s="177" t="str" cm="1">
        <f t="array" ref="AS1314">_xlfn.IFS($AR1314="-","-",OR($G1314="公衆街路灯A",$G1314="定額電灯"),_xlfn.XLOOKUP(AQ1314,削除禁止_電灯料金!$B:$B,削除禁止_電灯料金!$D:$D,0),1,"-")</f>
        <v>-</v>
      </c>
      <c r="AT1314" s="176">
        <f>IFERROR(IF(OR($G1314="公衆街路灯A",$G1314="定額電灯"),"-",ROUND((_xlfn.XLOOKUP($AQ1314,削除禁止_電灯料金!$B:$B,削除禁止_電灯料金!$E:$E)*AM1314/1000*$K1314*$L1314/12),2)),"-")</f>
        <v>0</v>
      </c>
      <c r="AU1314" s="177">
        <f>IFERROR(IF(OR($G1314="公衆街路灯A",$G1314="定額電灯"),"-",ROUND((AM1314/1000*$K1314*$L1314/12)*_xlfn.XLOOKUP($A1314,削除禁止_電灯料金!K:K,削除禁止_電灯料金!M:M,"-"),2)),"-")</f>
        <v>0</v>
      </c>
      <c r="AV1314" s="178">
        <f>IFERROR(IF(OR($G1314="公衆街路灯A",$G1314="定額電灯"),ROUND((((AR1314+AS1314)*AN1314))*12*_xlfn.XLOOKUP($A1314,削除禁止_電灯料金!K:K,削除禁止_電灯料金!N:N),0),ROUND((AT1314+AU1314)*AN1314*12*_xlfn.XLOOKUP($A1314,削除禁止_電灯料金!K:K,削除禁止_電灯料金!N:N),0)),0)</f>
        <v>0</v>
      </c>
      <c r="AW1314" s="145"/>
    </row>
    <row r="1315" spans="1:49" ht="30" customHeight="1">
      <c r="A1315" s="1">
        <v>20</v>
      </c>
      <c r="B1315" s="319" t="s">
        <v>1247</v>
      </c>
      <c r="C1315" s="42"/>
      <c r="D1315" s="256" t="s">
        <v>82</v>
      </c>
      <c r="E1315" s="257" t="s">
        <v>252</v>
      </c>
      <c r="F1315" s="258" t="s">
        <v>497</v>
      </c>
      <c r="G1315" s="353" t="s">
        <v>73</v>
      </c>
      <c r="H1315" s="279"/>
      <c r="I1315" s="150"/>
      <c r="J1315" s="151"/>
      <c r="K1315" s="213">
        <v>13</v>
      </c>
      <c r="L1315" s="214">
        <v>243</v>
      </c>
      <c r="M1315" s="154" t="s">
        <v>1266</v>
      </c>
      <c r="N1315" s="119" t="s">
        <v>110</v>
      </c>
      <c r="O1315" s="120">
        <v>2</v>
      </c>
      <c r="P1315" s="155" t="s">
        <v>135</v>
      </c>
      <c r="Q1315" s="155">
        <v>0</v>
      </c>
      <c r="R1315" s="155" t="s">
        <v>1265</v>
      </c>
      <c r="S1315" s="156">
        <v>0</v>
      </c>
      <c r="T1315" s="156">
        <v>0</v>
      </c>
      <c r="U1315" s="156">
        <v>0</v>
      </c>
      <c r="V1315" s="157" t="s">
        <v>288</v>
      </c>
      <c r="W1315" s="158">
        <v>28</v>
      </c>
      <c r="X1315" s="159">
        <v>2</v>
      </c>
      <c r="Y1315" s="160">
        <v>4</v>
      </c>
      <c r="Z1315" s="161">
        <f t="shared" si="405"/>
        <v>29.484000000000002</v>
      </c>
      <c r="AA1315" s="155">
        <v>0</v>
      </c>
      <c r="AB1315" s="162" t="s">
        <v>80</v>
      </c>
      <c r="AC1315" s="163" t="s">
        <v>56</v>
      </c>
      <c r="AD1315" s="164" t="s">
        <v>56</v>
      </c>
      <c r="AE1315" s="163" t="s">
        <v>56</v>
      </c>
      <c r="AF1315" s="164">
        <f t="shared" si="406"/>
        <v>221.13000000000002</v>
      </c>
      <c r="AG1315" s="165">
        <f t="shared" si="407"/>
        <v>106142.40000000001</v>
      </c>
      <c r="AH1315" s="166" t="s">
        <v>81</v>
      </c>
      <c r="AI1315" s="167"/>
      <c r="AJ1315" s="168"/>
      <c r="AK1315" s="169"/>
      <c r="AL1315" s="170"/>
      <c r="AM1315" s="171"/>
      <c r="AN1315" s="172"/>
      <c r="AO1315" s="173">
        <f t="shared" si="401"/>
        <v>0</v>
      </c>
      <c r="AP1315" s="174" t="s">
        <v>82</v>
      </c>
      <c r="AQ1315" s="175" t="str" cm="1">
        <f t="array" ref="AQ1315">_xlfn.IFS(OR($G1315="公衆街路灯A",$G1315="定額電灯"),$G1315&amp;AP1315,COUNTIF(G1315,"*従量電灯*"),G1315,1,"-")</f>
        <v>従量電灯</v>
      </c>
      <c r="AR1315" s="176" t="str" cm="1">
        <f t="array" ref="AR1315">_xlfn.IFS($AN1315=0,"-",OR($AH1315="対象外",$AH1315="-"),"-",OR($G1315="公衆街路灯A",$G1315="定額電灯"),_xlfn.XLOOKUP($AQ1315,削除禁止_電灯料金!$B:$B,削除禁止_電灯料金!$E:$E,0),1,"-")</f>
        <v>-</v>
      </c>
      <c r="AS1315" s="177" t="str" cm="1">
        <f t="array" ref="AS1315">_xlfn.IFS($AR1315="-","-",OR($G1315="公衆街路灯A",$G1315="定額電灯"),_xlfn.XLOOKUP(AQ1315,削除禁止_電灯料金!$B:$B,削除禁止_電灯料金!$D:$D,0),1,"-")</f>
        <v>-</v>
      </c>
      <c r="AT1315" s="176">
        <f>IFERROR(IF(OR($G1315="公衆街路灯A",$G1315="定額電灯"),"-",ROUND((_xlfn.XLOOKUP($AQ1315,削除禁止_電灯料金!$B:$B,削除禁止_電灯料金!$E:$E)*AM1315/1000*$K1315*$L1315/12),2)),"-")</f>
        <v>0</v>
      </c>
      <c r="AU1315" s="177">
        <f>IFERROR(IF(OR($G1315="公衆街路灯A",$G1315="定額電灯"),"-",ROUND((AM1315/1000*$K1315*$L1315/12)*_xlfn.XLOOKUP($A1315,削除禁止_電灯料金!K:K,削除禁止_電灯料金!M:M,"-"),2)),"-")</f>
        <v>0</v>
      </c>
      <c r="AV1315" s="178">
        <f>IFERROR(IF(OR($G1315="公衆街路灯A",$G1315="定額電灯"),ROUND((((AR1315+AS1315)*AN1315))*12*_xlfn.XLOOKUP($A1315,削除禁止_電灯料金!K:K,削除禁止_電灯料金!N:N),0),ROUND((AT1315+AU1315)*AN1315*12*_xlfn.XLOOKUP($A1315,削除禁止_電灯料金!K:K,削除禁止_電灯料金!N:N),0)),0)</f>
        <v>0</v>
      </c>
      <c r="AW1315" s="145"/>
    </row>
    <row r="1316" spans="1:49" ht="30" customHeight="1">
      <c r="A1316" s="1">
        <v>20</v>
      </c>
      <c r="B1316" s="319" t="s">
        <v>1247</v>
      </c>
      <c r="C1316" s="42"/>
      <c r="D1316" s="256" t="s">
        <v>82</v>
      </c>
      <c r="E1316" s="257" t="s">
        <v>252</v>
      </c>
      <c r="F1316" s="258" t="s">
        <v>497</v>
      </c>
      <c r="G1316" s="353" t="s">
        <v>73</v>
      </c>
      <c r="H1316" s="279"/>
      <c r="I1316" s="150"/>
      <c r="J1316" s="151"/>
      <c r="K1316" s="213">
        <v>24</v>
      </c>
      <c r="L1316" s="214">
        <v>365</v>
      </c>
      <c r="M1316" s="154" t="s">
        <v>1255</v>
      </c>
      <c r="N1316" s="119" t="s">
        <v>416</v>
      </c>
      <c r="O1316" s="120">
        <v>1</v>
      </c>
      <c r="P1316" s="155" t="s">
        <v>135</v>
      </c>
      <c r="Q1316" s="155">
        <v>0</v>
      </c>
      <c r="R1316" s="155">
        <v>0</v>
      </c>
      <c r="S1316" s="156" t="s">
        <v>100</v>
      </c>
      <c r="T1316" s="156">
        <v>0</v>
      </c>
      <c r="U1316" s="156" t="s">
        <v>107</v>
      </c>
      <c r="V1316" s="157">
        <v>0</v>
      </c>
      <c r="W1316" s="158">
        <v>28</v>
      </c>
      <c r="X1316" s="159">
        <v>1</v>
      </c>
      <c r="Y1316" s="160">
        <v>1</v>
      </c>
      <c r="Z1316" s="161">
        <f t="shared" si="405"/>
        <v>20.440000000000001</v>
      </c>
      <c r="AA1316" s="155">
        <v>0</v>
      </c>
      <c r="AB1316" s="162" t="s">
        <v>80</v>
      </c>
      <c r="AC1316" s="163" t="s">
        <v>56</v>
      </c>
      <c r="AD1316" s="164" t="s">
        <v>56</v>
      </c>
      <c r="AE1316" s="163" t="s">
        <v>56</v>
      </c>
      <c r="AF1316" s="164">
        <f t="shared" si="406"/>
        <v>613.20000000000005</v>
      </c>
      <c r="AG1316" s="165">
        <f t="shared" si="407"/>
        <v>73584</v>
      </c>
      <c r="AH1316" s="166" t="s">
        <v>81</v>
      </c>
      <c r="AI1316" s="167"/>
      <c r="AJ1316" s="168"/>
      <c r="AK1316" s="169"/>
      <c r="AL1316" s="170"/>
      <c r="AM1316" s="171"/>
      <c r="AN1316" s="172"/>
      <c r="AO1316" s="173">
        <f t="shared" si="401"/>
        <v>0</v>
      </c>
      <c r="AP1316" s="174" t="s">
        <v>82</v>
      </c>
      <c r="AQ1316" s="175" t="str" cm="1">
        <f t="array" ref="AQ1316">_xlfn.IFS(OR($G1316="公衆街路灯A",$G1316="定額電灯"),$G1316&amp;AP1316,COUNTIF(G1316,"*従量電灯*"),G1316,1,"-")</f>
        <v>従量電灯</v>
      </c>
      <c r="AR1316" s="176" t="str" cm="1">
        <f t="array" ref="AR1316">_xlfn.IFS($AN1316=0,"-",OR($AH1316="対象外",$AH1316="-"),"-",OR($G1316="公衆街路灯A",$G1316="定額電灯"),_xlfn.XLOOKUP($AQ1316,削除禁止_電灯料金!$B:$B,削除禁止_電灯料金!$E:$E,0),1,"-")</f>
        <v>-</v>
      </c>
      <c r="AS1316" s="177" t="str" cm="1">
        <f t="array" ref="AS1316">_xlfn.IFS($AR1316="-","-",OR($G1316="公衆街路灯A",$G1316="定額電灯"),_xlfn.XLOOKUP(AQ1316,削除禁止_電灯料金!$B:$B,削除禁止_電灯料金!$D:$D,0),1,"-")</f>
        <v>-</v>
      </c>
      <c r="AT1316" s="176">
        <f>IFERROR(IF(OR($G1316="公衆街路灯A",$G1316="定額電灯"),"-",ROUND((_xlfn.XLOOKUP($AQ1316,削除禁止_電灯料金!$B:$B,削除禁止_電灯料金!$E:$E)*AM1316/1000*$K1316*$L1316/12),2)),"-")</f>
        <v>0</v>
      </c>
      <c r="AU1316" s="177">
        <f>IFERROR(IF(OR($G1316="公衆街路灯A",$G1316="定額電灯"),"-",ROUND((AM1316/1000*$K1316*$L1316/12)*_xlfn.XLOOKUP($A1316,削除禁止_電灯料金!K:K,削除禁止_電灯料金!M:M,"-"),2)),"-")</f>
        <v>0</v>
      </c>
      <c r="AV1316" s="178">
        <f>IFERROR(IF(OR($G1316="公衆街路灯A",$G1316="定額電灯"),ROUND((((AR1316+AS1316)*AN1316))*12*_xlfn.XLOOKUP($A1316,削除禁止_電灯料金!K:K,削除禁止_電灯料金!N:N),0),ROUND((AT1316+AU1316)*AN1316*12*_xlfn.XLOOKUP($A1316,削除禁止_電灯料金!K:K,削除禁止_電灯料金!N:N),0)),0)</f>
        <v>0</v>
      </c>
      <c r="AW1316" s="145"/>
    </row>
    <row r="1317" spans="1:49" ht="30" customHeight="1">
      <c r="A1317" s="1">
        <v>20</v>
      </c>
      <c r="B1317" s="319" t="s">
        <v>1247</v>
      </c>
      <c r="C1317" s="42"/>
      <c r="D1317" s="256" t="s">
        <v>82</v>
      </c>
      <c r="E1317" s="257" t="s">
        <v>252</v>
      </c>
      <c r="F1317" s="258" t="s">
        <v>1337</v>
      </c>
      <c r="G1317" s="353" t="s">
        <v>73</v>
      </c>
      <c r="H1317" s="279"/>
      <c r="I1317" s="150"/>
      <c r="J1317" s="151"/>
      <c r="K1317" s="213">
        <v>0.13</v>
      </c>
      <c r="L1317" s="214">
        <v>83</v>
      </c>
      <c r="M1317" s="154" t="s">
        <v>1282</v>
      </c>
      <c r="N1317" s="119" t="s">
        <v>110</v>
      </c>
      <c r="O1317" s="120">
        <v>2</v>
      </c>
      <c r="P1317" s="155" t="s">
        <v>294</v>
      </c>
      <c r="Q1317" s="155">
        <v>0</v>
      </c>
      <c r="R1317" s="155" t="s">
        <v>1283</v>
      </c>
      <c r="S1317" s="156" t="s">
        <v>908</v>
      </c>
      <c r="T1317" s="156" t="s">
        <v>1284</v>
      </c>
      <c r="U1317" s="156">
        <v>0</v>
      </c>
      <c r="V1317" s="157">
        <v>0</v>
      </c>
      <c r="W1317" s="158">
        <v>47</v>
      </c>
      <c r="X1317" s="159">
        <v>2</v>
      </c>
      <c r="Y1317" s="160">
        <v>4</v>
      </c>
      <c r="Z1317" s="161">
        <f t="shared" si="405"/>
        <v>0.16904333333333335</v>
      </c>
      <c r="AA1317" s="155">
        <v>0</v>
      </c>
      <c r="AB1317" s="162" t="s">
        <v>80</v>
      </c>
      <c r="AC1317" s="163" t="s">
        <v>56</v>
      </c>
      <c r="AD1317" s="164" t="s">
        <v>56</v>
      </c>
      <c r="AE1317" s="163" t="s">
        <v>56</v>
      </c>
      <c r="AF1317" s="164">
        <f t="shared" si="406"/>
        <v>1.2678250000000002</v>
      </c>
      <c r="AG1317" s="165">
        <f t="shared" si="407"/>
        <v>608.55600000000004</v>
      </c>
      <c r="AH1317" s="166" t="s">
        <v>113</v>
      </c>
      <c r="AI1317" s="167"/>
      <c r="AJ1317" s="168"/>
      <c r="AK1317" s="169"/>
      <c r="AL1317" s="170"/>
      <c r="AM1317" s="171"/>
      <c r="AN1317" s="172"/>
      <c r="AO1317" s="173">
        <f t="shared" si="401"/>
        <v>0</v>
      </c>
      <c r="AP1317" s="174" t="s">
        <v>82</v>
      </c>
      <c r="AQ1317" s="175" t="str" cm="1">
        <f t="array" ref="AQ1317">_xlfn.IFS(OR($G1317="公衆街路灯A",$G1317="定額電灯"),$G1317&amp;AP1317,COUNTIF(G1317,"*従量電灯*"),G1317,1,"-")</f>
        <v>従量電灯</v>
      </c>
      <c r="AR1317" s="176" t="str" cm="1">
        <f t="array" ref="AR1317">_xlfn.IFS($AN1317=0,"-",OR($AH1317="対象外",$AH1317="-"),"-",OR($G1317="公衆街路灯A",$G1317="定額電灯"),_xlfn.XLOOKUP($AQ1317,削除禁止_電灯料金!$B:$B,削除禁止_電灯料金!$E:$E,0),1,"-")</f>
        <v>-</v>
      </c>
      <c r="AS1317" s="177" t="str" cm="1">
        <f t="array" ref="AS1317">_xlfn.IFS($AR1317="-","-",OR($G1317="公衆街路灯A",$G1317="定額電灯"),_xlfn.XLOOKUP(AQ1317,削除禁止_電灯料金!$B:$B,削除禁止_電灯料金!$D:$D,0),1,"-")</f>
        <v>-</v>
      </c>
      <c r="AT1317" s="176">
        <f>IFERROR(IF(OR($G1317="公衆街路灯A",$G1317="定額電灯"),"-",ROUND((_xlfn.XLOOKUP($AQ1317,削除禁止_電灯料金!$B:$B,削除禁止_電灯料金!$E:$E)*AM1317/1000*$K1317*$L1317/12),2)),"-")</f>
        <v>0</v>
      </c>
      <c r="AU1317" s="177">
        <f>IFERROR(IF(OR($G1317="公衆街路灯A",$G1317="定額電灯"),"-",ROUND((AM1317/1000*$K1317*$L1317/12)*_xlfn.XLOOKUP($A1317,削除禁止_電灯料金!K:K,削除禁止_電灯料金!M:M,"-"),2)),"-")</f>
        <v>0</v>
      </c>
      <c r="AV1317" s="178">
        <f>IFERROR(IF(OR($G1317="公衆街路灯A",$G1317="定額電灯"),ROUND((((AR1317+AS1317)*AN1317))*12*_xlfn.XLOOKUP($A1317,削除禁止_電灯料金!K:K,削除禁止_電灯料金!N:N),0),ROUND((AT1317+AU1317)*AN1317*12*_xlfn.XLOOKUP($A1317,削除禁止_電灯料金!K:K,削除禁止_電灯料金!N:N),0)),0)</f>
        <v>0</v>
      </c>
      <c r="AW1317" s="145"/>
    </row>
    <row r="1318" spans="1:49" ht="30" customHeight="1">
      <c r="A1318" s="1">
        <v>20</v>
      </c>
      <c r="B1318" s="319" t="s">
        <v>1247</v>
      </c>
      <c r="C1318" s="42"/>
      <c r="D1318" s="256" t="s">
        <v>82</v>
      </c>
      <c r="E1318" s="257" t="s">
        <v>252</v>
      </c>
      <c r="F1318" s="258" t="s">
        <v>1337</v>
      </c>
      <c r="G1318" s="353" t="s">
        <v>73</v>
      </c>
      <c r="H1318" s="279"/>
      <c r="I1318" s="150"/>
      <c r="J1318" s="151"/>
      <c r="K1318" s="213">
        <v>0.13</v>
      </c>
      <c r="L1318" s="214">
        <v>83</v>
      </c>
      <c r="M1318" s="154" t="s">
        <v>1338</v>
      </c>
      <c r="N1318" s="119" t="s">
        <v>110</v>
      </c>
      <c r="O1318" s="120">
        <v>2</v>
      </c>
      <c r="P1318" s="155" t="s">
        <v>294</v>
      </c>
      <c r="Q1318" s="155">
        <v>0</v>
      </c>
      <c r="R1318" s="155" t="s">
        <v>1283</v>
      </c>
      <c r="S1318" s="156" t="s">
        <v>910</v>
      </c>
      <c r="T1318" s="156" t="s">
        <v>1284</v>
      </c>
      <c r="U1318" s="156">
        <v>0</v>
      </c>
      <c r="V1318" s="157">
        <v>0</v>
      </c>
      <c r="W1318" s="158">
        <v>47</v>
      </c>
      <c r="X1318" s="159">
        <v>2</v>
      </c>
      <c r="Y1318" s="160">
        <v>4</v>
      </c>
      <c r="Z1318" s="161">
        <f t="shared" si="405"/>
        <v>0.16904333333333335</v>
      </c>
      <c r="AA1318" s="155">
        <v>0</v>
      </c>
      <c r="AB1318" s="162" t="s">
        <v>80</v>
      </c>
      <c r="AC1318" s="163" t="s">
        <v>56</v>
      </c>
      <c r="AD1318" s="164" t="s">
        <v>56</v>
      </c>
      <c r="AE1318" s="163" t="s">
        <v>56</v>
      </c>
      <c r="AF1318" s="164">
        <f t="shared" si="406"/>
        <v>1.2678250000000002</v>
      </c>
      <c r="AG1318" s="165">
        <f t="shared" si="407"/>
        <v>608.55600000000004</v>
      </c>
      <c r="AH1318" s="166" t="s">
        <v>113</v>
      </c>
      <c r="AI1318" s="167"/>
      <c r="AJ1318" s="168"/>
      <c r="AK1318" s="169"/>
      <c r="AL1318" s="170"/>
      <c r="AM1318" s="171"/>
      <c r="AN1318" s="172"/>
      <c r="AO1318" s="173">
        <f t="shared" si="401"/>
        <v>0</v>
      </c>
      <c r="AP1318" s="174" t="s">
        <v>82</v>
      </c>
      <c r="AQ1318" s="175" t="str" cm="1">
        <f t="array" ref="AQ1318">_xlfn.IFS(OR($G1318="公衆街路灯A",$G1318="定額電灯"),$G1318&amp;AP1318,COUNTIF(G1318,"*従量電灯*"),G1318,1,"-")</f>
        <v>従量電灯</v>
      </c>
      <c r="AR1318" s="176" t="str" cm="1">
        <f t="array" ref="AR1318">_xlfn.IFS($AN1318=0,"-",OR($AH1318="対象外",$AH1318="-"),"-",OR($G1318="公衆街路灯A",$G1318="定額電灯"),_xlfn.XLOOKUP($AQ1318,削除禁止_電灯料金!$B:$B,削除禁止_電灯料金!$E:$E,0),1,"-")</f>
        <v>-</v>
      </c>
      <c r="AS1318" s="177" t="str" cm="1">
        <f t="array" ref="AS1318">_xlfn.IFS($AR1318="-","-",OR($G1318="公衆街路灯A",$G1318="定額電灯"),_xlfn.XLOOKUP(AQ1318,削除禁止_電灯料金!$B:$B,削除禁止_電灯料金!$D:$D,0),1,"-")</f>
        <v>-</v>
      </c>
      <c r="AT1318" s="176">
        <f>IFERROR(IF(OR($G1318="公衆街路灯A",$G1318="定額電灯"),"-",ROUND((_xlfn.XLOOKUP($AQ1318,削除禁止_電灯料金!$B:$B,削除禁止_電灯料金!$E:$E)*AM1318/1000*$K1318*$L1318/12),2)),"-")</f>
        <v>0</v>
      </c>
      <c r="AU1318" s="177">
        <f>IFERROR(IF(OR($G1318="公衆街路灯A",$G1318="定額電灯"),"-",ROUND((AM1318/1000*$K1318*$L1318/12)*_xlfn.XLOOKUP($A1318,削除禁止_電灯料金!K:K,削除禁止_電灯料金!M:M,"-"),2)),"-")</f>
        <v>0</v>
      </c>
      <c r="AV1318" s="178">
        <f>IFERROR(IF(OR($G1318="公衆街路灯A",$G1318="定額電灯"),ROUND((((AR1318+AS1318)*AN1318))*12*_xlfn.XLOOKUP($A1318,削除禁止_電灯料金!K:K,削除禁止_電灯料金!N:N),0),ROUND((AT1318+AU1318)*AN1318*12*_xlfn.XLOOKUP($A1318,削除禁止_電灯料金!K:K,削除禁止_電灯料金!N:N),0)),0)</f>
        <v>0</v>
      </c>
      <c r="AW1318" s="145"/>
    </row>
    <row r="1319" spans="1:49" ht="30" customHeight="1">
      <c r="A1319" s="1">
        <v>20</v>
      </c>
      <c r="B1319" s="319" t="s">
        <v>1247</v>
      </c>
      <c r="C1319" s="42"/>
      <c r="D1319" s="256" t="s">
        <v>82</v>
      </c>
      <c r="E1319" s="257" t="s">
        <v>252</v>
      </c>
      <c r="F1319" s="258" t="s">
        <v>1337</v>
      </c>
      <c r="G1319" s="353" t="s">
        <v>73</v>
      </c>
      <c r="H1319" s="279"/>
      <c r="I1319" s="150"/>
      <c r="J1319" s="151"/>
      <c r="K1319" s="213">
        <v>0.13</v>
      </c>
      <c r="L1319" s="214">
        <v>83</v>
      </c>
      <c r="M1319" s="154" t="s">
        <v>1285</v>
      </c>
      <c r="N1319" s="119" t="s">
        <v>110</v>
      </c>
      <c r="O1319" s="120">
        <v>2</v>
      </c>
      <c r="P1319" s="155" t="s">
        <v>294</v>
      </c>
      <c r="Q1319" s="155">
        <v>0</v>
      </c>
      <c r="R1319" s="155" t="s">
        <v>1283</v>
      </c>
      <c r="S1319" s="156" t="s">
        <v>912</v>
      </c>
      <c r="T1319" s="156" t="s">
        <v>1284</v>
      </c>
      <c r="U1319" s="156">
        <v>0</v>
      </c>
      <c r="V1319" s="157">
        <v>0</v>
      </c>
      <c r="W1319" s="158">
        <v>47</v>
      </c>
      <c r="X1319" s="159">
        <v>2</v>
      </c>
      <c r="Y1319" s="160">
        <v>4</v>
      </c>
      <c r="Z1319" s="161">
        <f t="shared" si="405"/>
        <v>0.16904333333333335</v>
      </c>
      <c r="AA1319" s="155">
        <v>0</v>
      </c>
      <c r="AB1319" s="162" t="s">
        <v>80</v>
      </c>
      <c r="AC1319" s="163" t="s">
        <v>56</v>
      </c>
      <c r="AD1319" s="164" t="s">
        <v>56</v>
      </c>
      <c r="AE1319" s="163" t="s">
        <v>56</v>
      </c>
      <c r="AF1319" s="164">
        <f t="shared" si="406"/>
        <v>1.2678250000000002</v>
      </c>
      <c r="AG1319" s="165">
        <f t="shared" si="407"/>
        <v>608.55600000000004</v>
      </c>
      <c r="AH1319" s="166" t="s">
        <v>113</v>
      </c>
      <c r="AI1319" s="167"/>
      <c r="AJ1319" s="168"/>
      <c r="AK1319" s="169"/>
      <c r="AL1319" s="170"/>
      <c r="AM1319" s="171"/>
      <c r="AN1319" s="172"/>
      <c r="AO1319" s="173">
        <f t="shared" si="401"/>
        <v>0</v>
      </c>
      <c r="AP1319" s="174" t="s">
        <v>82</v>
      </c>
      <c r="AQ1319" s="175" t="str" cm="1">
        <f t="array" ref="AQ1319">_xlfn.IFS(OR($G1319="公衆街路灯A",$G1319="定額電灯"),$G1319&amp;AP1319,COUNTIF(G1319,"*従量電灯*"),G1319,1,"-")</f>
        <v>従量電灯</v>
      </c>
      <c r="AR1319" s="176" t="str" cm="1">
        <f t="array" ref="AR1319">_xlfn.IFS($AN1319=0,"-",OR($AH1319="対象外",$AH1319="-"),"-",OR($G1319="公衆街路灯A",$G1319="定額電灯"),_xlfn.XLOOKUP($AQ1319,削除禁止_電灯料金!$B:$B,削除禁止_電灯料金!$E:$E,0),1,"-")</f>
        <v>-</v>
      </c>
      <c r="AS1319" s="177" t="str" cm="1">
        <f t="array" ref="AS1319">_xlfn.IFS($AR1319="-","-",OR($G1319="公衆街路灯A",$G1319="定額電灯"),_xlfn.XLOOKUP(AQ1319,削除禁止_電灯料金!$B:$B,削除禁止_電灯料金!$D:$D,0),1,"-")</f>
        <v>-</v>
      </c>
      <c r="AT1319" s="176">
        <f>IFERROR(IF(OR($G1319="公衆街路灯A",$G1319="定額電灯"),"-",ROUND((_xlfn.XLOOKUP($AQ1319,削除禁止_電灯料金!$B:$B,削除禁止_電灯料金!$E:$E)*AM1319/1000*$K1319*$L1319/12),2)),"-")</f>
        <v>0</v>
      </c>
      <c r="AU1319" s="177">
        <f>IFERROR(IF(OR($G1319="公衆街路灯A",$G1319="定額電灯"),"-",ROUND((AM1319/1000*$K1319*$L1319/12)*_xlfn.XLOOKUP($A1319,削除禁止_電灯料金!K:K,削除禁止_電灯料金!M:M,"-"),2)),"-")</f>
        <v>0</v>
      </c>
      <c r="AV1319" s="178">
        <f>IFERROR(IF(OR($G1319="公衆街路灯A",$G1319="定額電灯"),ROUND((((AR1319+AS1319)*AN1319))*12*_xlfn.XLOOKUP($A1319,削除禁止_電灯料金!K:K,削除禁止_電灯料金!N:N),0),ROUND((AT1319+AU1319)*AN1319*12*_xlfn.XLOOKUP($A1319,削除禁止_電灯料金!K:K,削除禁止_電灯料金!N:N),0)),0)</f>
        <v>0</v>
      </c>
      <c r="AW1319" s="145"/>
    </row>
    <row r="1320" spans="1:49" ht="30" customHeight="1">
      <c r="A1320" s="1">
        <v>20</v>
      </c>
      <c r="B1320" s="319" t="s">
        <v>1247</v>
      </c>
      <c r="C1320" s="42"/>
      <c r="D1320" s="256" t="s">
        <v>82</v>
      </c>
      <c r="E1320" s="257" t="s">
        <v>252</v>
      </c>
      <c r="F1320" s="258" t="s">
        <v>1337</v>
      </c>
      <c r="G1320" s="353" t="s">
        <v>73</v>
      </c>
      <c r="H1320" s="279"/>
      <c r="I1320" s="150"/>
      <c r="J1320" s="151"/>
      <c r="K1320" s="213">
        <v>24</v>
      </c>
      <c r="L1320" s="214">
        <v>365</v>
      </c>
      <c r="M1320" s="154" t="s">
        <v>1252</v>
      </c>
      <c r="N1320" s="119" t="s">
        <v>86</v>
      </c>
      <c r="O1320" s="120">
        <v>1</v>
      </c>
      <c r="P1320" s="155" t="s">
        <v>434</v>
      </c>
      <c r="Q1320" s="155">
        <v>0</v>
      </c>
      <c r="R1320" s="155" t="s">
        <v>77</v>
      </c>
      <c r="S1320" s="156">
        <v>0</v>
      </c>
      <c r="T1320" s="156">
        <v>0</v>
      </c>
      <c r="U1320" s="156">
        <v>0</v>
      </c>
      <c r="V1320" s="157">
        <v>0</v>
      </c>
      <c r="W1320" s="158">
        <v>3</v>
      </c>
      <c r="X1320" s="159">
        <v>1</v>
      </c>
      <c r="Y1320" s="160">
        <v>1</v>
      </c>
      <c r="Z1320" s="161">
        <f t="shared" si="405"/>
        <v>2.19</v>
      </c>
      <c r="AA1320" s="155">
        <v>0</v>
      </c>
      <c r="AB1320" s="162" t="s">
        <v>80</v>
      </c>
      <c r="AC1320" s="163" t="s">
        <v>56</v>
      </c>
      <c r="AD1320" s="164" t="s">
        <v>56</v>
      </c>
      <c r="AE1320" s="163" t="s">
        <v>56</v>
      </c>
      <c r="AF1320" s="164">
        <f t="shared" si="406"/>
        <v>65.7</v>
      </c>
      <c r="AG1320" s="165">
        <f t="shared" si="407"/>
        <v>7884</v>
      </c>
      <c r="AH1320" s="166" t="s">
        <v>81</v>
      </c>
      <c r="AI1320" s="167"/>
      <c r="AJ1320" s="168"/>
      <c r="AK1320" s="169"/>
      <c r="AL1320" s="170"/>
      <c r="AM1320" s="171"/>
      <c r="AN1320" s="172"/>
      <c r="AO1320" s="173">
        <f t="shared" si="401"/>
        <v>0</v>
      </c>
      <c r="AP1320" s="174" t="s">
        <v>82</v>
      </c>
      <c r="AQ1320" s="175" t="str" cm="1">
        <f t="array" ref="AQ1320">_xlfn.IFS(OR($G1320="公衆街路灯A",$G1320="定額電灯"),$G1320&amp;AP1320,COUNTIF(G1320,"*従量電灯*"),G1320,1,"-")</f>
        <v>従量電灯</v>
      </c>
      <c r="AR1320" s="176" t="str" cm="1">
        <f t="array" ref="AR1320">_xlfn.IFS($AN1320=0,"-",OR($AH1320="対象外",$AH1320="-"),"-",OR($G1320="公衆街路灯A",$G1320="定額電灯"),_xlfn.XLOOKUP($AQ1320,削除禁止_電灯料金!$B:$B,削除禁止_電灯料金!$E:$E,0),1,"-")</f>
        <v>-</v>
      </c>
      <c r="AS1320" s="177" t="str" cm="1">
        <f t="array" ref="AS1320">_xlfn.IFS($AR1320="-","-",OR($G1320="公衆街路灯A",$G1320="定額電灯"),_xlfn.XLOOKUP(AQ1320,削除禁止_電灯料金!$B:$B,削除禁止_電灯料金!$D:$D,0),1,"-")</f>
        <v>-</v>
      </c>
      <c r="AT1320" s="176">
        <f>IFERROR(IF(OR($G1320="公衆街路灯A",$G1320="定額電灯"),"-",ROUND((_xlfn.XLOOKUP($AQ1320,削除禁止_電灯料金!$B:$B,削除禁止_電灯料金!$E:$E)*AM1320/1000*$K1320*$L1320/12),2)),"-")</f>
        <v>0</v>
      </c>
      <c r="AU1320" s="177">
        <f>IFERROR(IF(OR($G1320="公衆街路灯A",$G1320="定額電灯"),"-",ROUND((AM1320/1000*$K1320*$L1320/12)*_xlfn.XLOOKUP($A1320,削除禁止_電灯料金!K:K,削除禁止_電灯料金!M:M,"-"),2)),"-")</f>
        <v>0</v>
      </c>
      <c r="AV1320" s="178">
        <f>IFERROR(IF(OR($G1320="公衆街路灯A",$G1320="定額電灯"),ROUND((((AR1320+AS1320)*AN1320))*12*_xlfn.XLOOKUP($A1320,削除禁止_電灯料金!K:K,削除禁止_電灯料金!N:N),0),ROUND((AT1320+AU1320)*AN1320*12*_xlfn.XLOOKUP($A1320,削除禁止_電灯料金!K:K,削除禁止_電灯料金!N:N),0)),0)</f>
        <v>0</v>
      </c>
      <c r="AW1320" s="145"/>
    </row>
    <row r="1321" spans="1:49" ht="30" customHeight="1">
      <c r="A1321" s="1">
        <v>20</v>
      </c>
      <c r="B1321" s="319" t="s">
        <v>1247</v>
      </c>
      <c r="C1321" s="42"/>
      <c r="D1321" s="256" t="s">
        <v>82</v>
      </c>
      <c r="E1321" s="257" t="s">
        <v>252</v>
      </c>
      <c r="F1321" s="258" t="s">
        <v>1339</v>
      </c>
      <c r="G1321" s="353" t="s">
        <v>73</v>
      </c>
      <c r="H1321" s="279"/>
      <c r="I1321" s="150"/>
      <c r="J1321" s="151"/>
      <c r="K1321" s="213">
        <v>0.13</v>
      </c>
      <c r="L1321" s="214">
        <v>83</v>
      </c>
      <c r="M1321" s="154" t="s">
        <v>1282</v>
      </c>
      <c r="N1321" s="119" t="s">
        <v>110</v>
      </c>
      <c r="O1321" s="120">
        <v>2</v>
      </c>
      <c r="P1321" s="155" t="s">
        <v>294</v>
      </c>
      <c r="Q1321" s="155">
        <v>0</v>
      </c>
      <c r="R1321" s="155" t="s">
        <v>1283</v>
      </c>
      <c r="S1321" s="156" t="s">
        <v>908</v>
      </c>
      <c r="T1321" s="156" t="s">
        <v>1284</v>
      </c>
      <c r="U1321" s="156">
        <v>0</v>
      </c>
      <c r="V1321" s="157">
        <v>0</v>
      </c>
      <c r="W1321" s="158">
        <v>47</v>
      </c>
      <c r="X1321" s="159">
        <v>2</v>
      </c>
      <c r="Y1321" s="160">
        <v>4</v>
      </c>
      <c r="Z1321" s="161">
        <f t="shared" si="405"/>
        <v>0.16904333333333335</v>
      </c>
      <c r="AA1321" s="155">
        <v>0</v>
      </c>
      <c r="AB1321" s="162" t="s">
        <v>80</v>
      </c>
      <c r="AC1321" s="163" t="s">
        <v>56</v>
      </c>
      <c r="AD1321" s="164" t="s">
        <v>56</v>
      </c>
      <c r="AE1321" s="163" t="s">
        <v>56</v>
      </c>
      <c r="AF1321" s="164">
        <f t="shared" si="406"/>
        <v>1.2678250000000002</v>
      </c>
      <c r="AG1321" s="165">
        <f t="shared" si="407"/>
        <v>608.55600000000004</v>
      </c>
      <c r="AH1321" s="166" t="s">
        <v>113</v>
      </c>
      <c r="AI1321" s="167"/>
      <c r="AJ1321" s="168"/>
      <c r="AK1321" s="169"/>
      <c r="AL1321" s="170"/>
      <c r="AM1321" s="171"/>
      <c r="AN1321" s="172"/>
      <c r="AO1321" s="173">
        <f t="shared" si="401"/>
        <v>0</v>
      </c>
      <c r="AP1321" s="174" t="s">
        <v>82</v>
      </c>
      <c r="AQ1321" s="175" t="str" cm="1">
        <f t="array" ref="AQ1321">_xlfn.IFS(OR($G1321="公衆街路灯A",$G1321="定額電灯"),$G1321&amp;AP1321,COUNTIF(G1321,"*従量電灯*"),G1321,1,"-")</f>
        <v>従量電灯</v>
      </c>
      <c r="AR1321" s="176" t="str" cm="1">
        <f t="array" ref="AR1321">_xlfn.IFS($AN1321=0,"-",OR($AH1321="対象外",$AH1321="-"),"-",OR($G1321="公衆街路灯A",$G1321="定額電灯"),_xlfn.XLOOKUP($AQ1321,削除禁止_電灯料金!$B:$B,削除禁止_電灯料金!$E:$E,0),1,"-")</f>
        <v>-</v>
      </c>
      <c r="AS1321" s="177" t="str" cm="1">
        <f t="array" ref="AS1321">_xlfn.IFS($AR1321="-","-",OR($G1321="公衆街路灯A",$G1321="定額電灯"),_xlfn.XLOOKUP(AQ1321,削除禁止_電灯料金!$B:$B,削除禁止_電灯料金!$D:$D,0),1,"-")</f>
        <v>-</v>
      </c>
      <c r="AT1321" s="176">
        <f>IFERROR(IF(OR($G1321="公衆街路灯A",$G1321="定額電灯"),"-",ROUND((_xlfn.XLOOKUP($AQ1321,削除禁止_電灯料金!$B:$B,削除禁止_電灯料金!$E:$E)*AM1321/1000*$K1321*$L1321/12),2)),"-")</f>
        <v>0</v>
      </c>
      <c r="AU1321" s="177">
        <f>IFERROR(IF(OR($G1321="公衆街路灯A",$G1321="定額電灯"),"-",ROUND((AM1321/1000*$K1321*$L1321/12)*_xlfn.XLOOKUP($A1321,削除禁止_電灯料金!K:K,削除禁止_電灯料金!M:M,"-"),2)),"-")</f>
        <v>0</v>
      </c>
      <c r="AV1321" s="178">
        <f>IFERROR(IF(OR($G1321="公衆街路灯A",$G1321="定額電灯"),ROUND((((AR1321+AS1321)*AN1321))*12*_xlfn.XLOOKUP($A1321,削除禁止_電灯料金!K:K,削除禁止_電灯料金!N:N),0),ROUND((AT1321+AU1321)*AN1321*12*_xlfn.XLOOKUP($A1321,削除禁止_電灯料金!K:K,削除禁止_電灯料金!N:N),0)),0)</f>
        <v>0</v>
      </c>
      <c r="AW1321" s="145"/>
    </row>
    <row r="1322" spans="1:49" ht="30" customHeight="1">
      <c r="A1322" s="1">
        <v>20</v>
      </c>
      <c r="B1322" s="319" t="s">
        <v>1247</v>
      </c>
      <c r="C1322" s="42"/>
      <c r="D1322" s="256" t="s">
        <v>82</v>
      </c>
      <c r="E1322" s="257" t="s">
        <v>252</v>
      </c>
      <c r="F1322" s="258" t="s">
        <v>1339</v>
      </c>
      <c r="G1322" s="353" t="s">
        <v>73</v>
      </c>
      <c r="H1322" s="279"/>
      <c r="I1322" s="150"/>
      <c r="J1322" s="151"/>
      <c r="K1322" s="213">
        <v>0.13</v>
      </c>
      <c r="L1322" s="214">
        <v>83</v>
      </c>
      <c r="M1322" s="154" t="s">
        <v>1338</v>
      </c>
      <c r="N1322" s="119" t="s">
        <v>110</v>
      </c>
      <c r="O1322" s="120">
        <v>2</v>
      </c>
      <c r="P1322" s="155" t="s">
        <v>294</v>
      </c>
      <c r="Q1322" s="155">
        <v>0</v>
      </c>
      <c r="R1322" s="155" t="s">
        <v>1283</v>
      </c>
      <c r="S1322" s="156" t="s">
        <v>910</v>
      </c>
      <c r="T1322" s="156" t="s">
        <v>1284</v>
      </c>
      <c r="U1322" s="156">
        <v>0</v>
      </c>
      <c r="V1322" s="157">
        <v>0</v>
      </c>
      <c r="W1322" s="158">
        <v>47</v>
      </c>
      <c r="X1322" s="159">
        <v>2</v>
      </c>
      <c r="Y1322" s="160">
        <v>4</v>
      </c>
      <c r="Z1322" s="161">
        <f t="shared" si="405"/>
        <v>0.16904333333333335</v>
      </c>
      <c r="AA1322" s="155">
        <v>0</v>
      </c>
      <c r="AB1322" s="162" t="s">
        <v>80</v>
      </c>
      <c r="AC1322" s="163" t="s">
        <v>56</v>
      </c>
      <c r="AD1322" s="164" t="s">
        <v>56</v>
      </c>
      <c r="AE1322" s="163" t="s">
        <v>56</v>
      </c>
      <c r="AF1322" s="164">
        <f t="shared" si="406"/>
        <v>1.2678250000000002</v>
      </c>
      <c r="AG1322" s="165">
        <f t="shared" si="407"/>
        <v>608.55600000000004</v>
      </c>
      <c r="AH1322" s="166" t="s">
        <v>113</v>
      </c>
      <c r="AI1322" s="167"/>
      <c r="AJ1322" s="168"/>
      <c r="AK1322" s="169"/>
      <c r="AL1322" s="170"/>
      <c r="AM1322" s="171"/>
      <c r="AN1322" s="172"/>
      <c r="AO1322" s="173">
        <f t="shared" si="401"/>
        <v>0</v>
      </c>
      <c r="AP1322" s="174" t="s">
        <v>82</v>
      </c>
      <c r="AQ1322" s="175" t="str" cm="1">
        <f t="array" ref="AQ1322">_xlfn.IFS(OR($G1322="公衆街路灯A",$G1322="定額電灯"),$G1322&amp;AP1322,COUNTIF(G1322,"*従量電灯*"),G1322,1,"-")</f>
        <v>従量電灯</v>
      </c>
      <c r="AR1322" s="176" t="str" cm="1">
        <f t="array" ref="AR1322">_xlfn.IFS($AN1322=0,"-",OR($AH1322="対象外",$AH1322="-"),"-",OR($G1322="公衆街路灯A",$G1322="定額電灯"),_xlfn.XLOOKUP($AQ1322,削除禁止_電灯料金!$B:$B,削除禁止_電灯料金!$E:$E,0),1,"-")</f>
        <v>-</v>
      </c>
      <c r="AS1322" s="177" t="str" cm="1">
        <f t="array" ref="AS1322">_xlfn.IFS($AR1322="-","-",OR($G1322="公衆街路灯A",$G1322="定額電灯"),_xlfn.XLOOKUP(AQ1322,削除禁止_電灯料金!$B:$B,削除禁止_電灯料金!$D:$D,0),1,"-")</f>
        <v>-</v>
      </c>
      <c r="AT1322" s="176">
        <f>IFERROR(IF(OR($G1322="公衆街路灯A",$G1322="定額電灯"),"-",ROUND((_xlfn.XLOOKUP($AQ1322,削除禁止_電灯料金!$B:$B,削除禁止_電灯料金!$E:$E)*AM1322/1000*$K1322*$L1322/12),2)),"-")</f>
        <v>0</v>
      </c>
      <c r="AU1322" s="177">
        <f>IFERROR(IF(OR($G1322="公衆街路灯A",$G1322="定額電灯"),"-",ROUND((AM1322/1000*$K1322*$L1322/12)*_xlfn.XLOOKUP($A1322,削除禁止_電灯料金!K:K,削除禁止_電灯料金!M:M,"-"),2)),"-")</f>
        <v>0</v>
      </c>
      <c r="AV1322" s="178">
        <f>IFERROR(IF(OR($G1322="公衆街路灯A",$G1322="定額電灯"),ROUND((((AR1322+AS1322)*AN1322))*12*_xlfn.XLOOKUP($A1322,削除禁止_電灯料金!K:K,削除禁止_電灯料金!N:N),0),ROUND((AT1322+AU1322)*AN1322*12*_xlfn.XLOOKUP($A1322,削除禁止_電灯料金!K:K,削除禁止_電灯料金!N:N),0)),0)</f>
        <v>0</v>
      </c>
      <c r="AW1322" s="145"/>
    </row>
    <row r="1323" spans="1:49" ht="30" customHeight="1">
      <c r="A1323" s="1">
        <v>20</v>
      </c>
      <c r="B1323" s="319" t="s">
        <v>1247</v>
      </c>
      <c r="C1323" s="42"/>
      <c r="D1323" s="256" t="s">
        <v>82</v>
      </c>
      <c r="E1323" s="257" t="s">
        <v>186</v>
      </c>
      <c r="F1323" s="258" t="s">
        <v>1339</v>
      </c>
      <c r="G1323" s="353" t="s">
        <v>73</v>
      </c>
      <c r="H1323" s="279"/>
      <c r="I1323" s="150"/>
      <c r="J1323" s="151"/>
      <c r="K1323" s="213">
        <v>0.13</v>
      </c>
      <c r="L1323" s="214">
        <v>83</v>
      </c>
      <c r="M1323" s="154" t="s">
        <v>1285</v>
      </c>
      <c r="N1323" s="119" t="s">
        <v>110</v>
      </c>
      <c r="O1323" s="120">
        <v>2</v>
      </c>
      <c r="P1323" s="155" t="s">
        <v>294</v>
      </c>
      <c r="Q1323" s="155">
        <v>0</v>
      </c>
      <c r="R1323" s="155" t="s">
        <v>1283</v>
      </c>
      <c r="S1323" s="156" t="s">
        <v>912</v>
      </c>
      <c r="T1323" s="156" t="s">
        <v>1284</v>
      </c>
      <c r="U1323" s="156">
        <v>0</v>
      </c>
      <c r="V1323" s="157">
        <v>0</v>
      </c>
      <c r="W1323" s="158">
        <v>47</v>
      </c>
      <c r="X1323" s="159">
        <v>2</v>
      </c>
      <c r="Y1323" s="160">
        <v>4</v>
      </c>
      <c r="Z1323" s="161">
        <f t="shared" si="405"/>
        <v>0.16904333333333335</v>
      </c>
      <c r="AA1323" s="155">
        <v>0</v>
      </c>
      <c r="AB1323" s="162" t="s">
        <v>80</v>
      </c>
      <c r="AC1323" s="163" t="s">
        <v>56</v>
      </c>
      <c r="AD1323" s="164" t="s">
        <v>56</v>
      </c>
      <c r="AE1323" s="163" t="s">
        <v>56</v>
      </c>
      <c r="AF1323" s="164">
        <f t="shared" si="406"/>
        <v>1.2678250000000002</v>
      </c>
      <c r="AG1323" s="165">
        <f t="shared" si="407"/>
        <v>608.55600000000004</v>
      </c>
      <c r="AH1323" s="166" t="s">
        <v>113</v>
      </c>
      <c r="AI1323" s="167"/>
      <c r="AJ1323" s="168"/>
      <c r="AK1323" s="169"/>
      <c r="AL1323" s="170"/>
      <c r="AM1323" s="171"/>
      <c r="AN1323" s="172"/>
      <c r="AO1323" s="173">
        <f t="shared" si="401"/>
        <v>0</v>
      </c>
      <c r="AP1323" s="174" t="s">
        <v>82</v>
      </c>
      <c r="AQ1323" s="175" t="str" cm="1">
        <f t="array" ref="AQ1323">_xlfn.IFS(OR($G1323="公衆街路灯A",$G1323="定額電灯"),$G1323&amp;AP1323,COUNTIF(G1323,"*従量電灯*"),G1323,1,"-")</f>
        <v>従量電灯</v>
      </c>
      <c r="AR1323" s="176" t="str" cm="1">
        <f t="array" ref="AR1323">_xlfn.IFS($AN1323=0,"-",OR($AH1323="対象外",$AH1323="-"),"-",OR($G1323="公衆街路灯A",$G1323="定額電灯"),_xlfn.XLOOKUP($AQ1323,削除禁止_電灯料金!$B:$B,削除禁止_電灯料金!$E:$E,0),1,"-")</f>
        <v>-</v>
      </c>
      <c r="AS1323" s="177" t="str" cm="1">
        <f t="array" ref="AS1323">_xlfn.IFS($AR1323="-","-",OR($G1323="公衆街路灯A",$G1323="定額電灯"),_xlfn.XLOOKUP(AQ1323,削除禁止_電灯料金!$B:$B,削除禁止_電灯料金!$D:$D,0),1,"-")</f>
        <v>-</v>
      </c>
      <c r="AT1323" s="176">
        <f>IFERROR(IF(OR($G1323="公衆街路灯A",$G1323="定額電灯"),"-",ROUND((_xlfn.XLOOKUP($AQ1323,削除禁止_電灯料金!$B:$B,削除禁止_電灯料金!$E:$E)*AM1323/1000*$K1323*$L1323/12),2)),"-")</f>
        <v>0</v>
      </c>
      <c r="AU1323" s="177">
        <f>IFERROR(IF(OR($G1323="公衆街路灯A",$G1323="定額電灯"),"-",ROUND((AM1323/1000*$K1323*$L1323/12)*_xlfn.XLOOKUP($A1323,削除禁止_電灯料金!K:K,削除禁止_電灯料金!M:M,"-"),2)),"-")</f>
        <v>0</v>
      </c>
      <c r="AV1323" s="178">
        <f>IFERROR(IF(OR($G1323="公衆街路灯A",$G1323="定額電灯"),ROUND((((AR1323+AS1323)*AN1323))*12*_xlfn.XLOOKUP($A1323,削除禁止_電灯料金!K:K,削除禁止_電灯料金!N:N),0),ROUND((AT1323+AU1323)*AN1323*12*_xlfn.XLOOKUP($A1323,削除禁止_電灯料金!K:K,削除禁止_電灯料金!N:N),0)),0)</f>
        <v>0</v>
      </c>
      <c r="AW1323" s="145"/>
    </row>
    <row r="1324" spans="1:49" ht="30" customHeight="1">
      <c r="A1324" s="1">
        <v>20</v>
      </c>
      <c r="B1324" s="319" t="s">
        <v>1247</v>
      </c>
      <c r="C1324" s="42"/>
      <c r="D1324" s="256" t="s">
        <v>82</v>
      </c>
      <c r="E1324" s="257" t="s">
        <v>186</v>
      </c>
      <c r="F1324" s="258" t="s">
        <v>1339</v>
      </c>
      <c r="G1324" s="353" t="s">
        <v>73</v>
      </c>
      <c r="H1324" s="279"/>
      <c r="I1324" s="150"/>
      <c r="J1324" s="151"/>
      <c r="K1324" s="213">
        <v>24</v>
      </c>
      <c r="L1324" s="214">
        <v>365</v>
      </c>
      <c r="M1324" s="154" t="s">
        <v>1252</v>
      </c>
      <c r="N1324" s="119" t="s">
        <v>86</v>
      </c>
      <c r="O1324" s="120">
        <v>1</v>
      </c>
      <c r="P1324" s="155" t="s">
        <v>434</v>
      </c>
      <c r="Q1324" s="155">
        <v>0</v>
      </c>
      <c r="R1324" s="155" t="s">
        <v>77</v>
      </c>
      <c r="S1324" s="156">
        <v>0</v>
      </c>
      <c r="T1324" s="156">
        <v>0</v>
      </c>
      <c r="U1324" s="156">
        <v>0</v>
      </c>
      <c r="V1324" s="157">
        <v>0</v>
      </c>
      <c r="W1324" s="158">
        <v>3</v>
      </c>
      <c r="X1324" s="159">
        <v>1</v>
      </c>
      <c r="Y1324" s="160">
        <v>1</v>
      </c>
      <c r="Z1324" s="161">
        <f t="shared" si="405"/>
        <v>2.19</v>
      </c>
      <c r="AA1324" s="155">
        <v>0</v>
      </c>
      <c r="AB1324" s="162" t="s">
        <v>80</v>
      </c>
      <c r="AC1324" s="163" t="s">
        <v>56</v>
      </c>
      <c r="AD1324" s="164" t="s">
        <v>56</v>
      </c>
      <c r="AE1324" s="163" t="s">
        <v>56</v>
      </c>
      <c r="AF1324" s="164">
        <f t="shared" si="406"/>
        <v>65.7</v>
      </c>
      <c r="AG1324" s="165">
        <f t="shared" si="407"/>
        <v>7884</v>
      </c>
      <c r="AH1324" s="166" t="s">
        <v>81</v>
      </c>
      <c r="AI1324" s="167"/>
      <c r="AJ1324" s="168"/>
      <c r="AK1324" s="169"/>
      <c r="AL1324" s="170"/>
      <c r="AM1324" s="171"/>
      <c r="AN1324" s="172"/>
      <c r="AO1324" s="173">
        <f t="shared" si="401"/>
        <v>0</v>
      </c>
      <c r="AP1324" s="174" t="s">
        <v>82</v>
      </c>
      <c r="AQ1324" s="175" t="str" cm="1">
        <f t="array" ref="AQ1324">_xlfn.IFS(OR($G1324="公衆街路灯A",$G1324="定額電灯"),$G1324&amp;AP1324,COUNTIF(G1324,"*従量電灯*"),G1324,1,"-")</f>
        <v>従量電灯</v>
      </c>
      <c r="AR1324" s="176" t="str" cm="1">
        <f t="array" ref="AR1324">_xlfn.IFS($AN1324=0,"-",OR($AH1324="対象外",$AH1324="-"),"-",OR($G1324="公衆街路灯A",$G1324="定額電灯"),_xlfn.XLOOKUP($AQ1324,削除禁止_電灯料金!$B:$B,削除禁止_電灯料金!$E:$E,0),1,"-")</f>
        <v>-</v>
      </c>
      <c r="AS1324" s="177" t="str" cm="1">
        <f t="array" ref="AS1324">_xlfn.IFS($AR1324="-","-",OR($G1324="公衆街路灯A",$G1324="定額電灯"),_xlfn.XLOOKUP(AQ1324,削除禁止_電灯料金!$B:$B,削除禁止_電灯料金!$D:$D,0),1,"-")</f>
        <v>-</v>
      </c>
      <c r="AT1324" s="176">
        <f>IFERROR(IF(OR($G1324="公衆街路灯A",$G1324="定額電灯"),"-",ROUND((_xlfn.XLOOKUP($AQ1324,削除禁止_電灯料金!$B:$B,削除禁止_電灯料金!$E:$E)*AM1324/1000*$K1324*$L1324/12),2)),"-")</f>
        <v>0</v>
      </c>
      <c r="AU1324" s="177">
        <f>IFERROR(IF(OR($G1324="公衆街路灯A",$G1324="定額電灯"),"-",ROUND((AM1324/1000*$K1324*$L1324/12)*_xlfn.XLOOKUP($A1324,削除禁止_電灯料金!K:K,削除禁止_電灯料金!M:M,"-"),2)),"-")</f>
        <v>0</v>
      </c>
      <c r="AV1324" s="178">
        <f>IFERROR(IF(OR($G1324="公衆街路灯A",$G1324="定額電灯"),ROUND((((AR1324+AS1324)*AN1324))*12*_xlfn.XLOOKUP($A1324,削除禁止_電灯料金!K:K,削除禁止_電灯料金!N:N),0),ROUND((AT1324+AU1324)*AN1324*12*_xlfn.XLOOKUP($A1324,削除禁止_電灯料金!K:K,削除禁止_電灯料金!N:N),0)),0)</f>
        <v>0</v>
      </c>
      <c r="AW1324" s="145"/>
    </row>
    <row r="1325" spans="1:49" ht="30" customHeight="1">
      <c r="A1325" s="1">
        <v>20</v>
      </c>
      <c r="B1325" s="319" t="s">
        <v>1247</v>
      </c>
      <c r="C1325" s="42"/>
      <c r="D1325" s="256" t="s">
        <v>82</v>
      </c>
      <c r="E1325" s="257" t="s">
        <v>186</v>
      </c>
      <c r="F1325" s="258" t="s">
        <v>1340</v>
      </c>
      <c r="G1325" s="353" t="s">
        <v>73</v>
      </c>
      <c r="H1325" s="279" t="s">
        <v>1341</v>
      </c>
      <c r="I1325" s="150"/>
      <c r="J1325" s="151"/>
      <c r="K1325" s="213">
        <v>0.13</v>
      </c>
      <c r="L1325" s="214">
        <v>83</v>
      </c>
      <c r="M1325" s="154" t="s">
        <v>1259</v>
      </c>
      <c r="N1325" s="119" t="s">
        <v>134</v>
      </c>
      <c r="O1325" s="120">
        <v>1</v>
      </c>
      <c r="P1325" s="155" t="s">
        <v>135</v>
      </c>
      <c r="Q1325" s="155">
        <v>0</v>
      </c>
      <c r="R1325" s="155">
        <v>0</v>
      </c>
      <c r="S1325" s="156">
        <v>0</v>
      </c>
      <c r="T1325" s="156">
        <v>0</v>
      </c>
      <c r="U1325" s="156">
        <v>0</v>
      </c>
      <c r="V1325" s="157">
        <v>0</v>
      </c>
      <c r="W1325" s="158">
        <v>28</v>
      </c>
      <c r="X1325" s="159">
        <v>1</v>
      </c>
      <c r="Y1325" s="160">
        <v>1</v>
      </c>
      <c r="Z1325" s="161">
        <f t="shared" si="405"/>
        <v>2.5176666666666667E-2</v>
      </c>
      <c r="AA1325" s="155">
        <v>0</v>
      </c>
      <c r="AB1325" s="162" t="s">
        <v>80</v>
      </c>
      <c r="AC1325" s="163" t="s">
        <v>56</v>
      </c>
      <c r="AD1325" s="164" t="s">
        <v>56</v>
      </c>
      <c r="AE1325" s="163" t="s">
        <v>56</v>
      </c>
      <c r="AF1325" s="164">
        <f t="shared" si="406"/>
        <v>0.75529999999999997</v>
      </c>
      <c r="AG1325" s="165">
        <f t="shared" si="407"/>
        <v>90.635999999999996</v>
      </c>
      <c r="AH1325" s="166" t="s">
        <v>113</v>
      </c>
      <c r="AI1325" s="167"/>
      <c r="AJ1325" s="168"/>
      <c r="AK1325" s="169"/>
      <c r="AL1325" s="170"/>
      <c r="AM1325" s="171"/>
      <c r="AN1325" s="172"/>
      <c r="AO1325" s="173">
        <f t="shared" si="401"/>
        <v>0</v>
      </c>
      <c r="AP1325" s="174" t="s">
        <v>82</v>
      </c>
      <c r="AQ1325" s="175" t="str" cm="1">
        <f t="array" ref="AQ1325">_xlfn.IFS(OR($G1325="公衆街路灯A",$G1325="定額電灯"),$G1325&amp;AP1325,COUNTIF(G1325,"*従量電灯*"),G1325,1,"-")</f>
        <v>従量電灯</v>
      </c>
      <c r="AR1325" s="176" t="str" cm="1">
        <f t="array" ref="AR1325">_xlfn.IFS($AN1325=0,"-",OR($AH1325="対象外",$AH1325="-"),"-",OR($G1325="公衆街路灯A",$G1325="定額電灯"),_xlfn.XLOOKUP($AQ1325,削除禁止_電灯料金!$B:$B,削除禁止_電灯料金!$E:$E,0),1,"-")</f>
        <v>-</v>
      </c>
      <c r="AS1325" s="177" t="str" cm="1">
        <f t="array" ref="AS1325">_xlfn.IFS($AR1325="-","-",OR($G1325="公衆街路灯A",$G1325="定額電灯"),_xlfn.XLOOKUP(AQ1325,削除禁止_電灯料金!$B:$B,削除禁止_電灯料金!$D:$D,0),1,"-")</f>
        <v>-</v>
      </c>
      <c r="AT1325" s="176">
        <f>IFERROR(IF(OR($G1325="公衆街路灯A",$G1325="定額電灯"),"-",ROUND((_xlfn.XLOOKUP($AQ1325,削除禁止_電灯料金!$B:$B,削除禁止_電灯料金!$E:$E)*AM1325/1000*$K1325*$L1325/12),2)),"-")</f>
        <v>0</v>
      </c>
      <c r="AU1325" s="177">
        <f>IFERROR(IF(OR($G1325="公衆街路灯A",$G1325="定額電灯"),"-",ROUND((AM1325/1000*$K1325*$L1325/12)*_xlfn.XLOOKUP($A1325,削除禁止_電灯料金!K:K,削除禁止_電灯料金!M:M,"-"),2)),"-")</f>
        <v>0</v>
      </c>
      <c r="AV1325" s="178">
        <f>IFERROR(IF(OR($G1325="公衆街路灯A",$G1325="定額電灯"),ROUND((((AR1325+AS1325)*AN1325))*12*_xlfn.XLOOKUP($A1325,削除禁止_電灯料金!K:K,削除禁止_電灯料金!N:N),0),ROUND((AT1325+AU1325)*AN1325*12*_xlfn.XLOOKUP($A1325,削除禁止_電灯料金!K:K,削除禁止_電灯料金!N:N),0)),0)</f>
        <v>0</v>
      </c>
      <c r="AW1325" s="145"/>
    </row>
    <row r="1326" spans="1:49" ht="30" customHeight="1">
      <c r="A1326" s="1">
        <v>20</v>
      </c>
      <c r="B1326" s="319" t="s">
        <v>1247</v>
      </c>
      <c r="C1326" s="42"/>
      <c r="D1326" s="256" t="s">
        <v>82</v>
      </c>
      <c r="E1326" s="257" t="s">
        <v>186</v>
      </c>
      <c r="F1326" s="258" t="s">
        <v>1340</v>
      </c>
      <c r="G1326" s="353" t="s">
        <v>73</v>
      </c>
      <c r="H1326" s="279"/>
      <c r="I1326" s="150"/>
      <c r="J1326" s="151"/>
      <c r="K1326" s="213">
        <v>0.13</v>
      </c>
      <c r="L1326" s="214">
        <v>83</v>
      </c>
      <c r="M1326" s="154" t="s">
        <v>1260</v>
      </c>
      <c r="N1326" s="119" t="s">
        <v>134</v>
      </c>
      <c r="O1326" s="120">
        <v>2</v>
      </c>
      <c r="P1326" s="155" t="s">
        <v>294</v>
      </c>
      <c r="Q1326" s="155">
        <v>0</v>
      </c>
      <c r="R1326" s="155">
        <v>0</v>
      </c>
      <c r="S1326" s="156">
        <v>0</v>
      </c>
      <c r="T1326" s="156">
        <v>0</v>
      </c>
      <c r="U1326" s="156">
        <v>0</v>
      </c>
      <c r="V1326" s="157" t="s">
        <v>288</v>
      </c>
      <c r="W1326" s="158">
        <v>47</v>
      </c>
      <c r="X1326" s="159">
        <v>1</v>
      </c>
      <c r="Y1326" s="160">
        <v>2</v>
      </c>
      <c r="Z1326" s="161">
        <f t="shared" si="405"/>
        <v>8.4521666666666675E-2</v>
      </c>
      <c r="AA1326" s="155">
        <v>0</v>
      </c>
      <c r="AB1326" s="162" t="s">
        <v>80</v>
      </c>
      <c r="AC1326" s="163" t="s">
        <v>56</v>
      </c>
      <c r="AD1326" s="164" t="s">
        <v>56</v>
      </c>
      <c r="AE1326" s="163" t="s">
        <v>56</v>
      </c>
      <c r="AF1326" s="164">
        <f t="shared" si="406"/>
        <v>1.2678250000000002</v>
      </c>
      <c r="AG1326" s="165">
        <f t="shared" si="407"/>
        <v>304.27800000000002</v>
      </c>
      <c r="AH1326" s="166" t="s">
        <v>81</v>
      </c>
      <c r="AI1326" s="167"/>
      <c r="AJ1326" s="168"/>
      <c r="AK1326" s="169"/>
      <c r="AL1326" s="170"/>
      <c r="AM1326" s="171"/>
      <c r="AN1326" s="172"/>
      <c r="AO1326" s="173">
        <f t="shared" si="401"/>
        <v>0</v>
      </c>
      <c r="AP1326" s="174" t="s">
        <v>82</v>
      </c>
      <c r="AQ1326" s="175" t="str" cm="1">
        <f t="array" ref="AQ1326">_xlfn.IFS(OR($G1326="公衆街路灯A",$G1326="定額電灯"),$G1326&amp;AP1326,COUNTIF(G1326,"*従量電灯*"),G1326,1,"-")</f>
        <v>従量電灯</v>
      </c>
      <c r="AR1326" s="176" t="str" cm="1">
        <f t="array" ref="AR1326">_xlfn.IFS($AN1326=0,"-",OR($AH1326="対象外",$AH1326="-"),"-",OR($G1326="公衆街路灯A",$G1326="定額電灯"),_xlfn.XLOOKUP($AQ1326,削除禁止_電灯料金!$B:$B,削除禁止_電灯料金!$E:$E,0),1,"-")</f>
        <v>-</v>
      </c>
      <c r="AS1326" s="177" t="str" cm="1">
        <f t="array" ref="AS1326">_xlfn.IFS($AR1326="-","-",OR($G1326="公衆街路灯A",$G1326="定額電灯"),_xlfn.XLOOKUP(AQ1326,削除禁止_電灯料金!$B:$B,削除禁止_電灯料金!$D:$D,0),1,"-")</f>
        <v>-</v>
      </c>
      <c r="AT1326" s="176">
        <f>IFERROR(IF(OR($G1326="公衆街路灯A",$G1326="定額電灯"),"-",ROUND((_xlfn.XLOOKUP($AQ1326,削除禁止_電灯料金!$B:$B,削除禁止_電灯料金!$E:$E)*AM1326/1000*$K1326*$L1326/12),2)),"-")</f>
        <v>0</v>
      </c>
      <c r="AU1326" s="177">
        <f>IFERROR(IF(OR($G1326="公衆街路灯A",$G1326="定額電灯"),"-",ROUND((AM1326/1000*$K1326*$L1326/12)*_xlfn.XLOOKUP($A1326,削除禁止_電灯料金!K:K,削除禁止_電灯料金!M:M,"-"),2)),"-")</f>
        <v>0</v>
      </c>
      <c r="AV1326" s="178">
        <f>IFERROR(IF(OR($G1326="公衆街路灯A",$G1326="定額電灯"),ROUND((((AR1326+AS1326)*AN1326))*12*_xlfn.XLOOKUP($A1326,削除禁止_電灯料金!K:K,削除禁止_電灯料金!N:N),0),ROUND((AT1326+AU1326)*AN1326*12*_xlfn.XLOOKUP($A1326,削除禁止_電灯料金!K:K,削除禁止_電灯料金!N:N),0)),0)</f>
        <v>0</v>
      </c>
      <c r="AW1326" s="145"/>
    </row>
    <row r="1327" spans="1:49" ht="30" customHeight="1">
      <c r="A1327" s="1">
        <v>20</v>
      </c>
      <c r="B1327" s="319" t="s">
        <v>1247</v>
      </c>
      <c r="C1327" s="42"/>
      <c r="D1327" s="256" t="s">
        <v>82</v>
      </c>
      <c r="E1327" s="257" t="s">
        <v>186</v>
      </c>
      <c r="F1327" s="258" t="s">
        <v>1340</v>
      </c>
      <c r="G1327" s="353" t="s">
        <v>73</v>
      </c>
      <c r="H1327" s="279"/>
      <c r="I1327" s="150"/>
      <c r="J1327" s="151"/>
      <c r="K1327" s="213">
        <v>0.13</v>
      </c>
      <c r="L1327" s="214">
        <v>83</v>
      </c>
      <c r="M1327" s="154" t="s">
        <v>1257</v>
      </c>
      <c r="N1327" s="119" t="s">
        <v>134</v>
      </c>
      <c r="O1327" s="120">
        <v>2</v>
      </c>
      <c r="P1327" s="155" t="s">
        <v>294</v>
      </c>
      <c r="Q1327" s="155">
        <v>0</v>
      </c>
      <c r="R1327" s="155">
        <v>0</v>
      </c>
      <c r="S1327" s="156">
        <v>0</v>
      </c>
      <c r="T1327" s="156">
        <v>0</v>
      </c>
      <c r="U1327" s="156">
        <v>0</v>
      </c>
      <c r="V1327" s="157">
        <v>0</v>
      </c>
      <c r="W1327" s="158">
        <v>47</v>
      </c>
      <c r="X1327" s="159">
        <v>1</v>
      </c>
      <c r="Y1327" s="160">
        <v>2</v>
      </c>
      <c r="Z1327" s="161">
        <f t="shared" si="405"/>
        <v>8.4521666666666675E-2</v>
      </c>
      <c r="AA1327" s="155">
        <v>0</v>
      </c>
      <c r="AB1327" s="162" t="s">
        <v>80</v>
      </c>
      <c r="AC1327" s="163" t="s">
        <v>56</v>
      </c>
      <c r="AD1327" s="164" t="s">
        <v>56</v>
      </c>
      <c r="AE1327" s="163" t="s">
        <v>56</v>
      </c>
      <c r="AF1327" s="164">
        <f t="shared" si="406"/>
        <v>1.2678250000000002</v>
      </c>
      <c r="AG1327" s="165">
        <f t="shared" si="407"/>
        <v>304.27800000000002</v>
      </c>
      <c r="AH1327" s="166" t="s">
        <v>113</v>
      </c>
      <c r="AI1327" s="167"/>
      <c r="AJ1327" s="168"/>
      <c r="AK1327" s="169"/>
      <c r="AL1327" s="170"/>
      <c r="AM1327" s="171"/>
      <c r="AN1327" s="172"/>
      <c r="AO1327" s="173">
        <f t="shared" si="401"/>
        <v>0</v>
      </c>
      <c r="AP1327" s="174" t="s">
        <v>82</v>
      </c>
      <c r="AQ1327" s="175" t="str" cm="1">
        <f t="array" ref="AQ1327">_xlfn.IFS(OR($G1327="公衆街路灯A",$G1327="定額電灯"),$G1327&amp;AP1327,COUNTIF(G1327,"*従量電灯*"),G1327,1,"-")</f>
        <v>従量電灯</v>
      </c>
      <c r="AR1327" s="176" t="str" cm="1">
        <f t="array" ref="AR1327">_xlfn.IFS($AN1327=0,"-",OR($AH1327="対象外",$AH1327="-"),"-",OR($G1327="公衆街路灯A",$G1327="定額電灯"),_xlfn.XLOOKUP($AQ1327,削除禁止_電灯料金!$B:$B,削除禁止_電灯料金!$E:$E,0),1,"-")</f>
        <v>-</v>
      </c>
      <c r="AS1327" s="177" t="str" cm="1">
        <f t="array" ref="AS1327">_xlfn.IFS($AR1327="-","-",OR($G1327="公衆街路灯A",$G1327="定額電灯"),_xlfn.XLOOKUP(AQ1327,削除禁止_電灯料金!$B:$B,削除禁止_電灯料金!$D:$D,0),1,"-")</f>
        <v>-</v>
      </c>
      <c r="AT1327" s="176">
        <f>IFERROR(IF(OR($G1327="公衆街路灯A",$G1327="定額電灯"),"-",ROUND((_xlfn.XLOOKUP($AQ1327,削除禁止_電灯料金!$B:$B,削除禁止_電灯料金!$E:$E)*AM1327/1000*$K1327*$L1327/12),2)),"-")</f>
        <v>0</v>
      </c>
      <c r="AU1327" s="177">
        <f>IFERROR(IF(OR($G1327="公衆街路灯A",$G1327="定額電灯"),"-",ROUND((AM1327/1000*$K1327*$L1327/12)*_xlfn.XLOOKUP($A1327,削除禁止_電灯料金!K:K,削除禁止_電灯料金!M:M,"-"),2)),"-")</f>
        <v>0</v>
      </c>
      <c r="AV1327" s="178">
        <f>IFERROR(IF(OR($G1327="公衆街路灯A",$G1327="定額電灯"),ROUND((((AR1327+AS1327)*AN1327))*12*_xlfn.XLOOKUP($A1327,削除禁止_電灯料金!K:K,削除禁止_電灯料金!N:N),0),ROUND((AT1327+AU1327)*AN1327*12*_xlfn.XLOOKUP($A1327,削除禁止_電灯料金!K:K,削除禁止_電灯料金!N:N),0)),0)</f>
        <v>0</v>
      </c>
      <c r="AW1327" s="145"/>
    </row>
    <row r="1328" spans="1:49" ht="30" customHeight="1">
      <c r="A1328" s="1">
        <v>20</v>
      </c>
      <c r="B1328" s="319" t="s">
        <v>1247</v>
      </c>
      <c r="C1328" s="42"/>
      <c r="D1328" s="259" t="s">
        <v>82</v>
      </c>
      <c r="E1328" s="260" t="s">
        <v>186</v>
      </c>
      <c r="F1328" s="261" t="s">
        <v>1340</v>
      </c>
      <c r="G1328" s="354" t="s">
        <v>73</v>
      </c>
      <c r="H1328" s="318" t="s">
        <v>1342</v>
      </c>
      <c r="I1328" s="184"/>
      <c r="J1328" s="185"/>
      <c r="K1328" s="271">
        <v>0.13</v>
      </c>
      <c r="L1328" s="272">
        <v>83</v>
      </c>
      <c r="M1328" s="212" t="s">
        <v>1288</v>
      </c>
      <c r="N1328" s="189" t="s">
        <v>75</v>
      </c>
      <c r="O1328" s="190">
        <v>1</v>
      </c>
      <c r="P1328" s="191" t="s">
        <v>1289</v>
      </c>
      <c r="Q1328" s="191" t="s">
        <v>1250</v>
      </c>
      <c r="R1328" s="191" t="s">
        <v>1223</v>
      </c>
      <c r="S1328" s="192">
        <v>0</v>
      </c>
      <c r="T1328" s="192">
        <v>0</v>
      </c>
      <c r="U1328" s="192">
        <v>0</v>
      </c>
      <c r="V1328" s="193">
        <v>0</v>
      </c>
      <c r="W1328" s="194">
        <v>30</v>
      </c>
      <c r="X1328" s="195">
        <v>3</v>
      </c>
      <c r="Y1328" s="196">
        <v>3</v>
      </c>
      <c r="Z1328" s="197">
        <v>0</v>
      </c>
      <c r="AA1328" s="191">
        <v>0</v>
      </c>
      <c r="AB1328" s="198" t="s">
        <v>80</v>
      </c>
      <c r="AC1328" s="199" t="s">
        <v>56</v>
      </c>
      <c r="AD1328" s="200" t="s">
        <v>56</v>
      </c>
      <c r="AE1328" s="199" t="s">
        <v>56</v>
      </c>
      <c r="AF1328" s="200">
        <v>0</v>
      </c>
      <c r="AG1328" s="201">
        <v>0</v>
      </c>
      <c r="AH1328" s="201" t="s">
        <v>124</v>
      </c>
      <c r="AI1328" s="202" t="s">
        <v>124</v>
      </c>
      <c r="AJ1328" s="203"/>
      <c r="AK1328" s="204"/>
      <c r="AL1328" s="194"/>
      <c r="AM1328" s="205"/>
      <c r="AN1328" s="206"/>
      <c r="AO1328" s="200">
        <f t="shared" si="401"/>
        <v>0</v>
      </c>
      <c r="AP1328" s="207" t="s">
        <v>82</v>
      </c>
      <c r="AQ1328" s="198" t="str" cm="1">
        <f t="array" ref="AQ1328">_xlfn.IFS(OR($G1328="公衆街路灯A",$G1328="定額電灯"),$G1328&amp;AP1328,COUNTIF(G1328,"*従量電灯*"),G1328,1,"-")</f>
        <v>従量電灯</v>
      </c>
      <c r="AR1328" s="208" t="str" cm="1">
        <f t="array" ref="AR1328">_xlfn.IFS($AN1328=0,"-",OR($AH1328="対象外",$AH1328="-"),"-",OR($G1328="公衆街路灯A",$G1328="定額電灯"),_xlfn.XLOOKUP($AQ1328,削除禁止_電灯料金!$B:$B,削除禁止_電灯料金!$E:$E,0),1,"-")</f>
        <v>-</v>
      </c>
      <c r="AS1328" s="209" t="str" cm="1">
        <f t="array" ref="AS1328">_xlfn.IFS($AR1328="-","-",OR($G1328="公衆街路灯A",$G1328="定額電灯"),_xlfn.XLOOKUP(AQ1328,削除禁止_電灯料金!$B:$B,削除禁止_電灯料金!$D:$D,0),1,"-")</f>
        <v>-</v>
      </c>
      <c r="AT1328" s="208">
        <f>IFERROR(IF(OR($G1328="公衆街路灯A",$G1328="定額電灯"),"-",ROUND((_xlfn.XLOOKUP($AQ1328,削除禁止_電灯料金!$B:$B,削除禁止_電灯料金!$E:$E)*AM1328/1000*$K1328*$L1328/12),2)),"-")</f>
        <v>0</v>
      </c>
      <c r="AU1328" s="209">
        <f>IFERROR(IF(OR($G1328="公衆街路灯A",$G1328="定額電灯"),"-",ROUND((AM1328/1000*$K1328*$L1328/12)*_xlfn.XLOOKUP($A1328,削除禁止_電灯料金!K:K,削除禁止_電灯料金!M:M,"-"),2)),"-")</f>
        <v>0</v>
      </c>
      <c r="AV1328" s="210">
        <f>IFERROR(IF(OR($G1328="公衆街路灯A",$G1328="定額電灯"),ROUND((((AR1328+AS1328)*AN1328))*12*_xlfn.XLOOKUP($A1328,削除禁止_電灯料金!K:K,削除禁止_電灯料金!N:N),0),ROUND((AT1328+AU1328)*AN1328*12*_xlfn.XLOOKUP($A1328,削除禁止_電灯料金!K:K,削除禁止_電灯料金!N:N),0)),0)</f>
        <v>0</v>
      </c>
      <c r="AW1328" s="145"/>
    </row>
    <row r="1329" spans="1:49" ht="30" customHeight="1">
      <c r="A1329" s="1">
        <v>20</v>
      </c>
      <c r="B1329" s="319" t="s">
        <v>1247</v>
      </c>
      <c r="C1329" s="42"/>
      <c r="D1329" s="256" t="s">
        <v>82</v>
      </c>
      <c r="E1329" s="257" t="s">
        <v>605</v>
      </c>
      <c r="F1329" s="258" t="s">
        <v>606</v>
      </c>
      <c r="G1329" s="353" t="s">
        <v>73</v>
      </c>
      <c r="H1329" s="279" t="s">
        <v>1343</v>
      </c>
      <c r="I1329" s="150"/>
      <c r="J1329" s="151"/>
      <c r="K1329" s="213">
        <v>13</v>
      </c>
      <c r="L1329" s="214">
        <v>243</v>
      </c>
      <c r="M1329" s="154" t="s">
        <v>1344</v>
      </c>
      <c r="N1329" s="119" t="s">
        <v>134</v>
      </c>
      <c r="O1329" s="120">
        <v>1</v>
      </c>
      <c r="P1329" s="155" t="s">
        <v>135</v>
      </c>
      <c r="Q1329" s="155">
        <v>0</v>
      </c>
      <c r="R1329" s="155">
        <v>0</v>
      </c>
      <c r="S1329" s="156">
        <v>0</v>
      </c>
      <c r="T1329" s="156">
        <v>0</v>
      </c>
      <c r="U1329" s="156">
        <v>0</v>
      </c>
      <c r="V1329" s="157" t="s">
        <v>288</v>
      </c>
      <c r="W1329" s="158">
        <v>28</v>
      </c>
      <c r="X1329" s="159">
        <v>1</v>
      </c>
      <c r="Y1329" s="160">
        <v>1</v>
      </c>
      <c r="Z1329" s="161">
        <f t="shared" ref="Z1329" si="408">K1329*L1329*W1329*Y1329/12/1000</f>
        <v>7.3710000000000004</v>
      </c>
      <c r="AA1329" s="155">
        <v>0</v>
      </c>
      <c r="AB1329" s="162" t="s">
        <v>80</v>
      </c>
      <c r="AC1329" s="163" t="s">
        <v>56</v>
      </c>
      <c r="AD1329" s="164" t="s">
        <v>56</v>
      </c>
      <c r="AE1329" s="163" t="s">
        <v>56</v>
      </c>
      <c r="AF1329" s="164">
        <f t="shared" ref="AF1329" si="409">$B$2*Z1329/Y1329</f>
        <v>221.13000000000002</v>
      </c>
      <c r="AG1329" s="165">
        <f t="shared" ref="AG1329" si="410">Y1329*AF1329*120</f>
        <v>26535.600000000002</v>
      </c>
      <c r="AH1329" s="166" t="s">
        <v>81</v>
      </c>
      <c r="AI1329" s="167"/>
      <c r="AJ1329" s="168"/>
      <c r="AK1329" s="169"/>
      <c r="AL1329" s="170"/>
      <c r="AM1329" s="171"/>
      <c r="AN1329" s="172"/>
      <c r="AO1329" s="173">
        <f t="shared" si="401"/>
        <v>0</v>
      </c>
      <c r="AP1329" s="174" t="s">
        <v>82</v>
      </c>
      <c r="AQ1329" s="175" t="str" cm="1">
        <f t="array" ref="AQ1329">_xlfn.IFS(OR($G1329="公衆街路灯A",$G1329="定額電灯"),$G1329&amp;AP1329,COUNTIF(G1329,"*従量電灯*"),G1329,1,"-")</f>
        <v>従量電灯</v>
      </c>
      <c r="AR1329" s="176" t="str" cm="1">
        <f t="array" ref="AR1329">_xlfn.IFS($AN1329=0,"-",OR($AH1329="対象外",$AH1329="-"),"-",OR($G1329="公衆街路灯A",$G1329="定額電灯"),_xlfn.XLOOKUP($AQ1329,削除禁止_電灯料金!$B:$B,削除禁止_電灯料金!$E:$E,0),1,"-")</f>
        <v>-</v>
      </c>
      <c r="AS1329" s="177" t="str" cm="1">
        <f t="array" ref="AS1329">_xlfn.IFS($AR1329="-","-",OR($G1329="公衆街路灯A",$G1329="定額電灯"),_xlfn.XLOOKUP(AQ1329,削除禁止_電灯料金!$B:$B,削除禁止_電灯料金!$D:$D,0),1,"-")</f>
        <v>-</v>
      </c>
      <c r="AT1329" s="176">
        <f>IFERROR(IF(OR($G1329="公衆街路灯A",$G1329="定額電灯"),"-",ROUND((_xlfn.XLOOKUP($AQ1329,削除禁止_電灯料金!$B:$B,削除禁止_電灯料金!$E:$E)*AM1329/1000*$K1329*$L1329/12),2)),"-")</f>
        <v>0</v>
      </c>
      <c r="AU1329" s="177">
        <f>IFERROR(IF(OR($G1329="公衆街路灯A",$G1329="定額電灯"),"-",ROUND((AM1329/1000*$K1329*$L1329/12)*_xlfn.XLOOKUP($A1329,削除禁止_電灯料金!K:K,削除禁止_電灯料金!M:M,"-"),2)),"-")</f>
        <v>0</v>
      </c>
      <c r="AV1329" s="178">
        <f>IFERROR(IF(OR($G1329="公衆街路灯A",$G1329="定額電灯"),ROUND((((AR1329+AS1329)*AN1329))*12*_xlfn.XLOOKUP($A1329,削除禁止_電灯料金!K:K,削除禁止_電灯料金!N:N),0),ROUND((AT1329+AU1329)*AN1329*12*_xlfn.XLOOKUP($A1329,削除禁止_電灯料金!K:K,削除禁止_電灯料金!N:N),0)),0)</f>
        <v>0</v>
      </c>
      <c r="AW1329" s="145"/>
    </row>
    <row r="1330" spans="1:49" ht="30" customHeight="1">
      <c r="A1330" s="1">
        <v>20</v>
      </c>
      <c r="B1330" s="319" t="s">
        <v>1247</v>
      </c>
      <c r="C1330" s="42"/>
      <c r="D1330" s="256" t="s">
        <v>82</v>
      </c>
      <c r="E1330" s="257" t="s">
        <v>605</v>
      </c>
      <c r="F1330" s="258" t="s">
        <v>606</v>
      </c>
      <c r="G1330" s="353" t="s">
        <v>73</v>
      </c>
      <c r="H1330" s="279" t="s">
        <v>1345</v>
      </c>
      <c r="I1330" s="150"/>
      <c r="J1330" s="151"/>
      <c r="K1330" s="213">
        <v>0</v>
      </c>
      <c r="L1330" s="214">
        <v>0</v>
      </c>
      <c r="M1330" s="154" t="s">
        <v>1346</v>
      </c>
      <c r="N1330" s="119" t="s">
        <v>134</v>
      </c>
      <c r="O1330" s="120">
        <v>1</v>
      </c>
      <c r="P1330" s="155" t="s">
        <v>294</v>
      </c>
      <c r="Q1330" s="155">
        <v>0</v>
      </c>
      <c r="R1330" s="155">
        <v>0</v>
      </c>
      <c r="S1330" s="156">
        <v>0</v>
      </c>
      <c r="T1330" s="156">
        <v>0</v>
      </c>
      <c r="U1330" s="156">
        <v>0</v>
      </c>
      <c r="V1330" s="157" t="s">
        <v>288</v>
      </c>
      <c r="W1330" s="158">
        <v>47</v>
      </c>
      <c r="X1330" s="159">
        <v>1</v>
      </c>
      <c r="Y1330" s="160">
        <v>1</v>
      </c>
      <c r="Z1330" s="161">
        <v>0</v>
      </c>
      <c r="AA1330" s="155">
        <v>0</v>
      </c>
      <c r="AB1330" s="162" t="s">
        <v>80</v>
      </c>
      <c r="AC1330" s="163" t="s">
        <v>56</v>
      </c>
      <c r="AD1330" s="164" t="s">
        <v>56</v>
      </c>
      <c r="AE1330" s="163" t="s">
        <v>56</v>
      </c>
      <c r="AF1330" s="164">
        <v>0</v>
      </c>
      <c r="AG1330" s="165">
        <v>0</v>
      </c>
      <c r="AH1330" s="166" t="s">
        <v>81</v>
      </c>
      <c r="AI1330" s="167"/>
      <c r="AJ1330" s="168"/>
      <c r="AK1330" s="169"/>
      <c r="AL1330" s="170"/>
      <c r="AM1330" s="171"/>
      <c r="AN1330" s="172"/>
      <c r="AO1330" s="173">
        <f t="shared" si="401"/>
        <v>0</v>
      </c>
      <c r="AP1330" s="174" t="s">
        <v>82</v>
      </c>
      <c r="AQ1330" s="175" t="str" cm="1">
        <f t="array" ref="AQ1330">_xlfn.IFS(OR($G1330="公衆街路灯A",$G1330="定額電灯"),$G1330&amp;AP1330,COUNTIF(G1330,"*従量電灯*"),G1330,1,"-")</f>
        <v>従量電灯</v>
      </c>
      <c r="AR1330" s="176" t="str" cm="1">
        <f t="array" ref="AR1330">_xlfn.IFS($AN1330=0,"-",OR($AH1330="対象外",$AH1330="-"),"-",OR($G1330="公衆街路灯A",$G1330="定額電灯"),_xlfn.XLOOKUP($AQ1330,削除禁止_電灯料金!$B:$B,削除禁止_電灯料金!$E:$E,0),1,"-")</f>
        <v>-</v>
      </c>
      <c r="AS1330" s="177" t="str" cm="1">
        <f t="array" ref="AS1330">_xlfn.IFS($AR1330="-","-",OR($G1330="公衆街路灯A",$G1330="定額電灯"),_xlfn.XLOOKUP(AQ1330,削除禁止_電灯料金!$B:$B,削除禁止_電灯料金!$D:$D,0),1,"-")</f>
        <v>-</v>
      </c>
      <c r="AT1330" s="176">
        <f>IFERROR(IF(OR($G1330="公衆街路灯A",$G1330="定額電灯"),"-",ROUND((_xlfn.XLOOKUP($AQ1330,削除禁止_電灯料金!$B:$B,削除禁止_電灯料金!$E:$E)*AM1330/1000*$K1330*$L1330/12),2)),"-")</f>
        <v>0</v>
      </c>
      <c r="AU1330" s="177">
        <f>IFERROR(IF(OR($G1330="公衆街路灯A",$G1330="定額電灯"),"-",ROUND((AM1330/1000*$K1330*$L1330/12)*_xlfn.XLOOKUP($A1330,削除禁止_電灯料金!K:K,削除禁止_電灯料金!M:M,"-"),2)),"-")</f>
        <v>0</v>
      </c>
      <c r="AV1330" s="178">
        <f>IFERROR(IF(OR($G1330="公衆街路灯A",$G1330="定額電灯"),ROUND((((AR1330+AS1330)*AN1330))*12*_xlfn.XLOOKUP($A1330,削除禁止_電灯料金!K:K,削除禁止_電灯料金!N:N),0),ROUND((AT1330+AU1330)*AN1330*12*_xlfn.XLOOKUP($A1330,削除禁止_電灯料金!K:K,削除禁止_電灯料金!N:N),0)),0)</f>
        <v>0</v>
      </c>
      <c r="AW1330" s="145"/>
    </row>
    <row r="1331" spans="1:49" ht="30" customHeight="1">
      <c r="A1331" s="1">
        <v>20</v>
      </c>
      <c r="B1331" s="319" t="s">
        <v>1247</v>
      </c>
      <c r="C1331" s="42"/>
      <c r="D1331" s="256" t="s">
        <v>82</v>
      </c>
      <c r="E1331" s="257" t="s">
        <v>605</v>
      </c>
      <c r="F1331" s="258" t="s">
        <v>606</v>
      </c>
      <c r="G1331" s="353" t="s">
        <v>73</v>
      </c>
      <c r="H1331" s="279" t="s">
        <v>1343</v>
      </c>
      <c r="I1331" s="150"/>
      <c r="J1331" s="151"/>
      <c r="K1331" s="213">
        <v>13</v>
      </c>
      <c r="L1331" s="214">
        <v>243</v>
      </c>
      <c r="M1331" s="154" t="s">
        <v>1347</v>
      </c>
      <c r="N1331" s="119" t="s">
        <v>204</v>
      </c>
      <c r="O1331" s="120">
        <v>1</v>
      </c>
      <c r="P1331" s="155" t="s">
        <v>135</v>
      </c>
      <c r="Q1331" s="155">
        <v>0</v>
      </c>
      <c r="R1331" s="155">
        <v>0</v>
      </c>
      <c r="S1331" s="156">
        <v>0</v>
      </c>
      <c r="T1331" s="156">
        <v>0</v>
      </c>
      <c r="U1331" s="156">
        <v>0</v>
      </c>
      <c r="V1331" s="157">
        <v>0</v>
      </c>
      <c r="W1331" s="158">
        <v>28</v>
      </c>
      <c r="X1331" s="159">
        <v>1</v>
      </c>
      <c r="Y1331" s="160">
        <v>1</v>
      </c>
      <c r="Z1331" s="161">
        <f t="shared" ref="Z1331:Z1332" si="411">K1331*L1331*W1331*Y1331/12/1000</f>
        <v>7.3710000000000004</v>
      </c>
      <c r="AA1331" s="155">
        <v>0</v>
      </c>
      <c r="AB1331" s="162" t="s">
        <v>80</v>
      </c>
      <c r="AC1331" s="163" t="s">
        <v>56</v>
      </c>
      <c r="AD1331" s="164" t="s">
        <v>56</v>
      </c>
      <c r="AE1331" s="163" t="s">
        <v>56</v>
      </c>
      <c r="AF1331" s="164">
        <f t="shared" ref="AF1331:AF1332" si="412">$B$2*Z1331/Y1331</f>
        <v>221.13000000000002</v>
      </c>
      <c r="AG1331" s="165">
        <f t="shared" ref="AG1331:AG1332" si="413">Y1331*AF1331*120</f>
        <v>26535.600000000002</v>
      </c>
      <c r="AH1331" s="166" t="s">
        <v>81</v>
      </c>
      <c r="AI1331" s="167"/>
      <c r="AJ1331" s="168"/>
      <c r="AK1331" s="169"/>
      <c r="AL1331" s="170"/>
      <c r="AM1331" s="171"/>
      <c r="AN1331" s="172"/>
      <c r="AO1331" s="173">
        <f t="shared" si="401"/>
        <v>0</v>
      </c>
      <c r="AP1331" s="174" t="s">
        <v>82</v>
      </c>
      <c r="AQ1331" s="175" t="str" cm="1">
        <f t="array" ref="AQ1331">_xlfn.IFS(OR($G1331="公衆街路灯A",$G1331="定額電灯"),$G1331&amp;AP1331,COUNTIF(G1331,"*従量電灯*"),G1331,1,"-")</f>
        <v>従量電灯</v>
      </c>
      <c r="AR1331" s="176" t="str" cm="1">
        <f t="array" ref="AR1331">_xlfn.IFS($AN1331=0,"-",OR($AH1331="対象外",$AH1331="-"),"-",OR($G1331="公衆街路灯A",$G1331="定額電灯"),_xlfn.XLOOKUP($AQ1331,削除禁止_電灯料金!$B:$B,削除禁止_電灯料金!$E:$E,0),1,"-")</f>
        <v>-</v>
      </c>
      <c r="AS1331" s="177" t="str" cm="1">
        <f t="array" ref="AS1331">_xlfn.IFS($AR1331="-","-",OR($G1331="公衆街路灯A",$G1331="定額電灯"),_xlfn.XLOOKUP(AQ1331,削除禁止_電灯料金!$B:$B,削除禁止_電灯料金!$D:$D,0),1,"-")</f>
        <v>-</v>
      </c>
      <c r="AT1331" s="176">
        <f>IFERROR(IF(OR($G1331="公衆街路灯A",$G1331="定額電灯"),"-",ROUND((_xlfn.XLOOKUP($AQ1331,削除禁止_電灯料金!$B:$B,削除禁止_電灯料金!$E:$E)*AM1331/1000*$K1331*$L1331/12),2)),"-")</f>
        <v>0</v>
      </c>
      <c r="AU1331" s="177">
        <f>IFERROR(IF(OR($G1331="公衆街路灯A",$G1331="定額電灯"),"-",ROUND((AM1331/1000*$K1331*$L1331/12)*_xlfn.XLOOKUP($A1331,削除禁止_電灯料金!K:K,削除禁止_電灯料金!M:M,"-"),2)),"-")</f>
        <v>0</v>
      </c>
      <c r="AV1331" s="178">
        <f>IFERROR(IF(OR($G1331="公衆街路灯A",$G1331="定額電灯"),ROUND((((AR1331+AS1331)*AN1331))*12*_xlfn.XLOOKUP($A1331,削除禁止_電灯料金!K:K,削除禁止_電灯料金!N:N),0),ROUND((AT1331+AU1331)*AN1331*12*_xlfn.XLOOKUP($A1331,削除禁止_電灯料金!K:K,削除禁止_電灯料金!N:N),0)),0)</f>
        <v>0</v>
      </c>
      <c r="AW1331" s="145"/>
    </row>
    <row r="1332" spans="1:49" ht="30" customHeight="1">
      <c r="A1332" s="1">
        <v>20</v>
      </c>
      <c r="B1332" s="319" t="s">
        <v>1247</v>
      </c>
      <c r="C1332" s="42"/>
      <c r="D1332" s="256" t="s">
        <v>612</v>
      </c>
      <c r="E1332" s="257" t="s">
        <v>82</v>
      </c>
      <c r="F1332" s="258" t="s">
        <v>1348</v>
      </c>
      <c r="G1332" s="353" t="s">
        <v>73</v>
      </c>
      <c r="H1332" s="279"/>
      <c r="I1332" s="150"/>
      <c r="J1332" s="151" t="s">
        <v>213</v>
      </c>
      <c r="K1332" s="213">
        <v>12</v>
      </c>
      <c r="L1332" s="214">
        <v>365</v>
      </c>
      <c r="M1332" s="154" t="s">
        <v>1349</v>
      </c>
      <c r="N1332" s="119" t="s">
        <v>215</v>
      </c>
      <c r="O1332" s="120">
        <v>1</v>
      </c>
      <c r="P1332" s="155" t="s">
        <v>1350</v>
      </c>
      <c r="Q1332" s="155">
        <v>0</v>
      </c>
      <c r="R1332" s="155">
        <v>0</v>
      </c>
      <c r="S1332" s="156">
        <v>0</v>
      </c>
      <c r="T1332" s="156">
        <v>0</v>
      </c>
      <c r="U1332" s="156">
        <v>0</v>
      </c>
      <c r="V1332" s="157">
        <v>0</v>
      </c>
      <c r="W1332" s="158">
        <v>120</v>
      </c>
      <c r="X1332" s="159">
        <v>2</v>
      </c>
      <c r="Y1332" s="160">
        <v>2</v>
      </c>
      <c r="Z1332" s="161">
        <f t="shared" si="411"/>
        <v>87.6</v>
      </c>
      <c r="AA1332" s="155">
        <v>0</v>
      </c>
      <c r="AB1332" s="162" t="s">
        <v>80</v>
      </c>
      <c r="AC1332" s="163" t="s">
        <v>56</v>
      </c>
      <c r="AD1332" s="164" t="s">
        <v>56</v>
      </c>
      <c r="AE1332" s="163" t="s">
        <v>56</v>
      </c>
      <c r="AF1332" s="164">
        <f t="shared" si="412"/>
        <v>1314</v>
      </c>
      <c r="AG1332" s="165">
        <f t="shared" si="413"/>
        <v>315360</v>
      </c>
      <c r="AH1332" s="166" t="s">
        <v>81</v>
      </c>
      <c r="AI1332" s="167"/>
      <c r="AJ1332" s="168"/>
      <c r="AK1332" s="169"/>
      <c r="AL1332" s="170"/>
      <c r="AM1332" s="171"/>
      <c r="AN1332" s="172"/>
      <c r="AO1332" s="173">
        <f t="shared" si="401"/>
        <v>0</v>
      </c>
      <c r="AP1332" s="174" t="s">
        <v>82</v>
      </c>
      <c r="AQ1332" s="175" t="str" cm="1">
        <f t="array" ref="AQ1332">_xlfn.IFS(OR($G1332="公衆街路灯A",$G1332="定額電灯"),$G1332&amp;AP1332,COUNTIF(G1332,"*従量電灯*"),G1332,1,"-")</f>
        <v>従量電灯</v>
      </c>
      <c r="AR1332" s="176" t="str" cm="1">
        <f t="array" ref="AR1332">_xlfn.IFS($AN1332=0,"-",OR($AH1332="対象外",$AH1332="-"),"-",OR($G1332="公衆街路灯A",$G1332="定額電灯"),_xlfn.XLOOKUP($AQ1332,削除禁止_電灯料金!$B:$B,削除禁止_電灯料金!$E:$E,0),1,"-")</f>
        <v>-</v>
      </c>
      <c r="AS1332" s="177" t="str" cm="1">
        <f t="array" ref="AS1332">_xlfn.IFS($AR1332="-","-",OR($G1332="公衆街路灯A",$G1332="定額電灯"),_xlfn.XLOOKUP(AQ1332,削除禁止_電灯料金!$B:$B,削除禁止_電灯料金!$D:$D,0),1,"-")</f>
        <v>-</v>
      </c>
      <c r="AT1332" s="176">
        <f>IFERROR(IF(OR($G1332="公衆街路灯A",$G1332="定額電灯"),"-",ROUND((_xlfn.XLOOKUP($AQ1332,削除禁止_電灯料金!$B:$B,削除禁止_電灯料金!$E:$E)*AM1332/1000*$K1332*$L1332/12),2)),"-")</f>
        <v>0</v>
      </c>
      <c r="AU1332" s="177">
        <f>IFERROR(IF(OR($G1332="公衆街路灯A",$G1332="定額電灯"),"-",ROUND((AM1332/1000*$K1332*$L1332/12)*_xlfn.XLOOKUP($A1332,削除禁止_電灯料金!K:K,削除禁止_電灯料金!M:M,"-"),2)),"-")</f>
        <v>0</v>
      </c>
      <c r="AV1332" s="178">
        <f>IFERROR(IF(OR($G1332="公衆街路灯A",$G1332="定額電灯"),ROUND((((AR1332+AS1332)*AN1332))*12*_xlfn.XLOOKUP($A1332,削除禁止_電灯料金!K:K,削除禁止_電灯料金!N:N),0),ROUND((AT1332+AU1332)*AN1332*12*_xlfn.XLOOKUP($A1332,削除禁止_電灯料金!K:K,削除禁止_電灯料金!N:N),0)),0)</f>
        <v>0</v>
      </c>
      <c r="AW1332" s="145"/>
    </row>
    <row r="1333" spans="1:49" ht="30" customHeight="1">
      <c r="A1333" s="1">
        <v>20</v>
      </c>
      <c r="B1333" s="319" t="s">
        <v>1247</v>
      </c>
      <c r="C1333" s="42"/>
      <c r="D1333" s="146"/>
      <c r="E1333" s="147" t="s">
        <v>219</v>
      </c>
      <c r="F1333" s="148" t="s">
        <v>219</v>
      </c>
      <c r="G1333" s="148"/>
      <c r="H1333" s="149"/>
      <c r="I1333" s="150"/>
      <c r="J1333" s="151"/>
      <c r="K1333" s="213"/>
      <c r="L1333" s="214"/>
      <c r="M1333" s="179" t="s">
        <v>82</v>
      </c>
      <c r="N1333" s="119">
        <v>0</v>
      </c>
      <c r="O1333" s="120">
        <v>0</v>
      </c>
      <c r="P1333" s="155">
        <v>0</v>
      </c>
      <c r="Q1333" s="155">
        <v>0</v>
      </c>
      <c r="R1333" s="155">
        <v>0</v>
      </c>
      <c r="S1333" s="156">
        <v>0</v>
      </c>
      <c r="T1333" s="156">
        <v>0</v>
      </c>
      <c r="U1333" s="156">
        <v>0</v>
      </c>
      <c r="V1333" s="157">
        <v>0</v>
      </c>
      <c r="W1333" s="158">
        <v>0</v>
      </c>
      <c r="X1333" s="159"/>
      <c r="Y1333" s="160">
        <v>0</v>
      </c>
      <c r="Z1333" s="161">
        <v>0</v>
      </c>
      <c r="AA1333" s="155">
        <v>0</v>
      </c>
      <c r="AB1333" s="162" t="s">
        <v>56</v>
      </c>
      <c r="AC1333" s="163" t="s">
        <v>56</v>
      </c>
      <c r="AD1333" s="164" t="s">
        <v>56</v>
      </c>
      <c r="AE1333" s="163" t="s">
        <v>56</v>
      </c>
      <c r="AF1333" s="164" t="s">
        <v>56</v>
      </c>
      <c r="AG1333" s="165">
        <v>0</v>
      </c>
      <c r="AH1333" s="166" t="s">
        <v>56</v>
      </c>
      <c r="AI1333" s="167"/>
      <c r="AJ1333" s="168"/>
      <c r="AK1333" s="169"/>
      <c r="AL1333" s="170"/>
      <c r="AM1333" s="171"/>
      <c r="AN1333" s="172"/>
      <c r="AO1333" s="173">
        <f t="shared" si="401"/>
        <v>0</v>
      </c>
      <c r="AP1333" s="174" t="s">
        <v>82</v>
      </c>
      <c r="AQ1333" s="175" t="str" cm="1">
        <f t="array" ref="AQ1333">_xlfn.IFS(OR($G1333="公衆街路灯A",$G1333="定額電灯"),$G1333&amp;AP1333,COUNTIF(G1333,"*従量電灯*"),G1333,1,"-")</f>
        <v>-</v>
      </c>
      <c r="AR1333" s="176" t="str" cm="1">
        <f t="array" ref="AR1333">_xlfn.IFS($AN1333=0,"-",OR($AH1333="対象外",$AH1333="-"),"-",OR($G1333="公衆街路灯A",$G1333="定額電灯"),_xlfn.XLOOKUP($AQ1333,削除禁止_電灯料金!$B:$B,削除禁止_電灯料金!$E:$E,0),1,"-")</f>
        <v>-</v>
      </c>
      <c r="AS1333" s="177" t="str" cm="1">
        <f t="array" ref="AS1333">_xlfn.IFS($AR1333="-","-",OR($G1333="公衆街路灯A",$G1333="定額電灯"),_xlfn.XLOOKUP(AQ1333,削除禁止_電灯料金!$B:$B,削除禁止_電灯料金!$D:$D,0),1,"-")</f>
        <v>-</v>
      </c>
      <c r="AT1333" s="176" t="str">
        <f>IFERROR(IF(OR($G1333="公衆街路灯A",$G1333="定額電灯"),"-",ROUND((_xlfn.XLOOKUP($AQ1333,削除禁止_電灯料金!$B:$B,削除禁止_電灯料金!$E:$E)*AM1333/1000*$K1333*$L1333/12),2)),"-")</f>
        <v>-</v>
      </c>
      <c r="AU1333" s="177">
        <f>IFERROR(IF(OR($G1333="公衆街路灯A",$G1333="定額電灯"),"-",ROUND((AM1333/1000*$K1333*$L1333/12)*_xlfn.XLOOKUP($A1333,削除禁止_電灯料金!K:K,削除禁止_電灯料金!M:M,"-"),2)),"-")</f>
        <v>0</v>
      </c>
      <c r="AV1333" s="178">
        <f>IFERROR(IF(OR($G1333="公衆街路灯A",$G1333="定額電灯"),ROUND((((AR1333+AS1333)*AN1333))*12*_xlfn.XLOOKUP($A1333,削除禁止_電灯料金!K:K,削除禁止_電灯料金!N:N),0),ROUND((AT1333+AU1333)*AN1333*12*_xlfn.XLOOKUP($A1333,削除禁止_電灯料金!K:K,削除禁止_電灯料金!N:N),0)),0)</f>
        <v>0</v>
      </c>
      <c r="AW1333" s="145"/>
    </row>
    <row r="1334" spans="1:49" ht="30" customHeight="1">
      <c r="A1334" s="1">
        <v>20</v>
      </c>
      <c r="B1334" s="319" t="s">
        <v>1247</v>
      </c>
      <c r="C1334" s="42"/>
      <c r="D1334" s="146"/>
      <c r="E1334" s="147" t="s">
        <v>219</v>
      </c>
      <c r="F1334" s="148" t="s">
        <v>219</v>
      </c>
      <c r="G1334" s="148"/>
      <c r="H1334" s="149"/>
      <c r="I1334" s="150"/>
      <c r="J1334" s="151"/>
      <c r="K1334" s="213"/>
      <c r="L1334" s="214"/>
      <c r="M1334" s="179" t="s">
        <v>82</v>
      </c>
      <c r="N1334" s="119">
        <v>0</v>
      </c>
      <c r="O1334" s="120">
        <v>0</v>
      </c>
      <c r="P1334" s="155">
        <v>0</v>
      </c>
      <c r="Q1334" s="155">
        <v>0</v>
      </c>
      <c r="R1334" s="155">
        <v>0</v>
      </c>
      <c r="S1334" s="156">
        <v>0</v>
      </c>
      <c r="T1334" s="156">
        <v>0</v>
      </c>
      <c r="U1334" s="156">
        <v>0</v>
      </c>
      <c r="V1334" s="157">
        <v>0</v>
      </c>
      <c r="W1334" s="158">
        <v>0</v>
      </c>
      <c r="X1334" s="159"/>
      <c r="Y1334" s="160">
        <v>0</v>
      </c>
      <c r="Z1334" s="161">
        <v>0</v>
      </c>
      <c r="AA1334" s="155">
        <v>0</v>
      </c>
      <c r="AB1334" s="162" t="s">
        <v>56</v>
      </c>
      <c r="AC1334" s="163" t="s">
        <v>56</v>
      </c>
      <c r="AD1334" s="164" t="s">
        <v>56</v>
      </c>
      <c r="AE1334" s="163" t="s">
        <v>56</v>
      </c>
      <c r="AF1334" s="164" t="s">
        <v>56</v>
      </c>
      <c r="AG1334" s="165">
        <v>0</v>
      </c>
      <c r="AH1334" s="166" t="s">
        <v>56</v>
      </c>
      <c r="AI1334" s="167"/>
      <c r="AJ1334" s="168"/>
      <c r="AK1334" s="169"/>
      <c r="AL1334" s="170"/>
      <c r="AM1334" s="171"/>
      <c r="AN1334" s="172"/>
      <c r="AO1334" s="173">
        <f t="shared" si="401"/>
        <v>0</v>
      </c>
      <c r="AP1334" s="174" t="s">
        <v>82</v>
      </c>
      <c r="AQ1334" s="175" t="str" cm="1">
        <f t="array" ref="AQ1334">_xlfn.IFS(OR($G1334="公衆街路灯A",$G1334="定額電灯"),$G1334&amp;AP1334,COUNTIF(G1334,"*従量電灯*"),G1334,1,"-")</f>
        <v>-</v>
      </c>
      <c r="AR1334" s="176" t="str" cm="1">
        <f t="array" ref="AR1334">_xlfn.IFS($AN1334=0,"-",OR($AH1334="対象外",$AH1334="-"),"-",OR($G1334="公衆街路灯A",$G1334="定額電灯"),_xlfn.XLOOKUP($AQ1334,削除禁止_電灯料金!$B:$B,削除禁止_電灯料金!$E:$E,0),1,"-")</f>
        <v>-</v>
      </c>
      <c r="AS1334" s="177" t="str" cm="1">
        <f t="array" ref="AS1334">_xlfn.IFS($AR1334="-","-",OR($G1334="公衆街路灯A",$G1334="定額電灯"),_xlfn.XLOOKUP(AQ1334,削除禁止_電灯料金!$B:$B,削除禁止_電灯料金!$D:$D,0),1,"-")</f>
        <v>-</v>
      </c>
      <c r="AT1334" s="176" t="str">
        <f>IFERROR(IF(OR($G1334="公衆街路灯A",$G1334="定額電灯"),"-",ROUND((_xlfn.XLOOKUP($AQ1334,削除禁止_電灯料金!$B:$B,削除禁止_電灯料金!$E:$E)*AM1334/1000*$K1334*$L1334/12),2)),"-")</f>
        <v>-</v>
      </c>
      <c r="AU1334" s="177">
        <f>IFERROR(IF(OR($G1334="公衆街路灯A",$G1334="定額電灯"),"-",ROUND((AM1334/1000*$K1334*$L1334/12)*_xlfn.XLOOKUP($A1334,削除禁止_電灯料金!K:K,削除禁止_電灯料金!M:M,"-"),2)),"-")</f>
        <v>0</v>
      </c>
      <c r="AV1334" s="178">
        <f>IFERROR(IF(OR($G1334="公衆街路灯A",$G1334="定額電灯"),ROUND((((AR1334+AS1334)*AN1334))*12*_xlfn.XLOOKUP($A1334,削除禁止_電灯料金!K:K,削除禁止_電灯料金!N:N),0),ROUND((AT1334+AU1334)*AN1334*12*_xlfn.XLOOKUP($A1334,削除禁止_電灯料金!K:K,削除禁止_電灯料金!N:N),0)),0)</f>
        <v>0</v>
      </c>
      <c r="AW1334" s="145"/>
    </row>
    <row r="1335" spans="1:49" ht="30" customHeight="1" thickBot="1">
      <c r="A1335" s="1">
        <v>20</v>
      </c>
      <c r="B1335" s="319" t="s">
        <v>1247</v>
      </c>
      <c r="C1335" s="42"/>
      <c r="D1335" s="215"/>
      <c r="E1335" s="216" t="s">
        <v>219</v>
      </c>
      <c r="F1335" s="217" t="s">
        <v>219</v>
      </c>
      <c r="G1335" s="216"/>
      <c r="H1335" s="216"/>
      <c r="I1335" s="218"/>
      <c r="J1335" s="219"/>
      <c r="K1335" s="220"/>
      <c r="L1335" s="221"/>
      <c r="M1335" s="222" t="s">
        <v>82</v>
      </c>
      <c r="N1335" s="223">
        <v>0</v>
      </c>
      <c r="O1335" s="224">
        <v>0</v>
      </c>
      <c r="P1335" s="225">
        <v>0</v>
      </c>
      <c r="Q1335" s="225">
        <v>0</v>
      </c>
      <c r="R1335" s="225">
        <v>0</v>
      </c>
      <c r="S1335" s="226">
        <v>0</v>
      </c>
      <c r="T1335" s="226">
        <v>0</v>
      </c>
      <c r="U1335" s="226">
        <v>0</v>
      </c>
      <c r="V1335" s="227">
        <v>0</v>
      </c>
      <c r="W1335" s="228">
        <v>0</v>
      </c>
      <c r="X1335" s="229"/>
      <c r="Y1335" s="410">
        <v>0</v>
      </c>
      <c r="Z1335" s="230">
        <v>0</v>
      </c>
      <c r="AA1335" s="225">
        <v>0</v>
      </c>
      <c r="AB1335" s="231" t="s">
        <v>56</v>
      </c>
      <c r="AC1335" s="232" t="s">
        <v>56</v>
      </c>
      <c r="AD1335" s="411" t="s">
        <v>56</v>
      </c>
      <c r="AE1335" s="232" t="s">
        <v>56</v>
      </c>
      <c r="AF1335" s="411" t="s">
        <v>56</v>
      </c>
      <c r="AG1335" s="412">
        <v>0</v>
      </c>
      <c r="AH1335" s="413" t="s">
        <v>56</v>
      </c>
      <c r="AI1335" s="236"/>
      <c r="AJ1335" s="237"/>
      <c r="AK1335" s="238"/>
      <c r="AL1335" s="239"/>
      <c r="AM1335" s="240"/>
      <c r="AN1335" s="241"/>
      <c r="AO1335" s="242">
        <f t="shared" si="401"/>
        <v>0</v>
      </c>
      <c r="AP1335" s="243" t="s">
        <v>82</v>
      </c>
      <c r="AQ1335" s="414" t="str" cm="1">
        <f t="array" ref="AQ1335">_xlfn.IFS(OR($G1335="公衆街路灯A",$G1335="定額電灯"),$G1335&amp;AP1335,COUNTIF(G1335,"*従量電灯*"),G1335,1,"-")</f>
        <v>-</v>
      </c>
      <c r="AR1335" s="415" t="str" cm="1">
        <f t="array" ref="AR1335">_xlfn.IFS($AN1335=0,"-",OR($AH1335="対象外",$AH1335="-"),"-",OR($G1335="公衆街路灯A",$G1335="定額電灯"),_xlfn.XLOOKUP($AQ1335,削除禁止_電灯料金!$B:$B,削除禁止_電灯料金!$E:$E,0),1,"-")</f>
        <v>-</v>
      </c>
      <c r="AS1335" s="416" t="str" cm="1">
        <f t="array" ref="AS1335">_xlfn.IFS($AR1335="-","-",OR($G1335="公衆街路灯A",$G1335="定額電灯"),_xlfn.XLOOKUP(AQ1335,削除禁止_電灯料金!$B:$B,削除禁止_電灯料金!$D:$D,0),1,"-")</f>
        <v>-</v>
      </c>
      <c r="AT1335" s="415" t="str">
        <f>IFERROR(IF(OR($G1335="公衆街路灯A",$G1335="定額電灯"),"-",ROUND((_xlfn.XLOOKUP($AQ1335,削除禁止_電灯料金!$B:$B,削除禁止_電灯料金!$E:$E)*AM1335/1000*$K1335*$L1335/12),2)),"-")</f>
        <v>-</v>
      </c>
      <c r="AU1335" s="416">
        <f>IFERROR(IF(OR($G1335="公衆街路灯A",$G1335="定額電灯"),"-",ROUND((AM1335/1000*$K1335*$L1335/12)*_xlfn.XLOOKUP($A1335,削除禁止_電灯料金!K:K,削除禁止_電灯料金!M:M,"-"),2)),"-")</f>
        <v>0</v>
      </c>
      <c r="AV1335" s="247">
        <f>IFERROR(IF(OR($G1335="公衆街路灯A",$G1335="定額電灯"),ROUND((((AR1335+AS1335)*AN1335))*12*_xlfn.XLOOKUP($A1335,削除禁止_電灯料金!K:K,削除禁止_電灯料金!N:N),0),ROUND((AT1335+AU1335)*AN1335*12*_xlfn.XLOOKUP($A1335,削除禁止_電灯料金!K:K,削除禁止_電灯料金!N:N),0)),0)</f>
        <v>0</v>
      </c>
      <c r="AW1335" s="145"/>
    </row>
    <row r="1336" spans="1:49" ht="30" customHeight="1">
      <c r="A1336" s="1"/>
      <c r="B1336" s="41"/>
      <c r="C1336" s="248"/>
    </row>
    <row r="1337" spans="1:49" ht="30" customHeight="1">
      <c r="A1337" s="1">
        <v>21</v>
      </c>
      <c r="B1337" s="41" t="s">
        <v>1351</v>
      </c>
      <c r="C1337" s="42"/>
      <c r="D1337" s="4" t="s">
        <v>1352</v>
      </c>
      <c r="E1337" s="43"/>
      <c r="F1337" s="44"/>
      <c r="G1337" s="44"/>
      <c r="H1337" s="45"/>
      <c r="I1337" s="43"/>
      <c r="J1337" s="43"/>
      <c r="K1337" s="43"/>
      <c r="L1337" s="43"/>
      <c r="M1337" s="43"/>
      <c r="N1337" s="46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7"/>
      <c r="AI1337" s="48"/>
      <c r="AJ1337" s="48"/>
      <c r="AK1337" s="47"/>
      <c r="AL1337" s="49"/>
      <c r="AM1337" s="47"/>
      <c r="AN1337" s="47"/>
      <c r="AO1337" s="47"/>
      <c r="AP1337" s="47"/>
      <c r="AQ1337" s="49"/>
      <c r="AR1337" s="47"/>
      <c r="AS1337" s="47"/>
      <c r="AT1337" s="47"/>
      <c r="AU1337" s="47"/>
      <c r="AV1337" s="47"/>
      <c r="AW1337" s="47"/>
    </row>
    <row r="1338" spans="1:49" ht="30" customHeight="1">
      <c r="A1338" s="1">
        <v>21</v>
      </c>
      <c r="B1338" s="41" t="s">
        <v>1351</v>
      </c>
      <c r="C1338" s="42"/>
      <c r="D1338" s="43"/>
      <c r="E1338" s="43"/>
      <c r="F1338" s="44"/>
      <c r="G1338" s="44"/>
      <c r="H1338" s="45"/>
      <c r="I1338" s="43"/>
      <c r="J1338" s="43"/>
      <c r="K1338" s="43"/>
      <c r="L1338" s="43"/>
      <c r="M1338" s="43"/>
      <c r="N1338" s="46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7"/>
      <c r="AI1338" s="50"/>
      <c r="AJ1338" s="48"/>
      <c r="AK1338" s="47"/>
      <c r="AL1338" s="49"/>
      <c r="AM1338" s="47"/>
      <c r="AN1338" s="47"/>
      <c r="AO1338" s="51"/>
      <c r="AP1338" s="47"/>
      <c r="AQ1338" s="49"/>
      <c r="AR1338" s="51"/>
      <c r="AS1338" s="51"/>
      <c r="AT1338" s="51"/>
      <c r="AU1338" s="51"/>
      <c r="AV1338" s="47"/>
      <c r="AW1338" s="47"/>
    </row>
    <row r="1339" spans="1:49" ht="30" customHeight="1">
      <c r="A1339" s="1">
        <v>21</v>
      </c>
      <c r="B1339" s="41" t="s">
        <v>1351</v>
      </c>
      <c r="C1339" s="42"/>
      <c r="D1339" s="52" t="s">
        <v>47</v>
      </c>
      <c r="E1339" s="52"/>
      <c r="F1339" s="53">
        <v>10</v>
      </c>
      <c r="G1339" s="44"/>
      <c r="H1339" s="45"/>
      <c r="I1339" s="54"/>
      <c r="J1339" s="54"/>
      <c r="K1339" s="55"/>
      <c r="L1339" s="46"/>
      <c r="M1339" s="46"/>
      <c r="N1339" s="56"/>
      <c r="O1339" s="56"/>
      <c r="P1339" s="56"/>
      <c r="Q1339" s="56"/>
      <c r="R1339" s="56"/>
      <c r="S1339" s="56"/>
      <c r="T1339" s="56"/>
      <c r="U1339" s="56"/>
      <c r="V1339" s="56"/>
      <c r="W1339" s="56"/>
      <c r="X1339" s="56"/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47"/>
      <c r="AI1339" s="50"/>
      <c r="AJ1339" s="48"/>
      <c r="AK1339" s="47"/>
      <c r="AL1339" s="49"/>
      <c r="AM1339" s="47"/>
      <c r="AN1339" s="47"/>
      <c r="AO1339" s="47"/>
      <c r="AP1339" s="47"/>
      <c r="AQ1339" s="49"/>
      <c r="AR1339" s="47"/>
      <c r="AS1339" s="47"/>
      <c r="AT1339" s="47"/>
      <c r="AU1339" s="47"/>
      <c r="AV1339" s="47"/>
      <c r="AW1339" s="47"/>
    </row>
    <row r="1340" spans="1:49" ht="30" customHeight="1" thickBot="1">
      <c r="A1340" s="1">
        <v>21</v>
      </c>
      <c r="B1340" s="41" t="s">
        <v>1351</v>
      </c>
      <c r="C1340" s="42"/>
      <c r="D1340" s="57" t="s">
        <v>48</v>
      </c>
      <c r="E1340" s="57"/>
      <c r="F1340" s="58">
        <v>10</v>
      </c>
      <c r="G1340" s="44"/>
      <c r="H1340" s="45"/>
      <c r="I1340" s="54"/>
      <c r="J1340" s="54"/>
      <c r="K1340" s="55"/>
      <c r="L1340" s="46"/>
      <c r="M1340" s="46"/>
      <c r="N1340" s="56"/>
      <c r="O1340" s="56"/>
      <c r="P1340" s="56"/>
      <c r="Q1340" s="56"/>
      <c r="R1340" s="56"/>
      <c r="S1340" s="56"/>
      <c r="T1340" s="56"/>
      <c r="U1340" s="56"/>
      <c r="V1340" s="56"/>
      <c r="W1340" s="56"/>
      <c r="X1340" s="56"/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47"/>
      <c r="AI1340" s="50"/>
      <c r="AJ1340" s="48"/>
      <c r="AK1340" s="47"/>
      <c r="AL1340" s="49"/>
      <c r="AM1340" s="47"/>
      <c r="AN1340" s="47"/>
      <c r="AO1340" s="47"/>
      <c r="AP1340" s="47"/>
      <c r="AQ1340" s="49"/>
      <c r="AR1340" s="47"/>
      <c r="AS1340" s="47"/>
      <c r="AT1340" s="47"/>
      <c r="AU1340" s="47"/>
      <c r="AV1340" s="47"/>
      <c r="AW1340" s="47"/>
    </row>
    <row r="1341" spans="1:49" ht="30" customHeight="1" thickBot="1">
      <c r="A1341" s="1">
        <v>21</v>
      </c>
      <c r="B1341" s="41" t="s">
        <v>1351</v>
      </c>
      <c r="C1341" s="42"/>
      <c r="D1341" s="59" t="s">
        <v>49</v>
      </c>
      <c r="E1341" s="59"/>
      <c r="F1341" s="60">
        <v>30</v>
      </c>
      <c r="G1341" s="44"/>
      <c r="H1341" s="45"/>
      <c r="I1341" s="61"/>
      <c r="J1341" s="61"/>
      <c r="K1341" s="42"/>
      <c r="L1341" s="42"/>
      <c r="M1341" s="42"/>
      <c r="N1341" s="56"/>
      <c r="O1341" s="56"/>
      <c r="P1341" s="56"/>
      <c r="Q1341" s="56"/>
      <c r="R1341" s="56"/>
      <c r="S1341" s="56"/>
      <c r="T1341" s="56"/>
      <c r="U1341" s="56"/>
      <c r="V1341" s="56"/>
      <c r="W1341" s="56"/>
      <c r="X1341" s="56"/>
      <c r="Y1341" s="56"/>
      <c r="Z1341" s="56"/>
      <c r="AA1341" s="56"/>
      <c r="AB1341" s="56"/>
      <c r="AC1341" s="62"/>
      <c r="AD1341" s="62"/>
      <c r="AE1341" s="63"/>
      <c r="AF1341" s="42"/>
      <c r="AG1341" s="56"/>
      <c r="AH1341" s="47"/>
      <c r="AI1341" s="64" t="s">
        <v>50</v>
      </c>
      <c r="AJ1341" s="48"/>
      <c r="AK1341" s="47"/>
      <c r="AL1341" s="49"/>
      <c r="AM1341" s="47"/>
      <c r="AN1341" s="47"/>
      <c r="AO1341" s="47"/>
      <c r="AP1341" s="47"/>
      <c r="AQ1341" s="49"/>
      <c r="AR1341" s="47"/>
      <c r="AS1341" s="47"/>
      <c r="AT1341" s="47"/>
      <c r="AU1341" s="47"/>
      <c r="AV1341" s="47"/>
      <c r="AW1341" s="65"/>
    </row>
    <row r="1342" spans="1:49" ht="30" customHeight="1" thickBot="1">
      <c r="A1342" s="1">
        <v>21</v>
      </c>
      <c r="B1342" s="41" t="s">
        <v>1351</v>
      </c>
      <c r="C1342" s="42"/>
      <c r="D1342" s="66" t="s">
        <v>51</v>
      </c>
      <c r="E1342" s="66"/>
      <c r="F1342" s="67">
        <v>0.41499999999999998</v>
      </c>
      <c r="G1342" s="44"/>
      <c r="H1342" s="45"/>
      <c r="I1342" s="68"/>
      <c r="J1342" s="68"/>
      <c r="K1342" s="42"/>
      <c r="L1342" s="42"/>
      <c r="M1342" s="42"/>
      <c r="N1342" s="56"/>
      <c r="O1342" s="56"/>
      <c r="P1342" s="56"/>
      <c r="Q1342" s="56"/>
      <c r="R1342" s="56"/>
      <c r="S1342" s="56"/>
      <c r="T1342" s="56"/>
      <c r="U1342" s="56"/>
      <c r="V1342" s="56"/>
      <c r="W1342" s="56"/>
      <c r="X1342" s="56"/>
      <c r="Y1342" s="56"/>
      <c r="Z1342" s="56"/>
      <c r="AA1342" s="56"/>
      <c r="AB1342" s="56"/>
      <c r="AC1342" s="62" t="s">
        <v>52</v>
      </c>
      <c r="AD1342" s="69"/>
      <c r="AE1342" s="70" t="s">
        <v>53</v>
      </c>
      <c r="AF1342" s="69"/>
      <c r="AG1342" s="56"/>
      <c r="AH1342" s="47"/>
      <c r="AI1342" s="48"/>
      <c r="AJ1342" s="48"/>
      <c r="AK1342" s="47"/>
      <c r="AL1342" s="49"/>
      <c r="AM1342" s="47"/>
      <c r="AN1342" s="47"/>
      <c r="AO1342" s="47"/>
      <c r="AP1342" s="47"/>
      <c r="AQ1342" s="49"/>
      <c r="AR1342" s="47" t="s">
        <v>52</v>
      </c>
      <c r="AS1342" s="47"/>
      <c r="AT1342" s="47" t="s">
        <v>53</v>
      </c>
      <c r="AU1342" s="47"/>
      <c r="AV1342" s="47"/>
      <c r="AW1342" s="65"/>
    </row>
    <row r="1343" spans="1:49" ht="30" customHeight="1" thickBot="1">
      <c r="A1343" s="1">
        <v>21</v>
      </c>
      <c r="B1343" s="41" t="s">
        <v>1351</v>
      </c>
      <c r="C1343" s="42"/>
      <c r="D1343" s="71" t="s">
        <v>54</v>
      </c>
      <c r="E1343" s="45"/>
      <c r="F1343" s="45"/>
      <c r="G1343" s="45"/>
      <c r="H1343" s="45"/>
      <c r="I1343" s="45"/>
      <c r="J1343" s="45"/>
      <c r="K1343" s="72"/>
      <c r="L1343" s="72"/>
      <c r="M1343" s="73" t="s">
        <v>55</v>
      </c>
      <c r="N1343" s="74"/>
      <c r="O1343" s="74"/>
      <c r="P1343" s="74"/>
      <c r="Q1343" s="74"/>
      <c r="R1343" s="74"/>
      <c r="S1343" s="74"/>
      <c r="T1343" s="74"/>
      <c r="U1343" s="74"/>
      <c r="V1343" s="74"/>
      <c r="W1343" s="74"/>
      <c r="X1343" s="74"/>
      <c r="Y1343" s="74"/>
      <c r="Z1343" s="74"/>
      <c r="AA1343" s="74"/>
      <c r="AB1343" s="74"/>
      <c r="AC1343" s="75" t="s">
        <v>1</v>
      </c>
      <c r="AD1343" s="76"/>
      <c r="AE1343" s="76" t="s">
        <v>2</v>
      </c>
      <c r="AF1343" s="76"/>
      <c r="AG1343" s="77" t="s">
        <v>56</v>
      </c>
      <c r="AH1343" s="78" t="s">
        <v>57</v>
      </c>
      <c r="AI1343" s="79"/>
      <c r="AJ1343" s="79"/>
      <c r="AK1343" s="80"/>
      <c r="AL1343" s="15"/>
      <c r="AM1343" s="80"/>
      <c r="AN1343" s="80"/>
      <c r="AO1343" s="80"/>
      <c r="AP1343" s="80"/>
      <c r="AQ1343" s="15"/>
      <c r="AR1343" s="78" t="s">
        <v>1</v>
      </c>
      <c r="AS1343" s="81"/>
      <c r="AT1343" s="78" t="s">
        <v>2</v>
      </c>
      <c r="AU1343" s="81"/>
      <c r="AV1343" s="82" t="s">
        <v>56</v>
      </c>
      <c r="AW1343" s="83"/>
    </row>
    <row r="1344" spans="1:49" ht="42" customHeight="1">
      <c r="A1344" s="1">
        <v>21</v>
      </c>
      <c r="B1344" s="41" t="s">
        <v>1351</v>
      </c>
      <c r="C1344" s="42"/>
      <c r="D1344" s="474" t="s">
        <v>4</v>
      </c>
      <c r="E1344" s="476" t="s">
        <v>5</v>
      </c>
      <c r="F1344" s="476" t="s">
        <v>6</v>
      </c>
      <c r="G1344" s="476" t="s">
        <v>58</v>
      </c>
      <c r="H1344" s="476" t="s">
        <v>7</v>
      </c>
      <c r="I1344" s="20" t="s">
        <v>8</v>
      </c>
      <c r="J1344" s="20"/>
      <c r="K1344" s="84" t="s">
        <v>9</v>
      </c>
      <c r="L1344" s="85" t="s">
        <v>59</v>
      </c>
      <c r="M1344" s="478" t="s">
        <v>60</v>
      </c>
      <c r="N1344" s="480" t="s">
        <v>61</v>
      </c>
      <c r="O1344" s="482" t="s">
        <v>62</v>
      </c>
      <c r="P1344" s="482" t="s">
        <v>10</v>
      </c>
      <c r="Q1344" s="484" t="s">
        <v>63</v>
      </c>
      <c r="R1344" s="482" t="s">
        <v>64</v>
      </c>
      <c r="S1344" s="482" t="s">
        <v>65</v>
      </c>
      <c r="T1344" s="482" t="s">
        <v>66</v>
      </c>
      <c r="U1344" s="482" t="s">
        <v>67</v>
      </c>
      <c r="V1344" s="484" t="s">
        <v>11</v>
      </c>
      <c r="W1344" s="251" t="s">
        <v>12</v>
      </c>
      <c r="X1344" s="86" t="s">
        <v>13</v>
      </c>
      <c r="Y1344" s="86" t="s">
        <v>14</v>
      </c>
      <c r="Z1344" s="252" t="s">
        <v>15</v>
      </c>
      <c r="AA1344" s="484" t="s">
        <v>16</v>
      </c>
      <c r="AB1344" s="482" t="s">
        <v>17</v>
      </c>
      <c r="AC1344" s="87" t="s">
        <v>18</v>
      </c>
      <c r="AD1344" s="88" t="s">
        <v>19</v>
      </c>
      <c r="AE1344" s="87" t="s">
        <v>30</v>
      </c>
      <c r="AF1344" s="88" t="s">
        <v>21</v>
      </c>
      <c r="AG1344" s="89" t="s">
        <v>22</v>
      </c>
      <c r="AH1344" s="468" t="s">
        <v>23</v>
      </c>
      <c r="AI1344" s="470" t="s">
        <v>24</v>
      </c>
      <c r="AJ1344" s="470" t="s">
        <v>25</v>
      </c>
      <c r="AK1344" s="470" t="s">
        <v>26</v>
      </c>
      <c r="AL1344" s="91" t="s">
        <v>68</v>
      </c>
      <c r="AM1344" s="90" t="s">
        <v>27</v>
      </c>
      <c r="AN1344" s="92" t="s">
        <v>28</v>
      </c>
      <c r="AO1344" s="93" t="s">
        <v>29</v>
      </c>
      <c r="AP1344" s="28" t="s">
        <v>16</v>
      </c>
      <c r="AQ1344" s="472" t="s">
        <v>17</v>
      </c>
      <c r="AR1344" s="94" t="s">
        <v>18</v>
      </c>
      <c r="AS1344" s="95" t="s">
        <v>19</v>
      </c>
      <c r="AT1344" s="94" t="s">
        <v>30</v>
      </c>
      <c r="AU1344" s="95" t="s">
        <v>21</v>
      </c>
      <c r="AV1344" s="96" t="s">
        <v>31</v>
      </c>
      <c r="AW1344" s="83"/>
    </row>
    <row r="1345" spans="1:49" ht="30" customHeight="1" thickBot="1">
      <c r="A1345" s="1">
        <v>21</v>
      </c>
      <c r="B1345" s="41" t="s">
        <v>1351</v>
      </c>
      <c r="C1345" s="42"/>
      <c r="D1345" s="475"/>
      <c r="E1345" s="477"/>
      <c r="F1345" s="477"/>
      <c r="G1345" s="477"/>
      <c r="H1345" s="477"/>
      <c r="I1345" s="97" t="s">
        <v>69</v>
      </c>
      <c r="J1345" s="97" t="s">
        <v>70</v>
      </c>
      <c r="K1345" s="98" t="s">
        <v>34</v>
      </c>
      <c r="L1345" s="99" t="s">
        <v>35</v>
      </c>
      <c r="M1345" s="479"/>
      <c r="N1345" s="481"/>
      <c r="O1345" s="483"/>
      <c r="P1345" s="483"/>
      <c r="Q1345" s="485"/>
      <c r="R1345" s="483"/>
      <c r="S1345" s="483"/>
      <c r="T1345" s="483"/>
      <c r="U1345" s="483"/>
      <c r="V1345" s="485"/>
      <c r="W1345" s="100" t="s">
        <v>36</v>
      </c>
      <c r="X1345" s="100" t="s">
        <v>37</v>
      </c>
      <c r="Y1345" s="100" t="s">
        <v>38</v>
      </c>
      <c r="Z1345" s="101" t="s">
        <v>39</v>
      </c>
      <c r="AA1345" s="485"/>
      <c r="AB1345" s="483"/>
      <c r="AC1345" s="102" t="s">
        <v>40</v>
      </c>
      <c r="AD1345" s="103" t="s">
        <v>40</v>
      </c>
      <c r="AE1345" s="102" t="s">
        <v>40</v>
      </c>
      <c r="AF1345" s="103" t="s">
        <v>40</v>
      </c>
      <c r="AG1345" s="104">
        <v>10</v>
      </c>
      <c r="AH1345" s="469"/>
      <c r="AI1345" s="471"/>
      <c r="AJ1345" s="471"/>
      <c r="AK1345" s="471"/>
      <c r="AL1345" s="36" t="s">
        <v>41</v>
      </c>
      <c r="AM1345" s="105" t="s">
        <v>42</v>
      </c>
      <c r="AN1345" s="106" t="s">
        <v>43</v>
      </c>
      <c r="AO1345" s="107" t="s">
        <v>39</v>
      </c>
      <c r="AP1345" s="37" t="s">
        <v>44</v>
      </c>
      <c r="AQ1345" s="473"/>
      <c r="AR1345" s="108" t="s">
        <v>40</v>
      </c>
      <c r="AS1345" s="109" t="s">
        <v>40</v>
      </c>
      <c r="AT1345" s="108" t="s">
        <v>40</v>
      </c>
      <c r="AU1345" s="109" t="s">
        <v>40</v>
      </c>
      <c r="AV1345" s="40">
        <v>10</v>
      </c>
      <c r="AW1345" s="83"/>
    </row>
    <row r="1346" spans="1:49" ht="30" customHeight="1">
      <c r="A1346" s="1">
        <v>21</v>
      </c>
      <c r="B1346" s="41" t="s">
        <v>1351</v>
      </c>
      <c r="C1346" s="42"/>
      <c r="D1346" s="282" t="s">
        <v>625</v>
      </c>
      <c r="E1346" s="283" t="s">
        <v>71</v>
      </c>
      <c r="F1346" s="284" t="s">
        <v>1353</v>
      </c>
      <c r="G1346" s="284" t="s">
        <v>73</v>
      </c>
      <c r="H1346" s="285" t="s">
        <v>118</v>
      </c>
      <c r="I1346" s="286"/>
      <c r="J1346" s="287"/>
      <c r="K1346" s="288">
        <v>1</v>
      </c>
      <c r="L1346" s="289">
        <v>200</v>
      </c>
      <c r="M1346" s="290" t="s">
        <v>1354</v>
      </c>
      <c r="N1346" s="189" t="s">
        <v>75</v>
      </c>
      <c r="O1346" s="190">
        <v>1</v>
      </c>
      <c r="P1346" s="291" t="s">
        <v>1355</v>
      </c>
      <c r="Q1346" s="291">
        <v>0</v>
      </c>
      <c r="R1346" s="291">
        <v>0</v>
      </c>
      <c r="S1346" s="292">
        <v>0</v>
      </c>
      <c r="T1346" s="292">
        <v>0</v>
      </c>
      <c r="U1346" s="292" t="s">
        <v>1356</v>
      </c>
      <c r="V1346" s="293">
        <v>0</v>
      </c>
      <c r="W1346" s="294">
        <v>90</v>
      </c>
      <c r="X1346" s="295">
        <v>6</v>
      </c>
      <c r="Y1346" s="296">
        <v>6</v>
      </c>
      <c r="Z1346" s="297">
        <v>0</v>
      </c>
      <c r="AA1346" s="291">
        <v>0</v>
      </c>
      <c r="AB1346" s="298" t="s">
        <v>80</v>
      </c>
      <c r="AC1346" s="299" t="s">
        <v>56</v>
      </c>
      <c r="AD1346" s="300" t="s">
        <v>56</v>
      </c>
      <c r="AE1346" s="299" t="s">
        <v>56</v>
      </c>
      <c r="AF1346" s="300">
        <v>0</v>
      </c>
      <c r="AG1346" s="301">
        <v>0</v>
      </c>
      <c r="AH1346" s="301" t="s">
        <v>124</v>
      </c>
      <c r="AI1346" s="302" t="s">
        <v>124</v>
      </c>
      <c r="AJ1346" s="303"/>
      <c r="AK1346" s="304"/>
      <c r="AL1346" s="294"/>
      <c r="AM1346" s="305"/>
      <c r="AN1346" s="306"/>
      <c r="AO1346" s="300">
        <f t="shared" ref="AO1346:AO1409" si="414">IFERROR((AM1346/1000)*K1346*L1346*AN1346/12,0)</f>
        <v>0</v>
      </c>
      <c r="AP1346" s="307" t="s">
        <v>82</v>
      </c>
      <c r="AQ1346" s="298" t="str" cm="1">
        <f t="array" ref="AQ1346">_xlfn.IFS(OR($G1346="公衆街路灯A",$G1346="定額電灯"),$G1346&amp;AP1346,COUNTIF(G1346,"*従量電灯*"),G1346,1,"-")</f>
        <v>従量電灯</v>
      </c>
      <c r="AR1346" s="308" t="str" cm="1">
        <f t="array" ref="AR1346">_xlfn.IFS($AN1346=0,"-",OR($AH1346="対象外",$AH1346="-"),"-",OR($G1346="公衆街路灯A",$G1346="定額電灯"),_xlfn.XLOOKUP($AQ1346,削除禁止_電灯料金!$B:$B,削除禁止_電灯料金!$E:$E,0),1,"-")</f>
        <v>-</v>
      </c>
      <c r="AS1346" s="309" t="str" cm="1">
        <f t="array" ref="AS1346">_xlfn.IFS($AR1346="-","-",OR($G1346="公衆街路灯A",$G1346="定額電灯"),_xlfn.XLOOKUP(AQ1346,削除禁止_電灯料金!$B:$B,削除禁止_電灯料金!$D:$D,0),1,"-")</f>
        <v>-</v>
      </c>
      <c r="AT1346" s="308">
        <f>IFERROR(IF(OR($G1346="公衆街路灯A",$G1346="定額電灯"),"-",ROUND((_xlfn.XLOOKUP($AQ1346,削除禁止_電灯料金!$B:$B,削除禁止_電灯料金!$E:$E)*AM1346/1000*$K1346*$L1346/12),2)),"-")</f>
        <v>0</v>
      </c>
      <c r="AU1346" s="309">
        <f>IFERROR(IF(OR($G1346="公衆街路灯A",$G1346="定額電灯"),"-",ROUND((AM1346/1000*$K1346*$L1346/12)*_xlfn.XLOOKUP($A1346,削除禁止_電灯料金!K:K,削除禁止_電灯料金!M:M,"-"),2)),"-")</f>
        <v>0</v>
      </c>
      <c r="AV1346" s="310">
        <f>IFERROR(IF(OR($G1346="公衆街路灯A",$G1346="定額電灯"),ROUND((((AR1346+AS1346)*AN1346))*12*_xlfn.XLOOKUP($A1346,削除禁止_電灯料金!K:K,削除禁止_電灯料金!N:N),0),ROUND((AT1346+AU1346)*AN1346*12*_xlfn.XLOOKUP($A1346,削除禁止_電灯料金!K:K,削除禁止_電灯料金!N:N),0)),0)</f>
        <v>0</v>
      </c>
      <c r="AW1346" s="145"/>
    </row>
    <row r="1347" spans="1:49" ht="30" customHeight="1">
      <c r="A1347" s="1">
        <v>21</v>
      </c>
      <c r="B1347" s="41" t="s">
        <v>1351</v>
      </c>
      <c r="C1347" s="42"/>
      <c r="D1347" s="146" t="s">
        <v>625</v>
      </c>
      <c r="E1347" s="147" t="s">
        <v>71</v>
      </c>
      <c r="F1347" s="148" t="s">
        <v>1357</v>
      </c>
      <c r="G1347" s="148" t="s">
        <v>73</v>
      </c>
      <c r="H1347" s="149"/>
      <c r="I1347" s="280"/>
      <c r="J1347" s="267"/>
      <c r="K1347" s="152">
        <v>1</v>
      </c>
      <c r="L1347" s="153">
        <v>200</v>
      </c>
      <c r="M1347" s="281" t="s">
        <v>1358</v>
      </c>
      <c r="N1347" s="119" t="s">
        <v>134</v>
      </c>
      <c r="O1347" s="120">
        <v>1</v>
      </c>
      <c r="P1347" s="155" t="s">
        <v>227</v>
      </c>
      <c r="Q1347" s="155">
        <v>0</v>
      </c>
      <c r="R1347" s="155">
        <v>0</v>
      </c>
      <c r="S1347" s="156">
        <v>0</v>
      </c>
      <c r="T1347" s="156">
        <v>0</v>
      </c>
      <c r="U1347" s="156">
        <v>0</v>
      </c>
      <c r="V1347" s="157">
        <v>0</v>
      </c>
      <c r="W1347" s="158">
        <v>47</v>
      </c>
      <c r="X1347" s="159">
        <v>2</v>
      </c>
      <c r="Y1347" s="160">
        <v>2</v>
      </c>
      <c r="Z1347" s="161">
        <f t="shared" ref="Z1347" si="415">K1347*L1347*W1347*Y1347/12/1000</f>
        <v>1.5666666666666667</v>
      </c>
      <c r="AA1347" s="155">
        <v>0</v>
      </c>
      <c r="AB1347" s="162" t="s">
        <v>80</v>
      </c>
      <c r="AC1347" s="163" t="s">
        <v>56</v>
      </c>
      <c r="AD1347" s="164" t="s">
        <v>56</v>
      </c>
      <c r="AE1347" s="163" t="s">
        <v>56</v>
      </c>
      <c r="AF1347" s="164">
        <f t="shared" ref="AF1347" si="416">$B$2*Z1347/Y1347</f>
        <v>23.5</v>
      </c>
      <c r="AG1347" s="165">
        <f t="shared" ref="AG1347" si="417">Y1347*AF1347*120</f>
        <v>5640</v>
      </c>
      <c r="AH1347" s="166" t="s">
        <v>113</v>
      </c>
      <c r="AI1347" s="167"/>
      <c r="AJ1347" s="168"/>
      <c r="AK1347" s="169"/>
      <c r="AL1347" s="170"/>
      <c r="AM1347" s="171"/>
      <c r="AN1347" s="172"/>
      <c r="AO1347" s="173">
        <f t="shared" si="414"/>
        <v>0</v>
      </c>
      <c r="AP1347" s="174" t="s">
        <v>82</v>
      </c>
      <c r="AQ1347" s="175" t="str" cm="1">
        <f t="array" ref="AQ1347">_xlfn.IFS(OR($G1347="公衆街路灯A",$G1347="定額電灯"),$G1347&amp;AP1347,COUNTIF(G1347,"*従量電灯*"),G1347,1,"-")</f>
        <v>従量電灯</v>
      </c>
      <c r="AR1347" s="176" t="str" cm="1">
        <f t="array" ref="AR1347">_xlfn.IFS($AN1347=0,"-",OR($AH1347="対象外",$AH1347="-"),"-",OR($G1347="公衆街路灯A",$G1347="定額電灯"),_xlfn.XLOOKUP($AQ1347,削除禁止_電灯料金!$B:$B,削除禁止_電灯料金!$E:$E,0),1,"-")</f>
        <v>-</v>
      </c>
      <c r="AS1347" s="177" t="str" cm="1">
        <f t="array" ref="AS1347">_xlfn.IFS($AR1347="-","-",OR($G1347="公衆街路灯A",$G1347="定額電灯"),_xlfn.XLOOKUP(AQ1347,削除禁止_電灯料金!$B:$B,削除禁止_電灯料金!$D:$D,0),1,"-")</f>
        <v>-</v>
      </c>
      <c r="AT1347" s="176">
        <f>IFERROR(IF(OR($G1347="公衆街路灯A",$G1347="定額電灯"),"-",ROUND((_xlfn.XLOOKUP($AQ1347,削除禁止_電灯料金!$B:$B,削除禁止_電灯料金!$E:$E)*AM1347/1000*$K1347*$L1347/12),2)),"-")</f>
        <v>0</v>
      </c>
      <c r="AU1347" s="177">
        <f>IFERROR(IF(OR($G1347="公衆街路灯A",$G1347="定額電灯"),"-",ROUND((AM1347/1000*$K1347*$L1347/12)*_xlfn.XLOOKUP($A1347,削除禁止_電灯料金!K:K,削除禁止_電灯料金!M:M,"-"),2)),"-")</f>
        <v>0</v>
      </c>
      <c r="AV1347" s="178">
        <f>IFERROR(IF(OR($G1347="公衆街路灯A",$G1347="定額電灯"),ROUND((((AR1347+AS1347)*AN1347))*12*_xlfn.XLOOKUP($A1347,削除禁止_電灯料金!K:K,削除禁止_電灯料金!N:N),0),ROUND((AT1347+AU1347)*AN1347*12*_xlfn.XLOOKUP($A1347,削除禁止_電灯料金!K:K,削除禁止_電灯料金!N:N),0)),0)</f>
        <v>0</v>
      </c>
      <c r="AW1347" s="145"/>
    </row>
    <row r="1348" spans="1:49" ht="30" customHeight="1">
      <c r="A1348" s="1">
        <v>21</v>
      </c>
      <c r="B1348" s="41" t="s">
        <v>1351</v>
      </c>
      <c r="C1348" s="42"/>
      <c r="D1348" s="180" t="s">
        <v>625</v>
      </c>
      <c r="E1348" s="181" t="s">
        <v>71</v>
      </c>
      <c r="F1348" s="182" t="s">
        <v>83</v>
      </c>
      <c r="G1348" s="182" t="s">
        <v>73</v>
      </c>
      <c r="H1348" s="183" t="s">
        <v>118</v>
      </c>
      <c r="I1348" s="311"/>
      <c r="J1348" s="312"/>
      <c r="K1348" s="186">
        <v>1</v>
      </c>
      <c r="L1348" s="187">
        <v>200</v>
      </c>
      <c r="M1348" s="313" t="s">
        <v>1359</v>
      </c>
      <c r="N1348" s="189" t="s">
        <v>75</v>
      </c>
      <c r="O1348" s="190">
        <v>1</v>
      </c>
      <c r="P1348" s="191" t="s">
        <v>722</v>
      </c>
      <c r="Q1348" s="191">
        <v>0</v>
      </c>
      <c r="R1348" s="191">
        <v>0</v>
      </c>
      <c r="S1348" s="192">
        <v>0</v>
      </c>
      <c r="T1348" s="192">
        <v>0</v>
      </c>
      <c r="U1348" s="192" t="s">
        <v>1360</v>
      </c>
      <c r="V1348" s="193">
        <v>0</v>
      </c>
      <c r="W1348" s="194">
        <v>50</v>
      </c>
      <c r="X1348" s="195">
        <v>4</v>
      </c>
      <c r="Y1348" s="196">
        <v>4</v>
      </c>
      <c r="Z1348" s="197">
        <v>0</v>
      </c>
      <c r="AA1348" s="191">
        <v>0</v>
      </c>
      <c r="AB1348" s="198" t="s">
        <v>80</v>
      </c>
      <c r="AC1348" s="199" t="s">
        <v>56</v>
      </c>
      <c r="AD1348" s="200" t="s">
        <v>56</v>
      </c>
      <c r="AE1348" s="199" t="s">
        <v>56</v>
      </c>
      <c r="AF1348" s="200">
        <v>0</v>
      </c>
      <c r="AG1348" s="201">
        <v>0</v>
      </c>
      <c r="AH1348" s="201" t="s">
        <v>124</v>
      </c>
      <c r="AI1348" s="202" t="s">
        <v>124</v>
      </c>
      <c r="AJ1348" s="203"/>
      <c r="AK1348" s="204"/>
      <c r="AL1348" s="194"/>
      <c r="AM1348" s="205"/>
      <c r="AN1348" s="206"/>
      <c r="AO1348" s="200">
        <f t="shared" si="414"/>
        <v>0</v>
      </c>
      <c r="AP1348" s="207" t="s">
        <v>82</v>
      </c>
      <c r="AQ1348" s="198" t="str" cm="1">
        <f t="array" ref="AQ1348">_xlfn.IFS(OR($G1348="公衆街路灯A",$G1348="定額電灯"),$G1348&amp;AP1348,COUNTIF(G1348,"*従量電灯*"),G1348,1,"-")</f>
        <v>従量電灯</v>
      </c>
      <c r="AR1348" s="208" t="str" cm="1">
        <f t="array" ref="AR1348">_xlfn.IFS($AN1348=0,"-",OR($AH1348="対象外",$AH1348="-"),"-",OR($G1348="公衆街路灯A",$G1348="定額電灯"),_xlfn.XLOOKUP($AQ1348,削除禁止_電灯料金!$B:$B,削除禁止_電灯料金!$E:$E,0),1,"-")</f>
        <v>-</v>
      </c>
      <c r="AS1348" s="209" t="str" cm="1">
        <f t="array" ref="AS1348">_xlfn.IFS($AR1348="-","-",OR($G1348="公衆街路灯A",$G1348="定額電灯"),_xlfn.XLOOKUP(AQ1348,削除禁止_電灯料金!$B:$B,削除禁止_電灯料金!$D:$D,0),1,"-")</f>
        <v>-</v>
      </c>
      <c r="AT1348" s="208">
        <f>IFERROR(IF(OR($G1348="公衆街路灯A",$G1348="定額電灯"),"-",ROUND((_xlfn.XLOOKUP($AQ1348,削除禁止_電灯料金!$B:$B,削除禁止_電灯料金!$E:$E)*AM1348/1000*$K1348*$L1348/12),2)),"-")</f>
        <v>0</v>
      </c>
      <c r="AU1348" s="209">
        <f>IFERROR(IF(OR($G1348="公衆街路灯A",$G1348="定額電灯"),"-",ROUND((AM1348/1000*$K1348*$L1348/12)*_xlfn.XLOOKUP($A1348,削除禁止_電灯料金!K:K,削除禁止_電灯料金!M:M,"-"),2)),"-")</f>
        <v>0</v>
      </c>
      <c r="AV1348" s="210">
        <f>IFERROR(IF(OR($G1348="公衆街路灯A",$G1348="定額電灯"),ROUND((((AR1348+AS1348)*AN1348))*12*_xlfn.XLOOKUP($A1348,削除禁止_電灯料金!K:K,削除禁止_電灯料金!N:N),0),ROUND((AT1348+AU1348)*AN1348*12*_xlfn.XLOOKUP($A1348,削除禁止_電灯料金!K:K,削除禁止_電灯料金!N:N),0)),0)</f>
        <v>0</v>
      </c>
      <c r="AW1348" s="145"/>
    </row>
    <row r="1349" spans="1:49" ht="30" customHeight="1">
      <c r="A1349" s="1">
        <v>21</v>
      </c>
      <c r="B1349" s="41" t="s">
        <v>1351</v>
      </c>
      <c r="C1349" s="42"/>
      <c r="D1349" s="146" t="s">
        <v>625</v>
      </c>
      <c r="E1349" s="147" t="s">
        <v>71</v>
      </c>
      <c r="F1349" s="148" t="s">
        <v>83</v>
      </c>
      <c r="G1349" s="148" t="s">
        <v>73</v>
      </c>
      <c r="H1349" s="149"/>
      <c r="I1349" s="280"/>
      <c r="J1349" s="267"/>
      <c r="K1349" s="152">
        <v>24</v>
      </c>
      <c r="L1349" s="153">
        <v>365</v>
      </c>
      <c r="M1349" s="281" t="s">
        <v>1361</v>
      </c>
      <c r="N1349" s="119" t="s">
        <v>86</v>
      </c>
      <c r="O1349" s="120">
        <v>1</v>
      </c>
      <c r="P1349" s="155" t="s">
        <v>87</v>
      </c>
      <c r="Q1349" s="155">
        <v>0</v>
      </c>
      <c r="R1349" s="155" t="s">
        <v>88</v>
      </c>
      <c r="S1349" s="156">
        <v>0</v>
      </c>
      <c r="T1349" s="156">
        <v>0</v>
      </c>
      <c r="U1349" s="156">
        <v>0</v>
      </c>
      <c r="V1349" s="157" t="s">
        <v>1362</v>
      </c>
      <c r="W1349" s="158">
        <v>2.7</v>
      </c>
      <c r="X1349" s="159">
        <v>1</v>
      </c>
      <c r="Y1349" s="160">
        <v>1</v>
      </c>
      <c r="Z1349" s="161">
        <f t="shared" ref="Z1349" si="418">K1349*L1349*W1349*Y1349/12/1000</f>
        <v>1.9710000000000001</v>
      </c>
      <c r="AA1349" s="155">
        <v>0</v>
      </c>
      <c r="AB1349" s="162" t="s">
        <v>80</v>
      </c>
      <c r="AC1349" s="163" t="s">
        <v>56</v>
      </c>
      <c r="AD1349" s="164" t="s">
        <v>56</v>
      </c>
      <c r="AE1349" s="163" t="s">
        <v>56</v>
      </c>
      <c r="AF1349" s="164">
        <f t="shared" ref="AF1349" si="419">$B$2*Z1349/Y1349</f>
        <v>59.13</v>
      </c>
      <c r="AG1349" s="165">
        <f t="shared" ref="AG1349" si="420">Y1349*AF1349*120</f>
        <v>7095.6</v>
      </c>
      <c r="AH1349" s="166" t="s">
        <v>81</v>
      </c>
      <c r="AI1349" s="167"/>
      <c r="AJ1349" s="168"/>
      <c r="AK1349" s="169"/>
      <c r="AL1349" s="170"/>
      <c r="AM1349" s="171"/>
      <c r="AN1349" s="172"/>
      <c r="AO1349" s="173">
        <f t="shared" si="414"/>
        <v>0</v>
      </c>
      <c r="AP1349" s="174" t="s">
        <v>82</v>
      </c>
      <c r="AQ1349" s="175" t="str" cm="1">
        <f t="array" ref="AQ1349">_xlfn.IFS(OR($G1349="公衆街路灯A",$G1349="定額電灯"),$G1349&amp;AP1349,COUNTIF(G1349,"*従量電灯*"),G1349,1,"-")</f>
        <v>従量電灯</v>
      </c>
      <c r="AR1349" s="176" t="str" cm="1">
        <f t="array" ref="AR1349">_xlfn.IFS($AN1349=0,"-",OR($AH1349="対象外",$AH1349="-"),"-",OR($G1349="公衆街路灯A",$G1349="定額電灯"),_xlfn.XLOOKUP($AQ1349,削除禁止_電灯料金!$B:$B,削除禁止_電灯料金!$E:$E,0),1,"-")</f>
        <v>-</v>
      </c>
      <c r="AS1349" s="177" t="str" cm="1">
        <f t="array" ref="AS1349">_xlfn.IFS($AR1349="-","-",OR($G1349="公衆街路灯A",$G1349="定額電灯"),_xlfn.XLOOKUP(AQ1349,削除禁止_電灯料金!$B:$B,削除禁止_電灯料金!$D:$D,0),1,"-")</f>
        <v>-</v>
      </c>
      <c r="AT1349" s="176">
        <f>IFERROR(IF(OR($G1349="公衆街路灯A",$G1349="定額電灯"),"-",ROUND((_xlfn.XLOOKUP($AQ1349,削除禁止_電灯料金!$B:$B,削除禁止_電灯料金!$E:$E)*AM1349/1000*$K1349*$L1349/12),2)),"-")</f>
        <v>0</v>
      </c>
      <c r="AU1349" s="177">
        <f>IFERROR(IF(OR($G1349="公衆街路灯A",$G1349="定額電灯"),"-",ROUND((AM1349/1000*$K1349*$L1349/12)*_xlfn.XLOOKUP($A1349,削除禁止_電灯料金!K:K,削除禁止_電灯料金!M:M,"-"),2)),"-")</f>
        <v>0</v>
      </c>
      <c r="AV1349" s="178">
        <f>IFERROR(IF(OR($G1349="公衆街路灯A",$G1349="定額電灯"),ROUND((((AR1349+AS1349)*AN1349))*12*_xlfn.XLOOKUP($A1349,削除禁止_電灯料金!K:K,削除禁止_電灯料金!N:N),0),ROUND((AT1349+AU1349)*AN1349*12*_xlfn.XLOOKUP($A1349,削除禁止_電灯料金!K:K,削除禁止_電灯料金!N:N),0)),0)</f>
        <v>0</v>
      </c>
      <c r="AW1349" s="145"/>
    </row>
    <row r="1350" spans="1:49" ht="30" customHeight="1">
      <c r="A1350" s="1">
        <v>21</v>
      </c>
      <c r="B1350" s="41" t="s">
        <v>1351</v>
      </c>
      <c r="C1350" s="42"/>
      <c r="D1350" s="180" t="s">
        <v>625</v>
      </c>
      <c r="E1350" s="181" t="s">
        <v>71</v>
      </c>
      <c r="F1350" s="182" t="s">
        <v>1363</v>
      </c>
      <c r="G1350" s="182" t="s">
        <v>73</v>
      </c>
      <c r="H1350" s="183" t="s">
        <v>118</v>
      </c>
      <c r="I1350" s="311"/>
      <c r="J1350" s="312"/>
      <c r="K1350" s="186">
        <v>1</v>
      </c>
      <c r="L1350" s="187">
        <v>200</v>
      </c>
      <c r="M1350" s="313" t="s">
        <v>1364</v>
      </c>
      <c r="N1350" s="189" t="s">
        <v>75</v>
      </c>
      <c r="O1350" s="190">
        <v>1</v>
      </c>
      <c r="P1350" s="191" t="s">
        <v>1278</v>
      </c>
      <c r="Q1350" s="191">
        <v>0</v>
      </c>
      <c r="R1350" s="191">
        <v>0</v>
      </c>
      <c r="S1350" s="192">
        <v>0</v>
      </c>
      <c r="T1350" s="192">
        <v>0</v>
      </c>
      <c r="U1350" s="192" t="s">
        <v>1356</v>
      </c>
      <c r="V1350" s="193">
        <v>0</v>
      </c>
      <c r="W1350" s="194">
        <v>54</v>
      </c>
      <c r="X1350" s="195">
        <v>15</v>
      </c>
      <c r="Y1350" s="196">
        <v>15</v>
      </c>
      <c r="Z1350" s="197">
        <v>0</v>
      </c>
      <c r="AA1350" s="191">
        <v>0</v>
      </c>
      <c r="AB1350" s="198" t="s">
        <v>80</v>
      </c>
      <c r="AC1350" s="199" t="s">
        <v>56</v>
      </c>
      <c r="AD1350" s="200" t="s">
        <v>56</v>
      </c>
      <c r="AE1350" s="199" t="s">
        <v>56</v>
      </c>
      <c r="AF1350" s="200">
        <v>0</v>
      </c>
      <c r="AG1350" s="201">
        <v>0</v>
      </c>
      <c r="AH1350" s="201" t="s">
        <v>124</v>
      </c>
      <c r="AI1350" s="202" t="s">
        <v>124</v>
      </c>
      <c r="AJ1350" s="203"/>
      <c r="AK1350" s="204"/>
      <c r="AL1350" s="194"/>
      <c r="AM1350" s="205"/>
      <c r="AN1350" s="206"/>
      <c r="AO1350" s="200">
        <f t="shared" si="414"/>
        <v>0</v>
      </c>
      <c r="AP1350" s="207" t="s">
        <v>82</v>
      </c>
      <c r="AQ1350" s="198" t="str" cm="1">
        <f t="array" ref="AQ1350">_xlfn.IFS(OR($G1350="公衆街路灯A",$G1350="定額電灯"),$G1350&amp;AP1350,COUNTIF(G1350,"*従量電灯*"),G1350,1,"-")</f>
        <v>従量電灯</v>
      </c>
      <c r="AR1350" s="208" t="str" cm="1">
        <f t="array" ref="AR1350">_xlfn.IFS($AN1350=0,"-",OR($AH1350="対象外",$AH1350="-"),"-",OR($G1350="公衆街路灯A",$G1350="定額電灯"),_xlfn.XLOOKUP($AQ1350,削除禁止_電灯料金!$B:$B,削除禁止_電灯料金!$E:$E,0),1,"-")</f>
        <v>-</v>
      </c>
      <c r="AS1350" s="209" t="str" cm="1">
        <f t="array" ref="AS1350">_xlfn.IFS($AR1350="-","-",OR($G1350="公衆街路灯A",$G1350="定額電灯"),_xlfn.XLOOKUP(AQ1350,削除禁止_電灯料金!$B:$B,削除禁止_電灯料金!$D:$D,0),1,"-")</f>
        <v>-</v>
      </c>
      <c r="AT1350" s="208">
        <f>IFERROR(IF(OR($G1350="公衆街路灯A",$G1350="定額電灯"),"-",ROUND((_xlfn.XLOOKUP($AQ1350,削除禁止_電灯料金!$B:$B,削除禁止_電灯料金!$E:$E)*AM1350/1000*$K1350*$L1350/12),2)),"-")</f>
        <v>0</v>
      </c>
      <c r="AU1350" s="209">
        <f>IFERROR(IF(OR($G1350="公衆街路灯A",$G1350="定額電灯"),"-",ROUND((AM1350/1000*$K1350*$L1350/12)*_xlfn.XLOOKUP($A1350,削除禁止_電灯料金!K:K,削除禁止_電灯料金!M:M,"-"),2)),"-")</f>
        <v>0</v>
      </c>
      <c r="AV1350" s="210">
        <f>IFERROR(IF(OR($G1350="公衆街路灯A",$G1350="定額電灯"),ROUND((((AR1350+AS1350)*AN1350))*12*_xlfn.XLOOKUP($A1350,削除禁止_電灯料金!K:K,削除禁止_電灯料金!N:N),0),ROUND((AT1350+AU1350)*AN1350*12*_xlfn.XLOOKUP($A1350,削除禁止_電灯料金!K:K,削除禁止_電灯料金!N:N),0)),0)</f>
        <v>0</v>
      </c>
      <c r="AW1350" s="145"/>
    </row>
    <row r="1351" spans="1:49" ht="30" customHeight="1">
      <c r="A1351" s="1">
        <v>21</v>
      </c>
      <c r="B1351" s="41" t="s">
        <v>1351</v>
      </c>
      <c r="C1351" s="42"/>
      <c r="D1351" s="146" t="s">
        <v>625</v>
      </c>
      <c r="E1351" s="147" t="s">
        <v>71</v>
      </c>
      <c r="F1351" s="148" t="s">
        <v>1363</v>
      </c>
      <c r="G1351" s="148" t="s">
        <v>73</v>
      </c>
      <c r="H1351" s="149"/>
      <c r="I1351" s="280"/>
      <c r="J1351" s="267"/>
      <c r="K1351" s="152">
        <v>24</v>
      </c>
      <c r="L1351" s="153">
        <v>365</v>
      </c>
      <c r="M1351" s="281" t="s">
        <v>1365</v>
      </c>
      <c r="N1351" s="119" t="s">
        <v>86</v>
      </c>
      <c r="O1351" s="120">
        <v>1</v>
      </c>
      <c r="P1351" s="155" t="s">
        <v>189</v>
      </c>
      <c r="Q1351" s="155">
        <v>0</v>
      </c>
      <c r="R1351" s="155" t="s">
        <v>88</v>
      </c>
      <c r="S1351" s="156">
        <v>0</v>
      </c>
      <c r="T1351" s="156">
        <v>0</v>
      </c>
      <c r="U1351" s="156">
        <v>0</v>
      </c>
      <c r="V1351" s="157" t="s">
        <v>1362</v>
      </c>
      <c r="W1351" s="158">
        <v>3.8</v>
      </c>
      <c r="X1351" s="159">
        <v>1</v>
      </c>
      <c r="Y1351" s="160">
        <v>1</v>
      </c>
      <c r="Z1351" s="161">
        <f t="shared" ref="Z1351:Z1353" si="421">K1351*L1351*W1351*Y1351/12/1000</f>
        <v>2.774</v>
      </c>
      <c r="AA1351" s="155">
        <v>0</v>
      </c>
      <c r="AB1351" s="162" t="s">
        <v>80</v>
      </c>
      <c r="AC1351" s="163" t="s">
        <v>56</v>
      </c>
      <c r="AD1351" s="164" t="s">
        <v>56</v>
      </c>
      <c r="AE1351" s="163" t="s">
        <v>56</v>
      </c>
      <c r="AF1351" s="164">
        <f t="shared" ref="AF1351:AF1353" si="422">$B$2*Z1351/Y1351</f>
        <v>83.22</v>
      </c>
      <c r="AG1351" s="165">
        <f t="shared" ref="AG1351:AG1353" si="423">Y1351*AF1351*120</f>
        <v>9986.4</v>
      </c>
      <c r="AH1351" s="166" t="s">
        <v>81</v>
      </c>
      <c r="AI1351" s="167"/>
      <c r="AJ1351" s="168"/>
      <c r="AK1351" s="169"/>
      <c r="AL1351" s="170"/>
      <c r="AM1351" s="171"/>
      <c r="AN1351" s="172"/>
      <c r="AO1351" s="173">
        <f t="shared" si="414"/>
        <v>0</v>
      </c>
      <c r="AP1351" s="174" t="s">
        <v>82</v>
      </c>
      <c r="AQ1351" s="175" t="str" cm="1">
        <f t="array" ref="AQ1351">_xlfn.IFS(OR($G1351="公衆街路灯A",$G1351="定額電灯"),$G1351&amp;AP1351,COUNTIF(G1351,"*従量電灯*"),G1351,1,"-")</f>
        <v>従量電灯</v>
      </c>
      <c r="AR1351" s="176" t="str" cm="1">
        <f t="array" ref="AR1351">_xlfn.IFS($AN1351=0,"-",OR($AH1351="対象外",$AH1351="-"),"-",OR($G1351="公衆街路灯A",$G1351="定額電灯"),_xlfn.XLOOKUP($AQ1351,削除禁止_電灯料金!$B:$B,削除禁止_電灯料金!$E:$E,0),1,"-")</f>
        <v>-</v>
      </c>
      <c r="AS1351" s="177" t="str" cm="1">
        <f t="array" ref="AS1351">_xlfn.IFS($AR1351="-","-",OR($G1351="公衆街路灯A",$G1351="定額電灯"),_xlfn.XLOOKUP(AQ1351,削除禁止_電灯料金!$B:$B,削除禁止_電灯料金!$D:$D,0),1,"-")</f>
        <v>-</v>
      </c>
      <c r="AT1351" s="176">
        <f>IFERROR(IF(OR($G1351="公衆街路灯A",$G1351="定額電灯"),"-",ROUND((_xlfn.XLOOKUP($AQ1351,削除禁止_電灯料金!$B:$B,削除禁止_電灯料金!$E:$E)*AM1351/1000*$K1351*$L1351/12),2)),"-")</f>
        <v>0</v>
      </c>
      <c r="AU1351" s="177">
        <f>IFERROR(IF(OR($G1351="公衆街路灯A",$G1351="定額電灯"),"-",ROUND((AM1351/1000*$K1351*$L1351/12)*_xlfn.XLOOKUP($A1351,削除禁止_電灯料金!K:K,削除禁止_電灯料金!M:M,"-"),2)),"-")</f>
        <v>0</v>
      </c>
      <c r="AV1351" s="178">
        <f>IFERROR(IF(OR($G1351="公衆街路灯A",$G1351="定額電灯"),ROUND((((AR1351+AS1351)*AN1351))*12*_xlfn.XLOOKUP($A1351,削除禁止_電灯料金!K:K,削除禁止_電灯料金!N:N),0),ROUND((AT1351+AU1351)*AN1351*12*_xlfn.XLOOKUP($A1351,削除禁止_電灯料金!K:K,削除禁止_電灯料金!N:N),0)),0)</f>
        <v>0</v>
      </c>
      <c r="AW1351" s="145"/>
    </row>
    <row r="1352" spans="1:49" ht="30" customHeight="1">
      <c r="A1352" s="1">
        <v>21</v>
      </c>
      <c r="B1352" s="41" t="s">
        <v>1351</v>
      </c>
      <c r="C1352" s="42"/>
      <c r="D1352" s="146" t="s">
        <v>625</v>
      </c>
      <c r="E1352" s="147" t="s">
        <v>71</v>
      </c>
      <c r="F1352" s="148" t="s">
        <v>1363</v>
      </c>
      <c r="G1352" s="148" t="s">
        <v>73</v>
      </c>
      <c r="H1352" s="149"/>
      <c r="I1352" s="280"/>
      <c r="J1352" s="267"/>
      <c r="K1352" s="152">
        <v>24</v>
      </c>
      <c r="L1352" s="153">
        <v>365</v>
      </c>
      <c r="M1352" s="281" t="s">
        <v>1366</v>
      </c>
      <c r="N1352" s="119" t="s">
        <v>98</v>
      </c>
      <c r="O1352" s="120">
        <v>1</v>
      </c>
      <c r="P1352" s="155" t="s">
        <v>1367</v>
      </c>
      <c r="Q1352" s="155">
        <v>0</v>
      </c>
      <c r="R1352" s="155">
        <v>0</v>
      </c>
      <c r="S1352" s="156" t="s">
        <v>100</v>
      </c>
      <c r="T1352" s="156" t="s">
        <v>1368</v>
      </c>
      <c r="U1352" s="156" t="s">
        <v>102</v>
      </c>
      <c r="V1352" s="157">
        <v>0</v>
      </c>
      <c r="W1352" s="158">
        <v>32</v>
      </c>
      <c r="X1352" s="159">
        <v>2</v>
      </c>
      <c r="Y1352" s="160">
        <v>2</v>
      </c>
      <c r="Z1352" s="161">
        <f t="shared" si="421"/>
        <v>46.72</v>
      </c>
      <c r="AA1352" s="155">
        <v>0</v>
      </c>
      <c r="AB1352" s="162" t="s">
        <v>80</v>
      </c>
      <c r="AC1352" s="163" t="s">
        <v>56</v>
      </c>
      <c r="AD1352" s="164" t="s">
        <v>56</v>
      </c>
      <c r="AE1352" s="163" t="s">
        <v>56</v>
      </c>
      <c r="AF1352" s="164">
        <f t="shared" si="422"/>
        <v>700.8</v>
      </c>
      <c r="AG1352" s="165">
        <f t="shared" si="423"/>
        <v>168192</v>
      </c>
      <c r="AH1352" s="166" t="s">
        <v>81</v>
      </c>
      <c r="AI1352" s="167"/>
      <c r="AJ1352" s="168"/>
      <c r="AK1352" s="169"/>
      <c r="AL1352" s="170"/>
      <c r="AM1352" s="171"/>
      <c r="AN1352" s="172"/>
      <c r="AO1352" s="173">
        <f t="shared" si="414"/>
        <v>0</v>
      </c>
      <c r="AP1352" s="174" t="s">
        <v>82</v>
      </c>
      <c r="AQ1352" s="175" t="str" cm="1">
        <f t="array" ref="AQ1352">_xlfn.IFS(OR($G1352="公衆街路灯A",$G1352="定額電灯"),$G1352&amp;AP1352,COUNTIF(G1352,"*従量電灯*"),G1352,1,"-")</f>
        <v>従量電灯</v>
      </c>
      <c r="AR1352" s="176" t="str" cm="1">
        <f t="array" ref="AR1352">_xlfn.IFS($AN1352=0,"-",OR($AH1352="対象外",$AH1352="-"),"-",OR($G1352="公衆街路灯A",$G1352="定額電灯"),_xlfn.XLOOKUP($AQ1352,削除禁止_電灯料金!$B:$B,削除禁止_電灯料金!$E:$E,0),1,"-")</f>
        <v>-</v>
      </c>
      <c r="AS1352" s="177" t="str" cm="1">
        <f t="array" ref="AS1352">_xlfn.IFS($AR1352="-","-",OR($G1352="公衆街路灯A",$G1352="定額電灯"),_xlfn.XLOOKUP(AQ1352,削除禁止_電灯料金!$B:$B,削除禁止_電灯料金!$D:$D,0),1,"-")</f>
        <v>-</v>
      </c>
      <c r="AT1352" s="176">
        <f>IFERROR(IF(OR($G1352="公衆街路灯A",$G1352="定額電灯"),"-",ROUND((_xlfn.XLOOKUP($AQ1352,削除禁止_電灯料金!$B:$B,削除禁止_電灯料金!$E:$E)*AM1352/1000*$K1352*$L1352/12),2)),"-")</f>
        <v>0</v>
      </c>
      <c r="AU1352" s="177">
        <f>IFERROR(IF(OR($G1352="公衆街路灯A",$G1352="定額電灯"),"-",ROUND((AM1352/1000*$K1352*$L1352/12)*_xlfn.XLOOKUP($A1352,削除禁止_電灯料金!K:K,削除禁止_電灯料金!M:M,"-"),2)),"-")</f>
        <v>0</v>
      </c>
      <c r="AV1352" s="178">
        <f>IFERROR(IF(OR($G1352="公衆街路灯A",$G1352="定額電灯"),ROUND((((AR1352+AS1352)*AN1352))*12*_xlfn.XLOOKUP($A1352,削除禁止_電灯料金!K:K,削除禁止_電灯料金!N:N),0),ROUND((AT1352+AU1352)*AN1352*12*_xlfn.XLOOKUP($A1352,削除禁止_電灯料金!K:K,削除禁止_電灯料金!N:N),0)),0)</f>
        <v>0</v>
      </c>
      <c r="AW1352" s="145"/>
    </row>
    <row r="1353" spans="1:49" ht="30" customHeight="1">
      <c r="A1353" s="1">
        <v>21</v>
      </c>
      <c r="B1353" s="41" t="s">
        <v>1351</v>
      </c>
      <c r="C1353" s="42"/>
      <c r="D1353" s="146" t="s">
        <v>625</v>
      </c>
      <c r="E1353" s="147" t="s">
        <v>71</v>
      </c>
      <c r="F1353" s="148" t="s">
        <v>1369</v>
      </c>
      <c r="G1353" s="148" t="s">
        <v>73</v>
      </c>
      <c r="H1353" s="149"/>
      <c r="I1353" s="280"/>
      <c r="J1353" s="267"/>
      <c r="K1353" s="152">
        <v>1</v>
      </c>
      <c r="L1353" s="153">
        <v>200</v>
      </c>
      <c r="M1353" s="281" t="s">
        <v>1358</v>
      </c>
      <c r="N1353" s="119" t="s">
        <v>134</v>
      </c>
      <c r="O1353" s="120">
        <v>1</v>
      </c>
      <c r="P1353" s="155" t="s">
        <v>227</v>
      </c>
      <c r="Q1353" s="155">
        <v>0</v>
      </c>
      <c r="R1353" s="155">
        <v>0</v>
      </c>
      <c r="S1353" s="156">
        <v>0</v>
      </c>
      <c r="T1353" s="156">
        <v>0</v>
      </c>
      <c r="U1353" s="156">
        <v>0</v>
      </c>
      <c r="V1353" s="157">
        <v>0</v>
      </c>
      <c r="W1353" s="158">
        <v>47</v>
      </c>
      <c r="X1353" s="159">
        <v>2</v>
      </c>
      <c r="Y1353" s="160">
        <v>2</v>
      </c>
      <c r="Z1353" s="161">
        <f t="shared" si="421"/>
        <v>1.5666666666666667</v>
      </c>
      <c r="AA1353" s="155">
        <v>0</v>
      </c>
      <c r="AB1353" s="162" t="s">
        <v>80</v>
      </c>
      <c r="AC1353" s="163" t="s">
        <v>56</v>
      </c>
      <c r="AD1353" s="164" t="s">
        <v>56</v>
      </c>
      <c r="AE1353" s="163" t="s">
        <v>56</v>
      </c>
      <c r="AF1353" s="164">
        <f t="shared" si="422"/>
        <v>23.5</v>
      </c>
      <c r="AG1353" s="165">
        <f t="shared" si="423"/>
        <v>5640</v>
      </c>
      <c r="AH1353" s="166" t="s">
        <v>113</v>
      </c>
      <c r="AI1353" s="167"/>
      <c r="AJ1353" s="168"/>
      <c r="AK1353" s="169"/>
      <c r="AL1353" s="170"/>
      <c r="AM1353" s="171"/>
      <c r="AN1353" s="172"/>
      <c r="AO1353" s="173">
        <f t="shared" si="414"/>
        <v>0</v>
      </c>
      <c r="AP1353" s="174" t="s">
        <v>82</v>
      </c>
      <c r="AQ1353" s="175" t="str" cm="1">
        <f t="array" ref="AQ1353">_xlfn.IFS(OR($G1353="公衆街路灯A",$G1353="定額電灯"),$G1353&amp;AP1353,COUNTIF(G1353,"*従量電灯*"),G1353,1,"-")</f>
        <v>従量電灯</v>
      </c>
      <c r="AR1353" s="176" t="str" cm="1">
        <f t="array" ref="AR1353">_xlfn.IFS($AN1353=0,"-",OR($AH1353="対象外",$AH1353="-"),"-",OR($G1353="公衆街路灯A",$G1353="定額電灯"),_xlfn.XLOOKUP($AQ1353,削除禁止_電灯料金!$B:$B,削除禁止_電灯料金!$E:$E,0),1,"-")</f>
        <v>-</v>
      </c>
      <c r="AS1353" s="177" t="str" cm="1">
        <f t="array" ref="AS1353">_xlfn.IFS($AR1353="-","-",OR($G1353="公衆街路灯A",$G1353="定額電灯"),_xlfn.XLOOKUP(AQ1353,削除禁止_電灯料金!$B:$B,削除禁止_電灯料金!$D:$D,0),1,"-")</f>
        <v>-</v>
      </c>
      <c r="AT1353" s="176">
        <f>IFERROR(IF(OR($G1353="公衆街路灯A",$G1353="定額電灯"),"-",ROUND((_xlfn.XLOOKUP($AQ1353,削除禁止_電灯料金!$B:$B,削除禁止_電灯料金!$E:$E)*AM1353/1000*$K1353*$L1353/12),2)),"-")</f>
        <v>0</v>
      </c>
      <c r="AU1353" s="177">
        <f>IFERROR(IF(OR($G1353="公衆街路灯A",$G1353="定額電灯"),"-",ROUND((AM1353/1000*$K1353*$L1353/12)*_xlfn.XLOOKUP($A1353,削除禁止_電灯料金!K:K,削除禁止_電灯料金!M:M,"-"),2)),"-")</f>
        <v>0</v>
      </c>
      <c r="AV1353" s="178">
        <f>IFERROR(IF(OR($G1353="公衆街路灯A",$G1353="定額電灯"),ROUND((((AR1353+AS1353)*AN1353))*12*_xlfn.XLOOKUP($A1353,削除禁止_電灯料金!K:K,削除禁止_電灯料金!N:N),0),ROUND((AT1353+AU1353)*AN1353*12*_xlfn.XLOOKUP($A1353,削除禁止_電灯料金!K:K,削除禁止_電灯料金!N:N),0)),0)</f>
        <v>0</v>
      </c>
      <c r="AW1353" s="145"/>
    </row>
    <row r="1354" spans="1:49" ht="30" customHeight="1">
      <c r="A1354" s="1">
        <v>21</v>
      </c>
      <c r="B1354" s="41" t="s">
        <v>1351</v>
      </c>
      <c r="C1354" s="42"/>
      <c r="D1354" s="180" t="s">
        <v>625</v>
      </c>
      <c r="E1354" s="181" t="s">
        <v>71</v>
      </c>
      <c r="F1354" s="182" t="s">
        <v>1370</v>
      </c>
      <c r="G1354" s="182" t="s">
        <v>73</v>
      </c>
      <c r="H1354" s="183" t="s">
        <v>118</v>
      </c>
      <c r="I1354" s="311"/>
      <c r="J1354" s="312"/>
      <c r="K1354" s="186">
        <v>1</v>
      </c>
      <c r="L1354" s="187">
        <v>200</v>
      </c>
      <c r="M1354" s="313" t="s">
        <v>1354</v>
      </c>
      <c r="N1354" s="189" t="s">
        <v>75</v>
      </c>
      <c r="O1354" s="190">
        <v>1</v>
      </c>
      <c r="P1354" s="191" t="s">
        <v>1355</v>
      </c>
      <c r="Q1354" s="191">
        <v>0</v>
      </c>
      <c r="R1354" s="191">
        <v>0</v>
      </c>
      <c r="S1354" s="192">
        <v>0</v>
      </c>
      <c r="T1354" s="192">
        <v>0</v>
      </c>
      <c r="U1354" s="192" t="s">
        <v>1356</v>
      </c>
      <c r="V1354" s="193">
        <v>0</v>
      </c>
      <c r="W1354" s="194">
        <v>90</v>
      </c>
      <c r="X1354" s="195">
        <v>8</v>
      </c>
      <c r="Y1354" s="196">
        <v>8</v>
      </c>
      <c r="Z1354" s="197">
        <v>0</v>
      </c>
      <c r="AA1354" s="191">
        <v>0</v>
      </c>
      <c r="AB1354" s="198" t="s">
        <v>80</v>
      </c>
      <c r="AC1354" s="199" t="s">
        <v>56</v>
      </c>
      <c r="AD1354" s="200" t="s">
        <v>56</v>
      </c>
      <c r="AE1354" s="199" t="s">
        <v>56</v>
      </c>
      <c r="AF1354" s="200">
        <v>0</v>
      </c>
      <c r="AG1354" s="201">
        <v>0</v>
      </c>
      <c r="AH1354" s="201" t="s">
        <v>124</v>
      </c>
      <c r="AI1354" s="202" t="s">
        <v>124</v>
      </c>
      <c r="AJ1354" s="203"/>
      <c r="AK1354" s="204"/>
      <c r="AL1354" s="194"/>
      <c r="AM1354" s="205"/>
      <c r="AN1354" s="206"/>
      <c r="AO1354" s="200">
        <f t="shared" si="414"/>
        <v>0</v>
      </c>
      <c r="AP1354" s="207" t="s">
        <v>82</v>
      </c>
      <c r="AQ1354" s="198" t="str" cm="1">
        <f t="array" ref="AQ1354">_xlfn.IFS(OR($G1354="公衆街路灯A",$G1354="定額電灯"),$G1354&amp;AP1354,COUNTIF(G1354,"*従量電灯*"),G1354,1,"-")</f>
        <v>従量電灯</v>
      </c>
      <c r="AR1354" s="208" t="str" cm="1">
        <f t="array" ref="AR1354">_xlfn.IFS($AN1354=0,"-",OR($AH1354="対象外",$AH1354="-"),"-",OR($G1354="公衆街路灯A",$G1354="定額電灯"),_xlfn.XLOOKUP($AQ1354,削除禁止_電灯料金!$B:$B,削除禁止_電灯料金!$E:$E,0),1,"-")</f>
        <v>-</v>
      </c>
      <c r="AS1354" s="209" t="str" cm="1">
        <f t="array" ref="AS1354">_xlfn.IFS($AR1354="-","-",OR($G1354="公衆街路灯A",$G1354="定額電灯"),_xlfn.XLOOKUP(AQ1354,削除禁止_電灯料金!$B:$B,削除禁止_電灯料金!$D:$D,0),1,"-")</f>
        <v>-</v>
      </c>
      <c r="AT1354" s="208">
        <f>IFERROR(IF(OR($G1354="公衆街路灯A",$G1354="定額電灯"),"-",ROUND((_xlfn.XLOOKUP($AQ1354,削除禁止_電灯料金!$B:$B,削除禁止_電灯料金!$E:$E)*AM1354/1000*$K1354*$L1354/12),2)),"-")</f>
        <v>0</v>
      </c>
      <c r="AU1354" s="209">
        <f>IFERROR(IF(OR($G1354="公衆街路灯A",$G1354="定額電灯"),"-",ROUND((AM1354/1000*$K1354*$L1354/12)*_xlfn.XLOOKUP($A1354,削除禁止_電灯料金!K:K,削除禁止_電灯料金!M:M,"-"),2)),"-")</f>
        <v>0</v>
      </c>
      <c r="AV1354" s="210">
        <f>IFERROR(IF(OR($G1354="公衆街路灯A",$G1354="定額電灯"),ROUND((((AR1354+AS1354)*AN1354))*12*_xlfn.XLOOKUP($A1354,削除禁止_電灯料金!K:K,削除禁止_電灯料金!N:N),0),ROUND((AT1354+AU1354)*AN1354*12*_xlfn.XLOOKUP($A1354,削除禁止_電灯料金!K:K,削除禁止_電灯料金!N:N),0)),0)</f>
        <v>0</v>
      </c>
      <c r="AW1354" s="145"/>
    </row>
    <row r="1355" spans="1:49" ht="30" customHeight="1">
      <c r="A1355" s="1">
        <v>21</v>
      </c>
      <c r="B1355" s="41" t="s">
        <v>1351</v>
      </c>
      <c r="C1355" s="42"/>
      <c r="D1355" s="180" t="s">
        <v>625</v>
      </c>
      <c r="E1355" s="181" t="s">
        <v>71</v>
      </c>
      <c r="F1355" s="182" t="s">
        <v>1371</v>
      </c>
      <c r="G1355" s="182" t="s">
        <v>73</v>
      </c>
      <c r="H1355" s="183" t="s">
        <v>118</v>
      </c>
      <c r="I1355" s="311"/>
      <c r="J1355" s="312"/>
      <c r="K1355" s="186">
        <v>1</v>
      </c>
      <c r="L1355" s="187">
        <v>200</v>
      </c>
      <c r="M1355" s="313" t="s">
        <v>1372</v>
      </c>
      <c r="N1355" s="189" t="s">
        <v>75</v>
      </c>
      <c r="O1355" s="190">
        <v>1</v>
      </c>
      <c r="P1355" s="191" t="s">
        <v>722</v>
      </c>
      <c r="Q1355" s="191">
        <v>0</v>
      </c>
      <c r="R1355" s="191">
        <v>0</v>
      </c>
      <c r="S1355" s="192">
        <v>0</v>
      </c>
      <c r="T1355" s="192">
        <v>0</v>
      </c>
      <c r="U1355" s="192" t="s">
        <v>1373</v>
      </c>
      <c r="V1355" s="193">
        <v>0</v>
      </c>
      <c r="W1355" s="194">
        <v>50</v>
      </c>
      <c r="X1355" s="195">
        <v>2</v>
      </c>
      <c r="Y1355" s="196">
        <v>2</v>
      </c>
      <c r="Z1355" s="197">
        <v>0</v>
      </c>
      <c r="AA1355" s="191">
        <v>0</v>
      </c>
      <c r="AB1355" s="198" t="s">
        <v>80</v>
      </c>
      <c r="AC1355" s="199" t="s">
        <v>56</v>
      </c>
      <c r="AD1355" s="200" t="s">
        <v>56</v>
      </c>
      <c r="AE1355" s="199" t="s">
        <v>56</v>
      </c>
      <c r="AF1355" s="200">
        <v>0</v>
      </c>
      <c r="AG1355" s="201">
        <v>0</v>
      </c>
      <c r="AH1355" s="201" t="s">
        <v>124</v>
      </c>
      <c r="AI1355" s="202" t="s">
        <v>124</v>
      </c>
      <c r="AJ1355" s="203"/>
      <c r="AK1355" s="204"/>
      <c r="AL1355" s="194"/>
      <c r="AM1355" s="205"/>
      <c r="AN1355" s="206"/>
      <c r="AO1355" s="200">
        <f t="shared" si="414"/>
        <v>0</v>
      </c>
      <c r="AP1355" s="207" t="s">
        <v>82</v>
      </c>
      <c r="AQ1355" s="198" t="str" cm="1">
        <f t="array" ref="AQ1355">_xlfn.IFS(OR($G1355="公衆街路灯A",$G1355="定額電灯"),$G1355&amp;AP1355,COUNTIF(G1355,"*従量電灯*"),G1355,1,"-")</f>
        <v>従量電灯</v>
      </c>
      <c r="AR1355" s="208" t="str" cm="1">
        <f t="array" ref="AR1355">_xlfn.IFS($AN1355=0,"-",OR($AH1355="対象外",$AH1355="-"),"-",OR($G1355="公衆街路灯A",$G1355="定額電灯"),_xlfn.XLOOKUP($AQ1355,削除禁止_電灯料金!$B:$B,削除禁止_電灯料金!$E:$E,0),1,"-")</f>
        <v>-</v>
      </c>
      <c r="AS1355" s="209" t="str" cm="1">
        <f t="array" ref="AS1355">_xlfn.IFS($AR1355="-","-",OR($G1355="公衆街路灯A",$G1355="定額電灯"),_xlfn.XLOOKUP(AQ1355,削除禁止_電灯料金!$B:$B,削除禁止_電灯料金!$D:$D,0),1,"-")</f>
        <v>-</v>
      </c>
      <c r="AT1355" s="208">
        <f>IFERROR(IF(OR($G1355="公衆街路灯A",$G1355="定額電灯"),"-",ROUND((_xlfn.XLOOKUP($AQ1355,削除禁止_電灯料金!$B:$B,削除禁止_電灯料金!$E:$E)*AM1355/1000*$K1355*$L1355/12),2)),"-")</f>
        <v>0</v>
      </c>
      <c r="AU1355" s="209">
        <f>IFERROR(IF(OR($G1355="公衆街路灯A",$G1355="定額電灯"),"-",ROUND((AM1355/1000*$K1355*$L1355/12)*_xlfn.XLOOKUP($A1355,削除禁止_電灯料金!K:K,削除禁止_電灯料金!M:M,"-"),2)),"-")</f>
        <v>0</v>
      </c>
      <c r="AV1355" s="210">
        <f>IFERROR(IF(OR($G1355="公衆街路灯A",$G1355="定額電灯"),ROUND((((AR1355+AS1355)*AN1355))*12*_xlfn.XLOOKUP($A1355,削除禁止_電灯料金!K:K,削除禁止_電灯料金!N:N),0),ROUND((AT1355+AU1355)*AN1355*12*_xlfn.XLOOKUP($A1355,削除禁止_電灯料金!K:K,削除禁止_電灯料金!N:N),0)),0)</f>
        <v>0</v>
      </c>
      <c r="AW1355" s="145"/>
    </row>
    <row r="1356" spans="1:49" ht="30" customHeight="1">
      <c r="A1356" s="1">
        <v>21</v>
      </c>
      <c r="B1356" s="41" t="s">
        <v>1351</v>
      </c>
      <c r="C1356" s="42"/>
      <c r="D1356" s="146" t="s">
        <v>625</v>
      </c>
      <c r="E1356" s="147" t="s">
        <v>71</v>
      </c>
      <c r="F1356" s="148" t="s">
        <v>639</v>
      </c>
      <c r="G1356" s="148" t="s">
        <v>73</v>
      </c>
      <c r="H1356" s="149"/>
      <c r="I1356" s="280"/>
      <c r="J1356" s="267"/>
      <c r="K1356" s="152">
        <v>1</v>
      </c>
      <c r="L1356" s="153">
        <v>200</v>
      </c>
      <c r="M1356" s="281" t="s">
        <v>1374</v>
      </c>
      <c r="N1356" s="119" t="s">
        <v>172</v>
      </c>
      <c r="O1356" s="120">
        <v>1</v>
      </c>
      <c r="P1356" s="155" t="s">
        <v>657</v>
      </c>
      <c r="Q1356" s="155">
        <v>0</v>
      </c>
      <c r="R1356" s="155">
        <v>0</v>
      </c>
      <c r="S1356" s="156">
        <v>0</v>
      </c>
      <c r="T1356" s="156">
        <v>0</v>
      </c>
      <c r="U1356" s="156" t="s">
        <v>1375</v>
      </c>
      <c r="V1356" s="157">
        <v>0</v>
      </c>
      <c r="W1356" s="158">
        <v>34</v>
      </c>
      <c r="X1356" s="159">
        <v>1</v>
      </c>
      <c r="Y1356" s="160">
        <v>1</v>
      </c>
      <c r="Z1356" s="161">
        <f t="shared" ref="Z1356:Z1357" si="424">K1356*L1356*W1356*Y1356/12/1000</f>
        <v>0.56666666666666665</v>
      </c>
      <c r="AA1356" s="155">
        <v>0</v>
      </c>
      <c r="AB1356" s="162" t="s">
        <v>80</v>
      </c>
      <c r="AC1356" s="163" t="s">
        <v>56</v>
      </c>
      <c r="AD1356" s="164" t="s">
        <v>56</v>
      </c>
      <c r="AE1356" s="163" t="s">
        <v>56</v>
      </c>
      <c r="AF1356" s="164">
        <f t="shared" ref="AF1356:AF1357" si="425">$B$2*Z1356/Y1356</f>
        <v>17</v>
      </c>
      <c r="AG1356" s="165">
        <f t="shared" ref="AG1356:AG1357" si="426">Y1356*AF1356*120</f>
        <v>2040</v>
      </c>
      <c r="AH1356" s="166" t="s">
        <v>81</v>
      </c>
      <c r="AI1356" s="167"/>
      <c r="AJ1356" s="168"/>
      <c r="AK1356" s="169"/>
      <c r="AL1356" s="170"/>
      <c r="AM1356" s="171"/>
      <c r="AN1356" s="172"/>
      <c r="AO1356" s="173">
        <f t="shared" si="414"/>
        <v>0</v>
      </c>
      <c r="AP1356" s="174" t="s">
        <v>82</v>
      </c>
      <c r="AQ1356" s="175" t="str" cm="1">
        <f t="array" ref="AQ1356">_xlfn.IFS(OR($G1356="公衆街路灯A",$G1356="定額電灯"),$G1356&amp;AP1356,COUNTIF(G1356,"*従量電灯*"),G1356,1,"-")</f>
        <v>従量電灯</v>
      </c>
      <c r="AR1356" s="176" t="str" cm="1">
        <f t="array" ref="AR1356">_xlfn.IFS($AN1356=0,"-",OR($AH1356="対象外",$AH1356="-"),"-",OR($G1356="公衆街路灯A",$G1356="定額電灯"),_xlfn.XLOOKUP($AQ1356,削除禁止_電灯料金!$B:$B,削除禁止_電灯料金!$E:$E,0),1,"-")</f>
        <v>-</v>
      </c>
      <c r="AS1356" s="177" t="str" cm="1">
        <f t="array" ref="AS1356">_xlfn.IFS($AR1356="-","-",OR($G1356="公衆街路灯A",$G1356="定額電灯"),_xlfn.XLOOKUP(AQ1356,削除禁止_電灯料金!$B:$B,削除禁止_電灯料金!$D:$D,0),1,"-")</f>
        <v>-</v>
      </c>
      <c r="AT1356" s="176">
        <f>IFERROR(IF(OR($G1356="公衆街路灯A",$G1356="定額電灯"),"-",ROUND((_xlfn.XLOOKUP($AQ1356,削除禁止_電灯料金!$B:$B,削除禁止_電灯料金!$E:$E)*AM1356/1000*$K1356*$L1356/12),2)),"-")</f>
        <v>0</v>
      </c>
      <c r="AU1356" s="177">
        <f>IFERROR(IF(OR($G1356="公衆街路灯A",$G1356="定額電灯"),"-",ROUND((AM1356/1000*$K1356*$L1356/12)*_xlfn.XLOOKUP($A1356,削除禁止_電灯料金!K:K,削除禁止_電灯料金!M:M,"-"),2)),"-")</f>
        <v>0</v>
      </c>
      <c r="AV1356" s="178">
        <f>IFERROR(IF(OR($G1356="公衆街路灯A",$G1356="定額電灯"),ROUND((((AR1356+AS1356)*AN1356))*12*_xlfn.XLOOKUP($A1356,削除禁止_電灯料金!K:K,削除禁止_電灯料金!N:N),0),ROUND((AT1356+AU1356)*AN1356*12*_xlfn.XLOOKUP($A1356,削除禁止_電灯料金!K:K,削除禁止_電灯料金!N:N),0)),0)</f>
        <v>0</v>
      </c>
      <c r="AW1356" s="145"/>
    </row>
    <row r="1357" spans="1:49" ht="30" customHeight="1">
      <c r="A1357" s="1">
        <v>21</v>
      </c>
      <c r="B1357" s="41" t="s">
        <v>1351</v>
      </c>
      <c r="C1357" s="42"/>
      <c r="D1357" s="146" t="s">
        <v>625</v>
      </c>
      <c r="E1357" s="147" t="s">
        <v>71</v>
      </c>
      <c r="F1357" s="148" t="s">
        <v>641</v>
      </c>
      <c r="G1357" s="148" t="s">
        <v>73</v>
      </c>
      <c r="H1357" s="149"/>
      <c r="I1357" s="280"/>
      <c r="J1357" s="267"/>
      <c r="K1357" s="152">
        <v>1</v>
      </c>
      <c r="L1357" s="153">
        <v>200</v>
      </c>
      <c r="M1357" s="281" t="s">
        <v>1376</v>
      </c>
      <c r="N1357" s="119" t="s">
        <v>134</v>
      </c>
      <c r="O1357" s="120">
        <v>2</v>
      </c>
      <c r="P1357" s="155" t="s">
        <v>227</v>
      </c>
      <c r="Q1357" s="155">
        <v>0</v>
      </c>
      <c r="R1357" s="155">
        <v>0</v>
      </c>
      <c r="S1357" s="156">
        <v>0</v>
      </c>
      <c r="T1357" s="156">
        <v>0</v>
      </c>
      <c r="U1357" s="156">
        <v>0</v>
      </c>
      <c r="V1357" s="157">
        <v>0</v>
      </c>
      <c r="W1357" s="158">
        <v>47</v>
      </c>
      <c r="X1357" s="159">
        <v>1</v>
      </c>
      <c r="Y1357" s="160">
        <v>2</v>
      </c>
      <c r="Z1357" s="161">
        <f t="shared" si="424"/>
        <v>1.5666666666666667</v>
      </c>
      <c r="AA1357" s="155">
        <v>0</v>
      </c>
      <c r="AB1357" s="162" t="s">
        <v>80</v>
      </c>
      <c r="AC1357" s="163" t="s">
        <v>56</v>
      </c>
      <c r="AD1357" s="164" t="s">
        <v>56</v>
      </c>
      <c r="AE1357" s="163" t="s">
        <v>56</v>
      </c>
      <c r="AF1357" s="164">
        <f t="shared" si="425"/>
        <v>23.5</v>
      </c>
      <c r="AG1357" s="165">
        <f t="shared" si="426"/>
        <v>5640</v>
      </c>
      <c r="AH1357" s="166" t="s">
        <v>113</v>
      </c>
      <c r="AI1357" s="167"/>
      <c r="AJ1357" s="168"/>
      <c r="AK1357" s="169"/>
      <c r="AL1357" s="170"/>
      <c r="AM1357" s="171"/>
      <c r="AN1357" s="172"/>
      <c r="AO1357" s="173">
        <f t="shared" si="414"/>
        <v>0</v>
      </c>
      <c r="AP1357" s="174" t="s">
        <v>82</v>
      </c>
      <c r="AQ1357" s="175" t="str" cm="1">
        <f t="array" ref="AQ1357">_xlfn.IFS(OR($G1357="公衆街路灯A",$G1357="定額電灯"),$G1357&amp;AP1357,COUNTIF(G1357,"*従量電灯*"),G1357,1,"-")</f>
        <v>従量電灯</v>
      </c>
      <c r="AR1357" s="176" t="str" cm="1">
        <f t="array" ref="AR1357">_xlfn.IFS($AN1357=0,"-",OR($AH1357="対象外",$AH1357="-"),"-",OR($G1357="公衆街路灯A",$G1357="定額電灯"),_xlfn.XLOOKUP($AQ1357,削除禁止_電灯料金!$B:$B,削除禁止_電灯料金!$E:$E,0),1,"-")</f>
        <v>-</v>
      </c>
      <c r="AS1357" s="177" t="str" cm="1">
        <f t="array" ref="AS1357">_xlfn.IFS($AR1357="-","-",OR($G1357="公衆街路灯A",$G1357="定額電灯"),_xlfn.XLOOKUP(AQ1357,削除禁止_電灯料金!$B:$B,削除禁止_電灯料金!$D:$D,0),1,"-")</f>
        <v>-</v>
      </c>
      <c r="AT1357" s="176">
        <f>IFERROR(IF(OR($G1357="公衆街路灯A",$G1357="定額電灯"),"-",ROUND((_xlfn.XLOOKUP($AQ1357,削除禁止_電灯料金!$B:$B,削除禁止_電灯料金!$E:$E)*AM1357/1000*$K1357*$L1357/12),2)),"-")</f>
        <v>0</v>
      </c>
      <c r="AU1357" s="177">
        <f>IFERROR(IF(OR($G1357="公衆街路灯A",$G1357="定額電灯"),"-",ROUND((AM1357/1000*$K1357*$L1357/12)*_xlfn.XLOOKUP($A1357,削除禁止_電灯料金!K:K,削除禁止_電灯料金!M:M,"-"),2)),"-")</f>
        <v>0</v>
      </c>
      <c r="AV1357" s="178">
        <f>IFERROR(IF(OR($G1357="公衆街路灯A",$G1357="定額電灯"),ROUND((((AR1357+AS1357)*AN1357))*12*_xlfn.XLOOKUP($A1357,削除禁止_電灯料金!K:K,削除禁止_電灯料金!N:N),0),ROUND((AT1357+AU1357)*AN1357*12*_xlfn.XLOOKUP($A1357,削除禁止_電灯料金!K:K,削除禁止_電灯料金!N:N),0)),0)</f>
        <v>0</v>
      </c>
      <c r="AW1357" s="145"/>
    </row>
    <row r="1358" spans="1:49" ht="30" customHeight="1">
      <c r="A1358" s="1">
        <v>21</v>
      </c>
      <c r="B1358" s="41" t="s">
        <v>1351</v>
      </c>
      <c r="C1358" s="42"/>
      <c r="D1358" s="180" t="s">
        <v>625</v>
      </c>
      <c r="E1358" s="181" t="s">
        <v>71</v>
      </c>
      <c r="F1358" s="182" t="s">
        <v>641</v>
      </c>
      <c r="G1358" s="182" t="s">
        <v>73</v>
      </c>
      <c r="H1358" s="183" t="s">
        <v>118</v>
      </c>
      <c r="I1358" s="311"/>
      <c r="J1358" s="312"/>
      <c r="K1358" s="186">
        <v>1</v>
      </c>
      <c r="L1358" s="187">
        <v>200</v>
      </c>
      <c r="M1358" s="313" t="s">
        <v>1377</v>
      </c>
      <c r="N1358" s="189" t="s">
        <v>120</v>
      </c>
      <c r="O1358" s="190">
        <v>1</v>
      </c>
      <c r="P1358" s="191" t="s">
        <v>450</v>
      </c>
      <c r="Q1358" s="191">
        <v>0</v>
      </c>
      <c r="R1358" s="191">
        <v>0</v>
      </c>
      <c r="S1358" s="192">
        <v>0</v>
      </c>
      <c r="T1358" s="192">
        <v>0</v>
      </c>
      <c r="U1358" s="192" t="s">
        <v>1378</v>
      </c>
      <c r="V1358" s="193">
        <v>0</v>
      </c>
      <c r="W1358" s="194">
        <v>36</v>
      </c>
      <c r="X1358" s="195">
        <v>1</v>
      </c>
      <c r="Y1358" s="196">
        <v>1</v>
      </c>
      <c r="Z1358" s="197">
        <v>0</v>
      </c>
      <c r="AA1358" s="191">
        <v>0</v>
      </c>
      <c r="AB1358" s="198" t="s">
        <v>80</v>
      </c>
      <c r="AC1358" s="199" t="s">
        <v>56</v>
      </c>
      <c r="AD1358" s="200" t="s">
        <v>56</v>
      </c>
      <c r="AE1358" s="199" t="s">
        <v>56</v>
      </c>
      <c r="AF1358" s="200">
        <v>0</v>
      </c>
      <c r="AG1358" s="201">
        <v>0</v>
      </c>
      <c r="AH1358" s="201" t="s">
        <v>124</v>
      </c>
      <c r="AI1358" s="202" t="s">
        <v>124</v>
      </c>
      <c r="AJ1358" s="203"/>
      <c r="AK1358" s="204"/>
      <c r="AL1358" s="194"/>
      <c r="AM1358" s="205"/>
      <c r="AN1358" s="206"/>
      <c r="AO1358" s="200">
        <f t="shared" si="414"/>
        <v>0</v>
      </c>
      <c r="AP1358" s="207" t="s">
        <v>82</v>
      </c>
      <c r="AQ1358" s="198" t="str" cm="1">
        <f t="array" ref="AQ1358">_xlfn.IFS(OR($G1358="公衆街路灯A",$G1358="定額電灯"),$G1358&amp;AP1358,COUNTIF(G1358,"*従量電灯*"),G1358,1,"-")</f>
        <v>従量電灯</v>
      </c>
      <c r="AR1358" s="208" t="str" cm="1">
        <f t="array" ref="AR1358">_xlfn.IFS($AN1358=0,"-",OR($AH1358="対象外",$AH1358="-"),"-",OR($G1358="公衆街路灯A",$G1358="定額電灯"),_xlfn.XLOOKUP($AQ1358,削除禁止_電灯料金!$B:$B,削除禁止_電灯料金!$E:$E,0),1,"-")</f>
        <v>-</v>
      </c>
      <c r="AS1358" s="209" t="str" cm="1">
        <f t="array" ref="AS1358">_xlfn.IFS($AR1358="-","-",OR($G1358="公衆街路灯A",$G1358="定額電灯"),_xlfn.XLOOKUP(AQ1358,削除禁止_電灯料金!$B:$B,削除禁止_電灯料金!$D:$D,0),1,"-")</f>
        <v>-</v>
      </c>
      <c r="AT1358" s="208">
        <f>IFERROR(IF(OR($G1358="公衆街路灯A",$G1358="定額電灯"),"-",ROUND((_xlfn.XLOOKUP($AQ1358,削除禁止_電灯料金!$B:$B,削除禁止_電灯料金!$E:$E)*AM1358/1000*$K1358*$L1358/12),2)),"-")</f>
        <v>0</v>
      </c>
      <c r="AU1358" s="209">
        <f>IFERROR(IF(OR($G1358="公衆街路灯A",$G1358="定額電灯"),"-",ROUND((AM1358/1000*$K1358*$L1358/12)*_xlfn.XLOOKUP($A1358,削除禁止_電灯料金!K:K,削除禁止_電灯料金!M:M,"-"),2)),"-")</f>
        <v>0</v>
      </c>
      <c r="AV1358" s="210">
        <f>IFERROR(IF(OR($G1358="公衆街路灯A",$G1358="定額電灯"),ROUND((((AR1358+AS1358)*AN1358))*12*_xlfn.XLOOKUP($A1358,削除禁止_電灯料金!K:K,削除禁止_電灯料金!N:N),0),ROUND((AT1358+AU1358)*AN1358*12*_xlfn.XLOOKUP($A1358,削除禁止_電灯料金!K:K,削除禁止_電灯料金!N:N),0)),0)</f>
        <v>0</v>
      </c>
      <c r="AW1358" s="145"/>
    </row>
    <row r="1359" spans="1:49" ht="30" customHeight="1">
      <c r="A1359" s="1">
        <v>21</v>
      </c>
      <c r="B1359" s="41" t="s">
        <v>1351</v>
      </c>
      <c r="C1359" s="42"/>
      <c r="D1359" s="146" t="s">
        <v>625</v>
      </c>
      <c r="E1359" s="147" t="s">
        <v>71</v>
      </c>
      <c r="F1359" s="148" t="s">
        <v>645</v>
      </c>
      <c r="G1359" s="148" t="s">
        <v>73</v>
      </c>
      <c r="H1359" s="149"/>
      <c r="I1359" s="280"/>
      <c r="J1359" s="267"/>
      <c r="K1359" s="152">
        <v>1</v>
      </c>
      <c r="L1359" s="153">
        <v>200</v>
      </c>
      <c r="M1359" s="281" t="s">
        <v>1376</v>
      </c>
      <c r="N1359" s="119" t="s">
        <v>134</v>
      </c>
      <c r="O1359" s="120">
        <v>2</v>
      </c>
      <c r="P1359" s="155" t="s">
        <v>227</v>
      </c>
      <c r="Q1359" s="155">
        <v>0</v>
      </c>
      <c r="R1359" s="155">
        <v>0</v>
      </c>
      <c r="S1359" s="156">
        <v>0</v>
      </c>
      <c r="T1359" s="156">
        <v>0</v>
      </c>
      <c r="U1359" s="156">
        <v>0</v>
      </c>
      <c r="V1359" s="157">
        <v>0</v>
      </c>
      <c r="W1359" s="158">
        <v>47</v>
      </c>
      <c r="X1359" s="159">
        <v>1</v>
      </c>
      <c r="Y1359" s="160">
        <v>2</v>
      </c>
      <c r="Z1359" s="161">
        <f t="shared" ref="Z1359" si="427">K1359*L1359*W1359*Y1359/12/1000</f>
        <v>1.5666666666666667</v>
      </c>
      <c r="AA1359" s="155">
        <v>0</v>
      </c>
      <c r="AB1359" s="162" t="s">
        <v>80</v>
      </c>
      <c r="AC1359" s="163" t="s">
        <v>56</v>
      </c>
      <c r="AD1359" s="164" t="s">
        <v>56</v>
      </c>
      <c r="AE1359" s="163" t="s">
        <v>56</v>
      </c>
      <c r="AF1359" s="164">
        <f t="shared" ref="AF1359" si="428">$B$2*Z1359/Y1359</f>
        <v>23.5</v>
      </c>
      <c r="AG1359" s="165">
        <f t="shared" ref="AG1359" si="429">Y1359*AF1359*120</f>
        <v>5640</v>
      </c>
      <c r="AH1359" s="166" t="s">
        <v>113</v>
      </c>
      <c r="AI1359" s="167"/>
      <c r="AJ1359" s="168"/>
      <c r="AK1359" s="169"/>
      <c r="AL1359" s="170"/>
      <c r="AM1359" s="171"/>
      <c r="AN1359" s="172"/>
      <c r="AO1359" s="173">
        <f t="shared" si="414"/>
        <v>0</v>
      </c>
      <c r="AP1359" s="174" t="s">
        <v>82</v>
      </c>
      <c r="AQ1359" s="175" t="str" cm="1">
        <f t="array" ref="AQ1359">_xlfn.IFS(OR($G1359="公衆街路灯A",$G1359="定額電灯"),$G1359&amp;AP1359,COUNTIF(G1359,"*従量電灯*"),G1359,1,"-")</f>
        <v>従量電灯</v>
      </c>
      <c r="AR1359" s="176" t="str" cm="1">
        <f t="array" ref="AR1359">_xlfn.IFS($AN1359=0,"-",OR($AH1359="対象外",$AH1359="-"),"-",OR($G1359="公衆街路灯A",$G1359="定額電灯"),_xlfn.XLOOKUP($AQ1359,削除禁止_電灯料金!$B:$B,削除禁止_電灯料金!$E:$E,0),1,"-")</f>
        <v>-</v>
      </c>
      <c r="AS1359" s="177" t="str" cm="1">
        <f t="array" ref="AS1359">_xlfn.IFS($AR1359="-","-",OR($G1359="公衆街路灯A",$G1359="定額電灯"),_xlfn.XLOOKUP(AQ1359,削除禁止_電灯料金!$B:$B,削除禁止_電灯料金!$D:$D,0),1,"-")</f>
        <v>-</v>
      </c>
      <c r="AT1359" s="176">
        <f>IFERROR(IF(OR($G1359="公衆街路灯A",$G1359="定額電灯"),"-",ROUND((_xlfn.XLOOKUP($AQ1359,削除禁止_電灯料金!$B:$B,削除禁止_電灯料金!$E:$E)*AM1359/1000*$K1359*$L1359/12),2)),"-")</f>
        <v>0</v>
      </c>
      <c r="AU1359" s="177">
        <f>IFERROR(IF(OR($G1359="公衆街路灯A",$G1359="定額電灯"),"-",ROUND((AM1359/1000*$K1359*$L1359/12)*_xlfn.XLOOKUP($A1359,削除禁止_電灯料金!K:K,削除禁止_電灯料金!M:M,"-"),2)),"-")</f>
        <v>0</v>
      </c>
      <c r="AV1359" s="178">
        <f>IFERROR(IF(OR($G1359="公衆街路灯A",$G1359="定額電灯"),ROUND((((AR1359+AS1359)*AN1359))*12*_xlfn.XLOOKUP($A1359,削除禁止_電灯料金!K:K,削除禁止_電灯料金!N:N),0),ROUND((AT1359+AU1359)*AN1359*12*_xlfn.XLOOKUP($A1359,削除禁止_電灯料金!K:K,削除禁止_電灯料金!N:N),0)),0)</f>
        <v>0</v>
      </c>
      <c r="AW1359" s="145"/>
    </row>
    <row r="1360" spans="1:49" ht="30" customHeight="1">
      <c r="A1360" s="1">
        <v>21</v>
      </c>
      <c r="B1360" s="41" t="s">
        <v>1351</v>
      </c>
      <c r="C1360" s="42"/>
      <c r="D1360" s="180" t="s">
        <v>625</v>
      </c>
      <c r="E1360" s="181" t="s">
        <v>71</v>
      </c>
      <c r="F1360" s="182" t="s">
        <v>645</v>
      </c>
      <c r="G1360" s="182" t="s">
        <v>73</v>
      </c>
      <c r="H1360" s="183" t="s">
        <v>118</v>
      </c>
      <c r="I1360" s="311"/>
      <c r="J1360" s="312"/>
      <c r="K1360" s="186">
        <v>1</v>
      </c>
      <c r="L1360" s="187">
        <v>200</v>
      </c>
      <c r="M1360" s="313" t="s">
        <v>1377</v>
      </c>
      <c r="N1360" s="189" t="s">
        <v>120</v>
      </c>
      <c r="O1360" s="190">
        <v>1</v>
      </c>
      <c r="P1360" s="191" t="s">
        <v>450</v>
      </c>
      <c r="Q1360" s="191">
        <v>0</v>
      </c>
      <c r="R1360" s="191">
        <v>0</v>
      </c>
      <c r="S1360" s="192">
        <v>0</v>
      </c>
      <c r="T1360" s="192">
        <v>0</v>
      </c>
      <c r="U1360" s="192" t="s">
        <v>1378</v>
      </c>
      <c r="V1360" s="193">
        <v>0</v>
      </c>
      <c r="W1360" s="194">
        <v>36</v>
      </c>
      <c r="X1360" s="195">
        <v>2</v>
      </c>
      <c r="Y1360" s="196">
        <v>2</v>
      </c>
      <c r="Z1360" s="197">
        <v>0</v>
      </c>
      <c r="AA1360" s="191">
        <v>0</v>
      </c>
      <c r="AB1360" s="198" t="s">
        <v>80</v>
      </c>
      <c r="AC1360" s="199" t="s">
        <v>56</v>
      </c>
      <c r="AD1360" s="200" t="s">
        <v>56</v>
      </c>
      <c r="AE1360" s="199" t="s">
        <v>56</v>
      </c>
      <c r="AF1360" s="200">
        <v>0</v>
      </c>
      <c r="AG1360" s="201">
        <v>0</v>
      </c>
      <c r="AH1360" s="201" t="s">
        <v>124</v>
      </c>
      <c r="AI1360" s="202" t="s">
        <v>124</v>
      </c>
      <c r="AJ1360" s="203"/>
      <c r="AK1360" s="204"/>
      <c r="AL1360" s="194"/>
      <c r="AM1360" s="205"/>
      <c r="AN1360" s="206"/>
      <c r="AO1360" s="200">
        <f t="shared" si="414"/>
        <v>0</v>
      </c>
      <c r="AP1360" s="207" t="s">
        <v>82</v>
      </c>
      <c r="AQ1360" s="198" t="str" cm="1">
        <f t="array" ref="AQ1360">_xlfn.IFS(OR($G1360="公衆街路灯A",$G1360="定額電灯"),$G1360&amp;AP1360,COUNTIF(G1360,"*従量電灯*"),G1360,1,"-")</f>
        <v>従量電灯</v>
      </c>
      <c r="AR1360" s="208" t="str" cm="1">
        <f t="array" ref="AR1360">_xlfn.IFS($AN1360=0,"-",OR($AH1360="対象外",$AH1360="-"),"-",OR($G1360="公衆街路灯A",$G1360="定額電灯"),_xlfn.XLOOKUP($AQ1360,削除禁止_電灯料金!$B:$B,削除禁止_電灯料金!$E:$E,0),1,"-")</f>
        <v>-</v>
      </c>
      <c r="AS1360" s="209" t="str" cm="1">
        <f t="array" ref="AS1360">_xlfn.IFS($AR1360="-","-",OR($G1360="公衆街路灯A",$G1360="定額電灯"),_xlfn.XLOOKUP(AQ1360,削除禁止_電灯料金!$B:$B,削除禁止_電灯料金!$D:$D,0),1,"-")</f>
        <v>-</v>
      </c>
      <c r="AT1360" s="208">
        <f>IFERROR(IF(OR($G1360="公衆街路灯A",$G1360="定額電灯"),"-",ROUND((_xlfn.XLOOKUP($AQ1360,削除禁止_電灯料金!$B:$B,削除禁止_電灯料金!$E:$E)*AM1360/1000*$K1360*$L1360/12),2)),"-")</f>
        <v>0</v>
      </c>
      <c r="AU1360" s="209">
        <f>IFERROR(IF(OR($G1360="公衆街路灯A",$G1360="定額電灯"),"-",ROUND((AM1360/1000*$K1360*$L1360/12)*_xlfn.XLOOKUP($A1360,削除禁止_電灯料金!K:K,削除禁止_電灯料金!M:M,"-"),2)),"-")</f>
        <v>0</v>
      </c>
      <c r="AV1360" s="210">
        <f>IFERROR(IF(OR($G1360="公衆街路灯A",$G1360="定額電灯"),ROUND((((AR1360+AS1360)*AN1360))*12*_xlfn.XLOOKUP($A1360,削除禁止_電灯料金!K:K,削除禁止_電灯料金!N:N),0),ROUND((AT1360+AU1360)*AN1360*12*_xlfn.XLOOKUP($A1360,削除禁止_電灯料金!K:K,削除禁止_電灯料金!N:N),0)),0)</f>
        <v>0</v>
      </c>
      <c r="AW1360" s="145"/>
    </row>
    <row r="1361" spans="1:49" ht="30" customHeight="1">
      <c r="A1361" s="1">
        <v>21</v>
      </c>
      <c r="B1361" s="41" t="s">
        <v>1351</v>
      </c>
      <c r="C1361" s="42"/>
      <c r="D1361" s="180" t="s">
        <v>625</v>
      </c>
      <c r="E1361" s="181" t="s">
        <v>71</v>
      </c>
      <c r="F1361" s="182" t="s">
        <v>103</v>
      </c>
      <c r="G1361" s="182" t="s">
        <v>73</v>
      </c>
      <c r="H1361" s="183" t="s">
        <v>118</v>
      </c>
      <c r="I1361" s="311"/>
      <c r="J1361" s="312"/>
      <c r="K1361" s="186">
        <v>1</v>
      </c>
      <c r="L1361" s="187">
        <v>200</v>
      </c>
      <c r="M1361" s="313" t="s">
        <v>1364</v>
      </c>
      <c r="N1361" s="189" t="s">
        <v>75</v>
      </c>
      <c r="O1361" s="190">
        <v>1</v>
      </c>
      <c r="P1361" s="191" t="s">
        <v>1278</v>
      </c>
      <c r="Q1361" s="191">
        <v>0</v>
      </c>
      <c r="R1361" s="191">
        <v>0</v>
      </c>
      <c r="S1361" s="192">
        <v>0</v>
      </c>
      <c r="T1361" s="192">
        <v>0</v>
      </c>
      <c r="U1361" s="192" t="s">
        <v>1356</v>
      </c>
      <c r="V1361" s="193">
        <v>0</v>
      </c>
      <c r="W1361" s="194">
        <v>54</v>
      </c>
      <c r="X1361" s="195">
        <v>12</v>
      </c>
      <c r="Y1361" s="196">
        <v>12</v>
      </c>
      <c r="Z1361" s="197">
        <v>0</v>
      </c>
      <c r="AA1361" s="191">
        <v>0</v>
      </c>
      <c r="AB1361" s="198" t="s">
        <v>80</v>
      </c>
      <c r="AC1361" s="199" t="s">
        <v>56</v>
      </c>
      <c r="AD1361" s="200" t="s">
        <v>56</v>
      </c>
      <c r="AE1361" s="199" t="s">
        <v>56</v>
      </c>
      <c r="AF1361" s="200">
        <v>0</v>
      </c>
      <c r="AG1361" s="201">
        <v>0</v>
      </c>
      <c r="AH1361" s="201" t="s">
        <v>124</v>
      </c>
      <c r="AI1361" s="202" t="s">
        <v>124</v>
      </c>
      <c r="AJ1361" s="203"/>
      <c r="AK1361" s="204"/>
      <c r="AL1361" s="194"/>
      <c r="AM1361" s="205"/>
      <c r="AN1361" s="206"/>
      <c r="AO1361" s="200">
        <f t="shared" si="414"/>
        <v>0</v>
      </c>
      <c r="AP1361" s="207" t="s">
        <v>82</v>
      </c>
      <c r="AQ1361" s="198" t="str" cm="1">
        <f t="array" ref="AQ1361">_xlfn.IFS(OR($G1361="公衆街路灯A",$G1361="定額電灯"),$G1361&amp;AP1361,COUNTIF(G1361,"*従量電灯*"),G1361,1,"-")</f>
        <v>従量電灯</v>
      </c>
      <c r="AR1361" s="208" t="str" cm="1">
        <f t="array" ref="AR1361">_xlfn.IFS($AN1361=0,"-",OR($AH1361="対象外",$AH1361="-"),"-",OR($G1361="公衆街路灯A",$G1361="定額電灯"),_xlfn.XLOOKUP($AQ1361,削除禁止_電灯料金!$B:$B,削除禁止_電灯料金!$E:$E,0),1,"-")</f>
        <v>-</v>
      </c>
      <c r="AS1361" s="209" t="str" cm="1">
        <f t="array" ref="AS1361">_xlfn.IFS($AR1361="-","-",OR($G1361="公衆街路灯A",$G1361="定額電灯"),_xlfn.XLOOKUP(AQ1361,削除禁止_電灯料金!$B:$B,削除禁止_電灯料金!$D:$D,0),1,"-")</f>
        <v>-</v>
      </c>
      <c r="AT1361" s="208">
        <f>IFERROR(IF(OR($G1361="公衆街路灯A",$G1361="定額電灯"),"-",ROUND((_xlfn.XLOOKUP($AQ1361,削除禁止_電灯料金!$B:$B,削除禁止_電灯料金!$E:$E)*AM1361/1000*$K1361*$L1361/12),2)),"-")</f>
        <v>0</v>
      </c>
      <c r="AU1361" s="209">
        <f>IFERROR(IF(OR($G1361="公衆街路灯A",$G1361="定額電灯"),"-",ROUND((AM1361/1000*$K1361*$L1361/12)*_xlfn.XLOOKUP($A1361,削除禁止_電灯料金!K:K,削除禁止_電灯料金!M:M,"-"),2)),"-")</f>
        <v>0</v>
      </c>
      <c r="AV1361" s="210">
        <f>IFERROR(IF(OR($G1361="公衆街路灯A",$G1361="定額電灯"),ROUND((((AR1361+AS1361)*AN1361))*12*_xlfn.XLOOKUP($A1361,削除禁止_電灯料金!K:K,削除禁止_電灯料金!N:N),0),ROUND((AT1361+AU1361)*AN1361*12*_xlfn.XLOOKUP($A1361,削除禁止_電灯料金!K:K,削除禁止_電灯料金!N:N),0)),0)</f>
        <v>0</v>
      </c>
      <c r="AW1361" s="145"/>
    </row>
    <row r="1362" spans="1:49" ht="30" customHeight="1">
      <c r="A1362" s="1">
        <v>21</v>
      </c>
      <c r="B1362" s="41" t="s">
        <v>1351</v>
      </c>
      <c r="C1362" s="42"/>
      <c r="D1362" s="146" t="s">
        <v>625</v>
      </c>
      <c r="E1362" s="147" t="s">
        <v>71</v>
      </c>
      <c r="F1362" s="148" t="s">
        <v>103</v>
      </c>
      <c r="G1362" s="148" t="s">
        <v>73</v>
      </c>
      <c r="H1362" s="149"/>
      <c r="I1362" s="280"/>
      <c r="J1362" s="267"/>
      <c r="K1362" s="152">
        <v>24</v>
      </c>
      <c r="L1362" s="153">
        <v>365</v>
      </c>
      <c r="M1362" s="281" t="s">
        <v>1365</v>
      </c>
      <c r="N1362" s="119" t="s">
        <v>86</v>
      </c>
      <c r="O1362" s="120">
        <v>1</v>
      </c>
      <c r="P1362" s="155" t="s">
        <v>189</v>
      </c>
      <c r="Q1362" s="155">
        <v>0</v>
      </c>
      <c r="R1362" s="155" t="s">
        <v>88</v>
      </c>
      <c r="S1362" s="156">
        <v>0</v>
      </c>
      <c r="T1362" s="156">
        <v>0</v>
      </c>
      <c r="U1362" s="156">
        <v>0</v>
      </c>
      <c r="V1362" s="157" t="s">
        <v>1362</v>
      </c>
      <c r="W1362" s="158">
        <v>3.8</v>
      </c>
      <c r="X1362" s="159">
        <v>1</v>
      </c>
      <c r="Y1362" s="160">
        <v>1</v>
      </c>
      <c r="Z1362" s="161">
        <f t="shared" ref="Z1362:Z1364" si="430">K1362*L1362*W1362*Y1362/12/1000</f>
        <v>2.774</v>
      </c>
      <c r="AA1362" s="155">
        <v>0</v>
      </c>
      <c r="AB1362" s="162" t="s">
        <v>80</v>
      </c>
      <c r="AC1362" s="163" t="s">
        <v>56</v>
      </c>
      <c r="AD1362" s="164" t="s">
        <v>56</v>
      </c>
      <c r="AE1362" s="163" t="s">
        <v>56</v>
      </c>
      <c r="AF1362" s="164">
        <f t="shared" ref="AF1362:AF1364" si="431">$B$2*Z1362/Y1362</f>
        <v>83.22</v>
      </c>
      <c r="AG1362" s="165">
        <f t="shared" ref="AG1362:AG1364" si="432">Y1362*AF1362*120</f>
        <v>9986.4</v>
      </c>
      <c r="AH1362" s="166" t="s">
        <v>81</v>
      </c>
      <c r="AI1362" s="167"/>
      <c r="AJ1362" s="168"/>
      <c r="AK1362" s="169"/>
      <c r="AL1362" s="170"/>
      <c r="AM1362" s="171"/>
      <c r="AN1362" s="172"/>
      <c r="AO1362" s="173">
        <f t="shared" si="414"/>
        <v>0</v>
      </c>
      <c r="AP1362" s="174" t="s">
        <v>82</v>
      </c>
      <c r="AQ1362" s="175" t="str" cm="1">
        <f t="array" ref="AQ1362">_xlfn.IFS(OR($G1362="公衆街路灯A",$G1362="定額電灯"),$G1362&amp;AP1362,COUNTIF(G1362,"*従量電灯*"),G1362,1,"-")</f>
        <v>従量電灯</v>
      </c>
      <c r="AR1362" s="176" t="str" cm="1">
        <f t="array" ref="AR1362">_xlfn.IFS($AN1362=0,"-",OR($AH1362="対象外",$AH1362="-"),"-",OR($G1362="公衆街路灯A",$G1362="定額電灯"),_xlfn.XLOOKUP($AQ1362,削除禁止_電灯料金!$B:$B,削除禁止_電灯料金!$E:$E,0),1,"-")</f>
        <v>-</v>
      </c>
      <c r="AS1362" s="177" t="str" cm="1">
        <f t="array" ref="AS1362">_xlfn.IFS($AR1362="-","-",OR($G1362="公衆街路灯A",$G1362="定額電灯"),_xlfn.XLOOKUP(AQ1362,削除禁止_電灯料金!$B:$B,削除禁止_電灯料金!$D:$D,0),1,"-")</f>
        <v>-</v>
      </c>
      <c r="AT1362" s="176">
        <f>IFERROR(IF(OR($G1362="公衆街路灯A",$G1362="定額電灯"),"-",ROUND((_xlfn.XLOOKUP($AQ1362,削除禁止_電灯料金!$B:$B,削除禁止_電灯料金!$E:$E)*AM1362/1000*$K1362*$L1362/12),2)),"-")</f>
        <v>0</v>
      </c>
      <c r="AU1362" s="177">
        <f>IFERROR(IF(OR($G1362="公衆街路灯A",$G1362="定額電灯"),"-",ROUND((AM1362/1000*$K1362*$L1362/12)*_xlfn.XLOOKUP($A1362,削除禁止_電灯料金!K:K,削除禁止_電灯料金!M:M,"-"),2)),"-")</f>
        <v>0</v>
      </c>
      <c r="AV1362" s="178">
        <f>IFERROR(IF(OR($G1362="公衆街路灯A",$G1362="定額電灯"),ROUND((((AR1362+AS1362)*AN1362))*12*_xlfn.XLOOKUP($A1362,削除禁止_電灯料金!K:K,削除禁止_電灯料金!N:N),0),ROUND((AT1362+AU1362)*AN1362*12*_xlfn.XLOOKUP($A1362,削除禁止_電灯料金!K:K,削除禁止_電灯料金!N:N),0)),0)</f>
        <v>0</v>
      </c>
      <c r="AW1362" s="145"/>
    </row>
    <row r="1363" spans="1:49" ht="30" customHeight="1">
      <c r="A1363" s="1">
        <v>21</v>
      </c>
      <c r="B1363" s="41" t="s">
        <v>1351</v>
      </c>
      <c r="C1363" s="42"/>
      <c r="D1363" s="146" t="s">
        <v>625</v>
      </c>
      <c r="E1363" s="147" t="s">
        <v>71</v>
      </c>
      <c r="F1363" s="148" t="s">
        <v>103</v>
      </c>
      <c r="G1363" s="148" t="s">
        <v>73</v>
      </c>
      <c r="H1363" s="149"/>
      <c r="I1363" s="280"/>
      <c r="J1363" s="267"/>
      <c r="K1363" s="152">
        <v>24</v>
      </c>
      <c r="L1363" s="153">
        <v>365</v>
      </c>
      <c r="M1363" s="281" t="s">
        <v>1379</v>
      </c>
      <c r="N1363" s="119" t="s">
        <v>164</v>
      </c>
      <c r="O1363" s="120">
        <v>1</v>
      </c>
      <c r="P1363" s="155" t="s">
        <v>383</v>
      </c>
      <c r="Q1363" s="155">
        <v>0</v>
      </c>
      <c r="R1363" s="155">
        <v>0</v>
      </c>
      <c r="S1363" s="156" t="s">
        <v>106</v>
      </c>
      <c r="T1363" s="156" t="s">
        <v>1380</v>
      </c>
      <c r="U1363" s="156">
        <v>0</v>
      </c>
      <c r="V1363" s="157">
        <v>0</v>
      </c>
      <c r="W1363" s="158">
        <v>13</v>
      </c>
      <c r="X1363" s="159">
        <v>2</v>
      </c>
      <c r="Y1363" s="160">
        <v>2</v>
      </c>
      <c r="Z1363" s="161">
        <f t="shared" si="430"/>
        <v>18.98</v>
      </c>
      <c r="AA1363" s="155">
        <v>0</v>
      </c>
      <c r="AB1363" s="162" t="s">
        <v>80</v>
      </c>
      <c r="AC1363" s="163" t="s">
        <v>56</v>
      </c>
      <c r="AD1363" s="164" t="s">
        <v>56</v>
      </c>
      <c r="AE1363" s="163" t="s">
        <v>56</v>
      </c>
      <c r="AF1363" s="164">
        <f t="shared" si="431"/>
        <v>284.7</v>
      </c>
      <c r="AG1363" s="165">
        <f t="shared" si="432"/>
        <v>68328</v>
      </c>
      <c r="AH1363" s="166" t="s">
        <v>81</v>
      </c>
      <c r="AI1363" s="167"/>
      <c r="AJ1363" s="168"/>
      <c r="AK1363" s="169"/>
      <c r="AL1363" s="170"/>
      <c r="AM1363" s="171"/>
      <c r="AN1363" s="172"/>
      <c r="AO1363" s="173">
        <f t="shared" si="414"/>
        <v>0</v>
      </c>
      <c r="AP1363" s="174" t="s">
        <v>82</v>
      </c>
      <c r="AQ1363" s="175" t="str" cm="1">
        <f t="array" ref="AQ1363">_xlfn.IFS(OR($G1363="公衆街路灯A",$G1363="定額電灯"),$G1363&amp;AP1363,COUNTIF(G1363,"*従量電灯*"),G1363,1,"-")</f>
        <v>従量電灯</v>
      </c>
      <c r="AR1363" s="176" t="str" cm="1">
        <f t="array" ref="AR1363">_xlfn.IFS($AN1363=0,"-",OR($AH1363="対象外",$AH1363="-"),"-",OR($G1363="公衆街路灯A",$G1363="定額電灯"),_xlfn.XLOOKUP($AQ1363,削除禁止_電灯料金!$B:$B,削除禁止_電灯料金!$E:$E,0),1,"-")</f>
        <v>-</v>
      </c>
      <c r="AS1363" s="177" t="str" cm="1">
        <f t="array" ref="AS1363">_xlfn.IFS($AR1363="-","-",OR($G1363="公衆街路灯A",$G1363="定額電灯"),_xlfn.XLOOKUP(AQ1363,削除禁止_電灯料金!$B:$B,削除禁止_電灯料金!$D:$D,0),1,"-")</f>
        <v>-</v>
      </c>
      <c r="AT1363" s="176">
        <f>IFERROR(IF(OR($G1363="公衆街路灯A",$G1363="定額電灯"),"-",ROUND((_xlfn.XLOOKUP($AQ1363,削除禁止_電灯料金!$B:$B,削除禁止_電灯料金!$E:$E)*AM1363/1000*$K1363*$L1363/12),2)),"-")</f>
        <v>0</v>
      </c>
      <c r="AU1363" s="177">
        <f>IFERROR(IF(OR($G1363="公衆街路灯A",$G1363="定額電灯"),"-",ROUND((AM1363/1000*$K1363*$L1363/12)*_xlfn.XLOOKUP($A1363,削除禁止_電灯料金!K:K,削除禁止_電灯料金!M:M,"-"),2)),"-")</f>
        <v>0</v>
      </c>
      <c r="AV1363" s="178">
        <f>IFERROR(IF(OR($G1363="公衆街路灯A",$G1363="定額電灯"),ROUND((((AR1363+AS1363)*AN1363))*12*_xlfn.XLOOKUP($A1363,削除禁止_電灯料金!K:K,削除禁止_電灯料金!N:N),0),ROUND((AT1363+AU1363)*AN1363*12*_xlfn.XLOOKUP($A1363,削除禁止_電灯料金!K:K,削除禁止_電灯料金!N:N),0)),0)</f>
        <v>0</v>
      </c>
      <c r="AW1363" s="145"/>
    </row>
    <row r="1364" spans="1:49" ht="30" customHeight="1">
      <c r="A1364" s="1">
        <v>21</v>
      </c>
      <c r="B1364" s="41" t="s">
        <v>1351</v>
      </c>
      <c r="C1364" s="42"/>
      <c r="D1364" s="146" t="s">
        <v>625</v>
      </c>
      <c r="E1364" s="147" t="s">
        <v>71</v>
      </c>
      <c r="F1364" s="148" t="s">
        <v>103</v>
      </c>
      <c r="G1364" s="148" t="s">
        <v>73</v>
      </c>
      <c r="H1364" s="149"/>
      <c r="I1364" s="280"/>
      <c r="J1364" s="267"/>
      <c r="K1364" s="152">
        <v>24</v>
      </c>
      <c r="L1364" s="153">
        <v>365</v>
      </c>
      <c r="M1364" s="281" t="s">
        <v>1361</v>
      </c>
      <c r="N1364" s="119" t="s">
        <v>86</v>
      </c>
      <c r="O1364" s="120">
        <v>1</v>
      </c>
      <c r="P1364" s="155" t="s">
        <v>87</v>
      </c>
      <c r="Q1364" s="155">
        <v>0</v>
      </c>
      <c r="R1364" s="155" t="s">
        <v>88</v>
      </c>
      <c r="S1364" s="156">
        <v>0</v>
      </c>
      <c r="T1364" s="156">
        <v>0</v>
      </c>
      <c r="U1364" s="156">
        <v>0</v>
      </c>
      <c r="V1364" s="157" t="s">
        <v>1362</v>
      </c>
      <c r="W1364" s="158">
        <v>2.7</v>
      </c>
      <c r="X1364" s="159">
        <v>1</v>
      </c>
      <c r="Y1364" s="160">
        <v>1</v>
      </c>
      <c r="Z1364" s="161">
        <f t="shared" si="430"/>
        <v>1.9710000000000001</v>
      </c>
      <c r="AA1364" s="155">
        <v>0</v>
      </c>
      <c r="AB1364" s="162" t="s">
        <v>80</v>
      </c>
      <c r="AC1364" s="163" t="s">
        <v>56</v>
      </c>
      <c r="AD1364" s="164" t="s">
        <v>56</v>
      </c>
      <c r="AE1364" s="163" t="s">
        <v>56</v>
      </c>
      <c r="AF1364" s="164">
        <f t="shared" si="431"/>
        <v>59.13</v>
      </c>
      <c r="AG1364" s="165">
        <f t="shared" si="432"/>
        <v>7095.6</v>
      </c>
      <c r="AH1364" s="166" t="s">
        <v>81</v>
      </c>
      <c r="AI1364" s="167"/>
      <c r="AJ1364" s="168"/>
      <c r="AK1364" s="169"/>
      <c r="AL1364" s="170"/>
      <c r="AM1364" s="171"/>
      <c r="AN1364" s="172"/>
      <c r="AO1364" s="173">
        <f t="shared" si="414"/>
        <v>0</v>
      </c>
      <c r="AP1364" s="174" t="s">
        <v>82</v>
      </c>
      <c r="AQ1364" s="175" t="str" cm="1">
        <f t="array" ref="AQ1364">_xlfn.IFS(OR($G1364="公衆街路灯A",$G1364="定額電灯"),$G1364&amp;AP1364,COUNTIF(G1364,"*従量電灯*"),G1364,1,"-")</f>
        <v>従量電灯</v>
      </c>
      <c r="AR1364" s="176" t="str" cm="1">
        <f t="array" ref="AR1364">_xlfn.IFS($AN1364=0,"-",OR($AH1364="対象外",$AH1364="-"),"-",OR($G1364="公衆街路灯A",$G1364="定額電灯"),_xlfn.XLOOKUP($AQ1364,削除禁止_電灯料金!$B:$B,削除禁止_電灯料金!$E:$E,0),1,"-")</f>
        <v>-</v>
      </c>
      <c r="AS1364" s="177" t="str" cm="1">
        <f t="array" ref="AS1364">_xlfn.IFS($AR1364="-","-",OR($G1364="公衆街路灯A",$G1364="定額電灯"),_xlfn.XLOOKUP(AQ1364,削除禁止_電灯料金!$B:$B,削除禁止_電灯料金!$D:$D,0),1,"-")</f>
        <v>-</v>
      </c>
      <c r="AT1364" s="176">
        <f>IFERROR(IF(OR($G1364="公衆街路灯A",$G1364="定額電灯"),"-",ROUND((_xlfn.XLOOKUP($AQ1364,削除禁止_電灯料金!$B:$B,削除禁止_電灯料金!$E:$E)*AM1364/1000*$K1364*$L1364/12),2)),"-")</f>
        <v>0</v>
      </c>
      <c r="AU1364" s="177">
        <f>IFERROR(IF(OR($G1364="公衆街路灯A",$G1364="定額電灯"),"-",ROUND((AM1364/1000*$K1364*$L1364/12)*_xlfn.XLOOKUP($A1364,削除禁止_電灯料金!K:K,削除禁止_電灯料金!M:M,"-"),2)),"-")</f>
        <v>0</v>
      </c>
      <c r="AV1364" s="178">
        <f>IFERROR(IF(OR($G1364="公衆街路灯A",$G1364="定額電灯"),ROUND((((AR1364+AS1364)*AN1364))*12*_xlfn.XLOOKUP($A1364,削除禁止_電灯料金!K:K,削除禁止_電灯料金!N:N),0),ROUND((AT1364+AU1364)*AN1364*12*_xlfn.XLOOKUP($A1364,削除禁止_電灯料金!K:K,削除禁止_電灯料金!N:N),0)),0)</f>
        <v>0</v>
      </c>
      <c r="AW1364" s="145"/>
    </row>
    <row r="1365" spans="1:49" ht="30" customHeight="1">
      <c r="A1365" s="1">
        <v>21</v>
      </c>
      <c r="B1365" s="41" t="s">
        <v>1351</v>
      </c>
      <c r="C1365" s="42"/>
      <c r="D1365" s="180" t="s">
        <v>625</v>
      </c>
      <c r="E1365" s="181" t="s">
        <v>71</v>
      </c>
      <c r="F1365" s="182" t="s">
        <v>1381</v>
      </c>
      <c r="G1365" s="182" t="s">
        <v>73</v>
      </c>
      <c r="H1365" s="183" t="s">
        <v>118</v>
      </c>
      <c r="I1365" s="311"/>
      <c r="J1365" s="312"/>
      <c r="K1365" s="186">
        <v>4</v>
      </c>
      <c r="L1365" s="187">
        <v>200</v>
      </c>
      <c r="M1365" s="313" t="s">
        <v>1382</v>
      </c>
      <c r="N1365" s="189" t="s">
        <v>940</v>
      </c>
      <c r="O1365" s="190">
        <v>1</v>
      </c>
      <c r="P1365" s="191" t="s">
        <v>678</v>
      </c>
      <c r="Q1365" s="191">
        <v>0</v>
      </c>
      <c r="R1365" s="191">
        <v>0</v>
      </c>
      <c r="S1365" s="192" t="s">
        <v>562</v>
      </c>
      <c r="T1365" s="192">
        <v>0</v>
      </c>
      <c r="U1365" s="192" t="s">
        <v>1383</v>
      </c>
      <c r="V1365" s="193">
        <v>0</v>
      </c>
      <c r="W1365" s="194">
        <v>100</v>
      </c>
      <c r="X1365" s="195">
        <v>1</v>
      </c>
      <c r="Y1365" s="196">
        <v>1</v>
      </c>
      <c r="Z1365" s="197">
        <v>0</v>
      </c>
      <c r="AA1365" s="191">
        <v>0</v>
      </c>
      <c r="AB1365" s="198" t="s">
        <v>80</v>
      </c>
      <c r="AC1365" s="199" t="s">
        <v>56</v>
      </c>
      <c r="AD1365" s="200" t="s">
        <v>56</v>
      </c>
      <c r="AE1365" s="199" t="s">
        <v>56</v>
      </c>
      <c r="AF1365" s="200">
        <v>0</v>
      </c>
      <c r="AG1365" s="201">
        <v>0</v>
      </c>
      <c r="AH1365" s="201" t="s">
        <v>124</v>
      </c>
      <c r="AI1365" s="202" t="s">
        <v>124</v>
      </c>
      <c r="AJ1365" s="203"/>
      <c r="AK1365" s="204"/>
      <c r="AL1365" s="194"/>
      <c r="AM1365" s="205"/>
      <c r="AN1365" s="206"/>
      <c r="AO1365" s="200">
        <f t="shared" si="414"/>
        <v>0</v>
      </c>
      <c r="AP1365" s="207" t="s">
        <v>82</v>
      </c>
      <c r="AQ1365" s="198" t="str" cm="1">
        <f t="array" ref="AQ1365">_xlfn.IFS(OR($G1365="公衆街路灯A",$G1365="定額電灯"),$G1365&amp;AP1365,COUNTIF(G1365,"*従量電灯*"),G1365,1,"-")</f>
        <v>従量電灯</v>
      </c>
      <c r="AR1365" s="208" t="str" cm="1">
        <f t="array" ref="AR1365">_xlfn.IFS($AN1365=0,"-",OR($AH1365="対象外",$AH1365="-"),"-",OR($G1365="公衆街路灯A",$G1365="定額電灯"),_xlfn.XLOOKUP($AQ1365,削除禁止_電灯料金!$B:$B,削除禁止_電灯料金!$E:$E,0),1,"-")</f>
        <v>-</v>
      </c>
      <c r="AS1365" s="209" t="str" cm="1">
        <f t="array" ref="AS1365">_xlfn.IFS($AR1365="-","-",OR($G1365="公衆街路灯A",$G1365="定額電灯"),_xlfn.XLOOKUP(AQ1365,削除禁止_電灯料金!$B:$B,削除禁止_電灯料金!$D:$D,0),1,"-")</f>
        <v>-</v>
      </c>
      <c r="AT1365" s="208">
        <f>IFERROR(IF(OR($G1365="公衆街路灯A",$G1365="定額電灯"),"-",ROUND((_xlfn.XLOOKUP($AQ1365,削除禁止_電灯料金!$B:$B,削除禁止_電灯料金!$E:$E)*AM1365/1000*$K1365*$L1365/12),2)),"-")</f>
        <v>0</v>
      </c>
      <c r="AU1365" s="209">
        <f>IFERROR(IF(OR($G1365="公衆街路灯A",$G1365="定額電灯"),"-",ROUND((AM1365/1000*$K1365*$L1365/12)*_xlfn.XLOOKUP($A1365,削除禁止_電灯料金!K:K,削除禁止_電灯料金!M:M,"-"),2)),"-")</f>
        <v>0</v>
      </c>
      <c r="AV1365" s="210">
        <f>IFERROR(IF(OR($G1365="公衆街路灯A",$G1365="定額電灯"),ROUND((((AR1365+AS1365)*AN1365))*12*_xlfn.XLOOKUP($A1365,削除禁止_電灯料金!K:K,削除禁止_電灯料金!N:N),0),ROUND((AT1365+AU1365)*AN1365*12*_xlfn.XLOOKUP($A1365,削除禁止_電灯料金!K:K,削除禁止_電灯料金!N:N),0)),0)</f>
        <v>0</v>
      </c>
      <c r="AW1365" s="145"/>
    </row>
    <row r="1366" spans="1:49" ht="30" customHeight="1">
      <c r="A1366" s="1">
        <v>21</v>
      </c>
      <c r="B1366" s="41" t="s">
        <v>1351</v>
      </c>
      <c r="C1366" s="42"/>
      <c r="D1366" s="146" t="s">
        <v>625</v>
      </c>
      <c r="E1366" s="147" t="s">
        <v>71</v>
      </c>
      <c r="F1366" s="148" t="s">
        <v>1384</v>
      </c>
      <c r="G1366" s="148" t="s">
        <v>73</v>
      </c>
      <c r="H1366" s="149"/>
      <c r="I1366" s="280"/>
      <c r="J1366" s="267"/>
      <c r="K1366" s="152">
        <v>1</v>
      </c>
      <c r="L1366" s="153">
        <v>200</v>
      </c>
      <c r="M1366" s="281" t="s">
        <v>1385</v>
      </c>
      <c r="N1366" s="119" t="s">
        <v>110</v>
      </c>
      <c r="O1366" s="120">
        <v>2</v>
      </c>
      <c r="P1366" s="155" t="s">
        <v>227</v>
      </c>
      <c r="Q1366" s="155">
        <v>0</v>
      </c>
      <c r="R1366" s="155" t="s">
        <v>295</v>
      </c>
      <c r="S1366" s="156" t="s">
        <v>1386</v>
      </c>
      <c r="T1366" s="156">
        <v>0</v>
      </c>
      <c r="U1366" s="156">
        <v>0</v>
      </c>
      <c r="V1366" s="157">
        <v>0</v>
      </c>
      <c r="W1366" s="158">
        <v>47</v>
      </c>
      <c r="X1366" s="159">
        <v>4</v>
      </c>
      <c r="Y1366" s="160">
        <v>8</v>
      </c>
      <c r="Z1366" s="161">
        <f t="shared" ref="Z1366:Z1373" si="433">K1366*L1366*W1366*Y1366/12/1000</f>
        <v>6.2666666666666666</v>
      </c>
      <c r="AA1366" s="155">
        <v>0</v>
      </c>
      <c r="AB1366" s="162" t="s">
        <v>80</v>
      </c>
      <c r="AC1366" s="163" t="s">
        <v>56</v>
      </c>
      <c r="AD1366" s="164" t="s">
        <v>56</v>
      </c>
      <c r="AE1366" s="163" t="s">
        <v>56</v>
      </c>
      <c r="AF1366" s="164">
        <f t="shared" ref="AF1366:AF1373" si="434">$B$2*Z1366/Y1366</f>
        <v>23.5</v>
      </c>
      <c r="AG1366" s="165">
        <f t="shared" ref="AG1366:AG1373" si="435">Y1366*AF1366*120</f>
        <v>22560</v>
      </c>
      <c r="AH1366" s="166" t="s">
        <v>113</v>
      </c>
      <c r="AI1366" s="167"/>
      <c r="AJ1366" s="168"/>
      <c r="AK1366" s="169"/>
      <c r="AL1366" s="170"/>
      <c r="AM1366" s="171"/>
      <c r="AN1366" s="172"/>
      <c r="AO1366" s="173">
        <f t="shared" si="414"/>
        <v>0</v>
      </c>
      <c r="AP1366" s="174" t="s">
        <v>82</v>
      </c>
      <c r="AQ1366" s="175" t="str" cm="1">
        <f t="array" ref="AQ1366">_xlfn.IFS(OR($G1366="公衆街路灯A",$G1366="定額電灯"),$G1366&amp;AP1366,COUNTIF(G1366,"*従量電灯*"),G1366,1,"-")</f>
        <v>従量電灯</v>
      </c>
      <c r="AR1366" s="176" t="str" cm="1">
        <f t="array" ref="AR1366">_xlfn.IFS($AN1366=0,"-",OR($AH1366="対象外",$AH1366="-"),"-",OR($G1366="公衆街路灯A",$G1366="定額電灯"),_xlfn.XLOOKUP($AQ1366,削除禁止_電灯料金!$B:$B,削除禁止_電灯料金!$E:$E,0),1,"-")</f>
        <v>-</v>
      </c>
      <c r="AS1366" s="177" t="str" cm="1">
        <f t="array" ref="AS1366">_xlfn.IFS($AR1366="-","-",OR($G1366="公衆街路灯A",$G1366="定額電灯"),_xlfn.XLOOKUP(AQ1366,削除禁止_電灯料金!$B:$B,削除禁止_電灯料金!$D:$D,0),1,"-")</f>
        <v>-</v>
      </c>
      <c r="AT1366" s="176">
        <f>IFERROR(IF(OR($G1366="公衆街路灯A",$G1366="定額電灯"),"-",ROUND((_xlfn.XLOOKUP($AQ1366,削除禁止_電灯料金!$B:$B,削除禁止_電灯料金!$E:$E)*AM1366/1000*$K1366*$L1366/12),2)),"-")</f>
        <v>0</v>
      </c>
      <c r="AU1366" s="177">
        <f>IFERROR(IF(OR($G1366="公衆街路灯A",$G1366="定額電灯"),"-",ROUND((AM1366/1000*$K1366*$L1366/12)*_xlfn.XLOOKUP($A1366,削除禁止_電灯料金!K:K,削除禁止_電灯料金!M:M,"-"),2)),"-")</f>
        <v>0</v>
      </c>
      <c r="AV1366" s="178">
        <f>IFERROR(IF(OR($G1366="公衆街路灯A",$G1366="定額電灯"),ROUND((((AR1366+AS1366)*AN1366))*12*_xlfn.XLOOKUP($A1366,削除禁止_電灯料金!K:K,削除禁止_電灯料金!N:N),0),ROUND((AT1366+AU1366)*AN1366*12*_xlfn.XLOOKUP($A1366,削除禁止_電灯料金!K:K,削除禁止_電灯料金!N:N),0)),0)</f>
        <v>0</v>
      </c>
      <c r="AW1366" s="145"/>
    </row>
    <row r="1367" spans="1:49" ht="30" customHeight="1">
      <c r="A1367" s="1">
        <v>21</v>
      </c>
      <c r="B1367" s="41" t="s">
        <v>1351</v>
      </c>
      <c r="C1367" s="42"/>
      <c r="D1367" s="146" t="s">
        <v>625</v>
      </c>
      <c r="E1367" s="147" t="s">
        <v>71</v>
      </c>
      <c r="F1367" s="148" t="s">
        <v>1384</v>
      </c>
      <c r="G1367" s="148" t="s">
        <v>73</v>
      </c>
      <c r="H1367" s="149"/>
      <c r="I1367" s="280"/>
      <c r="J1367" s="267"/>
      <c r="K1367" s="152">
        <v>1</v>
      </c>
      <c r="L1367" s="153">
        <v>200</v>
      </c>
      <c r="M1367" s="281" t="s">
        <v>1387</v>
      </c>
      <c r="N1367" s="119" t="s">
        <v>110</v>
      </c>
      <c r="O1367" s="120">
        <v>2</v>
      </c>
      <c r="P1367" s="155" t="s">
        <v>227</v>
      </c>
      <c r="Q1367" s="155">
        <v>0</v>
      </c>
      <c r="R1367" s="155" t="s">
        <v>295</v>
      </c>
      <c r="S1367" s="156" t="s">
        <v>1388</v>
      </c>
      <c r="T1367" s="156">
        <v>0</v>
      </c>
      <c r="U1367" s="156">
        <v>0</v>
      </c>
      <c r="V1367" s="157">
        <v>0</v>
      </c>
      <c r="W1367" s="158">
        <v>47</v>
      </c>
      <c r="X1367" s="159">
        <v>4</v>
      </c>
      <c r="Y1367" s="160">
        <v>8</v>
      </c>
      <c r="Z1367" s="161">
        <f t="shared" si="433"/>
        <v>6.2666666666666666</v>
      </c>
      <c r="AA1367" s="155">
        <v>0</v>
      </c>
      <c r="AB1367" s="162" t="s">
        <v>80</v>
      </c>
      <c r="AC1367" s="163" t="s">
        <v>56</v>
      </c>
      <c r="AD1367" s="164" t="s">
        <v>56</v>
      </c>
      <c r="AE1367" s="163" t="s">
        <v>56</v>
      </c>
      <c r="AF1367" s="164">
        <f t="shared" si="434"/>
        <v>23.5</v>
      </c>
      <c r="AG1367" s="165">
        <f t="shared" si="435"/>
        <v>22560</v>
      </c>
      <c r="AH1367" s="166" t="s">
        <v>113</v>
      </c>
      <c r="AI1367" s="167"/>
      <c r="AJ1367" s="168"/>
      <c r="AK1367" s="169"/>
      <c r="AL1367" s="170"/>
      <c r="AM1367" s="171"/>
      <c r="AN1367" s="172"/>
      <c r="AO1367" s="173">
        <f t="shared" si="414"/>
        <v>0</v>
      </c>
      <c r="AP1367" s="174" t="s">
        <v>82</v>
      </c>
      <c r="AQ1367" s="175" t="str" cm="1">
        <f t="array" ref="AQ1367">_xlfn.IFS(OR($G1367="公衆街路灯A",$G1367="定額電灯"),$G1367&amp;AP1367,COUNTIF(G1367,"*従量電灯*"),G1367,1,"-")</f>
        <v>従量電灯</v>
      </c>
      <c r="AR1367" s="176" t="str" cm="1">
        <f t="array" ref="AR1367">_xlfn.IFS($AN1367=0,"-",OR($AH1367="対象外",$AH1367="-"),"-",OR($G1367="公衆街路灯A",$G1367="定額電灯"),_xlfn.XLOOKUP($AQ1367,削除禁止_電灯料金!$B:$B,削除禁止_電灯料金!$E:$E,0),1,"-")</f>
        <v>-</v>
      </c>
      <c r="AS1367" s="177" t="str" cm="1">
        <f t="array" ref="AS1367">_xlfn.IFS($AR1367="-","-",OR($G1367="公衆街路灯A",$G1367="定額電灯"),_xlfn.XLOOKUP(AQ1367,削除禁止_電灯料金!$B:$B,削除禁止_電灯料金!$D:$D,0),1,"-")</f>
        <v>-</v>
      </c>
      <c r="AT1367" s="176">
        <f>IFERROR(IF(OR($G1367="公衆街路灯A",$G1367="定額電灯"),"-",ROUND((_xlfn.XLOOKUP($AQ1367,削除禁止_電灯料金!$B:$B,削除禁止_電灯料金!$E:$E)*AM1367/1000*$K1367*$L1367/12),2)),"-")</f>
        <v>0</v>
      </c>
      <c r="AU1367" s="177">
        <f>IFERROR(IF(OR($G1367="公衆街路灯A",$G1367="定額電灯"),"-",ROUND((AM1367/1000*$K1367*$L1367/12)*_xlfn.XLOOKUP($A1367,削除禁止_電灯料金!K:K,削除禁止_電灯料金!M:M,"-"),2)),"-")</f>
        <v>0</v>
      </c>
      <c r="AV1367" s="178">
        <f>IFERROR(IF(OR($G1367="公衆街路灯A",$G1367="定額電灯"),ROUND((((AR1367+AS1367)*AN1367))*12*_xlfn.XLOOKUP($A1367,削除禁止_電灯料金!K:K,削除禁止_電灯料金!N:N),0),ROUND((AT1367+AU1367)*AN1367*12*_xlfn.XLOOKUP($A1367,削除禁止_電灯料金!K:K,削除禁止_電灯料金!N:N),0)),0)</f>
        <v>0</v>
      </c>
      <c r="AW1367" s="145"/>
    </row>
    <row r="1368" spans="1:49" ht="30" customHeight="1">
      <c r="A1368" s="1">
        <v>21</v>
      </c>
      <c r="B1368" s="41" t="s">
        <v>1351</v>
      </c>
      <c r="C1368" s="42"/>
      <c r="D1368" s="146" t="s">
        <v>625</v>
      </c>
      <c r="E1368" s="147" t="s">
        <v>71</v>
      </c>
      <c r="F1368" s="148" t="s">
        <v>1384</v>
      </c>
      <c r="G1368" s="148" t="s">
        <v>73</v>
      </c>
      <c r="H1368" s="149"/>
      <c r="I1368" s="280"/>
      <c r="J1368" s="267"/>
      <c r="K1368" s="152">
        <v>1</v>
      </c>
      <c r="L1368" s="153">
        <v>200</v>
      </c>
      <c r="M1368" s="281" t="s">
        <v>1389</v>
      </c>
      <c r="N1368" s="119" t="s">
        <v>110</v>
      </c>
      <c r="O1368" s="120">
        <v>2</v>
      </c>
      <c r="P1368" s="155" t="s">
        <v>227</v>
      </c>
      <c r="Q1368" s="155">
        <v>0</v>
      </c>
      <c r="R1368" s="155" t="s">
        <v>295</v>
      </c>
      <c r="S1368" s="156" t="s">
        <v>1386</v>
      </c>
      <c r="T1368" s="156">
        <v>0</v>
      </c>
      <c r="U1368" s="156">
        <v>0</v>
      </c>
      <c r="V1368" s="157">
        <v>0</v>
      </c>
      <c r="W1368" s="158">
        <v>47</v>
      </c>
      <c r="X1368" s="159">
        <v>2</v>
      </c>
      <c r="Y1368" s="160">
        <v>4</v>
      </c>
      <c r="Z1368" s="161">
        <f t="shared" si="433"/>
        <v>3.1333333333333333</v>
      </c>
      <c r="AA1368" s="155">
        <v>0</v>
      </c>
      <c r="AB1368" s="162" t="s">
        <v>80</v>
      </c>
      <c r="AC1368" s="163" t="s">
        <v>56</v>
      </c>
      <c r="AD1368" s="164" t="s">
        <v>56</v>
      </c>
      <c r="AE1368" s="163" t="s">
        <v>56</v>
      </c>
      <c r="AF1368" s="164">
        <f t="shared" si="434"/>
        <v>23.5</v>
      </c>
      <c r="AG1368" s="165">
        <f t="shared" si="435"/>
        <v>11280</v>
      </c>
      <c r="AH1368" s="166" t="s">
        <v>113</v>
      </c>
      <c r="AI1368" s="167"/>
      <c r="AJ1368" s="168"/>
      <c r="AK1368" s="169"/>
      <c r="AL1368" s="170"/>
      <c r="AM1368" s="171"/>
      <c r="AN1368" s="172"/>
      <c r="AO1368" s="173">
        <f t="shared" si="414"/>
        <v>0</v>
      </c>
      <c r="AP1368" s="174" t="s">
        <v>82</v>
      </c>
      <c r="AQ1368" s="175" t="str" cm="1">
        <f t="array" ref="AQ1368">_xlfn.IFS(OR($G1368="公衆街路灯A",$G1368="定額電灯"),$G1368&amp;AP1368,COUNTIF(G1368,"*従量電灯*"),G1368,1,"-")</f>
        <v>従量電灯</v>
      </c>
      <c r="AR1368" s="176" t="str" cm="1">
        <f t="array" ref="AR1368">_xlfn.IFS($AN1368=0,"-",OR($AH1368="対象外",$AH1368="-"),"-",OR($G1368="公衆街路灯A",$G1368="定額電灯"),_xlfn.XLOOKUP($AQ1368,削除禁止_電灯料金!$B:$B,削除禁止_電灯料金!$E:$E,0),1,"-")</f>
        <v>-</v>
      </c>
      <c r="AS1368" s="177" t="str" cm="1">
        <f t="array" ref="AS1368">_xlfn.IFS($AR1368="-","-",OR($G1368="公衆街路灯A",$G1368="定額電灯"),_xlfn.XLOOKUP(AQ1368,削除禁止_電灯料金!$B:$B,削除禁止_電灯料金!$D:$D,0),1,"-")</f>
        <v>-</v>
      </c>
      <c r="AT1368" s="176">
        <f>IFERROR(IF(OR($G1368="公衆街路灯A",$G1368="定額電灯"),"-",ROUND((_xlfn.XLOOKUP($AQ1368,削除禁止_電灯料金!$B:$B,削除禁止_電灯料金!$E:$E)*AM1368/1000*$K1368*$L1368/12),2)),"-")</f>
        <v>0</v>
      </c>
      <c r="AU1368" s="177">
        <f>IFERROR(IF(OR($G1368="公衆街路灯A",$G1368="定額電灯"),"-",ROUND((AM1368/1000*$K1368*$L1368/12)*_xlfn.XLOOKUP($A1368,削除禁止_電灯料金!K:K,削除禁止_電灯料金!M:M,"-"),2)),"-")</f>
        <v>0</v>
      </c>
      <c r="AV1368" s="178">
        <f>IFERROR(IF(OR($G1368="公衆街路灯A",$G1368="定額電灯"),ROUND((((AR1368+AS1368)*AN1368))*12*_xlfn.XLOOKUP($A1368,削除禁止_電灯料金!K:K,削除禁止_電灯料金!N:N),0),ROUND((AT1368+AU1368)*AN1368*12*_xlfn.XLOOKUP($A1368,削除禁止_電灯料金!K:K,削除禁止_電灯料金!N:N),0)),0)</f>
        <v>0</v>
      </c>
      <c r="AW1368" s="145"/>
    </row>
    <row r="1369" spans="1:49" ht="30" customHeight="1">
      <c r="A1369" s="1">
        <v>21</v>
      </c>
      <c r="B1369" s="41" t="s">
        <v>1351</v>
      </c>
      <c r="C1369" s="42"/>
      <c r="D1369" s="146" t="s">
        <v>625</v>
      </c>
      <c r="E1369" s="147" t="s">
        <v>71</v>
      </c>
      <c r="F1369" s="148" t="s">
        <v>1384</v>
      </c>
      <c r="G1369" s="148" t="s">
        <v>73</v>
      </c>
      <c r="H1369" s="149"/>
      <c r="I1369" s="280"/>
      <c r="J1369" s="267"/>
      <c r="K1369" s="152">
        <v>1</v>
      </c>
      <c r="L1369" s="153">
        <v>200</v>
      </c>
      <c r="M1369" s="281" t="s">
        <v>1390</v>
      </c>
      <c r="N1369" s="119" t="s">
        <v>110</v>
      </c>
      <c r="O1369" s="120">
        <v>2</v>
      </c>
      <c r="P1369" s="155" t="s">
        <v>227</v>
      </c>
      <c r="Q1369" s="155">
        <v>0</v>
      </c>
      <c r="R1369" s="155" t="s">
        <v>295</v>
      </c>
      <c r="S1369" s="156" t="s">
        <v>1391</v>
      </c>
      <c r="T1369" s="156">
        <v>0</v>
      </c>
      <c r="U1369" s="156">
        <v>0</v>
      </c>
      <c r="V1369" s="157">
        <v>0</v>
      </c>
      <c r="W1369" s="158">
        <v>47</v>
      </c>
      <c r="X1369" s="159">
        <v>4</v>
      </c>
      <c r="Y1369" s="160">
        <v>8</v>
      </c>
      <c r="Z1369" s="161">
        <f t="shared" si="433"/>
        <v>6.2666666666666666</v>
      </c>
      <c r="AA1369" s="155">
        <v>0</v>
      </c>
      <c r="AB1369" s="162" t="s">
        <v>80</v>
      </c>
      <c r="AC1369" s="163" t="s">
        <v>56</v>
      </c>
      <c r="AD1369" s="164" t="s">
        <v>56</v>
      </c>
      <c r="AE1369" s="163" t="s">
        <v>56</v>
      </c>
      <c r="AF1369" s="164">
        <f t="shared" si="434"/>
        <v>23.5</v>
      </c>
      <c r="AG1369" s="165">
        <f t="shared" si="435"/>
        <v>22560</v>
      </c>
      <c r="AH1369" s="166" t="s">
        <v>113</v>
      </c>
      <c r="AI1369" s="167"/>
      <c r="AJ1369" s="168"/>
      <c r="AK1369" s="169"/>
      <c r="AL1369" s="170"/>
      <c r="AM1369" s="171"/>
      <c r="AN1369" s="172"/>
      <c r="AO1369" s="173">
        <f t="shared" si="414"/>
        <v>0</v>
      </c>
      <c r="AP1369" s="174" t="s">
        <v>82</v>
      </c>
      <c r="AQ1369" s="175" t="str" cm="1">
        <f t="array" ref="AQ1369">_xlfn.IFS(OR($G1369="公衆街路灯A",$G1369="定額電灯"),$G1369&amp;AP1369,COUNTIF(G1369,"*従量電灯*"),G1369,1,"-")</f>
        <v>従量電灯</v>
      </c>
      <c r="AR1369" s="176" t="str" cm="1">
        <f t="array" ref="AR1369">_xlfn.IFS($AN1369=0,"-",OR($AH1369="対象外",$AH1369="-"),"-",OR($G1369="公衆街路灯A",$G1369="定額電灯"),_xlfn.XLOOKUP($AQ1369,削除禁止_電灯料金!$B:$B,削除禁止_電灯料金!$E:$E,0),1,"-")</f>
        <v>-</v>
      </c>
      <c r="AS1369" s="177" t="str" cm="1">
        <f t="array" ref="AS1369">_xlfn.IFS($AR1369="-","-",OR($G1369="公衆街路灯A",$G1369="定額電灯"),_xlfn.XLOOKUP(AQ1369,削除禁止_電灯料金!$B:$B,削除禁止_電灯料金!$D:$D,0),1,"-")</f>
        <v>-</v>
      </c>
      <c r="AT1369" s="176">
        <f>IFERROR(IF(OR($G1369="公衆街路灯A",$G1369="定額電灯"),"-",ROUND((_xlfn.XLOOKUP($AQ1369,削除禁止_電灯料金!$B:$B,削除禁止_電灯料金!$E:$E)*AM1369/1000*$K1369*$L1369/12),2)),"-")</f>
        <v>0</v>
      </c>
      <c r="AU1369" s="177">
        <f>IFERROR(IF(OR($G1369="公衆街路灯A",$G1369="定額電灯"),"-",ROUND((AM1369/1000*$K1369*$L1369/12)*_xlfn.XLOOKUP($A1369,削除禁止_電灯料金!K:K,削除禁止_電灯料金!M:M,"-"),2)),"-")</f>
        <v>0</v>
      </c>
      <c r="AV1369" s="178">
        <f>IFERROR(IF(OR($G1369="公衆街路灯A",$G1369="定額電灯"),ROUND((((AR1369+AS1369)*AN1369))*12*_xlfn.XLOOKUP($A1369,削除禁止_電灯料金!K:K,削除禁止_電灯料金!N:N),0),ROUND((AT1369+AU1369)*AN1369*12*_xlfn.XLOOKUP($A1369,削除禁止_電灯料金!K:K,削除禁止_電灯料金!N:N),0)),0)</f>
        <v>0</v>
      </c>
      <c r="AW1369" s="145"/>
    </row>
    <row r="1370" spans="1:49" ht="30" customHeight="1">
      <c r="A1370" s="1">
        <v>21</v>
      </c>
      <c r="B1370" s="41" t="s">
        <v>1351</v>
      </c>
      <c r="C1370" s="42"/>
      <c r="D1370" s="146" t="s">
        <v>625</v>
      </c>
      <c r="E1370" s="147" t="s">
        <v>71</v>
      </c>
      <c r="F1370" s="148" t="s">
        <v>1384</v>
      </c>
      <c r="G1370" s="148" t="s">
        <v>73</v>
      </c>
      <c r="H1370" s="149"/>
      <c r="I1370" s="280"/>
      <c r="J1370" s="267"/>
      <c r="K1370" s="152">
        <v>1</v>
      </c>
      <c r="L1370" s="153">
        <v>200</v>
      </c>
      <c r="M1370" s="281" t="s">
        <v>1392</v>
      </c>
      <c r="N1370" s="119" t="s">
        <v>110</v>
      </c>
      <c r="O1370" s="120">
        <v>2</v>
      </c>
      <c r="P1370" s="155" t="s">
        <v>227</v>
      </c>
      <c r="Q1370" s="155">
        <v>0</v>
      </c>
      <c r="R1370" s="155" t="s">
        <v>295</v>
      </c>
      <c r="S1370" s="156" t="s">
        <v>1388</v>
      </c>
      <c r="T1370" s="156">
        <v>0</v>
      </c>
      <c r="U1370" s="156">
        <v>0</v>
      </c>
      <c r="V1370" s="157">
        <v>0</v>
      </c>
      <c r="W1370" s="158">
        <v>47</v>
      </c>
      <c r="X1370" s="159">
        <v>2</v>
      </c>
      <c r="Y1370" s="160">
        <v>4</v>
      </c>
      <c r="Z1370" s="161">
        <f t="shared" si="433"/>
        <v>3.1333333333333333</v>
      </c>
      <c r="AA1370" s="155">
        <v>0</v>
      </c>
      <c r="AB1370" s="162" t="s">
        <v>80</v>
      </c>
      <c r="AC1370" s="163" t="s">
        <v>56</v>
      </c>
      <c r="AD1370" s="164" t="s">
        <v>56</v>
      </c>
      <c r="AE1370" s="163" t="s">
        <v>56</v>
      </c>
      <c r="AF1370" s="164">
        <f t="shared" si="434"/>
        <v>23.5</v>
      </c>
      <c r="AG1370" s="165">
        <f t="shared" si="435"/>
        <v>11280</v>
      </c>
      <c r="AH1370" s="166" t="s">
        <v>113</v>
      </c>
      <c r="AI1370" s="167"/>
      <c r="AJ1370" s="168"/>
      <c r="AK1370" s="169"/>
      <c r="AL1370" s="170"/>
      <c r="AM1370" s="171"/>
      <c r="AN1370" s="172"/>
      <c r="AO1370" s="173">
        <f t="shared" si="414"/>
        <v>0</v>
      </c>
      <c r="AP1370" s="174" t="s">
        <v>82</v>
      </c>
      <c r="AQ1370" s="175" t="str" cm="1">
        <f t="array" ref="AQ1370">_xlfn.IFS(OR($G1370="公衆街路灯A",$G1370="定額電灯"),$G1370&amp;AP1370,COUNTIF(G1370,"*従量電灯*"),G1370,1,"-")</f>
        <v>従量電灯</v>
      </c>
      <c r="AR1370" s="176" t="str" cm="1">
        <f t="array" ref="AR1370">_xlfn.IFS($AN1370=0,"-",OR($AH1370="対象外",$AH1370="-"),"-",OR($G1370="公衆街路灯A",$G1370="定額電灯"),_xlfn.XLOOKUP($AQ1370,削除禁止_電灯料金!$B:$B,削除禁止_電灯料金!$E:$E,0),1,"-")</f>
        <v>-</v>
      </c>
      <c r="AS1370" s="177" t="str" cm="1">
        <f t="array" ref="AS1370">_xlfn.IFS($AR1370="-","-",OR($G1370="公衆街路灯A",$G1370="定額電灯"),_xlfn.XLOOKUP(AQ1370,削除禁止_電灯料金!$B:$B,削除禁止_電灯料金!$D:$D,0),1,"-")</f>
        <v>-</v>
      </c>
      <c r="AT1370" s="176">
        <f>IFERROR(IF(OR($G1370="公衆街路灯A",$G1370="定額電灯"),"-",ROUND((_xlfn.XLOOKUP($AQ1370,削除禁止_電灯料金!$B:$B,削除禁止_電灯料金!$E:$E)*AM1370/1000*$K1370*$L1370/12),2)),"-")</f>
        <v>0</v>
      </c>
      <c r="AU1370" s="177">
        <f>IFERROR(IF(OR($G1370="公衆街路灯A",$G1370="定額電灯"),"-",ROUND((AM1370/1000*$K1370*$L1370/12)*_xlfn.XLOOKUP($A1370,削除禁止_電灯料金!K:K,削除禁止_電灯料金!M:M,"-"),2)),"-")</f>
        <v>0</v>
      </c>
      <c r="AV1370" s="178">
        <f>IFERROR(IF(OR($G1370="公衆街路灯A",$G1370="定額電灯"),ROUND((((AR1370+AS1370)*AN1370))*12*_xlfn.XLOOKUP($A1370,削除禁止_電灯料金!K:K,削除禁止_電灯料金!N:N),0),ROUND((AT1370+AU1370)*AN1370*12*_xlfn.XLOOKUP($A1370,削除禁止_電灯料金!K:K,削除禁止_電灯料金!N:N),0)),0)</f>
        <v>0</v>
      </c>
      <c r="AW1370" s="145"/>
    </row>
    <row r="1371" spans="1:49" ht="30" customHeight="1">
      <c r="A1371" s="1">
        <v>21</v>
      </c>
      <c r="B1371" s="41" t="s">
        <v>1351</v>
      </c>
      <c r="C1371" s="42"/>
      <c r="D1371" s="146" t="s">
        <v>625</v>
      </c>
      <c r="E1371" s="147" t="s">
        <v>71</v>
      </c>
      <c r="F1371" s="148" t="s">
        <v>1384</v>
      </c>
      <c r="G1371" s="148" t="s">
        <v>73</v>
      </c>
      <c r="H1371" s="149"/>
      <c r="I1371" s="280"/>
      <c r="J1371" s="267"/>
      <c r="K1371" s="152">
        <v>24</v>
      </c>
      <c r="L1371" s="153">
        <v>365</v>
      </c>
      <c r="M1371" s="281" t="s">
        <v>1365</v>
      </c>
      <c r="N1371" s="119" t="s">
        <v>86</v>
      </c>
      <c r="O1371" s="120">
        <v>1</v>
      </c>
      <c r="P1371" s="155" t="s">
        <v>189</v>
      </c>
      <c r="Q1371" s="155">
        <v>0</v>
      </c>
      <c r="R1371" s="155" t="s">
        <v>88</v>
      </c>
      <c r="S1371" s="156">
        <v>0</v>
      </c>
      <c r="T1371" s="156">
        <v>0</v>
      </c>
      <c r="U1371" s="156">
        <v>0</v>
      </c>
      <c r="V1371" s="157" t="s">
        <v>1362</v>
      </c>
      <c r="W1371" s="158">
        <v>3.8</v>
      </c>
      <c r="X1371" s="159">
        <v>2</v>
      </c>
      <c r="Y1371" s="160">
        <v>2</v>
      </c>
      <c r="Z1371" s="161">
        <f t="shared" si="433"/>
        <v>5.548</v>
      </c>
      <c r="AA1371" s="155">
        <v>0</v>
      </c>
      <c r="AB1371" s="162" t="s">
        <v>80</v>
      </c>
      <c r="AC1371" s="163" t="s">
        <v>56</v>
      </c>
      <c r="AD1371" s="164" t="s">
        <v>56</v>
      </c>
      <c r="AE1371" s="163" t="s">
        <v>56</v>
      </c>
      <c r="AF1371" s="164">
        <f t="shared" si="434"/>
        <v>83.22</v>
      </c>
      <c r="AG1371" s="165">
        <f t="shared" si="435"/>
        <v>19972.8</v>
      </c>
      <c r="AH1371" s="166" t="s">
        <v>81</v>
      </c>
      <c r="AI1371" s="167"/>
      <c r="AJ1371" s="168"/>
      <c r="AK1371" s="169"/>
      <c r="AL1371" s="170"/>
      <c r="AM1371" s="171"/>
      <c r="AN1371" s="172"/>
      <c r="AO1371" s="173">
        <f t="shared" si="414"/>
        <v>0</v>
      </c>
      <c r="AP1371" s="174" t="s">
        <v>82</v>
      </c>
      <c r="AQ1371" s="175" t="str" cm="1">
        <f t="array" ref="AQ1371">_xlfn.IFS(OR($G1371="公衆街路灯A",$G1371="定額電灯"),$G1371&amp;AP1371,COUNTIF(G1371,"*従量電灯*"),G1371,1,"-")</f>
        <v>従量電灯</v>
      </c>
      <c r="AR1371" s="176" t="str" cm="1">
        <f t="array" ref="AR1371">_xlfn.IFS($AN1371=0,"-",OR($AH1371="対象外",$AH1371="-"),"-",OR($G1371="公衆街路灯A",$G1371="定額電灯"),_xlfn.XLOOKUP($AQ1371,削除禁止_電灯料金!$B:$B,削除禁止_電灯料金!$E:$E,0),1,"-")</f>
        <v>-</v>
      </c>
      <c r="AS1371" s="177" t="str" cm="1">
        <f t="array" ref="AS1371">_xlfn.IFS($AR1371="-","-",OR($G1371="公衆街路灯A",$G1371="定額電灯"),_xlfn.XLOOKUP(AQ1371,削除禁止_電灯料金!$B:$B,削除禁止_電灯料金!$D:$D,0),1,"-")</f>
        <v>-</v>
      </c>
      <c r="AT1371" s="176">
        <f>IFERROR(IF(OR($G1371="公衆街路灯A",$G1371="定額電灯"),"-",ROUND((_xlfn.XLOOKUP($AQ1371,削除禁止_電灯料金!$B:$B,削除禁止_電灯料金!$E:$E)*AM1371/1000*$K1371*$L1371/12),2)),"-")</f>
        <v>0</v>
      </c>
      <c r="AU1371" s="177">
        <f>IFERROR(IF(OR($G1371="公衆街路灯A",$G1371="定額電灯"),"-",ROUND((AM1371/1000*$K1371*$L1371/12)*_xlfn.XLOOKUP($A1371,削除禁止_電灯料金!K:K,削除禁止_電灯料金!M:M,"-"),2)),"-")</f>
        <v>0</v>
      </c>
      <c r="AV1371" s="178">
        <f>IFERROR(IF(OR($G1371="公衆街路灯A",$G1371="定額電灯"),ROUND((((AR1371+AS1371)*AN1371))*12*_xlfn.XLOOKUP($A1371,削除禁止_電灯料金!K:K,削除禁止_電灯料金!N:N),0),ROUND((AT1371+AU1371)*AN1371*12*_xlfn.XLOOKUP($A1371,削除禁止_電灯料金!K:K,削除禁止_電灯料金!N:N),0)),0)</f>
        <v>0</v>
      </c>
      <c r="AW1371" s="145"/>
    </row>
    <row r="1372" spans="1:49" ht="30" customHeight="1">
      <c r="A1372" s="1">
        <v>21</v>
      </c>
      <c r="B1372" s="41" t="s">
        <v>1351</v>
      </c>
      <c r="C1372" s="42"/>
      <c r="D1372" s="146" t="s">
        <v>625</v>
      </c>
      <c r="E1372" s="147" t="s">
        <v>71</v>
      </c>
      <c r="F1372" s="148" t="s">
        <v>1384</v>
      </c>
      <c r="G1372" s="148" t="s">
        <v>73</v>
      </c>
      <c r="H1372" s="149"/>
      <c r="I1372" s="280"/>
      <c r="J1372" s="267"/>
      <c r="K1372" s="152">
        <v>24</v>
      </c>
      <c r="L1372" s="153">
        <v>365</v>
      </c>
      <c r="M1372" s="281" t="s">
        <v>1379</v>
      </c>
      <c r="N1372" s="119" t="s">
        <v>164</v>
      </c>
      <c r="O1372" s="120">
        <v>1</v>
      </c>
      <c r="P1372" s="155" t="s">
        <v>383</v>
      </c>
      <c r="Q1372" s="155">
        <v>0</v>
      </c>
      <c r="R1372" s="155">
        <v>0</v>
      </c>
      <c r="S1372" s="156" t="s">
        <v>106</v>
      </c>
      <c r="T1372" s="156" t="s">
        <v>1380</v>
      </c>
      <c r="U1372" s="156">
        <v>0</v>
      </c>
      <c r="V1372" s="157">
        <v>0</v>
      </c>
      <c r="W1372" s="158">
        <v>13</v>
      </c>
      <c r="X1372" s="159">
        <v>2</v>
      </c>
      <c r="Y1372" s="160">
        <v>2</v>
      </c>
      <c r="Z1372" s="161">
        <f t="shared" si="433"/>
        <v>18.98</v>
      </c>
      <c r="AA1372" s="155">
        <v>0</v>
      </c>
      <c r="AB1372" s="162" t="s">
        <v>80</v>
      </c>
      <c r="AC1372" s="163" t="s">
        <v>56</v>
      </c>
      <c r="AD1372" s="164" t="s">
        <v>56</v>
      </c>
      <c r="AE1372" s="163" t="s">
        <v>56</v>
      </c>
      <c r="AF1372" s="164">
        <f t="shared" si="434"/>
        <v>284.7</v>
      </c>
      <c r="AG1372" s="165">
        <f t="shared" si="435"/>
        <v>68328</v>
      </c>
      <c r="AH1372" s="166" t="s">
        <v>81</v>
      </c>
      <c r="AI1372" s="167"/>
      <c r="AJ1372" s="168"/>
      <c r="AK1372" s="169"/>
      <c r="AL1372" s="170"/>
      <c r="AM1372" s="171"/>
      <c r="AN1372" s="172"/>
      <c r="AO1372" s="173">
        <f t="shared" si="414"/>
        <v>0</v>
      </c>
      <c r="AP1372" s="174" t="s">
        <v>82</v>
      </c>
      <c r="AQ1372" s="175" t="str" cm="1">
        <f t="array" ref="AQ1372">_xlfn.IFS(OR($G1372="公衆街路灯A",$G1372="定額電灯"),$G1372&amp;AP1372,COUNTIF(G1372,"*従量電灯*"),G1372,1,"-")</f>
        <v>従量電灯</v>
      </c>
      <c r="AR1372" s="176" t="str" cm="1">
        <f t="array" ref="AR1372">_xlfn.IFS($AN1372=0,"-",OR($AH1372="対象外",$AH1372="-"),"-",OR($G1372="公衆街路灯A",$G1372="定額電灯"),_xlfn.XLOOKUP($AQ1372,削除禁止_電灯料金!$B:$B,削除禁止_電灯料金!$E:$E,0),1,"-")</f>
        <v>-</v>
      </c>
      <c r="AS1372" s="177" t="str" cm="1">
        <f t="array" ref="AS1372">_xlfn.IFS($AR1372="-","-",OR($G1372="公衆街路灯A",$G1372="定額電灯"),_xlfn.XLOOKUP(AQ1372,削除禁止_電灯料金!$B:$B,削除禁止_電灯料金!$D:$D,0),1,"-")</f>
        <v>-</v>
      </c>
      <c r="AT1372" s="176">
        <f>IFERROR(IF(OR($G1372="公衆街路灯A",$G1372="定額電灯"),"-",ROUND((_xlfn.XLOOKUP($AQ1372,削除禁止_電灯料金!$B:$B,削除禁止_電灯料金!$E:$E)*AM1372/1000*$K1372*$L1372/12),2)),"-")</f>
        <v>0</v>
      </c>
      <c r="AU1372" s="177">
        <f>IFERROR(IF(OR($G1372="公衆街路灯A",$G1372="定額電灯"),"-",ROUND((AM1372/1000*$K1372*$L1372/12)*_xlfn.XLOOKUP($A1372,削除禁止_電灯料金!K:K,削除禁止_電灯料金!M:M,"-"),2)),"-")</f>
        <v>0</v>
      </c>
      <c r="AV1372" s="178">
        <f>IFERROR(IF(OR($G1372="公衆街路灯A",$G1372="定額電灯"),ROUND((((AR1372+AS1372)*AN1372))*12*_xlfn.XLOOKUP($A1372,削除禁止_電灯料金!K:K,削除禁止_電灯料金!N:N),0),ROUND((AT1372+AU1372)*AN1372*12*_xlfn.XLOOKUP($A1372,削除禁止_電灯料金!K:K,削除禁止_電灯料金!N:N),0)),0)</f>
        <v>0</v>
      </c>
      <c r="AW1372" s="145"/>
    </row>
    <row r="1373" spans="1:49" ht="30" customHeight="1">
      <c r="A1373" s="1">
        <v>21</v>
      </c>
      <c r="B1373" s="41" t="s">
        <v>1351</v>
      </c>
      <c r="C1373" s="42"/>
      <c r="D1373" s="146" t="s">
        <v>625</v>
      </c>
      <c r="E1373" s="147" t="s">
        <v>71</v>
      </c>
      <c r="F1373" s="148" t="s">
        <v>1384</v>
      </c>
      <c r="G1373" s="148" t="s">
        <v>73</v>
      </c>
      <c r="H1373" s="149"/>
      <c r="I1373" s="280"/>
      <c r="J1373" s="267"/>
      <c r="K1373" s="152">
        <v>24</v>
      </c>
      <c r="L1373" s="153">
        <v>365</v>
      </c>
      <c r="M1373" s="281" t="s">
        <v>1393</v>
      </c>
      <c r="N1373" s="119" t="s">
        <v>416</v>
      </c>
      <c r="O1373" s="120">
        <v>1</v>
      </c>
      <c r="P1373" s="155" t="s">
        <v>135</v>
      </c>
      <c r="Q1373" s="155">
        <v>0</v>
      </c>
      <c r="R1373" s="155">
        <v>0</v>
      </c>
      <c r="S1373" s="156" t="s">
        <v>100</v>
      </c>
      <c r="T1373" s="156" t="s">
        <v>1368</v>
      </c>
      <c r="U1373" s="156" t="s">
        <v>102</v>
      </c>
      <c r="V1373" s="157">
        <v>0</v>
      </c>
      <c r="W1373" s="158">
        <v>28</v>
      </c>
      <c r="X1373" s="159">
        <v>1</v>
      </c>
      <c r="Y1373" s="160">
        <v>1</v>
      </c>
      <c r="Z1373" s="161">
        <f t="shared" si="433"/>
        <v>20.440000000000001</v>
      </c>
      <c r="AA1373" s="155">
        <v>0</v>
      </c>
      <c r="AB1373" s="162" t="s">
        <v>80</v>
      </c>
      <c r="AC1373" s="163" t="s">
        <v>56</v>
      </c>
      <c r="AD1373" s="164" t="s">
        <v>56</v>
      </c>
      <c r="AE1373" s="163" t="s">
        <v>56</v>
      </c>
      <c r="AF1373" s="164">
        <f t="shared" si="434"/>
        <v>613.20000000000005</v>
      </c>
      <c r="AG1373" s="165">
        <f t="shared" si="435"/>
        <v>73584</v>
      </c>
      <c r="AH1373" s="166" t="s">
        <v>81</v>
      </c>
      <c r="AI1373" s="167"/>
      <c r="AJ1373" s="168"/>
      <c r="AK1373" s="169"/>
      <c r="AL1373" s="170"/>
      <c r="AM1373" s="171"/>
      <c r="AN1373" s="172"/>
      <c r="AO1373" s="173">
        <f t="shared" si="414"/>
        <v>0</v>
      </c>
      <c r="AP1373" s="174" t="s">
        <v>82</v>
      </c>
      <c r="AQ1373" s="175" t="str" cm="1">
        <f t="array" ref="AQ1373">_xlfn.IFS(OR($G1373="公衆街路灯A",$G1373="定額電灯"),$G1373&amp;AP1373,COUNTIF(G1373,"*従量電灯*"),G1373,1,"-")</f>
        <v>従量電灯</v>
      </c>
      <c r="AR1373" s="176" t="str" cm="1">
        <f t="array" ref="AR1373">_xlfn.IFS($AN1373=0,"-",OR($AH1373="対象外",$AH1373="-"),"-",OR($G1373="公衆街路灯A",$G1373="定額電灯"),_xlfn.XLOOKUP($AQ1373,削除禁止_電灯料金!$B:$B,削除禁止_電灯料金!$E:$E,0),1,"-")</f>
        <v>-</v>
      </c>
      <c r="AS1373" s="177" t="str" cm="1">
        <f t="array" ref="AS1373">_xlfn.IFS($AR1373="-","-",OR($G1373="公衆街路灯A",$G1373="定額電灯"),_xlfn.XLOOKUP(AQ1373,削除禁止_電灯料金!$B:$B,削除禁止_電灯料金!$D:$D,0),1,"-")</f>
        <v>-</v>
      </c>
      <c r="AT1373" s="176">
        <f>IFERROR(IF(OR($G1373="公衆街路灯A",$G1373="定額電灯"),"-",ROUND((_xlfn.XLOOKUP($AQ1373,削除禁止_電灯料金!$B:$B,削除禁止_電灯料金!$E:$E)*AM1373/1000*$K1373*$L1373/12),2)),"-")</f>
        <v>0</v>
      </c>
      <c r="AU1373" s="177">
        <f>IFERROR(IF(OR($G1373="公衆街路灯A",$G1373="定額電灯"),"-",ROUND((AM1373/1000*$K1373*$L1373/12)*_xlfn.XLOOKUP($A1373,削除禁止_電灯料金!K:K,削除禁止_電灯料金!M:M,"-"),2)),"-")</f>
        <v>0</v>
      </c>
      <c r="AV1373" s="178">
        <f>IFERROR(IF(OR($G1373="公衆街路灯A",$G1373="定額電灯"),ROUND((((AR1373+AS1373)*AN1373))*12*_xlfn.XLOOKUP($A1373,削除禁止_電灯料金!K:K,削除禁止_電灯料金!N:N),0),ROUND((AT1373+AU1373)*AN1373*12*_xlfn.XLOOKUP($A1373,削除禁止_電灯料金!K:K,削除禁止_電灯料金!N:N),0)),0)</f>
        <v>0</v>
      </c>
      <c r="AW1373" s="145"/>
    </row>
    <row r="1374" spans="1:49" ht="30" customHeight="1">
      <c r="A1374" s="1">
        <v>21</v>
      </c>
      <c r="B1374" s="41" t="s">
        <v>1351</v>
      </c>
      <c r="C1374" s="42"/>
      <c r="D1374" s="180" t="s">
        <v>625</v>
      </c>
      <c r="E1374" s="181" t="s">
        <v>71</v>
      </c>
      <c r="F1374" s="182" t="s">
        <v>1384</v>
      </c>
      <c r="G1374" s="182" t="s">
        <v>73</v>
      </c>
      <c r="H1374" s="183" t="s">
        <v>118</v>
      </c>
      <c r="I1374" s="311"/>
      <c r="J1374" s="312"/>
      <c r="K1374" s="186">
        <v>1</v>
      </c>
      <c r="L1374" s="187">
        <v>200</v>
      </c>
      <c r="M1374" s="313" t="s">
        <v>1394</v>
      </c>
      <c r="N1374" s="189" t="s">
        <v>120</v>
      </c>
      <c r="O1374" s="190">
        <v>1</v>
      </c>
      <c r="P1374" s="191" t="s">
        <v>1278</v>
      </c>
      <c r="Q1374" s="191">
        <v>0</v>
      </c>
      <c r="R1374" s="191">
        <v>0</v>
      </c>
      <c r="S1374" s="192">
        <v>0</v>
      </c>
      <c r="T1374" s="192" t="s">
        <v>276</v>
      </c>
      <c r="U1374" s="192" t="s">
        <v>1395</v>
      </c>
      <c r="V1374" s="193">
        <v>0</v>
      </c>
      <c r="W1374" s="194">
        <v>54</v>
      </c>
      <c r="X1374" s="195">
        <v>14</v>
      </c>
      <c r="Y1374" s="196">
        <v>14</v>
      </c>
      <c r="Z1374" s="197">
        <v>0</v>
      </c>
      <c r="AA1374" s="191">
        <v>0</v>
      </c>
      <c r="AB1374" s="198" t="s">
        <v>80</v>
      </c>
      <c r="AC1374" s="199" t="s">
        <v>56</v>
      </c>
      <c r="AD1374" s="200" t="s">
        <v>56</v>
      </c>
      <c r="AE1374" s="199" t="s">
        <v>56</v>
      </c>
      <c r="AF1374" s="200">
        <v>0</v>
      </c>
      <c r="AG1374" s="201">
        <v>0</v>
      </c>
      <c r="AH1374" s="201" t="s">
        <v>124</v>
      </c>
      <c r="AI1374" s="202" t="s">
        <v>124</v>
      </c>
      <c r="AJ1374" s="203"/>
      <c r="AK1374" s="204"/>
      <c r="AL1374" s="194"/>
      <c r="AM1374" s="205"/>
      <c r="AN1374" s="206"/>
      <c r="AO1374" s="200">
        <f t="shared" si="414"/>
        <v>0</v>
      </c>
      <c r="AP1374" s="207" t="s">
        <v>82</v>
      </c>
      <c r="AQ1374" s="198" t="str" cm="1">
        <f t="array" ref="AQ1374">_xlfn.IFS(OR($G1374="公衆街路灯A",$G1374="定額電灯"),$G1374&amp;AP1374,COUNTIF(G1374,"*従量電灯*"),G1374,1,"-")</f>
        <v>従量電灯</v>
      </c>
      <c r="AR1374" s="208" t="str" cm="1">
        <f t="array" ref="AR1374">_xlfn.IFS($AN1374=0,"-",OR($AH1374="対象外",$AH1374="-"),"-",OR($G1374="公衆街路灯A",$G1374="定額電灯"),_xlfn.XLOOKUP($AQ1374,削除禁止_電灯料金!$B:$B,削除禁止_電灯料金!$E:$E,0),1,"-")</f>
        <v>-</v>
      </c>
      <c r="AS1374" s="209" t="str" cm="1">
        <f t="array" ref="AS1374">_xlfn.IFS($AR1374="-","-",OR($G1374="公衆街路灯A",$G1374="定額電灯"),_xlfn.XLOOKUP(AQ1374,削除禁止_電灯料金!$B:$B,削除禁止_電灯料金!$D:$D,0),1,"-")</f>
        <v>-</v>
      </c>
      <c r="AT1374" s="208">
        <f>IFERROR(IF(OR($G1374="公衆街路灯A",$G1374="定額電灯"),"-",ROUND((_xlfn.XLOOKUP($AQ1374,削除禁止_電灯料金!$B:$B,削除禁止_電灯料金!$E:$E)*AM1374/1000*$K1374*$L1374/12),2)),"-")</f>
        <v>0</v>
      </c>
      <c r="AU1374" s="209">
        <f>IFERROR(IF(OR($G1374="公衆街路灯A",$G1374="定額電灯"),"-",ROUND((AM1374/1000*$K1374*$L1374/12)*_xlfn.XLOOKUP($A1374,削除禁止_電灯料金!K:K,削除禁止_電灯料金!M:M,"-"),2)),"-")</f>
        <v>0</v>
      </c>
      <c r="AV1374" s="210">
        <f>IFERROR(IF(OR($G1374="公衆街路灯A",$G1374="定額電灯"),ROUND((((AR1374+AS1374)*AN1374))*12*_xlfn.XLOOKUP($A1374,削除禁止_電灯料金!K:K,削除禁止_電灯料金!N:N),0),ROUND((AT1374+AU1374)*AN1374*12*_xlfn.XLOOKUP($A1374,削除禁止_電灯料金!K:K,削除禁止_電灯料金!N:N),0)),0)</f>
        <v>0</v>
      </c>
      <c r="AW1374" s="145"/>
    </row>
    <row r="1375" spans="1:49" ht="30" customHeight="1">
      <c r="A1375" s="1">
        <v>21</v>
      </c>
      <c r="B1375" s="41" t="s">
        <v>1351</v>
      </c>
      <c r="C1375" s="42"/>
      <c r="D1375" s="146" t="s">
        <v>625</v>
      </c>
      <c r="E1375" s="147" t="s">
        <v>71</v>
      </c>
      <c r="F1375" s="148" t="s">
        <v>1396</v>
      </c>
      <c r="G1375" s="148" t="s">
        <v>73</v>
      </c>
      <c r="H1375" s="149"/>
      <c r="I1375" s="280"/>
      <c r="J1375" s="267"/>
      <c r="K1375" s="152">
        <v>1</v>
      </c>
      <c r="L1375" s="153">
        <v>200</v>
      </c>
      <c r="M1375" s="281" t="s">
        <v>1397</v>
      </c>
      <c r="N1375" s="119" t="s">
        <v>210</v>
      </c>
      <c r="O1375" s="120">
        <v>1</v>
      </c>
      <c r="P1375" s="155" t="s">
        <v>227</v>
      </c>
      <c r="Q1375" s="155">
        <v>0</v>
      </c>
      <c r="R1375" s="155">
        <v>0</v>
      </c>
      <c r="S1375" s="156">
        <v>0</v>
      </c>
      <c r="T1375" s="156">
        <v>0</v>
      </c>
      <c r="U1375" s="156">
        <v>0</v>
      </c>
      <c r="V1375" s="157">
        <v>0</v>
      </c>
      <c r="W1375" s="158">
        <v>47</v>
      </c>
      <c r="X1375" s="159">
        <v>8</v>
      </c>
      <c r="Y1375" s="160">
        <v>8</v>
      </c>
      <c r="Z1375" s="161">
        <f t="shared" ref="Z1375" si="436">K1375*L1375*W1375*Y1375/12/1000</f>
        <v>6.2666666666666666</v>
      </c>
      <c r="AA1375" s="155">
        <v>0</v>
      </c>
      <c r="AB1375" s="162" t="s">
        <v>80</v>
      </c>
      <c r="AC1375" s="163" t="s">
        <v>56</v>
      </c>
      <c r="AD1375" s="164" t="s">
        <v>56</v>
      </c>
      <c r="AE1375" s="163" t="s">
        <v>56</v>
      </c>
      <c r="AF1375" s="164">
        <f t="shared" ref="AF1375" si="437">$B$2*Z1375/Y1375</f>
        <v>23.5</v>
      </c>
      <c r="AG1375" s="165">
        <f t="shared" ref="AG1375" si="438">Y1375*AF1375*120</f>
        <v>22560</v>
      </c>
      <c r="AH1375" s="166" t="s">
        <v>113</v>
      </c>
      <c r="AI1375" s="167"/>
      <c r="AJ1375" s="168"/>
      <c r="AK1375" s="169"/>
      <c r="AL1375" s="170"/>
      <c r="AM1375" s="171"/>
      <c r="AN1375" s="172"/>
      <c r="AO1375" s="173">
        <f t="shared" si="414"/>
        <v>0</v>
      </c>
      <c r="AP1375" s="174" t="s">
        <v>82</v>
      </c>
      <c r="AQ1375" s="175" t="str" cm="1">
        <f t="array" ref="AQ1375">_xlfn.IFS(OR($G1375="公衆街路灯A",$G1375="定額電灯"),$G1375&amp;AP1375,COUNTIF(G1375,"*従量電灯*"),G1375,1,"-")</f>
        <v>従量電灯</v>
      </c>
      <c r="AR1375" s="176" t="str" cm="1">
        <f t="array" ref="AR1375">_xlfn.IFS($AN1375=0,"-",OR($AH1375="対象外",$AH1375="-"),"-",OR($G1375="公衆街路灯A",$G1375="定額電灯"),_xlfn.XLOOKUP($AQ1375,削除禁止_電灯料金!$B:$B,削除禁止_電灯料金!$E:$E,0),1,"-")</f>
        <v>-</v>
      </c>
      <c r="AS1375" s="177" t="str" cm="1">
        <f t="array" ref="AS1375">_xlfn.IFS($AR1375="-","-",OR($G1375="公衆街路灯A",$G1375="定額電灯"),_xlfn.XLOOKUP(AQ1375,削除禁止_電灯料金!$B:$B,削除禁止_電灯料金!$D:$D,0),1,"-")</f>
        <v>-</v>
      </c>
      <c r="AT1375" s="176">
        <f>IFERROR(IF(OR($G1375="公衆街路灯A",$G1375="定額電灯"),"-",ROUND((_xlfn.XLOOKUP($AQ1375,削除禁止_電灯料金!$B:$B,削除禁止_電灯料金!$E:$E)*AM1375/1000*$K1375*$L1375/12),2)),"-")</f>
        <v>0</v>
      </c>
      <c r="AU1375" s="177">
        <f>IFERROR(IF(OR($G1375="公衆街路灯A",$G1375="定額電灯"),"-",ROUND((AM1375/1000*$K1375*$L1375/12)*_xlfn.XLOOKUP($A1375,削除禁止_電灯料金!K:K,削除禁止_電灯料金!M:M,"-"),2)),"-")</f>
        <v>0</v>
      </c>
      <c r="AV1375" s="178">
        <f>IFERROR(IF(OR($G1375="公衆街路灯A",$G1375="定額電灯"),ROUND((((AR1375+AS1375)*AN1375))*12*_xlfn.XLOOKUP($A1375,削除禁止_電灯料金!K:K,削除禁止_電灯料金!N:N),0),ROUND((AT1375+AU1375)*AN1375*12*_xlfn.XLOOKUP($A1375,削除禁止_電灯料金!K:K,削除禁止_電灯料金!N:N),0)),0)</f>
        <v>0</v>
      </c>
      <c r="AW1375" s="145"/>
    </row>
    <row r="1376" spans="1:49" ht="30" customHeight="1">
      <c r="A1376" s="1">
        <v>21</v>
      </c>
      <c r="B1376" s="41" t="s">
        <v>1351</v>
      </c>
      <c r="C1376" s="42"/>
      <c r="D1376" s="180" t="s">
        <v>625</v>
      </c>
      <c r="E1376" s="181" t="s">
        <v>71</v>
      </c>
      <c r="F1376" s="182" t="s">
        <v>1396</v>
      </c>
      <c r="G1376" s="182" t="s">
        <v>73</v>
      </c>
      <c r="H1376" s="183" t="s">
        <v>118</v>
      </c>
      <c r="I1376" s="311"/>
      <c r="J1376" s="312"/>
      <c r="K1376" s="186">
        <v>1</v>
      </c>
      <c r="L1376" s="187">
        <v>200</v>
      </c>
      <c r="M1376" s="313" t="s">
        <v>1398</v>
      </c>
      <c r="N1376" s="189" t="s">
        <v>75</v>
      </c>
      <c r="O1376" s="190">
        <v>1</v>
      </c>
      <c r="P1376" s="191" t="s">
        <v>722</v>
      </c>
      <c r="Q1376" s="191">
        <v>0</v>
      </c>
      <c r="R1376" s="191">
        <v>0</v>
      </c>
      <c r="S1376" s="192">
        <v>0</v>
      </c>
      <c r="T1376" s="192">
        <v>0</v>
      </c>
      <c r="U1376" s="192" t="s">
        <v>1399</v>
      </c>
      <c r="V1376" s="193">
        <v>0</v>
      </c>
      <c r="W1376" s="194">
        <v>50</v>
      </c>
      <c r="X1376" s="195">
        <v>8</v>
      </c>
      <c r="Y1376" s="196">
        <v>8</v>
      </c>
      <c r="Z1376" s="197">
        <v>0</v>
      </c>
      <c r="AA1376" s="191">
        <v>0</v>
      </c>
      <c r="AB1376" s="198" t="s">
        <v>80</v>
      </c>
      <c r="AC1376" s="199" t="s">
        <v>56</v>
      </c>
      <c r="AD1376" s="200" t="s">
        <v>56</v>
      </c>
      <c r="AE1376" s="199" t="s">
        <v>56</v>
      </c>
      <c r="AF1376" s="200">
        <v>0</v>
      </c>
      <c r="AG1376" s="201">
        <v>0</v>
      </c>
      <c r="AH1376" s="201" t="s">
        <v>124</v>
      </c>
      <c r="AI1376" s="202" t="s">
        <v>124</v>
      </c>
      <c r="AJ1376" s="203"/>
      <c r="AK1376" s="204"/>
      <c r="AL1376" s="194"/>
      <c r="AM1376" s="205"/>
      <c r="AN1376" s="206"/>
      <c r="AO1376" s="200">
        <f t="shared" si="414"/>
        <v>0</v>
      </c>
      <c r="AP1376" s="207" t="s">
        <v>82</v>
      </c>
      <c r="AQ1376" s="198" t="str" cm="1">
        <f t="array" ref="AQ1376">_xlfn.IFS(OR($G1376="公衆街路灯A",$G1376="定額電灯"),$G1376&amp;AP1376,COUNTIF(G1376,"*従量電灯*"),G1376,1,"-")</f>
        <v>従量電灯</v>
      </c>
      <c r="AR1376" s="208" t="str" cm="1">
        <f t="array" ref="AR1376">_xlfn.IFS($AN1376=0,"-",OR($AH1376="対象外",$AH1376="-"),"-",OR($G1376="公衆街路灯A",$G1376="定額電灯"),_xlfn.XLOOKUP($AQ1376,削除禁止_電灯料金!$B:$B,削除禁止_電灯料金!$E:$E,0),1,"-")</f>
        <v>-</v>
      </c>
      <c r="AS1376" s="209" t="str" cm="1">
        <f t="array" ref="AS1376">_xlfn.IFS($AR1376="-","-",OR($G1376="公衆街路灯A",$G1376="定額電灯"),_xlfn.XLOOKUP(AQ1376,削除禁止_電灯料金!$B:$B,削除禁止_電灯料金!$D:$D,0),1,"-")</f>
        <v>-</v>
      </c>
      <c r="AT1376" s="208">
        <f>IFERROR(IF(OR($G1376="公衆街路灯A",$G1376="定額電灯"),"-",ROUND((_xlfn.XLOOKUP($AQ1376,削除禁止_電灯料金!$B:$B,削除禁止_電灯料金!$E:$E)*AM1376/1000*$K1376*$L1376/12),2)),"-")</f>
        <v>0</v>
      </c>
      <c r="AU1376" s="209">
        <f>IFERROR(IF(OR($G1376="公衆街路灯A",$G1376="定額電灯"),"-",ROUND((AM1376/1000*$K1376*$L1376/12)*_xlfn.XLOOKUP($A1376,削除禁止_電灯料金!K:K,削除禁止_電灯料金!M:M,"-"),2)),"-")</f>
        <v>0</v>
      </c>
      <c r="AV1376" s="210">
        <f>IFERROR(IF(OR($G1376="公衆街路灯A",$G1376="定額電灯"),ROUND((((AR1376+AS1376)*AN1376))*12*_xlfn.XLOOKUP($A1376,削除禁止_電灯料金!K:K,削除禁止_電灯料金!N:N),0),ROUND((AT1376+AU1376)*AN1376*12*_xlfn.XLOOKUP($A1376,削除禁止_電灯料金!K:K,削除禁止_電灯料金!N:N),0)),0)</f>
        <v>0</v>
      </c>
      <c r="AW1376" s="145"/>
    </row>
    <row r="1377" spans="1:49" ht="30" customHeight="1">
      <c r="A1377" s="1">
        <v>21</v>
      </c>
      <c r="B1377" s="41" t="s">
        <v>1351</v>
      </c>
      <c r="C1377" s="42"/>
      <c r="D1377" s="146" t="s">
        <v>625</v>
      </c>
      <c r="E1377" s="147" t="s">
        <v>71</v>
      </c>
      <c r="F1377" s="148" t="s">
        <v>1396</v>
      </c>
      <c r="G1377" s="148" t="s">
        <v>73</v>
      </c>
      <c r="H1377" s="149"/>
      <c r="I1377" s="280"/>
      <c r="J1377" s="267"/>
      <c r="K1377" s="152">
        <v>24</v>
      </c>
      <c r="L1377" s="153">
        <v>365</v>
      </c>
      <c r="M1377" s="281" t="s">
        <v>1365</v>
      </c>
      <c r="N1377" s="119" t="s">
        <v>86</v>
      </c>
      <c r="O1377" s="120">
        <v>1</v>
      </c>
      <c r="P1377" s="155" t="s">
        <v>189</v>
      </c>
      <c r="Q1377" s="155">
        <v>0</v>
      </c>
      <c r="R1377" s="155" t="s">
        <v>88</v>
      </c>
      <c r="S1377" s="156">
        <v>0</v>
      </c>
      <c r="T1377" s="156">
        <v>0</v>
      </c>
      <c r="U1377" s="156">
        <v>0</v>
      </c>
      <c r="V1377" s="157" t="s">
        <v>1362</v>
      </c>
      <c r="W1377" s="158">
        <v>3.8</v>
      </c>
      <c r="X1377" s="159">
        <v>1</v>
      </c>
      <c r="Y1377" s="160">
        <v>1</v>
      </c>
      <c r="Z1377" s="161">
        <f t="shared" ref="Z1377:Z1380" si="439">K1377*L1377*W1377*Y1377/12/1000</f>
        <v>2.774</v>
      </c>
      <c r="AA1377" s="155">
        <v>0</v>
      </c>
      <c r="AB1377" s="162" t="s">
        <v>80</v>
      </c>
      <c r="AC1377" s="163" t="s">
        <v>56</v>
      </c>
      <c r="AD1377" s="164" t="s">
        <v>56</v>
      </c>
      <c r="AE1377" s="163" t="s">
        <v>56</v>
      </c>
      <c r="AF1377" s="164">
        <f t="shared" ref="AF1377:AF1380" si="440">$B$2*Z1377/Y1377</f>
        <v>83.22</v>
      </c>
      <c r="AG1377" s="165">
        <f t="shared" ref="AG1377:AG1380" si="441">Y1377*AF1377*120</f>
        <v>9986.4</v>
      </c>
      <c r="AH1377" s="166" t="s">
        <v>81</v>
      </c>
      <c r="AI1377" s="167"/>
      <c r="AJ1377" s="168"/>
      <c r="AK1377" s="169"/>
      <c r="AL1377" s="170"/>
      <c r="AM1377" s="171"/>
      <c r="AN1377" s="172"/>
      <c r="AO1377" s="173">
        <f t="shared" si="414"/>
        <v>0</v>
      </c>
      <c r="AP1377" s="174" t="s">
        <v>82</v>
      </c>
      <c r="AQ1377" s="175" t="str" cm="1">
        <f t="array" ref="AQ1377">_xlfn.IFS(OR($G1377="公衆街路灯A",$G1377="定額電灯"),$G1377&amp;AP1377,COUNTIF(G1377,"*従量電灯*"),G1377,1,"-")</f>
        <v>従量電灯</v>
      </c>
      <c r="AR1377" s="176" t="str" cm="1">
        <f t="array" ref="AR1377">_xlfn.IFS($AN1377=0,"-",OR($AH1377="対象外",$AH1377="-"),"-",OR($G1377="公衆街路灯A",$G1377="定額電灯"),_xlfn.XLOOKUP($AQ1377,削除禁止_電灯料金!$B:$B,削除禁止_電灯料金!$E:$E,0),1,"-")</f>
        <v>-</v>
      </c>
      <c r="AS1377" s="177" t="str" cm="1">
        <f t="array" ref="AS1377">_xlfn.IFS($AR1377="-","-",OR($G1377="公衆街路灯A",$G1377="定額電灯"),_xlfn.XLOOKUP(AQ1377,削除禁止_電灯料金!$B:$B,削除禁止_電灯料金!$D:$D,0),1,"-")</f>
        <v>-</v>
      </c>
      <c r="AT1377" s="176">
        <f>IFERROR(IF(OR($G1377="公衆街路灯A",$G1377="定額電灯"),"-",ROUND((_xlfn.XLOOKUP($AQ1377,削除禁止_電灯料金!$B:$B,削除禁止_電灯料金!$E:$E)*AM1377/1000*$K1377*$L1377/12),2)),"-")</f>
        <v>0</v>
      </c>
      <c r="AU1377" s="177">
        <f>IFERROR(IF(OR($G1377="公衆街路灯A",$G1377="定額電灯"),"-",ROUND((AM1377/1000*$K1377*$L1377/12)*_xlfn.XLOOKUP($A1377,削除禁止_電灯料金!K:K,削除禁止_電灯料金!M:M,"-"),2)),"-")</f>
        <v>0</v>
      </c>
      <c r="AV1377" s="178">
        <f>IFERROR(IF(OR($G1377="公衆街路灯A",$G1377="定額電灯"),ROUND((((AR1377+AS1377)*AN1377))*12*_xlfn.XLOOKUP($A1377,削除禁止_電灯料金!K:K,削除禁止_電灯料金!N:N),0),ROUND((AT1377+AU1377)*AN1377*12*_xlfn.XLOOKUP($A1377,削除禁止_電灯料金!K:K,削除禁止_電灯料金!N:N),0)),0)</f>
        <v>0</v>
      </c>
      <c r="AW1377" s="145"/>
    </row>
    <row r="1378" spans="1:49" ht="30" customHeight="1">
      <c r="A1378" s="1">
        <v>21</v>
      </c>
      <c r="B1378" s="41" t="s">
        <v>1351</v>
      </c>
      <c r="C1378" s="42"/>
      <c r="D1378" s="146" t="s">
        <v>625</v>
      </c>
      <c r="E1378" s="147" t="s">
        <v>71</v>
      </c>
      <c r="F1378" s="148" t="s">
        <v>140</v>
      </c>
      <c r="G1378" s="148" t="s">
        <v>73</v>
      </c>
      <c r="H1378" s="149"/>
      <c r="I1378" s="280"/>
      <c r="J1378" s="267"/>
      <c r="K1378" s="152">
        <v>1</v>
      </c>
      <c r="L1378" s="153">
        <v>200</v>
      </c>
      <c r="M1378" s="281" t="s">
        <v>1358</v>
      </c>
      <c r="N1378" s="119" t="s">
        <v>134</v>
      </c>
      <c r="O1378" s="120">
        <v>1</v>
      </c>
      <c r="P1378" s="155" t="s">
        <v>227</v>
      </c>
      <c r="Q1378" s="155">
        <v>0</v>
      </c>
      <c r="R1378" s="155">
        <v>0</v>
      </c>
      <c r="S1378" s="156">
        <v>0</v>
      </c>
      <c r="T1378" s="156">
        <v>0</v>
      </c>
      <c r="U1378" s="156">
        <v>0</v>
      </c>
      <c r="V1378" s="157">
        <v>0</v>
      </c>
      <c r="W1378" s="158">
        <v>47</v>
      </c>
      <c r="X1378" s="159">
        <v>1</v>
      </c>
      <c r="Y1378" s="160">
        <v>1</v>
      </c>
      <c r="Z1378" s="161">
        <f t="shared" si="439"/>
        <v>0.78333333333333333</v>
      </c>
      <c r="AA1378" s="155">
        <v>0</v>
      </c>
      <c r="AB1378" s="162" t="s">
        <v>80</v>
      </c>
      <c r="AC1378" s="163" t="s">
        <v>56</v>
      </c>
      <c r="AD1378" s="164" t="s">
        <v>56</v>
      </c>
      <c r="AE1378" s="163" t="s">
        <v>56</v>
      </c>
      <c r="AF1378" s="164">
        <f t="shared" si="440"/>
        <v>23.5</v>
      </c>
      <c r="AG1378" s="165">
        <f t="shared" si="441"/>
        <v>2820</v>
      </c>
      <c r="AH1378" s="166" t="s">
        <v>113</v>
      </c>
      <c r="AI1378" s="167"/>
      <c r="AJ1378" s="168"/>
      <c r="AK1378" s="169"/>
      <c r="AL1378" s="170"/>
      <c r="AM1378" s="171"/>
      <c r="AN1378" s="172"/>
      <c r="AO1378" s="173">
        <f t="shared" si="414"/>
        <v>0</v>
      </c>
      <c r="AP1378" s="174" t="s">
        <v>82</v>
      </c>
      <c r="AQ1378" s="175" t="str" cm="1">
        <f t="array" ref="AQ1378">_xlfn.IFS(OR($G1378="公衆街路灯A",$G1378="定額電灯"),$G1378&amp;AP1378,COUNTIF(G1378,"*従量電灯*"),G1378,1,"-")</f>
        <v>従量電灯</v>
      </c>
      <c r="AR1378" s="176" t="str" cm="1">
        <f t="array" ref="AR1378">_xlfn.IFS($AN1378=0,"-",OR($AH1378="対象外",$AH1378="-"),"-",OR($G1378="公衆街路灯A",$G1378="定額電灯"),_xlfn.XLOOKUP($AQ1378,削除禁止_電灯料金!$B:$B,削除禁止_電灯料金!$E:$E,0),1,"-")</f>
        <v>-</v>
      </c>
      <c r="AS1378" s="177" t="str" cm="1">
        <f t="array" ref="AS1378">_xlfn.IFS($AR1378="-","-",OR($G1378="公衆街路灯A",$G1378="定額電灯"),_xlfn.XLOOKUP(AQ1378,削除禁止_電灯料金!$B:$B,削除禁止_電灯料金!$D:$D,0),1,"-")</f>
        <v>-</v>
      </c>
      <c r="AT1378" s="176">
        <f>IFERROR(IF(OR($G1378="公衆街路灯A",$G1378="定額電灯"),"-",ROUND((_xlfn.XLOOKUP($AQ1378,削除禁止_電灯料金!$B:$B,削除禁止_電灯料金!$E:$E)*AM1378/1000*$K1378*$L1378/12),2)),"-")</f>
        <v>0</v>
      </c>
      <c r="AU1378" s="177">
        <f>IFERROR(IF(OR($G1378="公衆街路灯A",$G1378="定額電灯"),"-",ROUND((AM1378/1000*$K1378*$L1378/12)*_xlfn.XLOOKUP($A1378,削除禁止_電灯料金!K:K,削除禁止_電灯料金!M:M,"-"),2)),"-")</f>
        <v>0</v>
      </c>
      <c r="AV1378" s="178">
        <f>IFERROR(IF(OR($G1378="公衆街路灯A",$G1378="定額電灯"),ROUND((((AR1378+AS1378)*AN1378))*12*_xlfn.XLOOKUP($A1378,削除禁止_電灯料金!K:K,削除禁止_電灯料金!N:N),0),ROUND((AT1378+AU1378)*AN1378*12*_xlfn.XLOOKUP($A1378,削除禁止_電灯料金!K:K,削除禁止_電灯料金!N:N),0)),0)</f>
        <v>0</v>
      </c>
      <c r="AW1378" s="145"/>
    </row>
    <row r="1379" spans="1:49" ht="30" customHeight="1">
      <c r="A1379" s="1">
        <v>21</v>
      </c>
      <c r="B1379" s="41" t="s">
        <v>1351</v>
      </c>
      <c r="C1379" s="42"/>
      <c r="D1379" s="146" t="s">
        <v>625</v>
      </c>
      <c r="E1379" s="147" t="s">
        <v>71</v>
      </c>
      <c r="F1379" s="148" t="s">
        <v>140</v>
      </c>
      <c r="G1379" s="148" t="s">
        <v>73</v>
      </c>
      <c r="H1379" s="149"/>
      <c r="I1379" s="280"/>
      <c r="J1379" s="267"/>
      <c r="K1379" s="152">
        <v>1</v>
      </c>
      <c r="L1379" s="153">
        <v>200</v>
      </c>
      <c r="M1379" s="281" t="s">
        <v>1400</v>
      </c>
      <c r="N1379" s="119" t="s">
        <v>142</v>
      </c>
      <c r="O1379" s="120">
        <v>1</v>
      </c>
      <c r="P1379" s="155" t="s">
        <v>294</v>
      </c>
      <c r="Q1379" s="155">
        <v>0</v>
      </c>
      <c r="R1379" s="155">
        <v>0</v>
      </c>
      <c r="S1379" s="156" t="s">
        <v>143</v>
      </c>
      <c r="T1379" s="156" t="s">
        <v>276</v>
      </c>
      <c r="U1379" s="156" t="s">
        <v>1401</v>
      </c>
      <c r="V1379" s="157">
        <v>0</v>
      </c>
      <c r="W1379" s="158">
        <v>47</v>
      </c>
      <c r="X1379" s="159">
        <v>1</v>
      </c>
      <c r="Y1379" s="160">
        <v>1</v>
      </c>
      <c r="Z1379" s="161">
        <f t="shared" si="439"/>
        <v>0.78333333333333333</v>
      </c>
      <c r="AA1379" s="155">
        <v>0</v>
      </c>
      <c r="AB1379" s="162" t="s">
        <v>80</v>
      </c>
      <c r="AC1379" s="163" t="s">
        <v>56</v>
      </c>
      <c r="AD1379" s="164" t="s">
        <v>56</v>
      </c>
      <c r="AE1379" s="163" t="s">
        <v>56</v>
      </c>
      <c r="AF1379" s="164">
        <f t="shared" si="440"/>
        <v>23.5</v>
      </c>
      <c r="AG1379" s="165">
        <f t="shared" si="441"/>
        <v>2820</v>
      </c>
      <c r="AH1379" s="166" t="s">
        <v>81</v>
      </c>
      <c r="AI1379" s="167"/>
      <c r="AJ1379" s="168"/>
      <c r="AK1379" s="169"/>
      <c r="AL1379" s="170"/>
      <c r="AM1379" s="171"/>
      <c r="AN1379" s="172"/>
      <c r="AO1379" s="173">
        <f t="shared" si="414"/>
        <v>0</v>
      </c>
      <c r="AP1379" s="174" t="s">
        <v>82</v>
      </c>
      <c r="AQ1379" s="175" t="str" cm="1">
        <f t="array" ref="AQ1379">_xlfn.IFS(OR($G1379="公衆街路灯A",$G1379="定額電灯"),$G1379&amp;AP1379,COUNTIF(G1379,"*従量電灯*"),G1379,1,"-")</f>
        <v>従量電灯</v>
      </c>
      <c r="AR1379" s="176" t="str" cm="1">
        <f t="array" ref="AR1379">_xlfn.IFS($AN1379=0,"-",OR($AH1379="対象外",$AH1379="-"),"-",OR($G1379="公衆街路灯A",$G1379="定額電灯"),_xlfn.XLOOKUP($AQ1379,削除禁止_電灯料金!$B:$B,削除禁止_電灯料金!$E:$E,0),1,"-")</f>
        <v>-</v>
      </c>
      <c r="AS1379" s="177" t="str" cm="1">
        <f t="array" ref="AS1379">_xlfn.IFS($AR1379="-","-",OR($G1379="公衆街路灯A",$G1379="定額電灯"),_xlfn.XLOOKUP(AQ1379,削除禁止_電灯料金!$B:$B,削除禁止_電灯料金!$D:$D,0),1,"-")</f>
        <v>-</v>
      </c>
      <c r="AT1379" s="176">
        <f>IFERROR(IF(OR($G1379="公衆街路灯A",$G1379="定額電灯"),"-",ROUND((_xlfn.XLOOKUP($AQ1379,削除禁止_電灯料金!$B:$B,削除禁止_電灯料金!$E:$E)*AM1379/1000*$K1379*$L1379/12),2)),"-")</f>
        <v>0</v>
      </c>
      <c r="AU1379" s="177">
        <f>IFERROR(IF(OR($G1379="公衆街路灯A",$G1379="定額電灯"),"-",ROUND((AM1379/1000*$K1379*$L1379/12)*_xlfn.XLOOKUP($A1379,削除禁止_電灯料金!K:K,削除禁止_電灯料金!M:M,"-"),2)),"-")</f>
        <v>0</v>
      </c>
      <c r="AV1379" s="178">
        <f>IFERROR(IF(OR($G1379="公衆街路灯A",$G1379="定額電灯"),ROUND((((AR1379+AS1379)*AN1379))*12*_xlfn.XLOOKUP($A1379,削除禁止_電灯料金!K:K,削除禁止_電灯料金!N:N),0),ROUND((AT1379+AU1379)*AN1379*12*_xlfn.XLOOKUP($A1379,削除禁止_電灯料金!K:K,削除禁止_電灯料金!N:N),0)),0)</f>
        <v>0</v>
      </c>
      <c r="AW1379" s="145"/>
    </row>
    <row r="1380" spans="1:49" ht="30" customHeight="1">
      <c r="A1380" s="1">
        <v>21</v>
      </c>
      <c r="B1380" s="41" t="s">
        <v>1351</v>
      </c>
      <c r="C1380" s="42"/>
      <c r="D1380" s="146" t="s">
        <v>625</v>
      </c>
      <c r="E1380" s="147" t="s">
        <v>71</v>
      </c>
      <c r="F1380" s="148" t="s">
        <v>1402</v>
      </c>
      <c r="G1380" s="148" t="s">
        <v>73</v>
      </c>
      <c r="H1380" s="149"/>
      <c r="I1380" s="280"/>
      <c r="J1380" s="267"/>
      <c r="K1380" s="152">
        <v>2</v>
      </c>
      <c r="L1380" s="153">
        <v>123</v>
      </c>
      <c r="M1380" s="281" t="s">
        <v>1397</v>
      </c>
      <c r="N1380" s="119" t="s">
        <v>210</v>
      </c>
      <c r="O1380" s="120">
        <v>1</v>
      </c>
      <c r="P1380" s="155" t="s">
        <v>227</v>
      </c>
      <c r="Q1380" s="155">
        <v>0</v>
      </c>
      <c r="R1380" s="155">
        <v>0</v>
      </c>
      <c r="S1380" s="156">
        <v>0</v>
      </c>
      <c r="T1380" s="156">
        <v>0</v>
      </c>
      <c r="U1380" s="156">
        <v>0</v>
      </c>
      <c r="V1380" s="157">
        <v>0</v>
      </c>
      <c r="W1380" s="158">
        <v>47</v>
      </c>
      <c r="X1380" s="159">
        <v>2</v>
      </c>
      <c r="Y1380" s="160">
        <v>2</v>
      </c>
      <c r="Z1380" s="161">
        <f t="shared" si="439"/>
        <v>1.927</v>
      </c>
      <c r="AA1380" s="155">
        <v>0</v>
      </c>
      <c r="AB1380" s="162" t="s">
        <v>80</v>
      </c>
      <c r="AC1380" s="163" t="s">
        <v>56</v>
      </c>
      <c r="AD1380" s="164" t="s">
        <v>56</v>
      </c>
      <c r="AE1380" s="163" t="s">
        <v>56</v>
      </c>
      <c r="AF1380" s="164">
        <f t="shared" si="440"/>
        <v>28.905000000000001</v>
      </c>
      <c r="AG1380" s="165">
        <f t="shared" si="441"/>
        <v>6937.2000000000007</v>
      </c>
      <c r="AH1380" s="166" t="s">
        <v>113</v>
      </c>
      <c r="AI1380" s="167"/>
      <c r="AJ1380" s="168"/>
      <c r="AK1380" s="169"/>
      <c r="AL1380" s="170"/>
      <c r="AM1380" s="171"/>
      <c r="AN1380" s="172"/>
      <c r="AO1380" s="173">
        <f t="shared" si="414"/>
        <v>0</v>
      </c>
      <c r="AP1380" s="174" t="s">
        <v>82</v>
      </c>
      <c r="AQ1380" s="175" t="str" cm="1">
        <f t="array" ref="AQ1380">_xlfn.IFS(OR($G1380="公衆街路灯A",$G1380="定額電灯"),$G1380&amp;AP1380,COUNTIF(G1380,"*従量電灯*"),G1380,1,"-")</f>
        <v>従量電灯</v>
      </c>
      <c r="AR1380" s="176" t="str" cm="1">
        <f t="array" ref="AR1380">_xlfn.IFS($AN1380=0,"-",OR($AH1380="対象外",$AH1380="-"),"-",OR($G1380="公衆街路灯A",$G1380="定額電灯"),_xlfn.XLOOKUP($AQ1380,削除禁止_電灯料金!$B:$B,削除禁止_電灯料金!$E:$E,0),1,"-")</f>
        <v>-</v>
      </c>
      <c r="AS1380" s="177" t="str" cm="1">
        <f t="array" ref="AS1380">_xlfn.IFS($AR1380="-","-",OR($G1380="公衆街路灯A",$G1380="定額電灯"),_xlfn.XLOOKUP(AQ1380,削除禁止_電灯料金!$B:$B,削除禁止_電灯料金!$D:$D,0),1,"-")</f>
        <v>-</v>
      </c>
      <c r="AT1380" s="176">
        <f>IFERROR(IF(OR($G1380="公衆街路灯A",$G1380="定額電灯"),"-",ROUND((_xlfn.XLOOKUP($AQ1380,削除禁止_電灯料金!$B:$B,削除禁止_電灯料金!$E:$E)*AM1380/1000*$K1380*$L1380/12),2)),"-")</f>
        <v>0</v>
      </c>
      <c r="AU1380" s="177">
        <f>IFERROR(IF(OR($G1380="公衆街路灯A",$G1380="定額電灯"),"-",ROUND((AM1380/1000*$K1380*$L1380/12)*_xlfn.XLOOKUP($A1380,削除禁止_電灯料金!K:K,削除禁止_電灯料金!M:M,"-"),2)),"-")</f>
        <v>0</v>
      </c>
      <c r="AV1380" s="178">
        <f>IFERROR(IF(OR($G1380="公衆街路灯A",$G1380="定額電灯"),ROUND((((AR1380+AS1380)*AN1380))*12*_xlfn.XLOOKUP($A1380,削除禁止_電灯料金!K:K,削除禁止_電灯料金!N:N),0),ROUND((AT1380+AU1380)*AN1380*12*_xlfn.XLOOKUP($A1380,削除禁止_電灯料金!K:K,削除禁止_電灯料金!N:N),0)),0)</f>
        <v>0</v>
      </c>
      <c r="AW1380" s="145"/>
    </row>
    <row r="1381" spans="1:49" ht="30" customHeight="1">
      <c r="A1381" s="1">
        <v>21</v>
      </c>
      <c r="B1381" s="41" t="s">
        <v>1351</v>
      </c>
      <c r="C1381" s="42"/>
      <c r="D1381" s="180" t="s">
        <v>625</v>
      </c>
      <c r="E1381" s="181" t="s">
        <v>71</v>
      </c>
      <c r="F1381" s="182" t="s">
        <v>1402</v>
      </c>
      <c r="G1381" s="182" t="s">
        <v>73</v>
      </c>
      <c r="H1381" s="183" t="s">
        <v>118</v>
      </c>
      <c r="I1381" s="311"/>
      <c r="J1381" s="312"/>
      <c r="K1381" s="186">
        <v>2</v>
      </c>
      <c r="L1381" s="187">
        <v>123</v>
      </c>
      <c r="M1381" s="313" t="s">
        <v>854</v>
      </c>
      <c r="N1381" s="189" t="s">
        <v>75</v>
      </c>
      <c r="O1381" s="190">
        <v>1</v>
      </c>
      <c r="P1381" s="191" t="s">
        <v>249</v>
      </c>
      <c r="Q1381" s="191">
        <v>0</v>
      </c>
      <c r="R1381" s="191">
        <v>0</v>
      </c>
      <c r="S1381" s="192">
        <v>0</v>
      </c>
      <c r="T1381" s="192">
        <v>0</v>
      </c>
      <c r="U1381" s="192" t="s">
        <v>1403</v>
      </c>
      <c r="V1381" s="193">
        <v>0</v>
      </c>
      <c r="W1381" s="194">
        <v>54</v>
      </c>
      <c r="X1381" s="195">
        <v>2</v>
      </c>
      <c r="Y1381" s="196">
        <v>2</v>
      </c>
      <c r="Z1381" s="197">
        <v>0</v>
      </c>
      <c r="AA1381" s="191">
        <v>0</v>
      </c>
      <c r="AB1381" s="198" t="s">
        <v>80</v>
      </c>
      <c r="AC1381" s="199" t="s">
        <v>56</v>
      </c>
      <c r="AD1381" s="200" t="s">
        <v>56</v>
      </c>
      <c r="AE1381" s="199" t="s">
        <v>56</v>
      </c>
      <c r="AF1381" s="200">
        <v>0</v>
      </c>
      <c r="AG1381" s="201">
        <v>0</v>
      </c>
      <c r="AH1381" s="201" t="s">
        <v>124</v>
      </c>
      <c r="AI1381" s="202" t="s">
        <v>124</v>
      </c>
      <c r="AJ1381" s="203"/>
      <c r="AK1381" s="204"/>
      <c r="AL1381" s="194"/>
      <c r="AM1381" s="205"/>
      <c r="AN1381" s="206"/>
      <c r="AO1381" s="200">
        <f t="shared" si="414"/>
        <v>0</v>
      </c>
      <c r="AP1381" s="207" t="s">
        <v>82</v>
      </c>
      <c r="AQ1381" s="198" t="str" cm="1">
        <f t="array" ref="AQ1381">_xlfn.IFS(OR($G1381="公衆街路灯A",$G1381="定額電灯"),$G1381&amp;AP1381,COUNTIF(G1381,"*従量電灯*"),G1381,1,"-")</f>
        <v>従量電灯</v>
      </c>
      <c r="AR1381" s="208" t="str" cm="1">
        <f t="array" ref="AR1381">_xlfn.IFS($AN1381=0,"-",OR($AH1381="対象外",$AH1381="-"),"-",OR($G1381="公衆街路灯A",$G1381="定額電灯"),_xlfn.XLOOKUP($AQ1381,削除禁止_電灯料金!$B:$B,削除禁止_電灯料金!$E:$E,0),1,"-")</f>
        <v>-</v>
      </c>
      <c r="AS1381" s="209" t="str" cm="1">
        <f t="array" ref="AS1381">_xlfn.IFS($AR1381="-","-",OR($G1381="公衆街路灯A",$G1381="定額電灯"),_xlfn.XLOOKUP(AQ1381,削除禁止_電灯料金!$B:$B,削除禁止_電灯料金!$D:$D,0),1,"-")</f>
        <v>-</v>
      </c>
      <c r="AT1381" s="208">
        <f>IFERROR(IF(OR($G1381="公衆街路灯A",$G1381="定額電灯"),"-",ROUND((_xlfn.XLOOKUP($AQ1381,削除禁止_電灯料金!$B:$B,削除禁止_電灯料金!$E:$E)*AM1381/1000*$K1381*$L1381/12),2)),"-")</f>
        <v>0</v>
      </c>
      <c r="AU1381" s="209">
        <f>IFERROR(IF(OR($G1381="公衆街路灯A",$G1381="定額電灯"),"-",ROUND((AM1381/1000*$K1381*$L1381/12)*_xlfn.XLOOKUP($A1381,削除禁止_電灯料金!K:K,削除禁止_電灯料金!M:M,"-"),2)),"-")</f>
        <v>0</v>
      </c>
      <c r="AV1381" s="210">
        <f>IFERROR(IF(OR($G1381="公衆街路灯A",$G1381="定額電灯"),ROUND((((AR1381+AS1381)*AN1381))*12*_xlfn.XLOOKUP($A1381,削除禁止_電灯料金!K:K,削除禁止_電灯料金!N:N),0),ROUND((AT1381+AU1381)*AN1381*12*_xlfn.XLOOKUP($A1381,削除禁止_電灯料金!K:K,削除禁止_電灯料金!N:N),0)),0)</f>
        <v>0</v>
      </c>
      <c r="AW1381" s="145"/>
    </row>
    <row r="1382" spans="1:49" ht="30" customHeight="1">
      <c r="A1382" s="1">
        <v>21</v>
      </c>
      <c r="B1382" s="41" t="s">
        <v>1351</v>
      </c>
      <c r="C1382" s="42"/>
      <c r="D1382" s="146" t="s">
        <v>625</v>
      </c>
      <c r="E1382" s="147" t="s">
        <v>71</v>
      </c>
      <c r="F1382" s="148" t="s">
        <v>1402</v>
      </c>
      <c r="G1382" s="148" t="s">
        <v>73</v>
      </c>
      <c r="H1382" s="149"/>
      <c r="I1382" s="280"/>
      <c r="J1382" s="267"/>
      <c r="K1382" s="152">
        <v>24</v>
      </c>
      <c r="L1382" s="153">
        <v>365</v>
      </c>
      <c r="M1382" s="281" t="s">
        <v>1404</v>
      </c>
      <c r="N1382" s="119" t="s">
        <v>86</v>
      </c>
      <c r="O1382" s="120">
        <v>1</v>
      </c>
      <c r="P1382" s="155" t="s">
        <v>189</v>
      </c>
      <c r="Q1382" s="155">
        <v>0</v>
      </c>
      <c r="R1382" s="155">
        <v>0</v>
      </c>
      <c r="S1382" s="156">
        <v>0</v>
      </c>
      <c r="T1382" s="156">
        <v>0</v>
      </c>
      <c r="U1382" s="156" t="s">
        <v>683</v>
      </c>
      <c r="V1382" s="157" t="s">
        <v>1362</v>
      </c>
      <c r="W1382" s="158">
        <v>3.8</v>
      </c>
      <c r="X1382" s="159">
        <v>1</v>
      </c>
      <c r="Y1382" s="160">
        <v>1</v>
      </c>
      <c r="Z1382" s="161">
        <f t="shared" ref="Z1382:Z1407" si="442">K1382*L1382*W1382*Y1382/12/1000</f>
        <v>2.774</v>
      </c>
      <c r="AA1382" s="155">
        <v>0</v>
      </c>
      <c r="AB1382" s="162" t="s">
        <v>80</v>
      </c>
      <c r="AC1382" s="163" t="s">
        <v>56</v>
      </c>
      <c r="AD1382" s="164" t="s">
        <v>56</v>
      </c>
      <c r="AE1382" s="163" t="s">
        <v>56</v>
      </c>
      <c r="AF1382" s="164">
        <f t="shared" ref="AF1382:AF1407" si="443">$B$2*Z1382/Y1382</f>
        <v>83.22</v>
      </c>
      <c r="AG1382" s="165">
        <f t="shared" ref="AG1382:AG1407" si="444">Y1382*AF1382*120</f>
        <v>9986.4</v>
      </c>
      <c r="AH1382" s="166" t="s">
        <v>81</v>
      </c>
      <c r="AI1382" s="167"/>
      <c r="AJ1382" s="168"/>
      <c r="AK1382" s="169"/>
      <c r="AL1382" s="170"/>
      <c r="AM1382" s="171"/>
      <c r="AN1382" s="172"/>
      <c r="AO1382" s="173">
        <f t="shared" si="414"/>
        <v>0</v>
      </c>
      <c r="AP1382" s="174" t="s">
        <v>82</v>
      </c>
      <c r="AQ1382" s="175" t="str" cm="1">
        <f t="array" ref="AQ1382">_xlfn.IFS(OR($G1382="公衆街路灯A",$G1382="定額電灯"),$G1382&amp;AP1382,COUNTIF(G1382,"*従量電灯*"),G1382,1,"-")</f>
        <v>従量電灯</v>
      </c>
      <c r="AR1382" s="176" t="str" cm="1">
        <f t="array" ref="AR1382">_xlfn.IFS($AN1382=0,"-",OR($AH1382="対象外",$AH1382="-"),"-",OR($G1382="公衆街路灯A",$G1382="定額電灯"),_xlfn.XLOOKUP($AQ1382,削除禁止_電灯料金!$B:$B,削除禁止_電灯料金!$E:$E,0),1,"-")</f>
        <v>-</v>
      </c>
      <c r="AS1382" s="177" t="str" cm="1">
        <f t="array" ref="AS1382">_xlfn.IFS($AR1382="-","-",OR($G1382="公衆街路灯A",$G1382="定額電灯"),_xlfn.XLOOKUP(AQ1382,削除禁止_電灯料金!$B:$B,削除禁止_電灯料金!$D:$D,0),1,"-")</f>
        <v>-</v>
      </c>
      <c r="AT1382" s="176">
        <f>IFERROR(IF(OR($G1382="公衆街路灯A",$G1382="定額電灯"),"-",ROUND((_xlfn.XLOOKUP($AQ1382,削除禁止_電灯料金!$B:$B,削除禁止_電灯料金!$E:$E)*AM1382/1000*$K1382*$L1382/12),2)),"-")</f>
        <v>0</v>
      </c>
      <c r="AU1382" s="177">
        <f>IFERROR(IF(OR($G1382="公衆街路灯A",$G1382="定額電灯"),"-",ROUND((AM1382/1000*$K1382*$L1382/12)*_xlfn.XLOOKUP($A1382,削除禁止_電灯料金!K:K,削除禁止_電灯料金!M:M,"-"),2)),"-")</f>
        <v>0</v>
      </c>
      <c r="AV1382" s="178">
        <f>IFERROR(IF(OR($G1382="公衆街路灯A",$G1382="定額電灯"),ROUND((((AR1382+AS1382)*AN1382))*12*_xlfn.XLOOKUP($A1382,削除禁止_電灯料金!K:K,削除禁止_電灯料金!N:N),0),ROUND((AT1382+AU1382)*AN1382*12*_xlfn.XLOOKUP($A1382,削除禁止_電灯料金!K:K,削除禁止_電灯料金!N:N),0)),0)</f>
        <v>0</v>
      </c>
      <c r="AW1382" s="145"/>
    </row>
    <row r="1383" spans="1:49" ht="30" customHeight="1">
      <c r="A1383" s="1">
        <v>21</v>
      </c>
      <c r="B1383" s="41" t="s">
        <v>1351</v>
      </c>
      <c r="C1383" s="42"/>
      <c r="D1383" s="146" t="s">
        <v>625</v>
      </c>
      <c r="E1383" s="147" t="s">
        <v>71</v>
      </c>
      <c r="F1383" s="148" t="s">
        <v>1405</v>
      </c>
      <c r="G1383" s="148" t="s">
        <v>73</v>
      </c>
      <c r="H1383" s="149"/>
      <c r="I1383" s="280"/>
      <c r="J1383" s="267"/>
      <c r="K1383" s="152">
        <v>2</v>
      </c>
      <c r="L1383" s="153">
        <v>123</v>
      </c>
      <c r="M1383" s="281" t="s">
        <v>1397</v>
      </c>
      <c r="N1383" s="119" t="s">
        <v>210</v>
      </c>
      <c r="O1383" s="120">
        <v>1</v>
      </c>
      <c r="P1383" s="155" t="s">
        <v>227</v>
      </c>
      <c r="Q1383" s="155">
        <v>0</v>
      </c>
      <c r="R1383" s="155">
        <v>0</v>
      </c>
      <c r="S1383" s="156">
        <v>0</v>
      </c>
      <c r="T1383" s="156">
        <v>0</v>
      </c>
      <c r="U1383" s="156">
        <v>0</v>
      </c>
      <c r="V1383" s="157">
        <v>0</v>
      </c>
      <c r="W1383" s="158">
        <v>47</v>
      </c>
      <c r="X1383" s="159">
        <v>36</v>
      </c>
      <c r="Y1383" s="160">
        <v>36</v>
      </c>
      <c r="Z1383" s="161">
        <f t="shared" si="442"/>
        <v>34.686</v>
      </c>
      <c r="AA1383" s="155">
        <v>0</v>
      </c>
      <c r="AB1383" s="162" t="s">
        <v>80</v>
      </c>
      <c r="AC1383" s="163" t="s">
        <v>56</v>
      </c>
      <c r="AD1383" s="164" t="s">
        <v>56</v>
      </c>
      <c r="AE1383" s="163" t="s">
        <v>56</v>
      </c>
      <c r="AF1383" s="164">
        <f t="shared" si="443"/>
        <v>28.904999999999998</v>
      </c>
      <c r="AG1383" s="165">
        <f t="shared" si="444"/>
        <v>124869.59999999999</v>
      </c>
      <c r="AH1383" s="166" t="s">
        <v>113</v>
      </c>
      <c r="AI1383" s="167"/>
      <c r="AJ1383" s="168"/>
      <c r="AK1383" s="169"/>
      <c r="AL1383" s="170"/>
      <c r="AM1383" s="171"/>
      <c r="AN1383" s="172"/>
      <c r="AO1383" s="173">
        <f t="shared" si="414"/>
        <v>0</v>
      </c>
      <c r="AP1383" s="174" t="s">
        <v>82</v>
      </c>
      <c r="AQ1383" s="175" t="str" cm="1">
        <f t="array" ref="AQ1383">_xlfn.IFS(OR($G1383="公衆街路灯A",$G1383="定額電灯"),$G1383&amp;AP1383,COUNTIF(G1383,"*従量電灯*"),G1383,1,"-")</f>
        <v>従量電灯</v>
      </c>
      <c r="AR1383" s="176" t="str" cm="1">
        <f t="array" ref="AR1383">_xlfn.IFS($AN1383=0,"-",OR($AH1383="対象外",$AH1383="-"),"-",OR($G1383="公衆街路灯A",$G1383="定額電灯"),_xlfn.XLOOKUP($AQ1383,削除禁止_電灯料金!$B:$B,削除禁止_電灯料金!$E:$E,0),1,"-")</f>
        <v>-</v>
      </c>
      <c r="AS1383" s="177" t="str" cm="1">
        <f t="array" ref="AS1383">_xlfn.IFS($AR1383="-","-",OR($G1383="公衆街路灯A",$G1383="定額電灯"),_xlfn.XLOOKUP(AQ1383,削除禁止_電灯料金!$B:$B,削除禁止_電灯料金!$D:$D,0),1,"-")</f>
        <v>-</v>
      </c>
      <c r="AT1383" s="176">
        <f>IFERROR(IF(OR($G1383="公衆街路灯A",$G1383="定額電灯"),"-",ROUND((_xlfn.XLOOKUP($AQ1383,削除禁止_電灯料金!$B:$B,削除禁止_電灯料金!$E:$E)*AM1383/1000*$K1383*$L1383/12),2)),"-")</f>
        <v>0</v>
      </c>
      <c r="AU1383" s="177">
        <f>IFERROR(IF(OR($G1383="公衆街路灯A",$G1383="定額電灯"),"-",ROUND((AM1383/1000*$K1383*$L1383/12)*_xlfn.XLOOKUP($A1383,削除禁止_電灯料金!K:K,削除禁止_電灯料金!M:M,"-"),2)),"-")</f>
        <v>0</v>
      </c>
      <c r="AV1383" s="178">
        <f>IFERROR(IF(OR($G1383="公衆街路灯A",$G1383="定額電灯"),ROUND((((AR1383+AS1383)*AN1383))*12*_xlfn.XLOOKUP($A1383,削除禁止_電灯料金!K:K,削除禁止_電灯料金!N:N),0),ROUND((AT1383+AU1383)*AN1383*12*_xlfn.XLOOKUP($A1383,削除禁止_電灯料金!K:K,削除禁止_電灯料金!N:N),0)),0)</f>
        <v>0</v>
      </c>
      <c r="AW1383" s="145"/>
    </row>
    <row r="1384" spans="1:49" ht="30" customHeight="1">
      <c r="A1384" s="1">
        <v>21</v>
      </c>
      <c r="B1384" s="41" t="s">
        <v>1351</v>
      </c>
      <c r="C1384" s="42"/>
      <c r="D1384" s="146" t="s">
        <v>625</v>
      </c>
      <c r="E1384" s="147" t="s">
        <v>71</v>
      </c>
      <c r="F1384" s="148" t="s">
        <v>1405</v>
      </c>
      <c r="G1384" s="148" t="s">
        <v>73</v>
      </c>
      <c r="H1384" s="149"/>
      <c r="I1384" s="280"/>
      <c r="J1384" s="267"/>
      <c r="K1384" s="152">
        <v>24</v>
      </c>
      <c r="L1384" s="153">
        <v>365</v>
      </c>
      <c r="M1384" s="281" t="s">
        <v>1404</v>
      </c>
      <c r="N1384" s="119" t="s">
        <v>86</v>
      </c>
      <c r="O1384" s="120">
        <v>1</v>
      </c>
      <c r="P1384" s="155" t="s">
        <v>189</v>
      </c>
      <c r="Q1384" s="155">
        <v>0</v>
      </c>
      <c r="R1384" s="155">
        <v>0</v>
      </c>
      <c r="S1384" s="156">
        <v>0</v>
      </c>
      <c r="T1384" s="156">
        <v>0</v>
      </c>
      <c r="U1384" s="156" t="s">
        <v>683</v>
      </c>
      <c r="V1384" s="157" t="s">
        <v>1362</v>
      </c>
      <c r="W1384" s="158">
        <v>3.8</v>
      </c>
      <c r="X1384" s="159">
        <v>2</v>
      </c>
      <c r="Y1384" s="160">
        <v>2</v>
      </c>
      <c r="Z1384" s="161">
        <f t="shared" si="442"/>
        <v>5.548</v>
      </c>
      <c r="AA1384" s="155">
        <v>0</v>
      </c>
      <c r="AB1384" s="162" t="s">
        <v>80</v>
      </c>
      <c r="AC1384" s="163" t="s">
        <v>56</v>
      </c>
      <c r="AD1384" s="164" t="s">
        <v>56</v>
      </c>
      <c r="AE1384" s="163" t="s">
        <v>56</v>
      </c>
      <c r="AF1384" s="164">
        <f t="shared" si="443"/>
        <v>83.22</v>
      </c>
      <c r="AG1384" s="165">
        <f t="shared" si="444"/>
        <v>19972.8</v>
      </c>
      <c r="AH1384" s="166" t="s">
        <v>81</v>
      </c>
      <c r="AI1384" s="167"/>
      <c r="AJ1384" s="168"/>
      <c r="AK1384" s="169"/>
      <c r="AL1384" s="170"/>
      <c r="AM1384" s="171"/>
      <c r="AN1384" s="172"/>
      <c r="AO1384" s="173">
        <f t="shared" si="414"/>
        <v>0</v>
      </c>
      <c r="AP1384" s="174" t="s">
        <v>82</v>
      </c>
      <c r="AQ1384" s="175" t="str" cm="1">
        <f t="array" ref="AQ1384">_xlfn.IFS(OR($G1384="公衆街路灯A",$G1384="定額電灯"),$G1384&amp;AP1384,COUNTIF(G1384,"*従量電灯*"),G1384,1,"-")</f>
        <v>従量電灯</v>
      </c>
      <c r="AR1384" s="176" t="str" cm="1">
        <f t="array" ref="AR1384">_xlfn.IFS($AN1384=0,"-",OR($AH1384="対象外",$AH1384="-"),"-",OR($G1384="公衆街路灯A",$G1384="定額電灯"),_xlfn.XLOOKUP($AQ1384,削除禁止_電灯料金!$B:$B,削除禁止_電灯料金!$E:$E,0),1,"-")</f>
        <v>-</v>
      </c>
      <c r="AS1384" s="177" t="str" cm="1">
        <f t="array" ref="AS1384">_xlfn.IFS($AR1384="-","-",OR($G1384="公衆街路灯A",$G1384="定額電灯"),_xlfn.XLOOKUP(AQ1384,削除禁止_電灯料金!$B:$B,削除禁止_電灯料金!$D:$D,0),1,"-")</f>
        <v>-</v>
      </c>
      <c r="AT1384" s="176">
        <f>IFERROR(IF(OR($G1384="公衆街路灯A",$G1384="定額電灯"),"-",ROUND((_xlfn.XLOOKUP($AQ1384,削除禁止_電灯料金!$B:$B,削除禁止_電灯料金!$E:$E)*AM1384/1000*$K1384*$L1384/12),2)),"-")</f>
        <v>0</v>
      </c>
      <c r="AU1384" s="177">
        <f>IFERROR(IF(OR($G1384="公衆街路灯A",$G1384="定額電灯"),"-",ROUND((AM1384/1000*$K1384*$L1384/12)*_xlfn.XLOOKUP($A1384,削除禁止_電灯料金!K:K,削除禁止_電灯料金!M:M,"-"),2)),"-")</f>
        <v>0</v>
      </c>
      <c r="AV1384" s="178">
        <f>IFERROR(IF(OR($G1384="公衆街路灯A",$G1384="定額電灯"),ROUND((((AR1384+AS1384)*AN1384))*12*_xlfn.XLOOKUP($A1384,削除禁止_電灯料金!K:K,削除禁止_電灯料金!N:N),0),ROUND((AT1384+AU1384)*AN1384*12*_xlfn.XLOOKUP($A1384,削除禁止_電灯料金!K:K,削除禁止_電灯料金!N:N),0)),0)</f>
        <v>0</v>
      </c>
      <c r="AW1384" s="145"/>
    </row>
    <row r="1385" spans="1:49" ht="30" customHeight="1">
      <c r="A1385" s="1">
        <v>21</v>
      </c>
      <c r="B1385" s="41" t="s">
        <v>1351</v>
      </c>
      <c r="C1385" s="42"/>
      <c r="D1385" s="146" t="s">
        <v>625</v>
      </c>
      <c r="E1385" s="147" t="s">
        <v>71</v>
      </c>
      <c r="F1385" s="148" t="s">
        <v>1405</v>
      </c>
      <c r="G1385" s="148" t="s">
        <v>73</v>
      </c>
      <c r="H1385" s="149"/>
      <c r="I1385" s="280"/>
      <c r="J1385" s="267"/>
      <c r="K1385" s="152">
        <v>2</v>
      </c>
      <c r="L1385" s="153">
        <v>123</v>
      </c>
      <c r="M1385" s="281" t="s">
        <v>1406</v>
      </c>
      <c r="N1385" s="119" t="s">
        <v>210</v>
      </c>
      <c r="O1385" s="120">
        <v>1</v>
      </c>
      <c r="P1385" s="155" t="s">
        <v>383</v>
      </c>
      <c r="Q1385" s="155">
        <v>0</v>
      </c>
      <c r="R1385" s="155">
        <v>0</v>
      </c>
      <c r="S1385" s="156">
        <v>0</v>
      </c>
      <c r="T1385" s="156">
        <v>0</v>
      </c>
      <c r="U1385" s="156">
        <v>0</v>
      </c>
      <c r="V1385" s="157">
        <v>0</v>
      </c>
      <c r="W1385" s="158">
        <v>13</v>
      </c>
      <c r="X1385" s="159">
        <v>2</v>
      </c>
      <c r="Y1385" s="160">
        <v>2</v>
      </c>
      <c r="Z1385" s="161">
        <f t="shared" si="442"/>
        <v>0.53300000000000003</v>
      </c>
      <c r="AA1385" s="155">
        <v>0</v>
      </c>
      <c r="AB1385" s="162" t="s">
        <v>80</v>
      </c>
      <c r="AC1385" s="163" t="s">
        <v>56</v>
      </c>
      <c r="AD1385" s="164" t="s">
        <v>56</v>
      </c>
      <c r="AE1385" s="163" t="s">
        <v>56</v>
      </c>
      <c r="AF1385" s="164">
        <f t="shared" si="443"/>
        <v>7.9950000000000001</v>
      </c>
      <c r="AG1385" s="165">
        <f t="shared" si="444"/>
        <v>1918.8</v>
      </c>
      <c r="AH1385" s="166" t="s">
        <v>81</v>
      </c>
      <c r="AI1385" s="167"/>
      <c r="AJ1385" s="168"/>
      <c r="AK1385" s="169"/>
      <c r="AL1385" s="170"/>
      <c r="AM1385" s="171"/>
      <c r="AN1385" s="172"/>
      <c r="AO1385" s="173">
        <f t="shared" si="414"/>
        <v>0</v>
      </c>
      <c r="AP1385" s="174" t="s">
        <v>82</v>
      </c>
      <c r="AQ1385" s="175" t="str" cm="1">
        <f t="array" ref="AQ1385">_xlfn.IFS(OR($G1385="公衆街路灯A",$G1385="定額電灯"),$G1385&amp;AP1385,COUNTIF(G1385,"*従量電灯*"),G1385,1,"-")</f>
        <v>従量電灯</v>
      </c>
      <c r="AR1385" s="176" t="str" cm="1">
        <f t="array" ref="AR1385">_xlfn.IFS($AN1385=0,"-",OR($AH1385="対象外",$AH1385="-"),"-",OR($G1385="公衆街路灯A",$G1385="定額電灯"),_xlfn.XLOOKUP($AQ1385,削除禁止_電灯料金!$B:$B,削除禁止_電灯料金!$E:$E,0),1,"-")</f>
        <v>-</v>
      </c>
      <c r="AS1385" s="177" t="str" cm="1">
        <f t="array" ref="AS1385">_xlfn.IFS($AR1385="-","-",OR($G1385="公衆街路灯A",$G1385="定額電灯"),_xlfn.XLOOKUP(AQ1385,削除禁止_電灯料金!$B:$B,削除禁止_電灯料金!$D:$D,0),1,"-")</f>
        <v>-</v>
      </c>
      <c r="AT1385" s="176">
        <f>IFERROR(IF(OR($G1385="公衆街路灯A",$G1385="定額電灯"),"-",ROUND((_xlfn.XLOOKUP($AQ1385,削除禁止_電灯料金!$B:$B,削除禁止_電灯料金!$E:$E)*AM1385/1000*$K1385*$L1385/12),2)),"-")</f>
        <v>0</v>
      </c>
      <c r="AU1385" s="177">
        <f>IFERROR(IF(OR($G1385="公衆街路灯A",$G1385="定額電灯"),"-",ROUND((AM1385/1000*$K1385*$L1385/12)*_xlfn.XLOOKUP($A1385,削除禁止_電灯料金!K:K,削除禁止_電灯料金!M:M,"-"),2)),"-")</f>
        <v>0</v>
      </c>
      <c r="AV1385" s="178">
        <f>IFERROR(IF(OR($G1385="公衆街路灯A",$G1385="定額電灯"),ROUND((((AR1385+AS1385)*AN1385))*12*_xlfn.XLOOKUP($A1385,削除禁止_電灯料金!K:K,削除禁止_電灯料金!N:N),0),ROUND((AT1385+AU1385)*AN1385*12*_xlfn.XLOOKUP($A1385,削除禁止_電灯料金!K:K,削除禁止_電灯料金!N:N),0)),0)</f>
        <v>0</v>
      </c>
      <c r="AW1385" s="145"/>
    </row>
    <row r="1386" spans="1:49" ht="30" customHeight="1">
      <c r="A1386" s="1">
        <v>21</v>
      </c>
      <c r="B1386" s="41" t="s">
        <v>1351</v>
      </c>
      <c r="C1386" s="42"/>
      <c r="D1386" s="146" t="s">
        <v>625</v>
      </c>
      <c r="E1386" s="147" t="s">
        <v>71</v>
      </c>
      <c r="F1386" s="148" t="s">
        <v>1407</v>
      </c>
      <c r="G1386" s="148" t="s">
        <v>73</v>
      </c>
      <c r="H1386" s="149"/>
      <c r="I1386" s="280"/>
      <c r="J1386" s="267"/>
      <c r="K1386" s="152">
        <v>0.5</v>
      </c>
      <c r="L1386" s="153">
        <v>50</v>
      </c>
      <c r="M1386" s="281" t="s">
        <v>1358</v>
      </c>
      <c r="N1386" s="119" t="s">
        <v>134</v>
      </c>
      <c r="O1386" s="120">
        <v>1</v>
      </c>
      <c r="P1386" s="155" t="s">
        <v>227</v>
      </c>
      <c r="Q1386" s="155">
        <v>0</v>
      </c>
      <c r="R1386" s="155">
        <v>0</v>
      </c>
      <c r="S1386" s="156">
        <v>0</v>
      </c>
      <c r="T1386" s="156">
        <v>0</v>
      </c>
      <c r="U1386" s="156">
        <v>0</v>
      </c>
      <c r="V1386" s="157">
        <v>0</v>
      </c>
      <c r="W1386" s="158">
        <v>47</v>
      </c>
      <c r="X1386" s="159">
        <v>7</v>
      </c>
      <c r="Y1386" s="160">
        <v>7</v>
      </c>
      <c r="Z1386" s="161">
        <f t="shared" si="442"/>
        <v>0.68541666666666667</v>
      </c>
      <c r="AA1386" s="155">
        <v>0</v>
      </c>
      <c r="AB1386" s="162" t="s">
        <v>80</v>
      </c>
      <c r="AC1386" s="163" t="s">
        <v>56</v>
      </c>
      <c r="AD1386" s="164" t="s">
        <v>56</v>
      </c>
      <c r="AE1386" s="163" t="s">
        <v>56</v>
      </c>
      <c r="AF1386" s="164">
        <f t="shared" si="443"/>
        <v>2.9375</v>
      </c>
      <c r="AG1386" s="165">
        <f t="shared" si="444"/>
        <v>2467.5</v>
      </c>
      <c r="AH1386" s="166" t="s">
        <v>113</v>
      </c>
      <c r="AI1386" s="167"/>
      <c r="AJ1386" s="168"/>
      <c r="AK1386" s="169"/>
      <c r="AL1386" s="170"/>
      <c r="AM1386" s="171"/>
      <c r="AN1386" s="172"/>
      <c r="AO1386" s="173">
        <f t="shared" si="414"/>
        <v>0</v>
      </c>
      <c r="AP1386" s="174" t="s">
        <v>82</v>
      </c>
      <c r="AQ1386" s="175" t="str" cm="1">
        <f t="array" ref="AQ1386">_xlfn.IFS(OR($G1386="公衆街路灯A",$G1386="定額電灯"),$G1386&amp;AP1386,COUNTIF(G1386,"*従量電灯*"),G1386,1,"-")</f>
        <v>従量電灯</v>
      </c>
      <c r="AR1386" s="176" t="str" cm="1">
        <f t="array" ref="AR1386">_xlfn.IFS($AN1386=0,"-",OR($AH1386="対象外",$AH1386="-"),"-",OR($G1386="公衆街路灯A",$G1386="定額電灯"),_xlfn.XLOOKUP($AQ1386,削除禁止_電灯料金!$B:$B,削除禁止_電灯料金!$E:$E,0),1,"-")</f>
        <v>-</v>
      </c>
      <c r="AS1386" s="177" t="str" cm="1">
        <f t="array" ref="AS1386">_xlfn.IFS($AR1386="-","-",OR($G1386="公衆街路灯A",$G1386="定額電灯"),_xlfn.XLOOKUP(AQ1386,削除禁止_電灯料金!$B:$B,削除禁止_電灯料金!$D:$D,0),1,"-")</f>
        <v>-</v>
      </c>
      <c r="AT1386" s="176">
        <f>IFERROR(IF(OR($G1386="公衆街路灯A",$G1386="定額電灯"),"-",ROUND((_xlfn.XLOOKUP($AQ1386,削除禁止_電灯料金!$B:$B,削除禁止_電灯料金!$E:$E)*AM1386/1000*$K1386*$L1386/12),2)),"-")</f>
        <v>0</v>
      </c>
      <c r="AU1386" s="177">
        <f>IFERROR(IF(OR($G1386="公衆街路灯A",$G1386="定額電灯"),"-",ROUND((AM1386/1000*$K1386*$L1386/12)*_xlfn.XLOOKUP($A1386,削除禁止_電灯料金!K:K,削除禁止_電灯料金!M:M,"-"),2)),"-")</f>
        <v>0</v>
      </c>
      <c r="AV1386" s="178">
        <f>IFERROR(IF(OR($G1386="公衆街路灯A",$G1386="定額電灯"),ROUND((((AR1386+AS1386)*AN1386))*12*_xlfn.XLOOKUP($A1386,削除禁止_電灯料金!K:K,削除禁止_電灯料金!N:N),0),ROUND((AT1386+AU1386)*AN1386*12*_xlfn.XLOOKUP($A1386,削除禁止_電灯料金!K:K,削除禁止_電灯料金!N:N),0)),0)</f>
        <v>0</v>
      </c>
      <c r="AW1386" s="145"/>
    </row>
    <row r="1387" spans="1:49" ht="30" customHeight="1">
      <c r="A1387" s="1">
        <v>21</v>
      </c>
      <c r="B1387" s="41" t="s">
        <v>1351</v>
      </c>
      <c r="C1387" s="42"/>
      <c r="D1387" s="146" t="s">
        <v>625</v>
      </c>
      <c r="E1387" s="147" t="s">
        <v>71</v>
      </c>
      <c r="F1387" s="148" t="s">
        <v>1408</v>
      </c>
      <c r="G1387" s="148" t="s">
        <v>73</v>
      </c>
      <c r="H1387" s="149"/>
      <c r="I1387" s="280"/>
      <c r="J1387" s="267"/>
      <c r="K1387" s="152">
        <v>4</v>
      </c>
      <c r="L1387" s="153">
        <v>5</v>
      </c>
      <c r="M1387" s="281" t="s">
        <v>1409</v>
      </c>
      <c r="N1387" s="119" t="s">
        <v>134</v>
      </c>
      <c r="O1387" s="120">
        <v>2</v>
      </c>
      <c r="P1387" s="155" t="s">
        <v>227</v>
      </c>
      <c r="Q1387" s="155">
        <v>0</v>
      </c>
      <c r="R1387" s="155">
        <v>0</v>
      </c>
      <c r="S1387" s="156" t="s">
        <v>1410</v>
      </c>
      <c r="T1387" s="156">
        <v>0</v>
      </c>
      <c r="U1387" s="156">
        <v>0</v>
      </c>
      <c r="V1387" s="157">
        <v>0</v>
      </c>
      <c r="W1387" s="158">
        <v>47</v>
      </c>
      <c r="X1387" s="159">
        <v>12</v>
      </c>
      <c r="Y1387" s="160">
        <v>24</v>
      </c>
      <c r="Z1387" s="161">
        <f t="shared" si="442"/>
        <v>1.88</v>
      </c>
      <c r="AA1387" s="155">
        <v>0</v>
      </c>
      <c r="AB1387" s="162" t="s">
        <v>80</v>
      </c>
      <c r="AC1387" s="163" t="s">
        <v>56</v>
      </c>
      <c r="AD1387" s="164" t="s">
        <v>56</v>
      </c>
      <c r="AE1387" s="163" t="s">
        <v>56</v>
      </c>
      <c r="AF1387" s="164">
        <f t="shared" si="443"/>
        <v>2.35</v>
      </c>
      <c r="AG1387" s="165">
        <f t="shared" si="444"/>
        <v>6768.0000000000009</v>
      </c>
      <c r="AH1387" s="166" t="s">
        <v>113</v>
      </c>
      <c r="AI1387" s="167"/>
      <c r="AJ1387" s="168"/>
      <c r="AK1387" s="169"/>
      <c r="AL1387" s="170"/>
      <c r="AM1387" s="171"/>
      <c r="AN1387" s="172"/>
      <c r="AO1387" s="173">
        <f t="shared" si="414"/>
        <v>0</v>
      </c>
      <c r="AP1387" s="174" t="s">
        <v>82</v>
      </c>
      <c r="AQ1387" s="175" t="str" cm="1">
        <f t="array" ref="AQ1387">_xlfn.IFS(OR($G1387="公衆街路灯A",$G1387="定額電灯"),$G1387&amp;AP1387,COUNTIF(G1387,"*従量電灯*"),G1387,1,"-")</f>
        <v>従量電灯</v>
      </c>
      <c r="AR1387" s="176" t="str" cm="1">
        <f t="array" ref="AR1387">_xlfn.IFS($AN1387=0,"-",OR($AH1387="対象外",$AH1387="-"),"-",OR($G1387="公衆街路灯A",$G1387="定額電灯"),_xlfn.XLOOKUP($AQ1387,削除禁止_電灯料金!$B:$B,削除禁止_電灯料金!$E:$E,0),1,"-")</f>
        <v>-</v>
      </c>
      <c r="AS1387" s="177" t="str" cm="1">
        <f t="array" ref="AS1387">_xlfn.IFS($AR1387="-","-",OR($G1387="公衆街路灯A",$G1387="定額電灯"),_xlfn.XLOOKUP(AQ1387,削除禁止_電灯料金!$B:$B,削除禁止_電灯料金!$D:$D,0),1,"-")</f>
        <v>-</v>
      </c>
      <c r="AT1387" s="176">
        <f>IFERROR(IF(OR($G1387="公衆街路灯A",$G1387="定額電灯"),"-",ROUND((_xlfn.XLOOKUP($AQ1387,削除禁止_電灯料金!$B:$B,削除禁止_電灯料金!$E:$E)*AM1387/1000*$K1387*$L1387/12),2)),"-")</f>
        <v>0</v>
      </c>
      <c r="AU1387" s="177">
        <f>IFERROR(IF(OR($G1387="公衆街路灯A",$G1387="定額電灯"),"-",ROUND((AM1387/1000*$K1387*$L1387/12)*_xlfn.XLOOKUP($A1387,削除禁止_電灯料金!K:K,削除禁止_電灯料金!M:M,"-"),2)),"-")</f>
        <v>0</v>
      </c>
      <c r="AV1387" s="178">
        <f>IFERROR(IF(OR($G1387="公衆街路灯A",$G1387="定額電灯"),ROUND((((AR1387+AS1387)*AN1387))*12*_xlfn.XLOOKUP($A1387,削除禁止_電灯料金!K:K,削除禁止_電灯料金!N:N),0),ROUND((AT1387+AU1387)*AN1387*12*_xlfn.XLOOKUP($A1387,削除禁止_電灯料金!K:K,削除禁止_電灯料金!N:N),0)),0)</f>
        <v>0</v>
      </c>
      <c r="AW1387" s="145"/>
    </row>
    <row r="1388" spans="1:49" ht="30" customHeight="1">
      <c r="A1388" s="1">
        <v>21</v>
      </c>
      <c r="B1388" s="41" t="s">
        <v>1351</v>
      </c>
      <c r="C1388" s="42"/>
      <c r="D1388" s="146" t="s">
        <v>625</v>
      </c>
      <c r="E1388" s="147" t="s">
        <v>71</v>
      </c>
      <c r="F1388" s="148" t="s">
        <v>1408</v>
      </c>
      <c r="G1388" s="148" t="s">
        <v>73</v>
      </c>
      <c r="H1388" s="149"/>
      <c r="I1388" s="280"/>
      <c r="J1388" s="267"/>
      <c r="K1388" s="152">
        <v>4</v>
      </c>
      <c r="L1388" s="153">
        <v>5</v>
      </c>
      <c r="M1388" s="281" t="s">
        <v>1411</v>
      </c>
      <c r="N1388" s="119" t="s">
        <v>116</v>
      </c>
      <c r="O1388" s="120">
        <v>1</v>
      </c>
      <c r="P1388" s="155" t="s">
        <v>227</v>
      </c>
      <c r="Q1388" s="155">
        <v>0</v>
      </c>
      <c r="R1388" s="155" t="s">
        <v>359</v>
      </c>
      <c r="S1388" s="156">
        <v>0</v>
      </c>
      <c r="T1388" s="156">
        <v>0</v>
      </c>
      <c r="U1388" s="156">
        <v>0</v>
      </c>
      <c r="V1388" s="157">
        <v>0</v>
      </c>
      <c r="W1388" s="158">
        <v>47</v>
      </c>
      <c r="X1388" s="159">
        <v>2</v>
      </c>
      <c r="Y1388" s="160">
        <v>2</v>
      </c>
      <c r="Z1388" s="161">
        <f t="shared" si="442"/>
        <v>0.15666666666666665</v>
      </c>
      <c r="AA1388" s="155">
        <v>0</v>
      </c>
      <c r="AB1388" s="162" t="s">
        <v>80</v>
      </c>
      <c r="AC1388" s="163" t="s">
        <v>56</v>
      </c>
      <c r="AD1388" s="164" t="s">
        <v>56</v>
      </c>
      <c r="AE1388" s="163" t="s">
        <v>56</v>
      </c>
      <c r="AF1388" s="164">
        <f t="shared" si="443"/>
        <v>2.3499999999999996</v>
      </c>
      <c r="AG1388" s="165">
        <f t="shared" si="444"/>
        <v>563.99999999999989</v>
      </c>
      <c r="AH1388" s="166" t="s">
        <v>113</v>
      </c>
      <c r="AI1388" s="167"/>
      <c r="AJ1388" s="168"/>
      <c r="AK1388" s="169"/>
      <c r="AL1388" s="170"/>
      <c r="AM1388" s="171"/>
      <c r="AN1388" s="172"/>
      <c r="AO1388" s="173">
        <f t="shared" si="414"/>
        <v>0</v>
      </c>
      <c r="AP1388" s="174" t="s">
        <v>82</v>
      </c>
      <c r="AQ1388" s="175" t="str" cm="1">
        <f t="array" ref="AQ1388">_xlfn.IFS(OR($G1388="公衆街路灯A",$G1388="定額電灯"),$G1388&amp;AP1388,COUNTIF(G1388,"*従量電灯*"),G1388,1,"-")</f>
        <v>従量電灯</v>
      </c>
      <c r="AR1388" s="176" t="str" cm="1">
        <f t="array" ref="AR1388">_xlfn.IFS($AN1388=0,"-",OR($AH1388="対象外",$AH1388="-"),"-",OR($G1388="公衆街路灯A",$G1388="定額電灯"),_xlfn.XLOOKUP($AQ1388,削除禁止_電灯料金!$B:$B,削除禁止_電灯料金!$E:$E,0),1,"-")</f>
        <v>-</v>
      </c>
      <c r="AS1388" s="177" t="str" cm="1">
        <f t="array" ref="AS1388">_xlfn.IFS($AR1388="-","-",OR($G1388="公衆街路灯A",$G1388="定額電灯"),_xlfn.XLOOKUP(AQ1388,削除禁止_電灯料金!$B:$B,削除禁止_電灯料金!$D:$D,0),1,"-")</f>
        <v>-</v>
      </c>
      <c r="AT1388" s="176">
        <f>IFERROR(IF(OR($G1388="公衆街路灯A",$G1388="定額電灯"),"-",ROUND((_xlfn.XLOOKUP($AQ1388,削除禁止_電灯料金!$B:$B,削除禁止_電灯料金!$E:$E)*AM1388/1000*$K1388*$L1388/12),2)),"-")</f>
        <v>0</v>
      </c>
      <c r="AU1388" s="177">
        <f>IFERROR(IF(OR($G1388="公衆街路灯A",$G1388="定額電灯"),"-",ROUND((AM1388/1000*$K1388*$L1388/12)*_xlfn.XLOOKUP($A1388,削除禁止_電灯料金!K:K,削除禁止_電灯料金!M:M,"-"),2)),"-")</f>
        <v>0</v>
      </c>
      <c r="AV1388" s="178">
        <f>IFERROR(IF(OR($G1388="公衆街路灯A",$G1388="定額電灯"),ROUND((((AR1388+AS1388)*AN1388))*12*_xlfn.XLOOKUP($A1388,削除禁止_電灯料金!K:K,削除禁止_電灯料金!N:N),0),ROUND((AT1388+AU1388)*AN1388*12*_xlfn.XLOOKUP($A1388,削除禁止_電灯料金!K:K,削除禁止_電灯料金!N:N),0)),0)</f>
        <v>0</v>
      </c>
      <c r="AW1388" s="145"/>
    </row>
    <row r="1389" spans="1:49" ht="30" customHeight="1">
      <c r="A1389" s="1">
        <v>21</v>
      </c>
      <c r="B1389" s="41" t="s">
        <v>1351</v>
      </c>
      <c r="C1389" s="42"/>
      <c r="D1389" s="146" t="s">
        <v>625</v>
      </c>
      <c r="E1389" s="147" t="s">
        <v>71</v>
      </c>
      <c r="F1389" s="148" t="s">
        <v>1408</v>
      </c>
      <c r="G1389" s="148" t="s">
        <v>73</v>
      </c>
      <c r="H1389" s="149"/>
      <c r="I1389" s="280"/>
      <c r="J1389" s="267"/>
      <c r="K1389" s="152">
        <v>24</v>
      </c>
      <c r="L1389" s="153">
        <v>365</v>
      </c>
      <c r="M1389" s="281" t="s">
        <v>1361</v>
      </c>
      <c r="N1389" s="119" t="s">
        <v>86</v>
      </c>
      <c r="O1389" s="120">
        <v>1</v>
      </c>
      <c r="P1389" s="155" t="s">
        <v>87</v>
      </c>
      <c r="Q1389" s="155">
        <v>0</v>
      </c>
      <c r="R1389" s="155" t="s">
        <v>88</v>
      </c>
      <c r="S1389" s="156">
        <v>0</v>
      </c>
      <c r="T1389" s="156">
        <v>0</v>
      </c>
      <c r="U1389" s="156">
        <v>0</v>
      </c>
      <c r="V1389" s="157" t="s">
        <v>1362</v>
      </c>
      <c r="W1389" s="158">
        <v>2.7</v>
      </c>
      <c r="X1389" s="159">
        <v>3</v>
      </c>
      <c r="Y1389" s="160">
        <v>3</v>
      </c>
      <c r="Z1389" s="161">
        <f t="shared" si="442"/>
        <v>5.9130000000000003</v>
      </c>
      <c r="AA1389" s="155">
        <v>0</v>
      </c>
      <c r="AB1389" s="162" t="s">
        <v>80</v>
      </c>
      <c r="AC1389" s="163" t="s">
        <v>56</v>
      </c>
      <c r="AD1389" s="164" t="s">
        <v>56</v>
      </c>
      <c r="AE1389" s="163" t="s">
        <v>56</v>
      </c>
      <c r="AF1389" s="164">
        <f t="shared" si="443"/>
        <v>59.13</v>
      </c>
      <c r="AG1389" s="165">
        <f t="shared" si="444"/>
        <v>21286.800000000003</v>
      </c>
      <c r="AH1389" s="166" t="s">
        <v>81</v>
      </c>
      <c r="AI1389" s="167"/>
      <c r="AJ1389" s="168"/>
      <c r="AK1389" s="169"/>
      <c r="AL1389" s="170"/>
      <c r="AM1389" s="171"/>
      <c r="AN1389" s="172"/>
      <c r="AO1389" s="173">
        <f t="shared" si="414"/>
        <v>0</v>
      </c>
      <c r="AP1389" s="174" t="s">
        <v>82</v>
      </c>
      <c r="AQ1389" s="175" t="str" cm="1">
        <f t="array" ref="AQ1389">_xlfn.IFS(OR($G1389="公衆街路灯A",$G1389="定額電灯"),$G1389&amp;AP1389,COUNTIF(G1389,"*従量電灯*"),G1389,1,"-")</f>
        <v>従量電灯</v>
      </c>
      <c r="AR1389" s="176" t="str" cm="1">
        <f t="array" ref="AR1389">_xlfn.IFS($AN1389=0,"-",OR($AH1389="対象外",$AH1389="-"),"-",OR($G1389="公衆街路灯A",$G1389="定額電灯"),_xlfn.XLOOKUP($AQ1389,削除禁止_電灯料金!$B:$B,削除禁止_電灯料金!$E:$E,0),1,"-")</f>
        <v>-</v>
      </c>
      <c r="AS1389" s="177" t="str" cm="1">
        <f t="array" ref="AS1389">_xlfn.IFS($AR1389="-","-",OR($G1389="公衆街路灯A",$G1389="定額電灯"),_xlfn.XLOOKUP(AQ1389,削除禁止_電灯料金!$B:$B,削除禁止_電灯料金!$D:$D,0),1,"-")</f>
        <v>-</v>
      </c>
      <c r="AT1389" s="176">
        <f>IFERROR(IF(OR($G1389="公衆街路灯A",$G1389="定額電灯"),"-",ROUND((_xlfn.XLOOKUP($AQ1389,削除禁止_電灯料金!$B:$B,削除禁止_電灯料金!$E:$E)*AM1389/1000*$K1389*$L1389/12),2)),"-")</f>
        <v>0</v>
      </c>
      <c r="AU1389" s="177">
        <f>IFERROR(IF(OR($G1389="公衆街路灯A",$G1389="定額電灯"),"-",ROUND((AM1389/1000*$K1389*$L1389/12)*_xlfn.XLOOKUP($A1389,削除禁止_電灯料金!K:K,削除禁止_電灯料金!M:M,"-"),2)),"-")</f>
        <v>0</v>
      </c>
      <c r="AV1389" s="178">
        <f>IFERROR(IF(OR($G1389="公衆街路灯A",$G1389="定額電灯"),ROUND((((AR1389+AS1389)*AN1389))*12*_xlfn.XLOOKUP($A1389,削除禁止_電灯料金!K:K,削除禁止_電灯料金!N:N),0),ROUND((AT1389+AU1389)*AN1389*12*_xlfn.XLOOKUP($A1389,削除禁止_電灯料金!K:K,削除禁止_電灯料金!N:N),0)),0)</f>
        <v>0</v>
      </c>
      <c r="AW1389" s="145"/>
    </row>
    <row r="1390" spans="1:49" ht="30" customHeight="1">
      <c r="A1390" s="1">
        <v>21</v>
      </c>
      <c r="B1390" s="41" t="s">
        <v>1351</v>
      </c>
      <c r="C1390" s="42"/>
      <c r="D1390" s="146" t="s">
        <v>625</v>
      </c>
      <c r="E1390" s="147" t="s">
        <v>71</v>
      </c>
      <c r="F1390" s="148" t="s">
        <v>1412</v>
      </c>
      <c r="G1390" s="148" t="s">
        <v>73</v>
      </c>
      <c r="H1390" s="149"/>
      <c r="I1390" s="280"/>
      <c r="J1390" s="267"/>
      <c r="K1390" s="152">
        <v>3.5</v>
      </c>
      <c r="L1390" s="153">
        <v>56</v>
      </c>
      <c r="M1390" s="281" t="s">
        <v>1413</v>
      </c>
      <c r="N1390" s="119" t="s">
        <v>110</v>
      </c>
      <c r="O1390" s="120">
        <v>2</v>
      </c>
      <c r="P1390" s="155" t="s">
        <v>227</v>
      </c>
      <c r="Q1390" s="155">
        <v>0</v>
      </c>
      <c r="R1390" s="155" t="s">
        <v>295</v>
      </c>
      <c r="S1390" s="156" t="s">
        <v>1386</v>
      </c>
      <c r="T1390" s="156">
        <v>0</v>
      </c>
      <c r="U1390" s="156">
        <v>0</v>
      </c>
      <c r="V1390" s="157">
        <v>0</v>
      </c>
      <c r="W1390" s="158">
        <v>47</v>
      </c>
      <c r="X1390" s="159">
        <v>5</v>
      </c>
      <c r="Y1390" s="160">
        <v>10</v>
      </c>
      <c r="Z1390" s="161">
        <f t="shared" si="442"/>
        <v>7.6766666666666667</v>
      </c>
      <c r="AA1390" s="155">
        <v>0</v>
      </c>
      <c r="AB1390" s="162" t="s">
        <v>80</v>
      </c>
      <c r="AC1390" s="163" t="s">
        <v>56</v>
      </c>
      <c r="AD1390" s="164" t="s">
        <v>56</v>
      </c>
      <c r="AE1390" s="163" t="s">
        <v>56</v>
      </c>
      <c r="AF1390" s="164">
        <f t="shared" si="443"/>
        <v>23.03</v>
      </c>
      <c r="AG1390" s="165">
        <f t="shared" si="444"/>
        <v>27636</v>
      </c>
      <c r="AH1390" s="166" t="s">
        <v>113</v>
      </c>
      <c r="AI1390" s="167"/>
      <c r="AJ1390" s="168"/>
      <c r="AK1390" s="169"/>
      <c r="AL1390" s="170"/>
      <c r="AM1390" s="171"/>
      <c r="AN1390" s="172"/>
      <c r="AO1390" s="173">
        <f t="shared" si="414"/>
        <v>0</v>
      </c>
      <c r="AP1390" s="174" t="s">
        <v>82</v>
      </c>
      <c r="AQ1390" s="175" t="str" cm="1">
        <f t="array" ref="AQ1390">_xlfn.IFS(OR($G1390="公衆街路灯A",$G1390="定額電灯"),$G1390&amp;AP1390,COUNTIF(G1390,"*従量電灯*"),G1390,1,"-")</f>
        <v>従量電灯</v>
      </c>
      <c r="AR1390" s="176" t="str" cm="1">
        <f t="array" ref="AR1390">_xlfn.IFS($AN1390=0,"-",OR($AH1390="対象外",$AH1390="-"),"-",OR($G1390="公衆街路灯A",$G1390="定額電灯"),_xlfn.XLOOKUP($AQ1390,削除禁止_電灯料金!$B:$B,削除禁止_電灯料金!$E:$E,0),1,"-")</f>
        <v>-</v>
      </c>
      <c r="AS1390" s="177" t="str" cm="1">
        <f t="array" ref="AS1390">_xlfn.IFS($AR1390="-","-",OR($G1390="公衆街路灯A",$G1390="定額電灯"),_xlfn.XLOOKUP(AQ1390,削除禁止_電灯料金!$B:$B,削除禁止_電灯料金!$D:$D,0),1,"-")</f>
        <v>-</v>
      </c>
      <c r="AT1390" s="176">
        <f>IFERROR(IF(OR($G1390="公衆街路灯A",$G1390="定額電灯"),"-",ROUND((_xlfn.XLOOKUP($AQ1390,削除禁止_電灯料金!$B:$B,削除禁止_電灯料金!$E:$E)*AM1390/1000*$K1390*$L1390/12),2)),"-")</f>
        <v>0</v>
      </c>
      <c r="AU1390" s="177">
        <f>IFERROR(IF(OR($G1390="公衆街路灯A",$G1390="定額電灯"),"-",ROUND((AM1390/1000*$K1390*$L1390/12)*_xlfn.XLOOKUP($A1390,削除禁止_電灯料金!K:K,削除禁止_電灯料金!M:M,"-"),2)),"-")</f>
        <v>0</v>
      </c>
      <c r="AV1390" s="178">
        <f>IFERROR(IF(OR($G1390="公衆街路灯A",$G1390="定額電灯"),ROUND((((AR1390+AS1390)*AN1390))*12*_xlfn.XLOOKUP($A1390,削除禁止_電灯料金!K:K,削除禁止_電灯料金!N:N),0),ROUND((AT1390+AU1390)*AN1390*12*_xlfn.XLOOKUP($A1390,削除禁止_電灯料金!K:K,削除禁止_電灯料金!N:N),0)),0)</f>
        <v>0</v>
      </c>
      <c r="AW1390" s="145"/>
    </row>
    <row r="1391" spans="1:49" ht="30" customHeight="1">
      <c r="A1391" s="1">
        <v>21</v>
      </c>
      <c r="B1391" s="41" t="s">
        <v>1351</v>
      </c>
      <c r="C1391" s="42"/>
      <c r="D1391" s="146" t="s">
        <v>625</v>
      </c>
      <c r="E1391" s="147" t="s">
        <v>71</v>
      </c>
      <c r="F1391" s="148" t="s">
        <v>1412</v>
      </c>
      <c r="G1391" s="148" t="s">
        <v>73</v>
      </c>
      <c r="H1391" s="149"/>
      <c r="I1391" s="280"/>
      <c r="J1391" s="267"/>
      <c r="K1391" s="152">
        <v>3.5</v>
      </c>
      <c r="L1391" s="153">
        <v>56</v>
      </c>
      <c r="M1391" s="281" t="s">
        <v>1414</v>
      </c>
      <c r="N1391" s="119" t="s">
        <v>110</v>
      </c>
      <c r="O1391" s="120">
        <v>2</v>
      </c>
      <c r="P1391" s="155" t="s">
        <v>227</v>
      </c>
      <c r="Q1391" s="155">
        <v>0</v>
      </c>
      <c r="R1391" s="155" t="s">
        <v>295</v>
      </c>
      <c r="S1391" s="156" t="s">
        <v>1391</v>
      </c>
      <c r="T1391" s="156">
        <v>0</v>
      </c>
      <c r="U1391" s="156">
        <v>0</v>
      </c>
      <c r="V1391" s="157">
        <v>0</v>
      </c>
      <c r="W1391" s="158">
        <v>47</v>
      </c>
      <c r="X1391" s="159">
        <v>5</v>
      </c>
      <c r="Y1391" s="160">
        <v>10</v>
      </c>
      <c r="Z1391" s="161">
        <f t="shared" si="442"/>
        <v>7.6766666666666667</v>
      </c>
      <c r="AA1391" s="155">
        <v>0</v>
      </c>
      <c r="AB1391" s="162" t="s">
        <v>80</v>
      </c>
      <c r="AC1391" s="163" t="s">
        <v>56</v>
      </c>
      <c r="AD1391" s="164" t="s">
        <v>56</v>
      </c>
      <c r="AE1391" s="163" t="s">
        <v>56</v>
      </c>
      <c r="AF1391" s="164">
        <f t="shared" si="443"/>
        <v>23.03</v>
      </c>
      <c r="AG1391" s="165">
        <f t="shared" si="444"/>
        <v>27636</v>
      </c>
      <c r="AH1391" s="166" t="s">
        <v>113</v>
      </c>
      <c r="AI1391" s="167"/>
      <c r="AJ1391" s="168"/>
      <c r="AK1391" s="169"/>
      <c r="AL1391" s="170"/>
      <c r="AM1391" s="171"/>
      <c r="AN1391" s="172"/>
      <c r="AO1391" s="173">
        <f t="shared" si="414"/>
        <v>0</v>
      </c>
      <c r="AP1391" s="174" t="s">
        <v>82</v>
      </c>
      <c r="AQ1391" s="175" t="str" cm="1">
        <f t="array" ref="AQ1391">_xlfn.IFS(OR($G1391="公衆街路灯A",$G1391="定額電灯"),$G1391&amp;AP1391,COUNTIF(G1391,"*従量電灯*"),G1391,1,"-")</f>
        <v>従量電灯</v>
      </c>
      <c r="AR1391" s="176" t="str" cm="1">
        <f t="array" ref="AR1391">_xlfn.IFS($AN1391=0,"-",OR($AH1391="対象外",$AH1391="-"),"-",OR($G1391="公衆街路灯A",$G1391="定額電灯"),_xlfn.XLOOKUP($AQ1391,削除禁止_電灯料金!$B:$B,削除禁止_電灯料金!$E:$E,0),1,"-")</f>
        <v>-</v>
      </c>
      <c r="AS1391" s="177" t="str" cm="1">
        <f t="array" ref="AS1391">_xlfn.IFS($AR1391="-","-",OR($G1391="公衆街路灯A",$G1391="定額電灯"),_xlfn.XLOOKUP(AQ1391,削除禁止_電灯料金!$B:$B,削除禁止_電灯料金!$D:$D,0),1,"-")</f>
        <v>-</v>
      </c>
      <c r="AT1391" s="176">
        <f>IFERROR(IF(OR($G1391="公衆街路灯A",$G1391="定額電灯"),"-",ROUND((_xlfn.XLOOKUP($AQ1391,削除禁止_電灯料金!$B:$B,削除禁止_電灯料金!$E:$E)*AM1391/1000*$K1391*$L1391/12),2)),"-")</f>
        <v>0</v>
      </c>
      <c r="AU1391" s="177">
        <f>IFERROR(IF(OR($G1391="公衆街路灯A",$G1391="定額電灯"),"-",ROUND((AM1391/1000*$K1391*$L1391/12)*_xlfn.XLOOKUP($A1391,削除禁止_電灯料金!K:K,削除禁止_電灯料金!M:M,"-"),2)),"-")</f>
        <v>0</v>
      </c>
      <c r="AV1391" s="178">
        <f>IFERROR(IF(OR($G1391="公衆街路灯A",$G1391="定額電灯"),ROUND((((AR1391+AS1391)*AN1391))*12*_xlfn.XLOOKUP($A1391,削除禁止_電灯料金!K:K,削除禁止_電灯料金!N:N),0),ROUND((AT1391+AU1391)*AN1391*12*_xlfn.XLOOKUP($A1391,削除禁止_電灯料金!K:K,削除禁止_電灯料金!N:N),0)),0)</f>
        <v>0</v>
      </c>
      <c r="AW1391" s="145"/>
    </row>
    <row r="1392" spans="1:49" ht="30" customHeight="1">
      <c r="A1392" s="1">
        <v>21</v>
      </c>
      <c r="B1392" s="41" t="s">
        <v>1351</v>
      </c>
      <c r="C1392" s="42"/>
      <c r="D1392" s="146" t="s">
        <v>625</v>
      </c>
      <c r="E1392" s="147" t="s">
        <v>71</v>
      </c>
      <c r="F1392" s="148" t="s">
        <v>1412</v>
      </c>
      <c r="G1392" s="148" t="s">
        <v>73</v>
      </c>
      <c r="H1392" s="149"/>
      <c r="I1392" s="280"/>
      <c r="J1392" s="267"/>
      <c r="K1392" s="152">
        <v>3.5</v>
      </c>
      <c r="L1392" s="153">
        <v>56</v>
      </c>
      <c r="M1392" s="281" t="s">
        <v>1415</v>
      </c>
      <c r="N1392" s="119" t="s">
        <v>110</v>
      </c>
      <c r="O1392" s="120">
        <v>2</v>
      </c>
      <c r="P1392" s="155" t="s">
        <v>227</v>
      </c>
      <c r="Q1392" s="155">
        <v>0</v>
      </c>
      <c r="R1392" s="155" t="s">
        <v>295</v>
      </c>
      <c r="S1392" s="156" t="s">
        <v>1388</v>
      </c>
      <c r="T1392" s="156">
        <v>0</v>
      </c>
      <c r="U1392" s="156">
        <v>0</v>
      </c>
      <c r="V1392" s="157">
        <v>0</v>
      </c>
      <c r="W1392" s="158">
        <v>47</v>
      </c>
      <c r="X1392" s="159">
        <v>5</v>
      </c>
      <c r="Y1392" s="160">
        <v>10</v>
      </c>
      <c r="Z1392" s="161">
        <f t="shared" si="442"/>
        <v>7.6766666666666667</v>
      </c>
      <c r="AA1392" s="155">
        <v>0</v>
      </c>
      <c r="AB1392" s="162" t="s">
        <v>80</v>
      </c>
      <c r="AC1392" s="163" t="s">
        <v>56</v>
      </c>
      <c r="AD1392" s="164" t="s">
        <v>56</v>
      </c>
      <c r="AE1392" s="163" t="s">
        <v>56</v>
      </c>
      <c r="AF1392" s="164">
        <f t="shared" si="443"/>
        <v>23.03</v>
      </c>
      <c r="AG1392" s="165">
        <f t="shared" si="444"/>
        <v>27636</v>
      </c>
      <c r="AH1392" s="166" t="s">
        <v>113</v>
      </c>
      <c r="AI1392" s="167"/>
      <c r="AJ1392" s="168"/>
      <c r="AK1392" s="169"/>
      <c r="AL1392" s="170"/>
      <c r="AM1392" s="171"/>
      <c r="AN1392" s="172"/>
      <c r="AO1392" s="173">
        <f t="shared" si="414"/>
        <v>0</v>
      </c>
      <c r="AP1392" s="174" t="s">
        <v>82</v>
      </c>
      <c r="AQ1392" s="175" t="str" cm="1">
        <f t="array" ref="AQ1392">_xlfn.IFS(OR($G1392="公衆街路灯A",$G1392="定額電灯"),$G1392&amp;AP1392,COUNTIF(G1392,"*従量電灯*"),G1392,1,"-")</f>
        <v>従量電灯</v>
      </c>
      <c r="AR1392" s="176" t="str" cm="1">
        <f t="array" ref="AR1392">_xlfn.IFS($AN1392=0,"-",OR($AH1392="対象外",$AH1392="-"),"-",OR($G1392="公衆街路灯A",$G1392="定額電灯"),_xlfn.XLOOKUP($AQ1392,削除禁止_電灯料金!$B:$B,削除禁止_電灯料金!$E:$E,0),1,"-")</f>
        <v>-</v>
      </c>
      <c r="AS1392" s="177" t="str" cm="1">
        <f t="array" ref="AS1392">_xlfn.IFS($AR1392="-","-",OR($G1392="公衆街路灯A",$G1392="定額電灯"),_xlfn.XLOOKUP(AQ1392,削除禁止_電灯料金!$B:$B,削除禁止_電灯料金!$D:$D,0),1,"-")</f>
        <v>-</v>
      </c>
      <c r="AT1392" s="176">
        <f>IFERROR(IF(OR($G1392="公衆街路灯A",$G1392="定額電灯"),"-",ROUND((_xlfn.XLOOKUP($AQ1392,削除禁止_電灯料金!$B:$B,削除禁止_電灯料金!$E:$E)*AM1392/1000*$K1392*$L1392/12),2)),"-")</f>
        <v>0</v>
      </c>
      <c r="AU1392" s="177">
        <f>IFERROR(IF(OR($G1392="公衆街路灯A",$G1392="定額電灯"),"-",ROUND((AM1392/1000*$K1392*$L1392/12)*_xlfn.XLOOKUP($A1392,削除禁止_電灯料金!K:K,削除禁止_電灯料金!M:M,"-"),2)),"-")</f>
        <v>0</v>
      </c>
      <c r="AV1392" s="178">
        <f>IFERROR(IF(OR($G1392="公衆街路灯A",$G1392="定額電灯"),ROUND((((AR1392+AS1392)*AN1392))*12*_xlfn.XLOOKUP($A1392,削除禁止_電灯料金!K:K,削除禁止_電灯料金!N:N),0),ROUND((AT1392+AU1392)*AN1392*12*_xlfn.XLOOKUP($A1392,削除禁止_電灯料金!K:K,削除禁止_電灯料金!N:N),0)),0)</f>
        <v>0</v>
      </c>
      <c r="AW1392" s="145"/>
    </row>
    <row r="1393" spans="1:49" ht="30" customHeight="1">
      <c r="A1393" s="1">
        <v>21</v>
      </c>
      <c r="B1393" s="41" t="s">
        <v>1351</v>
      </c>
      <c r="C1393" s="42"/>
      <c r="D1393" s="146" t="s">
        <v>625</v>
      </c>
      <c r="E1393" s="147" t="s">
        <v>71</v>
      </c>
      <c r="F1393" s="148" t="s">
        <v>1412</v>
      </c>
      <c r="G1393" s="148" t="s">
        <v>73</v>
      </c>
      <c r="H1393" s="149"/>
      <c r="I1393" s="280"/>
      <c r="J1393" s="267"/>
      <c r="K1393" s="152">
        <v>24</v>
      </c>
      <c r="L1393" s="153">
        <v>365</v>
      </c>
      <c r="M1393" s="281" t="s">
        <v>1365</v>
      </c>
      <c r="N1393" s="119" t="s">
        <v>86</v>
      </c>
      <c r="O1393" s="120">
        <v>1</v>
      </c>
      <c r="P1393" s="155" t="s">
        <v>189</v>
      </c>
      <c r="Q1393" s="155">
        <v>0</v>
      </c>
      <c r="R1393" s="155" t="s">
        <v>88</v>
      </c>
      <c r="S1393" s="156">
        <v>0</v>
      </c>
      <c r="T1393" s="156">
        <v>0</v>
      </c>
      <c r="U1393" s="156">
        <v>0</v>
      </c>
      <c r="V1393" s="157" t="s">
        <v>1362</v>
      </c>
      <c r="W1393" s="158">
        <v>3.8</v>
      </c>
      <c r="X1393" s="159">
        <v>2</v>
      </c>
      <c r="Y1393" s="160">
        <v>2</v>
      </c>
      <c r="Z1393" s="161">
        <f t="shared" si="442"/>
        <v>5.548</v>
      </c>
      <c r="AA1393" s="155">
        <v>0</v>
      </c>
      <c r="AB1393" s="162" t="s">
        <v>80</v>
      </c>
      <c r="AC1393" s="163" t="s">
        <v>56</v>
      </c>
      <c r="AD1393" s="164" t="s">
        <v>56</v>
      </c>
      <c r="AE1393" s="163" t="s">
        <v>56</v>
      </c>
      <c r="AF1393" s="164">
        <f t="shared" si="443"/>
        <v>83.22</v>
      </c>
      <c r="AG1393" s="165">
        <f t="shared" si="444"/>
        <v>19972.8</v>
      </c>
      <c r="AH1393" s="166" t="s">
        <v>81</v>
      </c>
      <c r="AI1393" s="167"/>
      <c r="AJ1393" s="168"/>
      <c r="AK1393" s="169"/>
      <c r="AL1393" s="170"/>
      <c r="AM1393" s="171"/>
      <c r="AN1393" s="172"/>
      <c r="AO1393" s="173">
        <f t="shared" si="414"/>
        <v>0</v>
      </c>
      <c r="AP1393" s="174" t="s">
        <v>82</v>
      </c>
      <c r="AQ1393" s="175" t="str" cm="1">
        <f t="array" ref="AQ1393">_xlfn.IFS(OR($G1393="公衆街路灯A",$G1393="定額電灯"),$G1393&amp;AP1393,COUNTIF(G1393,"*従量電灯*"),G1393,1,"-")</f>
        <v>従量電灯</v>
      </c>
      <c r="AR1393" s="176" t="str" cm="1">
        <f t="array" ref="AR1393">_xlfn.IFS($AN1393=0,"-",OR($AH1393="対象外",$AH1393="-"),"-",OR($G1393="公衆街路灯A",$G1393="定額電灯"),_xlfn.XLOOKUP($AQ1393,削除禁止_電灯料金!$B:$B,削除禁止_電灯料金!$E:$E,0),1,"-")</f>
        <v>-</v>
      </c>
      <c r="AS1393" s="177" t="str" cm="1">
        <f t="array" ref="AS1393">_xlfn.IFS($AR1393="-","-",OR($G1393="公衆街路灯A",$G1393="定額電灯"),_xlfn.XLOOKUP(AQ1393,削除禁止_電灯料金!$B:$B,削除禁止_電灯料金!$D:$D,0),1,"-")</f>
        <v>-</v>
      </c>
      <c r="AT1393" s="176">
        <f>IFERROR(IF(OR($G1393="公衆街路灯A",$G1393="定額電灯"),"-",ROUND((_xlfn.XLOOKUP($AQ1393,削除禁止_電灯料金!$B:$B,削除禁止_電灯料金!$E:$E)*AM1393/1000*$K1393*$L1393/12),2)),"-")</f>
        <v>0</v>
      </c>
      <c r="AU1393" s="177">
        <f>IFERROR(IF(OR($G1393="公衆街路灯A",$G1393="定額電灯"),"-",ROUND((AM1393/1000*$K1393*$L1393/12)*_xlfn.XLOOKUP($A1393,削除禁止_電灯料金!K:K,削除禁止_電灯料金!M:M,"-"),2)),"-")</f>
        <v>0</v>
      </c>
      <c r="AV1393" s="178">
        <f>IFERROR(IF(OR($G1393="公衆街路灯A",$G1393="定額電灯"),ROUND((((AR1393+AS1393)*AN1393))*12*_xlfn.XLOOKUP($A1393,削除禁止_電灯料金!K:K,削除禁止_電灯料金!N:N),0),ROUND((AT1393+AU1393)*AN1393*12*_xlfn.XLOOKUP($A1393,削除禁止_電灯料金!K:K,削除禁止_電灯料金!N:N),0)),0)</f>
        <v>0</v>
      </c>
      <c r="AW1393" s="145"/>
    </row>
    <row r="1394" spans="1:49" ht="30" customHeight="1">
      <c r="A1394" s="1">
        <v>21</v>
      </c>
      <c r="B1394" s="41" t="s">
        <v>1351</v>
      </c>
      <c r="C1394" s="42"/>
      <c r="D1394" s="146" t="s">
        <v>625</v>
      </c>
      <c r="E1394" s="147" t="s">
        <v>71</v>
      </c>
      <c r="F1394" s="148" t="s">
        <v>1416</v>
      </c>
      <c r="G1394" s="148" t="s">
        <v>73</v>
      </c>
      <c r="H1394" s="149"/>
      <c r="I1394" s="280"/>
      <c r="J1394" s="267"/>
      <c r="K1394" s="152">
        <v>0.5</v>
      </c>
      <c r="L1394" s="153">
        <v>50</v>
      </c>
      <c r="M1394" s="281" t="s">
        <v>1358</v>
      </c>
      <c r="N1394" s="119" t="s">
        <v>134</v>
      </c>
      <c r="O1394" s="120">
        <v>1</v>
      </c>
      <c r="P1394" s="155" t="s">
        <v>227</v>
      </c>
      <c r="Q1394" s="155">
        <v>0</v>
      </c>
      <c r="R1394" s="155">
        <v>0</v>
      </c>
      <c r="S1394" s="156">
        <v>0</v>
      </c>
      <c r="T1394" s="156">
        <v>0</v>
      </c>
      <c r="U1394" s="156">
        <v>0</v>
      </c>
      <c r="V1394" s="157">
        <v>0</v>
      </c>
      <c r="W1394" s="158">
        <v>47</v>
      </c>
      <c r="X1394" s="159">
        <v>1</v>
      </c>
      <c r="Y1394" s="160">
        <v>1</v>
      </c>
      <c r="Z1394" s="161">
        <f t="shared" si="442"/>
        <v>9.7916666666666666E-2</v>
      </c>
      <c r="AA1394" s="155">
        <v>0</v>
      </c>
      <c r="AB1394" s="162" t="s">
        <v>80</v>
      </c>
      <c r="AC1394" s="163" t="s">
        <v>56</v>
      </c>
      <c r="AD1394" s="164" t="s">
        <v>56</v>
      </c>
      <c r="AE1394" s="163" t="s">
        <v>56</v>
      </c>
      <c r="AF1394" s="164">
        <f t="shared" si="443"/>
        <v>2.9375</v>
      </c>
      <c r="AG1394" s="165">
        <f t="shared" si="444"/>
        <v>352.5</v>
      </c>
      <c r="AH1394" s="166" t="s">
        <v>113</v>
      </c>
      <c r="AI1394" s="167"/>
      <c r="AJ1394" s="168"/>
      <c r="AK1394" s="169"/>
      <c r="AL1394" s="170"/>
      <c r="AM1394" s="171"/>
      <c r="AN1394" s="172"/>
      <c r="AO1394" s="173">
        <f t="shared" si="414"/>
        <v>0</v>
      </c>
      <c r="AP1394" s="174" t="s">
        <v>82</v>
      </c>
      <c r="AQ1394" s="175" t="str" cm="1">
        <f t="array" ref="AQ1394">_xlfn.IFS(OR($G1394="公衆街路灯A",$G1394="定額電灯"),$G1394&amp;AP1394,COUNTIF(G1394,"*従量電灯*"),G1394,1,"-")</f>
        <v>従量電灯</v>
      </c>
      <c r="AR1394" s="176" t="str" cm="1">
        <f t="array" ref="AR1394">_xlfn.IFS($AN1394=0,"-",OR($AH1394="対象外",$AH1394="-"),"-",OR($G1394="公衆街路灯A",$G1394="定額電灯"),_xlfn.XLOOKUP($AQ1394,削除禁止_電灯料金!$B:$B,削除禁止_電灯料金!$E:$E,0),1,"-")</f>
        <v>-</v>
      </c>
      <c r="AS1394" s="177" t="str" cm="1">
        <f t="array" ref="AS1394">_xlfn.IFS($AR1394="-","-",OR($G1394="公衆街路灯A",$G1394="定額電灯"),_xlfn.XLOOKUP(AQ1394,削除禁止_電灯料金!$B:$B,削除禁止_電灯料金!$D:$D,0),1,"-")</f>
        <v>-</v>
      </c>
      <c r="AT1394" s="176">
        <f>IFERROR(IF(OR($G1394="公衆街路灯A",$G1394="定額電灯"),"-",ROUND((_xlfn.XLOOKUP($AQ1394,削除禁止_電灯料金!$B:$B,削除禁止_電灯料金!$E:$E)*AM1394/1000*$K1394*$L1394/12),2)),"-")</f>
        <v>0</v>
      </c>
      <c r="AU1394" s="177">
        <f>IFERROR(IF(OR($G1394="公衆街路灯A",$G1394="定額電灯"),"-",ROUND((AM1394/1000*$K1394*$L1394/12)*_xlfn.XLOOKUP($A1394,削除禁止_電灯料金!K:K,削除禁止_電灯料金!M:M,"-"),2)),"-")</f>
        <v>0</v>
      </c>
      <c r="AV1394" s="178">
        <f>IFERROR(IF(OR($G1394="公衆街路灯A",$G1394="定額電灯"),ROUND((((AR1394+AS1394)*AN1394))*12*_xlfn.XLOOKUP($A1394,削除禁止_電灯料金!K:K,削除禁止_電灯料金!N:N),0),ROUND((AT1394+AU1394)*AN1394*12*_xlfn.XLOOKUP($A1394,削除禁止_電灯料金!K:K,削除禁止_電灯料金!N:N),0)),0)</f>
        <v>0</v>
      </c>
      <c r="AW1394" s="145"/>
    </row>
    <row r="1395" spans="1:49" ht="30" customHeight="1">
      <c r="A1395" s="1">
        <v>21</v>
      </c>
      <c r="B1395" s="41" t="s">
        <v>1351</v>
      </c>
      <c r="C1395" s="42"/>
      <c r="D1395" s="146" t="s">
        <v>625</v>
      </c>
      <c r="E1395" s="147" t="s">
        <v>71</v>
      </c>
      <c r="F1395" s="148" t="s">
        <v>1417</v>
      </c>
      <c r="G1395" s="148" t="s">
        <v>73</v>
      </c>
      <c r="H1395" s="149"/>
      <c r="I1395" s="280"/>
      <c r="J1395" s="267"/>
      <c r="K1395" s="152">
        <v>1</v>
      </c>
      <c r="L1395" s="153">
        <v>200</v>
      </c>
      <c r="M1395" s="281" t="s">
        <v>1376</v>
      </c>
      <c r="N1395" s="119" t="s">
        <v>134</v>
      </c>
      <c r="O1395" s="120">
        <v>2</v>
      </c>
      <c r="P1395" s="155" t="s">
        <v>227</v>
      </c>
      <c r="Q1395" s="155">
        <v>0</v>
      </c>
      <c r="R1395" s="155">
        <v>0</v>
      </c>
      <c r="S1395" s="156">
        <v>0</v>
      </c>
      <c r="T1395" s="156">
        <v>0</v>
      </c>
      <c r="U1395" s="156">
        <v>0</v>
      </c>
      <c r="V1395" s="157">
        <v>0</v>
      </c>
      <c r="W1395" s="158">
        <v>47</v>
      </c>
      <c r="X1395" s="159">
        <v>3</v>
      </c>
      <c r="Y1395" s="160">
        <v>6</v>
      </c>
      <c r="Z1395" s="161">
        <f t="shared" si="442"/>
        <v>4.7</v>
      </c>
      <c r="AA1395" s="155">
        <v>0</v>
      </c>
      <c r="AB1395" s="162" t="s">
        <v>80</v>
      </c>
      <c r="AC1395" s="163" t="s">
        <v>56</v>
      </c>
      <c r="AD1395" s="164" t="s">
        <v>56</v>
      </c>
      <c r="AE1395" s="163" t="s">
        <v>56</v>
      </c>
      <c r="AF1395" s="164">
        <f t="shared" si="443"/>
        <v>23.5</v>
      </c>
      <c r="AG1395" s="165">
        <f t="shared" si="444"/>
        <v>16920</v>
      </c>
      <c r="AH1395" s="166" t="s">
        <v>113</v>
      </c>
      <c r="AI1395" s="167"/>
      <c r="AJ1395" s="168"/>
      <c r="AK1395" s="169"/>
      <c r="AL1395" s="170"/>
      <c r="AM1395" s="171"/>
      <c r="AN1395" s="172"/>
      <c r="AO1395" s="173">
        <f t="shared" si="414"/>
        <v>0</v>
      </c>
      <c r="AP1395" s="174" t="s">
        <v>82</v>
      </c>
      <c r="AQ1395" s="175" t="str" cm="1">
        <f t="array" ref="AQ1395">_xlfn.IFS(OR($G1395="公衆街路灯A",$G1395="定額電灯"),$G1395&amp;AP1395,COUNTIF(G1395,"*従量電灯*"),G1395,1,"-")</f>
        <v>従量電灯</v>
      </c>
      <c r="AR1395" s="176" t="str" cm="1">
        <f t="array" ref="AR1395">_xlfn.IFS($AN1395=0,"-",OR($AH1395="対象外",$AH1395="-"),"-",OR($G1395="公衆街路灯A",$G1395="定額電灯"),_xlfn.XLOOKUP($AQ1395,削除禁止_電灯料金!$B:$B,削除禁止_電灯料金!$E:$E,0),1,"-")</f>
        <v>-</v>
      </c>
      <c r="AS1395" s="177" t="str" cm="1">
        <f t="array" ref="AS1395">_xlfn.IFS($AR1395="-","-",OR($G1395="公衆街路灯A",$G1395="定額電灯"),_xlfn.XLOOKUP(AQ1395,削除禁止_電灯料金!$B:$B,削除禁止_電灯料金!$D:$D,0),1,"-")</f>
        <v>-</v>
      </c>
      <c r="AT1395" s="176">
        <f>IFERROR(IF(OR($G1395="公衆街路灯A",$G1395="定額電灯"),"-",ROUND((_xlfn.XLOOKUP($AQ1395,削除禁止_電灯料金!$B:$B,削除禁止_電灯料金!$E:$E)*AM1395/1000*$K1395*$L1395/12),2)),"-")</f>
        <v>0</v>
      </c>
      <c r="AU1395" s="177">
        <f>IFERROR(IF(OR($G1395="公衆街路灯A",$G1395="定額電灯"),"-",ROUND((AM1395/1000*$K1395*$L1395/12)*_xlfn.XLOOKUP($A1395,削除禁止_電灯料金!K:K,削除禁止_電灯料金!M:M,"-"),2)),"-")</f>
        <v>0</v>
      </c>
      <c r="AV1395" s="178">
        <f>IFERROR(IF(OR($G1395="公衆街路灯A",$G1395="定額電灯"),ROUND((((AR1395+AS1395)*AN1395))*12*_xlfn.XLOOKUP($A1395,削除禁止_電灯料金!K:K,削除禁止_電灯料金!N:N),0),ROUND((AT1395+AU1395)*AN1395*12*_xlfn.XLOOKUP($A1395,削除禁止_電灯料金!K:K,削除禁止_電灯料金!N:N),0)),0)</f>
        <v>0</v>
      </c>
      <c r="AW1395" s="145"/>
    </row>
    <row r="1396" spans="1:49" ht="30" customHeight="1">
      <c r="A1396" s="1">
        <v>21</v>
      </c>
      <c r="B1396" s="41" t="s">
        <v>1351</v>
      </c>
      <c r="C1396" s="42"/>
      <c r="D1396" s="146" t="s">
        <v>625</v>
      </c>
      <c r="E1396" s="147" t="s">
        <v>71</v>
      </c>
      <c r="F1396" s="148" t="s">
        <v>1418</v>
      </c>
      <c r="G1396" s="148" t="s">
        <v>73</v>
      </c>
      <c r="H1396" s="149"/>
      <c r="I1396" s="280"/>
      <c r="J1396" s="267"/>
      <c r="K1396" s="152">
        <v>1</v>
      </c>
      <c r="L1396" s="153">
        <v>200</v>
      </c>
      <c r="M1396" s="281" t="s">
        <v>1419</v>
      </c>
      <c r="N1396" s="119" t="s">
        <v>93</v>
      </c>
      <c r="O1396" s="120">
        <v>4</v>
      </c>
      <c r="P1396" s="155" t="s">
        <v>135</v>
      </c>
      <c r="Q1396" s="155">
        <v>0</v>
      </c>
      <c r="R1396" s="155">
        <v>0</v>
      </c>
      <c r="S1396" s="156">
        <v>0</v>
      </c>
      <c r="T1396" s="156">
        <v>0</v>
      </c>
      <c r="U1396" s="156" t="s">
        <v>1420</v>
      </c>
      <c r="V1396" s="157">
        <v>0</v>
      </c>
      <c r="W1396" s="158">
        <v>28</v>
      </c>
      <c r="X1396" s="159">
        <v>3</v>
      </c>
      <c r="Y1396" s="160">
        <v>12</v>
      </c>
      <c r="Z1396" s="161">
        <f t="shared" si="442"/>
        <v>5.6</v>
      </c>
      <c r="AA1396" s="155">
        <v>0</v>
      </c>
      <c r="AB1396" s="162" t="s">
        <v>80</v>
      </c>
      <c r="AC1396" s="163" t="s">
        <v>56</v>
      </c>
      <c r="AD1396" s="164" t="s">
        <v>56</v>
      </c>
      <c r="AE1396" s="163" t="s">
        <v>56</v>
      </c>
      <c r="AF1396" s="164">
        <f t="shared" si="443"/>
        <v>14</v>
      </c>
      <c r="AG1396" s="165">
        <f t="shared" si="444"/>
        <v>20160</v>
      </c>
      <c r="AH1396" s="166" t="s">
        <v>113</v>
      </c>
      <c r="AI1396" s="167"/>
      <c r="AJ1396" s="168"/>
      <c r="AK1396" s="169"/>
      <c r="AL1396" s="170"/>
      <c r="AM1396" s="171"/>
      <c r="AN1396" s="172"/>
      <c r="AO1396" s="173">
        <f t="shared" si="414"/>
        <v>0</v>
      </c>
      <c r="AP1396" s="174" t="s">
        <v>82</v>
      </c>
      <c r="AQ1396" s="175" t="str" cm="1">
        <f t="array" ref="AQ1396">_xlfn.IFS(OR($G1396="公衆街路灯A",$G1396="定額電灯"),$G1396&amp;AP1396,COUNTIF(G1396,"*従量電灯*"),G1396,1,"-")</f>
        <v>従量電灯</v>
      </c>
      <c r="AR1396" s="176" t="str" cm="1">
        <f t="array" ref="AR1396">_xlfn.IFS($AN1396=0,"-",OR($AH1396="対象外",$AH1396="-"),"-",OR($G1396="公衆街路灯A",$G1396="定額電灯"),_xlfn.XLOOKUP($AQ1396,削除禁止_電灯料金!$B:$B,削除禁止_電灯料金!$E:$E,0),1,"-")</f>
        <v>-</v>
      </c>
      <c r="AS1396" s="177" t="str" cm="1">
        <f t="array" ref="AS1396">_xlfn.IFS($AR1396="-","-",OR($G1396="公衆街路灯A",$G1396="定額電灯"),_xlfn.XLOOKUP(AQ1396,削除禁止_電灯料金!$B:$B,削除禁止_電灯料金!$D:$D,0),1,"-")</f>
        <v>-</v>
      </c>
      <c r="AT1396" s="176">
        <f>IFERROR(IF(OR($G1396="公衆街路灯A",$G1396="定額電灯"),"-",ROUND((_xlfn.XLOOKUP($AQ1396,削除禁止_電灯料金!$B:$B,削除禁止_電灯料金!$E:$E)*AM1396/1000*$K1396*$L1396/12),2)),"-")</f>
        <v>0</v>
      </c>
      <c r="AU1396" s="177">
        <f>IFERROR(IF(OR($G1396="公衆街路灯A",$G1396="定額電灯"),"-",ROUND((AM1396/1000*$K1396*$L1396/12)*_xlfn.XLOOKUP($A1396,削除禁止_電灯料金!K:K,削除禁止_電灯料金!M:M,"-"),2)),"-")</f>
        <v>0</v>
      </c>
      <c r="AV1396" s="178">
        <f>IFERROR(IF(OR($G1396="公衆街路灯A",$G1396="定額電灯"),ROUND((((AR1396+AS1396)*AN1396))*12*_xlfn.XLOOKUP($A1396,削除禁止_電灯料金!K:K,削除禁止_電灯料金!N:N),0),ROUND((AT1396+AU1396)*AN1396*12*_xlfn.XLOOKUP($A1396,削除禁止_電灯料金!K:K,削除禁止_電灯料金!N:N),0)),0)</f>
        <v>0</v>
      </c>
      <c r="AW1396" s="145"/>
    </row>
    <row r="1397" spans="1:49" ht="30" customHeight="1">
      <c r="A1397" s="1">
        <v>21</v>
      </c>
      <c r="B1397" s="41" t="s">
        <v>1351</v>
      </c>
      <c r="C1397" s="42"/>
      <c r="D1397" s="146" t="s">
        <v>625</v>
      </c>
      <c r="E1397" s="147" t="s">
        <v>71</v>
      </c>
      <c r="F1397" s="148" t="s">
        <v>1418</v>
      </c>
      <c r="G1397" s="148" t="s">
        <v>73</v>
      </c>
      <c r="H1397" s="149"/>
      <c r="I1397" s="280"/>
      <c r="J1397" s="267"/>
      <c r="K1397" s="152">
        <v>24</v>
      </c>
      <c r="L1397" s="153">
        <v>365</v>
      </c>
      <c r="M1397" s="281" t="s">
        <v>1365</v>
      </c>
      <c r="N1397" s="119" t="s">
        <v>86</v>
      </c>
      <c r="O1397" s="120">
        <v>1</v>
      </c>
      <c r="P1397" s="155" t="s">
        <v>189</v>
      </c>
      <c r="Q1397" s="155">
        <v>0</v>
      </c>
      <c r="R1397" s="155" t="s">
        <v>88</v>
      </c>
      <c r="S1397" s="156">
        <v>0</v>
      </c>
      <c r="T1397" s="156">
        <v>0</v>
      </c>
      <c r="U1397" s="156">
        <v>0</v>
      </c>
      <c r="V1397" s="157" t="s">
        <v>1362</v>
      </c>
      <c r="W1397" s="158">
        <v>3.8</v>
      </c>
      <c r="X1397" s="159">
        <v>1</v>
      </c>
      <c r="Y1397" s="160">
        <v>1</v>
      </c>
      <c r="Z1397" s="161">
        <f t="shared" si="442"/>
        <v>2.774</v>
      </c>
      <c r="AA1397" s="155">
        <v>0</v>
      </c>
      <c r="AB1397" s="162" t="s">
        <v>80</v>
      </c>
      <c r="AC1397" s="163" t="s">
        <v>56</v>
      </c>
      <c r="AD1397" s="164" t="s">
        <v>56</v>
      </c>
      <c r="AE1397" s="163" t="s">
        <v>56</v>
      </c>
      <c r="AF1397" s="164">
        <f t="shared" si="443"/>
        <v>83.22</v>
      </c>
      <c r="AG1397" s="165">
        <f t="shared" si="444"/>
        <v>9986.4</v>
      </c>
      <c r="AH1397" s="166" t="s">
        <v>81</v>
      </c>
      <c r="AI1397" s="167"/>
      <c r="AJ1397" s="168"/>
      <c r="AK1397" s="169"/>
      <c r="AL1397" s="170"/>
      <c r="AM1397" s="171"/>
      <c r="AN1397" s="172"/>
      <c r="AO1397" s="173">
        <f t="shared" si="414"/>
        <v>0</v>
      </c>
      <c r="AP1397" s="174" t="s">
        <v>82</v>
      </c>
      <c r="AQ1397" s="175" t="str" cm="1">
        <f t="array" ref="AQ1397">_xlfn.IFS(OR($G1397="公衆街路灯A",$G1397="定額電灯"),$G1397&amp;AP1397,COUNTIF(G1397,"*従量電灯*"),G1397,1,"-")</f>
        <v>従量電灯</v>
      </c>
      <c r="AR1397" s="176" t="str" cm="1">
        <f t="array" ref="AR1397">_xlfn.IFS($AN1397=0,"-",OR($AH1397="対象外",$AH1397="-"),"-",OR($G1397="公衆街路灯A",$G1397="定額電灯"),_xlfn.XLOOKUP($AQ1397,削除禁止_電灯料金!$B:$B,削除禁止_電灯料金!$E:$E,0),1,"-")</f>
        <v>-</v>
      </c>
      <c r="AS1397" s="177" t="str" cm="1">
        <f t="array" ref="AS1397">_xlfn.IFS($AR1397="-","-",OR($G1397="公衆街路灯A",$G1397="定額電灯"),_xlfn.XLOOKUP(AQ1397,削除禁止_電灯料金!$B:$B,削除禁止_電灯料金!$D:$D,0),1,"-")</f>
        <v>-</v>
      </c>
      <c r="AT1397" s="176">
        <f>IFERROR(IF(OR($G1397="公衆街路灯A",$G1397="定額電灯"),"-",ROUND((_xlfn.XLOOKUP($AQ1397,削除禁止_電灯料金!$B:$B,削除禁止_電灯料金!$E:$E)*AM1397/1000*$K1397*$L1397/12),2)),"-")</f>
        <v>0</v>
      </c>
      <c r="AU1397" s="177">
        <f>IFERROR(IF(OR($G1397="公衆街路灯A",$G1397="定額電灯"),"-",ROUND((AM1397/1000*$K1397*$L1397/12)*_xlfn.XLOOKUP($A1397,削除禁止_電灯料金!K:K,削除禁止_電灯料金!M:M,"-"),2)),"-")</f>
        <v>0</v>
      </c>
      <c r="AV1397" s="178">
        <f>IFERROR(IF(OR($G1397="公衆街路灯A",$G1397="定額電灯"),ROUND((((AR1397+AS1397)*AN1397))*12*_xlfn.XLOOKUP($A1397,削除禁止_電灯料金!K:K,削除禁止_電灯料金!N:N),0),ROUND((AT1397+AU1397)*AN1397*12*_xlfn.XLOOKUP($A1397,削除禁止_電灯料金!K:K,削除禁止_電灯料金!N:N),0)),0)</f>
        <v>0</v>
      </c>
      <c r="AW1397" s="145"/>
    </row>
    <row r="1398" spans="1:49" ht="30" customHeight="1">
      <c r="A1398" s="1">
        <v>21</v>
      </c>
      <c r="B1398" s="41" t="s">
        <v>1351</v>
      </c>
      <c r="C1398" s="42"/>
      <c r="D1398" s="146" t="s">
        <v>625</v>
      </c>
      <c r="E1398" s="147" t="s">
        <v>71</v>
      </c>
      <c r="F1398" s="148" t="s">
        <v>108</v>
      </c>
      <c r="G1398" s="148" t="s">
        <v>73</v>
      </c>
      <c r="H1398" s="149"/>
      <c r="I1398" s="280"/>
      <c r="J1398" s="267"/>
      <c r="K1398" s="152">
        <v>4</v>
      </c>
      <c r="L1398" s="153">
        <v>200</v>
      </c>
      <c r="M1398" s="281" t="s">
        <v>1421</v>
      </c>
      <c r="N1398" s="119" t="s">
        <v>110</v>
      </c>
      <c r="O1398" s="120">
        <v>3</v>
      </c>
      <c r="P1398" s="155" t="s">
        <v>227</v>
      </c>
      <c r="Q1398" s="155">
        <v>0</v>
      </c>
      <c r="R1398" s="155" t="s">
        <v>295</v>
      </c>
      <c r="S1398" s="156">
        <v>0</v>
      </c>
      <c r="T1398" s="156">
        <v>0</v>
      </c>
      <c r="U1398" s="156">
        <v>0</v>
      </c>
      <c r="V1398" s="157">
        <v>0</v>
      </c>
      <c r="W1398" s="158">
        <v>47</v>
      </c>
      <c r="X1398" s="159">
        <v>2</v>
      </c>
      <c r="Y1398" s="160">
        <v>6</v>
      </c>
      <c r="Z1398" s="161">
        <f t="shared" si="442"/>
        <v>18.8</v>
      </c>
      <c r="AA1398" s="155">
        <v>0</v>
      </c>
      <c r="AB1398" s="162" t="s">
        <v>80</v>
      </c>
      <c r="AC1398" s="163" t="s">
        <v>56</v>
      </c>
      <c r="AD1398" s="164" t="s">
        <v>56</v>
      </c>
      <c r="AE1398" s="163" t="s">
        <v>56</v>
      </c>
      <c r="AF1398" s="164">
        <f t="shared" si="443"/>
        <v>94</v>
      </c>
      <c r="AG1398" s="165">
        <f t="shared" si="444"/>
        <v>67680</v>
      </c>
      <c r="AH1398" s="166" t="s">
        <v>113</v>
      </c>
      <c r="AI1398" s="167"/>
      <c r="AJ1398" s="168"/>
      <c r="AK1398" s="169"/>
      <c r="AL1398" s="170"/>
      <c r="AM1398" s="171"/>
      <c r="AN1398" s="172"/>
      <c r="AO1398" s="173">
        <f t="shared" si="414"/>
        <v>0</v>
      </c>
      <c r="AP1398" s="174" t="s">
        <v>82</v>
      </c>
      <c r="AQ1398" s="175" t="str" cm="1">
        <f t="array" ref="AQ1398">_xlfn.IFS(OR($G1398="公衆街路灯A",$G1398="定額電灯"),$G1398&amp;AP1398,COUNTIF(G1398,"*従量電灯*"),G1398,1,"-")</f>
        <v>従量電灯</v>
      </c>
      <c r="AR1398" s="176" t="str" cm="1">
        <f t="array" ref="AR1398">_xlfn.IFS($AN1398=0,"-",OR($AH1398="対象外",$AH1398="-"),"-",OR($G1398="公衆街路灯A",$G1398="定額電灯"),_xlfn.XLOOKUP($AQ1398,削除禁止_電灯料金!$B:$B,削除禁止_電灯料金!$E:$E,0),1,"-")</f>
        <v>-</v>
      </c>
      <c r="AS1398" s="177" t="str" cm="1">
        <f t="array" ref="AS1398">_xlfn.IFS($AR1398="-","-",OR($G1398="公衆街路灯A",$G1398="定額電灯"),_xlfn.XLOOKUP(AQ1398,削除禁止_電灯料金!$B:$B,削除禁止_電灯料金!$D:$D,0),1,"-")</f>
        <v>-</v>
      </c>
      <c r="AT1398" s="176">
        <f>IFERROR(IF(OR($G1398="公衆街路灯A",$G1398="定額電灯"),"-",ROUND((_xlfn.XLOOKUP($AQ1398,削除禁止_電灯料金!$B:$B,削除禁止_電灯料金!$E:$E)*AM1398/1000*$K1398*$L1398/12),2)),"-")</f>
        <v>0</v>
      </c>
      <c r="AU1398" s="177">
        <f>IFERROR(IF(OR($G1398="公衆街路灯A",$G1398="定額電灯"),"-",ROUND((AM1398/1000*$K1398*$L1398/12)*_xlfn.XLOOKUP($A1398,削除禁止_電灯料金!K:K,削除禁止_電灯料金!M:M,"-"),2)),"-")</f>
        <v>0</v>
      </c>
      <c r="AV1398" s="178">
        <f>IFERROR(IF(OR($G1398="公衆街路灯A",$G1398="定額電灯"),ROUND((((AR1398+AS1398)*AN1398))*12*_xlfn.XLOOKUP($A1398,削除禁止_電灯料金!K:K,削除禁止_電灯料金!N:N),0),ROUND((AT1398+AU1398)*AN1398*12*_xlfn.XLOOKUP($A1398,削除禁止_電灯料金!K:K,削除禁止_電灯料金!N:N),0)),0)</f>
        <v>0</v>
      </c>
      <c r="AW1398" s="145"/>
    </row>
    <row r="1399" spans="1:49" ht="30" customHeight="1">
      <c r="A1399" s="1">
        <v>21</v>
      </c>
      <c r="B1399" s="41" t="s">
        <v>1351</v>
      </c>
      <c r="C1399" s="42"/>
      <c r="D1399" s="146" t="s">
        <v>625</v>
      </c>
      <c r="E1399" s="147" t="s">
        <v>71</v>
      </c>
      <c r="F1399" s="148" t="s">
        <v>108</v>
      </c>
      <c r="G1399" s="148" t="s">
        <v>73</v>
      </c>
      <c r="H1399" s="149"/>
      <c r="I1399" s="280"/>
      <c r="J1399" s="267"/>
      <c r="K1399" s="152">
        <v>24</v>
      </c>
      <c r="L1399" s="153">
        <v>365</v>
      </c>
      <c r="M1399" s="281" t="s">
        <v>1361</v>
      </c>
      <c r="N1399" s="119" t="s">
        <v>86</v>
      </c>
      <c r="O1399" s="120">
        <v>1</v>
      </c>
      <c r="P1399" s="155" t="s">
        <v>87</v>
      </c>
      <c r="Q1399" s="155">
        <v>0</v>
      </c>
      <c r="R1399" s="155" t="s">
        <v>88</v>
      </c>
      <c r="S1399" s="156">
        <v>0</v>
      </c>
      <c r="T1399" s="156">
        <v>0</v>
      </c>
      <c r="U1399" s="156">
        <v>0</v>
      </c>
      <c r="V1399" s="157" t="s">
        <v>1362</v>
      </c>
      <c r="W1399" s="158">
        <v>2.7</v>
      </c>
      <c r="X1399" s="159">
        <v>1</v>
      </c>
      <c r="Y1399" s="160">
        <v>1</v>
      </c>
      <c r="Z1399" s="161">
        <f t="shared" si="442"/>
        <v>1.9710000000000001</v>
      </c>
      <c r="AA1399" s="155">
        <v>0</v>
      </c>
      <c r="AB1399" s="162" t="s">
        <v>80</v>
      </c>
      <c r="AC1399" s="163" t="s">
        <v>56</v>
      </c>
      <c r="AD1399" s="164" t="s">
        <v>56</v>
      </c>
      <c r="AE1399" s="163" t="s">
        <v>56</v>
      </c>
      <c r="AF1399" s="164">
        <f t="shared" si="443"/>
        <v>59.13</v>
      </c>
      <c r="AG1399" s="165">
        <f t="shared" si="444"/>
        <v>7095.6</v>
      </c>
      <c r="AH1399" s="166" t="s">
        <v>81</v>
      </c>
      <c r="AI1399" s="167"/>
      <c r="AJ1399" s="168"/>
      <c r="AK1399" s="169"/>
      <c r="AL1399" s="170"/>
      <c r="AM1399" s="171"/>
      <c r="AN1399" s="172"/>
      <c r="AO1399" s="173">
        <f t="shared" si="414"/>
        <v>0</v>
      </c>
      <c r="AP1399" s="174" t="s">
        <v>82</v>
      </c>
      <c r="AQ1399" s="175" t="str" cm="1">
        <f t="array" ref="AQ1399">_xlfn.IFS(OR($G1399="公衆街路灯A",$G1399="定額電灯"),$G1399&amp;AP1399,COUNTIF(G1399,"*従量電灯*"),G1399,1,"-")</f>
        <v>従量電灯</v>
      </c>
      <c r="AR1399" s="176" t="str" cm="1">
        <f t="array" ref="AR1399">_xlfn.IFS($AN1399=0,"-",OR($AH1399="対象外",$AH1399="-"),"-",OR($G1399="公衆街路灯A",$G1399="定額電灯"),_xlfn.XLOOKUP($AQ1399,削除禁止_電灯料金!$B:$B,削除禁止_電灯料金!$E:$E,0),1,"-")</f>
        <v>-</v>
      </c>
      <c r="AS1399" s="177" t="str" cm="1">
        <f t="array" ref="AS1399">_xlfn.IFS($AR1399="-","-",OR($G1399="公衆街路灯A",$G1399="定額電灯"),_xlfn.XLOOKUP(AQ1399,削除禁止_電灯料金!$B:$B,削除禁止_電灯料金!$D:$D,0),1,"-")</f>
        <v>-</v>
      </c>
      <c r="AT1399" s="176">
        <f>IFERROR(IF(OR($G1399="公衆街路灯A",$G1399="定額電灯"),"-",ROUND((_xlfn.XLOOKUP($AQ1399,削除禁止_電灯料金!$B:$B,削除禁止_電灯料金!$E:$E)*AM1399/1000*$K1399*$L1399/12),2)),"-")</f>
        <v>0</v>
      </c>
      <c r="AU1399" s="177">
        <f>IFERROR(IF(OR($G1399="公衆街路灯A",$G1399="定額電灯"),"-",ROUND((AM1399/1000*$K1399*$L1399/12)*_xlfn.XLOOKUP($A1399,削除禁止_電灯料金!K:K,削除禁止_電灯料金!M:M,"-"),2)),"-")</f>
        <v>0</v>
      </c>
      <c r="AV1399" s="178">
        <f>IFERROR(IF(OR($G1399="公衆街路灯A",$G1399="定額電灯"),ROUND((((AR1399+AS1399)*AN1399))*12*_xlfn.XLOOKUP($A1399,削除禁止_電灯料金!K:K,削除禁止_電灯料金!N:N),0),ROUND((AT1399+AU1399)*AN1399*12*_xlfn.XLOOKUP($A1399,削除禁止_電灯料金!K:K,削除禁止_電灯料金!N:N),0)),0)</f>
        <v>0</v>
      </c>
      <c r="AW1399" s="145"/>
    </row>
    <row r="1400" spans="1:49" ht="30" customHeight="1">
      <c r="A1400" s="1">
        <v>21</v>
      </c>
      <c r="B1400" s="41" t="s">
        <v>1351</v>
      </c>
      <c r="C1400" s="42"/>
      <c r="D1400" s="146" t="s">
        <v>625</v>
      </c>
      <c r="E1400" s="147" t="s">
        <v>71</v>
      </c>
      <c r="F1400" s="148" t="s">
        <v>185</v>
      </c>
      <c r="G1400" s="148" t="s">
        <v>73</v>
      </c>
      <c r="H1400" s="149"/>
      <c r="I1400" s="280"/>
      <c r="J1400" s="267"/>
      <c r="K1400" s="152">
        <v>1</v>
      </c>
      <c r="L1400" s="153">
        <v>200</v>
      </c>
      <c r="M1400" s="281" t="s">
        <v>1421</v>
      </c>
      <c r="N1400" s="119" t="s">
        <v>110</v>
      </c>
      <c r="O1400" s="120">
        <v>3</v>
      </c>
      <c r="P1400" s="155" t="s">
        <v>227</v>
      </c>
      <c r="Q1400" s="155">
        <v>0</v>
      </c>
      <c r="R1400" s="155" t="s">
        <v>295</v>
      </c>
      <c r="S1400" s="156">
        <v>0</v>
      </c>
      <c r="T1400" s="156">
        <v>0</v>
      </c>
      <c r="U1400" s="156">
        <v>0</v>
      </c>
      <c r="V1400" s="157">
        <v>0</v>
      </c>
      <c r="W1400" s="158">
        <v>47</v>
      </c>
      <c r="X1400" s="159">
        <v>3</v>
      </c>
      <c r="Y1400" s="160">
        <v>9</v>
      </c>
      <c r="Z1400" s="161">
        <f t="shared" si="442"/>
        <v>7.05</v>
      </c>
      <c r="AA1400" s="155">
        <v>0</v>
      </c>
      <c r="AB1400" s="162" t="s">
        <v>80</v>
      </c>
      <c r="AC1400" s="163" t="s">
        <v>56</v>
      </c>
      <c r="AD1400" s="164" t="s">
        <v>56</v>
      </c>
      <c r="AE1400" s="163" t="s">
        <v>56</v>
      </c>
      <c r="AF1400" s="164">
        <f t="shared" si="443"/>
        <v>23.5</v>
      </c>
      <c r="AG1400" s="165">
        <f t="shared" si="444"/>
        <v>25380</v>
      </c>
      <c r="AH1400" s="166" t="s">
        <v>113</v>
      </c>
      <c r="AI1400" s="167"/>
      <c r="AJ1400" s="168"/>
      <c r="AK1400" s="169"/>
      <c r="AL1400" s="170"/>
      <c r="AM1400" s="171"/>
      <c r="AN1400" s="172"/>
      <c r="AO1400" s="173">
        <f t="shared" si="414"/>
        <v>0</v>
      </c>
      <c r="AP1400" s="174" t="s">
        <v>82</v>
      </c>
      <c r="AQ1400" s="175" t="str" cm="1">
        <f t="array" ref="AQ1400">_xlfn.IFS(OR($G1400="公衆街路灯A",$G1400="定額電灯"),$G1400&amp;AP1400,COUNTIF(G1400,"*従量電灯*"),G1400,1,"-")</f>
        <v>従量電灯</v>
      </c>
      <c r="AR1400" s="176" t="str" cm="1">
        <f t="array" ref="AR1400">_xlfn.IFS($AN1400=0,"-",OR($AH1400="対象外",$AH1400="-"),"-",OR($G1400="公衆街路灯A",$G1400="定額電灯"),_xlfn.XLOOKUP($AQ1400,削除禁止_電灯料金!$B:$B,削除禁止_電灯料金!$E:$E,0),1,"-")</f>
        <v>-</v>
      </c>
      <c r="AS1400" s="177" t="str" cm="1">
        <f t="array" ref="AS1400">_xlfn.IFS($AR1400="-","-",OR($G1400="公衆街路灯A",$G1400="定額電灯"),_xlfn.XLOOKUP(AQ1400,削除禁止_電灯料金!$B:$B,削除禁止_電灯料金!$D:$D,0),1,"-")</f>
        <v>-</v>
      </c>
      <c r="AT1400" s="176">
        <f>IFERROR(IF(OR($G1400="公衆街路灯A",$G1400="定額電灯"),"-",ROUND((_xlfn.XLOOKUP($AQ1400,削除禁止_電灯料金!$B:$B,削除禁止_電灯料金!$E:$E)*AM1400/1000*$K1400*$L1400/12),2)),"-")</f>
        <v>0</v>
      </c>
      <c r="AU1400" s="177">
        <f>IFERROR(IF(OR($G1400="公衆街路灯A",$G1400="定額電灯"),"-",ROUND((AM1400/1000*$K1400*$L1400/12)*_xlfn.XLOOKUP($A1400,削除禁止_電灯料金!K:K,削除禁止_電灯料金!M:M,"-"),2)),"-")</f>
        <v>0</v>
      </c>
      <c r="AV1400" s="178">
        <f>IFERROR(IF(OR($G1400="公衆街路灯A",$G1400="定額電灯"),ROUND((((AR1400+AS1400)*AN1400))*12*_xlfn.XLOOKUP($A1400,削除禁止_電灯料金!K:K,削除禁止_電灯料金!N:N),0),ROUND((AT1400+AU1400)*AN1400*12*_xlfn.XLOOKUP($A1400,削除禁止_電灯料金!K:K,削除禁止_電灯料金!N:N),0)),0)</f>
        <v>0</v>
      </c>
      <c r="AW1400" s="145"/>
    </row>
    <row r="1401" spans="1:49" ht="30" customHeight="1">
      <c r="A1401" s="1">
        <v>21</v>
      </c>
      <c r="B1401" s="41" t="s">
        <v>1351</v>
      </c>
      <c r="C1401" s="42"/>
      <c r="D1401" s="146" t="s">
        <v>1422</v>
      </c>
      <c r="E1401" s="147" t="s">
        <v>71</v>
      </c>
      <c r="F1401" s="148" t="s">
        <v>1422</v>
      </c>
      <c r="G1401" s="148" t="s">
        <v>73</v>
      </c>
      <c r="H1401" s="149"/>
      <c r="I1401" s="280"/>
      <c r="J1401" s="267"/>
      <c r="K1401" s="152">
        <v>5</v>
      </c>
      <c r="L1401" s="153">
        <v>260</v>
      </c>
      <c r="M1401" s="281" t="s">
        <v>1423</v>
      </c>
      <c r="N1401" s="119" t="s">
        <v>600</v>
      </c>
      <c r="O1401" s="120">
        <v>1</v>
      </c>
      <c r="P1401" s="155" t="s">
        <v>601</v>
      </c>
      <c r="Q1401" s="155">
        <v>0</v>
      </c>
      <c r="R1401" s="155">
        <v>0</v>
      </c>
      <c r="S1401" s="156" t="s">
        <v>1424</v>
      </c>
      <c r="T1401" s="156">
        <v>0</v>
      </c>
      <c r="U1401" s="156" t="s">
        <v>1425</v>
      </c>
      <c r="V1401" s="157">
        <v>0</v>
      </c>
      <c r="W1401" s="158">
        <v>433</v>
      </c>
      <c r="X1401" s="159">
        <v>18</v>
      </c>
      <c r="Y1401" s="160">
        <v>18</v>
      </c>
      <c r="Z1401" s="161">
        <f t="shared" si="442"/>
        <v>844.35</v>
      </c>
      <c r="AA1401" s="155">
        <v>0</v>
      </c>
      <c r="AB1401" s="162" t="s">
        <v>80</v>
      </c>
      <c r="AC1401" s="163" t="s">
        <v>56</v>
      </c>
      <c r="AD1401" s="164" t="s">
        <v>56</v>
      </c>
      <c r="AE1401" s="163" t="s">
        <v>56</v>
      </c>
      <c r="AF1401" s="164">
        <f t="shared" si="443"/>
        <v>1407.25</v>
      </c>
      <c r="AG1401" s="165">
        <f t="shared" si="444"/>
        <v>3039660</v>
      </c>
      <c r="AH1401" s="166" t="s">
        <v>81</v>
      </c>
      <c r="AI1401" s="167"/>
      <c r="AJ1401" s="168"/>
      <c r="AK1401" s="169"/>
      <c r="AL1401" s="170"/>
      <c r="AM1401" s="171"/>
      <c r="AN1401" s="172"/>
      <c r="AO1401" s="173">
        <f t="shared" si="414"/>
        <v>0</v>
      </c>
      <c r="AP1401" s="174" t="s">
        <v>82</v>
      </c>
      <c r="AQ1401" s="175" t="str" cm="1">
        <f t="array" ref="AQ1401">_xlfn.IFS(OR($G1401="公衆街路灯A",$G1401="定額電灯"),$G1401&amp;AP1401,COUNTIF(G1401,"*従量電灯*"),G1401,1,"-")</f>
        <v>従量電灯</v>
      </c>
      <c r="AR1401" s="176" t="str" cm="1">
        <f t="array" ref="AR1401">_xlfn.IFS($AN1401=0,"-",OR($AH1401="対象外",$AH1401="-"),"-",OR($G1401="公衆街路灯A",$G1401="定額電灯"),_xlfn.XLOOKUP($AQ1401,削除禁止_電灯料金!$B:$B,削除禁止_電灯料金!$E:$E,0),1,"-")</f>
        <v>-</v>
      </c>
      <c r="AS1401" s="177" t="str" cm="1">
        <f t="array" ref="AS1401">_xlfn.IFS($AR1401="-","-",OR($G1401="公衆街路灯A",$G1401="定額電灯"),_xlfn.XLOOKUP(AQ1401,削除禁止_電灯料金!$B:$B,削除禁止_電灯料金!$D:$D,0),1,"-")</f>
        <v>-</v>
      </c>
      <c r="AT1401" s="176">
        <f>IFERROR(IF(OR($G1401="公衆街路灯A",$G1401="定額電灯"),"-",ROUND((_xlfn.XLOOKUP($AQ1401,削除禁止_電灯料金!$B:$B,削除禁止_電灯料金!$E:$E)*AM1401/1000*$K1401*$L1401/12),2)),"-")</f>
        <v>0</v>
      </c>
      <c r="AU1401" s="177">
        <f>IFERROR(IF(OR($G1401="公衆街路灯A",$G1401="定額電灯"),"-",ROUND((AM1401/1000*$K1401*$L1401/12)*_xlfn.XLOOKUP($A1401,削除禁止_電灯料金!K:K,削除禁止_電灯料金!M:M,"-"),2)),"-")</f>
        <v>0</v>
      </c>
      <c r="AV1401" s="178">
        <f>IFERROR(IF(OR($G1401="公衆街路灯A",$G1401="定額電灯"),ROUND((((AR1401+AS1401)*AN1401))*12*_xlfn.XLOOKUP($A1401,削除禁止_電灯料金!K:K,削除禁止_電灯料金!N:N),0),ROUND((AT1401+AU1401)*AN1401*12*_xlfn.XLOOKUP($A1401,削除禁止_電灯料金!K:K,削除禁止_電灯料金!N:N),0)),0)</f>
        <v>0</v>
      </c>
      <c r="AW1401" s="145"/>
    </row>
    <row r="1402" spans="1:49" ht="30" customHeight="1">
      <c r="A1402" s="1">
        <v>21</v>
      </c>
      <c r="B1402" s="41" t="s">
        <v>1351</v>
      </c>
      <c r="C1402" s="42"/>
      <c r="D1402" s="146" t="s">
        <v>1422</v>
      </c>
      <c r="E1402" s="147" t="s">
        <v>71</v>
      </c>
      <c r="F1402" s="148" t="s">
        <v>1422</v>
      </c>
      <c r="G1402" s="148" t="s">
        <v>73</v>
      </c>
      <c r="H1402" s="149"/>
      <c r="I1402" s="280"/>
      <c r="J1402" s="267"/>
      <c r="K1402" s="152">
        <v>5</v>
      </c>
      <c r="L1402" s="153">
        <v>260</v>
      </c>
      <c r="M1402" s="281" t="s">
        <v>1426</v>
      </c>
      <c r="N1402" s="119" t="s">
        <v>600</v>
      </c>
      <c r="O1402" s="120">
        <v>1</v>
      </c>
      <c r="P1402" s="155" t="s">
        <v>1427</v>
      </c>
      <c r="Q1402" s="155">
        <v>0</v>
      </c>
      <c r="R1402" s="155">
        <v>0</v>
      </c>
      <c r="S1402" s="156" t="s">
        <v>1424</v>
      </c>
      <c r="T1402" s="156">
        <v>0</v>
      </c>
      <c r="U1402" s="156" t="s">
        <v>1425</v>
      </c>
      <c r="V1402" s="157">
        <v>0</v>
      </c>
      <c r="W1402" s="158">
        <v>450</v>
      </c>
      <c r="X1402" s="159">
        <v>6</v>
      </c>
      <c r="Y1402" s="160">
        <v>6</v>
      </c>
      <c r="Z1402" s="161">
        <f t="shared" si="442"/>
        <v>292.5</v>
      </c>
      <c r="AA1402" s="155">
        <v>0</v>
      </c>
      <c r="AB1402" s="162" t="s">
        <v>80</v>
      </c>
      <c r="AC1402" s="163" t="s">
        <v>56</v>
      </c>
      <c r="AD1402" s="164" t="s">
        <v>56</v>
      </c>
      <c r="AE1402" s="163" t="s">
        <v>56</v>
      </c>
      <c r="AF1402" s="164">
        <f t="shared" si="443"/>
        <v>1462.5</v>
      </c>
      <c r="AG1402" s="165">
        <f t="shared" si="444"/>
        <v>1053000</v>
      </c>
      <c r="AH1402" s="166" t="s">
        <v>81</v>
      </c>
      <c r="AI1402" s="167"/>
      <c r="AJ1402" s="168"/>
      <c r="AK1402" s="169"/>
      <c r="AL1402" s="170"/>
      <c r="AM1402" s="171"/>
      <c r="AN1402" s="172"/>
      <c r="AO1402" s="173">
        <f t="shared" si="414"/>
        <v>0</v>
      </c>
      <c r="AP1402" s="174" t="s">
        <v>82</v>
      </c>
      <c r="AQ1402" s="175" t="str" cm="1">
        <f t="array" ref="AQ1402">_xlfn.IFS(OR($G1402="公衆街路灯A",$G1402="定額電灯"),$G1402&amp;AP1402,COUNTIF(G1402,"*従量電灯*"),G1402,1,"-")</f>
        <v>従量電灯</v>
      </c>
      <c r="AR1402" s="176" t="str" cm="1">
        <f t="array" ref="AR1402">_xlfn.IFS($AN1402=0,"-",OR($AH1402="対象外",$AH1402="-"),"-",OR($G1402="公衆街路灯A",$G1402="定額電灯"),_xlfn.XLOOKUP($AQ1402,削除禁止_電灯料金!$B:$B,削除禁止_電灯料金!$E:$E,0),1,"-")</f>
        <v>-</v>
      </c>
      <c r="AS1402" s="177" t="str" cm="1">
        <f t="array" ref="AS1402">_xlfn.IFS($AR1402="-","-",OR($G1402="公衆街路灯A",$G1402="定額電灯"),_xlfn.XLOOKUP(AQ1402,削除禁止_電灯料金!$B:$B,削除禁止_電灯料金!$D:$D,0),1,"-")</f>
        <v>-</v>
      </c>
      <c r="AT1402" s="176">
        <f>IFERROR(IF(OR($G1402="公衆街路灯A",$G1402="定額電灯"),"-",ROUND((_xlfn.XLOOKUP($AQ1402,削除禁止_電灯料金!$B:$B,削除禁止_電灯料金!$E:$E)*AM1402/1000*$K1402*$L1402/12),2)),"-")</f>
        <v>0</v>
      </c>
      <c r="AU1402" s="177">
        <f>IFERROR(IF(OR($G1402="公衆街路灯A",$G1402="定額電灯"),"-",ROUND((AM1402/1000*$K1402*$L1402/12)*_xlfn.XLOOKUP($A1402,削除禁止_電灯料金!K:K,削除禁止_電灯料金!M:M,"-"),2)),"-")</f>
        <v>0</v>
      </c>
      <c r="AV1402" s="178">
        <f>IFERROR(IF(OR($G1402="公衆街路灯A",$G1402="定額電灯"),ROUND((((AR1402+AS1402)*AN1402))*12*_xlfn.XLOOKUP($A1402,削除禁止_電灯料金!K:K,削除禁止_電灯料金!N:N),0),ROUND((AT1402+AU1402)*AN1402*12*_xlfn.XLOOKUP($A1402,削除禁止_電灯料金!K:K,削除禁止_電灯料金!N:N),0)),0)</f>
        <v>0</v>
      </c>
      <c r="AW1402" s="145"/>
    </row>
    <row r="1403" spans="1:49" ht="30" customHeight="1">
      <c r="A1403" s="1">
        <v>21</v>
      </c>
      <c r="B1403" s="41" t="s">
        <v>1351</v>
      </c>
      <c r="C1403" s="42"/>
      <c r="D1403" s="146" t="s">
        <v>1422</v>
      </c>
      <c r="E1403" s="147" t="s">
        <v>71</v>
      </c>
      <c r="F1403" s="148" t="s">
        <v>1422</v>
      </c>
      <c r="G1403" s="148" t="s">
        <v>73</v>
      </c>
      <c r="H1403" s="149"/>
      <c r="I1403" s="280"/>
      <c r="J1403" s="267"/>
      <c r="K1403" s="152">
        <v>24</v>
      </c>
      <c r="L1403" s="153">
        <v>365</v>
      </c>
      <c r="M1403" s="281" t="s">
        <v>1365</v>
      </c>
      <c r="N1403" s="119" t="s">
        <v>86</v>
      </c>
      <c r="O1403" s="120">
        <v>1</v>
      </c>
      <c r="P1403" s="155" t="s">
        <v>189</v>
      </c>
      <c r="Q1403" s="155">
        <v>0</v>
      </c>
      <c r="R1403" s="155" t="s">
        <v>88</v>
      </c>
      <c r="S1403" s="156">
        <v>0</v>
      </c>
      <c r="T1403" s="156">
        <v>0</v>
      </c>
      <c r="U1403" s="156">
        <v>0</v>
      </c>
      <c r="V1403" s="157" t="s">
        <v>1362</v>
      </c>
      <c r="W1403" s="158">
        <v>3.8</v>
      </c>
      <c r="X1403" s="159">
        <v>6</v>
      </c>
      <c r="Y1403" s="160">
        <v>6</v>
      </c>
      <c r="Z1403" s="161">
        <f t="shared" si="442"/>
        <v>16.643999999999998</v>
      </c>
      <c r="AA1403" s="155">
        <v>0</v>
      </c>
      <c r="AB1403" s="162" t="s">
        <v>80</v>
      </c>
      <c r="AC1403" s="163" t="s">
        <v>56</v>
      </c>
      <c r="AD1403" s="164" t="s">
        <v>56</v>
      </c>
      <c r="AE1403" s="163" t="s">
        <v>56</v>
      </c>
      <c r="AF1403" s="164">
        <f t="shared" si="443"/>
        <v>83.219999999999985</v>
      </c>
      <c r="AG1403" s="165">
        <f t="shared" si="444"/>
        <v>59918.399999999994</v>
      </c>
      <c r="AH1403" s="166" t="s">
        <v>81</v>
      </c>
      <c r="AI1403" s="167"/>
      <c r="AJ1403" s="168"/>
      <c r="AK1403" s="169"/>
      <c r="AL1403" s="170"/>
      <c r="AM1403" s="171"/>
      <c r="AN1403" s="172"/>
      <c r="AO1403" s="173">
        <f t="shared" si="414"/>
        <v>0</v>
      </c>
      <c r="AP1403" s="174" t="s">
        <v>82</v>
      </c>
      <c r="AQ1403" s="175" t="str" cm="1">
        <f t="array" ref="AQ1403">_xlfn.IFS(OR($G1403="公衆街路灯A",$G1403="定額電灯"),$G1403&amp;AP1403,COUNTIF(G1403,"*従量電灯*"),G1403,1,"-")</f>
        <v>従量電灯</v>
      </c>
      <c r="AR1403" s="176" t="str" cm="1">
        <f t="array" ref="AR1403">_xlfn.IFS($AN1403=0,"-",OR($AH1403="対象外",$AH1403="-"),"-",OR($G1403="公衆街路灯A",$G1403="定額電灯"),_xlfn.XLOOKUP($AQ1403,削除禁止_電灯料金!$B:$B,削除禁止_電灯料金!$E:$E,0),1,"-")</f>
        <v>-</v>
      </c>
      <c r="AS1403" s="177" t="str" cm="1">
        <f t="array" ref="AS1403">_xlfn.IFS($AR1403="-","-",OR($G1403="公衆街路灯A",$G1403="定額電灯"),_xlfn.XLOOKUP(AQ1403,削除禁止_電灯料金!$B:$B,削除禁止_電灯料金!$D:$D,0),1,"-")</f>
        <v>-</v>
      </c>
      <c r="AT1403" s="176">
        <f>IFERROR(IF(OR($G1403="公衆街路灯A",$G1403="定額電灯"),"-",ROUND((_xlfn.XLOOKUP($AQ1403,削除禁止_電灯料金!$B:$B,削除禁止_電灯料金!$E:$E)*AM1403/1000*$K1403*$L1403/12),2)),"-")</f>
        <v>0</v>
      </c>
      <c r="AU1403" s="177">
        <f>IFERROR(IF(OR($G1403="公衆街路灯A",$G1403="定額電灯"),"-",ROUND((AM1403/1000*$K1403*$L1403/12)*_xlfn.XLOOKUP($A1403,削除禁止_電灯料金!K:K,削除禁止_電灯料金!M:M,"-"),2)),"-")</f>
        <v>0</v>
      </c>
      <c r="AV1403" s="178">
        <f>IFERROR(IF(OR($G1403="公衆街路灯A",$G1403="定額電灯"),ROUND((((AR1403+AS1403)*AN1403))*12*_xlfn.XLOOKUP($A1403,削除禁止_電灯料金!K:K,削除禁止_電灯料金!N:N),0),ROUND((AT1403+AU1403)*AN1403*12*_xlfn.XLOOKUP($A1403,削除禁止_電灯料金!K:K,削除禁止_電灯料金!N:N),0)),0)</f>
        <v>0</v>
      </c>
      <c r="AW1403" s="145"/>
    </row>
    <row r="1404" spans="1:49" ht="30" customHeight="1">
      <c r="A1404" s="1">
        <v>21</v>
      </c>
      <c r="B1404" s="41" t="s">
        <v>1351</v>
      </c>
      <c r="C1404" s="42"/>
      <c r="D1404" s="146" t="s">
        <v>1422</v>
      </c>
      <c r="E1404" s="147" t="s">
        <v>71</v>
      </c>
      <c r="F1404" s="148" t="s">
        <v>1422</v>
      </c>
      <c r="G1404" s="148" t="s">
        <v>73</v>
      </c>
      <c r="H1404" s="149"/>
      <c r="I1404" s="280"/>
      <c r="J1404" s="267"/>
      <c r="K1404" s="152">
        <v>24</v>
      </c>
      <c r="L1404" s="153">
        <v>365</v>
      </c>
      <c r="M1404" s="281" t="s">
        <v>1428</v>
      </c>
      <c r="N1404" s="119" t="s">
        <v>164</v>
      </c>
      <c r="O1404" s="120">
        <v>1</v>
      </c>
      <c r="P1404" s="155" t="s">
        <v>383</v>
      </c>
      <c r="Q1404" s="155">
        <v>0</v>
      </c>
      <c r="R1404" s="155">
        <v>0</v>
      </c>
      <c r="S1404" s="156" t="s">
        <v>100</v>
      </c>
      <c r="T1404" s="156" t="s">
        <v>440</v>
      </c>
      <c r="U1404" s="156" t="s">
        <v>963</v>
      </c>
      <c r="V1404" s="157">
        <v>0</v>
      </c>
      <c r="W1404" s="158">
        <v>13</v>
      </c>
      <c r="X1404" s="159">
        <v>4</v>
      </c>
      <c r="Y1404" s="160">
        <v>4</v>
      </c>
      <c r="Z1404" s="161">
        <f t="shared" si="442"/>
        <v>37.96</v>
      </c>
      <c r="AA1404" s="155">
        <v>0</v>
      </c>
      <c r="AB1404" s="162" t="s">
        <v>80</v>
      </c>
      <c r="AC1404" s="163" t="s">
        <v>56</v>
      </c>
      <c r="AD1404" s="164" t="s">
        <v>56</v>
      </c>
      <c r="AE1404" s="163" t="s">
        <v>56</v>
      </c>
      <c r="AF1404" s="164">
        <f t="shared" si="443"/>
        <v>284.7</v>
      </c>
      <c r="AG1404" s="165">
        <f t="shared" si="444"/>
        <v>136656</v>
      </c>
      <c r="AH1404" s="166" t="s">
        <v>81</v>
      </c>
      <c r="AI1404" s="167"/>
      <c r="AJ1404" s="168"/>
      <c r="AK1404" s="169"/>
      <c r="AL1404" s="170"/>
      <c r="AM1404" s="171"/>
      <c r="AN1404" s="172"/>
      <c r="AO1404" s="173">
        <f t="shared" si="414"/>
        <v>0</v>
      </c>
      <c r="AP1404" s="174" t="s">
        <v>82</v>
      </c>
      <c r="AQ1404" s="175" t="str" cm="1">
        <f t="array" ref="AQ1404">_xlfn.IFS(OR($G1404="公衆街路灯A",$G1404="定額電灯"),$G1404&amp;AP1404,COUNTIF(G1404,"*従量電灯*"),G1404,1,"-")</f>
        <v>従量電灯</v>
      </c>
      <c r="AR1404" s="176" t="str" cm="1">
        <f t="array" ref="AR1404">_xlfn.IFS($AN1404=0,"-",OR($AH1404="対象外",$AH1404="-"),"-",OR($G1404="公衆街路灯A",$G1404="定額電灯"),_xlfn.XLOOKUP($AQ1404,削除禁止_電灯料金!$B:$B,削除禁止_電灯料金!$E:$E,0),1,"-")</f>
        <v>-</v>
      </c>
      <c r="AS1404" s="177" t="str" cm="1">
        <f t="array" ref="AS1404">_xlfn.IFS($AR1404="-","-",OR($G1404="公衆街路灯A",$G1404="定額電灯"),_xlfn.XLOOKUP(AQ1404,削除禁止_電灯料金!$B:$B,削除禁止_電灯料金!$D:$D,0),1,"-")</f>
        <v>-</v>
      </c>
      <c r="AT1404" s="176">
        <f>IFERROR(IF(OR($G1404="公衆街路灯A",$G1404="定額電灯"),"-",ROUND((_xlfn.XLOOKUP($AQ1404,削除禁止_電灯料金!$B:$B,削除禁止_電灯料金!$E:$E)*AM1404/1000*$K1404*$L1404/12),2)),"-")</f>
        <v>0</v>
      </c>
      <c r="AU1404" s="177">
        <f>IFERROR(IF(OR($G1404="公衆街路灯A",$G1404="定額電灯"),"-",ROUND((AM1404/1000*$K1404*$L1404/12)*_xlfn.XLOOKUP($A1404,削除禁止_電灯料金!K:K,削除禁止_電灯料金!M:M,"-"),2)),"-")</f>
        <v>0</v>
      </c>
      <c r="AV1404" s="178">
        <f>IFERROR(IF(OR($G1404="公衆街路灯A",$G1404="定額電灯"),ROUND((((AR1404+AS1404)*AN1404))*12*_xlfn.XLOOKUP($A1404,削除禁止_電灯料金!K:K,削除禁止_電灯料金!N:N),0),ROUND((AT1404+AU1404)*AN1404*12*_xlfn.XLOOKUP($A1404,削除禁止_電灯料金!K:K,削除禁止_電灯料金!N:N),0)),0)</f>
        <v>0</v>
      </c>
      <c r="AW1404" s="145"/>
    </row>
    <row r="1405" spans="1:49" ht="30" customHeight="1">
      <c r="A1405" s="1">
        <v>21</v>
      </c>
      <c r="B1405" s="41" t="s">
        <v>1351</v>
      </c>
      <c r="C1405" s="42"/>
      <c r="D1405" s="146" t="s">
        <v>1422</v>
      </c>
      <c r="E1405" s="147" t="s">
        <v>71</v>
      </c>
      <c r="F1405" s="148" t="s">
        <v>1422</v>
      </c>
      <c r="G1405" s="148" t="s">
        <v>73</v>
      </c>
      <c r="H1405" s="149"/>
      <c r="I1405" s="280"/>
      <c r="J1405" s="267"/>
      <c r="K1405" s="152">
        <v>24</v>
      </c>
      <c r="L1405" s="153">
        <v>365</v>
      </c>
      <c r="M1405" s="281" t="s">
        <v>1429</v>
      </c>
      <c r="N1405" s="119" t="s">
        <v>416</v>
      </c>
      <c r="O1405" s="120">
        <v>1</v>
      </c>
      <c r="P1405" s="155" t="s">
        <v>135</v>
      </c>
      <c r="Q1405" s="155">
        <v>0</v>
      </c>
      <c r="R1405" s="155" t="s">
        <v>1430</v>
      </c>
      <c r="S1405" s="156" t="s">
        <v>100</v>
      </c>
      <c r="T1405" s="156" t="s">
        <v>440</v>
      </c>
      <c r="U1405" s="156" t="s">
        <v>963</v>
      </c>
      <c r="V1405" s="157">
        <v>0</v>
      </c>
      <c r="W1405" s="158">
        <v>28</v>
      </c>
      <c r="X1405" s="159">
        <v>2</v>
      </c>
      <c r="Y1405" s="160">
        <v>2</v>
      </c>
      <c r="Z1405" s="161">
        <f t="shared" si="442"/>
        <v>40.880000000000003</v>
      </c>
      <c r="AA1405" s="155">
        <v>0</v>
      </c>
      <c r="AB1405" s="162" t="s">
        <v>80</v>
      </c>
      <c r="AC1405" s="163" t="s">
        <v>56</v>
      </c>
      <c r="AD1405" s="164" t="s">
        <v>56</v>
      </c>
      <c r="AE1405" s="163" t="s">
        <v>56</v>
      </c>
      <c r="AF1405" s="164">
        <f t="shared" si="443"/>
        <v>613.20000000000005</v>
      </c>
      <c r="AG1405" s="165">
        <f t="shared" si="444"/>
        <v>147168</v>
      </c>
      <c r="AH1405" s="166" t="s">
        <v>81</v>
      </c>
      <c r="AI1405" s="167"/>
      <c r="AJ1405" s="168"/>
      <c r="AK1405" s="169"/>
      <c r="AL1405" s="170"/>
      <c r="AM1405" s="171"/>
      <c r="AN1405" s="172"/>
      <c r="AO1405" s="173">
        <f t="shared" si="414"/>
        <v>0</v>
      </c>
      <c r="AP1405" s="174" t="s">
        <v>82</v>
      </c>
      <c r="AQ1405" s="175" t="str" cm="1">
        <f t="array" ref="AQ1405">_xlfn.IFS(OR($G1405="公衆街路灯A",$G1405="定額電灯"),$G1405&amp;AP1405,COUNTIF(G1405,"*従量電灯*"),G1405,1,"-")</f>
        <v>従量電灯</v>
      </c>
      <c r="AR1405" s="176" t="str" cm="1">
        <f t="array" ref="AR1405">_xlfn.IFS($AN1405=0,"-",OR($AH1405="対象外",$AH1405="-"),"-",OR($G1405="公衆街路灯A",$G1405="定額電灯"),_xlfn.XLOOKUP($AQ1405,削除禁止_電灯料金!$B:$B,削除禁止_電灯料金!$E:$E,0),1,"-")</f>
        <v>-</v>
      </c>
      <c r="AS1405" s="177" t="str" cm="1">
        <f t="array" ref="AS1405">_xlfn.IFS($AR1405="-","-",OR($G1405="公衆街路灯A",$G1405="定額電灯"),_xlfn.XLOOKUP(AQ1405,削除禁止_電灯料金!$B:$B,削除禁止_電灯料金!$D:$D,0),1,"-")</f>
        <v>-</v>
      </c>
      <c r="AT1405" s="176">
        <f>IFERROR(IF(OR($G1405="公衆街路灯A",$G1405="定額電灯"),"-",ROUND((_xlfn.XLOOKUP($AQ1405,削除禁止_電灯料金!$B:$B,削除禁止_電灯料金!$E:$E)*AM1405/1000*$K1405*$L1405/12),2)),"-")</f>
        <v>0</v>
      </c>
      <c r="AU1405" s="177">
        <f>IFERROR(IF(OR($G1405="公衆街路灯A",$G1405="定額電灯"),"-",ROUND((AM1405/1000*$K1405*$L1405/12)*_xlfn.XLOOKUP($A1405,削除禁止_電灯料金!K:K,削除禁止_電灯料金!M:M,"-"),2)),"-")</f>
        <v>0</v>
      </c>
      <c r="AV1405" s="178">
        <f>IFERROR(IF(OR($G1405="公衆街路灯A",$G1405="定額電灯"),ROUND((((AR1405+AS1405)*AN1405))*12*_xlfn.XLOOKUP($A1405,削除禁止_電灯料金!K:K,削除禁止_電灯料金!N:N),0),ROUND((AT1405+AU1405)*AN1405*12*_xlfn.XLOOKUP($A1405,削除禁止_電灯料金!K:K,削除禁止_電灯料金!N:N),0)),0)</f>
        <v>0</v>
      </c>
      <c r="AW1405" s="145"/>
    </row>
    <row r="1406" spans="1:49" ht="30" customHeight="1">
      <c r="A1406" s="1">
        <v>21</v>
      </c>
      <c r="B1406" s="41" t="s">
        <v>1351</v>
      </c>
      <c r="C1406" s="42"/>
      <c r="D1406" s="146" t="s">
        <v>1422</v>
      </c>
      <c r="E1406" s="147" t="s">
        <v>71</v>
      </c>
      <c r="F1406" s="148" t="s">
        <v>194</v>
      </c>
      <c r="G1406" s="148" t="s">
        <v>73</v>
      </c>
      <c r="H1406" s="149"/>
      <c r="I1406" s="280"/>
      <c r="J1406" s="267"/>
      <c r="K1406" s="152">
        <v>0.5</v>
      </c>
      <c r="L1406" s="153">
        <v>50</v>
      </c>
      <c r="M1406" s="281" t="s">
        <v>1358</v>
      </c>
      <c r="N1406" s="119" t="s">
        <v>134</v>
      </c>
      <c r="O1406" s="120">
        <v>1</v>
      </c>
      <c r="P1406" s="155" t="s">
        <v>227</v>
      </c>
      <c r="Q1406" s="155">
        <v>0</v>
      </c>
      <c r="R1406" s="155">
        <v>0</v>
      </c>
      <c r="S1406" s="156">
        <v>0</v>
      </c>
      <c r="T1406" s="156">
        <v>0</v>
      </c>
      <c r="U1406" s="156">
        <v>0</v>
      </c>
      <c r="V1406" s="157">
        <v>0</v>
      </c>
      <c r="W1406" s="158">
        <v>47</v>
      </c>
      <c r="X1406" s="159">
        <v>4</v>
      </c>
      <c r="Y1406" s="160">
        <v>4</v>
      </c>
      <c r="Z1406" s="161">
        <f t="shared" si="442"/>
        <v>0.39166666666666666</v>
      </c>
      <c r="AA1406" s="155">
        <v>0</v>
      </c>
      <c r="AB1406" s="162" t="s">
        <v>80</v>
      </c>
      <c r="AC1406" s="163" t="s">
        <v>56</v>
      </c>
      <c r="AD1406" s="164" t="s">
        <v>56</v>
      </c>
      <c r="AE1406" s="163" t="s">
        <v>56</v>
      </c>
      <c r="AF1406" s="164">
        <f t="shared" si="443"/>
        <v>2.9375</v>
      </c>
      <c r="AG1406" s="165">
        <f t="shared" si="444"/>
        <v>1410</v>
      </c>
      <c r="AH1406" s="166" t="s">
        <v>113</v>
      </c>
      <c r="AI1406" s="167"/>
      <c r="AJ1406" s="168"/>
      <c r="AK1406" s="169"/>
      <c r="AL1406" s="170"/>
      <c r="AM1406" s="171"/>
      <c r="AN1406" s="172"/>
      <c r="AO1406" s="173">
        <f t="shared" si="414"/>
        <v>0</v>
      </c>
      <c r="AP1406" s="174" t="s">
        <v>82</v>
      </c>
      <c r="AQ1406" s="175" t="str" cm="1">
        <f t="array" ref="AQ1406">_xlfn.IFS(OR($G1406="公衆街路灯A",$G1406="定額電灯"),$G1406&amp;AP1406,COUNTIF(G1406,"*従量電灯*"),G1406,1,"-")</f>
        <v>従量電灯</v>
      </c>
      <c r="AR1406" s="176" t="str" cm="1">
        <f t="array" ref="AR1406">_xlfn.IFS($AN1406=0,"-",OR($AH1406="対象外",$AH1406="-"),"-",OR($G1406="公衆街路灯A",$G1406="定額電灯"),_xlfn.XLOOKUP($AQ1406,削除禁止_電灯料金!$B:$B,削除禁止_電灯料金!$E:$E,0),1,"-")</f>
        <v>-</v>
      </c>
      <c r="AS1406" s="177" t="str" cm="1">
        <f t="array" ref="AS1406">_xlfn.IFS($AR1406="-","-",OR($G1406="公衆街路灯A",$G1406="定額電灯"),_xlfn.XLOOKUP(AQ1406,削除禁止_電灯料金!$B:$B,削除禁止_電灯料金!$D:$D,0),1,"-")</f>
        <v>-</v>
      </c>
      <c r="AT1406" s="176">
        <f>IFERROR(IF(OR($G1406="公衆街路灯A",$G1406="定額電灯"),"-",ROUND((_xlfn.XLOOKUP($AQ1406,削除禁止_電灯料金!$B:$B,削除禁止_電灯料金!$E:$E)*AM1406/1000*$K1406*$L1406/12),2)),"-")</f>
        <v>0</v>
      </c>
      <c r="AU1406" s="177">
        <f>IFERROR(IF(OR($G1406="公衆街路灯A",$G1406="定額電灯"),"-",ROUND((AM1406/1000*$K1406*$L1406/12)*_xlfn.XLOOKUP($A1406,削除禁止_電灯料金!K:K,削除禁止_電灯料金!M:M,"-"),2)),"-")</f>
        <v>0</v>
      </c>
      <c r="AV1406" s="178">
        <f>IFERROR(IF(OR($G1406="公衆街路灯A",$G1406="定額電灯"),ROUND((((AR1406+AS1406)*AN1406))*12*_xlfn.XLOOKUP($A1406,削除禁止_電灯料金!K:K,削除禁止_電灯料金!N:N),0),ROUND((AT1406+AU1406)*AN1406*12*_xlfn.XLOOKUP($A1406,削除禁止_電灯料金!K:K,削除禁止_電灯料金!N:N),0)),0)</f>
        <v>0</v>
      </c>
      <c r="AW1406" s="145"/>
    </row>
    <row r="1407" spans="1:49" ht="30" customHeight="1">
      <c r="A1407" s="1">
        <v>21</v>
      </c>
      <c r="B1407" s="41" t="s">
        <v>1351</v>
      </c>
      <c r="C1407" s="42"/>
      <c r="D1407" s="146" t="s">
        <v>207</v>
      </c>
      <c r="E1407" s="147" t="s">
        <v>56</v>
      </c>
      <c r="F1407" s="148" t="s">
        <v>212</v>
      </c>
      <c r="G1407" s="148" t="s">
        <v>73</v>
      </c>
      <c r="H1407" s="149"/>
      <c r="I1407" s="280" t="s">
        <v>1431</v>
      </c>
      <c r="J1407" s="151" t="s">
        <v>213</v>
      </c>
      <c r="K1407" s="152">
        <v>4</v>
      </c>
      <c r="L1407" s="153">
        <v>260</v>
      </c>
      <c r="M1407" s="281" t="s">
        <v>1432</v>
      </c>
      <c r="N1407" s="119" t="s">
        <v>215</v>
      </c>
      <c r="O1407" s="120">
        <v>1</v>
      </c>
      <c r="P1407" s="155" t="s">
        <v>1167</v>
      </c>
      <c r="Q1407" s="155">
        <v>0</v>
      </c>
      <c r="R1407" s="155">
        <v>0</v>
      </c>
      <c r="S1407" s="156">
        <v>0</v>
      </c>
      <c r="T1407" s="156">
        <v>0</v>
      </c>
      <c r="U1407" s="156" t="s">
        <v>519</v>
      </c>
      <c r="V1407" s="157">
        <v>0</v>
      </c>
      <c r="W1407" s="158">
        <v>131</v>
      </c>
      <c r="X1407" s="159">
        <v>3</v>
      </c>
      <c r="Y1407" s="160">
        <v>3</v>
      </c>
      <c r="Z1407" s="161">
        <f t="shared" si="442"/>
        <v>34.06</v>
      </c>
      <c r="AA1407" s="155">
        <v>0</v>
      </c>
      <c r="AB1407" s="162" t="s">
        <v>80</v>
      </c>
      <c r="AC1407" s="163" t="s">
        <v>56</v>
      </c>
      <c r="AD1407" s="164" t="s">
        <v>56</v>
      </c>
      <c r="AE1407" s="163" t="s">
        <v>56</v>
      </c>
      <c r="AF1407" s="164">
        <f t="shared" si="443"/>
        <v>340.6</v>
      </c>
      <c r="AG1407" s="165">
        <f t="shared" si="444"/>
        <v>122616.00000000001</v>
      </c>
      <c r="AH1407" s="166" t="s">
        <v>81</v>
      </c>
      <c r="AI1407" s="167"/>
      <c r="AJ1407" s="168"/>
      <c r="AK1407" s="169"/>
      <c r="AL1407" s="170"/>
      <c r="AM1407" s="171"/>
      <c r="AN1407" s="172"/>
      <c r="AO1407" s="173">
        <f t="shared" si="414"/>
        <v>0</v>
      </c>
      <c r="AP1407" s="174" t="s">
        <v>82</v>
      </c>
      <c r="AQ1407" s="175" t="str" cm="1">
        <f t="array" ref="AQ1407">_xlfn.IFS(OR($G1407="公衆街路灯A",$G1407="定額電灯"),$G1407&amp;AP1407,COUNTIF(G1407,"*従量電灯*"),G1407,1,"-")</f>
        <v>従量電灯</v>
      </c>
      <c r="AR1407" s="176" t="str" cm="1">
        <f t="array" ref="AR1407">_xlfn.IFS($AN1407=0,"-",OR($AH1407="対象外",$AH1407="-"),"-",OR($G1407="公衆街路灯A",$G1407="定額電灯"),_xlfn.XLOOKUP($AQ1407,削除禁止_電灯料金!$B:$B,削除禁止_電灯料金!$E:$E,0),1,"-")</f>
        <v>-</v>
      </c>
      <c r="AS1407" s="177" t="str" cm="1">
        <f t="array" ref="AS1407">_xlfn.IFS($AR1407="-","-",OR($G1407="公衆街路灯A",$G1407="定額電灯"),_xlfn.XLOOKUP(AQ1407,削除禁止_電灯料金!$B:$B,削除禁止_電灯料金!$D:$D,0),1,"-")</f>
        <v>-</v>
      </c>
      <c r="AT1407" s="176">
        <f>IFERROR(IF(OR($G1407="公衆街路灯A",$G1407="定額電灯"),"-",ROUND((_xlfn.XLOOKUP($AQ1407,削除禁止_電灯料金!$B:$B,削除禁止_電灯料金!$E:$E)*AM1407/1000*$K1407*$L1407/12),2)),"-")</f>
        <v>0</v>
      </c>
      <c r="AU1407" s="177">
        <f>IFERROR(IF(OR($G1407="公衆街路灯A",$G1407="定額電灯"),"-",ROUND((AM1407/1000*$K1407*$L1407/12)*_xlfn.XLOOKUP($A1407,削除禁止_電灯料金!K:K,削除禁止_電灯料金!M:M,"-"),2)),"-")</f>
        <v>0</v>
      </c>
      <c r="AV1407" s="178">
        <f>IFERROR(IF(OR($G1407="公衆街路灯A",$G1407="定額電灯"),ROUND((((AR1407+AS1407)*AN1407))*12*_xlfn.XLOOKUP($A1407,削除禁止_電灯料金!K:K,削除禁止_電灯料金!N:N),0),ROUND((AT1407+AU1407)*AN1407*12*_xlfn.XLOOKUP($A1407,削除禁止_電灯料金!K:K,削除禁止_電灯料金!N:N),0)),0)</f>
        <v>0</v>
      </c>
      <c r="AW1407" s="145"/>
    </row>
    <row r="1408" spans="1:49" ht="30" customHeight="1">
      <c r="A1408" s="1">
        <v>21</v>
      </c>
      <c r="B1408" s="41" t="s">
        <v>1351</v>
      </c>
      <c r="C1408" s="42"/>
      <c r="D1408" s="146"/>
      <c r="E1408" s="147" t="s">
        <v>219</v>
      </c>
      <c r="F1408" s="148" t="s">
        <v>219</v>
      </c>
      <c r="G1408" s="148"/>
      <c r="H1408" s="149"/>
      <c r="I1408" s="150"/>
      <c r="J1408" s="151"/>
      <c r="K1408" s="213"/>
      <c r="L1408" s="214"/>
      <c r="M1408" s="179" t="s">
        <v>82</v>
      </c>
      <c r="N1408" s="119">
        <v>0</v>
      </c>
      <c r="O1408" s="120">
        <v>0</v>
      </c>
      <c r="P1408" s="155">
        <v>0</v>
      </c>
      <c r="Q1408" s="155">
        <v>0</v>
      </c>
      <c r="R1408" s="155">
        <v>0</v>
      </c>
      <c r="S1408" s="156">
        <v>0</v>
      </c>
      <c r="T1408" s="156">
        <v>0</v>
      </c>
      <c r="U1408" s="156">
        <v>0</v>
      </c>
      <c r="V1408" s="157">
        <v>0</v>
      </c>
      <c r="W1408" s="158">
        <v>0</v>
      </c>
      <c r="X1408" s="159"/>
      <c r="Y1408" s="160">
        <v>0</v>
      </c>
      <c r="Z1408" s="161">
        <v>0</v>
      </c>
      <c r="AA1408" s="155">
        <v>0</v>
      </c>
      <c r="AB1408" s="162" t="s">
        <v>56</v>
      </c>
      <c r="AC1408" s="163" t="s">
        <v>56</v>
      </c>
      <c r="AD1408" s="164" t="s">
        <v>56</v>
      </c>
      <c r="AE1408" s="163" t="s">
        <v>56</v>
      </c>
      <c r="AF1408" s="164" t="s">
        <v>56</v>
      </c>
      <c r="AG1408" s="165">
        <v>0</v>
      </c>
      <c r="AH1408" s="166" t="s">
        <v>56</v>
      </c>
      <c r="AI1408" s="167"/>
      <c r="AJ1408" s="168"/>
      <c r="AK1408" s="169"/>
      <c r="AL1408" s="170"/>
      <c r="AM1408" s="171"/>
      <c r="AN1408" s="172"/>
      <c r="AO1408" s="173">
        <f t="shared" si="414"/>
        <v>0</v>
      </c>
      <c r="AP1408" s="174" t="s">
        <v>82</v>
      </c>
      <c r="AQ1408" s="175" t="str" cm="1">
        <f t="array" ref="AQ1408">_xlfn.IFS(OR($G1408="公衆街路灯A",$G1408="定額電灯"),$G1408&amp;AP1408,COUNTIF(G1408,"*従量電灯*"),G1408,1,"-")</f>
        <v>-</v>
      </c>
      <c r="AR1408" s="176" t="str" cm="1">
        <f t="array" ref="AR1408">_xlfn.IFS($AN1408=0,"-",OR($AH1408="対象外",$AH1408="-"),"-",OR($G1408="公衆街路灯A",$G1408="定額電灯"),_xlfn.XLOOKUP($AQ1408,削除禁止_電灯料金!$B:$B,削除禁止_電灯料金!$E:$E,0),1,"-")</f>
        <v>-</v>
      </c>
      <c r="AS1408" s="177" t="str" cm="1">
        <f t="array" ref="AS1408">_xlfn.IFS($AR1408="-","-",OR($G1408="公衆街路灯A",$G1408="定額電灯"),_xlfn.XLOOKUP(AQ1408,削除禁止_電灯料金!$B:$B,削除禁止_電灯料金!$D:$D,0),1,"-")</f>
        <v>-</v>
      </c>
      <c r="AT1408" s="176" t="str">
        <f>IFERROR(IF(OR($G1408="公衆街路灯A",$G1408="定額電灯"),"-",ROUND((_xlfn.XLOOKUP($AQ1408,削除禁止_電灯料金!$B:$B,削除禁止_電灯料金!$E:$E)*AM1408/1000*$K1408*$L1408/12),2)),"-")</f>
        <v>-</v>
      </c>
      <c r="AU1408" s="177">
        <f>IFERROR(IF(OR($G1408="公衆街路灯A",$G1408="定額電灯"),"-",ROUND((AM1408/1000*$K1408*$L1408/12)*_xlfn.XLOOKUP($A1408,削除禁止_電灯料金!K:K,削除禁止_電灯料金!M:M,"-"),2)),"-")</f>
        <v>0</v>
      </c>
      <c r="AV1408" s="178">
        <f>IFERROR(IF(OR($G1408="公衆街路灯A",$G1408="定額電灯"),ROUND((((AR1408+AS1408)*AN1408))*12*_xlfn.XLOOKUP($A1408,削除禁止_電灯料金!K:K,削除禁止_電灯料金!N:N),0),ROUND((AT1408+AU1408)*AN1408*12*_xlfn.XLOOKUP($A1408,削除禁止_電灯料金!K:K,削除禁止_電灯料金!N:N),0)),0)</f>
        <v>0</v>
      </c>
      <c r="AW1408" s="145"/>
    </row>
    <row r="1409" spans="1:49" ht="30" customHeight="1">
      <c r="A1409" s="1">
        <v>21</v>
      </c>
      <c r="B1409" s="41" t="s">
        <v>1351</v>
      </c>
      <c r="C1409" s="42"/>
      <c r="D1409" s="146"/>
      <c r="E1409" s="147" t="s">
        <v>219</v>
      </c>
      <c r="F1409" s="148" t="s">
        <v>219</v>
      </c>
      <c r="G1409" s="148"/>
      <c r="H1409" s="149"/>
      <c r="I1409" s="150"/>
      <c r="J1409" s="151"/>
      <c r="K1409" s="213"/>
      <c r="L1409" s="214"/>
      <c r="M1409" s="179" t="s">
        <v>82</v>
      </c>
      <c r="N1409" s="119">
        <v>0</v>
      </c>
      <c r="O1409" s="120">
        <v>0</v>
      </c>
      <c r="P1409" s="155">
        <v>0</v>
      </c>
      <c r="Q1409" s="155">
        <v>0</v>
      </c>
      <c r="R1409" s="155">
        <v>0</v>
      </c>
      <c r="S1409" s="156">
        <v>0</v>
      </c>
      <c r="T1409" s="156">
        <v>0</v>
      </c>
      <c r="U1409" s="156">
        <v>0</v>
      </c>
      <c r="V1409" s="157">
        <v>0</v>
      </c>
      <c r="W1409" s="158">
        <v>0</v>
      </c>
      <c r="X1409" s="159"/>
      <c r="Y1409" s="160">
        <v>0</v>
      </c>
      <c r="Z1409" s="161">
        <v>0</v>
      </c>
      <c r="AA1409" s="155">
        <v>0</v>
      </c>
      <c r="AB1409" s="162" t="s">
        <v>56</v>
      </c>
      <c r="AC1409" s="163" t="s">
        <v>56</v>
      </c>
      <c r="AD1409" s="164" t="s">
        <v>56</v>
      </c>
      <c r="AE1409" s="163" t="s">
        <v>56</v>
      </c>
      <c r="AF1409" s="164" t="s">
        <v>56</v>
      </c>
      <c r="AG1409" s="165">
        <v>0</v>
      </c>
      <c r="AH1409" s="166" t="s">
        <v>56</v>
      </c>
      <c r="AI1409" s="167"/>
      <c r="AJ1409" s="168"/>
      <c r="AK1409" s="169"/>
      <c r="AL1409" s="170"/>
      <c r="AM1409" s="171"/>
      <c r="AN1409" s="172"/>
      <c r="AO1409" s="173">
        <f t="shared" si="414"/>
        <v>0</v>
      </c>
      <c r="AP1409" s="174" t="s">
        <v>82</v>
      </c>
      <c r="AQ1409" s="175" t="str" cm="1">
        <f t="array" ref="AQ1409">_xlfn.IFS(OR($G1409="公衆街路灯A",$G1409="定額電灯"),$G1409&amp;AP1409,COUNTIF(G1409,"*従量電灯*"),G1409,1,"-")</f>
        <v>-</v>
      </c>
      <c r="AR1409" s="176" t="str" cm="1">
        <f t="array" ref="AR1409">_xlfn.IFS($AN1409=0,"-",OR($AH1409="対象外",$AH1409="-"),"-",OR($G1409="公衆街路灯A",$G1409="定額電灯"),_xlfn.XLOOKUP($AQ1409,削除禁止_電灯料金!$B:$B,削除禁止_電灯料金!$E:$E,0),1,"-")</f>
        <v>-</v>
      </c>
      <c r="AS1409" s="177" t="str" cm="1">
        <f t="array" ref="AS1409">_xlfn.IFS($AR1409="-","-",OR($G1409="公衆街路灯A",$G1409="定額電灯"),_xlfn.XLOOKUP(AQ1409,削除禁止_電灯料金!$B:$B,削除禁止_電灯料金!$D:$D,0),1,"-")</f>
        <v>-</v>
      </c>
      <c r="AT1409" s="176" t="str">
        <f>IFERROR(IF(OR($G1409="公衆街路灯A",$G1409="定額電灯"),"-",ROUND((_xlfn.XLOOKUP($AQ1409,削除禁止_電灯料金!$B:$B,削除禁止_電灯料金!$E:$E)*AM1409/1000*$K1409*$L1409/12),2)),"-")</f>
        <v>-</v>
      </c>
      <c r="AU1409" s="177">
        <f>IFERROR(IF(OR($G1409="公衆街路灯A",$G1409="定額電灯"),"-",ROUND((AM1409/1000*$K1409*$L1409/12)*_xlfn.XLOOKUP($A1409,削除禁止_電灯料金!K:K,削除禁止_電灯料金!M:M,"-"),2)),"-")</f>
        <v>0</v>
      </c>
      <c r="AV1409" s="178">
        <f>IFERROR(IF(OR($G1409="公衆街路灯A",$G1409="定額電灯"),ROUND((((AR1409+AS1409)*AN1409))*12*_xlfn.XLOOKUP($A1409,削除禁止_電灯料金!K:K,削除禁止_電灯料金!N:N),0),ROUND((AT1409+AU1409)*AN1409*12*_xlfn.XLOOKUP($A1409,削除禁止_電灯料金!K:K,削除禁止_電灯料金!N:N),0)),0)</f>
        <v>0</v>
      </c>
      <c r="AW1409" s="145"/>
    </row>
    <row r="1410" spans="1:49" ht="30" customHeight="1" thickBot="1">
      <c r="A1410" s="1">
        <v>21</v>
      </c>
      <c r="B1410" s="41" t="s">
        <v>1351</v>
      </c>
      <c r="C1410" s="42"/>
      <c r="D1410" s="215"/>
      <c r="E1410" s="216" t="s">
        <v>219</v>
      </c>
      <c r="F1410" s="217" t="s">
        <v>219</v>
      </c>
      <c r="G1410" s="216"/>
      <c r="H1410" s="216"/>
      <c r="I1410" s="218"/>
      <c r="J1410" s="219"/>
      <c r="K1410" s="220"/>
      <c r="L1410" s="221"/>
      <c r="M1410" s="222" t="s">
        <v>82</v>
      </c>
      <c r="N1410" s="223">
        <v>0</v>
      </c>
      <c r="O1410" s="224">
        <v>0</v>
      </c>
      <c r="P1410" s="225">
        <v>0</v>
      </c>
      <c r="Q1410" s="225">
        <v>0</v>
      </c>
      <c r="R1410" s="225">
        <v>0</v>
      </c>
      <c r="S1410" s="226">
        <v>0</v>
      </c>
      <c r="T1410" s="226">
        <v>0</v>
      </c>
      <c r="U1410" s="226">
        <v>0</v>
      </c>
      <c r="V1410" s="227">
        <v>0</v>
      </c>
      <c r="W1410" s="228">
        <v>0</v>
      </c>
      <c r="X1410" s="229"/>
      <c r="Y1410" s="410">
        <v>0</v>
      </c>
      <c r="Z1410" s="230">
        <v>0</v>
      </c>
      <c r="AA1410" s="225">
        <v>0</v>
      </c>
      <c r="AB1410" s="231" t="s">
        <v>56</v>
      </c>
      <c r="AC1410" s="232" t="s">
        <v>56</v>
      </c>
      <c r="AD1410" s="411" t="s">
        <v>56</v>
      </c>
      <c r="AE1410" s="232" t="s">
        <v>56</v>
      </c>
      <c r="AF1410" s="411" t="s">
        <v>56</v>
      </c>
      <c r="AG1410" s="412">
        <v>0</v>
      </c>
      <c r="AH1410" s="413" t="s">
        <v>56</v>
      </c>
      <c r="AI1410" s="236"/>
      <c r="AJ1410" s="237"/>
      <c r="AK1410" s="238"/>
      <c r="AL1410" s="239"/>
      <c r="AM1410" s="240"/>
      <c r="AN1410" s="241"/>
      <c r="AO1410" s="242">
        <f t="shared" ref="AO1410" si="445">IFERROR((AM1410/1000)*K1410*L1410*AN1410/12,0)</f>
        <v>0</v>
      </c>
      <c r="AP1410" s="243" t="s">
        <v>82</v>
      </c>
      <c r="AQ1410" s="414" t="str" cm="1">
        <f t="array" ref="AQ1410">_xlfn.IFS(OR($G1410="公衆街路灯A",$G1410="定額電灯"),$G1410&amp;AP1410,COUNTIF(G1410,"*従量電灯*"),G1410,1,"-")</f>
        <v>-</v>
      </c>
      <c r="AR1410" s="415" t="str" cm="1">
        <f t="array" ref="AR1410">_xlfn.IFS($AN1410=0,"-",OR($AH1410="対象外",$AH1410="-"),"-",OR($G1410="公衆街路灯A",$G1410="定額電灯"),_xlfn.XLOOKUP($AQ1410,削除禁止_電灯料金!$B:$B,削除禁止_電灯料金!$E:$E,0),1,"-")</f>
        <v>-</v>
      </c>
      <c r="AS1410" s="416" t="str" cm="1">
        <f t="array" ref="AS1410">_xlfn.IFS($AR1410="-","-",OR($G1410="公衆街路灯A",$G1410="定額電灯"),_xlfn.XLOOKUP(AQ1410,削除禁止_電灯料金!$B:$B,削除禁止_電灯料金!$D:$D,0),1,"-")</f>
        <v>-</v>
      </c>
      <c r="AT1410" s="415" t="str">
        <f>IFERROR(IF(OR($G1410="公衆街路灯A",$G1410="定額電灯"),"-",ROUND((_xlfn.XLOOKUP($AQ1410,削除禁止_電灯料金!$B:$B,削除禁止_電灯料金!$E:$E)*AM1410/1000*$K1410*$L1410/12),2)),"-")</f>
        <v>-</v>
      </c>
      <c r="AU1410" s="416">
        <f>IFERROR(IF(OR($G1410="公衆街路灯A",$G1410="定額電灯"),"-",ROUND((AM1410/1000*$K1410*$L1410/12)*_xlfn.XLOOKUP($A1410,削除禁止_電灯料金!K:K,削除禁止_電灯料金!M:M,"-"),2)),"-")</f>
        <v>0</v>
      </c>
      <c r="AV1410" s="247">
        <f>IFERROR(IF(OR($G1410="公衆街路灯A",$G1410="定額電灯"),ROUND((((AR1410+AS1410)*AN1410))*12*_xlfn.XLOOKUP($A1410,削除禁止_電灯料金!K:K,削除禁止_電灯料金!N:N),0),ROUND((AT1410+AU1410)*AN1410*12*_xlfn.XLOOKUP($A1410,削除禁止_電灯料金!K:K,削除禁止_電灯料金!N:N),0)),0)</f>
        <v>0</v>
      </c>
      <c r="AW1410" s="145"/>
    </row>
    <row r="1411" spans="1:49" ht="30" customHeight="1">
      <c r="A1411" s="1"/>
      <c r="B1411" s="41"/>
      <c r="C1411" s="248"/>
    </row>
    <row r="1412" spans="1:49" ht="30" customHeight="1">
      <c r="A1412" s="1">
        <v>22</v>
      </c>
      <c r="B1412" s="319" t="s">
        <v>1433</v>
      </c>
      <c r="C1412" s="42"/>
      <c r="D1412" s="4" t="s">
        <v>1434</v>
      </c>
      <c r="E1412" s="43"/>
      <c r="F1412" s="44"/>
      <c r="G1412" s="44"/>
      <c r="H1412" s="45"/>
      <c r="I1412" s="43"/>
      <c r="J1412" s="43"/>
      <c r="K1412" s="43"/>
      <c r="L1412" s="43"/>
      <c r="M1412" s="43"/>
      <c r="N1412" s="46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7"/>
      <c r="AI1412" s="48"/>
      <c r="AJ1412" s="48"/>
      <c r="AK1412" s="47"/>
      <c r="AL1412" s="49"/>
      <c r="AM1412" s="47"/>
      <c r="AN1412" s="47"/>
      <c r="AO1412" s="47"/>
      <c r="AP1412" s="47"/>
      <c r="AQ1412" s="49"/>
      <c r="AR1412" s="47"/>
      <c r="AS1412" s="47"/>
      <c r="AT1412" s="47"/>
      <c r="AU1412" s="47"/>
      <c r="AV1412" s="47"/>
      <c r="AW1412" s="47"/>
    </row>
    <row r="1413" spans="1:49" ht="30" customHeight="1">
      <c r="A1413" s="1">
        <v>22</v>
      </c>
      <c r="B1413" s="319" t="s">
        <v>1433</v>
      </c>
      <c r="C1413" s="42"/>
      <c r="D1413" s="43"/>
      <c r="E1413" s="43"/>
      <c r="F1413" s="44"/>
      <c r="G1413" s="44"/>
      <c r="H1413" s="45"/>
      <c r="I1413" s="43"/>
      <c r="J1413" s="43"/>
      <c r="K1413" s="43"/>
      <c r="L1413" s="43"/>
      <c r="M1413" s="43"/>
      <c r="N1413" s="46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7"/>
      <c r="AI1413" s="50"/>
      <c r="AJ1413" s="48"/>
      <c r="AK1413" s="47"/>
      <c r="AL1413" s="49"/>
      <c r="AM1413" s="47"/>
      <c r="AN1413" s="47"/>
      <c r="AO1413" s="51"/>
      <c r="AP1413" s="47"/>
      <c r="AQ1413" s="49"/>
      <c r="AR1413" s="51"/>
      <c r="AS1413" s="51"/>
      <c r="AT1413" s="51"/>
      <c r="AU1413" s="51"/>
      <c r="AV1413" s="47"/>
      <c r="AW1413" s="47"/>
    </row>
    <row r="1414" spans="1:49" ht="30" customHeight="1">
      <c r="A1414" s="1">
        <v>22</v>
      </c>
      <c r="B1414" s="319" t="s">
        <v>1433</v>
      </c>
      <c r="C1414" s="42"/>
      <c r="D1414" s="52" t="s">
        <v>47</v>
      </c>
      <c r="E1414" s="52"/>
      <c r="F1414" s="53">
        <v>10</v>
      </c>
      <c r="G1414" s="44"/>
      <c r="H1414" s="45"/>
      <c r="I1414" s="54"/>
      <c r="J1414" s="54"/>
      <c r="K1414" s="55"/>
      <c r="L1414" s="46"/>
      <c r="M1414" s="46"/>
      <c r="N1414" s="56"/>
      <c r="O1414" s="56"/>
      <c r="P1414" s="56"/>
      <c r="Q1414" s="56"/>
      <c r="R1414" s="56"/>
      <c r="S1414" s="56"/>
      <c r="T1414" s="56"/>
      <c r="U1414" s="56"/>
      <c r="V1414" s="56"/>
      <c r="W1414" s="56"/>
      <c r="X1414" s="56"/>
      <c r="Y1414" s="56"/>
      <c r="Z1414" s="56"/>
      <c r="AA1414" s="56"/>
      <c r="AB1414" s="56"/>
      <c r="AC1414" s="56"/>
      <c r="AD1414" s="56"/>
      <c r="AE1414" s="56"/>
      <c r="AF1414" s="56"/>
      <c r="AG1414" s="56"/>
      <c r="AH1414" s="47"/>
      <c r="AI1414" s="50"/>
      <c r="AJ1414" s="48"/>
      <c r="AK1414" s="47"/>
      <c r="AL1414" s="49"/>
      <c r="AM1414" s="47"/>
      <c r="AN1414" s="47"/>
      <c r="AO1414" s="47"/>
      <c r="AP1414" s="47"/>
      <c r="AQ1414" s="49"/>
      <c r="AR1414" s="47"/>
      <c r="AS1414" s="47"/>
      <c r="AT1414" s="47"/>
      <c r="AU1414" s="47"/>
      <c r="AV1414" s="47"/>
      <c r="AW1414" s="47"/>
    </row>
    <row r="1415" spans="1:49" ht="30" customHeight="1" thickBot="1">
      <c r="A1415" s="1">
        <v>22</v>
      </c>
      <c r="B1415" s="319" t="s">
        <v>1433</v>
      </c>
      <c r="C1415" s="42"/>
      <c r="D1415" s="57" t="s">
        <v>48</v>
      </c>
      <c r="E1415" s="57"/>
      <c r="F1415" s="58">
        <v>10</v>
      </c>
      <c r="G1415" s="44"/>
      <c r="H1415" s="45"/>
      <c r="I1415" s="54"/>
      <c r="J1415" s="54"/>
      <c r="K1415" s="55"/>
      <c r="L1415" s="46"/>
      <c r="M1415" s="46"/>
      <c r="N1415" s="56"/>
      <c r="O1415" s="56"/>
      <c r="P1415" s="56"/>
      <c r="Q1415" s="56"/>
      <c r="R1415" s="56"/>
      <c r="S1415" s="56"/>
      <c r="T1415" s="56"/>
      <c r="U1415" s="56"/>
      <c r="V1415" s="56"/>
      <c r="W1415" s="56"/>
      <c r="X1415" s="56"/>
      <c r="Y1415" s="56"/>
      <c r="Z1415" s="56"/>
      <c r="AA1415" s="56"/>
      <c r="AB1415" s="56"/>
      <c r="AC1415" s="56"/>
      <c r="AD1415" s="56"/>
      <c r="AE1415" s="56"/>
      <c r="AF1415" s="56"/>
      <c r="AG1415" s="56"/>
      <c r="AH1415" s="47"/>
      <c r="AI1415" s="50"/>
      <c r="AJ1415" s="48"/>
      <c r="AK1415" s="47"/>
      <c r="AL1415" s="49"/>
      <c r="AM1415" s="47"/>
      <c r="AN1415" s="47"/>
      <c r="AO1415" s="47"/>
      <c r="AP1415" s="47"/>
      <c r="AQ1415" s="49"/>
      <c r="AR1415" s="47"/>
      <c r="AS1415" s="47"/>
      <c r="AT1415" s="47"/>
      <c r="AU1415" s="47"/>
      <c r="AV1415" s="47"/>
      <c r="AW1415" s="47"/>
    </row>
    <row r="1416" spans="1:49" ht="30" customHeight="1" thickBot="1">
      <c r="A1416" s="1">
        <v>22</v>
      </c>
      <c r="B1416" s="319" t="s">
        <v>1433</v>
      </c>
      <c r="C1416" s="42"/>
      <c r="D1416" s="59" t="s">
        <v>49</v>
      </c>
      <c r="E1416" s="59"/>
      <c r="F1416" s="60">
        <v>30</v>
      </c>
      <c r="G1416" s="44"/>
      <c r="H1416" s="45"/>
      <c r="I1416" s="61"/>
      <c r="J1416" s="61"/>
      <c r="K1416" s="42"/>
      <c r="L1416" s="42"/>
      <c r="M1416" s="42"/>
      <c r="N1416" s="56"/>
      <c r="O1416" s="56"/>
      <c r="P1416" s="56"/>
      <c r="Q1416" s="56"/>
      <c r="R1416" s="56"/>
      <c r="S1416" s="56"/>
      <c r="T1416" s="56"/>
      <c r="U1416" s="56"/>
      <c r="V1416" s="56"/>
      <c r="W1416" s="56"/>
      <c r="X1416" s="56"/>
      <c r="Y1416" s="56"/>
      <c r="Z1416" s="56"/>
      <c r="AA1416" s="56"/>
      <c r="AB1416" s="56"/>
      <c r="AC1416" s="62"/>
      <c r="AD1416" s="62"/>
      <c r="AE1416" s="63"/>
      <c r="AF1416" s="42"/>
      <c r="AG1416" s="56"/>
      <c r="AH1416" s="47"/>
      <c r="AI1416" s="64" t="s">
        <v>50</v>
      </c>
      <c r="AJ1416" s="48"/>
      <c r="AK1416" s="47"/>
      <c r="AL1416" s="49"/>
      <c r="AM1416" s="47"/>
      <c r="AN1416" s="47"/>
      <c r="AO1416" s="47"/>
      <c r="AP1416" s="47"/>
      <c r="AQ1416" s="49"/>
      <c r="AR1416" s="47"/>
      <c r="AS1416" s="47"/>
      <c r="AT1416" s="47"/>
      <c r="AU1416" s="47"/>
      <c r="AV1416" s="47"/>
      <c r="AW1416" s="65"/>
    </row>
    <row r="1417" spans="1:49" ht="30" customHeight="1" thickBot="1">
      <c r="A1417" s="1">
        <v>22</v>
      </c>
      <c r="B1417" s="319" t="s">
        <v>1433</v>
      </c>
      <c r="C1417" s="42"/>
      <c r="D1417" s="66" t="s">
        <v>51</v>
      </c>
      <c r="E1417" s="66"/>
      <c r="F1417" s="67">
        <v>0.41499999999999998</v>
      </c>
      <c r="G1417" s="44"/>
      <c r="H1417" s="45"/>
      <c r="I1417" s="68"/>
      <c r="J1417" s="68"/>
      <c r="K1417" s="42"/>
      <c r="L1417" s="42"/>
      <c r="M1417" s="42"/>
      <c r="N1417" s="56"/>
      <c r="O1417" s="56"/>
      <c r="P1417" s="56"/>
      <c r="Q1417" s="56"/>
      <c r="R1417" s="56"/>
      <c r="S1417" s="56"/>
      <c r="T1417" s="56"/>
      <c r="U1417" s="56"/>
      <c r="V1417" s="56"/>
      <c r="W1417" s="56"/>
      <c r="X1417" s="56"/>
      <c r="Y1417" s="56"/>
      <c r="Z1417" s="56"/>
      <c r="AA1417" s="56"/>
      <c r="AB1417" s="56"/>
      <c r="AC1417" s="62" t="s">
        <v>52</v>
      </c>
      <c r="AD1417" s="69"/>
      <c r="AE1417" s="70" t="s">
        <v>53</v>
      </c>
      <c r="AF1417" s="69"/>
      <c r="AG1417" s="56"/>
      <c r="AH1417" s="47"/>
      <c r="AI1417" s="48"/>
      <c r="AJ1417" s="48"/>
      <c r="AK1417" s="47"/>
      <c r="AL1417" s="49"/>
      <c r="AM1417" s="47"/>
      <c r="AN1417" s="47"/>
      <c r="AO1417" s="47"/>
      <c r="AP1417" s="47"/>
      <c r="AQ1417" s="49"/>
      <c r="AR1417" s="47" t="s">
        <v>52</v>
      </c>
      <c r="AS1417" s="47"/>
      <c r="AT1417" s="47" t="s">
        <v>53</v>
      </c>
      <c r="AU1417" s="47"/>
      <c r="AV1417" s="47"/>
      <c r="AW1417" s="65"/>
    </row>
    <row r="1418" spans="1:49" ht="30" customHeight="1" thickBot="1">
      <c r="A1418" s="1">
        <v>22</v>
      </c>
      <c r="B1418" s="319" t="s">
        <v>1433</v>
      </c>
      <c r="C1418" s="42"/>
      <c r="D1418" s="71" t="s">
        <v>54</v>
      </c>
      <c r="E1418" s="45"/>
      <c r="F1418" s="45"/>
      <c r="G1418" s="45"/>
      <c r="H1418" s="45"/>
      <c r="I1418" s="45"/>
      <c r="J1418" s="45"/>
      <c r="K1418" s="72"/>
      <c r="L1418" s="72"/>
      <c r="M1418" s="73" t="s">
        <v>55</v>
      </c>
      <c r="N1418" s="74"/>
      <c r="O1418" s="74"/>
      <c r="P1418" s="74"/>
      <c r="Q1418" s="74"/>
      <c r="R1418" s="74"/>
      <c r="S1418" s="74"/>
      <c r="T1418" s="74"/>
      <c r="U1418" s="74"/>
      <c r="V1418" s="74"/>
      <c r="W1418" s="74"/>
      <c r="X1418" s="74"/>
      <c r="Y1418" s="74"/>
      <c r="Z1418" s="74"/>
      <c r="AA1418" s="74"/>
      <c r="AB1418" s="74"/>
      <c r="AC1418" s="75" t="s">
        <v>1</v>
      </c>
      <c r="AD1418" s="76"/>
      <c r="AE1418" s="76" t="s">
        <v>2</v>
      </c>
      <c r="AF1418" s="76"/>
      <c r="AG1418" s="77" t="s">
        <v>56</v>
      </c>
      <c r="AH1418" s="78" t="s">
        <v>57</v>
      </c>
      <c r="AI1418" s="79"/>
      <c r="AJ1418" s="79"/>
      <c r="AK1418" s="80"/>
      <c r="AL1418" s="15"/>
      <c r="AM1418" s="80"/>
      <c r="AN1418" s="80"/>
      <c r="AO1418" s="80"/>
      <c r="AP1418" s="80"/>
      <c r="AQ1418" s="15"/>
      <c r="AR1418" s="78" t="s">
        <v>1</v>
      </c>
      <c r="AS1418" s="81"/>
      <c r="AT1418" s="78" t="s">
        <v>2</v>
      </c>
      <c r="AU1418" s="81"/>
      <c r="AV1418" s="82" t="s">
        <v>56</v>
      </c>
      <c r="AW1418" s="83"/>
    </row>
    <row r="1419" spans="1:49" ht="42" customHeight="1">
      <c r="A1419" s="1">
        <v>22</v>
      </c>
      <c r="B1419" s="319" t="s">
        <v>1433</v>
      </c>
      <c r="C1419" s="42"/>
      <c r="D1419" s="474" t="s">
        <v>4</v>
      </c>
      <c r="E1419" s="476" t="s">
        <v>5</v>
      </c>
      <c r="F1419" s="476" t="s">
        <v>6</v>
      </c>
      <c r="G1419" s="476" t="s">
        <v>58</v>
      </c>
      <c r="H1419" s="476" t="s">
        <v>7</v>
      </c>
      <c r="I1419" s="20" t="s">
        <v>8</v>
      </c>
      <c r="J1419" s="20"/>
      <c r="K1419" s="84" t="s">
        <v>9</v>
      </c>
      <c r="L1419" s="85" t="s">
        <v>59</v>
      </c>
      <c r="M1419" s="478" t="s">
        <v>60</v>
      </c>
      <c r="N1419" s="480" t="s">
        <v>61</v>
      </c>
      <c r="O1419" s="482" t="s">
        <v>62</v>
      </c>
      <c r="P1419" s="482" t="s">
        <v>10</v>
      </c>
      <c r="Q1419" s="484" t="s">
        <v>63</v>
      </c>
      <c r="R1419" s="482" t="s">
        <v>64</v>
      </c>
      <c r="S1419" s="482" t="s">
        <v>65</v>
      </c>
      <c r="T1419" s="482" t="s">
        <v>66</v>
      </c>
      <c r="U1419" s="482" t="s">
        <v>67</v>
      </c>
      <c r="V1419" s="484" t="s">
        <v>11</v>
      </c>
      <c r="W1419" s="251" t="s">
        <v>12</v>
      </c>
      <c r="X1419" s="86" t="s">
        <v>13</v>
      </c>
      <c r="Y1419" s="86" t="s">
        <v>14</v>
      </c>
      <c r="Z1419" s="252" t="s">
        <v>15</v>
      </c>
      <c r="AA1419" s="484" t="s">
        <v>16</v>
      </c>
      <c r="AB1419" s="482" t="s">
        <v>17</v>
      </c>
      <c r="AC1419" s="87" t="s">
        <v>18</v>
      </c>
      <c r="AD1419" s="88" t="s">
        <v>19</v>
      </c>
      <c r="AE1419" s="87" t="s">
        <v>30</v>
      </c>
      <c r="AF1419" s="88" t="s">
        <v>21</v>
      </c>
      <c r="AG1419" s="89" t="s">
        <v>22</v>
      </c>
      <c r="AH1419" s="468" t="s">
        <v>23</v>
      </c>
      <c r="AI1419" s="470" t="s">
        <v>24</v>
      </c>
      <c r="AJ1419" s="470" t="s">
        <v>25</v>
      </c>
      <c r="AK1419" s="470" t="s">
        <v>26</v>
      </c>
      <c r="AL1419" s="91" t="s">
        <v>68</v>
      </c>
      <c r="AM1419" s="90" t="s">
        <v>27</v>
      </c>
      <c r="AN1419" s="92" t="s">
        <v>28</v>
      </c>
      <c r="AO1419" s="93" t="s">
        <v>29</v>
      </c>
      <c r="AP1419" s="28" t="s">
        <v>16</v>
      </c>
      <c r="AQ1419" s="472" t="s">
        <v>17</v>
      </c>
      <c r="AR1419" s="94" t="s">
        <v>18</v>
      </c>
      <c r="AS1419" s="95" t="s">
        <v>19</v>
      </c>
      <c r="AT1419" s="94" t="s">
        <v>30</v>
      </c>
      <c r="AU1419" s="95" t="s">
        <v>21</v>
      </c>
      <c r="AV1419" s="96" t="s">
        <v>31</v>
      </c>
      <c r="AW1419" s="83"/>
    </row>
    <row r="1420" spans="1:49" ht="30" customHeight="1" thickBot="1">
      <c r="A1420" s="1">
        <v>22</v>
      </c>
      <c r="B1420" s="319" t="s">
        <v>1433</v>
      </c>
      <c r="C1420" s="42"/>
      <c r="D1420" s="475"/>
      <c r="E1420" s="477"/>
      <c r="F1420" s="477"/>
      <c r="G1420" s="477"/>
      <c r="H1420" s="477"/>
      <c r="I1420" s="97" t="s">
        <v>69</v>
      </c>
      <c r="J1420" s="97" t="s">
        <v>70</v>
      </c>
      <c r="K1420" s="98" t="s">
        <v>34</v>
      </c>
      <c r="L1420" s="99" t="s">
        <v>35</v>
      </c>
      <c r="M1420" s="479"/>
      <c r="N1420" s="481"/>
      <c r="O1420" s="483"/>
      <c r="P1420" s="483"/>
      <c r="Q1420" s="485"/>
      <c r="R1420" s="483"/>
      <c r="S1420" s="483"/>
      <c r="T1420" s="483"/>
      <c r="U1420" s="483"/>
      <c r="V1420" s="485"/>
      <c r="W1420" s="100" t="s">
        <v>36</v>
      </c>
      <c r="X1420" s="100" t="s">
        <v>37</v>
      </c>
      <c r="Y1420" s="100" t="s">
        <v>38</v>
      </c>
      <c r="Z1420" s="101" t="s">
        <v>39</v>
      </c>
      <c r="AA1420" s="485"/>
      <c r="AB1420" s="483"/>
      <c r="AC1420" s="102" t="s">
        <v>40</v>
      </c>
      <c r="AD1420" s="103" t="s">
        <v>40</v>
      </c>
      <c r="AE1420" s="102" t="s">
        <v>40</v>
      </c>
      <c r="AF1420" s="103" t="s">
        <v>40</v>
      </c>
      <c r="AG1420" s="104">
        <v>10</v>
      </c>
      <c r="AH1420" s="469"/>
      <c r="AI1420" s="471"/>
      <c r="AJ1420" s="471"/>
      <c r="AK1420" s="471"/>
      <c r="AL1420" s="36" t="s">
        <v>41</v>
      </c>
      <c r="AM1420" s="105" t="s">
        <v>42</v>
      </c>
      <c r="AN1420" s="106" t="s">
        <v>43</v>
      </c>
      <c r="AO1420" s="107" t="s">
        <v>39</v>
      </c>
      <c r="AP1420" s="37" t="s">
        <v>44</v>
      </c>
      <c r="AQ1420" s="473"/>
      <c r="AR1420" s="108" t="s">
        <v>40</v>
      </c>
      <c r="AS1420" s="109" t="s">
        <v>40</v>
      </c>
      <c r="AT1420" s="108" t="s">
        <v>40</v>
      </c>
      <c r="AU1420" s="109" t="s">
        <v>40</v>
      </c>
      <c r="AV1420" s="40">
        <v>10</v>
      </c>
      <c r="AW1420" s="83"/>
    </row>
    <row r="1421" spans="1:49" ht="30" customHeight="1">
      <c r="A1421" s="1">
        <v>22</v>
      </c>
      <c r="B1421" s="319" t="s">
        <v>1433</v>
      </c>
      <c r="C1421" s="42"/>
      <c r="D1421" s="110" t="s">
        <v>1435</v>
      </c>
      <c r="E1421" s="111" t="s">
        <v>71</v>
      </c>
      <c r="F1421" s="112" t="s">
        <v>1437</v>
      </c>
      <c r="G1421" s="112" t="s">
        <v>73</v>
      </c>
      <c r="H1421" s="113" t="s">
        <v>1438</v>
      </c>
      <c r="I1421" s="114"/>
      <c r="J1421" s="115"/>
      <c r="K1421" s="349">
        <v>12</v>
      </c>
      <c r="L1421" s="350">
        <v>365</v>
      </c>
      <c r="M1421" s="118" t="s">
        <v>1439</v>
      </c>
      <c r="N1421" s="119" t="s">
        <v>134</v>
      </c>
      <c r="O1421" s="120">
        <v>1</v>
      </c>
      <c r="P1421" s="121" t="s">
        <v>135</v>
      </c>
      <c r="Q1421" s="121">
        <v>0</v>
      </c>
      <c r="R1421" s="121">
        <v>0</v>
      </c>
      <c r="S1421" s="122" t="s">
        <v>1440</v>
      </c>
      <c r="T1421" s="122">
        <v>0</v>
      </c>
      <c r="U1421" s="122">
        <v>0</v>
      </c>
      <c r="V1421" s="123">
        <v>0</v>
      </c>
      <c r="W1421" s="124">
        <v>28</v>
      </c>
      <c r="X1421" s="125">
        <v>4</v>
      </c>
      <c r="Y1421" s="126">
        <v>4</v>
      </c>
      <c r="Z1421" s="127">
        <f t="shared" ref="Z1421:Z1466" si="446">K1421*L1421*W1421*Y1421/12/1000</f>
        <v>40.880000000000003</v>
      </c>
      <c r="AA1421" s="121">
        <v>0</v>
      </c>
      <c r="AB1421" s="128" t="s">
        <v>80</v>
      </c>
      <c r="AC1421" s="129" t="s">
        <v>56</v>
      </c>
      <c r="AD1421" s="130" t="s">
        <v>56</v>
      </c>
      <c r="AE1421" s="129" t="s">
        <v>56</v>
      </c>
      <c r="AF1421" s="130">
        <f t="shared" ref="AF1421:AF1466" si="447">$B$2*Z1421/Y1421</f>
        <v>306.60000000000002</v>
      </c>
      <c r="AG1421" s="131">
        <f t="shared" ref="AG1421:AG1466" si="448">Y1421*AF1421*120</f>
        <v>147168</v>
      </c>
      <c r="AH1421" s="132" t="s">
        <v>81</v>
      </c>
      <c r="AI1421" s="133"/>
      <c r="AJ1421" s="134"/>
      <c r="AK1421" s="135"/>
      <c r="AL1421" s="136"/>
      <c r="AM1421" s="137"/>
      <c r="AN1421" s="138"/>
      <c r="AO1421" s="139">
        <f t="shared" ref="AO1421:AO1469" si="449">IFERROR((AM1421/1000)*K1421*L1421*AN1421/12,0)</f>
        <v>0</v>
      </c>
      <c r="AP1421" s="140" t="s">
        <v>82</v>
      </c>
      <c r="AQ1421" s="141" t="str" cm="1">
        <f t="array" ref="AQ1421">_xlfn.IFS(OR($G1421="公衆街路灯A",$G1421="定額電灯"),$G1421&amp;AP1421,COUNTIF(G1421,"*従量電灯*"),G1421,1,"-")</f>
        <v>従量電灯</v>
      </c>
      <c r="AR1421" s="142" t="str" cm="1">
        <f t="array" ref="AR1421">_xlfn.IFS($AN1421=0,"-",OR($AH1421="対象外",$AH1421="-"),"-",OR($G1421="公衆街路灯A",$G1421="定額電灯"),_xlfn.XLOOKUP($AQ1421,削除禁止_電灯料金!$B:$B,削除禁止_電灯料金!$E:$E,0),1,"-")</f>
        <v>-</v>
      </c>
      <c r="AS1421" s="143" t="str" cm="1">
        <f t="array" ref="AS1421">_xlfn.IFS($AR1421="-","-",OR($G1421="公衆街路灯A",$G1421="定額電灯"),_xlfn.XLOOKUP(AQ1421,削除禁止_電灯料金!$B:$B,削除禁止_電灯料金!$D:$D,0),1,"-")</f>
        <v>-</v>
      </c>
      <c r="AT1421" s="142">
        <f>IFERROR(IF(OR($G1421="公衆街路灯A",$G1421="定額電灯"),"-",ROUND((_xlfn.XLOOKUP($AQ1421,削除禁止_電灯料金!$B:$B,削除禁止_電灯料金!$E:$E)*AM1421/1000*$K1421*$L1421/12),2)),"-")</f>
        <v>0</v>
      </c>
      <c r="AU1421" s="143">
        <f>IFERROR(IF(OR($G1421="公衆街路灯A",$G1421="定額電灯"),"-",ROUND((AM1421/1000*$K1421*$L1421/12)*_xlfn.XLOOKUP($A1421,削除禁止_電灯料金!K:K,削除禁止_電灯料金!M:M,"-"),2)),"-")</f>
        <v>0</v>
      </c>
      <c r="AV1421" s="144">
        <f>IFERROR(IF(OR($G1421="公衆街路灯A",$G1421="定額電灯"),ROUND((((AR1421+AS1421)*AN1421))*12*_xlfn.XLOOKUP($A1421,削除禁止_電灯料金!K:K,削除禁止_電灯料金!N:N),0),ROUND((AT1421+AU1421)*AN1421*12*_xlfn.XLOOKUP($A1421,削除禁止_電灯料金!K:K,削除禁止_電灯料金!N:N),0)),0)</f>
        <v>0</v>
      </c>
      <c r="AW1421" s="145"/>
    </row>
    <row r="1422" spans="1:49" ht="30" customHeight="1">
      <c r="A1422" s="1">
        <v>22</v>
      </c>
      <c r="B1422" s="319" t="s">
        <v>1433</v>
      </c>
      <c r="C1422" s="42"/>
      <c r="D1422" s="146" t="s">
        <v>1441</v>
      </c>
      <c r="E1422" s="147" t="s">
        <v>71</v>
      </c>
      <c r="F1422" s="148" t="s">
        <v>1437</v>
      </c>
      <c r="G1422" s="148" t="s">
        <v>73</v>
      </c>
      <c r="H1422" s="149" t="s">
        <v>1442</v>
      </c>
      <c r="I1422" s="150"/>
      <c r="J1422" s="151"/>
      <c r="K1422" s="213">
        <v>12</v>
      </c>
      <c r="L1422" s="214">
        <v>365</v>
      </c>
      <c r="M1422" s="154" t="s">
        <v>1237</v>
      </c>
      <c r="N1422" s="119" t="s">
        <v>120</v>
      </c>
      <c r="O1422" s="120">
        <v>1</v>
      </c>
      <c r="P1422" s="155" t="s">
        <v>135</v>
      </c>
      <c r="Q1422" s="155">
        <v>0</v>
      </c>
      <c r="R1422" s="155">
        <v>0</v>
      </c>
      <c r="S1422" s="156" t="s">
        <v>1443</v>
      </c>
      <c r="T1422" s="156">
        <v>0</v>
      </c>
      <c r="U1422" s="156" t="s">
        <v>442</v>
      </c>
      <c r="V1422" s="157">
        <v>0</v>
      </c>
      <c r="W1422" s="158">
        <v>28</v>
      </c>
      <c r="X1422" s="159">
        <v>1</v>
      </c>
      <c r="Y1422" s="160">
        <v>1</v>
      </c>
      <c r="Z1422" s="161">
        <f t="shared" si="446"/>
        <v>10.220000000000001</v>
      </c>
      <c r="AA1422" s="155">
        <v>0</v>
      </c>
      <c r="AB1422" s="162" t="s">
        <v>80</v>
      </c>
      <c r="AC1422" s="163" t="s">
        <v>56</v>
      </c>
      <c r="AD1422" s="164" t="s">
        <v>56</v>
      </c>
      <c r="AE1422" s="163" t="s">
        <v>56</v>
      </c>
      <c r="AF1422" s="164">
        <f t="shared" si="447"/>
        <v>306.60000000000002</v>
      </c>
      <c r="AG1422" s="165">
        <f t="shared" si="448"/>
        <v>36792</v>
      </c>
      <c r="AH1422" s="166" t="s">
        <v>81</v>
      </c>
      <c r="AI1422" s="167"/>
      <c r="AJ1422" s="168"/>
      <c r="AK1422" s="169"/>
      <c r="AL1422" s="170"/>
      <c r="AM1422" s="171"/>
      <c r="AN1422" s="172"/>
      <c r="AO1422" s="173">
        <f t="shared" si="449"/>
        <v>0</v>
      </c>
      <c r="AP1422" s="174" t="s">
        <v>82</v>
      </c>
      <c r="AQ1422" s="175" t="str" cm="1">
        <f t="array" ref="AQ1422">_xlfn.IFS(OR($G1422="公衆街路灯A",$G1422="定額電灯"),$G1422&amp;AP1422,COUNTIF(G1422,"*従量電灯*"),G1422,1,"-")</f>
        <v>従量電灯</v>
      </c>
      <c r="AR1422" s="176" t="str" cm="1">
        <f t="array" ref="AR1422">_xlfn.IFS($AN1422=0,"-",OR($AH1422="対象外",$AH1422="-"),"-",OR($G1422="公衆街路灯A",$G1422="定額電灯"),_xlfn.XLOOKUP($AQ1422,削除禁止_電灯料金!$B:$B,削除禁止_電灯料金!$E:$E,0),1,"-")</f>
        <v>-</v>
      </c>
      <c r="AS1422" s="177" t="str" cm="1">
        <f t="array" ref="AS1422">_xlfn.IFS($AR1422="-","-",OR($G1422="公衆街路灯A",$G1422="定額電灯"),_xlfn.XLOOKUP(AQ1422,削除禁止_電灯料金!$B:$B,削除禁止_電灯料金!$D:$D,0),1,"-")</f>
        <v>-</v>
      </c>
      <c r="AT1422" s="176">
        <f>IFERROR(IF(OR($G1422="公衆街路灯A",$G1422="定額電灯"),"-",ROUND((_xlfn.XLOOKUP($AQ1422,削除禁止_電灯料金!$B:$B,削除禁止_電灯料金!$E:$E)*AM1422/1000*$K1422*$L1422/12),2)),"-")</f>
        <v>0</v>
      </c>
      <c r="AU1422" s="177">
        <f>IFERROR(IF(OR($G1422="公衆街路灯A",$G1422="定額電灯"),"-",ROUND((AM1422/1000*$K1422*$L1422/12)*_xlfn.XLOOKUP($A1422,削除禁止_電灯料金!K:K,削除禁止_電灯料金!M:M,"-"),2)),"-")</f>
        <v>0</v>
      </c>
      <c r="AV1422" s="178">
        <f>IFERROR(IF(OR($G1422="公衆街路灯A",$G1422="定額電灯"),ROUND((((AR1422+AS1422)*AN1422))*12*_xlfn.XLOOKUP($A1422,削除禁止_電灯料金!K:K,削除禁止_電灯料金!N:N),0),ROUND((AT1422+AU1422)*AN1422*12*_xlfn.XLOOKUP($A1422,削除禁止_電灯料金!K:K,削除禁止_電灯料金!N:N),0)),0)</f>
        <v>0</v>
      </c>
      <c r="AW1422" s="145"/>
    </row>
    <row r="1423" spans="1:49" ht="30" customHeight="1">
      <c r="A1423" s="1">
        <v>22</v>
      </c>
      <c r="B1423" s="319" t="s">
        <v>1433</v>
      </c>
      <c r="C1423" s="42"/>
      <c r="D1423" s="146" t="s">
        <v>1441</v>
      </c>
      <c r="E1423" s="147" t="s">
        <v>71</v>
      </c>
      <c r="F1423" s="148" t="s">
        <v>1445</v>
      </c>
      <c r="G1423" s="148" t="s">
        <v>73</v>
      </c>
      <c r="H1423" s="149" t="s">
        <v>1446</v>
      </c>
      <c r="I1423" s="150"/>
      <c r="J1423" s="151"/>
      <c r="K1423" s="213">
        <v>12</v>
      </c>
      <c r="L1423" s="214">
        <v>365</v>
      </c>
      <c r="M1423" s="154" t="s">
        <v>1439</v>
      </c>
      <c r="N1423" s="119" t="s">
        <v>134</v>
      </c>
      <c r="O1423" s="120">
        <v>1</v>
      </c>
      <c r="P1423" s="155" t="s">
        <v>135</v>
      </c>
      <c r="Q1423" s="155">
        <v>0</v>
      </c>
      <c r="R1423" s="155">
        <v>0</v>
      </c>
      <c r="S1423" s="156" t="s">
        <v>1440</v>
      </c>
      <c r="T1423" s="156">
        <v>0</v>
      </c>
      <c r="U1423" s="156">
        <v>0</v>
      </c>
      <c r="V1423" s="157">
        <v>0</v>
      </c>
      <c r="W1423" s="158">
        <v>28</v>
      </c>
      <c r="X1423" s="159">
        <v>4</v>
      </c>
      <c r="Y1423" s="160">
        <v>4</v>
      </c>
      <c r="Z1423" s="161">
        <f t="shared" si="446"/>
        <v>40.880000000000003</v>
      </c>
      <c r="AA1423" s="155">
        <v>0</v>
      </c>
      <c r="AB1423" s="162" t="s">
        <v>80</v>
      </c>
      <c r="AC1423" s="163" t="s">
        <v>56</v>
      </c>
      <c r="AD1423" s="164" t="s">
        <v>56</v>
      </c>
      <c r="AE1423" s="163" t="s">
        <v>56</v>
      </c>
      <c r="AF1423" s="164">
        <f t="shared" si="447"/>
        <v>306.60000000000002</v>
      </c>
      <c r="AG1423" s="165">
        <f t="shared" si="448"/>
        <v>147168</v>
      </c>
      <c r="AH1423" s="166" t="s">
        <v>81</v>
      </c>
      <c r="AI1423" s="167"/>
      <c r="AJ1423" s="168"/>
      <c r="AK1423" s="169"/>
      <c r="AL1423" s="170"/>
      <c r="AM1423" s="171"/>
      <c r="AN1423" s="172"/>
      <c r="AO1423" s="173">
        <f t="shared" si="449"/>
        <v>0</v>
      </c>
      <c r="AP1423" s="174" t="s">
        <v>82</v>
      </c>
      <c r="AQ1423" s="175" t="str" cm="1">
        <f t="array" ref="AQ1423">_xlfn.IFS(OR($G1423="公衆街路灯A",$G1423="定額電灯"),$G1423&amp;AP1423,COUNTIF(G1423,"*従量電灯*"),G1423,1,"-")</f>
        <v>従量電灯</v>
      </c>
      <c r="AR1423" s="176" t="str" cm="1">
        <f t="array" ref="AR1423">_xlfn.IFS($AN1423=0,"-",OR($AH1423="対象外",$AH1423="-"),"-",OR($G1423="公衆街路灯A",$G1423="定額電灯"),_xlfn.XLOOKUP($AQ1423,削除禁止_電灯料金!$B:$B,削除禁止_電灯料金!$E:$E,0),1,"-")</f>
        <v>-</v>
      </c>
      <c r="AS1423" s="177" t="str" cm="1">
        <f t="array" ref="AS1423">_xlfn.IFS($AR1423="-","-",OR($G1423="公衆街路灯A",$G1423="定額電灯"),_xlfn.XLOOKUP(AQ1423,削除禁止_電灯料金!$B:$B,削除禁止_電灯料金!$D:$D,0),1,"-")</f>
        <v>-</v>
      </c>
      <c r="AT1423" s="176">
        <f>IFERROR(IF(OR($G1423="公衆街路灯A",$G1423="定額電灯"),"-",ROUND((_xlfn.XLOOKUP($AQ1423,削除禁止_電灯料金!$B:$B,削除禁止_電灯料金!$E:$E)*AM1423/1000*$K1423*$L1423/12),2)),"-")</f>
        <v>0</v>
      </c>
      <c r="AU1423" s="177">
        <f>IFERROR(IF(OR($G1423="公衆街路灯A",$G1423="定額電灯"),"-",ROUND((AM1423/1000*$K1423*$L1423/12)*_xlfn.XLOOKUP($A1423,削除禁止_電灯料金!K:K,削除禁止_電灯料金!M:M,"-"),2)),"-")</f>
        <v>0</v>
      </c>
      <c r="AV1423" s="178">
        <f>IFERROR(IF(OR($G1423="公衆街路灯A",$G1423="定額電灯"),ROUND((((AR1423+AS1423)*AN1423))*12*_xlfn.XLOOKUP($A1423,削除禁止_電灯料金!K:K,削除禁止_電灯料金!N:N),0),ROUND((AT1423+AU1423)*AN1423*12*_xlfn.XLOOKUP($A1423,削除禁止_電灯料金!K:K,削除禁止_電灯料金!N:N),0)),0)</f>
        <v>0</v>
      </c>
      <c r="AW1423" s="145"/>
    </row>
    <row r="1424" spans="1:49" ht="30" customHeight="1">
      <c r="A1424" s="1">
        <v>22</v>
      </c>
      <c r="B1424" s="319" t="s">
        <v>1433</v>
      </c>
      <c r="C1424" s="42"/>
      <c r="D1424" s="146" t="s">
        <v>1441</v>
      </c>
      <c r="E1424" s="147" t="s">
        <v>71</v>
      </c>
      <c r="F1424" s="148" t="s">
        <v>1445</v>
      </c>
      <c r="G1424" s="148" t="s">
        <v>73</v>
      </c>
      <c r="H1424" s="149" t="s">
        <v>1442</v>
      </c>
      <c r="I1424" s="150"/>
      <c r="J1424" s="151"/>
      <c r="K1424" s="213">
        <v>12</v>
      </c>
      <c r="L1424" s="214">
        <v>365</v>
      </c>
      <c r="M1424" s="154" t="s">
        <v>1237</v>
      </c>
      <c r="N1424" s="119" t="s">
        <v>120</v>
      </c>
      <c r="O1424" s="120">
        <v>1</v>
      </c>
      <c r="P1424" s="155" t="s">
        <v>135</v>
      </c>
      <c r="Q1424" s="155">
        <v>0</v>
      </c>
      <c r="R1424" s="155">
        <v>0</v>
      </c>
      <c r="S1424" s="156" t="s">
        <v>1443</v>
      </c>
      <c r="T1424" s="156">
        <v>0</v>
      </c>
      <c r="U1424" s="156" t="s">
        <v>442</v>
      </c>
      <c r="V1424" s="157">
        <v>0</v>
      </c>
      <c r="W1424" s="158">
        <v>28</v>
      </c>
      <c r="X1424" s="159">
        <v>1</v>
      </c>
      <c r="Y1424" s="160">
        <v>1</v>
      </c>
      <c r="Z1424" s="161">
        <f t="shared" si="446"/>
        <v>10.220000000000001</v>
      </c>
      <c r="AA1424" s="155">
        <v>0</v>
      </c>
      <c r="AB1424" s="162" t="s">
        <v>80</v>
      </c>
      <c r="AC1424" s="163" t="s">
        <v>56</v>
      </c>
      <c r="AD1424" s="164" t="s">
        <v>56</v>
      </c>
      <c r="AE1424" s="163" t="s">
        <v>56</v>
      </c>
      <c r="AF1424" s="164">
        <f t="shared" si="447"/>
        <v>306.60000000000002</v>
      </c>
      <c r="AG1424" s="165">
        <f t="shared" si="448"/>
        <v>36792</v>
      </c>
      <c r="AH1424" s="166" t="s">
        <v>81</v>
      </c>
      <c r="AI1424" s="167"/>
      <c r="AJ1424" s="168"/>
      <c r="AK1424" s="169"/>
      <c r="AL1424" s="170"/>
      <c r="AM1424" s="171"/>
      <c r="AN1424" s="172"/>
      <c r="AO1424" s="173">
        <f t="shared" si="449"/>
        <v>0</v>
      </c>
      <c r="AP1424" s="174" t="s">
        <v>82</v>
      </c>
      <c r="AQ1424" s="175" t="str" cm="1">
        <f t="array" ref="AQ1424">_xlfn.IFS(OR($G1424="公衆街路灯A",$G1424="定額電灯"),$G1424&amp;AP1424,COUNTIF(G1424,"*従量電灯*"),G1424,1,"-")</f>
        <v>従量電灯</v>
      </c>
      <c r="AR1424" s="176" t="str" cm="1">
        <f t="array" ref="AR1424">_xlfn.IFS($AN1424=0,"-",OR($AH1424="対象外",$AH1424="-"),"-",OR($G1424="公衆街路灯A",$G1424="定額電灯"),_xlfn.XLOOKUP($AQ1424,削除禁止_電灯料金!$B:$B,削除禁止_電灯料金!$E:$E,0),1,"-")</f>
        <v>-</v>
      </c>
      <c r="AS1424" s="177" t="str" cm="1">
        <f t="array" ref="AS1424">_xlfn.IFS($AR1424="-","-",OR($G1424="公衆街路灯A",$G1424="定額電灯"),_xlfn.XLOOKUP(AQ1424,削除禁止_電灯料金!$B:$B,削除禁止_電灯料金!$D:$D,0),1,"-")</f>
        <v>-</v>
      </c>
      <c r="AT1424" s="176">
        <f>IFERROR(IF(OR($G1424="公衆街路灯A",$G1424="定額電灯"),"-",ROUND((_xlfn.XLOOKUP($AQ1424,削除禁止_電灯料金!$B:$B,削除禁止_電灯料金!$E:$E)*AM1424/1000*$K1424*$L1424/12),2)),"-")</f>
        <v>0</v>
      </c>
      <c r="AU1424" s="177">
        <f>IFERROR(IF(OR($G1424="公衆街路灯A",$G1424="定額電灯"),"-",ROUND((AM1424/1000*$K1424*$L1424/12)*_xlfn.XLOOKUP($A1424,削除禁止_電灯料金!K:K,削除禁止_電灯料金!M:M,"-"),2)),"-")</f>
        <v>0</v>
      </c>
      <c r="AV1424" s="178">
        <f>IFERROR(IF(OR($G1424="公衆街路灯A",$G1424="定額電灯"),ROUND((((AR1424+AS1424)*AN1424))*12*_xlfn.XLOOKUP($A1424,削除禁止_電灯料金!K:K,削除禁止_電灯料金!N:N),0),ROUND((AT1424+AU1424)*AN1424*12*_xlfn.XLOOKUP($A1424,削除禁止_電灯料金!K:K,削除禁止_電灯料金!N:N),0)),0)</f>
        <v>0</v>
      </c>
      <c r="AW1424" s="145"/>
    </row>
    <row r="1425" spans="1:49" ht="30" customHeight="1">
      <c r="A1425" s="1">
        <v>22</v>
      </c>
      <c r="B1425" s="319" t="s">
        <v>1433</v>
      </c>
      <c r="C1425" s="42"/>
      <c r="D1425" s="146" t="s">
        <v>1441</v>
      </c>
      <c r="E1425" s="147" t="s">
        <v>71</v>
      </c>
      <c r="F1425" s="148" t="s">
        <v>1447</v>
      </c>
      <c r="G1425" s="148" t="s">
        <v>73</v>
      </c>
      <c r="H1425" s="149" t="s">
        <v>1446</v>
      </c>
      <c r="I1425" s="150"/>
      <c r="J1425" s="151"/>
      <c r="K1425" s="213">
        <v>12</v>
      </c>
      <c r="L1425" s="214">
        <v>365</v>
      </c>
      <c r="M1425" s="154" t="s">
        <v>1439</v>
      </c>
      <c r="N1425" s="119" t="s">
        <v>134</v>
      </c>
      <c r="O1425" s="120">
        <v>1</v>
      </c>
      <c r="P1425" s="155" t="s">
        <v>135</v>
      </c>
      <c r="Q1425" s="155">
        <v>0</v>
      </c>
      <c r="R1425" s="155">
        <v>0</v>
      </c>
      <c r="S1425" s="156" t="s">
        <v>1440</v>
      </c>
      <c r="T1425" s="156">
        <v>0</v>
      </c>
      <c r="U1425" s="156">
        <v>0</v>
      </c>
      <c r="V1425" s="157">
        <v>0</v>
      </c>
      <c r="W1425" s="158">
        <v>28</v>
      </c>
      <c r="X1425" s="159">
        <v>1</v>
      </c>
      <c r="Y1425" s="160">
        <v>1</v>
      </c>
      <c r="Z1425" s="161">
        <f t="shared" si="446"/>
        <v>10.220000000000001</v>
      </c>
      <c r="AA1425" s="155">
        <v>0</v>
      </c>
      <c r="AB1425" s="162" t="s">
        <v>80</v>
      </c>
      <c r="AC1425" s="163" t="s">
        <v>56</v>
      </c>
      <c r="AD1425" s="164" t="s">
        <v>56</v>
      </c>
      <c r="AE1425" s="163" t="s">
        <v>56</v>
      </c>
      <c r="AF1425" s="164">
        <f t="shared" si="447"/>
        <v>306.60000000000002</v>
      </c>
      <c r="AG1425" s="165">
        <f t="shared" si="448"/>
        <v>36792</v>
      </c>
      <c r="AH1425" s="166" t="s">
        <v>81</v>
      </c>
      <c r="AI1425" s="167"/>
      <c r="AJ1425" s="168"/>
      <c r="AK1425" s="169"/>
      <c r="AL1425" s="170"/>
      <c r="AM1425" s="171"/>
      <c r="AN1425" s="172"/>
      <c r="AO1425" s="173">
        <f t="shared" si="449"/>
        <v>0</v>
      </c>
      <c r="AP1425" s="174" t="s">
        <v>82</v>
      </c>
      <c r="AQ1425" s="175" t="str" cm="1">
        <f t="array" ref="AQ1425">_xlfn.IFS(OR($G1425="公衆街路灯A",$G1425="定額電灯"),$G1425&amp;AP1425,COUNTIF(G1425,"*従量電灯*"),G1425,1,"-")</f>
        <v>従量電灯</v>
      </c>
      <c r="AR1425" s="176" t="str" cm="1">
        <f t="array" ref="AR1425">_xlfn.IFS($AN1425=0,"-",OR($AH1425="対象外",$AH1425="-"),"-",OR($G1425="公衆街路灯A",$G1425="定額電灯"),_xlfn.XLOOKUP($AQ1425,削除禁止_電灯料金!$B:$B,削除禁止_電灯料金!$E:$E,0),1,"-")</f>
        <v>-</v>
      </c>
      <c r="AS1425" s="177" t="str" cm="1">
        <f t="array" ref="AS1425">_xlfn.IFS($AR1425="-","-",OR($G1425="公衆街路灯A",$G1425="定額電灯"),_xlfn.XLOOKUP(AQ1425,削除禁止_電灯料金!$B:$B,削除禁止_電灯料金!$D:$D,0),1,"-")</f>
        <v>-</v>
      </c>
      <c r="AT1425" s="176">
        <f>IFERROR(IF(OR($G1425="公衆街路灯A",$G1425="定額電灯"),"-",ROUND((_xlfn.XLOOKUP($AQ1425,削除禁止_電灯料金!$B:$B,削除禁止_電灯料金!$E:$E)*AM1425/1000*$K1425*$L1425/12),2)),"-")</f>
        <v>0</v>
      </c>
      <c r="AU1425" s="177">
        <f>IFERROR(IF(OR($G1425="公衆街路灯A",$G1425="定額電灯"),"-",ROUND((AM1425/1000*$K1425*$L1425/12)*_xlfn.XLOOKUP($A1425,削除禁止_電灯料金!K:K,削除禁止_電灯料金!M:M,"-"),2)),"-")</f>
        <v>0</v>
      </c>
      <c r="AV1425" s="178">
        <f>IFERROR(IF(OR($G1425="公衆街路灯A",$G1425="定額電灯"),ROUND((((AR1425+AS1425)*AN1425))*12*_xlfn.XLOOKUP($A1425,削除禁止_電灯料金!K:K,削除禁止_電灯料金!N:N),0),ROUND((AT1425+AU1425)*AN1425*12*_xlfn.XLOOKUP($A1425,削除禁止_電灯料金!K:K,削除禁止_電灯料金!N:N),0)),0)</f>
        <v>0</v>
      </c>
      <c r="AW1425" s="145"/>
    </row>
    <row r="1426" spans="1:49" ht="30" customHeight="1">
      <c r="A1426" s="1">
        <v>22</v>
      </c>
      <c r="B1426" s="319" t="s">
        <v>1433</v>
      </c>
      <c r="C1426" s="42"/>
      <c r="D1426" s="146" t="s">
        <v>1441</v>
      </c>
      <c r="E1426" s="147" t="s">
        <v>71</v>
      </c>
      <c r="F1426" s="148" t="s">
        <v>1447</v>
      </c>
      <c r="G1426" s="148" t="s">
        <v>73</v>
      </c>
      <c r="H1426" s="149" t="s">
        <v>1442</v>
      </c>
      <c r="I1426" s="150"/>
      <c r="J1426" s="151"/>
      <c r="K1426" s="213">
        <v>12</v>
      </c>
      <c r="L1426" s="214">
        <v>365</v>
      </c>
      <c r="M1426" s="154" t="s">
        <v>1237</v>
      </c>
      <c r="N1426" s="119" t="s">
        <v>120</v>
      </c>
      <c r="O1426" s="120">
        <v>1</v>
      </c>
      <c r="P1426" s="155" t="s">
        <v>135</v>
      </c>
      <c r="Q1426" s="155">
        <v>0</v>
      </c>
      <c r="R1426" s="155">
        <v>0</v>
      </c>
      <c r="S1426" s="156" t="s">
        <v>1443</v>
      </c>
      <c r="T1426" s="156">
        <v>0</v>
      </c>
      <c r="U1426" s="156" t="s">
        <v>442</v>
      </c>
      <c r="V1426" s="157">
        <v>0</v>
      </c>
      <c r="W1426" s="158">
        <v>28</v>
      </c>
      <c r="X1426" s="159">
        <v>1</v>
      </c>
      <c r="Y1426" s="160">
        <v>1</v>
      </c>
      <c r="Z1426" s="161">
        <f t="shared" si="446"/>
        <v>10.220000000000001</v>
      </c>
      <c r="AA1426" s="155">
        <v>0</v>
      </c>
      <c r="AB1426" s="162" t="s">
        <v>80</v>
      </c>
      <c r="AC1426" s="163" t="s">
        <v>56</v>
      </c>
      <c r="AD1426" s="164" t="s">
        <v>56</v>
      </c>
      <c r="AE1426" s="163" t="s">
        <v>56</v>
      </c>
      <c r="AF1426" s="164">
        <f t="shared" si="447"/>
        <v>306.60000000000002</v>
      </c>
      <c r="AG1426" s="165">
        <f t="shared" si="448"/>
        <v>36792</v>
      </c>
      <c r="AH1426" s="166" t="s">
        <v>81</v>
      </c>
      <c r="AI1426" s="167"/>
      <c r="AJ1426" s="168"/>
      <c r="AK1426" s="169"/>
      <c r="AL1426" s="170"/>
      <c r="AM1426" s="171"/>
      <c r="AN1426" s="172"/>
      <c r="AO1426" s="173">
        <f t="shared" si="449"/>
        <v>0</v>
      </c>
      <c r="AP1426" s="174" t="s">
        <v>82</v>
      </c>
      <c r="AQ1426" s="175" t="str" cm="1">
        <f t="array" ref="AQ1426">_xlfn.IFS(OR($G1426="公衆街路灯A",$G1426="定額電灯"),$G1426&amp;AP1426,COUNTIF(G1426,"*従量電灯*"),G1426,1,"-")</f>
        <v>従量電灯</v>
      </c>
      <c r="AR1426" s="176" t="str" cm="1">
        <f t="array" ref="AR1426">_xlfn.IFS($AN1426=0,"-",OR($AH1426="対象外",$AH1426="-"),"-",OR($G1426="公衆街路灯A",$G1426="定額電灯"),_xlfn.XLOOKUP($AQ1426,削除禁止_電灯料金!$B:$B,削除禁止_電灯料金!$E:$E,0),1,"-")</f>
        <v>-</v>
      </c>
      <c r="AS1426" s="177" t="str" cm="1">
        <f t="array" ref="AS1426">_xlfn.IFS($AR1426="-","-",OR($G1426="公衆街路灯A",$G1426="定額電灯"),_xlfn.XLOOKUP(AQ1426,削除禁止_電灯料金!$B:$B,削除禁止_電灯料金!$D:$D,0),1,"-")</f>
        <v>-</v>
      </c>
      <c r="AT1426" s="176">
        <f>IFERROR(IF(OR($G1426="公衆街路灯A",$G1426="定額電灯"),"-",ROUND((_xlfn.XLOOKUP($AQ1426,削除禁止_電灯料金!$B:$B,削除禁止_電灯料金!$E:$E)*AM1426/1000*$K1426*$L1426/12),2)),"-")</f>
        <v>0</v>
      </c>
      <c r="AU1426" s="177">
        <f>IFERROR(IF(OR($G1426="公衆街路灯A",$G1426="定額電灯"),"-",ROUND((AM1426/1000*$K1426*$L1426/12)*_xlfn.XLOOKUP($A1426,削除禁止_電灯料金!K:K,削除禁止_電灯料金!M:M,"-"),2)),"-")</f>
        <v>0</v>
      </c>
      <c r="AV1426" s="178">
        <f>IFERROR(IF(OR($G1426="公衆街路灯A",$G1426="定額電灯"),ROUND((((AR1426+AS1426)*AN1426))*12*_xlfn.XLOOKUP($A1426,削除禁止_電灯料金!K:K,削除禁止_電灯料金!N:N),0),ROUND((AT1426+AU1426)*AN1426*12*_xlfn.XLOOKUP($A1426,削除禁止_電灯料金!K:K,削除禁止_電灯料金!N:N),0)),0)</f>
        <v>0</v>
      </c>
      <c r="AW1426" s="145"/>
    </row>
    <row r="1427" spans="1:49" ht="30" customHeight="1">
      <c r="A1427" s="1">
        <v>22</v>
      </c>
      <c r="B1427" s="319" t="s">
        <v>1433</v>
      </c>
      <c r="C1427" s="42"/>
      <c r="D1427" s="146" t="s">
        <v>1441</v>
      </c>
      <c r="E1427" s="147" t="s">
        <v>71</v>
      </c>
      <c r="F1427" s="148" t="s">
        <v>103</v>
      </c>
      <c r="G1427" s="148" t="s">
        <v>73</v>
      </c>
      <c r="H1427" s="149" t="s">
        <v>1446</v>
      </c>
      <c r="I1427" s="150"/>
      <c r="J1427" s="151"/>
      <c r="K1427" s="213">
        <v>12</v>
      </c>
      <c r="L1427" s="214">
        <v>365</v>
      </c>
      <c r="M1427" s="154" t="s">
        <v>1439</v>
      </c>
      <c r="N1427" s="119" t="s">
        <v>134</v>
      </c>
      <c r="O1427" s="120">
        <v>1</v>
      </c>
      <c r="P1427" s="155" t="s">
        <v>135</v>
      </c>
      <c r="Q1427" s="155">
        <v>0</v>
      </c>
      <c r="R1427" s="155">
        <v>0</v>
      </c>
      <c r="S1427" s="156" t="s">
        <v>1440</v>
      </c>
      <c r="T1427" s="156">
        <v>0</v>
      </c>
      <c r="U1427" s="156">
        <v>0</v>
      </c>
      <c r="V1427" s="157">
        <v>0</v>
      </c>
      <c r="W1427" s="158">
        <v>28</v>
      </c>
      <c r="X1427" s="159">
        <v>1</v>
      </c>
      <c r="Y1427" s="160">
        <v>1</v>
      </c>
      <c r="Z1427" s="161">
        <f t="shared" si="446"/>
        <v>10.220000000000001</v>
      </c>
      <c r="AA1427" s="155">
        <v>0</v>
      </c>
      <c r="AB1427" s="162" t="s">
        <v>80</v>
      </c>
      <c r="AC1427" s="163" t="s">
        <v>56</v>
      </c>
      <c r="AD1427" s="164" t="s">
        <v>56</v>
      </c>
      <c r="AE1427" s="163" t="s">
        <v>56</v>
      </c>
      <c r="AF1427" s="164">
        <f t="shared" si="447"/>
        <v>306.60000000000002</v>
      </c>
      <c r="AG1427" s="165">
        <f t="shared" si="448"/>
        <v>36792</v>
      </c>
      <c r="AH1427" s="166" t="s">
        <v>81</v>
      </c>
      <c r="AI1427" s="167"/>
      <c r="AJ1427" s="168"/>
      <c r="AK1427" s="169"/>
      <c r="AL1427" s="170"/>
      <c r="AM1427" s="171"/>
      <c r="AN1427" s="172"/>
      <c r="AO1427" s="173">
        <f t="shared" si="449"/>
        <v>0</v>
      </c>
      <c r="AP1427" s="174" t="s">
        <v>82</v>
      </c>
      <c r="AQ1427" s="175" t="str" cm="1">
        <f t="array" ref="AQ1427">_xlfn.IFS(OR($G1427="公衆街路灯A",$G1427="定額電灯"),$G1427&amp;AP1427,COUNTIF(G1427,"*従量電灯*"),G1427,1,"-")</f>
        <v>従量電灯</v>
      </c>
      <c r="AR1427" s="176" t="str" cm="1">
        <f t="array" ref="AR1427">_xlfn.IFS($AN1427=0,"-",OR($AH1427="対象外",$AH1427="-"),"-",OR($G1427="公衆街路灯A",$G1427="定額電灯"),_xlfn.XLOOKUP($AQ1427,削除禁止_電灯料金!$B:$B,削除禁止_電灯料金!$E:$E,0),1,"-")</f>
        <v>-</v>
      </c>
      <c r="AS1427" s="177" t="str" cm="1">
        <f t="array" ref="AS1427">_xlfn.IFS($AR1427="-","-",OR($G1427="公衆街路灯A",$G1427="定額電灯"),_xlfn.XLOOKUP(AQ1427,削除禁止_電灯料金!$B:$B,削除禁止_電灯料金!$D:$D,0),1,"-")</f>
        <v>-</v>
      </c>
      <c r="AT1427" s="176">
        <f>IFERROR(IF(OR($G1427="公衆街路灯A",$G1427="定額電灯"),"-",ROUND((_xlfn.XLOOKUP($AQ1427,削除禁止_電灯料金!$B:$B,削除禁止_電灯料金!$E:$E)*AM1427/1000*$K1427*$L1427/12),2)),"-")</f>
        <v>0</v>
      </c>
      <c r="AU1427" s="177">
        <f>IFERROR(IF(OR($G1427="公衆街路灯A",$G1427="定額電灯"),"-",ROUND((AM1427/1000*$K1427*$L1427/12)*_xlfn.XLOOKUP($A1427,削除禁止_電灯料金!K:K,削除禁止_電灯料金!M:M,"-"),2)),"-")</f>
        <v>0</v>
      </c>
      <c r="AV1427" s="178">
        <f>IFERROR(IF(OR($G1427="公衆街路灯A",$G1427="定額電灯"),ROUND((((AR1427+AS1427)*AN1427))*12*_xlfn.XLOOKUP($A1427,削除禁止_電灯料金!K:K,削除禁止_電灯料金!N:N),0),ROUND((AT1427+AU1427)*AN1427*12*_xlfn.XLOOKUP($A1427,削除禁止_電灯料金!K:K,削除禁止_電灯料金!N:N),0)),0)</f>
        <v>0</v>
      </c>
      <c r="AW1427" s="145"/>
    </row>
    <row r="1428" spans="1:49" ht="30" customHeight="1">
      <c r="A1428" s="1">
        <v>22</v>
      </c>
      <c r="B1428" s="319" t="s">
        <v>1433</v>
      </c>
      <c r="C1428" s="42"/>
      <c r="D1428" s="146" t="s">
        <v>1441</v>
      </c>
      <c r="E1428" s="147" t="s">
        <v>71</v>
      </c>
      <c r="F1428" s="148" t="s">
        <v>1449</v>
      </c>
      <c r="G1428" s="148" t="s">
        <v>73</v>
      </c>
      <c r="H1428" s="149"/>
      <c r="I1428" s="150"/>
      <c r="J1428" s="151"/>
      <c r="K1428" s="213">
        <v>12</v>
      </c>
      <c r="L1428" s="214">
        <v>365</v>
      </c>
      <c r="M1428" s="154" t="s">
        <v>1450</v>
      </c>
      <c r="N1428" s="119" t="s">
        <v>120</v>
      </c>
      <c r="O1428" s="120">
        <v>1</v>
      </c>
      <c r="P1428" s="155" t="s">
        <v>347</v>
      </c>
      <c r="Q1428" s="155">
        <v>0</v>
      </c>
      <c r="R1428" s="155">
        <v>0</v>
      </c>
      <c r="S1428" s="156">
        <v>0</v>
      </c>
      <c r="T1428" s="156">
        <v>0</v>
      </c>
      <c r="U1428" s="156">
        <v>0</v>
      </c>
      <c r="V1428" s="157">
        <v>0</v>
      </c>
      <c r="W1428" s="158">
        <v>18</v>
      </c>
      <c r="X1428" s="159">
        <v>2</v>
      </c>
      <c r="Y1428" s="160">
        <v>2</v>
      </c>
      <c r="Z1428" s="161">
        <f t="shared" si="446"/>
        <v>13.14</v>
      </c>
      <c r="AA1428" s="155">
        <v>0</v>
      </c>
      <c r="AB1428" s="162" t="s">
        <v>80</v>
      </c>
      <c r="AC1428" s="163" t="s">
        <v>56</v>
      </c>
      <c r="AD1428" s="164" t="s">
        <v>56</v>
      </c>
      <c r="AE1428" s="163" t="s">
        <v>56</v>
      </c>
      <c r="AF1428" s="164">
        <f t="shared" si="447"/>
        <v>197.10000000000002</v>
      </c>
      <c r="AG1428" s="165">
        <f t="shared" si="448"/>
        <v>47304.000000000007</v>
      </c>
      <c r="AH1428" s="166" t="s">
        <v>81</v>
      </c>
      <c r="AI1428" s="167"/>
      <c r="AJ1428" s="168"/>
      <c r="AK1428" s="169"/>
      <c r="AL1428" s="170"/>
      <c r="AM1428" s="171"/>
      <c r="AN1428" s="172"/>
      <c r="AO1428" s="173">
        <f t="shared" si="449"/>
        <v>0</v>
      </c>
      <c r="AP1428" s="174" t="s">
        <v>82</v>
      </c>
      <c r="AQ1428" s="175" t="str" cm="1">
        <f t="array" ref="AQ1428">_xlfn.IFS(OR($G1428="公衆街路灯A",$G1428="定額電灯"),$G1428&amp;AP1428,COUNTIF(G1428,"*従量電灯*"),G1428,1,"-")</f>
        <v>従量電灯</v>
      </c>
      <c r="AR1428" s="176" t="str" cm="1">
        <f t="array" ref="AR1428">_xlfn.IFS($AN1428=0,"-",OR($AH1428="対象外",$AH1428="-"),"-",OR($G1428="公衆街路灯A",$G1428="定額電灯"),_xlfn.XLOOKUP($AQ1428,削除禁止_電灯料金!$B:$B,削除禁止_電灯料金!$E:$E,0),1,"-")</f>
        <v>-</v>
      </c>
      <c r="AS1428" s="177" t="str" cm="1">
        <f t="array" ref="AS1428">_xlfn.IFS($AR1428="-","-",OR($G1428="公衆街路灯A",$G1428="定額電灯"),_xlfn.XLOOKUP(AQ1428,削除禁止_電灯料金!$B:$B,削除禁止_電灯料金!$D:$D,0),1,"-")</f>
        <v>-</v>
      </c>
      <c r="AT1428" s="176">
        <f>IFERROR(IF(OR($G1428="公衆街路灯A",$G1428="定額電灯"),"-",ROUND((_xlfn.XLOOKUP($AQ1428,削除禁止_電灯料金!$B:$B,削除禁止_電灯料金!$E:$E)*AM1428/1000*$K1428*$L1428/12),2)),"-")</f>
        <v>0</v>
      </c>
      <c r="AU1428" s="177">
        <f>IFERROR(IF(OR($G1428="公衆街路灯A",$G1428="定額電灯"),"-",ROUND((AM1428/1000*$K1428*$L1428/12)*_xlfn.XLOOKUP($A1428,削除禁止_電灯料金!K:K,削除禁止_電灯料金!M:M,"-"),2)),"-")</f>
        <v>0</v>
      </c>
      <c r="AV1428" s="178">
        <f>IFERROR(IF(OR($G1428="公衆街路灯A",$G1428="定額電灯"),ROUND((((AR1428+AS1428)*AN1428))*12*_xlfn.XLOOKUP($A1428,削除禁止_電灯料金!K:K,削除禁止_電灯料金!N:N),0),ROUND((AT1428+AU1428)*AN1428*12*_xlfn.XLOOKUP($A1428,削除禁止_電灯料金!K:K,削除禁止_電灯料金!N:N),0)),0)</f>
        <v>0</v>
      </c>
      <c r="AW1428" s="145"/>
    </row>
    <row r="1429" spans="1:49" ht="30" customHeight="1">
      <c r="A1429" s="1">
        <v>22</v>
      </c>
      <c r="B1429" s="319" t="s">
        <v>1433</v>
      </c>
      <c r="C1429" s="42"/>
      <c r="D1429" s="146" t="s">
        <v>1451</v>
      </c>
      <c r="E1429" s="147" t="s">
        <v>71</v>
      </c>
      <c r="F1429" s="148" t="s">
        <v>103</v>
      </c>
      <c r="G1429" s="148" t="s">
        <v>73</v>
      </c>
      <c r="H1429" s="149"/>
      <c r="I1429" s="150"/>
      <c r="J1429" s="151"/>
      <c r="K1429" s="213">
        <v>12</v>
      </c>
      <c r="L1429" s="214">
        <v>365</v>
      </c>
      <c r="M1429" s="154" t="s">
        <v>1439</v>
      </c>
      <c r="N1429" s="119" t="s">
        <v>134</v>
      </c>
      <c r="O1429" s="120">
        <v>1</v>
      </c>
      <c r="P1429" s="155" t="s">
        <v>135</v>
      </c>
      <c r="Q1429" s="155">
        <v>0</v>
      </c>
      <c r="R1429" s="155">
        <v>0</v>
      </c>
      <c r="S1429" s="156" t="s">
        <v>1440</v>
      </c>
      <c r="T1429" s="156">
        <v>0</v>
      </c>
      <c r="U1429" s="156">
        <v>0</v>
      </c>
      <c r="V1429" s="157">
        <v>0</v>
      </c>
      <c r="W1429" s="158">
        <v>28</v>
      </c>
      <c r="X1429" s="159">
        <v>1</v>
      </c>
      <c r="Y1429" s="160">
        <v>1</v>
      </c>
      <c r="Z1429" s="161">
        <f t="shared" si="446"/>
        <v>10.220000000000001</v>
      </c>
      <c r="AA1429" s="155">
        <v>0</v>
      </c>
      <c r="AB1429" s="162" t="s">
        <v>80</v>
      </c>
      <c r="AC1429" s="163" t="s">
        <v>56</v>
      </c>
      <c r="AD1429" s="164" t="s">
        <v>56</v>
      </c>
      <c r="AE1429" s="163" t="s">
        <v>56</v>
      </c>
      <c r="AF1429" s="164">
        <f t="shared" si="447"/>
        <v>306.60000000000002</v>
      </c>
      <c r="AG1429" s="165">
        <f t="shared" si="448"/>
        <v>36792</v>
      </c>
      <c r="AH1429" s="166" t="s">
        <v>81</v>
      </c>
      <c r="AI1429" s="167"/>
      <c r="AJ1429" s="168"/>
      <c r="AK1429" s="169"/>
      <c r="AL1429" s="170"/>
      <c r="AM1429" s="171"/>
      <c r="AN1429" s="172"/>
      <c r="AO1429" s="173">
        <f t="shared" si="449"/>
        <v>0</v>
      </c>
      <c r="AP1429" s="174" t="s">
        <v>82</v>
      </c>
      <c r="AQ1429" s="175" t="str" cm="1">
        <f t="array" ref="AQ1429">_xlfn.IFS(OR($G1429="公衆街路灯A",$G1429="定額電灯"),$G1429&amp;AP1429,COUNTIF(G1429,"*従量電灯*"),G1429,1,"-")</f>
        <v>従量電灯</v>
      </c>
      <c r="AR1429" s="176" t="str" cm="1">
        <f t="array" ref="AR1429">_xlfn.IFS($AN1429=0,"-",OR($AH1429="対象外",$AH1429="-"),"-",OR($G1429="公衆街路灯A",$G1429="定額電灯"),_xlfn.XLOOKUP($AQ1429,削除禁止_電灯料金!$B:$B,削除禁止_電灯料金!$E:$E,0),1,"-")</f>
        <v>-</v>
      </c>
      <c r="AS1429" s="177" t="str" cm="1">
        <f t="array" ref="AS1429">_xlfn.IFS($AR1429="-","-",OR($G1429="公衆街路灯A",$G1429="定額電灯"),_xlfn.XLOOKUP(AQ1429,削除禁止_電灯料金!$B:$B,削除禁止_電灯料金!$D:$D,0),1,"-")</f>
        <v>-</v>
      </c>
      <c r="AT1429" s="176">
        <f>IFERROR(IF(OR($G1429="公衆街路灯A",$G1429="定額電灯"),"-",ROUND((_xlfn.XLOOKUP($AQ1429,削除禁止_電灯料金!$B:$B,削除禁止_電灯料金!$E:$E)*AM1429/1000*$K1429*$L1429/12),2)),"-")</f>
        <v>0</v>
      </c>
      <c r="AU1429" s="177">
        <f>IFERROR(IF(OR($G1429="公衆街路灯A",$G1429="定額電灯"),"-",ROUND((AM1429/1000*$K1429*$L1429/12)*_xlfn.XLOOKUP($A1429,削除禁止_電灯料金!K:K,削除禁止_電灯料金!M:M,"-"),2)),"-")</f>
        <v>0</v>
      </c>
      <c r="AV1429" s="178">
        <f>IFERROR(IF(OR($G1429="公衆街路灯A",$G1429="定額電灯"),ROUND((((AR1429+AS1429)*AN1429))*12*_xlfn.XLOOKUP($A1429,削除禁止_電灯料金!K:K,削除禁止_電灯料金!N:N),0),ROUND((AT1429+AU1429)*AN1429*12*_xlfn.XLOOKUP($A1429,削除禁止_電灯料金!K:K,削除禁止_電灯料金!N:N),0)),0)</f>
        <v>0</v>
      </c>
      <c r="AW1429" s="145"/>
    </row>
    <row r="1430" spans="1:49" ht="30" customHeight="1">
      <c r="A1430" s="1">
        <v>22</v>
      </c>
      <c r="B1430" s="319" t="s">
        <v>1433</v>
      </c>
      <c r="C1430" s="42"/>
      <c r="D1430" s="146" t="s">
        <v>1451</v>
      </c>
      <c r="E1430" s="147" t="s">
        <v>71</v>
      </c>
      <c r="F1430" s="148" t="s">
        <v>1452</v>
      </c>
      <c r="G1430" s="148" t="s">
        <v>73</v>
      </c>
      <c r="H1430" s="149"/>
      <c r="I1430" s="150"/>
      <c r="J1430" s="151"/>
      <c r="K1430" s="213">
        <v>12</v>
      </c>
      <c r="L1430" s="214">
        <v>365</v>
      </c>
      <c r="M1430" s="154" t="s">
        <v>1439</v>
      </c>
      <c r="N1430" s="119" t="s">
        <v>134</v>
      </c>
      <c r="O1430" s="120">
        <v>1</v>
      </c>
      <c r="P1430" s="155" t="s">
        <v>135</v>
      </c>
      <c r="Q1430" s="155">
        <v>0</v>
      </c>
      <c r="R1430" s="155">
        <v>0</v>
      </c>
      <c r="S1430" s="156" t="s">
        <v>1440</v>
      </c>
      <c r="T1430" s="156">
        <v>0</v>
      </c>
      <c r="U1430" s="156">
        <v>0</v>
      </c>
      <c r="V1430" s="157">
        <v>0</v>
      </c>
      <c r="W1430" s="158">
        <v>28</v>
      </c>
      <c r="X1430" s="159">
        <v>1</v>
      </c>
      <c r="Y1430" s="160">
        <v>1</v>
      </c>
      <c r="Z1430" s="161">
        <f t="shared" si="446"/>
        <v>10.220000000000001</v>
      </c>
      <c r="AA1430" s="155">
        <v>0</v>
      </c>
      <c r="AB1430" s="162" t="s">
        <v>80</v>
      </c>
      <c r="AC1430" s="163" t="s">
        <v>56</v>
      </c>
      <c r="AD1430" s="164" t="s">
        <v>56</v>
      </c>
      <c r="AE1430" s="163" t="s">
        <v>56</v>
      </c>
      <c r="AF1430" s="164">
        <f t="shared" si="447"/>
        <v>306.60000000000002</v>
      </c>
      <c r="AG1430" s="165">
        <f t="shared" si="448"/>
        <v>36792</v>
      </c>
      <c r="AH1430" s="166" t="s">
        <v>81</v>
      </c>
      <c r="AI1430" s="167"/>
      <c r="AJ1430" s="168"/>
      <c r="AK1430" s="169"/>
      <c r="AL1430" s="170"/>
      <c r="AM1430" s="171"/>
      <c r="AN1430" s="172"/>
      <c r="AO1430" s="173">
        <f t="shared" si="449"/>
        <v>0</v>
      </c>
      <c r="AP1430" s="174" t="s">
        <v>82</v>
      </c>
      <c r="AQ1430" s="175" t="str" cm="1">
        <f t="array" ref="AQ1430">_xlfn.IFS(OR($G1430="公衆街路灯A",$G1430="定額電灯"),$G1430&amp;AP1430,COUNTIF(G1430,"*従量電灯*"),G1430,1,"-")</f>
        <v>従量電灯</v>
      </c>
      <c r="AR1430" s="176" t="str" cm="1">
        <f t="array" ref="AR1430">_xlfn.IFS($AN1430=0,"-",OR($AH1430="対象外",$AH1430="-"),"-",OR($G1430="公衆街路灯A",$G1430="定額電灯"),_xlfn.XLOOKUP($AQ1430,削除禁止_電灯料金!$B:$B,削除禁止_電灯料金!$E:$E,0),1,"-")</f>
        <v>-</v>
      </c>
      <c r="AS1430" s="177" t="str" cm="1">
        <f t="array" ref="AS1430">_xlfn.IFS($AR1430="-","-",OR($G1430="公衆街路灯A",$G1430="定額電灯"),_xlfn.XLOOKUP(AQ1430,削除禁止_電灯料金!$B:$B,削除禁止_電灯料金!$D:$D,0),1,"-")</f>
        <v>-</v>
      </c>
      <c r="AT1430" s="176">
        <f>IFERROR(IF(OR($G1430="公衆街路灯A",$G1430="定額電灯"),"-",ROUND((_xlfn.XLOOKUP($AQ1430,削除禁止_電灯料金!$B:$B,削除禁止_電灯料金!$E:$E)*AM1430/1000*$K1430*$L1430/12),2)),"-")</f>
        <v>0</v>
      </c>
      <c r="AU1430" s="177">
        <f>IFERROR(IF(OR($G1430="公衆街路灯A",$G1430="定額電灯"),"-",ROUND((AM1430/1000*$K1430*$L1430/12)*_xlfn.XLOOKUP($A1430,削除禁止_電灯料金!K:K,削除禁止_電灯料金!M:M,"-"),2)),"-")</f>
        <v>0</v>
      </c>
      <c r="AV1430" s="178">
        <f>IFERROR(IF(OR($G1430="公衆街路灯A",$G1430="定額電灯"),ROUND((((AR1430+AS1430)*AN1430))*12*_xlfn.XLOOKUP($A1430,削除禁止_電灯料金!K:K,削除禁止_電灯料金!N:N),0),ROUND((AT1430+AU1430)*AN1430*12*_xlfn.XLOOKUP($A1430,削除禁止_電灯料金!K:K,削除禁止_電灯料金!N:N),0)),0)</f>
        <v>0</v>
      </c>
      <c r="AW1430" s="145"/>
    </row>
    <row r="1431" spans="1:49" ht="30" customHeight="1">
      <c r="A1431" s="1">
        <v>22</v>
      </c>
      <c r="B1431" s="319" t="s">
        <v>1433</v>
      </c>
      <c r="C1431" s="42"/>
      <c r="D1431" s="146" t="s">
        <v>1451</v>
      </c>
      <c r="E1431" s="147" t="s">
        <v>71</v>
      </c>
      <c r="F1431" s="148" t="s">
        <v>1452</v>
      </c>
      <c r="G1431" s="148" t="s">
        <v>73</v>
      </c>
      <c r="H1431" s="149" t="s">
        <v>1453</v>
      </c>
      <c r="I1431" s="150"/>
      <c r="J1431" s="151"/>
      <c r="K1431" s="213">
        <v>12</v>
      </c>
      <c r="L1431" s="214">
        <v>365</v>
      </c>
      <c r="M1431" s="154" t="s">
        <v>1237</v>
      </c>
      <c r="N1431" s="119" t="s">
        <v>120</v>
      </c>
      <c r="O1431" s="120">
        <v>1</v>
      </c>
      <c r="P1431" s="155" t="s">
        <v>135</v>
      </c>
      <c r="Q1431" s="155">
        <v>0</v>
      </c>
      <c r="R1431" s="155">
        <v>0</v>
      </c>
      <c r="S1431" s="156" t="s">
        <v>1443</v>
      </c>
      <c r="T1431" s="156">
        <v>0</v>
      </c>
      <c r="U1431" s="156" t="s">
        <v>442</v>
      </c>
      <c r="V1431" s="157">
        <v>0</v>
      </c>
      <c r="W1431" s="158">
        <v>28</v>
      </c>
      <c r="X1431" s="159">
        <v>1</v>
      </c>
      <c r="Y1431" s="160">
        <v>1</v>
      </c>
      <c r="Z1431" s="161">
        <f t="shared" si="446"/>
        <v>10.220000000000001</v>
      </c>
      <c r="AA1431" s="155">
        <v>0</v>
      </c>
      <c r="AB1431" s="162" t="s">
        <v>80</v>
      </c>
      <c r="AC1431" s="163" t="s">
        <v>56</v>
      </c>
      <c r="AD1431" s="164" t="s">
        <v>56</v>
      </c>
      <c r="AE1431" s="163" t="s">
        <v>56</v>
      </c>
      <c r="AF1431" s="164">
        <f t="shared" si="447"/>
        <v>306.60000000000002</v>
      </c>
      <c r="AG1431" s="165">
        <f t="shared" si="448"/>
        <v>36792</v>
      </c>
      <c r="AH1431" s="166" t="s">
        <v>81</v>
      </c>
      <c r="AI1431" s="167"/>
      <c r="AJ1431" s="168"/>
      <c r="AK1431" s="169"/>
      <c r="AL1431" s="170"/>
      <c r="AM1431" s="171"/>
      <c r="AN1431" s="172"/>
      <c r="AO1431" s="173">
        <f t="shared" si="449"/>
        <v>0</v>
      </c>
      <c r="AP1431" s="174" t="s">
        <v>82</v>
      </c>
      <c r="AQ1431" s="175" t="str" cm="1">
        <f t="array" ref="AQ1431">_xlfn.IFS(OR($G1431="公衆街路灯A",$G1431="定額電灯"),$G1431&amp;AP1431,COUNTIF(G1431,"*従量電灯*"),G1431,1,"-")</f>
        <v>従量電灯</v>
      </c>
      <c r="AR1431" s="176" t="str" cm="1">
        <f t="array" ref="AR1431">_xlfn.IFS($AN1431=0,"-",OR($AH1431="対象外",$AH1431="-"),"-",OR($G1431="公衆街路灯A",$G1431="定額電灯"),_xlfn.XLOOKUP($AQ1431,削除禁止_電灯料金!$B:$B,削除禁止_電灯料金!$E:$E,0),1,"-")</f>
        <v>-</v>
      </c>
      <c r="AS1431" s="177" t="str" cm="1">
        <f t="array" ref="AS1431">_xlfn.IFS($AR1431="-","-",OR($G1431="公衆街路灯A",$G1431="定額電灯"),_xlfn.XLOOKUP(AQ1431,削除禁止_電灯料金!$B:$B,削除禁止_電灯料金!$D:$D,0),1,"-")</f>
        <v>-</v>
      </c>
      <c r="AT1431" s="176">
        <f>IFERROR(IF(OR($G1431="公衆街路灯A",$G1431="定額電灯"),"-",ROUND((_xlfn.XLOOKUP($AQ1431,削除禁止_電灯料金!$B:$B,削除禁止_電灯料金!$E:$E)*AM1431/1000*$K1431*$L1431/12),2)),"-")</f>
        <v>0</v>
      </c>
      <c r="AU1431" s="177">
        <f>IFERROR(IF(OR($G1431="公衆街路灯A",$G1431="定額電灯"),"-",ROUND((AM1431/1000*$K1431*$L1431/12)*_xlfn.XLOOKUP($A1431,削除禁止_電灯料金!K:K,削除禁止_電灯料金!M:M,"-"),2)),"-")</f>
        <v>0</v>
      </c>
      <c r="AV1431" s="178">
        <f>IFERROR(IF(OR($G1431="公衆街路灯A",$G1431="定額電灯"),ROUND((((AR1431+AS1431)*AN1431))*12*_xlfn.XLOOKUP($A1431,削除禁止_電灯料金!K:K,削除禁止_電灯料金!N:N),0),ROUND((AT1431+AU1431)*AN1431*12*_xlfn.XLOOKUP($A1431,削除禁止_電灯料金!K:K,削除禁止_電灯料金!N:N),0)),0)</f>
        <v>0</v>
      </c>
      <c r="AW1431" s="145"/>
    </row>
    <row r="1432" spans="1:49" ht="30" customHeight="1">
      <c r="A1432" s="1">
        <v>22</v>
      </c>
      <c r="B1432" s="319" t="s">
        <v>1433</v>
      </c>
      <c r="C1432" s="42"/>
      <c r="D1432" s="146" t="s">
        <v>1451</v>
      </c>
      <c r="E1432" s="147" t="s">
        <v>71</v>
      </c>
      <c r="F1432" s="148" t="s">
        <v>1454</v>
      </c>
      <c r="G1432" s="148" t="s">
        <v>73</v>
      </c>
      <c r="H1432" s="149"/>
      <c r="I1432" s="150"/>
      <c r="J1432" s="151"/>
      <c r="K1432" s="213">
        <v>12</v>
      </c>
      <c r="L1432" s="214">
        <v>365</v>
      </c>
      <c r="M1432" s="154" t="s">
        <v>1439</v>
      </c>
      <c r="N1432" s="119" t="s">
        <v>134</v>
      </c>
      <c r="O1432" s="120">
        <v>1</v>
      </c>
      <c r="P1432" s="155" t="s">
        <v>135</v>
      </c>
      <c r="Q1432" s="155">
        <v>0</v>
      </c>
      <c r="R1432" s="155">
        <v>0</v>
      </c>
      <c r="S1432" s="156" t="s">
        <v>1440</v>
      </c>
      <c r="T1432" s="156">
        <v>0</v>
      </c>
      <c r="U1432" s="156">
        <v>0</v>
      </c>
      <c r="V1432" s="157">
        <v>0</v>
      </c>
      <c r="W1432" s="158">
        <v>28</v>
      </c>
      <c r="X1432" s="159">
        <v>1</v>
      </c>
      <c r="Y1432" s="160">
        <v>1</v>
      </c>
      <c r="Z1432" s="161">
        <f t="shared" si="446"/>
        <v>10.220000000000001</v>
      </c>
      <c r="AA1432" s="155">
        <v>0</v>
      </c>
      <c r="AB1432" s="162" t="s">
        <v>80</v>
      </c>
      <c r="AC1432" s="163" t="s">
        <v>56</v>
      </c>
      <c r="AD1432" s="164" t="s">
        <v>56</v>
      </c>
      <c r="AE1432" s="163" t="s">
        <v>56</v>
      </c>
      <c r="AF1432" s="164">
        <f t="shared" si="447"/>
        <v>306.60000000000002</v>
      </c>
      <c r="AG1432" s="165">
        <f t="shared" si="448"/>
        <v>36792</v>
      </c>
      <c r="AH1432" s="166" t="s">
        <v>81</v>
      </c>
      <c r="AI1432" s="167"/>
      <c r="AJ1432" s="168"/>
      <c r="AK1432" s="169"/>
      <c r="AL1432" s="170"/>
      <c r="AM1432" s="171"/>
      <c r="AN1432" s="172"/>
      <c r="AO1432" s="173">
        <f t="shared" si="449"/>
        <v>0</v>
      </c>
      <c r="AP1432" s="174" t="s">
        <v>82</v>
      </c>
      <c r="AQ1432" s="175" t="str" cm="1">
        <f t="array" ref="AQ1432">_xlfn.IFS(OR($G1432="公衆街路灯A",$G1432="定額電灯"),$G1432&amp;AP1432,COUNTIF(G1432,"*従量電灯*"),G1432,1,"-")</f>
        <v>従量電灯</v>
      </c>
      <c r="AR1432" s="176" t="str" cm="1">
        <f t="array" ref="AR1432">_xlfn.IFS($AN1432=0,"-",OR($AH1432="対象外",$AH1432="-"),"-",OR($G1432="公衆街路灯A",$G1432="定額電灯"),_xlfn.XLOOKUP($AQ1432,削除禁止_電灯料金!$B:$B,削除禁止_電灯料金!$E:$E,0),1,"-")</f>
        <v>-</v>
      </c>
      <c r="AS1432" s="177" t="str" cm="1">
        <f t="array" ref="AS1432">_xlfn.IFS($AR1432="-","-",OR($G1432="公衆街路灯A",$G1432="定額電灯"),_xlfn.XLOOKUP(AQ1432,削除禁止_電灯料金!$B:$B,削除禁止_電灯料金!$D:$D,0),1,"-")</f>
        <v>-</v>
      </c>
      <c r="AT1432" s="176">
        <f>IFERROR(IF(OR($G1432="公衆街路灯A",$G1432="定額電灯"),"-",ROUND((_xlfn.XLOOKUP($AQ1432,削除禁止_電灯料金!$B:$B,削除禁止_電灯料金!$E:$E)*AM1432/1000*$K1432*$L1432/12),2)),"-")</f>
        <v>0</v>
      </c>
      <c r="AU1432" s="177">
        <f>IFERROR(IF(OR($G1432="公衆街路灯A",$G1432="定額電灯"),"-",ROUND((AM1432/1000*$K1432*$L1432/12)*_xlfn.XLOOKUP($A1432,削除禁止_電灯料金!K:K,削除禁止_電灯料金!M:M,"-"),2)),"-")</f>
        <v>0</v>
      </c>
      <c r="AV1432" s="178">
        <f>IFERROR(IF(OR($G1432="公衆街路灯A",$G1432="定額電灯"),ROUND((((AR1432+AS1432)*AN1432))*12*_xlfn.XLOOKUP($A1432,削除禁止_電灯料金!K:K,削除禁止_電灯料金!N:N),0),ROUND((AT1432+AU1432)*AN1432*12*_xlfn.XLOOKUP($A1432,削除禁止_電灯料金!K:K,削除禁止_電灯料金!N:N),0)),0)</f>
        <v>0</v>
      </c>
      <c r="AW1432" s="145"/>
    </row>
    <row r="1433" spans="1:49" ht="30" customHeight="1">
      <c r="A1433" s="1">
        <v>22</v>
      </c>
      <c r="B1433" s="319" t="s">
        <v>1433</v>
      </c>
      <c r="C1433" s="42"/>
      <c r="D1433" s="146" t="s">
        <v>1451</v>
      </c>
      <c r="E1433" s="147" t="s">
        <v>71</v>
      </c>
      <c r="F1433" s="148" t="s">
        <v>1454</v>
      </c>
      <c r="G1433" s="148" t="s">
        <v>73</v>
      </c>
      <c r="H1433" s="149" t="s">
        <v>1453</v>
      </c>
      <c r="I1433" s="150"/>
      <c r="J1433" s="151"/>
      <c r="K1433" s="213">
        <v>12</v>
      </c>
      <c r="L1433" s="214">
        <v>365</v>
      </c>
      <c r="M1433" s="154" t="s">
        <v>1237</v>
      </c>
      <c r="N1433" s="119" t="s">
        <v>120</v>
      </c>
      <c r="O1433" s="120">
        <v>1</v>
      </c>
      <c r="P1433" s="155" t="s">
        <v>135</v>
      </c>
      <c r="Q1433" s="155">
        <v>0</v>
      </c>
      <c r="R1433" s="155">
        <v>0</v>
      </c>
      <c r="S1433" s="156" t="s">
        <v>1443</v>
      </c>
      <c r="T1433" s="156">
        <v>0</v>
      </c>
      <c r="U1433" s="156" t="s">
        <v>442</v>
      </c>
      <c r="V1433" s="157">
        <v>0</v>
      </c>
      <c r="W1433" s="158">
        <v>28</v>
      </c>
      <c r="X1433" s="159">
        <v>1</v>
      </c>
      <c r="Y1433" s="160">
        <v>1</v>
      </c>
      <c r="Z1433" s="161">
        <f t="shared" si="446"/>
        <v>10.220000000000001</v>
      </c>
      <c r="AA1433" s="155">
        <v>0</v>
      </c>
      <c r="AB1433" s="162" t="s">
        <v>80</v>
      </c>
      <c r="AC1433" s="163" t="s">
        <v>56</v>
      </c>
      <c r="AD1433" s="164" t="s">
        <v>56</v>
      </c>
      <c r="AE1433" s="163" t="s">
        <v>56</v>
      </c>
      <c r="AF1433" s="164">
        <f t="shared" si="447"/>
        <v>306.60000000000002</v>
      </c>
      <c r="AG1433" s="165">
        <f t="shared" si="448"/>
        <v>36792</v>
      </c>
      <c r="AH1433" s="166" t="s">
        <v>81</v>
      </c>
      <c r="AI1433" s="167"/>
      <c r="AJ1433" s="168"/>
      <c r="AK1433" s="169"/>
      <c r="AL1433" s="170"/>
      <c r="AM1433" s="171"/>
      <c r="AN1433" s="172"/>
      <c r="AO1433" s="173">
        <f t="shared" si="449"/>
        <v>0</v>
      </c>
      <c r="AP1433" s="174" t="s">
        <v>82</v>
      </c>
      <c r="AQ1433" s="175" t="str" cm="1">
        <f t="array" ref="AQ1433">_xlfn.IFS(OR($G1433="公衆街路灯A",$G1433="定額電灯"),$G1433&amp;AP1433,COUNTIF(G1433,"*従量電灯*"),G1433,1,"-")</f>
        <v>従量電灯</v>
      </c>
      <c r="AR1433" s="176" t="str" cm="1">
        <f t="array" ref="AR1433">_xlfn.IFS($AN1433=0,"-",OR($AH1433="対象外",$AH1433="-"),"-",OR($G1433="公衆街路灯A",$G1433="定額電灯"),_xlfn.XLOOKUP($AQ1433,削除禁止_電灯料金!$B:$B,削除禁止_電灯料金!$E:$E,0),1,"-")</f>
        <v>-</v>
      </c>
      <c r="AS1433" s="177" t="str" cm="1">
        <f t="array" ref="AS1433">_xlfn.IFS($AR1433="-","-",OR($G1433="公衆街路灯A",$G1433="定額電灯"),_xlfn.XLOOKUP(AQ1433,削除禁止_電灯料金!$B:$B,削除禁止_電灯料金!$D:$D,0),1,"-")</f>
        <v>-</v>
      </c>
      <c r="AT1433" s="176">
        <f>IFERROR(IF(OR($G1433="公衆街路灯A",$G1433="定額電灯"),"-",ROUND((_xlfn.XLOOKUP($AQ1433,削除禁止_電灯料金!$B:$B,削除禁止_電灯料金!$E:$E)*AM1433/1000*$K1433*$L1433/12),2)),"-")</f>
        <v>0</v>
      </c>
      <c r="AU1433" s="177">
        <f>IFERROR(IF(OR($G1433="公衆街路灯A",$G1433="定額電灯"),"-",ROUND((AM1433/1000*$K1433*$L1433/12)*_xlfn.XLOOKUP($A1433,削除禁止_電灯料金!K:K,削除禁止_電灯料金!M:M,"-"),2)),"-")</f>
        <v>0</v>
      </c>
      <c r="AV1433" s="178">
        <f>IFERROR(IF(OR($G1433="公衆街路灯A",$G1433="定額電灯"),ROUND((((AR1433+AS1433)*AN1433))*12*_xlfn.XLOOKUP($A1433,削除禁止_電灯料金!K:K,削除禁止_電灯料金!N:N),0),ROUND((AT1433+AU1433)*AN1433*12*_xlfn.XLOOKUP($A1433,削除禁止_電灯料金!K:K,削除禁止_電灯料金!N:N),0)),0)</f>
        <v>0</v>
      </c>
      <c r="AW1433" s="145"/>
    </row>
    <row r="1434" spans="1:49" ht="30" customHeight="1">
      <c r="A1434" s="1">
        <v>22</v>
      </c>
      <c r="B1434" s="319" t="s">
        <v>1433</v>
      </c>
      <c r="C1434" s="42"/>
      <c r="D1434" s="146" t="s">
        <v>1451</v>
      </c>
      <c r="E1434" s="147" t="s">
        <v>71</v>
      </c>
      <c r="F1434" s="148" t="s">
        <v>1445</v>
      </c>
      <c r="G1434" s="148" t="s">
        <v>73</v>
      </c>
      <c r="H1434" s="149"/>
      <c r="I1434" s="150"/>
      <c r="J1434" s="151"/>
      <c r="K1434" s="213">
        <v>12</v>
      </c>
      <c r="L1434" s="214">
        <v>365</v>
      </c>
      <c r="M1434" s="154" t="s">
        <v>1439</v>
      </c>
      <c r="N1434" s="119" t="s">
        <v>134</v>
      </c>
      <c r="O1434" s="120">
        <v>1</v>
      </c>
      <c r="P1434" s="155" t="s">
        <v>135</v>
      </c>
      <c r="Q1434" s="155">
        <v>0</v>
      </c>
      <c r="R1434" s="155">
        <v>0</v>
      </c>
      <c r="S1434" s="156" t="s">
        <v>1440</v>
      </c>
      <c r="T1434" s="156">
        <v>0</v>
      </c>
      <c r="U1434" s="156">
        <v>0</v>
      </c>
      <c r="V1434" s="157">
        <v>0</v>
      </c>
      <c r="W1434" s="158">
        <v>28</v>
      </c>
      <c r="X1434" s="159">
        <v>7</v>
      </c>
      <c r="Y1434" s="160">
        <v>7</v>
      </c>
      <c r="Z1434" s="161">
        <f t="shared" si="446"/>
        <v>71.540000000000006</v>
      </c>
      <c r="AA1434" s="155">
        <v>0</v>
      </c>
      <c r="AB1434" s="162" t="s">
        <v>80</v>
      </c>
      <c r="AC1434" s="163" t="s">
        <v>56</v>
      </c>
      <c r="AD1434" s="164" t="s">
        <v>56</v>
      </c>
      <c r="AE1434" s="163" t="s">
        <v>56</v>
      </c>
      <c r="AF1434" s="164">
        <f t="shared" si="447"/>
        <v>306.60000000000002</v>
      </c>
      <c r="AG1434" s="165">
        <f t="shared" si="448"/>
        <v>257544.00000000003</v>
      </c>
      <c r="AH1434" s="166" t="s">
        <v>81</v>
      </c>
      <c r="AI1434" s="167"/>
      <c r="AJ1434" s="168"/>
      <c r="AK1434" s="169"/>
      <c r="AL1434" s="170"/>
      <c r="AM1434" s="171"/>
      <c r="AN1434" s="172"/>
      <c r="AO1434" s="173">
        <f t="shared" si="449"/>
        <v>0</v>
      </c>
      <c r="AP1434" s="174" t="s">
        <v>82</v>
      </c>
      <c r="AQ1434" s="175" t="str" cm="1">
        <f t="array" ref="AQ1434">_xlfn.IFS(OR($G1434="公衆街路灯A",$G1434="定額電灯"),$G1434&amp;AP1434,COUNTIF(G1434,"*従量電灯*"),G1434,1,"-")</f>
        <v>従量電灯</v>
      </c>
      <c r="AR1434" s="176" t="str" cm="1">
        <f t="array" ref="AR1434">_xlfn.IFS($AN1434=0,"-",OR($AH1434="対象外",$AH1434="-"),"-",OR($G1434="公衆街路灯A",$G1434="定額電灯"),_xlfn.XLOOKUP($AQ1434,削除禁止_電灯料金!$B:$B,削除禁止_電灯料金!$E:$E,0),1,"-")</f>
        <v>-</v>
      </c>
      <c r="AS1434" s="177" t="str" cm="1">
        <f t="array" ref="AS1434">_xlfn.IFS($AR1434="-","-",OR($G1434="公衆街路灯A",$G1434="定額電灯"),_xlfn.XLOOKUP(AQ1434,削除禁止_電灯料金!$B:$B,削除禁止_電灯料金!$D:$D,0),1,"-")</f>
        <v>-</v>
      </c>
      <c r="AT1434" s="176">
        <f>IFERROR(IF(OR($G1434="公衆街路灯A",$G1434="定額電灯"),"-",ROUND((_xlfn.XLOOKUP($AQ1434,削除禁止_電灯料金!$B:$B,削除禁止_電灯料金!$E:$E)*AM1434/1000*$K1434*$L1434/12),2)),"-")</f>
        <v>0</v>
      </c>
      <c r="AU1434" s="177">
        <f>IFERROR(IF(OR($G1434="公衆街路灯A",$G1434="定額電灯"),"-",ROUND((AM1434/1000*$K1434*$L1434/12)*_xlfn.XLOOKUP($A1434,削除禁止_電灯料金!K:K,削除禁止_電灯料金!M:M,"-"),2)),"-")</f>
        <v>0</v>
      </c>
      <c r="AV1434" s="178">
        <f>IFERROR(IF(OR($G1434="公衆街路灯A",$G1434="定額電灯"),ROUND((((AR1434+AS1434)*AN1434))*12*_xlfn.XLOOKUP($A1434,削除禁止_電灯料金!K:K,削除禁止_電灯料金!N:N),0),ROUND((AT1434+AU1434)*AN1434*12*_xlfn.XLOOKUP($A1434,削除禁止_電灯料金!K:K,削除禁止_電灯料金!N:N),0)),0)</f>
        <v>0</v>
      </c>
      <c r="AW1434" s="145"/>
    </row>
    <row r="1435" spans="1:49" ht="30" customHeight="1">
      <c r="A1435" s="1">
        <v>22</v>
      </c>
      <c r="B1435" s="319" t="s">
        <v>1433</v>
      </c>
      <c r="C1435" s="42"/>
      <c r="D1435" s="146" t="s">
        <v>1451</v>
      </c>
      <c r="E1435" s="147" t="s">
        <v>71</v>
      </c>
      <c r="F1435" s="148" t="s">
        <v>1455</v>
      </c>
      <c r="G1435" s="148" t="s">
        <v>73</v>
      </c>
      <c r="H1435" s="149"/>
      <c r="I1435" s="150"/>
      <c r="J1435" s="151"/>
      <c r="K1435" s="213">
        <v>12</v>
      </c>
      <c r="L1435" s="214">
        <v>365</v>
      </c>
      <c r="M1435" s="154" t="s">
        <v>1439</v>
      </c>
      <c r="N1435" s="119" t="s">
        <v>134</v>
      </c>
      <c r="O1435" s="120">
        <v>1</v>
      </c>
      <c r="P1435" s="155" t="s">
        <v>135</v>
      </c>
      <c r="Q1435" s="155">
        <v>0</v>
      </c>
      <c r="R1435" s="155">
        <v>0</v>
      </c>
      <c r="S1435" s="156" t="s">
        <v>1440</v>
      </c>
      <c r="T1435" s="156">
        <v>0</v>
      </c>
      <c r="U1435" s="156">
        <v>0</v>
      </c>
      <c r="V1435" s="157">
        <v>0</v>
      </c>
      <c r="W1435" s="158">
        <v>28</v>
      </c>
      <c r="X1435" s="159">
        <v>1</v>
      </c>
      <c r="Y1435" s="160">
        <v>1</v>
      </c>
      <c r="Z1435" s="161">
        <f t="shared" si="446"/>
        <v>10.220000000000001</v>
      </c>
      <c r="AA1435" s="155">
        <v>0</v>
      </c>
      <c r="AB1435" s="162" t="s">
        <v>80</v>
      </c>
      <c r="AC1435" s="163" t="s">
        <v>56</v>
      </c>
      <c r="AD1435" s="164" t="s">
        <v>56</v>
      </c>
      <c r="AE1435" s="163" t="s">
        <v>56</v>
      </c>
      <c r="AF1435" s="164">
        <f t="shared" si="447"/>
        <v>306.60000000000002</v>
      </c>
      <c r="AG1435" s="165">
        <f t="shared" si="448"/>
        <v>36792</v>
      </c>
      <c r="AH1435" s="166" t="s">
        <v>81</v>
      </c>
      <c r="AI1435" s="167"/>
      <c r="AJ1435" s="168"/>
      <c r="AK1435" s="169"/>
      <c r="AL1435" s="170"/>
      <c r="AM1435" s="171"/>
      <c r="AN1435" s="172"/>
      <c r="AO1435" s="173">
        <f t="shared" si="449"/>
        <v>0</v>
      </c>
      <c r="AP1435" s="174" t="s">
        <v>82</v>
      </c>
      <c r="AQ1435" s="175" t="str" cm="1">
        <f t="array" ref="AQ1435">_xlfn.IFS(OR($G1435="公衆街路灯A",$G1435="定額電灯"),$G1435&amp;AP1435,COUNTIF(G1435,"*従量電灯*"),G1435,1,"-")</f>
        <v>従量電灯</v>
      </c>
      <c r="AR1435" s="176" t="str" cm="1">
        <f t="array" ref="AR1435">_xlfn.IFS($AN1435=0,"-",OR($AH1435="対象外",$AH1435="-"),"-",OR($G1435="公衆街路灯A",$G1435="定額電灯"),_xlfn.XLOOKUP($AQ1435,削除禁止_電灯料金!$B:$B,削除禁止_電灯料金!$E:$E,0),1,"-")</f>
        <v>-</v>
      </c>
      <c r="AS1435" s="177" t="str" cm="1">
        <f t="array" ref="AS1435">_xlfn.IFS($AR1435="-","-",OR($G1435="公衆街路灯A",$G1435="定額電灯"),_xlfn.XLOOKUP(AQ1435,削除禁止_電灯料金!$B:$B,削除禁止_電灯料金!$D:$D,0),1,"-")</f>
        <v>-</v>
      </c>
      <c r="AT1435" s="176">
        <f>IFERROR(IF(OR($G1435="公衆街路灯A",$G1435="定額電灯"),"-",ROUND((_xlfn.XLOOKUP($AQ1435,削除禁止_電灯料金!$B:$B,削除禁止_電灯料金!$E:$E)*AM1435/1000*$K1435*$L1435/12),2)),"-")</f>
        <v>0</v>
      </c>
      <c r="AU1435" s="177">
        <f>IFERROR(IF(OR($G1435="公衆街路灯A",$G1435="定額電灯"),"-",ROUND((AM1435/1000*$K1435*$L1435/12)*_xlfn.XLOOKUP($A1435,削除禁止_電灯料金!K:K,削除禁止_電灯料金!M:M,"-"),2)),"-")</f>
        <v>0</v>
      </c>
      <c r="AV1435" s="178">
        <f>IFERROR(IF(OR($G1435="公衆街路灯A",$G1435="定額電灯"),ROUND((((AR1435+AS1435)*AN1435))*12*_xlfn.XLOOKUP($A1435,削除禁止_電灯料金!K:K,削除禁止_電灯料金!N:N),0),ROUND((AT1435+AU1435)*AN1435*12*_xlfn.XLOOKUP($A1435,削除禁止_電灯料金!K:K,削除禁止_電灯料金!N:N),0)),0)</f>
        <v>0</v>
      </c>
      <c r="AW1435" s="145"/>
    </row>
    <row r="1436" spans="1:49" ht="30" customHeight="1">
      <c r="A1436" s="1">
        <v>22</v>
      </c>
      <c r="B1436" s="319" t="s">
        <v>1433</v>
      </c>
      <c r="C1436" s="42"/>
      <c r="D1436" s="146" t="s">
        <v>1451</v>
      </c>
      <c r="E1436" s="147" t="s">
        <v>71</v>
      </c>
      <c r="F1436" s="148" t="s">
        <v>1456</v>
      </c>
      <c r="G1436" s="148" t="s">
        <v>73</v>
      </c>
      <c r="H1436" s="149" t="s">
        <v>1453</v>
      </c>
      <c r="I1436" s="150"/>
      <c r="J1436" s="151"/>
      <c r="K1436" s="213">
        <v>12</v>
      </c>
      <c r="L1436" s="214">
        <v>365</v>
      </c>
      <c r="M1436" s="154" t="s">
        <v>1237</v>
      </c>
      <c r="N1436" s="119" t="s">
        <v>120</v>
      </c>
      <c r="O1436" s="120">
        <v>1</v>
      </c>
      <c r="P1436" s="155" t="s">
        <v>135</v>
      </c>
      <c r="Q1436" s="155">
        <v>0</v>
      </c>
      <c r="R1436" s="155">
        <v>0</v>
      </c>
      <c r="S1436" s="156" t="s">
        <v>1443</v>
      </c>
      <c r="T1436" s="156">
        <v>0</v>
      </c>
      <c r="U1436" s="156" t="s">
        <v>442</v>
      </c>
      <c r="V1436" s="157">
        <v>0</v>
      </c>
      <c r="W1436" s="158">
        <v>28</v>
      </c>
      <c r="X1436" s="159">
        <v>1</v>
      </c>
      <c r="Y1436" s="160">
        <v>1</v>
      </c>
      <c r="Z1436" s="161">
        <f t="shared" si="446"/>
        <v>10.220000000000001</v>
      </c>
      <c r="AA1436" s="155">
        <v>0</v>
      </c>
      <c r="AB1436" s="162" t="s">
        <v>80</v>
      </c>
      <c r="AC1436" s="163" t="s">
        <v>56</v>
      </c>
      <c r="AD1436" s="164" t="s">
        <v>56</v>
      </c>
      <c r="AE1436" s="163" t="s">
        <v>56</v>
      </c>
      <c r="AF1436" s="164">
        <f t="shared" si="447"/>
        <v>306.60000000000002</v>
      </c>
      <c r="AG1436" s="165">
        <f t="shared" si="448"/>
        <v>36792</v>
      </c>
      <c r="AH1436" s="166" t="s">
        <v>81</v>
      </c>
      <c r="AI1436" s="167"/>
      <c r="AJ1436" s="168"/>
      <c r="AK1436" s="169"/>
      <c r="AL1436" s="170"/>
      <c r="AM1436" s="171"/>
      <c r="AN1436" s="172"/>
      <c r="AO1436" s="173">
        <f t="shared" si="449"/>
        <v>0</v>
      </c>
      <c r="AP1436" s="174" t="s">
        <v>82</v>
      </c>
      <c r="AQ1436" s="175" t="str" cm="1">
        <f t="array" ref="AQ1436">_xlfn.IFS(OR($G1436="公衆街路灯A",$G1436="定額電灯"),$G1436&amp;AP1436,COUNTIF(G1436,"*従量電灯*"),G1436,1,"-")</f>
        <v>従量電灯</v>
      </c>
      <c r="AR1436" s="176" t="str" cm="1">
        <f t="array" ref="AR1436">_xlfn.IFS($AN1436=0,"-",OR($AH1436="対象外",$AH1436="-"),"-",OR($G1436="公衆街路灯A",$G1436="定額電灯"),_xlfn.XLOOKUP($AQ1436,削除禁止_電灯料金!$B:$B,削除禁止_電灯料金!$E:$E,0),1,"-")</f>
        <v>-</v>
      </c>
      <c r="AS1436" s="177" t="str" cm="1">
        <f t="array" ref="AS1436">_xlfn.IFS($AR1436="-","-",OR($G1436="公衆街路灯A",$G1436="定額電灯"),_xlfn.XLOOKUP(AQ1436,削除禁止_電灯料金!$B:$B,削除禁止_電灯料金!$D:$D,0),1,"-")</f>
        <v>-</v>
      </c>
      <c r="AT1436" s="176">
        <f>IFERROR(IF(OR($G1436="公衆街路灯A",$G1436="定額電灯"),"-",ROUND((_xlfn.XLOOKUP($AQ1436,削除禁止_電灯料金!$B:$B,削除禁止_電灯料金!$E:$E)*AM1436/1000*$K1436*$L1436/12),2)),"-")</f>
        <v>0</v>
      </c>
      <c r="AU1436" s="177">
        <f>IFERROR(IF(OR($G1436="公衆街路灯A",$G1436="定額電灯"),"-",ROUND((AM1436/1000*$K1436*$L1436/12)*_xlfn.XLOOKUP($A1436,削除禁止_電灯料金!K:K,削除禁止_電灯料金!M:M,"-"),2)),"-")</f>
        <v>0</v>
      </c>
      <c r="AV1436" s="178">
        <f>IFERROR(IF(OR($G1436="公衆街路灯A",$G1436="定額電灯"),ROUND((((AR1436+AS1436)*AN1436))*12*_xlfn.XLOOKUP($A1436,削除禁止_電灯料金!K:K,削除禁止_電灯料金!N:N),0),ROUND((AT1436+AU1436)*AN1436*12*_xlfn.XLOOKUP($A1436,削除禁止_電灯料金!K:K,削除禁止_電灯料金!N:N),0)),0)</f>
        <v>0</v>
      </c>
      <c r="AW1436" s="145"/>
    </row>
    <row r="1437" spans="1:49" ht="30" customHeight="1">
      <c r="A1437" s="1">
        <v>22</v>
      </c>
      <c r="B1437" s="319" t="s">
        <v>1433</v>
      </c>
      <c r="C1437" s="42"/>
      <c r="D1437" s="146" t="s">
        <v>1451</v>
      </c>
      <c r="E1437" s="147" t="s">
        <v>71</v>
      </c>
      <c r="F1437" s="148" t="s">
        <v>1457</v>
      </c>
      <c r="G1437" s="148" t="s">
        <v>73</v>
      </c>
      <c r="H1437" s="149"/>
      <c r="I1437" s="150"/>
      <c r="J1437" s="151"/>
      <c r="K1437" s="213">
        <v>12</v>
      </c>
      <c r="L1437" s="214">
        <v>365</v>
      </c>
      <c r="M1437" s="154" t="s">
        <v>1439</v>
      </c>
      <c r="N1437" s="119" t="s">
        <v>134</v>
      </c>
      <c r="O1437" s="120">
        <v>1</v>
      </c>
      <c r="P1437" s="155" t="s">
        <v>135</v>
      </c>
      <c r="Q1437" s="155">
        <v>0</v>
      </c>
      <c r="R1437" s="155">
        <v>0</v>
      </c>
      <c r="S1437" s="156" t="s">
        <v>1440</v>
      </c>
      <c r="T1437" s="156">
        <v>0</v>
      </c>
      <c r="U1437" s="156">
        <v>0</v>
      </c>
      <c r="V1437" s="157">
        <v>0</v>
      </c>
      <c r="W1437" s="158">
        <v>28</v>
      </c>
      <c r="X1437" s="159">
        <v>1</v>
      </c>
      <c r="Y1437" s="160">
        <v>1</v>
      </c>
      <c r="Z1437" s="161">
        <f t="shared" si="446"/>
        <v>10.220000000000001</v>
      </c>
      <c r="AA1437" s="155">
        <v>0</v>
      </c>
      <c r="AB1437" s="162" t="s">
        <v>80</v>
      </c>
      <c r="AC1437" s="163" t="s">
        <v>56</v>
      </c>
      <c r="AD1437" s="164" t="s">
        <v>56</v>
      </c>
      <c r="AE1437" s="163" t="s">
        <v>56</v>
      </c>
      <c r="AF1437" s="164">
        <f t="shared" si="447"/>
        <v>306.60000000000002</v>
      </c>
      <c r="AG1437" s="165">
        <f t="shared" si="448"/>
        <v>36792</v>
      </c>
      <c r="AH1437" s="166" t="s">
        <v>81</v>
      </c>
      <c r="AI1437" s="167"/>
      <c r="AJ1437" s="168"/>
      <c r="AK1437" s="169"/>
      <c r="AL1437" s="170"/>
      <c r="AM1437" s="171"/>
      <c r="AN1437" s="172"/>
      <c r="AO1437" s="173">
        <f t="shared" si="449"/>
        <v>0</v>
      </c>
      <c r="AP1437" s="174" t="s">
        <v>82</v>
      </c>
      <c r="AQ1437" s="175" t="str" cm="1">
        <f t="array" ref="AQ1437">_xlfn.IFS(OR($G1437="公衆街路灯A",$G1437="定額電灯"),$G1437&amp;AP1437,COUNTIF(G1437,"*従量電灯*"),G1437,1,"-")</f>
        <v>従量電灯</v>
      </c>
      <c r="AR1437" s="176" t="str" cm="1">
        <f t="array" ref="AR1437">_xlfn.IFS($AN1437=0,"-",OR($AH1437="対象外",$AH1437="-"),"-",OR($G1437="公衆街路灯A",$G1437="定額電灯"),_xlfn.XLOOKUP($AQ1437,削除禁止_電灯料金!$B:$B,削除禁止_電灯料金!$E:$E,0),1,"-")</f>
        <v>-</v>
      </c>
      <c r="AS1437" s="177" t="str" cm="1">
        <f t="array" ref="AS1437">_xlfn.IFS($AR1437="-","-",OR($G1437="公衆街路灯A",$G1437="定額電灯"),_xlfn.XLOOKUP(AQ1437,削除禁止_電灯料金!$B:$B,削除禁止_電灯料金!$D:$D,0),1,"-")</f>
        <v>-</v>
      </c>
      <c r="AT1437" s="176">
        <f>IFERROR(IF(OR($G1437="公衆街路灯A",$G1437="定額電灯"),"-",ROUND((_xlfn.XLOOKUP($AQ1437,削除禁止_電灯料金!$B:$B,削除禁止_電灯料金!$E:$E)*AM1437/1000*$K1437*$L1437/12),2)),"-")</f>
        <v>0</v>
      </c>
      <c r="AU1437" s="177">
        <f>IFERROR(IF(OR($G1437="公衆街路灯A",$G1437="定額電灯"),"-",ROUND((AM1437/1000*$K1437*$L1437/12)*_xlfn.XLOOKUP($A1437,削除禁止_電灯料金!K:K,削除禁止_電灯料金!M:M,"-"),2)),"-")</f>
        <v>0</v>
      </c>
      <c r="AV1437" s="178">
        <f>IFERROR(IF(OR($G1437="公衆街路灯A",$G1437="定額電灯"),ROUND((((AR1437+AS1437)*AN1437))*12*_xlfn.XLOOKUP($A1437,削除禁止_電灯料金!K:K,削除禁止_電灯料金!N:N),0),ROUND((AT1437+AU1437)*AN1437*12*_xlfn.XLOOKUP($A1437,削除禁止_電灯料金!K:K,削除禁止_電灯料金!N:N),0)),0)</f>
        <v>0</v>
      </c>
      <c r="AW1437" s="145"/>
    </row>
    <row r="1438" spans="1:49" ht="30" customHeight="1">
      <c r="A1438" s="1">
        <v>22</v>
      </c>
      <c r="B1438" s="319" t="s">
        <v>1433</v>
      </c>
      <c r="C1438" s="42"/>
      <c r="D1438" s="146" t="s">
        <v>1451</v>
      </c>
      <c r="E1438" s="147" t="s">
        <v>71</v>
      </c>
      <c r="F1438" s="148" t="s">
        <v>1457</v>
      </c>
      <c r="G1438" s="148" t="s">
        <v>73</v>
      </c>
      <c r="H1438" s="149" t="s">
        <v>1453</v>
      </c>
      <c r="I1438" s="150"/>
      <c r="J1438" s="151"/>
      <c r="K1438" s="213">
        <v>12</v>
      </c>
      <c r="L1438" s="214">
        <v>365</v>
      </c>
      <c r="M1438" s="154" t="s">
        <v>1237</v>
      </c>
      <c r="N1438" s="119" t="s">
        <v>120</v>
      </c>
      <c r="O1438" s="120">
        <v>1</v>
      </c>
      <c r="P1438" s="155" t="s">
        <v>135</v>
      </c>
      <c r="Q1438" s="155">
        <v>0</v>
      </c>
      <c r="R1438" s="155">
        <v>0</v>
      </c>
      <c r="S1438" s="156" t="s">
        <v>1443</v>
      </c>
      <c r="T1438" s="156">
        <v>0</v>
      </c>
      <c r="U1438" s="156" t="s">
        <v>442</v>
      </c>
      <c r="V1438" s="157">
        <v>0</v>
      </c>
      <c r="W1438" s="158">
        <v>28</v>
      </c>
      <c r="X1438" s="159">
        <v>1</v>
      </c>
      <c r="Y1438" s="160">
        <v>1</v>
      </c>
      <c r="Z1438" s="161">
        <f t="shared" si="446"/>
        <v>10.220000000000001</v>
      </c>
      <c r="AA1438" s="155">
        <v>0</v>
      </c>
      <c r="AB1438" s="162" t="s">
        <v>80</v>
      </c>
      <c r="AC1438" s="163" t="s">
        <v>56</v>
      </c>
      <c r="AD1438" s="164" t="s">
        <v>56</v>
      </c>
      <c r="AE1438" s="163" t="s">
        <v>56</v>
      </c>
      <c r="AF1438" s="164">
        <f t="shared" si="447"/>
        <v>306.60000000000002</v>
      </c>
      <c r="AG1438" s="165">
        <f t="shared" si="448"/>
        <v>36792</v>
      </c>
      <c r="AH1438" s="166" t="s">
        <v>81</v>
      </c>
      <c r="AI1438" s="167"/>
      <c r="AJ1438" s="168"/>
      <c r="AK1438" s="169"/>
      <c r="AL1438" s="170"/>
      <c r="AM1438" s="171"/>
      <c r="AN1438" s="172"/>
      <c r="AO1438" s="173">
        <f t="shared" si="449"/>
        <v>0</v>
      </c>
      <c r="AP1438" s="174" t="s">
        <v>82</v>
      </c>
      <c r="AQ1438" s="175" t="str" cm="1">
        <f t="array" ref="AQ1438">_xlfn.IFS(OR($G1438="公衆街路灯A",$G1438="定額電灯"),$G1438&amp;AP1438,COUNTIF(G1438,"*従量電灯*"),G1438,1,"-")</f>
        <v>従量電灯</v>
      </c>
      <c r="AR1438" s="176" t="str" cm="1">
        <f t="array" ref="AR1438">_xlfn.IFS($AN1438=0,"-",OR($AH1438="対象外",$AH1438="-"),"-",OR($G1438="公衆街路灯A",$G1438="定額電灯"),_xlfn.XLOOKUP($AQ1438,削除禁止_電灯料金!$B:$B,削除禁止_電灯料金!$E:$E,0),1,"-")</f>
        <v>-</v>
      </c>
      <c r="AS1438" s="177" t="str" cm="1">
        <f t="array" ref="AS1438">_xlfn.IFS($AR1438="-","-",OR($G1438="公衆街路灯A",$G1438="定額電灯"),_xlfn.XLOOKUP(AQ1438,削除禁止_電灯料金!$B:$B,削除禁止_電灯料金!$D:$D,0),1,"-")</f>
        <v>-</v>
      </c>
      <c r="AT1438" s="176">
        <f>IFERROR(IF(OR($G1438="公衆街路灯A",$G1438="定額電灯"),"-",ROUND((_xlfn.XLOOKUP($AQ1438,削除禁止_電灯料金!$B:$B,削除禁止_電灯料金!$E:$E)*AM1438/1000*$K1438*$L1438/12),2)),"-")</f>
        <v>0</v>
      </c>
      <c r="AU1438" s="177">
        <f>IFERROR(IF(OR($G1438="公衆街路灯A",$G1438="定額電灯"),"-",ROUND((AM1438/1000*$K1438*$L1438/12)*_xlfn.XLOOKUP($A1438,削除禁止_電灯料金!K:K,削除禁止_電灯料金!M:M,"-"),2)),"-")</f>
        <v>0</v>
      </c>
      <c r="AV1438" s="178">
        <f>IFERROR(IF(OR($G1438="公衆街路灯A",$G1438="定額電灯"),ROUND((((AR1438+AS1438)*AN1438))*12*_xlfn.XLOOKUP($A1438,削除禁止_電灯料金!K:K,削除禁止_電灯料金!N:N),0),ROUND((AT1438+AU1438)*AN1438*12*_xlfn.XLOOKUP($A1438,削除禁止_電灯料金!K:K,削除禁止_電灯料金!N:N),0)),0)</f>
        <v>0</v>
      </c>
      <c r="AW1438" s="145"/>
    </row>
    <row r="1439" spans="1:49" ht="30" customHeight="1">
      <c r="A1439" s="1">
        <v>22</v>
      </c>
      <c r="B1439" s="319" t="s">
        <v>1433</v>
      </c>
      <c r="C1439" s="42"/>
      <c r="D1439" s="146" t="s">
        <v>1451</v>
      </c>
      <c r="E1439" s="147" t="s">
        <v>71</v>
      </c>
      <c r="F1439" s="148" t="s">
        <v>1437</v>
      </c>
      <c r="G1439" s="148" t="s">
        <v>73</v>
      </c>
      <c r="H1439" s="149"/>
      <c r="I1439" s="150"/>
      <c r="J1439" s="151"/>
      <c r="K1439" s="213">
        <v>12</v>
      </c>
      <c r="L1439" s="214">
        <v>365</v>
      </c>
      <c r="M1439" s="154" t="s">
        <v>1439</v>
      </c>
      <c r="N1439" s="119" t="s">
        <v>134</v>
      </c>
      <c r="O1439" s="120">
        <v>1</v>
      </c>
      <c r="P1439" s="155" t="s">
        <v>135</v>
      </c>
      <c r="Q1439" s="155">
        <v>0</v>
      </c>
      <c r="R1439" s="155">
        <v>0</v>
      </c>
      <c r="S1439" s="156" t="s">
        <v>1440</v>
      </c>
      <c r="T1439" s="156">
        <v>0</v>
      </c>
      <c r="U1439" s="156">
        <v>0</v>
      </c>
      <c r="V1439" s="157">
        <v>0</v>
      </c>
      <c r="W1439" s="158">
        <v>28</v>
      </c>
      <c r="X1439" s="159">
        <v>7</v>
      </c>
      <c r="Y1439" s="160">
        <v>7</v>
      </c>
      <c r="Z1439" s="161">
        <f t="shared" si="446"/>
        <v>71.540000000000006</v>
      </c>
      <c r="AA1439" s="155">
        <v>0</v>
      </c>
      <c r="AB1439" s="162" t="s">
        <v>80</v>
      </c>
      <c r="AC1439" s="163" t="s">
        <v>56</v>
      </c>
      <c r="AD1439" s="164" t="s">
        <v>56</v>
      </c>
      <c r="AE1439" s="163" t="s">
        <v>56</v>
      </c>
      <c r="AF1439" s="164">
        <f t="shared" si="447"/>
        <v>306.60000000000002</v>
      </c>
      <c r="AG1439" s="165">
        <f t="shared" si="448"/>
        <v>257544.00000000003</v>
      </c>
      <c r="AH1439" s="166" t="s">
        <v>81</v>
      </c>
      <c r="AI1439" s="167"/>
      <c r="AJ1439" s="168"/>
      <c r="AK1439" s="169"/>
      <c r="AL1439" s="170"/>
      <c r="AM1439" s="171"/>
      <c r="AN1439" s="172"/>
      <c r="AO1439" s="173">
        <f t="shared" si="449"/>
        <v>0</v>
      </c>
      <c r="AP1439" s="174" t="s">
        <v>82</v>
      </c>
      <c r="AQ1439" s="175" t="str" cm="1">
        <f t="array" ref="AQ1439">_xlfn.IFS(OR($G1439="公衆街路灯A",$G1439="定額電灯"),$G1439&amp;AP1439,COUNTIF(G1439,"*従量電灯*"),G1439,1,"-")</f>
        <v>従量電灯</v>
      </c>
      <c r="AR1439" s="176" t="str" cm="1">
        <f t="array" ref="AR1439">_xlfn.IFS($AN1439=0,"-",OR($AH1439="対象外",$AH1439="-"),"-",OR($G1439="公衆街路灯A",$G1439="定額電灯"),_xlfn.XLOOKUP($AQ1439,削除禁止_電灯料金!$B:$B,削除禁止_電灯料金!$E:$E,0),1,"-")</f>
        <v>-</v>
      </c>
      <c r="AS1439" s="177" t="str" cm="1">
        <f t="array" ref="AS1439">_xlfn.IFS($AR1439="-","-",OR($G1439="公衆街路灯A",$G1439="定額電灯"),_xlfn.XLOOKUP(AQ1439,削除禁止_電灯料金!$B:$B,削除禁止_電灯料金!$D:$D,0),1,"-")</f>
        <v>-</v>
      </c>
      <c r="AT1439" s="176">
        <f>IFERROR(IF(OR($G1439="公衆街路灯A",$G1439="定額電灯"),"-",ROUND((_xlfn.XLOOKUP($AQ1439,削除禁止_電灯料金!$B:$B,削除禁止_電灯料金!$E:$E)*AM1439/1000*$K1439*$L1439/12),2)),"-")</f>
        <v>0</v>
      </c>
      <c r="AU1439" s="177">
        <f>IFERROR(IF(OR($G1439="公衆街路灯A",$G1439="定額電灯"),"-",ROUND((AM1439/1000*$K1439*$L1439/12)*_xlfn.XLOOKUP($A1439,削除禁止_電灯料金!K:K,削除禁止_電灯料金!M:M,"-"),2)),"-")</f>
        <v>0</v>
      </c>
      <c r="AV1439" s="178">
        <f>IFERROR(IF(OR($G1439="公衆街路灯A",$G1439="定額電灯"),ROUND((((AR1439+AS1439)*AN1439))*12*_xlfn.XLOOKUP($A1439,削除禁止_電灯料金!K:K,削除禁止_電灯料金!N:N),0),ROUND((AT1439+AU1439)*AN1439*12*_xlfn.XLOOKUP($A1439,削除禁止_電灯料金!K:K,削除禁止_電灯料金!N:N),0)),0)</f>
        <v>0</v>
      </c>
      <c r="AW1439" s="145"/>
    </row>
    <row r="1440" spans="1:49" ht="30" customHeight="1">
      <c r="A1440" s="1">
        <v>22</v>
      </c>
      <c r="B1440" s="319" t="s">
        <v>1433</v>
      </c>
      <c r="C1440" s="42"/>
      <c r="D1440" s="146" t="s">
        <v>1451</v>
      </c>
      <c r="E1440" s="147" t="s">
        <v>71</v>
      </c>
      <c r="F1440" s="148" t="s">
        <v>1449</v>
      </c>
      <c r="G1440" s="148" t="s">
        <v>73</v>
      </c>
      <c r="H1440" s="149"/>
      <c r="I1440" s="150"/>
      <c r="J1440" s="151"/>
      <c r="K1440" s="213">
        <v>12</v>
      </c>
      <c r="L1440" s="214">
        <v>365</v>
      </c>
      <c r="M1440" s="154" t="s">
        <v>1450</v>
      </c>
      <c r="N1440" s="119" t="s">
        <v>120</v>
      </c>
      <c r="O1440" s="120">
        <v>1</v>
      </c>
      <c r="P1440" s="155" t="s">
        <v>347</v>
      </c>
      <c r="Q1440" s="155">
        <v>0</v>
      </c>
      <c r="R1440" s="155">
        <v>0</v>
      </c>
      <c r="S1440" s="156">
        <v>0</v>
      </c>
      <c r="T1440" s="156">
        <v>0</v>
      </c>
      <c r="U1440" s="156">
        <v>0</v>
      </c>
      <c r="V1440" s="157">
        <v>0</v>
      </c>
      <c r="W1440" s="158">
        <v>18</v>
      </c>
      <c r="X1440" s="159">
        <v>2</v>
      </c>
      <c r="Y1440" s="160">
        <v>2</v>
      </c>
      <c r="Z1440" s="161">
        <f t="shared" si="446"/>
        <v>13.14</v>
      </c>
      <c r="AA1440" s="155">
        <v>0</v>
      </c>
      <c r="AB1440" s="162" t="s">
        <v>80</v>
      </c>
      <c r="AC1440" s="163" t="s">
        <v>56</v>
      </c>
      <c r="AD1440" s="164" t="s">
        <v>56</v>
      </c>
      <c r="AE1440" s="163" t="s">
        <v>56</v>
      </c>
      <c r="AF1440" s="164">
        <f t="shared" si="447"/>
        <v>197.10000000000002</v>
      </c>
      <c r="AG1440" s="165">
        <f t="shared" si="448"/>
        <v>47304.000000000007</v>
      </c>
      <c r="AH1440" s="166" t="s">
        <v>81</v>
      </c>
      <c r="AI1440" s="167"/>
      <c r="AJ1440" s="168"/>
      <c r="AK1440" s="169"/>
      <c r="AL1440" s="170"/>
      <c r="AM1440" s="171"/>
      <c r="AN1440" s="172"/>
      <c r="AO1440" s="173">
        <f t="shared" si="449"/>
        <v>0</v>
      </c>
      <c r="AP1440" s="174" t="s">
        <v>82</v>
      </c>
      <c r="AQ1440" s="175" t="str" cm="1">
        <f t="array" ref="AQ1440">_xlfn.IFS(OR($G1440="公衆街路灯A",$G1440="定額電灯"),$G1440&amp;AP1440,COUNTIF(G1440,"*従量電灯*"),G1440,1,"-")</f>
        <v>従量電灯</v>
      </c>
      <c r="AR1440" s="176" t="str" cm="1">
        <f t="array" ref="AR1440">_xlfn.IFS($AN1440=0,"-",OR($AH1440="対象外",$AH1440="-"),"-",OR($G1440="公衆街路灯A",$G1440="定額電灯"),_xlfn.XLOOKUP($AQ1440,削除禁止_電灯料金!$B:$B,削除禁止_電灯料金!$E:$E,0),1,"-")</f>
        <v>-</v>
      </c>
      <c r="AS1440" s="177" t="str" cm="1">
        <f t="array" ref="AS1440">_xlfn.IFS($AR1440="-","-",OR($G1440="公衆街路灯A",$G1440="定額電灯"),_xlfn.XLOOKUP(AQ1440,削除禁止_電灯料金!$B:$B,削除禁止_電灯料金!$D:$D,0),1,"-")</f>
        <v>-</v>
      </c>
      <c r="AT1440" s="176">
        <f>IFERROR(IF(OR($G1440="公衆街路灯A",$G1440="定額電灯"),"-",ROUND((_xlfn.XLOOKUP($AQ1440,削除禁止_電灯料金!$B:$B,削除禁止_電灯料金!$E:$E)*AM1440/1000*$K1440*$L1440/12),2)),"-")</f>
        <v>0</v>
      </c>
      <c r="AU1440" s="177">
        <f>IFERROR(IF(OR($G1440="公衆街路灯A",$G1440="定額電灯"),"-",ROUND((AM1440/1000*$K1440*$L1440/12)*_xlfn.XLOOKUP($A1440,削除禁止_電灯料金!K:K,削除禁止_電灯料金!M:M,"-"),2)),"-")</f>
        <v>0</v>
      </c>
      <c r="AV1440" s="178">
        <f>IFERROR(IF(OR($G1440="公衆街路灯A",$G1440="定額電灯"),ROUND((((AR1440+AS1440)*AN1440))*12*_xlfn.XLOOKUP($A1440,削除禁止_電灯料金!K:K,削除禁止_電灯料金!N:N),0),ROUND((AT1440+AU1440)*AN1440*12*_xlfn.XLOOKUP($A1440,削除禁止_電灯料金!K:K,削除禁止_電灯料金!N:N),0)),0)</f>
        <v>0</v>
      </c>
      <c r="AW1440" s="145"/>
    </row>
    <row r="1441" spans="1:49" ht="30" customHeight="1">
      <c r="A1441" s="1">
        <v>22</v>
      </c>
      <c r="B1441" s="319" t="s">
        <v>1433</v>
      </c>
      <c r="C1441" s="42"/>
      <c r="D1441" s="146" t="s">
        <v>1458</v>
      </c>
      <c r="E1441" s="147" t="s">
        <v>71</v>
      </c>
      <c r="F1441" s="148" t="s">
        <v>1460</v>
      </c>
      <c r="G1441" s="148" t="s">
        <v>73</v>
      </c>
      <c r="H1441" s="149"/>
      <c r="I1441" s="150"/>
      <c r="J1441" s="151"/>
      <c r="K1441" s="213">
        <v>16</v>
      </c>
      <c r="L1441" s="214">
        <v>359</v>
      </c>
      <c r="M1441" s="154" t="s">
        <v>1461</v>
      </c>
      <c r="N1441" s="119" t="s">
        <v>134</v>
      </c>
      <c r="O1441" s="120">
        <v>2</v>
      </c>
      <c r="P1441" s="155" t="s">
        <v>294</v>
      </c>
      <c r="Q1441" s="155">
        <v>0</v>
      </c>
      <c r="R1441" s="155">
        <v>0</v>
      </c>
      <c r="S1441" s="156">
        <v>0</v>
      </c>
      <c r="T1441" s="156">
        <v>0</v>
      </c>
      <c r="U1441" s="156">
        <v>0</v>
      </c>
      <c r="V1441" s="157">
        <v>0</v>
      </c>
      <c r="W1441" s="158">
        <v>47</v>
      </c>
      <c r="X1441" s="159">
        <v>2</v>
      </c>
      <c r="Y1441" s="160">
        <v>4</v>
      </c>
      <c r="Z1441" s="161">
        <f t="shared" si="446"/>
        <v>89.989333333333335</v>
      </c>
      <c r="AA1441" s="155">
        <v>0</v>
      </c>
      <c r="AB1441" s="162" t="s">
        <v>80</v>
      </c>
      <c r="AC1441" s="163" t="s">
        <v>56</v>
      </c>
      <c r="AD1441" s="164" t="s">
        <v>56</v>
      </c>
      <c r="AE1441" s="163" t="s">
        <v>56</v>
      </c>
      <c r="AF1441" s="164">
        <f t="shared" si="447"/>
        <v>674.92</v>
      </c>
      <c r="AG1441" s="165">
        <f t="shared" si="448"/>
        <v>323961.59999999998</v>
      </c>
      <c r="AH1441" s="166" t="s">
        <v>113</v>
      </c>
      <c r="AI1441" s="167"/>
      <c r="AJ1441" s="168"/>
      <c r="AK1441" s="169"/>
      <c r="AL1441" s="170"/>
      <c r="AM1441" s="171"/>
      <c r="AN1441" s="172"/>
      <c r="AO1441" s="173">
        <f t="shared" si="449"/>
        <v>0</v>
      </c>
      <c r="AP1441" s="174" t="s">
        <v>82</v>
      </c>
      <c r="AQ1441" s="175" t="str" cm="1">
        <f t="array" ref="AQ1441">_xlfn.IFS(OR($G1441="公衆街路灯A",$G1441="定額電灯"),$G1441&amp;AP1441,COUNTIF(G1441,"*従量電灯*"),G1441,1,"-")</f>
        <v>従量電灯</v>
      </c>
      <c r="AR1441" s="176" t="str" cm="1">
        <f t="array" ref="AR1441">_xlfn.IFS($AN1441=0,"-",OR($AH1441="対象外",$AH1441="-"),"-",OR($G1441="公衆街路灯A",$G1441="定額電灯"),_xlfn.XLOOKUP($AQ1441,削除禁止_電灯料金!$B:$B,削除禁止_電灯料金!$E:$E,0),1,"-")</f>
        <v>-</v>
      </c>
      <c r="AS1441" s="177" t="str" cm="1">
        <f t="array" ref="AS1441">_xlfn.IFS($AR1441="-","-",OR($G1441="公衆街路灯A",$G1441="定額電灯"),_xlfn.XLOOKUP(AQ1441,削除禁止_電灯料金!$B:$B,削除禁止_電灯料金!$D:$D,0),1,"-")</f>
        <v>-</v>
      </c>
      <c r="AT1441" s="176">
        <f>IFERROR(IF(OR($G1441="公衆街路灯A",$G1441="定額電灯"),"-",ROUND((_xlfn.XLOOKUP($AQ1441,削除禁止_電灯料金!$B:$B,削除禁止_電灯料金!$E:$E)*AM1441/1000*$K1441*$L1441/12),2)),"-")</f>
        <v>0</v>
      </c>
      <c r="AU1441" s="177">
        <f>IFERROR(IF(OR($G1441="公衆街路灯A",$G1441="定額電灯"),"-",ROUND((AM1441/1000*$K1441*$L1441/12)*_xlfn.XLOOKUP($A1441,削除禁止_電灯料金!K:K,削除禁止_電灯料金!M:M,"-"),2)),"-")</f>
        <v>0</v>
      </c>
      <c r="AV1441" s="178">
        <f>IFERROR(IF(OR($G1441="公衆街路灯A",$G1441="定額電灯"),ROUND((((AR1441+AS1441)*AN1441))*12*_xlfn.XLOOKUP($A1441,削除禁止_電灯料金!K:K,削除禁止_電灯料金!N:N),0),ROUND((AT1441+AU1441)*AN1441*12*_xlfn.XLOOKUP($A1441,削除禁止_電灯料金!K:K,削除禁止_電灯料金!N:N),0)),0)</f>
        <v>0</v>
      </c>
      <c r="AW1441" s="145"/>
    </row>
    <row r="1442" spans="1:49" ht="30" customHeight="1">
      <c r="A1442" s="1">
        <v>22</v>
      </c>
      <c r="B1442" s="319" t="s">
        <v>1433</v>
      </c>
      <c r="C1442" s="42"/>
      <c r="D1442" s="146" t="s">
        <v>1458</v>
      </c>
      <c r="E1442" s="147" t="s">
        <v>71</v>
      </c>
      <c r="F1442" s="148" t="s">
        <v>1460</v>
      </c>
      <c r="G1442" s="148" t="s">
        <v>73</v>
      </c>
      <c r="H1442" s="149"/>
      <c r="I1442" s="150"/>
      <c r="J1442" s="151"/>
      <c r="K1442" s="213">
        <v>16</v>
      </c>
      <c r="L1442" s="214">
        <v>359</v>
      </c>
      <c r="M1442" s="154" t="s">
        <v>1462</v>
      </c>
      <c r="N1442" s="119" t="s">
        <v>134</v>
      </c>
      <c r="O1442" s="120">
        <v>1</v>
      </c>
      <c r="P1442" s="155" t="s">
        <v>135</v>
      </c>
      <c r="Q1442" s="155">
        <v>0</v>
      </c>
      <c r="R1442" s="155">
        <v>0</v>
      </c>
      <c r="S1442" s="156">
        <v>0</v>
      </c>
      <c r="T1442" s="156">
        <v>0</v>
      </c>
      <c r="U1442" s="156">
        <v>0</v>
      </c>
      <c r="V1442" s="157">
        <v>0</v>
      </c>
      <c r="W1442" s="158">
        <v>28</v>
      </c>
      <c r="X1442" s="159">
        <v>1</v>
      </c>
      <c r="Y1442" s="160">
        <v>1</v>
      </c>
      <c r="Z1442" s="161">
        <f t="shared" si="446"/>
        <v>13.402666666666667</v>
      </c>
      <c r="AA1442" s="155">
        <v>0</v>
      </c>
      <c r="AB1442" s="162" t="s">
        <v>80</v>
      </c>
      <c r="AC1442" s="163" t="s">
        <v>56</v>
      </c>
      <c r="AD1442" s="164" t="s">
        <v>56</v>
      </c>
      <c r="AE1442" s="163" t="s">
        <v>56</v>
      </c>
      <c r="AF1442" s="164">
        <f t="shared" si="447"/>
        <v>402.08</v>
      </c>
      <c r="AG1442" s="165">
        <f t="shared" si="448"/>
        <v>48249.599999999999</v>
      </c>
      <c r="AH1442" s="166" t="s">
        <v>81</v>
      </c>
      <c r="AI1442" s="167"/>
      <c r="AJ1442" s="168"/>
      <c r="AK1442" s="169"/>
      <c r="AL1442" s="170"/>
      <c r="AM1442" s="171"/>
      <c r="AN1442" s="172"/>
      <c r="AO1442" s="173">
        <f t="shared" si="449"/>
        <v>0</v>
      </c>
      <c r="AP1442" s="174" t="s">
        <v>82</v>
      </c>
      <c r="AQ1442" s="175" t="str" cm="1">
        <f t="array" ref="AQ1442">_xlfn.IFS(OR($G1442="公衆街路灯A",$G1442="定額電灯"),$G1442&amp;AP1442,COUNTIF(G1442,"*従量電灯*"),G1442,1,"-")</f>
        <v>従量電灯</v>
      </c>
      <c r="AR1442" s="176" t="str" cm="1">
        <f t="array" ref="AR1442">_xlfn.IFS($AN1442=0,"-",OR($AH1442="対象外",$AH1442="-"),"-",OR($G1442="公衆街路灯A",$G1442="定額電灯"),_xlfn.XLOOKUP($AQ1442,削除禁止_電灯料金!$B:$B,削除禁止_電灯料金!$E:$E,0),1,"-")</f>
        <v>-</v>
      </c>
      <c r="AS1442" s="177" t="str" cm="1">
        <f t="array" ref="AS1442">_xlfn.IFS($AR1442="-","-",OR($G1442="公衆街路灯A",$G1442="定額電灯"),_xlfn.XLOOKUP(AQ1442,削除禁止_電灯料金!$B:$B,削除禁止_電灯料金!$D:$D,0),1,"-")</f>
        <v>-</v>
      </c>
      <c r="AT1442" s="176">
        <f>IFERROR(IF(OR($G1442="公衆街路灯A",$G1442="定額電灯"),"-",ROUND((_xlfn.XLOOKUP($AQ1442,削除禁止_電灯料金!$B:$B,削除禁止_電灯料金!$E:$E)*AM1442/1000*$K1442*$L1442/12),2)),"-")</f>
        <v>0</v>
      </c>
      <c r="AU1442" s="177">
        <f>IFERROR(IF(OR($G1442="公衆街路灯A",$G1442="定額電灯"),"-",ROUND((AM1442/1000*$K1442*$L1442/12)*_xlfn.XLOOKUP($A1442,削除禁止_電灯料金!K:K,削除禁止_電灯料金!M:M,"-"),2)),"-")</f>
        <v>0</v>
      </c>
      <c r="AV1442" s="178">
        <f>IFERROR(IF(OR($G1442="公衆街路灯A",$G1442="定額電灯"),ROUND((((AR1442+AS1442)*AN1442))*12*_xlfn.XLOOKUP($A1442,削除禁止_電灯料金!K:K,削除禁止_電灯料金!N:N),0),ROUND((AT1442+AU1442)*AN1442*12*_xlfn.XLOOKUP($A1442,削除禁止_電灯料金!K:K,削除禁止_電灯料金!N:N),0)),0)</f>
        <v>0</v>
      </c>
      <c r="AW1442" s="145"/>
    </row>
    <row r="1443" spans="1:49" ht="30" customHeight="1">
      <c r="A1443" s="1">
        <v>22</v>
      </c>
      <c r="B1443" s="319" t="s">
        <v>1433</v>
      </c>
      <c r="C1443" s="42"/>
      <c r="D1443" s="146" t="s">
        <v>1458</v>
      </c>
      <c r="E1443" s="147" t="s">
        <v>71</v>
      </c>
      <c r="F1443" s="148" t="s">
        <v>1460</v>
      </c>
      <c r="G1443" s="148" t="s">
        <v>73</v>
      </c>
      <c r="H1443" s="149"/>
      <c r="I1443" s="150"/>
      <c r="J1443" s="151"/>
      <c r="K1443" s="213">
        <v>16</v>
      </c>
      <c r="L1443" s="214">
        <v>359</v>
      </c>
      <c r="M1443" s="154" t="s">
        <v>1463</v>
      </c>
      <c r="N1443" s="119" t="s">
        <v>172</v>
      </c>
      <c r="O1443" s="120">
        <v>1</v>
      </c>
      <c r="P1443" s="155" t="s">
        <v>1464</v>
      </c>
      <c r="Q1443" s="155">
        <v>0</v>
      </c>
      <c r="R1443" s="155">
        <v>0</v>
      </c>
      <c r="S1443" s="156">
        <v>0</v>
      </c>
      <c r="T1443" s="156">
        <v>0</v>
      </c>
      <c r="U1443" s="156" t="s">
        <v>1465</v>
      </c>
      <c r="V1443" s="157">
        <v>0</v>
      </c>
      <c r="W1443" s="158">
        <v>40</v>
      </c>
      <c r="X1443" s="159">
        <v>1</v>
      </c>
      <c r="Y1443" s="160">
        <v>1</v>
      </c>
      <c r="Z1443" s="161">
        <f t="shared" si="446"/>
        <v>19.146666666666668</v>
      </c>
      <c r="AA1443" s="155">
        <v>0</v>
      </c>
      <c r="AB1443" s="162" t="s">
        <v>80</v>
      </c>
      <c r="AC1443" s="163" t="s">
        <v>56</v>
      </c>
      <c r="AD1443" s="164" t="s">
        <v>56</v>
      </c>
      <c r="AE1443" s="163" t="s">
        <v>56</v>
      </c>
      <c r="AF1443" s="164">
        <f t="shared" si="447"/>
        <v>574.40000000000009</v>
      </c>
      <c r="AG1443" s="165">
        <f t="shared" si="448"/>
        <v>68928.000000000015</v>
      </c>
      <c r="AH1443" s="166" t="s">
        <v>81</v>
      </c>
      <c r="AI1443" s="167"/>
      <c r="AJ1443" s="168"/>
      <c r="AK1443" s="169"/>
      <c r="AL1443" s="170"/>
      <c r="AM1443" s="171"/>
      <c r="AN1443" s="172"/>
      <c r="AO1443" s="173">
        <f t="shared" si="449"/>
        <v>0</v>
      </c>
      <c r="AP1443" s="174" t="s">
        <v>82</v>
      </c>
      <c r="AQ1443" s="175" t="str" cm="1">
        <f t="array" ref="AQ1443">_xlfn.IFS(OR($G1443="公衆街路灯A",$G1443="定額電灯"),$G1443&amp;AP1443,COUNTIF(G1443,"*従量電灯*"),G1443,1,"-")</f>
        <v>従量電灯</v>
      </c>
      <c r="AR1443" s="176" t="str" cm="1">
        <f t="array" ref="AR1443">_xlfn.IFS($AN1443=0,"-",OR($AH1443="対象外",$AH1443="-"),"-",OR($G1443="公衆街路灯A",$G1443="定額電灯"),_xlfn.XLOOKUP($AQ1443,削除禁止_電灯料金!$B:$B,削除禁止_電灯料金!$E:$E,0),1,"-")</f>
        <v>-</v>
      </c>
      <c r="AS1443" s="177" t="str" cm="1">
        <f t="array" ref="AS1443">_xlfn.IFS($AR1443="-","-",OR($G1443="公衆街路灯A",$G1443="定額電灯"),_xlfn.XLOOKUP(AQ1443,削除禁止_電灯料金!$B:$B,削除禁止_電灯料金!$D:$D,0),1,"-")</f>
        <v>-</v>
      </c>
      <c r="AT1443" s="176">
        <f>IFERROR(IF(OR($G1443="公衆街路灯A",$G1443="定額電灯"),"-",ROUND((_xlfn.XLOOKUP($AQ1443,削除禁止_電灯料金!$B:$B,削除禁止_電灯料金!$E:$E)*AM1443/1000*$K1443*$L1443/12),2)),"-")</f>
        <v>0</v>
      </c>
      <c r="AU1443" s="177">
        <f>IFERROR(IF(OR($G1443="公衆街路灯A",$G1443="定額電灯"),"-",ROUND((AM1443/1000*$K1443*$L1443/12)*_xlfn.XLOOKUP($A1443,削除禁止_電灯料金!K:K,削除禁止_電灯料金!M:M,"-"),2)),"-")</f>
        <v>0</v>
      </c>
      <c r="AV1443" s="178">
        <f>IFERROR(IF(OR($G1443="公衆街路灯A",$G1443="定額電灯"),ROUND((((AR1443+AS1443)*AN1443))*12*_xlfn.XLOOKUP($A1443,削除禁止_電灯料金!K:K,削除禁止_電灯料金!N:N),0),ROUND((AT1443+AU1443)*AN1443*12*_xlfn.XLOOKUP($A1443,削除禁止_電灯料金!K:K,削除禁止_電灯料金!N:N),0)),0)</f>
        <v>0</v>
      </c>
      <c r="AW1443" s="145"/>
    </row>
    <row r="1444" spans="1:49" ht="30" customHeight="1">
      <c r="A1444" s="1">
        <v>22</v>
      </c>
      <c r="B1444" s="319" t="s">
        <v>1433</v>
      </c>
      <c r="C1444" s="42"/>
      <c r="D1444" s="146" t="s">
        <v>1458</v>
      </c>
      <c r="E1444" s="147" t="s">
        <v>71</v>
      </c>
      <c r="F1444" s="148" t="s">
        <v>1466</v>
      </c>
      <c r="G1444" s="148" t="s">
        <v>73</v>
      </c>
      <c r="H1444" s="149" t="s">
        <v>1453</v>
      </c>
      <c r="I1444" s="150"/>
      <c r="J1444" s="151"/>
      <c r="K1444" s="213">
        <v>16</v>
      </c>
      <c r="L1444" s="214">
        <v>359</v>
      </c>
      <c r="M1444" s="154" t="s">
        <v>1467</v>
      </c>
      <c r="N1444" s="119" t="s">
        <v>120</v>
      </c>
      <c r="O1444" s="120">
        <v>1</v>
      </c>
      <c r="P1444" s="155" t="s">
        <v>249</v>
      </c>
      <c r="Q1444" s="155">
        <v>0</v>
      </c>
      <c r="R1444" s="155">
        <v>0</v>
      </c>
      <c r="S1444" s="156">
        <v>0</v>
      </c>
      <c r="T1444" s="156" t="s">
        <v>509</v>
      </c>
      <c r="U1444" s="156" t="s">
        <v>1468</v>
      </c>
      <c r="V1444" s="157">
        <v>0</v>
      </c>
      <c r="W1444" s="158">
        <v>54</v>
      </c>
      <c r="X1444" s="159">
        <v>1</v>
      </c>
      <c r="Y1444" s="160">
        <v>1</v>
      </c>
      <c r="Z1444" s="161">
        <f t="shared" si="446"/>
        <v>25.847999999999999</v>
      </c>
      <c r="AA1444" s="155">
        <v>0</v>
      </c>
      <c r="AB1444" s="162" t="s">
        <v>80</v>
      </c>
      <c r="AC1444" s="163" t="s">
        <v>56</v>
      </c>
      <c r="AD1444" s="164" t="s">
        <v>56</v>
      </c>
      <c r="AE1444" s="163" t="s">
        <v>56</v>
      </c>
      <c r="AF1444" s="164">
        <f t="shared" si="447"/>
        <v>775.43999999999994</v>
      </c>
      <c r="AG1444" s="165">
        <f t="shared" si="448"/>
        <v>93052.799999999988</v>
      </c>
      <c r="AH1444" s="166" t="s">
        <v>81</v>
      </c>
      <c r="AI1444" s="167"/>
      <c r="AJ1444" s="168"/>
      <c r="AK1444" s="169"/>
      <c r="AL1444" s="170"/>
      <c r="AM1444" s="171"/>
      <c r="AN1444" s="172"/>
      <c r="AO1444" s="173">
        <f t="shared" si="449"/>
        <v>0</v>
      </c>
      <c r="AP1444" s="174" t="s">
        <v>82</v>
      </c>
      <c r="AQ1444" s="175" t="str" cm="1">
        <f t="array" ref="AQ1444">_xlfn.IFS(OR($G1444="公衆街路灯A",$G1444="定額電灯"),$G1444&amp;AP1444,COUNTIF(G1444,"*従量電灯*"),G1444,1,"-")</f>
        <v>従量電灯</v>
      </c>
      <c r="AR1444" s="176" t="str" cm="1">
        <f t="array" ref="AR1444">_xlfn.IFS($AN1444=0,"-",OR($AH1444="対象外",$AH1444="-"),"-",OR($G1444="公衆街路灯A",$G1444="定額電灯"),_xlfn.XLOOKUP($AQ1444,削除禁止_電灯料金!$B:$B,削除禁止_電灯料金!$E:$E,0),1,"-")</f>
        <v>-</v>
      </c>
      <c r="AS1444" s="177" t="str" cm="1">
        <f t="array" ref="AS1444">_xlfn.IFS($AR1444="-","-",OR($G1444="公衆街路灯A",$G1444="定額電灯"),_xlfn.XLOOKUP(AQ1444,削除禁止_電灯料金!$B:$B,削除禁止_電灯料金!$D:$D,0),1,"-")</f>
        <v>-</v>
      </c>
      <c r="AT1444" s="176">
        <f>IFERROR(IF(OR($G1444="公衆街路灯A",$G1444="定額電灯"),"-",ROUND((_xlfn.XLOOKUP($AQ1444,削除禁止_電灯料金!$B:$B,削除禁止_電灯料金!$E:$E)*AM1444/1000*$K1444*$L1444/12),2)),"-")</f>
        <v>0</v>
      </c>
      <c r="AU1444" s="177">
        <f>IFERROR(IF(OR($G1444="公衆街路灯A",$G1444="定額電灯"),"-",ROUND((AM1444/1000*$K1444*$L1444/12)*_xlfn.XLOOKUP($A1444,削除禁止_電灯料金!K:K,削除禁止_電灯料金!M:M,"-"),2)),"-")</f>
        <v>0</v>
      </c>
      <c r="AV1444" s="178">
        <f>IFERROR(IF(OR($G1444="公衆街路灯A",$G1444="定額電灯"),ROUND((((AR1444+AS1444)*AN1444))*12*_xlfn.XLOOKUP($A1444,削除禁止_電灯料金!K:K,削除禁止_電灯料金!N:N),0),ROUND((AT1444+AU1444)*AN1444*12*_xlfn.XLOOKUP($A1444,削除禁止_電灯料金!K:K,削除禁止_電灯料金!N:N),0)),0)</f>
        <v>0</v>
      </c>
      <c r="AW1444" s="145"/>
    </row>
    <row r="1445" spans="1:49" ht="30" customHeight="1">
      <c r="A1445" s="1">
        <v>22</v>
      </c>
      <c r="B1445" s="319" t="s">
        <v>1433</v>
      </c>
      <c r="C1445" s="42"/>
      <c r="D1445" s="146" t="s">
        <v>1458</v>
      </c>
      <c r="E1445" s="147" t="s">
        <v>71</v>
      </c>
      <c r="F1445" s="148" t="s">
        <v>1469</v>
      </c>
      <c r="G1445" s="148" t="s">
        <v>73</v>
      </c>
      <c r="H1445" s="149"/>
      <c r="I1445" s="150"/>
      <c r="J1445" s="151"/>
      <c r="K1445" s="213">
        <v>16</v>
      </c>
      <c r="L1445" s="214">
        <v>359</v>
      </c>
      <c r="M1445" s="154" t="s">
        <v>1462</v>
      </c>
      <c r="N1445" s="119" t="s">
        <v>134</v>
      </c>
      <c r="O1445" s="120">
        <v>1</v>
      </c>
      <c r="P1445" s="155" t="s">
        <v>135</v>
      </c>
      <c r="Q1445" s="155">
        <v>0</v>
      </c>
      <c r="R1445" s="155">
        <v>0</v>
      </c>
      <c r="S1445" s="156">
        <v>0</v>
      </c>
      <c r="T1445" s="156">
        <v>0</v>
      </c>
      <c r="U1445" s="156">
        <v>0</v>
      </c>
      <c r="V1445" s="157">
        <v>0</v>
      </c>
      <c r="W1445" s="158">
        <v>28</v>
      </c>
      <c r="X1445" s="159">
        <v>1</v>
      </c>
      <c r="Y1445" s="160">
        <v>1</v>
      </c>
      <c r="Z1445" s="161">
        <f t="shared" si="446"/>
        <v>13.402666666666667</v>
      </c>
      <c r="AA1445" s="155">
        <v>0</v>
      </c>
      <c r="AB1445" s="162" t="s">
        <v>80</v>
      </c>
      <c r="AC1445" s="163" t="s">
        <v>56</v>
      </c>
      <c r="AD1445" s="164" t="s">
        <v>56</v>
      </c>
      <c r="AE1445" s="163" t="s">
        <v>56</v>
      </c>
      <c r="AF1445" s="164">
        <f t="shared" si="447"/>
        <v>402.08</v>
      </c>
      <c r="AG1445" s="165">
        <f t="shared" si="448"/>
        <v>48249.599999999999</v>
      </c>
      <c r="AH1445" s="166" t="s">
        <v>81</v>
      </c>
      <c r="AI1445" s="167"/>
      <c r="AJ1445" s="168"/>
      <c r="AK1445" s="169"/>
      <c r="AL1445" s="170"/>
      <c r="AM1445" s="171"/>
      <c r="AN1445" s="172"/>
      <c r="AO1445" s="173">
        <f t="shared" si="449"/>
        <v>0</v>
      </c>
      <c r="AP1445" s="174" t="s">
        <v>82</v>
      </c>
      <c r="AQ1445" s="175" t="str" cm="1">
        <f t="array" ref="AQ1445">_xlfn.IFS(OR($G1445="公衆街路灯A",$G1445="定額電灯"),$G1445&amp;AP1445,COUNTIF(G1445,"*従量電灯*"),G1445,1,"-")</f>
        <v>従量電灯</v>
      </c>
      <c r="AR1445" s="176" t="str" cm="1">
        <f t="array" ref="AR1445">_xlfn.IFS($AN1445=0,"-",OR($AH1445="対象外",$AH1445="-"),"-",OR($G1445="公衆街路灯A",$G1445="定額電灯"),_xlfn.XLOOKUP($AQ1445,削除禁止_電灯料金!$B:$B,削除禁止_電灯料金!$E:$E,0),1,"-")</f>
        <v>-</v>
      </c>
      <c r="AS1445" s="177" t="str" cm="1">
        <f t="array" ref="AS1445">_xlfn.IFS($AR1445="-","-",OR($G1445="公衆街路灯A",$G1445="定額電灯"),_xlfn.XLOOKUP(AQ1445,削除禁止_電灯料金!$B:$B,削除禁止_電灯料金!$D:$D,0),1,"-")</f>
        <v>-</v>
      </c>
      <c r="AT1445" s="176">
        <f>IFERROR(IF(OR($G1445="公衆街路灯A",$G1445="定額電灯"),"-",ROUND((_xlfn.XLOOKUP($AQ1445,削除禁止_電灯料金!$B:$B,削除禁止_電灯料金!$E:$E)*AM1445/1000*$K1445*$L1445/12),2)),"-")</f>
        <v>0</v>
      </c>
      <c r="AU1445" s="177">
        <f>IFERROR(IF(OR($G1445="公衆街路灯A",$G1445="定額電灯"),"-",ROUND((AM1445/1000*$K1445*$L1445/12)*_xlfn.XLOOKUP($A1445,削除禁止_電灯料金!K:K,削除禁止_電灯料金!M:M,"-"),2)),"-")</f>
        <v>0</v>
      </c>
      <c r="AV1445" s="178">
        <f>IFERROR(IF(OR($G1445="公衆街路灯A",$G1445="定額電灯"),ROUND((((AR1445+AS1445)*AN1445))*12*_xlfn.XLOOKUP($A1445,削除禁止_電灯料金!K:K,削除禁止_電灯料金!N:N),0),ROUND((AT1445+AU1445)*AN1445*12*_xlfn.XLOOKUP($A1445,削除禁止_電灯料金!K:K,削除禁止_電灯料金!N:N),0)),0)</f>
        <v>0</v>
      </c>
      <c r="AW1445" s="145"/>
    </row>
    <row r="1446" spans="1:49" ht="30" customHeight="1">
      <c r="A1446" s="1">
        <v>22</v>
      </c>
      <c r="B1446" s="319" t="s">
        <v>1433</v>
      </c>
      <c r="C1446" s="42"/>
      <c r="D1446" s="146" t="s">
        <v>1470</v>
      </c>
      <c r="E1446" s="147" t="s">
        <v>71</v>
      </c>
      <c r="F1446" s="148" t="s">
        <v>1471</v>
      </c>
      <c r="G1446" s="148" t="s">
        <v>73</v>
      </c>
      <c r="H1446" s="149"/>
      <c r="I1446" s="150"/>
      <c r="J1446" s="151"/>
      <c r="K1446" s="213">
        <v>12</v>
      </c>
      <c r="L1446" s="214">
        <v>365</v>
      </c>
      <c r="M1446" s="154" t="s">
        <v>1472</v>
      </c>
      <c r="N1446" s="119" t="s">
        <v>172</v>
      </c>
      <c r="O1446" s="120">
        <v>1</v>
      </c>
      <c r="P1446" s="155" t="s">
        <v>450</v>
      </c>
      <c r="Q1446" s="155">
        <v>0</v>
      </c>
      <c r="R1446" s="155">
        <v>0</v>
      </c>
      <c r="S1446" s="156" t="s">
        <v>562</v>
      </c>
      <c r="T1446" s="156">
        <v>0</v>
      </c>
      <c r="U1446" s="156" t="s">
        <v>1473</v>
      </c>
      <c r="V1446" s="157">
        <v>0</v>
      </c>
      <c r="W1446" s="158">
        <v>36</v>
      </c>
      <c r="X1446" s="159">
        <v>1</v>
      </c>
      <c r="Y1446" s="160">
        <v>1</v>
      </c>
      <c r="Z1446" s="161">
        <f t="shared" si="446"/>
        <v>13.14</v>
      </c>
      <c r="AA1446" s="155">
        <v>0</v>
      </c>
      <c r="AB1446" s="162" t="s">
        <v>80</v>
      </c>
      <c r="AC1446" s="163" t="s">
        <v>56</v>
      </c>
      <c r="AD1446" s="164" t="s">
        <v>56</v>
      </c>
      <c r="AE1446" s="163" t="s">
        <v>56</v>
      </c>
      <c r="AF1446" s="164">
        <f t="shared" si="447"/>
        <v>394.20000000000005</v>
      </c>
      <c r="AG1446" s="165">
        <f t="shared" si="448"/>
        <v>47304.000000000007</v>
      </c>
      <c r="AH1446" s="166" t="s">
        <v>81</v>
      </c>
      <c r="AI1446" s="167"/>
      <c r="AJ1446" s="168"/>
      <c r="AK1446" s="169"/>
      <c r="AL1446" s="170"/>
      <c r="AM1446" s="171"/>
      <c r="AN1446" s="172"/>
      <c r="AO1446" s="173">
        <f t="shared" si="449"/>
        <v>0</v>
      </c>
      <c r="AP1446" s="174" t="s">
        <v>82</v>
      </c>
      <c r="AQ1446" s="175" t="str" cm="1">
        <f t="array" ref="AQ1446">_xlfn.IFS(OR($G1446="公衆街路灯A",$G1446="定額電灯"),$G1446&amp;AP1446,COUNTIF(G1446,"*従量電灯*"),G1446,1,"-")</f>
        <v>従量電灯</v>
      </c>
      <c r="AR1446" s="176" t="str" cm="1">
        <f t="array" ref="AR1446">_xlfn.IFS($AN1446=0,"-",OR($AH1446="対象外",$AH1446="-"),"-",OR($G1446="公衆街路灯A",$G1446="定額電灯"),_xlfn.XLOOKUP($AQ1446,削除禁止_電灯料金!$B:$B,削除禁止_電灯料金!$E:$E,0),1,"-")</f>
        <v>-</v>
      </c>
      <c r="AS1446" s="177" t="str" cm="1">
        <f t="array" ref="AS1446">_xlfn.IFS($AR1446="-","-",OR($G1446="公衆街路灯A",$G1446="定額電灯"),_xlfn.XLOOKUP(AQ1446,削除禁止_電灯料金!$B:$B,削除禁止_電灯料金!$D:$D,0),1,"-")</f>
        <v>-</v>
      </c>
      <c r="AT1446" s="176">
        <f>IFERROR(IF(OR($G1446="公衆街路灯A",$G1446="定額電灯"),"-",ROUND((_xlfn.XLOOKUP($AQ1446,削除禁止_電灯料金!$B:$B,削除禁止_電灯料金!$E:$E)*AM1446/1000*$K1446*$L1446/12),2)),"-")</f>
        <v>0</v>
      </c>
      <c r="AU1446" s="177">
        <f>IFERROR(IF(OR($G1446="公衆街路灯A",$G1446="定額電灯"),"-",ROUND((AM1446/1000*$K1446*$L1446/12)*_xlfn.XLOOKUP($A1446,削除禁止_電灯料金!K:K,削除禁止_電灯料金!M:M,"-"),2)),"-")</f>
        <v>0</v>
      </c>
      <c r="AV1446" s="178">
        <f>IFERROR(IF(OR($G1446="公衆街路灯A",$G1446="定額電灯"),ROUND((((AR1446+AS1446)*AN1446))*12*_xlfn.XLOOKUP($A1446,削除禁止_電灯料金!K:K,削除禁止_電灯料金!N:N),0),ROUND((AT1446+AU1446)*AN1446*12*_xlfn.XLOOKUP($A1446,削除禁止_電灯料金!K:K,削除禁止_電灯料金!N:N),0)),0)</f>
        <v>0</v>
      </c>
      <c r="AW1446" s="145"/>
    </row>
    <row r="1447" spans="1:49" ht="30" customHeight="1">
      <c r="A1447" s="1">
        <v>22</v>
      </c>
      <c r="B1447" s="319" t="s">
        <v>1433</v>
      </c>
      <c r="C1447" s="42"/>
      <c r="D1447" s="146" t="s">
        <v>1470</v>
      </c>
      <c r="E1447" s="147" t="s">
        <v>71</v>
      </c>
      <c r="F1447" s="148" t="s">
        <v>1474</v>
      </c>
      <c r="G1447" s="148" t="s">
        <v>73</v>
      </c>
      <c r="H1447" s="149"/>
      <c r="I1447" s="150"/>
      <c r="J1447" s="151"/>
      <c r="K1447" s="213">
        <v>12</v>
      </c>
      <c r="L1447" s="214">
        <v>365</v>
      </c>
      <c r="M1447" s="154" t="s">
        <v>1472</v>
      </c>
      <c r="N1447" s="119" t="s">
        <v>172</v>
      </c>
      <c r="O1447" s="120">
        <v>1</v>
      </c>
      <c r="P1447" s="155" t="s">
        <v>450</v>
      </c>
      <c r="Q1447" s="155">
        <v>0</v>
      </c>
      <c r="R1447" s="155">
        <v>0</v>
      </c>
      <c r="S1447" s="156" t="s">
        <v>562</v>
      </c>
      <c r="T1447" s="156">
        <v>0</v>
      </c>
      <c r="U1447" s="156" t="s">
        <v>1473</v>
      </c>
      <c r="V1447" s="157">
        <v>0</v>
      </c>
      <c r="W1447" s="158">
        <v>36</v>
      </c>
      <c r="X1447" s="159">
        <v>1</v>
      </c>
      <c r="Y1447" s="160">
        <v>1</v>
      </c>
      <c r="Z1447" s="161">
        <f t="shared" si="446"/>
        <v>13.14</v>
      </c>
      <c r="AA1447" s="155">
        <v>0</v>
      </c>
      <c r="AB1447" s="162" t="s">
        <v>80</v>
      </c>
      <c r="AC1447" s="163" t="s">
        <v>56</v>
      </c>
      <c r="AD1447" s="164" t="s">
        <v>56</v>
      </c>
      <c r="AE1447" s="163" t="s">
        <v>56</v>
      </c>
      <c r="AF1447" s="164">
        <f t="shared" si="447"/>
        <v>394.20000000000005</v>
      </c>
      <c r="AG1447" s="165">
        <f t="shared" si="448"/>
        <v>47304.000000000007</v>
      </c>
      <c r="AH1447" s="166" t="s">
        <v>81</v>
      </c>
      <c r="AI1447" s="167"/>
      <c r="AJ1447" s="168"/>
      <c r="AK1447" s="169"/>
      <c r="AL1447" s="170"/>
      <c r="AM1447" s="171"/>
      <c r="AN1447" s="172"/>
      <c r="AO1447" s="173">
        <f t="shared" si="449"/>
        <v>0</v>
      </c>
      <c r="AP1447" s="174" t="s">
        <v>82</v>
      </c>
      <c r="AQ1447" s="175" t="str" cm="1">
        <f t="array" ref="AQ1447">_xlfn.IFS(OR($G1447="公衆街路灯A",$G1447="定額電灯"),$G1447&amp;AP1447,COUNTIF(G1447,"*従量電灯*"),G1447,1,"-")</f>
        <v>従量電灯</v>
      </c>
      <c r="AR1447" s="176" t="str" cm="1">
        <f t="array" ref="AR1447">_xlfn.IFS($AN1447=0,"-",OR($AH1447="対象外",$AH1447="-"),"-",OR($G1447="公衆街路灯A",$G1447="定額電灯"),_xlfn.XLOOKUP($AQ1447,削除禁止_電灯料金!$B:$B,削除禁止_電灯料金!$E:$E,0),1,"-")</f>
        <v>-</v>
      </c>
      <c r="AS1447" s="177" t="str" cm="1">
        <f t="array" ref="AS1447">_xlfn.IFS($AR1447="-","-",OR($G1447="公衆街路灯A",$G1447="定額電灯"),_xlfn.XLOOKUP(AQ1447,削除禁止_電灯料金!$B:$B,削除禁止_電灯料金!$D:$D,0),1,"-")</f>
        <v>-</v>
      </c>
      <c r="AT1447" s="176">
        <f>IFERROR(IF(OR($G1447="公衆街路灯A",$G1447="定額電灯"),"-",ROUND((_xlfn.XLOOKUP($AQ1447,削除禁止_電灯料金!$B:$B,削除禁止_電灯料金!$E:$E)*AM1447/1000*$K1447*$L1447/12),2)),"-")</f>
        <v>0</v>
      </c>
      <c r="AU1447" s="177">
        <f>IFERROR(IF(OR($G1447="公衆街路灯A",$G1447="定額電灯"),"-",ROUND((AM1447/1000*$K1447*$L1447/12)*_xlfn.XLOOKUP($A1447,削除禁止_電灯料金!K:K,削除禁止_電灯料金!M:M,"-"),2)),"-")</f>
        <v>0</v>
      </c>
      <c r="AV1447" s="178">
        <f>IFERROR(IF(OR($G1447="公衆街路灯A",$G1447="定額電灯"),ROUND((((AR1447+AS1447)*AN1447))*12*_xlfn.XLOOKUP($A1447,削除禁止_電灯料金!K:K,削除禁止_電灯料金!N:N),0),ROUND((AT1447+AU1447)*AN1447*12*_xlfn.XLOOKUP($A1447,削除禁止_電灯料金!K:K,削除禁止_電灯料金!N:N),0)),0)</f>
        <v>0</v>
      </c>
      <c r="AW1447" s="145"/>
    </row>
    <row r="1448" spans="1:49" ht="30" customHeight="1">
      <c r="A1448" s="1">
        <v>22</v>
      </c>
      <c r="B1448" s="319" t="s">
        <v>1433</v>
      </c>
      <c r="C1448" s="42"/>
      <c r="D1448" s="146" t="s">
        <v>1470</v>
      </c>
      <c r="E1448" s="147" t="s">
        <v>71</v>
      </c>
      <c r="F1448" s="148" t="s">
        <v>103</v>
      </c>
      <c r="G1448" s="148" t="s">
        <v>73</v>
      </c>
      <c r="H1448" s="149"/>
      <c r="I1448" s="150"/>
      <c r="J1448" s="151"/>
      <c r="K1448" s="213">
        <v>12</v>
      </c>
      <c r="L1448" s="214">
        <v>365</v>
      </c>
      <c r="M1448" s="154" t="s">
        <v>1472</v>
      </c>
      <c r="N1448" s="119" t="s">
        <v>172</v>
      </c>
      <c r="O1448" s="120">
        <v>1</v>
      </c>
      <c r="P1448" s="155" t="s">
        <v>450</v>
      </c>
      <c r="Q1448" s="155">
        <v>0</v>
      </c>
      <c r="R1448" s="155">
        <v>0</v>
      </c>
      <c r="S1448" s="156" t="s">
        <v>562</v>
      </c>
      <c r="T1448" s="156">
        <v>0</v>
      </c>
      <c r="U1448" s="156" t="s">
        <v>1473</v>
      </c>
      <c r="V1448" s="157">
        <v>0</v>
      </c>
      <c r="W1448" s="158">
        <v>36</v>
      </c>
      <c r="X1448" s="159">
        <v>1</v>
      </c>
      <c r="Y1448" s="160">
        <v>1</v>
      </c>
      <c r="Z1448" s="161">
        <f t="shared" si="446"/>
        <v>13.14</v>
      </c>
      <c r="AA1448" s="155">
        <v>0</v>
      </c>
      <c r="AB1448" s="162" t="s">
        <v>80</v>
      </c>
      <c r="AC1448" s="163" t="s">
        <v>56</v>
      </c>
      <c r="AD1448" s="164" t="s">
        <v>56</v>
      </c>
      <c r="AE1448" s="163" t="s">
        <v>56</v>
      </c>
      <c r="AF1448" s="164">
        <f t="shared" si="447"/>
        <v>394.20000000000005</v>
      </c>
      <c r="AG1448" s="165">
        <f t="shared" si="448"/>
        <v>47304.000000000007</v>
      </c>
      <c r="AH1448" s="166" t="s">
        <v>81</v>
      </c>
      <c r="AI1448" s="167"/>
      <c r="AJ1448" s="168"/>
      <c r="AK1448" s="169"/>
      <c r="AL1448" s="170"/>
      <c r="AM1448" s="171"/>
      <c r="AN1448" s="172"/>
      <c r="AO1448" s="173">
        <f t="shared" si="449"/>
        <v>0</v>
      </c>
      <c r="AP1448" s="174" t="s">
        <v>82</v>
      </c>
      <c r="AQ1448" s="175" t="str" cm="1">
        <f t="array" ref="AQ1448">_xlfn.IFS(OR($G1448="公衆街路灯A",$G1448="定額電灯"),$G1448&amp;AP1448,COUNTIF(G1448,"*従量電灯*"),G1448,1,"-")</f>
        <v>従量電灯</v>
      </c>
      <c r="AR1448" s="176" t="str" cm="1">
        <f t="array" ref="AR1448">_xlfn.IFS($AN1448=0,"-",OR($AH1448="対象外",$AH1448="-"),"-",OR($G1448="公衆街路灯A",$G1448="定額電灯"),_xlfn.XLOOKUP($AQ1448,削除禁止_電灯料金!$B:$B,削除禁止_電灯料金!$E:$E,0),1,"-")</f>
        <v>-</v>
      </c>
      <c r="AS1448" s="177" t="str" cm="1">
        <f t="array" ref="AS1448">_xlfn.IFS($AR1448="-","-",OR($G1448="公衆街路灯A",$G1448="定額電灯"),_xlfn.XLOOKUP(AQ1448,削除禁止_電灯料金!$B:$B,削除禁止_電灯料金!$D:$D,0),1,"-")</f>
        <v>-</v>
      </c>
      <c r="AT1448" s="176">
        <f>IFERROR(IF(OR($G1448="公衆街路灯A",$G1448="定額電灯"),"-",ROUND((_xlfn.XLOOKUP($AQ1448,削除禁止_電灯料金!$B:$B,削除禁止_電灯料金!$E:$E)*AM1448/1000*$K1448*$L1448/12),2)),"-")</f>
        <v>0</v>
      </c>
      <c r="AU1448" s="177">
        <f>IFERROR(IF(OR($G1448="公衆街路灯A",$G1448="定額電灯"),"-",ROUND((AM1448/1000*$K1448*$L1448/12)*_xlfn.XLOOKUP($A1448,削除禁止_電灯料金!K:K,削除禁止_電灯料金!M:M,"-"),2)),"-")</f>
        <v>0</v>
      </c>
      <c r="AV1448" s="178">
        <f>IFERROR(IF(OR($G1448="公衆街路灯A",$G1448="定額電灯"),ROUND((((AR1448+AS1448)*AN1448))*12*_xlfn.XLOOKUP($A1448,削除禁止_電灯料金!K:K,削除禁止_電灯料金!N:N),0),ROUND((AT1448+AU1448)*AN1448*12*_xlfn.XLOOKUP($A1448,削除禁止_電灯料金!K:K,削除禁止_電灯料金!N:N),0)),0)</f>
        <v>0</v>
      </c>
      <c r="AW1448" s="145"/>
    </row>
    <row r="1449" spans="1:49" ht="30" customHeight="1">
      <c r="A1449" s="1">
        <v>22</v>
      </c>
      <c r="B1449" s="319" t="s">
        <v>1433</v>
      </c>
      <c r="C1449" s="42"/>
      <c r="D1449" s="146" t="s">
        <v>1470</v>
      </c>
      <c r="E1449" s="147" t="s">
        <v>71</v>
      </c>
      <c r="F1449" s="148" t="s">
        <v>1475</v>
      </c>
      <c r="G1449" s="148" t="s">
        <v>73</v>
      </c>
      <c r="H1449" s="149"/>
      <c r="I1449" s="150"/>
      <c r="J1449" s="151"/>
      <c r="K1449" s="213">
        <v>12</v>
      </c>
      <c r="L1449" s="214">
        <v>365</v>
      </c>
      <c r="M1449" s="154" t="s">
        <v>1476</v>
      </c>
      <c r="N1449" s="119" t="s">
        <v>172</v>
      </c>
      <c r="O1449" s="120">
        <v>1</v>
      </c>
      <c r="P1449" s="155" t="s">
        <v>657</v>
      </c>
      <c r="Q1449" s="155">
        <v>0</v>
      </c>
      <c r="R1449" s="155">
        <v>0</v>
      </c>
      <c r="S1449" s="156" t="s">
        <v>1477</v>
      </c>
      <c r="T1449" s="156">
        <v>0</v>
      </c>
      <c r="U1449" s="156" t="s">
        <v>1478</v>
      </c>
      <c r="V1449" s="157">
        <v>0</v>
      </c>
      <c r="W1449" s="158">
        <v>34</v>
      </c>
      <c r="X1449" s="159">
        <v>2</v>
      </c>
      <c r="Y1449" s="160">
        <v>2</v>
      </c>
      <c r="Z1449" s="161">
        <f t="shared" si="446"/>
        <v>24.82</v>
      </c>
      <c r="AA1449" s="155">
        <v>0</v>
      </c>
      <c r="AB1449" s="162" t="s">
        <v>80</v>
      </c>
      <c r="AC1449" s="163" t="s">
        <v>56</v>
      </c>
      <c r="AD1449" s="164" t="s">
        <v>56</v>
      </c>
      <c r="AE1449" s="163" t="s">
        <v>56</v>
      </c>
      <c r="AF1449" s="164">
        <f t="shared" si="447"/>
        <v>372.3</v>
      </c>
      <c r="AG1449" s="165">
        <f t="shared" si="448"/>
        <v>89352</v>
      </c>
      <c r="AH1449" s="166" t="s">
        <v>81</v>
      </c>
      <c r="AI1449" s="167"/>
      <c r="AJ1449" s="168"/>
      <c r="AK1449" s="169"/>
      <c r="AL1449" s="170"/>
      <c r="AM1449" s="171"/>
      <c r="AN1449" s="172"/>
      <c r="AO1449" s="173">
        <f t="shared" si="449"/>
        <v>0</v>
      </c>
      <c r="AP1449" s="174" t="s">
        <v>82</v>
      </c>
      <c r="AQ1449" s="175" t="str" cm="1">
        <f t="array" ref="AQ1449">_xlfn.IFS(OR($G1449="公衆街路灯A",$G1449="定額電灯"),$G1449&amp;AP1449,COUNTIF(G1449,"*従量電灯*"),G1449,1,"-")</f>
        <v>従量電灯</v>
      </c>
      <c r="AR1449" s="176" t="str" cm="1">
        <f t="array" ref="AR1449">_xlfn.IFS($AN1449=0,"-",OR($AH1449="対象外",$AH1449="-"),"-",OR($G1449="公衆街路灯A",$G1449="定額電灯"),_xlfn.XLOOKUP($AQ1449,削除禁止_電灯料金!$B:$B,削除禁止_電灯料金!$E:$E,0),1,"-")</f>
        <v>-</v>
      </c>
      <c r="AS1449" s="177" t="str" cm="1">
        <f t="array" ref="AS1449">_xlfn.IFS($AR1449="-","-",OR($G1449="公衆街路灯A",$G1449="定額電灯"),_xlfn.XLOOKUP(AQ1449,削除禁止_電灯料金!$B:$B,削除禁止_電灯料金!$D:$D,0),1,"-")</f>
        <v>-</v>
      </c>
      <c r="AT1449" s="176">
        <f>IFERROR(IF(OR($G1449="公衆街路灯A",$G1449="定額電灯"),"-",ROUND((_xlfn.XLOOKUP($AQ1449,削除禁止_電灯料金!$B:$B,削除禁止_電灯料金!$E:$E)*AM1449/1000*$K1449*$L1449/12),2)),"-")</f>
        <v>0</v>
      </c>
      <c r="AU1449" s="177">
        <f>IFERROR(IF(OR($G1449="公衆街路灯A",$G1449="定額電灯"),"-",ROUND((AM1449/1000*$K1449*$L1449/12)*_xlfn.XLOOKUP($A1449,削除禁止_電灯料金!K:K,削除禁止_電灯料金!M:M,"-"),2)),"-")</f>
        <v>0</v>
      </c>
      <c r="AV1449" s="178">
        <f>IFERROR(IF(OR($G1449="公衆街路灯A",$G1449="定額電灯"),ROUND((((AR1449+AS1449)*AN1449))*12*_xlfn.XLOOKUP($A1449,削除禁止_電灯料金!K:K,削除禁止_電灯料金!N:N),0),ROUND((AT1449+AU1449)*AN1449*12*_xlfn.XLOOKUP($A1449,削除禁止_電灯料金!K:K,削除禁止_電灯料金!N:N),0)),0)</f>
        <v>0</v>
      </c>
      <c r="AW1449" s="145"/>
    </row>
    <row r="1450" spans="1:49" ht="30" customHeight="1">
      <c r="A1450" s="1">
        <v>22</v>
      </c>
      <c r="B1450" s="319" t="s">
        <v>1433</v>
      </c>
      <c r="C1450" s="42"/>
      <c r="D1450" s="146" t="s">
        <v>1470</v>
      </c>
      <c r="E1450" s="147" t="s">
        <v>71</v>
      </c>
      <c r="F1450" s="148" t="s">
        <v>1479</v>
      </c>
      <c r="G1450" s="148" t="s">
        <v>73</v>
      </c>
      <c r="H1450" s="149"/>
      <c r="I1450" s="150"/>
      <c r="J1450" s="151"/>
      <c r="K1450" s="213">
        <v>12</v>
      </c>
      <c r="L1450" s="214">
        <v>365</v>
      </c>
      <c r="M1450" s="154" t="s">
        <v>1480</v>
      </c>
      <c r="N1450" s="119" t="s">
        <v>210</v>
      </c>
      <c r="O1450" s="120">
        <v>1</v>
      </c>
      <c r="P1450" s="155" t="s">
        <v>135</v>
      </c>
      <c r="Q1450" s="155">
        <v>0</v>
      </c>
      <c r="R1450" s="155">
        <v>0</v>
      </c>
      <c r="S1450" s="156" t="s">
        <v>1481</v>
      </c>
      <c r="T1450" s="156">
        <v>0</v>
      </c>
      <c r="U1450" s="156">
        <v>0</v>
      </c>
      <c r="V1450" s="157">
        <v>0</v>
      </c>
      <c r="W1450" s="158">
        <v>28</v>
      </c>
      <c r="X1450" s="159">
        <v>1</v>
      </c>
      <c r="Y1450" s="160">
        <v>1</v>
      </c>
      <c r="Z1450" s="161">
        <f t="shared" si="446"/>
        <v>10.220000000000001</v>
      </c>
      <c r="AA1450" s="155">
        <v>0</v>
      </c>
      <c r="AB1450" s="162" t="s">
        <v>80</v>
      </c>
      <c r="AC1450" s="163" t="s">
        <v>56</v>
      </c>
      <c r="AD1450" s="164" t="s">
        <v>56</v>
      </c>
      <c r="AE1450" s="163" t="s">
        <v>56</v>
      </c>
      <c r="AF1450" s="164">
        <f t="shared" si="447"/>
        <v>306.60000000000002</v>
      </c>
      <c r="AG1450" s="165">
        <f t="shared" si="448"/>
        <v>36792</v>
      </c>
      <c r="AH1450" s="166" t="s">
        <v>81</v>
      </c>
      <c r="AI1450" s="167"/>
      <c r="AJ1450" s="168"/>
      <c r="AK1450" s="169"/>
      <c r="AL1450" s="170"/>
      <c r="AM1450" s="171"/>
      <c r="AN1450" s="172"/>
      <c r="AO1450" s="173">
        <f t="shared" si="449"/>
        <v>0</v>
      </c>
      <c r="AP1450" s="174" t="s">
        <v>82</v>
      </c>
      <c r="AQ1450" s="175" t="str" cm="1">
        <f t="array" ref="AQ1450">_xlfn.IFS(OR($G1450="公衆街路灯A",$G1450="定額電灯"),$G1450&amp;AP1450,COUNTIF(G1450,"*従量電灯*"),G1450,1,"-")</f>
        <v>従量電灯</v>
      </c>
      <c r="AR1450" s="176" t="str" cm="1">
        <f t="array" ref="AR1450">_xlfn.IFS($AN1450=0,"-",OR($AH1450="対象外",$AH1450="-"),"-",OR($G1450="公衆街路灯A",$G1450="定額電灯"),_xlfn.XLOOKUP($AQ1450,削除禁止_電灯料金!$B:$B,削除禁止_電灯料金!$E:$E,0),1,"-")</f>
        <v>-</v>
      </c>
      <c r="AS1450" s="177" t="str" cm="1">
        <f t="array" ref="AS1450">_xlfn.IFS($AR1450="-","-",OR($G1450="公衆街路灯A",$G1450="定額電灯"),_xlfn.XLOOKUP(AQ1450,削除禁止_電灯料金!$B:$B,削除禁止_電灯料金!$D:$D,0),1,"-")</f>
        <v>-</v>
      </c>
      <c r="AT1450" s="176">
        <f>IFERROR(IF(OR($G1450="公衆街路灯A",$G1450="定額電灯"),"-",ROUND((_xlfn.XLOOKUP($AQ1450,削除禁止_電灯料金!$B:$B,削除禁止_電灯料金!$E:$E)*AM1450/1000*$K1450*$L1450/12),2)),"-")</f>
        <v>0</v>
      </c>
      <c r="AU1450" s="177">
        <f>IFERROR(IF(OR($G1450="公衆街路灯A",$G1450="定額電灯"),"-",ROUND((AM1450/1000*$K1450*$L1450/12)*_xlfn.XLOOKUP($A1450,削除禁止_電灯料金!K:K,削除禁止_電灯料金!M:M,"-"),2)),"-")</f>
        <v>0</v>
      </c>
      <c r="AV1450" s="178">
        <f>IFERROR(IF(OR($G1450="公衆街路灯A",$G1450="定額電灯"),ROUND((((AR1450+AS1450)*AN1450))*12*_xlfn.XLOOKUP($A1450,削除禁止_電灯料金!K:K,削除禁止_電灯料金!N:N),0),ROUND((AT1450+AU1450)*AN1450*12*_xlfn.XLOOKUP($A1450,削除禁止_電灯料金!K:K,削除禁止_電灯料金!N:N),0)),0)</f>
        <v>0</v>
      </c>
      <c r="AW1450" s="145"/>
    </row>
    <row r="1451" spans="1:49" ht="30" customHeight="1">
      <c r="A1451" s="1">
        <v>22</v>
      </c>
      <c r="B1451" s="319" t="s">
        <v>1433</v>
      </c>
      <c r="C1451" s="42"/>
      <c r="D1451" s="146" t="s">
        <v>1470</v>
      </c>
      <c r="E1451" s="147" t="s">
        <v>71</v>
      </c>
      <c r="F1451" s="148" t="s">
        <v>1479</v>
      </c>
      <c r="G1451" s="148" t="s">
        <v>73</v>
      </c>
      <c r="H1451" s="149" t="s">
        <v>1453</v>
      </c>
      <c r="I1451" s="150"/>
      <c r="J1451" s="151"/>
      <c r="K1451" s="213">
        <v>12</v>
      </c>
      <c r="L1451" s="214">
        <v>365</v>
      </c>
      <c r="M1451" s="154" t="s">
        <v>1482</v>
      </c>
      <c r="N1451" s="119" t="s">
        <v>120</v>
      </c>
      <c r="O1451" s="120">
        <v>1</v>
      </c>
      <c r="P1451" s="155" t="s">
        <v>135</v>
      </c>
      <c r="Q1451" s="155">
        <v>0</v>
      </c>
      <c r="R1451" s="155">
        <v>0</v>
      </c>
      <c r="S1451" s="156" t="s">
        <v>562</v>
      </c>
      <c r="T1451" s="156">
        <v>0</v>
      </c>
      <c r="U1451" s="156" t="s">
        <v>442</v>
      </c>
      <c r="V1451" s="157">
        <v>0</v>
      </c>
      <c r="W1451" s="158">
        <v>28</v>
      </c>
      <c r="X1451" s="159">
        <v>2</v>
      </c>
      <c r="Y1451" s="160">
        <v>2</v>
      </c>
      <c r="Z1451" s="161">
        <f t="shared" si="446"/>
        <v>20.440000000000001</v>
      </c>
      <c r="AA1451" s="155">
        <v>0</v>
      </c>
      <c r="AB1451" s="162" t="s">
        <v>80</v>
      </c>
      <c r="AC1451" s="163" t="s">
        <v>56</v>
      </c>
      <c r="AD1451" s="164" t="s">
        <v>56</v>
      </c>
      <c r="AE1451" s="163" t="s">
        <v>56</v>
      </c>
      <c r="AF1451" s="164">
        <f t="shared" si="447"/>
        <v>306.60000000000002</v>
      </c>
      <c r="AG1451" s="165">
        <f t="shared" si="448"/>
        <v>73584</v>
      </c>
      <c r="AH1451" s="166" t="s">
        <v>81</v>
      </c>
      <c r="AI1451" s="167"/>
      <c r="AJ1451" s="168"/>
      <c r="AK1451" s="169"/>
      <c r="AL1451" s="170"/>
      <c r="AM1451" s="171"/>
      <c r="AN1451" s="172"/>
      <c r="AO1451" s="173">
        <f t="shared" si="449"/>
        <v>0</v>
      </c>
      <c r="AP1451" s="174" t="s">
        <v>82</v>
      </c>
      <c r="AQ1451" s="175" t="str" cm="1">
        <f t="array" ref="AQ1451">_xlfn.IFS(OR($G1451="公衆街路灯A",$G1451="定額電灯"),$G1451&amp;AP1451,COUNTIF(G1451,"*従量電灯*"),G1451,1,"-")</f>
        <v>従量電灯</v>
      </c>
      <c r="AR1451" s="176" t="str" cm="1">
        <f t="array" ref="AR1451">_xlfn.IFS($AN1451=0,"-",OR($AH1451="対象外",$AH1451="-"),"-",OR($G1451="公衆街路灯A",$G1451="定額電灯"),_xlfn.XLOOKUP($AQ1451,削除禁止_電灯料金!$B:$B,削除禁止_電灯料金!$E:$E,0),1,"-")</f>
        <v>-</v>
      </c>
      <c r="AS1451" s="177" t="str" cm="1">
        <f t="array" ref="AS1451">_xlfn.IFS($AR1451="-","-",OR($G1451="公衆街路灯A",$G1451="定額電灯"),_xlfn.XLOOKUP(AQ1451,削除禁止_電灯料金!$B:$B,削除禁止_電灯料金!$D:$D,0),1,"-")</f>
        <v>-</v>
      </c>
      <c r="AT1451" s="176">
        <f>IFERROR(IF(OR($G1451="公衆街路灯A",$G1451="定額電灯"),"-",ROUND((_xlfn.XLOOKUP($AQ1451,削除禁止_電灯料金!$B:$B,削除禁止_電灯料金!$E:$E)*AM1451/1000*$K1451*$L1451/12),2)),"-")</f>
        <v>0</v>
      </c>
      <c r="AU1451" s="177">
        <f>IFERROR(IF(OR($G1451="公衆街路灯A",$G1451="定額電灯"),"-",ROUND((AM1451/1000*$K1451*$L1451/12)*_xlfn.XLOOKUP($A1451,削除禁止_電灯料金!K:K,削除禁止_電灯料金!M:M,"-"),2)),"-")</f>
        <v>0</v>
      </c>
      <c r="AV1451" s="178">
        <f>IFERROR(IF(OR($G1451="公衆街路灯A",$G1451="定額電灯"),ROUND((((AR1451+AS1451)*AN1451))*12*_xlfn.XLOOKUP($A1451,削除禁止_電灯料金!K:K,削除禁止_電灯料金!N:N),0),ROUND((AT1451+AU1451)*AN1451*12*_xlfn.XLOOKUP($A1451,削除禁止_電灯料金!K:K,削除禁止_電灯料金!N:N),0)),0)</f>
        <v>0</v>
      </c>
      <c r="AW1451" s="145"/>
    </row>
    <row r="1452" spans="1:49" ht="30" customHeight="1">
      <c r="A1452" s="1">
        <v>22</v>
      </c>
      <c r="B1452" s="319" t="s">
        <v>1433</v>
      </c>
      <c r="C1452" s="42"/>
      <c r="D1452" s="146" t="s">
        <v>1470</v>
      </c>
      <c r="E1452" s="147" t="s">
        <v>71</v>
      </c>
      <c r="F1452" s="148" t="s">
        <v>1483</v>
      </c>
      <c r="G1452" s="148" t="s">
        <v>73</v>
      </c>
      <c r="H1452" s="149"/>
      <c r="I1452" s="150"/>
      <c r="J1452" s="151"/>
      <c r="K1452" s="213">
        <v>12</v>
      </c>
      <c r="L1452" s="214">
        <v>365</v>
      </c>
      <c r="M1452" s="154" t="s">
        <v>1476</v>
      </c>
      <c r="N1452" s="119" t="s">
        <v>172</v>
      </c>
      <c r="O1452" s="120">
        <v>1</v>
      </c>
      <c r="P1452" s="155" t="s">
        <v>657</v>
      </c>
      <c r="Q1452" s="155">
        <v>0</v>
      </c>
      <c r="R1452" s="155">
        <v>0</v>
      </c>
      <c r="S1452" s="156" t="s">
        <v>1477</v>
      </c>
      <c r="T1452" s="156">
        <v>0</v>
      </c>
      <c r="U1452" s="156" t="s">
        <v>1478</v>
      </c>
      <c r="V1452" s="157">
        <v>0</v>
      </c>
      <c r="W1452" s="158">
        <v>34</v>
      </c>
      <c r="X1452" s="159">
        <v>3</v>
      </c>
      <c r="Y1452" s="160">
        <v>3</v>
      </c>
      <c r="Z1452" s="161">
        <f t="shared" si="446"/>
        <v>37.229999999999997</v>
      </c>
      <c r="AA1452" s="155">
        <v>0</v>
      </c>
      <c r="AB1452" s="162" t="s">
        <v>80</v>
      </c>
      <c r="AC1452" s="163" t="s">
        <v>56</v>
      </c>
      <c r="AD1452" s="164" t="s">
        <v>56</v>
      </c>
      <c r="AE1452" s="163" t="s">
        <v>56</v>
      </c>
      <c r="AF1452" s="164">
        <f t="shared" si="447"/>
        <v>372.29999999999995</v>
      </c>
      <c r="AG1452" s="165">
        <f t="shared" si="448"/>
        <v>134027.99999999997</v>
      </c>
      <c r="AH1452" s="166" t="s">
        <v>81</v>
      </c>
      <c r="AI1452" s="167"/>
      <c r="AJ1452" s="168"/>
      <c r="AK1452" s="169"/>
      <c r="AL1452" s="170"/>
      <c r="AM1452" s="171"/>
      <c r="AN1452" s="172"/>
      <c r="AO1452" s="173">
        <f t="shared" si="449"/>
        <v>0</v>
      </c>
      <c r="AP1452" s="174" t="s">
        <v>82</v>
      </c>
      <c r="AQ1452" s="175" t="str" cm="1">
        <f t="array" ref="AQ1452">_xlfn.IFS(OR($G1452="公衆街路灯A",$G1452="定額電灯"),$G1452&amp;AP1452,COUNTIF(G1452,"*従量電灯*"),G1452,1,"-")</f>
        <v>従量電灯</v>
      </c>
      <c r="AR1452" s="176" t="str" cm="1">
        <f t="array" ref="AR1452">_xlfn.IFS($AN1452=0,"-",OR($AH1452="対象外",$AH1452="-"),"-",OR($G1452="公衆街路灯A",$G1452="定額電灯"),_xlfn.XLOOKUP($AQ1452,削除禁止_電灯料金!$B:$B,削除禁止_電灯料金!$E:$E,0),1,"-")</f>
        <v>-</v>
      </c>
      <c r="AS1452" s="177" t="str" cm="1">
        <f t="array" ref="AS1452">_xlfn.IFS($AR1452="-","-",OR($G1452="公衆街路灯A",$G1452="定額電灯"),_xlfn.XLOOKUP(AQ1452,削除禁止_電灯料金!$B:$B,削除禁止_電灯料金!$D:$D,0),1,"-")</f>
        <v>-</v>
      </c>
      <c r="AT1452" s="176">
        <f>IFERROR(IF(OR($G1452="公衆街路灯A",$G1452="定額電灯"),"-",ROUND((_xlfn.XLOOKUP($AQ1452,削除禁止_電灯料金!$B:$B,削除禁止_電灯料金!$E:$E)*AM1452/1000*$K1452*$L1452/12),2)),"-")</f>
        <v>0</v>
      </c>
      <c r="AU1452" s="177">
        <f>IFERROR(IF(OR($G1452="公衆街路灯A",$G1452="定額電灯"),"-",ROUND((AM1452/1000*$K1452*$L1452/12)*_xlfn.XLOOKUP($A1452,削除禁止_電灯料金!K:K,削除禁止_電灯料金!M:M,"-"),2)),"-")</f>
        <v>0</v>
      </c>
      <c r="AV1452" s="178">
        <f>IFERROR(IF(OR($G1452="公衆街路灯A",$G1452="定額電灯"),ROUND((((AR1452+AS1452)*AN1452))*12*_xlfn.XLOOKUP($A1452,削除禁止_電灯料金!K:K,削除禁止_電灯料金!N:N),0),ROUND((AT1452+AU1452)*AN1452*12*_xlfn.XLOOKUP($A1452,削除禁止_電灯料金!K:K,削除禁止_電灯料金!N:N),0)),0)</f>
        <v>0</v>
      </c>
      <c r="AW1452" s="145"/>
    </row>
    <row r="1453" spans="1:49" ht="30" customHeight="1">
      <c r="A1453" s="1">
        <v>22</v>
      </c>
      <c r="B1453" s="319" t="s">
        <v>1433</v>
      </c>
      <c r="C1453" s="42"/>
      <c r="D1453" s="146" t="s">
        <v>1470</v>
      </c>
      <c r="E1453" s="147" t="s">
        <v>71</v>
      </c>
      <c r="F1453" s="148" t="s">
        <v>1484</v>
      </c>
      <c r="G1453" s="148" t="s">
        <v>73</v>
      </c>
      <c r="H1453" s="149"/>
      <c r="I1453" s="150"/>
      <c r="J1453" s="151"/>
      <c r="K1453" s="213">
        <v>12</v>
      </c>
      <c r="L1453" s="214">
        <v>365</v>
      </c>
      <c r="M1453" s="154" t="s">
        <v>1476</v>
      </c>
      <c r="N1453" s="119" t="s">
        <v>172</v>
      </c>
      <c r="O1453" s="120">
        <v>1</v>
      </c>
      <c r="P1453" s="155" t="s">
        <v>657</v>
      </c>
      <c r="Q1453" s="155">
        <v>0</v>
      </c>
      <c r="R1453" s="155">
        <v>0</v>
      </c>
      <c r="S1453" s="156" t="s">
        <v>1477</v>
      </c>
      <c r="T1453" s="156">
        <v>0</v>
      </c>
      <c r="U1453" s="156" t="s">
        <v>1478</v>
      </c>
      <c r="V1453" s="157">
        <v>0</v>
      </c>
      <c r="W1453" s="158">
        <v>34</v>
      </c>
      <c r="X1453" s="159">
        <v>2</v>
      </c>
      <c r="Y1453" s="160">
        <v>2</v>
      </c>
      <c r="Z1453" s="161">
        <f t="shared" si="446"/>
        <v>24.82</v>
      </c>
      <c r="AA1453" s="155">
        <v>0</v>
      </c>
      <c r="AB1453" s="162" t="s">
        <v>80</v>
      </c>
      <c r="AC1453" s="163" t="s">
        <v>56</v>
      </c>
      <c r="AD1453" s="164" t="s">
        <v>56</v>
      </c>
      <c r="AE1453" s="163" t="s">
        <v>56</v>
      </c>
      <c r="AF1453" s="164">
        <f t="shared" si="447"/>
        <v>372.3</v>
      </c>
      <c r="AG1453" s="165">
        <f t="shared" si="448"/>
        <v>89352</v>
      </c>
      <c r="AH1453" s="166" t="s">
        <v>81</v>
      </c>
      <c r="AI1453" s="167"/>
      <c r="AJ1453" s="168"/>
      <c r="AK1453" s="169"/>
      <c r="AL1453" s="170"/>
      <c r="AM1453" s="171"/>
      <c r="AN1453" s="172"/>
      <c r="AO1453" s="173">
        <f t="shared" si="449"/>
        <v>0</v>
      </c>
      <c r="AP1453" s="174" t="s">
        <v>82</v>
      </c>
      <c r="AQ1453" s="175" t="str" cm="1">
        <f t="array" ref="AQ1453">_xlfn.IFS(OR($G1453="公衆街路灯A",$G1453="定額電灯"),$G1453&amp;AP1453,COUNTIF(G1453,"*従量電灯*"),G1453,1,"-")</f>
        <v>従量電灯</v>
      </c>
      <c r="AR1453" s="176" t="str" cm="1">
        <f t="array" ref="AR1453">_xlfn.IFS($AN1453=0,"-",OR($AH1453="対象外",$AH1453="-"),"-",OR($G1453="公衆街路灯A",$G1453="定額電灯"),_xlfn.XLOOKUP($AQ1453,削除禁止_電灯料金!$B:$B,削除禁止_電灯料金!$E:$E,0),1,"-")</f>
        <v>-</v>
      </c>
      <c r="AS1453" s="177" t="str" cm="1">
        <f t="array" ref="AS1453">_xlfn.IFS($AR1453="-","-",OR($G1453="公衆街路灯A",$G1453="定額電灯"),_xlfn.XLOOKUP(AQ1453,削除禁止_電灯料金!$B:$B,削除禁止_電灯料金!$D:$D,0),1,"-")</f>
        <v>-</v>
      </c>
      <c r="AT1453" s="176">
        <f>IFERROR(IF(OR($G1453="公衆街路灯A",$G1453="定額電灯"),"-",ROUND((_xlfn.XLOOKUP($AQ1453,削除禁止_電灯料金!$B:$B,削除禁止_電灯料金!$E:$E)*AM1453/1000*$K1453*$L1453/12),2)),"-")</f>
        <v>0</v>
      </c>
      <c r="AU1453" s="177">
        <f>IFERROR(IF(OR($G1453="公衆街路灯A",$G1453="定額電灯"),"-",ROUND((AM1453/1000*$K1453*$L1453/12)*_xlfn.XLOOKUP($A1453,削除禁止_電灯料金!K:K,削除禁止_電灯料金!M:M,"-"),2)),"-")</f>
        <v>0</v>
      </c>
      <c r="AV1453" s="178">
        <f>IFERROR(IF(OR($G1453="公衆街路灯A",$G1453="定額電灯"),ROUND((((AR1453+AS1453)*AN1453))*12*_xlfn.XLOOKUP($A1453,削除禁止_電灯料金!K:K,削除禁止_電灯料金!N:N),0),ROUND((AT1453+AU1453)*AN1453*12*_xlfn.XLOOKUP($A1453,削除禁止_電灯料金!K:K,削除禁止_電灯料金!N:N),0)),0)</f>
        <v>0</v>
      </c>
      <c r="AW1453" s="145"/>
    </row>
    <row r="1454" spans="1:49" ht="30" customHeight="1">
      <c r="A1454" s="1">
        <v>22</v>
      </c>
      <c r="B1454" s="319" t="s">
        <v>1433</v>
      </c>
      <c r="C1454" s="42"/>
      <c r="D1454" s="146" t="s">
        <v>1470</v>
      </c>
      <c r="E1454" s="147" t="s">
        <v>71</v>
      </c>
      <c r="F1454" s="148" t="s">
        <v>1484</v>
      </c>
      <c r="G1454" s="148" t="s">
        <v>73</v>
      </c>
      <c r="H1454" s="149"/>
      <c r="I1454" s="150"/>
      <c r="J1454" s="151"/>
      <c r="K1454" s="213">
        <v>12</v>
      </c>
      <c r="L1454" s="214">
        <v>365</v>
      </c>
      <c r="M1454" s="154" t="s">
        <v>1480</v>
      </c>
      <c r="N1454" s="119" t="s">
        <v>210</v>
      </c>
      <c r="O1454" s="120">
        <v>1</v>
      </c>
      <c r="P1454" s="155" t="s">
        <v>135</v>
      </c>
      <c r="Q1454" s="155">
        <v>0</v>
      </c>
      <c r="R1454" s="155">
        <v>0</v>
      </c>
      <c r="S1454" s="156" t="s">
        <v>1481</v>
      </c>
      <c r="T1454" s="156">
        <v>0</v>
      </c>
      <c r="U1454" s="156">
        <v>0</v>
      </c>
      <c r="V1454" s="157">
        <v>0</v>
      </c>
      <c r="W1454" s="158">
        <v>28</v>
      </c>
      <c r="X1454" s="159">
        <v>1</v>
      </c>
      <c r="Y1454" s="160">
        <v>1</v>
      </c>
      <c r="Z1454" s="161">
        <f t="shared" si="446"/>
        <v>10.220000000000001</v>
      </c>
      <c r="AA1454" s="155">
        <v>0</v>
      </c>
      <c r="AB1454" s="162" t="s">
        <v>80</v>
      </c>
      <c r="AC1454" s="163" t="s">
        <v>56</v>
      </c>
      <c r="AD1454" s="164" t="s">
        <v>56</v>
      </c>
      <c r="AE1454" s="163" t="s">
        <v>56</v>
      </c>
      <c r="AF1454" s="164">
        <f t="shared" si="447"/>
        <v>306.60000000000002</v>
      </c>
      <c r="AG1454" s="165">
        <f t="shared" si="448"/>
        <v>36792</v>
      </c>
      <c r="AH1454" s="166" t="s">
        <v>81</v>
      </c>
      <c r="AI1454" s="167"/>
      <c r="AJ1454" s="168"/>
      <c r="AK1454" s="169"/>
      <c r="AL1454" s="170"/>
      <c r="AM1454" s="171"/>
      <c r="AN1454" s="172"/>
      <c r="AO1454" s="173">
        <f t="shared" si="449"/>
        <v>0</v>
      </c>
      <c r="AP1454" s="174" t="s">
        <v>82</v>
      </c>
      <c r="AQ1454" s="175" t="str" cm="1">
        <f t="array" ref="AQ1454">_xlfn.IFS(OR($G1454="公衆街路灯A",$G1454="定額電灯"),$G1454&amp;AP1454,COUNTIF(G1454,"*従量電灯*"),G1454,1,"-")</f>
        <v>従量電灯</v>
      </c>
      <c r="AR1454" s="176" t="str" cm="1">
        <f t="array" ref="AR1454">_xlfn.IFS($AN1454=0,"-",OR($AH1454="対象外",$AH1454="-"),"-",OR($G1454="公衆街路灯A",$G1454="定額電灯"),_xlfn.XLOOKUP($AQ1454,削除禁止_電灯料金!$B:$B,削除禁止_電灯料金!$E:$E,0),1,"-")</f>
        <v>-</v>
      </c>
      <c r="AS1454" s="177" t="str" cm="1">
        <f t="array" ref="AS1454">_xlfn.IFS($AR1454="-","-",OR($G1454="公衆街路灯A",$G1454="定額電灯"),_xlfn.XLOOKUP(AQ1454,削除禁止_電灯料金!$B:$B,削除禁止_電灯料金!$D:$D,0),1,"-")</f>
        <v>-</v>
      </c>
      <c r="AT1454" s="176">
        <f>IFERROR(IF(OR($G1454="公衆街路灯A",$G1454="定額電灯"),"-",ROUND((_xlfn.XLOOKUP($AQ1454,削除禁止_電灯料金!$B:$B,削除禁止_電灯料金!$E:$E)*AM1454/1000*$K1454*$L1454/12),2)),"-")</f>
        <v>0</v>
      </c>
      <c r="AU1454" s="177">
        <f>IFERROR(IF(OR($G1454="公衆街路灯A",$G1454="定額電灯"),"-",ROUND((AM1454/1000*$K1454*$L1454/12)*_xlfn.XLOOKUP($A1454,削除禁止_電灯料金!K:K,削除禁止_電灯料金!M:M,"-"),2)),"-")</f>
        <v>0</v>
      </c>
      <c r="AV1454" s="178">
        <f>IFERROR(IF(OR($G1454="公衆街路灯A",$G1454="定額電灯"),ROUND((((AR1454+AS1454)*AN1454))*12*_xlfn.XLOOKUP($A1454,削除禁止_電灯料金!K:K,削除禁止_電灯料金!N:N),0),ROUND((AT1454+AU1454)*AN1454*12*_xlfn.XLOOKUP($A1454,削除禁止_電灯料金!K:K,削除禁止_電灯料金!N:N),0)),0)</f>
        <v>0</v>
      </c>
      <c r="AW1454" s="145"/>
    </row>
    <row r="1455" spans="1:49" ht="30" customHeight="1">
      <c r="A1455" s="1">
        <v>22</v>
      </c>
      <c r="B1455" s="319" t="s">
        <v>1433</v>
      </c>
      <c r="C1455" s="42"/>
      <c r="D1455" s="146" t="s">
        <v>1470</v>
      </c>
      <c r="E1455" s="147" t="s">
        <v>71</v>
      </c>
      <c r="F1455" s="148" t="s">
        <v>1484</v>
      </c>
      <c r="G1455" s="148" t="s">
        <v>73</v>
      </c>
      <c r="H1455" s="149" t="s">
        <v>1453</v>
      </c>
      <c r="I1455" s="150"/>
      <c r="J1455" s="151"/>
      <c r="K1455" s="213">
        <v>12</v>
      </c>
      <c r="L1455" s="214">
        <v>365</v>
      </c>
      <c r="M1455" s="154" t="s">
        <v>1482</v>
      </c>
      <c r="N1455" s="119" t="s">
        <v>120</v>
      </c>
      <c r="O1455" s="120">
        <v>1</v>
      </c>
      <c r="P1455" s="155" t="s">
        <v>135</v>
      </c>
      <c r="Q1455" s="155">
        <v>0</v>
      </c>
      <c r="R1455" s="155">
        <v>0</v>
      </c>
      <c r="S1455" s="156" t="s">
        <v>562</v>
      </c>
      <c r="T1455" s="156">
        <v>0</v>
      </c>
      <c r="U1455" s="156" t="s">
        <v>442</v>
      </c>
      <c r="V1455" s="157">
        <v>0</v>
      </c>
      <c r="W1455" s="158">
        <v>28</v>
      </c>
      <c r="X1455" s="159">
        <v>2</v>
      </c>
      <c r="Y1455" s="160">
        <v>2</v>
      </c>
      <c r="Z1455" s="161">
        <f t="shared" si="446"/>
        <v>20.440000000000001</v>
      </c>
      <c r="AA1455" s="155">
        <v>0</v>
      </c>
      <c r="AB1455" s="162" t="s">
        <v>80</v>
      </c>
      <c r="AC1455" s="163" t="s">
        <v>56</v>
      </c>
      <c r="AD1455" s="164" t="s">
        <v>56</v>
      </c>
      <c r="AE1455" s="163" t="s">
        <v>56</v>
      </c>
      <c r="AF1455" s="164">
        <f t="shared" si="447"/>
        <v>306.60000000000002</v>
      </c>
      <c r="AG1455" s="165">
        <f t="shared" si="448"/>
        <v>73584</v>
      </c>
      <c r="AH1455" s="166" t="s">
        <v>81</v>
      </c>
      <c r="AI1455" s="167"/>
      <c r="AJ1455" s="168"/>
      <c r="AK1455" s="169"/>
      <c r="AL1455" s="170"/>
      <c r="AM1455" s="171"/>
      <c r="AN1455" s="172"/>
      <c r="AO1455" s="173">
        <f t="shared" si="449"/>
        <v>0</v>
      </c>
      <c r="AP1455" s="174" t="s">
        <v>82</v>
      </c>
      <c r="AQ1455" s="175" t="str" cm="1">
        <f t="array" ref="AQ1455">_xlfn.IFS(OR($G1455="公衆街路灯A",$G1455="定額電灯"),$G1455&amp;AP1455,COUNTIF(G1455,"*従量電灯*"),G1455,1,"-")</f>
        <v>従量電灯</v>
      </c>
      <c r="AR1455" s="176" t="str" cm="1">
        <f t="array" ref="AR1455">_xlfn.IFS($AN1455=0,"-",OR($AH1455="対象外",$AH1455="-"),"-",OR($G1455="公衆街路灯A",$G1455="定額電灯"),_xlfn.XLOOKUP($AQ1455,削除禁止_電灯料金!$B:$B,削除禁止_電灯料金!$E:$E,0),1,"-")</f>
        <v>-</v>
      </c>
      <c r="AS1455" s="177" t="str" cm="1">
        <f t="array" ref="AS1455">_xlfn.IFS($AR1455="-","-",OR($G1455="公衆街路灯A",$G1455="定額電灯"),_xlfn.XLOOKUP(AQ1455,削除禁止_電灯料金!$B:$B,削除禁止_電灯料金!$D:$D,0),1,"-")</f>
        <v>-</v>
      </c>
      <c r="AT1455" s="176">
        <f>IFERROR(IF(OR($G1455="公衆街路灯A",$G1455="定額電灯"),"-",ROUND((_xlfn.XLOOKUP($AQ1455,削除禁止_電灯料金!$B:$B,削除禁止_電灯料金!$E:$E)*AM1455/1000*$K1455*$L1455/12),2)),"-")</f>
        <v>0</v>
      </c>
      <c r="AU1455" s="177">
        <f>IFERROR(IF(OR($G1455="公衆街路灯A",$G1455="定額電灯"),"-",ROUND((AM1455/1000*$K1455*$L1455/12)*_xlfn.XLOOKUP($A1455,削除禁止_電灯料金!K:K,削除禁止_電灯料金!M:M,"-"),2)),"-")</f>
        <v>0</v>
      </c>
      <c r="AV1455" s="178">
        <f>IFERROR(IF(OR($G1455="公衆街路灯A",$G1455="定額電灯"),ROUND((((AR1455+AS1455)*AN1455))*12*_xlfn.XLOOKUP($A1455,削除禁止_電灯料金!K:K,削除禁止_電灯料金!N:N),0),ROUND((AT1455+AU1455)*AN1455*12*_xlfn.XLOOKUP($A1455,削除禁止_電灯料金!K:K,削除禁止_電灯料金!N:N),0)),0)</f>
        <v>0</v>
      </c>
      <c r="AW1455" s="145"/>
    </row>
    <row r="1456" spans="1:49" ht="30" customHeight="1">
      <c r="A1456" s="1">
        <v>22</v>
      </c>
      <c r="B1456" s="319" t="s">
        <v>1433</v>
      </c>
      <c r="C1456" s="42"/>
      <c r="D1456" s="146" t="s">
        <v>1470</v>
      </c>
      <c r="E1456" s="147" t="s">
        <v>71</v>
      </c>
      <c r="F1456" s="148" t="s">
        <v>1485</v>
      </c>
      <c r="G1456" s="148" t="s">
        <v>73</v>
      </c>
      <c r="H1456" s="149"/>
      <c r="I1456" s="150"/>
      <c r="J1456" s="151"/>
      <c r="K1456" s="213">
        <v>12</v>
      </c>
      <c r="L1456" s="214">
        <v>365</v>
      </c>
      <c r="M1456" s="154" t="s">
        <v>1476</v>
      </c>
      <c r="N1456" s="119" t="s">
        <v>172</v>
      </c>
      <c r="O1456" s="120">
        <v>1</v>
      </c>
      <c r="P1456" s="155" t="s">
        <v>657</v>
      </c>
      <c r="Q1456" s="155">
        <v>0</v>
      </c>
      <c r="R1456" s="155">
        <v>0</v>
      </c>
      <c r="S1456" s="156" t="s">
        <v>1477</v>
      </c>
      <c r="T1456" s="156">
        <v>0</v>
      </c>
      <c r="U1456" s="156" t="s">
        <v>1478</v>
      </c>
      <c r="V1456" s="157">
        <v>0</v>
      </c>
      <c r="W1456" s="158">
        <v>34</v>
      </c>
      <c r="X1456" s="159">
        <v>3</v>
      </c>
      <c r="Y1456" s="160">
        <v>3</v>
      </c>
      <c r="Z1456" s="161">
        <f t="shared" si="446"/>
        <v>37.229999999999997</v>
      </c>
      <c r="AA1456" s="155">
        <v>0</v>
      </c>
      <c r="AB1456" s="162" t="s">
        <v>80</v>
      </c>
      <c r="AC1456" s="163" t="s">
        <v>56</v>
      </c>
      <c r="AD1456" s="164" t="s">
        <v>56</v>
      </c>
      <c r="AE1456" s="163" t="s">
        <v>56</v>
      </c>
      <c r="AF1456" s="164">
        <f t="shared" si="447"/>
        <v>372.29999999999995</v>
      </c>
      <c r="AG1456" s="165">
        <f t="shared" si="448"/>
        <v>134027.99999999997</v>
      </c>
      <c r="AH1456" s="166" t="s">
        <v>81</v>
      </c>
      <c r="AI1456" s="167"/>
      <c r="AJ1456" s="168"/>
      <c r="AK1456" s="169"/>
      <c r="AL1456" s="170"/>
      <c r="AM1456" s="171"/>
      <c r="AN1456" s="172"/>
      <c r="AO1456" s="173">
        <f t="shared" si="449"/>
        <v>0</v>
      </c>
      <c r="AP1456" s="174" t="s">
        <v>82</v>
      </c>
      <c r="AQ1456" s="175" t="str" cm="1">
        <f t="array" ref="AQ1456">_xlfn.IFS(OR($G1456="公衆街路灯A",$G1456="定額電灯"),$G1456&amp;AP1456,COUNTIF(G1456,"*従量電灯*"),G1456,1,"-")</f>
        <v>従量電灯</v>
      </c>
      <c r="AR1456" s="176" t="str" cm="1">
        <f t="array" ref="AR1456">_xlfn.IFS($AN1456=0,"-",OR($AH1456="対象外",$AH1456="-"),"-",OR($G1456="公衆街路灯A",$G1456="定額電灯"),_xlfn.XLOOKUP($AQ1456,削除禁止_電灯料金!$B:$B,削除禁止_電灯料金!$E:$E,0),1,"-")</f>
        <v>-</v>
      </c>
      <c r="AS1456" s="177" t="str" cm="1">
        <f t="array" ref="AS1456">_xlfn.IFS($AR1456="-","-",OR($G1456="公衆街路灯A",$G1456="定額電灯"),_xlfn.XLOOKUP(AQ1456,削除禁止_電灯料金!$B:$B,削除禁止_電灯料金!$D:$D,0),1,"-")</f>
        <v>-</v>
      </c>
      <c r="AT1456" s="176">
        <f>IFERROR(IF(OR($G1456="公衆街路灯A",$G1456="定額電灯"),"-",ROUND((_xlfn.XLOOKUP($AQ1456,削除禁止_電灯料金!$B:$B,削除禁止_電灯料金!$E:$E)*AM1456/1000*$K1456*$L1456/12),2)),"-")</f>
        <v>0</v>
      </c>
      <c r="AU1456" s="177">
        <f>IFERROR(IF(OR($G1456="公衆街路灯A",$G1456="定額電灯"),"-",ROUND((AM1456/1000*$K1456*$L1456/12)*_xlfn.XLOOKUP($A1456,削除禁止_電灯料金!K:K,削除禁止_電灯料金!M:M,"-"),2)),"-")</f>
        <v>0</v>
      </c>
      <c r="AV1456" s="178">
        <f>IFERROR(IF(OR($G1456="公衆街路灯A",$G1456="定額電灯"),ROUND((((AR1456+AS1456)*AN1456))*12*_xlfn.XLOOKUP($A1456,削除禁止_電灯料金!K:K,削除禁止_電灯料金!N:N),0),ROUND((AT1456+AU1456)*AN1456*12*_xlfn.XLOOKUP($A1456,削除禁止_電灯料金!K:K,削除禁止_電灯料金!N:N),0)),0)</f>
        <v>0</v>
      </c>
      <c r="AW1456" s="145"/>
    </row>
    <row r="1457" spans="1:49" ht="30" customHeight="1">
      <c r="A1457" s="1">
        <v>22</v>
      </c>
      <c r="B1457" s="319" t="s">
        <v>1433</v>
      </c>
      <c r="C1457" s="42"/>
      <c r="D1457" s="146" t="s">
        <v>1470</v>
      </c>
      <c r="E1457" s="147" t="s">
        <v>71</v>
      </c>
      <c r="F1457" s="148" t="s">
        <v>1486</v>
      </c>
      <c r="G1457" s="148" t="s">
        <v>73</v>
      </c>
      <c r="H1457" s="149"/>
      <c r="I1457" s="150"/>
      <c r="J1457" s="151"/>
      <c r="K1457" s="213">
        <v>12</v>
      </c>
      <c r="L1457" s="214">
        <v>365</v>
      </c>
      <c r="M1457" s="154" t="s">
        <v>1472</v>
      </c>
      <c r="N1457" s="119" t="s">
        <v>172</v>
      </c>
      <c r="O1457" s="120">
        <v>1</v>
      </c>
      <c r="P1457" s="155" t="s">
        <v>450</v>
      </c>
      <c r="Q1457" s="155">
        <v>0</v>
      </c>
      <c r="R1457" s="155">
        <v>0</v>
      </c>
      <c r="S1457" s="156" t="s">
        <v>562</v>
      </c>
      <c r="T1457" s="156">
        <v>0</v>
      </c>
      <c r="U1457" s="156" t="s">
        <v>1473</v>
      </c>
      <c r="V1457" s="157">
        <v>0</v>
      </c>
      <c r="W1457" s="158">
        <v>36</v>
      </c>
      <c r="X1457" s="159">
        <v>2</v>
      </c>
      <c r="Y1457" s="160">
        <v>2</v>
      </c>
      <c r="Z1457" s="161">
        <f t="shared" si="446"/>
        <v>26.28</v>
      </c>
      <c r="AA1457" s="155">
        <v>0</v>
      </c>
      <c r="AB1457" s="162" t="s">
        <v>80</v>
      </c>
      <c r="AC1457" s="163" t="s">
        <v>56</v>
      </c>
      <c r="AD1457" s="164" t="s">
        <v>56</v>
      </c>
      <c r="AE1457" s="163" t="s">
        <v>56</v>
      </c>
      <c r="AF1457" s="164">
        <f t="shared" si="447"/>
        <v>394.20000000000005</v>
      </c>
      <c r="AG1457" s="165">
        <f t="shared" si="448"/>
        <v>94608.000000000015</v>
      </c>
      <c r="AH1457" s="166" t="s">
        <v>81</v>
      </c>
      <c r="AI1457" s="167"/>
      <c r="AJ1457" s="168"/>
      <c r="AK1457" s="169"/>
      <c r="AL1457" s="170"/>
      <c r="AM1457" s="171"/>
      <c r="AN1457" s="172"/>
      <c r="AO1457" s="173">
        <f t="shared" si="449"/>
        <v>0</v>
      </c>
      <c r="AP1457" s="174" t="s">
        <v>82</v>
      </c>
      <c r="AQ1457" s="175" t="str" cm="1">
        <f t="array" ref="AQ1457">_xlfn.IFS(OR($G1457="公衆街路灯A",$G1457="定額電灯"),$G1457&amp;AP1457,COUNTIF(G1457,"*従量電灯*"),G1457,1,"-")</f>
        <v>従量電灯</v>
      </c>
      <c r="AR1457" s="176" t="str" cm="1">
        <f t="array" ref="AR1457">_xlfn.IFS($AN1457=0,"-",OR($AH1457="対象外",$AH1457="-"),"-",OR($G1457="公衆街路灯A",$G1457="定額電灯"),_xlfn.XLOOKUP($AQ1457,削除禁止_電灯料金!$B:$B,削除禁止_電灯料金!$E:$E,0),1,"-")</f>
        <v>-</v>
      </c>
      <c r="AS1457" s="177" t="str" cm="1">
        <f t="array" ref="AS1457">_xlfn.IFS($AR1457="-","-",OR($G1457="公衆街路灯A",$G1457="定額電灯"),_xlfn.XLOOKUP(AQ1457,削除禁止_電灯料金!$B:$B,削除禁止_電灯料金!$D:$D,0),1,"-")</f>
        <v>-</v>
      </c>
      <c r="AT1457" s="176">
        <f>IFERROR(IF(OR($G1457="公衆街路灯A",$G1457="定額電灯"),"-",ROUND((_xlfn.XLOOKUP($AQ1457,削除禁止_電灯料金!$B:$B,削除禁止_電灯料金!$E:$E)*AM1457/1000*$K1457*$L1457/12),2)),"-")</f>
        <v>0</v>
      </c>
      <c r="AU1457" s="177">
        <f>IFERROR(IF(OR($G1457="公衆街路灯A",$G1457="定額電灯"),"-",ROUND((AM1457/1000*$K1457*$L1457/12)*_xlfn.XLOOKUP($A1457,削除禁止_電灯料金!K:K,削除禁止_電灯料金!M:M,"-"),2)),"-")</f>
        <v>0</v>
      </c>
      <c r="AV1457" s="178">
        <f>IFERROR(IF(OR($G1457="公衆街路灯A",$G1457="定額電灯"),ROUND((((AR1457+AS1457)*AN1457))*12*_xlfn.XLOOKUP($A1457,削除禁止_電灯料金!K:K,削除禁止_電灯料金!N:N),0),ROUND((AT1457+AU1457)*AN1457*12*_xlfn.XLOOKUP($A1457,削除禁止_電灯料金!K:K,削除禁止_電灯料金!N:N),0)),0)</f>
        <v>0</v>
      </c>
      <c r="AW1457" s="145"/>
    </row>
    <row r="1458" spans="1:49" ht="30" customHeight="1">
      <c r="A1458" s="1">
        <v>22</v>
      </c>
      <c r="B1458" s="319" t="s">
        <v>1433</v>
      </c>
      <c r="C1458" s="42"/>
      <c r="D1458" s="146" t="s">
        <v>1487</v>
      </c>
      <c r="E1458" s="147" t="s">
        <v>71</v>
      </c>
      <c r="F1458" s="148" t="s">
        <v>1488</v>
      </c>
      <c r="G1458" s="148" t="s">
        <v>73</v>
      </c>
      <c r="H1458" s="149"/>
      <c r="I1458" s="150"/>
      <c r="J1458" s="151"/>
      <c r="K1458" s="213">
        <v>12</v>
      </c>
      <c r="L1458" s="214">
        <v>365</v>
      </c>
      <c r="M1458" s="154" t="s">
        <v>1489</v>
      </c>
      <c r="N1458" s="119" t="s">
        <v>275</v>
      </c>
      <c r="O1458" s="120">
        <v>1</v>
      </c>
      <c r="P1458" s="155" t="s">
        <v>294</v>
      </c>
      <c r="Q1458" s="155">
        <v>0</v>
      </c>
      <c r="R1458" s="155">
        <v>0</v>
      </c>
      <c r="S1458" s="156">
        <v>0</v>
      </c>
      <c r="T1458" s="156">
        <v>0</v>
      </c>
      <c r="U1458" s="156">
        <v>0</v>
      </c>
      <c r="V1458" s="157">
        <v>0</v>
      </c>
      <c r="W1458" s="158">
        <v>47</v>
      </c>
      <c r="X1458" s="159">
        <v>1</v>
      </c>
      <c r="Y1458" s="160">
        <v>1</v>
      </c>
      <c r="Z1458" s="161">
        <f t="shared" si="446"/>
        <v>17.155000000000001</v>
      </c>
      <c r="AA1458" s="155">
        <v>0</v>
      </c>
      <c r="AB1458" s="162" t="s">
        <v>80</v>
      </c>
      <c r="AC1458" s="163" t="s">
        <v>56</v>
      </c>
      <c r="AD1458" s="164" t="s">
        <v>56</v>
      </c>
      <c r="AE1458" s="163" t="s">
        <v>56</v>
      </c>
      <c r="AF1458" s="164">
        <f t="shared" si="447"/>
        <v>514.65000000000009</v>
      </c>
      <c r="AG1458" s="165">
        <f t="shared" si="448"/>
        <v>61758.000000000015</v>
      </c>
      <c r="AH1458" s="166" t="s">
        <v>113</v>
      </c>
      <c r="AI1458" s="167"/>
      <c r="AJ1458" s="168"/>
      <c r="AK1458" s="169"/>
      <c r="AL1458" s="170"/>
      <c r="AM1458" s="171"/>
      <c r="AN1458" s="172"/>
      <c r="AO1458" s="173">
        <f t="shared" si="449"/>
        <v>0</v>
      </c>
      <c r="AP1458" s="174" t="s">
        <v>82</v>
      </c>
      <c r="AQ1458" s="175" t="str" cm="1">
        <f t="array" ref="AQ1458">_xlfn.IFS(OR($G1458="公衆街路灯A",$G1458="定額電灯"),$G1458&amp;AP1458,COUNTIF(G1458,"*従量電灯*"),G1458,1,"-")</f>
        <v>従量電灯</v>
      </c>
      <c r="AR1458" s="176" t="str" cm="1">
        <f t="array" ref="AR1458">_xlfn.IFS($AN1458=0,"-",OR($AH1458="対象外",$AH1458="-"),"-",OR($G1458="公衆街路灯A",$G1458="定額電灯"),_xlfn.XLOOKUP($AQ1458,削除禁止_電灯料金!$B:$B,削除禁止_電灯料金!$E:$E,0),1,"-")</f>
        <v>-</v>
      </c>
      <c r="AS1458" s="177" t="str" cm="1">
        <f t="array" ref="AS1458">_xlfn.IFS($AR1458="-","-",OR($G1458="公衆街路灯A",$G1458="定額電灯"),_xlfn.XLOOKUP(AQ1458,削除禁止_電灯料金!$B:$B,削除禁止_電灯料金!$D:$D,0),1,"-")</f>
        <v>-</v>
      </c>
      <c r="AT1458" s="176">
        <f>IFERROR(IF(OR($G1458="公衆街路灯A",$G1458="定額電灯"),"-",ROUND((_xlfn.XLOOKUP($AQ1458,削除禁止_電灯料金!$B:$B,削除禁止_電灯料金!$E:$E)*AM1458/1000*$K1458*$L1458/12),2)),"-")</f>
        <v>0</v>
      </c>
      <c r="AU1458" s="177">
        <f>IFERROR(IF(OR($G1458="公衆街路灯A",$G1458="定額電灯"),"-",ROUND((AM1458/1000*$K1458*$L1458/12)*_xlfn.XLOOKUP($A1458,削除禁止_電灯料金!K:K,削除禁止_電灯料金!M:M,"-"),2)),"-")</f>
        <v>0</v>
      </c>
      <c r="AV1458" s="178">
        <f>IFERROR(IF(OR($G1458="公衆街路灯A",$G1458="定額電灯"),ROUND((((AR1458+AS1458)*AN1458))*12*_xlfn.XLOOKUP($A1458,削除禁止_電灯料金!K:K,削除禁止_電灯料金!N:N),0),ROUND((AT1458+AU1458)*AN1458*12*_xlfn.XLOOKUP($A1458,削除禁止_電灯料金!K:K,削除禁止_電灯料金!N:N),0)),0)</f>
        <v>0</v>
      </c>
      <c r="AW1458" s="145"/>
    </row>
    <row r="1459" spans="1:49" ht="30" customHeight="1">
      <c r="A1459" s="1">
        <v>22</v>
      </c>
      <c r="B1459" s="319" t="s">
        <v>1433</v>
      </c>
      <c r="C1459" s="42"/>
      <c r="D1459" s="146" t="s">
        <v>1490</v>
      </c>
      <c r="E1459" s="147" t="s">
        <v>71</v>
      </c>
      <c r="F1459" s="148" t="s">
        <v>1492</v>
      </c>
      <c r="G1459" s="148" t="s">
        <v>73</v>
      </c>
      <c r="H1459" s="149"/>
      <c r="I1459" s="150"/>
      <c r="J1459" s="151"/>
      <c r="K1459" s="213">
        <v>12</v>
      </c>
      <c r="L1459" s="214">
        <v>365</v>
      </c>
      <c r="M1459" s="154" t="s">
        <v>1493</v>
      </c>
      <c r="N1459" s="119" t="s">
        <v>331</v>
      </c>
      <c r="O1459" s="120">
        <v>1</v>
      </c>
      <c r="P1459" s="155" t="s">
        <v>135</v>
      </c>
      <c r="Q1459" s="155">
        <v>0</v>
      </c>
      <c r="R1459" s="155">
        <v>0</v>
      </c>
      <c r="S1459" s="156" t="s">
        <v>1443</v>
      </c>
      <c r="T1459" s="156">
        <v>0</v>
      </c>
      <c r="U1459" s="156" t="s">
        <v>442</v>
      </c>
      <c r="V1459" s="157">
        <v>0</v>
      </c>
      <c r="W1459" s="158">
        <v>28</v>
      </c>
      <c r="X1459" s="159">
        <v>1</v>
      </c>
      <c r="Y1459" s="160">
        <v>1</v>
      </c>
      <c r="Z1459" s="161">
        <f t="shared" si="446"/>
        <v>10.220000000000001</v>
      </c>
      <c r="AA1459" s="155">
        <v>0</v>
      </c>
      <c r="AB1459" s="162" t="s">
        <v>80</v>
      </c>
      <c r="AC1459" s="163" t="s">
        <v>56</v>
      </c>
      <c r="AD1459" s="164" t="s">
        <v>56</v>
      </c>
      <c r="AE1459" s="163" t="s">
        <v>56</v>
      </c>
      <c r="AF1459" s="164">
        <f t="shared" si="447"/>
        <v>306.60000000000002</v>
      </c>
      <c r="AG1459" s="165">
        <f t="shared" si="448"/>
        <v>36792</v>
      </c>
      <c r="AH1459" s="166" t="s">
        <v>81</v>
      </c>
      <c r="AI1459" s="167"/>
      <c r="AJ1459" s="168"/>
      <c r="AK1459" s="169"/>
      <c r="AL1459" s="170"/>
      <c r="AM1459" s="171"/>
      <c r="AN1459" s="172"/>
      <c r="AO1459" s="173">
        <f t="shared" si="449"/>
        <v>0</v>
      </c>
      <c r="AP1459" s="174" t="s">
        <v>82</v>
      </c>
      <c r="AQ1459" s="175" t="str" cm="1">
        <f t="array" ref="AQ1459">_xlfn.IFS(OR($G1459="公衆街路灯A",$G1459="定額電灯"),$G1459&amp;AP1459,COUNTIF(G1459,"*従量電灯*"),G1459,1,"-")</f>
        <v>従量電灯</v>
      </c>
      <c r="AR1459" s="176" t="str" cm="1">
        <f t="array" ref="AR1459">_xlfn.IFS($AN1459=0,"-",OR($AH1459="対象外",$AH1459="-"),"-",OR($G1459="公衆街路灯A",$G1459="定額電灯"),_xlfn.XLOOKUP($AQ1459,削除禁止_電灯料金!$B:$B,削除禁止_電灯料金!$E:$E,0),1,"-")</f>
        <v>-</v>
      </c>
      <c r="AS1459" s="177" t="str" cm="1">
        <f t="array" ref="AS1459">_xlfn.IFS($AR1459="-","-",OR($G1459="公衆街路灯A",$G1459="定額電灯"),_xlfn.XLOOKUP(AQ1459,削除禁止_電灯料金!$B:$B,削除禁止_電灯料金!$D:$D,0),1,"-")</f>
        <v>-</v>
      </c>
      <c r="AT1459" s="176">
        <f>IFERROR(IF(OR($G1459="公衆街路灯A",$G1459="定額電灯"),"-",ROUND((_xlfn.XLOOKUP($AQ1459,削除禁止_電灯料金!$B:$B,削除禁止_電灯料金!$E:$E)*AM1459/1000*$K1459*$L1459/12),2)),"-")</f>
        <v>0</v>
      </c>
      <c r="AU1459" s="177">
        <f>IFERROR(IF(OR($G1459="公衆街路灯A",$G1459="定額電灯"),"-",ROUND((AM1459/1000*$K1459*$L1459/12)*_xlfn.XLOOKUP($A1459,削除禁止_電灯料金!K:K,削除禁止_電灯料金!M:M,"-"),2)),"-")</f>
        <v>0</v>
      </c>
      <c r="AV1459" s="178">
        <f>IFERROR(IF(OR($G1459="公衆街路灯A",$G1459="定額電灯"),ROUND((((AR1459+AS1459)*AN1459))*12*_xlfn.XLOOKUP($A1459,削除禁止_電灯料金!K:K,削除禁止_電灯料金!N:N),0),ROUND((AT1459+AU1459)*AN1459*12*_xlfn.XLOOKUP($A1459,削除禁止_電灯料金!K:K,削除禁止_電灯料金!N:N),0)),0)</f>
        <v>0</v>
      </c>
      <c r="AW1459" s="145"/>
    </row>
    <row r="1460" spans="1:49" ht="30" customHeight="1">
      <c r="A1460" s="1">
        <v>22</v>
      </c>
      <c r="B1460" s="319" t="s">
        <v>1433</v>
      </c>
      <c r="C1460" s="42"/>
      <c r="D1460" s="146" t="s">
        <v>1490</v>
      </c>
      <c r="E1460" s="147" t="s">
        <v>71</v>
      </c>
      <c r="F1460" s="148" t="s">
        <v>1492</v>
      </c>
      <c r="G1460" s="148" t="s">
        <v>73</v>
      </c>
      <c r="H1460" s="149"/>
      <c r="I1460" s="150"/>
      <c r="J1460" s="151"/>
      <c r="K1460" s="213">
        <v>12</v>
      </c>
      <c r="L1460" s="214">
        <v>365</v>
      </c>
      <c r="M1460" s="154" t="s">
        <v>1494</v>
      </c>
      <c r="N1460" s="119" t="s">
        <v>134</v>
      </c>
      <c r="O1460" s="120">
        <v>1</v>
      </c>
      <c r="P1460" s="155" t="s">
        <v>135</v>
      </c>
      <c r="Q1460" s="155">
        <v>0</v>
      </c>
      <c r="R1460" s="155">
        <v>0</v>
      </c>
      <c r="S1460" s="156" t="s">
        <v>1495</v>
      </c>
      <c r="T1460" s="156">
        <v>0</v>
      </c>
      <c r="U1460" s="156">
        <v>0</v>
      </c>
      <c r="V1460" s="157">
        <v>0</v>
      </c>
      <c r="W1460" s="158">
        <v>28</v>
      </c>
      <c r="X1460" s="159">
        <v>4</v>
      </c>
      <c r="Y1460" s="160">
        <v>4</v>
      </c>
      <c r="Z1460" s="161">
        <f t="shared" si="446"/>
        <v>40.880000000000003</v>
      </c>
      <c r="AA1460" s="155">
        <v>0</v>
      </c>
      <c r="AB1460" s="162" t="s">
        <v>80</v>
      </c>
      <c r="AC1460" s="163" t="s">
        <v>56</v>
      </c>
      <c r="AD1460" s="164" t="s">
        <v>56</v>
      </c>
      <c r="AE1460" s="163" t="s">
        <v>56</v>
      </c>
      <c r="AF1460" s="164">
        <f t="shared" si="447"/>
        <v>306.60000000000002</v>
      </c>
      <c r="AG1460" s="165">
        <f t="shared" si="448"/>
        <v>147168</v>
      </c>
      <c r="AH1460" s="166" t="s">
        <v>81</v>
      </c>
      <c r="AI1460" s="167"/>
      <c r="AJ1460" s="168"/>
      <c r="AK1460" s="169"/>
      <c r="AL1460" s="170"/>
      <c r="AM1460" s="171"/>
      <c r="AN1460" s="172"/>
      <c r="AO1460" s="173">
        <f t="shared" si="449"/>
        <v>0</v>
      </c>
      <c r="AP1460" s="174" t="s">
        <v>82</v>
      </c>
      <c r="AQ1460" s="175" t="str" cm="1">
        <f t="array" ref="AQ1460">_xlfn.IFS(OR($G1460="公衆街路灯A",$G1460="定額電灯"),$G1460&amp;AP1460,COUNTIF(G1460,"*従量電灯*"),G1460,1,"-")</f>
        <v>従量電灯</v>
      </c>
      <c r="AR1460" s="176" t="str" cm="1">
        <f t="array" ref="AR1460">_xlfn.IFS($AN1460=0,"-",OR($AH1460="対象外",$AH1460="-"),"-",OR($G1460="公衆街路灯A",$G1460="定額電灯"),_xlfn.XLOOKUP($AQ1460,削除禁止_電灯料金!$B:$B,削除禁止_電灯料金!$E:$E,0),1,"-")</f>
        <v>-</v>
      </c>
      <c r="AS1460" s="177" t="str" cm="1">
        <f t="array" ref="AS1460">_xlfn.IFS($AR1460="-","-",OR($G1460="公衆街路灯A",$G1460="定額電灯"),_xlfn.XLOOKUP(AQ1460,削除禁止_電灯料金!$B:$B,削除禁止_電灯料金!$D:$D,0),1,"-")</f>
        <v>-</v>
      </c>
      <c r="AT1460" s="176">
        <f>IFERROR(IF(OR($G1460="公衆街路灯A",$G1460="定額電灯"),"-",ROUND((_xlfn.XLOOKUP($AQ1460,削除禁止_電灯料金!$B:$B,削除禁止_電灯料金!$E:$E)*AM1460/1000*$K1460*$L1460/12),2)),"-")</f>
        <v>0</v>
      </c>
      <c r="AU1460" s="177">
        <f>IFERROR(IF(OR($G1460="公衆街路灯A",$G1460="定額電灯"),"-",ROUND((AM1460/1000*$K1460*$L1460/12)*_xlfn.XLOOKUP($A1460,削除禁止_電灯料金!K:K,削除禁止_電灯料金!M:M,"-"),2)),"-")</f>
        <v>0</v>
      </c>
      <c r="AV1460" s="178">
        <f>IFERROR(IF(OR($G1460="公衆街路灯A",$G1460="定額電灯"),ROUND((((AR1460+AS1460)*AN1460))*12*_xlfn.XLOOKUP($A1460,削除禁止_電灯料金!K:K,削除禁止_電灯料金!N:N),0),ROUND((AT1460+AU1460)*AN1460*12*_xlfn.XLOOKUP($A1460,削除禁止_電灯料金!K:K,削除禁止_電灯料金!N:N),0)),0)</f>
        <v>0</v>
      </c>
      <c r="AW1460" s="145"/>
    </row>
    <row r="1461" spans="1:49" ht="30" customHeight="1">
      <c r="A1461" s="1">
        <v>22</v>
      </c>
      <c r="B1461" s="319" t="s">
        <v>1433</v>
      </c>
      <c r="C1461" s="42"/>
      <c r="D1461" s="146" t="s">
        <v>1490</v>
      </c>
      <c r="E1461" s="147" t="s">
        <v>71</v>
      </c>
      <c r="F1461" s="148" t="s">
        <v>1497</v>
      </c>
      <c r="G1461" s="148" t="s">
        <v>73</v>
      </c>
      <c r="H1461" s="149"/>
      <c r="I1461" s="150"/>
      <c r="J1461" s="151"/>
      <c r="K1461" s="213">
        <v>12</v>
      </c>
      <c r="L1461" s="214">
        <v>365</v>
      </c>
      <c r="M1461" s="154" t="s">
        <v>1493</v>
      </c>
      <c r="N1461" s="119" t="s">
        <v>331</v>
      </c>
      <c r="O1461" s="120">
        <v>1</v>
      </c>
      <c r="P1461" s="155" t="s">
        <v>135</v>
      </c>
      <c r="Q1461" s="155">
        <v>0</v>
      </c>
      <c r="R1461" s="155">
        <v>0</v>
      </c>
      <c r="S1461" s="156" t="s">
        <v>1443</v>
      </c>
      <c r="T1461" s="156">
        <v>0</v>
      </c>
      <c r="U1461" s="156" t="s">
        <v>442</v>
      </c>
      <c r="V1461" s="157">
        <v>0</v>
      </c>
      <c r="W1461" s="158">
        <v>28</v>
      </c>
      <c r="X1461" s="159">
        <v>1</v>
      </c>
      <c r="Y1461" s="160">
        <v>1</v>
      </c>
      <c r="Z1461" s="161">
        <f t="shared" si="446"/>
        <v>10.220000000000001</v>
      </c>
      <c r="AA1461" s="155">
        <v>0</v>
      </c>
      <c r="AB1461" s="162" t="s">
        <v>80</v>
      </c>
      <c r="AC1461" s="163" t="s">
        <v>56</v>
      </c>
      <c r="AD1461" s="164" t="s">
        <v>56</v>
      </c>
      <c r="AE1461" s="163" t="s">
        <v>56</v>
      </c>
      <c r="AF1461" s="164">
        <f t="shared" si="447"/>
        <v>306.60000000000002</v>
      </c>
      <c r="AG1461" s="165">
        <f t="shared" si="448"/>
        <v>36792</v>
      </c>
      <c r="AH1461" s="166" t="s">
        <v>81</v>
      </c>
      <c r="AI1461" s="167"/>
      <c r="AJ1461" s="168"/>
      <c r="AK1461" s="169"/>
      <c r="AL1461" s="170"/>
      <c r="AM1461" s="171"/>
      <c r="AN1461" s="172"/>
      <c r="AO1461" s="173">
        <f t="shared" si="449"/>
        <v>0</v>
      </c>
      <c r="AP1461" s="174" t="s">
        <v>82</v>
      </c>
      <c r="AQ1461" s="175" t="str" cm="1">
        <f t="array" ref="AQ1461">_xlfn.IFS(OR($G1461="公衆街路灯A",$G1461="定額電灯"),$G1461&amp;AP1461,COUNTIF(G1461,"*従量電灯*"),G1461,1,"-")</f>
        <v>従量電灯</v>
      </c>
      <c r="AR1461" s="176" t="str" cm="1">
        <f t="array" ref="AR1461">_xlfn.IFS($AN1461=0,"-",OR($AH1461="対象外",$AH1461="-"),"-",OR($G1461="公衆街路灯A",$G1461="定額電灯"),_xlfn.XLOOKUP($AQ1461,削除禁止_電灯料金!$B:$B,削除禁止_電灯料金!$E:$E,0),1,"-")</f>
        <v>-</v>
      </c>
      <c r="AS1461" s="177" t="str" cm="1">
        <f t="array" ref="AS1461">_xlfn.IFS($AR1461="-","-",OR($G1461="公衆街路灯A",$G1461="定額電灯"),_xlfn.XLOOKUP(AQ1461,削除禁止_電灯料金!$B:$B,削除禁止_電灯料金!$D:$D,0),1,"-")</f>
        <v>-</v>
      </c>
      <c r="AT1461" s="176">
        <f>IFERROR(IF(OR($G1461="公衆街路灯A",$G1461="定額電灯"),"-",ROUND((_xlfn.XLOOKUP($AQ1461,削除禁止_電灯料金!$B:$B,削除禁止_電灯料金!$E:$E)*AM1461/1000*$K1461*$L1461/12),2)),"-")</f>
        <v>0</v>
      </c>
      <c r="AU1461" s="177">
        <f>IFERROR(IF(OR($G1461="公衆街路灯A",$G1461="定額電灯"),"-",ROUND((AM1461/1000*$K1461*$L1461/12)*_xlfn.XLOOKUP($A1461,削除禁止_電灯料金!K:K,削除禁止_電灯料金!M:M,"-"),2)),"-")</f>
        <v>0</v>
      </c>
      <c r="AV1461" s="178">
        <f>IFERROR(IF(OR($G1461="公衆街路灯A",$G1461="定額電灯"),ROUND((((AR1461+AS1461)*AN1461))*12*_xlfn.XLOOKUP($A1461,削除禁止_電灯料金!K:K,削除禁止_電灯料金!N:N),0),ROUND((AT1461+AU1461)*AN1461*12*_xlfn.XLOOKUP($A1461,削除禁止_電灯料金!K:K,削除禁止_電灯料金!N:N),0)),0)</f>
        <v>0</v>
      </c>
      <c r="AW1461" s="145"/>
    </row>
    <row r="1462" spans="1:49" ht="30" customHeight="1">
      <c r="A1462" s="1">
        <v>22</v>
      </c>
      <c r="B1462" s="319" t="s">
        <v>1433</v>
      </c>
      <c r="C1462" s="42"/>
      <c r="D1462" s="146" t="s">
        <v>1490</v>
      </c>
      <c r="E1462" s="147" t="s">
        <v>71</v>
      </c>
      <c r="F1462" s="148" t="s">
        <v>1497</v>
      </c>
      <c r="G1462" s="148" t="s">
        <v>73</v>
      </c>
      <c r="H1462" s="149"/>
      <c r="I1462" s="150"/>
      <c r="J1462" s="151"/>
      <c r="K1462" s="213">
        <v>12</v>
      </c>
      <c r="L1462" s="214">
        <v>365</v>
      </c>
      <c r="M1462" s="154" t="s">
        <v>1494</v>
      </c>
      <c r="N1462" s="119" t="s">
        <v>134</v>
      </c>
      <c r="O1462" s="120">
        <v>1</v>
      </c>
      <c r="P1462" s="155" t="s">
        <v>135</v>
      </c>
      <c r="Q1462" s="155">
        <v>0</v>
      </c>
      <c r="R1462" s="155">
        <v>0</v>
      </c>
      <c r="S1462" s="156" t="s">
        <v>1495</v>
      </c>
      <c r="T1462" s="156">
        <v>0</v>
      </c>
      <c r="U1462" s="156">
        <v>0</v>
      </c>
      <c r="V1462" s="157">
        <v>0</v>
      </c>
      <c r="W1462" s="158">
        <v>28</v>
      </c>
      <c r="X1462" s="159">
        <v>4</v>
      </c>
      <c r="Y1462" s="160">
        <v>4</v>
      </c>
      <c r="Z1462" s="161">
        <f t="shared" si="446"/>
        <v>40.880000000000003</v>
      </c>
      <c r="AA1462" s="155">
        <v>0</v>
      </c>
      <c r="AB1462" s="162" t="s">
        <v>80</v>
      </c>
      <c r="AC1462" s="163" t="s">
        <v>56</v>
      </c>
      <c r="AD1462" s="164" t="s">
        <v>56</v>
      </c>
      <c r="AE1462" s="163" t="s">
        <v>56</v>
      </c>
      <c r="AF1462" s="164">
        <f t="shared" si="447"/>
        <v>306.60000000000002</v>
      </c>
      <c r="AG1462" s="165">
        <f t="shared" si="448"/>
        <v>147168</v>
      </c>
      <c r="AH1462" s="166" t="s">
        <v>81</v>
      </c>
      <c r="AI1462" s="167"/>
      <c r="AJ1462" s="168"/>
      <c r="AK1462" s="169"/>
      <c r="AL1462" s="170"/>
      <c r="AM1462" s="171"/>
      <c r="AN1462" s="172"/>
      <c r="AO1462" s="173">
        <f t="shared" si="449"/>
        <v>0</v>
      </c>
      <c r="AP1462" s="174" t="s">
        <v>82</v>
      </c>
      <c r="AQ1462" s="175" t="str" cm="1">
        <f t="array" ref="AQ1462">_xlfn.IFS(OR($G1462="公衆街路灯A",$G1462="定額電灯"),$G1462&amp;AP1462,COUNTIF(G1462,"*従量電灯*"),G1462,1,"-")</f>
        <v>従量電灯</v>
      </c>
      <c r="AR1462" s="176" t="str" cm="1">
        <f t="array" ref="AR1462">_xlfn.IFS($AN1462=0,"-",OR($AH1462="対象外",$AH1462="-"),"-",OR($G1462="公衆街路灯A",$G1462="定額電灯"),_xlfn.XLOOKUP($AQ1462,削除禁止_電灯料金!$B:$B,削除禁止_電灯料金!$E:$E,0),1,"-")</f>
        <v>-</v>
      </c>
      <c r="AS1462" s="177" t="str" cm="1">
        <f t="array" ref="AS1462">_xlfn.IFS($AR1462="-","-",OR($G1462="公衆街路灯A",$G1462="定額電灯"),_xlfn.XLOOKUP(AQ1462,削除禁止_電灯料金!$B:$B,削除禁止_電灯料金!$D:$D,0),1,"-")</f>
        <v>-</v>
      </c>
      <c r="AT1462" s="176">
        <f>IFERROR(IF(OR($G1462="公衆街路灯A",$G1462="定額電灯"),"-",ROUND((_xlfn.XLOOKUP($AQ1462,削除禁止_電灯料金!$B:$B,削除禁止_電灯料金!$E:$E)*AM1462/1000*$K1462*$L1462/12),2)),"-")</f>
        <v>0</v>
      </c>
      <c r="AU1462" s="177">
        <f>IFERROR(IF(OR($G1462="公衆街路灯A",$G1462="定額電灯"),"-",ROUND((AM1462/1000*$K1462*$L1462/12)*_xlfn.XLOOKUP($A1462,削除禁止_電灯料金!K:K,削除禁止_電灯料金!M:M,"-"),2)),"-")</f>
        <v>0</v>
      </c>
      <c r="AV1462" s="178">
        <f>IFERROR(IF(OR($G1462="公衆街路灯A",$G1462="定額電灯"),ROUND((((AR1462+AS1462)*AN1462))*12*_xlfn.XLOOKUP($A1462,削除禁止_電灯料金!K:K,削除禁止_電灯料金!N:N),0),ROUND((AT1462+AU1462)*AN1462*12*_xlfn.XLOOKUP($A1462,削除禁止_電灯料金!K:K,削除禁止_電灯料金!N:N),0)),0)</f>
        <v>0</v>
      </c>
      <c r="AW1462" s="145"/>
    </row>
    <row r="1463" spans="1:49" ht="30" customHeight="1">
      <c r="A1463" s="1">
        <v>22</v>
      </c>
      <c r="B1463" s="319" t="s">
        <v>1433</v>
      </c>
      <c r="C1463" s="42"/>
      <c r="D1463" s="146" t="s">
        <v>1490</v>
      </c>
      <c r="E1463" s="147" t="s">
        <v>71</v>
      </c>
      <c r="F1463" s="148" t="s">
        <v>1498</v>
      </c>
      <c r="G1463" s="148" t="s">
        <v>73</v>
      </c>
      <c r="H1463" s="149"/>
      <c r="I1463" s="150"/>
      <c r="J1463" s="151"/>
      <c r="K1463" s="213">
        <v>12</v>
      </c>
      <c r="L1463" s="214">
        <v>365</v>
      </c>
      <c r="M1463" s="154" t="s">
        <v>1493</v>
      </c>
      <c r="N1463" s="119" t="s">
        <v>331</v>
      </c>
      <c r="O1463" s="120">
        <v>1</v>
      </c>
      <c r="P1463" s="155" t="s">
        <v>135</v>
      </c>
      <c r="Q1463" s="155">
        <v>0</v>
      </c>
      <c r="R1463" s="155">
        <v>0</v>
      </c>
      <c r="S1463" s="156" t="s">
        <v>1443</v>
      </c>
      <c r="T1463" s="156">
        <v>0</v>
      </c>
      <c r="U1463" s="156" t="s">
        <v>442</v>
      </c>
      <c r="V1463" s="157">
        <v>0</v>
      </c>
      <c r="W1463" s="158">
        <v>28</v>
      </c>
      <c r="X1463" s="159">
        <v>1</v>
      </c>
      <c r="Y1463" s="160">
        <v>1</v>
      </c>
      <c r="Z1463" s="161">
        <f t="shared" si="446"/>
        <v>10.220000000000001</v>
      </c>
      <c r="AA1463" s="155">
        <v>0</v>
      </c>
      <c r="AB1463" s="162" t="s">
        <v>80</v>
      </c>
      <c r="AC1463" s="163" t="s">
        <v>56</v>
      </c>
      <c r="AD1463" s="164" t="s">
        <v>56</v>
      </c>
      <c r="AE1463" s="163" t="s">
        <v>56</v>
      </c>
      <c r="AF1463" s="164">
        <f t="shared" si="447"/>
        <v>306.60000000000002</v>
      </c>
      <c r="AG1463" s="165">
        <f t="shared" si="448"/>
        <v>36792</v>
      </c>
      <c r="AH1463" s="166" t="s">
        <v>81</v>
      </c>
      <c r="AI1463" s="167"/>
      <c r="AJ1463" s="168"/>
      <c r="AK1463" s="169"/>
      <c r="AL1463" s="170"/>
      <c r="AM1463" s="171"/>
      <c r="AN1463" s="172"/>
      <c r="AO1463" s="173">
        <f t="shared" si="449"/>
        <v>0</v>
      </c>
      <c r="AP1463" s="174" t="s">
        <v>82</v>
      </c>
      <c r="AQ1463" s="175" t="str" cm="1">
        <f t="array" ref="AQ1463">_xlfn.IFS(OR($G1463="公衆街路灯A",$G1463="定額電灯"),$G1463&amp;AP1463,COUNTIF(G1463,"*従量電灯*"),G1463,1,"-")</f>
        <v>従量電灯</v>
      </c>
      <c r="AR1463" s="176" t="str" cm="1">
        <f t="array" ref="AR1463">_xlfn.IFS($AN1463=0,"-",OR($AH1463="対象外",$AH1463="-"),"-",OR($G1463="公衆街路灯A",$G1463="定額電灯"),_xlfn.XLOOKUP($AQ1463,削除禁止_電灯料金!$B:$B,削除禁止_電灯料金!$E:$E,0),1,"-")</f>
        <v>-</v>
      </c>
      <c r="AS1463" s="177" t="str" cm="1">
        <f t="array" ref="AS1463">_xlfn.IFS($AR1463="-","-",OR($G1463="公衆街路灯A",$G1463="定額電灯"),_xlfn.XLOOKUP(AQ1463,削除禁止_電灯料金!$B:$B,削除禁止_電灯料金!$D:$D,0),1,"-")</f>
        <v>-</v>
      </c>
      <c r="AT1463" s="176">
        <f>IFERROR(IF(OR($G1463="公衆街路灯A",$G1463="定額電灯"),"-",ROUND((_xlfn.XLOOKUP($AQ1463,削除禁止_電灯料金!$B:$B,削除禁止_電灯料金!$E:$E)*AM1463/1000*$K1463*$L1463/12),2)),"-")</f>
        <v>0</v>
      </c>
      <c r="AU1463" s="177">
        <f>IFERROR(IF(OR($G1463="公衆街路灯A",$G1463="定額電灯"),"-",ROUND((AM1463/1000*$K1463*$L1463/12)*_xlfn.XLOOKUP($A1463,削除禁止_電灯料金!K:K,削除禁止_電灯料金!M:M,"-"),2)),"-")</f>
        <v>0</v>
      </c>
      <c r="AV1463" s="178">
        <f>IFERROR(IF(OR($G1463="公衆街路灯A",$G1463="定額電灯"),ROUND((((AR1463+AS1463)*AN1463))*12*_xlfn.XLOOKUP($A1463,削除禁止_電灯料金!K:K,削除禁止_電灯料金!N:N),0),ROUND((AT1463+AU1463)*AN1463*12*_xlfn.XLOOKUP($A1463,削除禁止_電灯料金!K:K,削除禁止_電灯料金!N:N),0)),0)</f>
        <v>0</v>
      </c>
      <c r="AW1463" s="145"/>
    </row>
    <row r="1464" spans="1:49" ht="30" customHeight="1">
      <c r="A1464" s="1">
        <v>22</v>
      </c>
      <c r="B1464" s="319" t="s">
        <v>1433</v>
      </c>
      <c r="C1464" s="42"/>
      <c r="D1464" s="146" t="s">
        <v>1490</v>
      </c>
      <c r="E1464" s="147" t="s">
        <v>71</v>
      </c>
      <c r="F1464" s="148" t="s">
        <v>1498</v>
      </c>
      <c r="G1464" s="148" t="s">
        <v>73</v>
      </c>
      <c r="H1464" s="149"/>
      <c r="I1464" s="150"/>
      <c r="J1464" s="151"/>
      <c r="K1464" s="213">
        <v>12</v>
      </c>
      <c r="L1464" s="214">
        <v>365</v>
      </c>
      <c r="M1464" s="154" t="s">
        <v>1494</v>
      </c>
      <c r="N1464" s="119" t="s">
        <v>134</v>
      </c>
      <c r="O1464" s="120">
        <v>1</v>
      </c>
      <c r="P1464" s="155" t="s">
        <v>135</v>
      </c>
      <c r="Q1464" s="155">
        <v>0</v>
      </c>
      <c r="R1464" s="155">
        <v>0</v>
      </c>
      <c r="S1464" s="156" t="s">
        <v>1495</v>
      </c>
      <c r="T1464" s="156">
        <v>0</v>
      </c>
      <c r="U1464" s="156">
        <v>0</v>
      </c>
      <c r="V1464" s="157">
        <v>0</v>
      </c>
      <c r="W1464" s="158">
        <v>28</v>
      </c>
      <c r="X1464" s="159">
        <v>1</v>
      </c>
      <c r="Y1464" s="160">
        <v>1</v>
      </c>
      <c r="Z1464" s="161">
        <f t="shared" si="446"/>
        <v>10.220000000000001</v>
      </c>
      <c r="AA1464" s="155">
        <v>0</v>
      </c>
      <c r="AB1464" s="162" t="s">
        <v>80</v>
      </c>
      <c r="AC1464" s="163" t="s">
        <v>56</v>
      </c>
      <c r="AD1464" s="164" t="s">
        <v>56</v>
      </c>
      <c r="AE1464" s="163" t="s">
        <v>56</v>
      </c>
      <c r="AF1464" s="164">
        <f t="shared" si="447"/>
        <v>306.60000000000002</v>
      </c>
      <c r="AG1464" s="165">
        <f t="shared" si="448"/>
        <v>36792</v>
      </c>
      <c r="AH1464" s="166" t="s">
        <v>81</v>
      </c>
      <c r="AI1464" s="167"/>
      <c r="AJ1464" s="168"/>
      <c r="AK1464" s="169"/>
      <c r="AL1464" s="170"/>
      <c r="AM1464" s="171"/>
      <c r="AN1464" s="172"/>
      <c r="AO1464" s="173">
        <f t="shared" si="449"/>
        <v>0</v>
      </c>
      <c r="AP1464" s="174" t="s">
        <v>82</v>
      </c>
      <c r="AQ1464" s="175" t="str" cm="1">
        <f t="array" ref="AQ1464">_xlfn.IFS(OR($G1464="公衆街路灯A",$G1464="定額電灯"),$G1464&amp;AP1464,COUNTIF(G1464,"*従量電灯*"),G1464,1,"-")</f>
        <v>従量電灯</v>
      </c>
      <c r="AR1464" s="176" t="str" cm="1">
        <f t="array" ref="AR1464">_xlfn.IFS($AN1464=0,"-",OR($AH1464="対象外",$AH1464="-"),"-",OR($G1464="公衆街路灯A",$G1464="定額電灯"),_xlfn.XLOOKUP($AQ1464,削除禁止_電灯料金!$B:$B,削除禁止_電灯料金!$E:$E,0),1,"-")</f>
        <v>-</v>
      </c>
      <c r="AS1464" s="177" t="str" cm="1">
        <f t="array" ref="AS1464">_xlfn.IFS($AR1464="-","-",OR($G1464="公衆街路灯A",$G1464="定額電灯"),_xlfn.XLOOKUP(AQ1464,削除禁止_電灯料金!$B:$B,削除禁止_電灯料金!$D:$D,0),1,"-")</f>
        <v>-</v>
      </c>
      <c r="AT1464" s="176">
        <f>IFERROR(IF(OR($G1464="公衆街路灯A",$G1464="定額電灯"),"-",ROUND((_xlfn.XLOOKUP($AQ1464,削除禁止_電灯料金!$B:$B,削除禁止_電灯料金!$E:$E)*AM1464/1000*$K1464*$L1464/12),2)),"-")</f>
        <v>0</v>
      </c>
      <c r="AU1464" s="177">
        <f>IFERROR(IF(OR($G1464="公衆街路灯A",$G1464="定額電灯"),"-",ROUND((AM1464/1000*$K1464*$L1464/12)*_xlfn.XLOOKUP($A1464,削除禁止_電灯料金!K:K,削除禁止_電灯料金!M:M,"-"),2)),"-")</f>
        <v>0</v>
      </c>
      <c r="AV1464" s="178">
        <f>IFERROR(IF(OR($G1464="公衆街路灯A",$G1464="定額電灯"),ROUND((((AR1464+AS1464)*AN1464))*12*_xlfn.XLOOKUP($A1464,削除禁止_電灯料金!K:K,削除禁止_電灯料金!N:N),0),ROUND((AT1464+AU1464)*AN1464*12*_xlfn.XLOOKUP($A1464,削除禁止_電灯料金!K:K,削除禁止_電灯料金!N:N),0)),0)</f>
        <v>0</v>
      </c>
      <c r="AW1464" s="145"/>
    </row>
    <row r="1465" spans="1:49" ht="30" customHeight="1">
      <c r="A1465" s="1">
        <v>22</v>
      </c>
      <c r="B1465" s="319" t="s">
        <v>1433</v>
      </c>
      <c r="C1465" s="42"/>
      <c r="D1465" s="146" t="s">
        <v>1490</v>
      </c>
      <c r="E1465" s="147" t="s">
        <v>71</v>
      </c>
      <c r="F1465" s="148" t="s">
        <v>1499</v>
      </c>
      <c r="G1465" s="148" t="s">
        <v>73</v>
      </c>
      <c r="H1465" s="149"/>
      <c r="I1465" s="150"/>
      <c r="J1465" s="151"/>
      <c r="K1465" s="213">
        <v>12</v>
      </c>
      <c r="L1465" s="214">
        <v>365</v>
      </c>
      <c r="M1465" s="154" t="s">
        <v>1494</v>
      </c>
      <c r="N1465" s="119" t="s">
        <v>134</v>
      </c>
      <c r="O1465" s="120">
        <v>1</v>
      </c>
      <c r="P1465" s="155" t="s">
        <v>135</v>
      </c>
      <c r="Q1465" s="155">
        <v>0</v>
      </c>
      <c r="R1465" s="155">
        <v>0</v>
      </c>
      <c r="S1465" s="156" t="s">
        <v>1495</v>
      </c>
      <c r="T1465" s="156">
        <v>0</v>
      </c>
      <c r="U1465" s="156">
        <v>0</v>
      </c>
      <c r="V1465" s="157">
        <v>0</v>
      </c>
      <c r="W1465" s="158">
        <v>28</v>
      </c>
      <c r="X1465" s="159">
        <v>1</v>
      </c>
      <c r="Y1465" s="160">
        <v>1</v>
      </c>
      <c r="Z1465" s="161">
        <f t="shared" si="446"/>
        <v>10.220000000000001</v>
      </c>
      <c r="AA1465" s="155">
        <v>0</v>
      </c>
      <c r="AB1465" s="162" t="s">
        <v>80</v>
      </c>
      <c r="AC1465" s="163" t="s">
        <v>56</v>
      </c>
      <c r="AD1465" s="164" t="s">
        <v>56</v>
      </c>
      <c r="AE1465" s="163" t="s">
        <v>56</v>
      </c>
      <c r="AF1465" s="164">
        <f t="shared" si="447"/>
        <v>306.60000000000002</v>
      </c>
      <c r="AG1465" s="165">
        <f t="shared" si="448"/>
        <v>36792</v>
      </c>
      <c r="AH1465" s="166" t="s">
        <v>81</v>
      </c>
      <c r="AI1465" s="167"/>
      <c r="AJ1465" s="168"/>
      <c r="AK1465" s="169"/>
      <c r="AL1465" s="170"/>
      <c r="AM1465" s="171"/>
      <c r="AN1465" s="172"/>
      <c r="AO1465" s="173">
        <f t="shared" si="449"/>
        <v>0</v>
      </c>
      <c r="AP1465" s="174" t="s">
        <v>82</v>
      </c>
      <c r="AQ1465" s="175" t="str" cm="1">
        <f t="array" ref="AQ1465">_xlfn.IFS(OR($G1465="公衆街路灯A",$G1465="定額電灯"),$G1465&amp;AP1465,COUNTIF(G1465,"*従量電灯*"),G1465,1,"-")</f>
        <v>従量電灯</v>
      </c>
      <c r="AR1465" s="176" t="str" cm="1">
        <f t="array" ref="AR1465">_xlfn.IFS($AN1465=0,"-",OR($AH1465="対象外",$AH1465="-"),"-",OR($G1465="公衆街路灯A",$G1465="定額電灯"),_xlfn.XLOOKUP($AQ1465,削除禁止_電灯料金!$B:$B,削除禁止_電灯料金!$E:$E,0),1,"-")</f>
        <v>-</v>
      </c>
      <c r="AS1465" s="177" t="str" cm="1">
        <f t="array" ref="AS1465">_xlfn.IFS($AR1465="-","-",OR($G1465="公衆街路灯A",$G1465="定額電灯"),_xlfn.XLOOKUP(AQ1465,削除禁止_電灯料金!$B:$B,削除禁止_電灯料金!$D:$D,0),1,"-")</f>
        <v>-</v>
      </c>
      <c r="AT1465" s="176">
        <f>IFERROR(IF(OR($G1465="公衆街路灯A",$G1465="定額電灯"),"-",ROUND((_xlfn.XLOOKUP($AQ1465,削除禁止_電灯料金!$B:$B,削除禁止_電灯料金!$E:$E)*AM1465/1000*$K1465*$L1465/12),2)),"-")</f>
        <v>0</v>
      </c>
      <c r="AU1465" s="177">
        <f>IFERROR(IF(OR($G1465="公衆街路灯A",$G1465="定額電灯"),"-",ROUND((AM1465/1000*$K1465*$L1465/12)*_xlfn.XLOOKUP($A1465,削除禁止_電灯料金!K:K,削除禁止_電灯料金!M:M,"-"),2)),"-")</f>
        <v>0</v>
      </c>
      <c r="AV1465" s="178">
        <f>IFERROR(IF(OR($G1465="公衆街路灯A",$G1465="定額電灯"),ROUND((((AR1465+AS1465)*AN1465))*12*_xlfn.XLOOKUP($A1465,削除禁止_電灯料金!K:K,削除禁止_電灯料金!N:N),0),ROUND((AT1465+AU1465)*AN1465*12*_xlfn.XLOOKUP($A1465,削除禁止_電灯料金!K:K,削除禁止_電灯料金!N:N),0)),0)</f>
        <v>0</v>
      </c>
      <c r="AW1465" s="145"/>
    </row>
    <row r="1466" spans="1:49" ht="30" customHeight="1">
      <c r="A1466" s="1">
        <v>22</v>
      </c>
      <c r="B1466" s="319" t="s">
        <v>1433</v>
      </c>
      <c r="C1466" s="42"/>
      <c r="D1466" s="146" t="s">
        <v>1490</v>
      </c>
      <c r="E1466" s="147" t="s">
        <v>71</v>
      </c>
      <c r="F1466" s="148" t="s">
        <v>1449</v>
      </c>
      <c r="G1466" s="148" t="s">
        <v>73</v>
      </c>
      <c r="H1466" s="149" t="s">
        <v>1453</v>
      </c>
      <c r="I1466" s="150"/>
      <c r="J1466" s="151"/>
      <c r="K1466" s="213">
        <v>12</v>
      </c>
      <c r="L1466" s="214">
        <v>365</v>
      </c>
      <c r="M1466" s="154" t="s">
        <v>1500</v>
      </c>
      <c r="N1466" s="119" t="s">
        <v>120</v>
      </c>
      <c r="O1466" s="120">
        <v>1</v>
      </c>
      <c r="P1466" s="155" t="s">
        <v>347</v>
      </c>
      <c r="Q1466" s="155">
        <v>0</v>
      </c>
      <c r="R1466" s="155">
        <v>0</v>
      </c>
      <c r="S1466" s="156" t="s">
        <v>211</v>
      </c>
      <c r="T1466" s="156">
        <v>0</v>
      </c>
      <c r="U1466" s="156" t="s">
        <v>1465</v>
      </c>
      <c r="V1466" s="157">
        <v>0</v>
      </c>
      <c r="W1466" s="158">
        <v>18</v>
      </c>
      <c r="X1466" s="159">
        <v>2</v>
      </c>
      <c r="Y1466" s="160">
        <v>2</v>
      </c>
      <c r="Z1466" s="161">
        <f t="shared" si="446"/>
        <v>13.14</v>
      </c>
      <c r="AA1466" s="155">
        <v>0</v>
      </c>
      <c r="AB1466" s="162" t="s">
        <v>80</v>
      </c>
      <c r="AC1466" s="163" t="s">
        <v>56</v>
      </c>
      <c r="AD1466" s="164" t="s">
        <v>56</v>
      </c>
      <c r="AE1466" s="163" t="s">
        <v>56</v>
      </c>
      <c r="AF1466" s="164">
        <f t="shared" si="447"/>
        <v>197.10000000000002</v>
      </c>
      <c r="AG1466" s="165">
        <f t="shared" si="448"/>
        <v>47304.000000000007</v>
      </c>
      <c r="AH1466" s="166" t="s">
        <v>81</v>
      </c>
      <c r="AI1466" s="167"/>
      <c r="AJ1466" s="168"/>
      <c r="AK1466" s="169"/>
      <c r="AL1466" s="170"/>
      <c r="AM1466" s="171"/>
      <c r="AN1466" s="172"/>
      <c r="AO1466" s="173">
        <f t="shared" si="449"/>
        <v>0</v>
      </c>
      <c r="AP1466" s="174" t="s">
        <v>82</v>
      </c>
      <c r="AQ1466" s="175" t="str" cm="1">
        <f t="array" ref="AQ1466">_xlfn.IFS(OR($G1466="公衆街路灯A",$G1466="定額電灯"),$G1466&amp;AP1466,COUNTIF(G1466,"*従量電灯*"),G1466,1,"-")</f>
        <v>従量電灯</v>
      </c>
      <c r="AR1466" s="176" t="str" cm="1">
        <f t="array" ref="AR1466">_xlfn.IFS($AN1466=0,"-",OR($AH1466="対象外",$AH1466="-"),"-",OR($G1466="公衆街路灯A",$G1466="定額電灯"),_xlfn.XLOOKUP($AQ1466,削除禁止_電灯料金!$B:$B,削除禁止_電灯料金!$E:$E,0),1,"-")</f>
        <v>-</v>
      </c>
      <c r="AS1466" s="177" t="str" cm="1">
        <f t="array" ref="AS1466">_xlfn.IFS($AR1466="-","-",OR($G1466="公衆街路灯A",$G1466="定額電灯"),_xlfn.XLOOKUP(AQ1466,削除禁止_電灯料金!$B:$B,削除禁止_電灯料金!$D:$D,0),1,"-")</f>
        <v>-</v>
      </c>
      <c r="AT1466" s="176">
        <f>IFERROR(IF(OR($G1466="公衆街路灯A",$G1466="定額電灯"),"-",ROUND((_xlfn.XLOOKUP($AQ1466,削除禁止_電灯料金!$B:$B,削除禁止_電灯料金!$E:$E)*AM1466/1000*$K1466*$L1466/12),2)),"-")</f>
        <v>0</v>
      </c>
      <c r="AU1466" s="177">
        <f>IFERROR(IF(OR($G1466="公衆街路灯A",$G1466="定額電灯"),"-",ROUND((AM1466/1000*$K1466*$L1466/12)*_xlfn.XLOOKUP($A1466,削除禁止_電灯料金!K:K,削除禁止_電灯料金!M:M,"-"),2)),"-")</f>
        <v>0</v>
      </c>
      <c r="AV1466" s="178">
        <f>IFERROR(IF(OR($G1466="公衆街路灯A",$G1466="定額電灯"),ROUND((((AR1466+AS1466)*AN1466))*12*_xlfn.XLOOKUP($A1466,削除禁止_電灯料金!K:K,削除禁止_電灯料金!N:N),0),ROUND((AT1466+AU1466)*AN1466*12*_xlfn.XLOOKUP($A1466,削除禁止_電灯料金!K:K,削除禁止_電灯料金!N:N),0)),0)</f>
        <v>0</v>
      </c>
      <c r="AW1466" s="145"/>
    </row>
    <row r="1467" spans="1:49" ht="30" customHeight="1">
      <c r="A1467" s="1">
        <v>22</v>
      </c>
      <c r="B1467" s="319" t="s">
        <v>1433</v>
      </c>
      <c r="C1467" s="42"/>
      <c r="D1467" s="146"/>
      <c r="E1467" s="147" t="s">
        <v>219</v>
      </c>
      <c r="F1467" s="148" t="s">
        <v>219</v>
      </c>
      <c r="G1467" s="148"/>
      <c r="H1467" s="149"/>
      <c r="I1467" s="150"/>
      <c r="J1467" s="151"/>
      <c r="K1467" s="213"/>
      <c r="L1467" s="214"/>
      <c r="M1467" s="179" t="s">
        <v>82</v>
      </c>
      <c r="N1467" s="119">
        <v>0</v>
      </c>
      <c r="O1467" s="120">
        <v>0</v>
      </c>
      <c r="P1467" s="155" t="s">
        <v>56</v>
      </c>
      <c r="Q1467" s="155">
        <v>0</v>
      </c>
      <c r="R1467" s="155">
        <v>0</v>
      </c>
      <c r="S1467" s="156">
        <v>0</v>
      </c>
      <c r="T1467" s="156">
        <v>0</v>
      </c>
      <c r="U1467" s="156">
        <v>0</v>
      </c>
      <c r="V1467" s="157">
        <v>0</v>
      </c>
      <c r="W1467" s="158">
        <v>0</v>
      </c>
      <c r="X1467" s="159"/>
      <c r="Y1467" s="160">
        <v>0</v>
      </c>
      <c r="Z1467" s="161">
        <v>0</v>
      </c>
      <c r="AA1467" s="155">
        <v>0</v>
      </c>
      <c r="AB1467" s="162" t="s">
        <v>56</v>
      </c>
      <c r="AC1467" s="163" t="s">
        <v>56</v>
      </c>
      <c r="AD1467" s="164" t="s">
        <v>56</v>
      </c>
      <c r="AE1467" s="163" t="s">
        <v>56</v>
      </c>
      <c r="AF1467" s="164" t="s">
        <v>56</v>
      </c>
      <c r="AG1467" s="165">
        <v>0</v>
      </c>
      <c r="AH1467" s="166" t="s">
        <v>56</v>
      </c>
      <c r="AI1467" s="167"/>
      <c r="AJ1467" s="168"/>
      <c r="AK1467" s="169"/>
      <c r="AL1467" s="170"/>
      <c r="AM1467" s="171"/>
      <c r="AN1467" s="172"/>
      <c r="AO1467" s="173">
        <f t="shared" si="449"/>
        <v>0</v>
      </c>
      <c r="AP1467" s="174" t="s">
        <v>82</v>
      </c>
      <c r="AQ1467" s="175" t="str" cm="1">
        <f t="array" ref="AQ1467">_xlfn.IFS(OR($G1467="公衆街路灯A",$G1467="定額電灯"),$G1467&amp;AP1467,COUNTIF(G1467,"*従量電灯*"),G1467,1,"-")</f>
        <v>-</v>
      </c>
      <c r="AR1467" s="176" t="str" cm="1">
        <f t="array" ref="AR1467">_xlfn.IFS($AN1467=0,"-",OR($AH1467="対象外",$AH1467="-"),"-",OR($G1467="公衆街路灯A",$G1467="定額電灯"),_xlfn.XLOOKUP($AQ1467,削除禁止_電灯料金!$B:$B,削除禁止_電灯料金!$E:$E,0),1,"-")</f>
        <v>-</v>
      </c>
      <c r="AS1467" s="177" t="str" cm="1">
        <f t="array" ref="AS1467">_xlfn.IFS($AR1467="-","-",OR($G1467="公衆街路灯A",$G1467="定額電灯"),_xlfn.XLOOKUP(AQ1467,削除禁止_電灯料金!$B:$B,削除禁止_電灯料金!$D:$D,0),1,"-")</f>
        <v>-</v>
      </c>
      <c r="AT1467" s="176" t="str">
        <f>IFERROR(IF(OR($G1467="公衆街路灯A",$G1467="定額電灯"),"-",ROUND((_xlfn.XLOOKUP($AQ1467,削除禁止_電灯料金!$B:$B,削除禁止_電灯料金!$E:$E)*AM1467/1000*$K1467*$L1467/12),2)),"-")</f>
        <v>-</v>
      </c>
      <c r="AU1467" s="177">
        <f>IFERROR(IF(OR($G1467="公衆街路灯A",$G1467="定額電灯"),"-",ROUND((AM1467/1000*$K1467*$L1467/12)*_xlfn.XLOOKUP($A1467,削除禁止_電灯料金!K:K,削除禁止_電灯料金!M:M,"-"),2)),"-")</f>
        <v>0</v>
      </c>
      <c r="AV1467" s="178">
        <f>IFERROR(IF(OR($G1467="公衆街路灯A",$G1467="定額電灯"),ROUND((((AR1467+AS1467)*AN1467))*12*_xlfn.XLOOKUP($A1467,削除禁止_電灯料金!K:K,削除禁止_電灯料金!N:N),0),ROUND((AT1467+AU1467)*AN1467*12*_xlfn.XLOOKUP($A1467,削除禁止_電灯料金!K:K,削除禁止_電灯料金!N:N),0)),0)</f>
        <v>0</v>
      </c>
      <c r="AW1467" s="145"/>
    </row>
    <row r="1468" spans="1:49" ht="30" customHeight="1">
      <c r="A1468" s="1">
        <v>22</v>
      </c>
      <c r="B1468" s="319" t="s">
        <v>1433</v>
      </c>
      <c r="C1468" s="42"/>
      <c r="D1468" s="146"/>
      <c r="E1468" s="147" t="s">
        <v>219</v>
      </c>
      <c r="F1468" s="148" t="s">
        <v>219</v>
      </c>
      <c r="G1468" s="148"/>
      <c r="H1468" s="149"/>
      <c r="I1468" s="150"/>
      <c r="J1468" s="151"/>
      <c r="K1468" s="213"/>
      <c r="L1468" s="214"/>
      <c r="M1468" s="179" t="s">
        <v>82</v>
      </c>
      <c r="N1468" s="119">
        <v>0</v>
      </c>
      <c r="O1468" s="120">
        <v>0</v>
      </c>
      <c r="P1468" s="155" t="s">
        <v>56</v>
      </c>
      <c r="Q1468" s="155">
        <v>0</v>
      </c>
      <c r="R1468" s="155">
        <v>0</v>
      </c>
      <c r="S1468" s="156">
        <v>0</v>
      </c>
      <c r="T1468" s="156">
        <v>0</v>
      </c>
      <c r="U1468" s="156">
        <v>0</v>
      </c>
      <c r="V1468" s="157">
        <v>0</v>
      </c>
      <c r="W1468" s="158">
        <v>0</v>
      </c>
      <c r="X1468" s="159"/>
      <c r="Y1468" s="160">
        <v>0</v>
      </c>
      <c r="Z1468" s="161">
        <v>0</v>
      </c>
      <c r="AA1468" s="155">
        <v>0</v>
      </c>
      <c r="AB1468" s="162" t="s">
        <v>56</v>
      </c>
      <c r="AC1468" s="163" t="s">
        <v>56</v>
      </c>
      <c r="AD1468" s="164" t="s">
        <v>56</v>
      </c>
      <c r="AE1468" s="163" t="s">
        <v>56</v>
      </c>
      <c r="AF1468" s="164" t="s">
        <v>56</v>
      </c>
      <c r="AG1468" s="165">
        <v>0</v>
      </c>
      <c r="AH1468" s="166" t="s">
        <v>56</v>
      </c>
      <c r="AI1468" s="167"/>
      <c r="AJ1468" s="168"/>
      <c r="AK1468" s="169"/>
      <c r="AL1468" s="170"/>
      <c r="AM1468" s="171"/>
      <c r="AN1468" s="172"/>
      <c r="AO1468" s="173">
        <f t="shared" si="449"/>
        <v>0</v>
      </c>
      <c r="AP1468" s="174" t="s">
        <v>82</v>
      </c>
      <c r="AQ1468" s="175" t="str" cm="1">
        <f t="array" ref="AQ1468">_xlfn.IFS(OR($G1468="公衆街路灯A",$G1468="定額電灯"),$G1468&amp;AP1468,COUNTIF(G1468,"*従量電灯*"),G1468,1,"-")</f>
        <v>-</v>
      </c>
      <c r="AR1468" s="176" t="str" cm="1">
        <f t="array" ref="AR1468">_xlfn.IFS($AN1468=0,"-",OR($AH1468="対象外",$AH1468="-"),"-",OR($G1468="公衆街路灯A",$G1468="定額電灯"),_xlfn.XLOOKUP($AQ1468,削除禁止_電灯料金!$B:$B,削除禁止_電灯料金!$E:$E,0),1,"-")</f>
        <v>-</v>
      </c>
      <c r="AS1468" s="177" t="str" cm="1">
        <f t="array" ref="AS1468">_xlfn.IFS($AR1468="-","-",OR($G1468="公衆街路灯A",$G1468="定額電灯"),_xlfn.XLOOKUP(AQ1468,削除禁止_電灯料金!$B:$B,削除禁止_電灯料金!$D:$D,0),1,"-")</f>
        <v>-</v>
      </c>
      <c r="AT1468" s="176" t="str">
        <f>IFERROR(IF(OR($G1468="公衆街路灯A",$G1468="定額電灯"),"-",ROUND((_xlfn.XLOOKUP($AQ1468,削除禁止_電灯料金!$B:$B,削除禁止_電灯料金!$E:$E)*AM1468/1000*$K1468*$L1468/12),2)),"-")</f>
        <v>-</v>
      </c>
      <c r="AU1468" s="177">
        <f>IFERROR(IF(OR($G1468="公衆街路灯A",$G1468="定額電灯"),"-",ROUND((AM1468/1000*$K1468*$L1468/12)*_xlfn.XLOOKUP($A1468,削除禁止_電灯料金!K:K,削除禁止_電灯料金!M:M,"-"),2)),"-")</f>
        <v>0</v>
      </c>
      <c r="AV1468" s="178">
        <f>IFERROR(IF(OR($G1468="公衆街路灯A",$G1468="定額電灯"),ROUND((((AR1468+AS1468)*AN1468))*12*_xlfn.XLOOKUP($A1468,削除禁止_電灯料金!K:K,削除禁止_電灯料金!N:N),0),ROUND((AT1468+AU1468)*AN1468*12*_xlfn.XLOOKUP($A1468,削除禁止_電灯料金!K:K,削除禁止_電灯料金!N:N),0)),0)</f>
        <v>0</v>
      </c>
      <c r="AW1468" s="145"/>
    </row>
    <row r="1469" spans="1:49" ht="30" customHeight="1" thickBot="1">
      <c r="A1469" s="1">
        <v>22</v>
      </c>
      <c r="B1469" s="319" t="s">
        <v>1433</v>
      </c>
      <c r="C1469" s="42"/>
      <c r="D1469" s="215"/>
      <c r="E1469" s="216" t="s">
        <v>219</v>
      </c>
      <c r="F1469" s="217" t="s">
        <v>219</v>
      </c>
      <c r="G1469" s="216"/>
      <c r="H1469" s="216"/>
      <c r="I1469" s="218"/>
      <c r="J1469" s="219"/>
      <c r="K1469" s="220"/>
      <c r="L1469" s="221"/>
      <c r="M1469" s="222" t="s">
        <v>82</v>
      </c>
      <c r="N1469" s="223">
        <v>0</v>
      </c>
      <c r="O1469" s="224">
        <v>0</v>
      </c>
      <c r="P1469" s="225" t="s">
        <v>56</v>
      </c>
      <c r="Q1469" s="225">
        <v>0</v>
      </c>
      <c r="R1469" s="225">
        <v>0</v>
      </c>
      <c r="S1469" s="226">
        <v>0</v>
      </c>
      <c r="T1469" s="226">
        <v>0</v>
      </c>
      <c r="U1469" s="226">
        <v>0</v>
      </c>
      <c r="V1469" s="227">
        <v>0</v>
      </c>
      <c r="W1469" s="228">
        <v>0</v>
      </c>
      <c r="X1469" s="229"/>
      <c r="Y1469" s="410">
        <v>0</v>
      </c>
      <c r="Z1469" s="230">
        <v>0</v>
      </c>
      <c r="AA1469" s="225">
        <v>0</v>
      </c>
      <c r="AB1469" s="231" t="s">
        <v>56</v>
      </c>
      <c r="AC1469" s="232" t="s">
        <v>56</v>
      </c>
      <c r="AD1469" s="411" t="s">
        <v>56</v>
      </c>
      <c r="AE1469" s="232" t="s">
        <v>56</v>
      </c>
      <c r="AF1469" s="411" t="s">
        <v>56</v>
      </c>
      <c r="AG1469" s="412">
        <v>0</v>
      </c>
      <c r="AH1469" s="413" t="s">
        <v>56</v>
      </c>
      <c r="AI1469" s="236"/>
      <c r="AJ1469" s="237"/>
      <c r="AK1469" s="238"/>
      <c r="AL1469" s="239"/>
      <c r="AM1469" s="240"/>
      <c r="AN1469" s="241"/>
      <c r="AO1469" s="242">
        <f t="shared" si="449"/>
        <v>0</v>
      </c>
      <c r="AP1469" s="243" t="s">
        <v>82</v>
      </c>
      <c r="AQ1469" s="414" t="str" cm="1">
        <f t="array" ref="AQ1469">_xlfn.IFS(OR($G1469="公衆街路灯A",$G1469="定額電灯"),$G1469&amp;AP1469,COUNTIF(G1469,"*従量電灯*"),G1469,1,"-")</f>
        <v>-</v>
      </c>
      <c r="AR1469" s="415" t="str" cm="1">
        <f t="array" ref="AR1469">_xlfn.IFS($AN1469=0,"-",OR($AH1469="対象外",$AH1469="-"),"-",OR($G1469="公衆街路灯A",$G1469="定額電灯"),_xlfn.XLOOKUP($AQ1469,削除禁止_電灯料金!$B:$B,削除禁止_電灯料金!$E:$E,0),1,"-")</f>
        <v>-</v>
      </c>
      <c r="AS1469" s="416" t="str" cm="1">
        <f t="array" ref="AS1469">_xlfn.IFS($AR1469="-","-",OR($G1469="公衆街路灯A",$G1469="定額電灯"),_xlfn.XLOOKUP(AQ1469,削除禁止_電灯料金!$B:$B,削除禁止_電灯料金!$D:$D,0),1,"-")</f>
        <v>-</v>
      </c>
      <c r="AT1469" s="415" t="str">
        <f>IFERROR(IF(OR($G1469="公衆街路灯A",$G1469="定額電灯"),"-",ROUND((_xlfn.XLOOKUP($AQ1469,削除禁止_電灯料金!$B:$B,削除禁止_電灯料金!$E:$E)*AM1469/1000*$K1469*$L1469/12),2)),"-")</f>
        <v>-</v>
      </c>
      <c r="AU1469" s="416">
        <f>IFERROR(IF(OR($G1469="公衆街路灯A",$G1469="定額電灯"),"-",ROUND((AM1469/1000*$K1469*$L1469/12)*_xlfn.XLOOKUP($A1469,削除禁止_電灯料金!K:K,削除禁止_電灯料金!M:M,"-"),2)),"-")</f>
        <v>0</v>
      </c>
      <c r="AV1469" s="247">
        <f>IFERROR(IF(OR($G1469="公衆街路灯A",$G1469="定額電灯"),ROUND((((AR1469+AS1469)*AN1469))*12*_xlfn.XLOOKUP($A1469,削除禁止_電灯料金!K:K,削除禁止_電灯料金!N:N),0),ROUND((AT1469+AU1469)*AN1469*12*_xlfn.XLOOKUP($A1469,削除禁止_電灯料金!K:K,削除禁止_電灯料金!N:N),0)),0)</f>
        <v>0</v>
      </c>
      <c r="AW1469" s="145"/>
    </row>
    <row r="1470" spans="1:49" ht="30" customHeight="1">
      <c r="A1470" s="1"/>
      <c r="B1470" s="41"/>
      <c r="C1470" s="248"/>
    </row>
    <row r="1471" spans="1:49" ht="30" customHeight="1">
      <c r="A1471" s="1">
        <v>23</v>
      </c>
      <c r="B1471" s="319" t="s">
        <v>1501</v>
      </c>
      <c r="C1471" s="42"/>
      <c r="D1471" s="4" t="s">
        <v>1502</v>
      </c>
      <c r="E1471" s="43"/>
      <c r="F1471" s="44"/>
      <c r="G1471" s="44"/>
      <c r="H1471" s="45"/>
      <c r="I1471" s="43"/>
      <c r="J1471" s="43"/>
      <c r="K1471" s="43"/>
      <c r="L1471" s="43"/>
      <c r="M1471" s="43"/>
      <c r="N1471" s="46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7"/>
      <c r="AI1471" s="48"/>
      <c r="AJ1471" s="48"/>
      <c r="AK1471" s="47"/>
      <c r="AL1471" s="49"/>
      <c r="AM1471" s="47"/>
      <c r="AN1471" s="47"/>
      <c r="AO1471" s="47"/>
      <c r="AP1471" s="47"/>
      <c r="AQ1471" s="49"/>
      <c r="AR1471" s="47"/>
      <c r="AS1471" s="47"/>
      <c r="AT1471" s="47"/>
      <c r="AU1471" s="47"/>
      <c r="AV1471" s="47"/>
      <c r="AW1471" s="47"/>
    </row>
    <row r="1472" spans="1:49" ht="30" customHeight="1">
      <c r="A1472" s="1">
        <v>23</v>
      </c>
      <c r="B1472" s="319" t="s">
        <v>1501</v>
      </c>
      <c r="C1472" s="42"/>
      <c r="D1472" s="43"/>
      <c r="E1472" s="43"/>
      <c r="F1472" s="44"/>
      <c r="G1472" s="44"/>
      <c r="H1472" s="45"/>
      <c r="I1472" s="43"/>
      <c r="J1472" s="43"/>
      <c r="K1472" s="43"/>
      <c r="L1472" s="43"/>
      <c r="M1472" s="43"/>
      <c r="N1472" s="46"/>
      <c r="O1472" s="42"/>
      <c r="P1472" s="42"/>
      <c r="Q1472" s="42"/>
      <c r="R1472" s="42"/>
      <c r="S1472" s="42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7"/>
      <c r="AI1472" s="50"/>
      <c r="AJ1472" s="48"/>
      <c r="AK1472" s="47"/>
      <c r="AL1472" s="49"/>
      <c r="AM1472" s="47"/>
      <c r="AN1472" s="47"/>
      <c r="AO1472" s="51"/>
      <c r="AP1472" s="47"/>
      <c r="AQ1472" s="49"/>
      <c r="AR1472" s="51"/>
      <c r="AS1472" s="51"/>
      <c r="AT1472" s="51"/>
      <c r="AU1472" s="51"/>
      <c r="AV1472" s="47"/>
      <c r="AW1472" s="47"/>
    </row>
    <row r="1473" spans="1:49" ht="30" customHeight="1">
      <c r="A1473" s="1">
        <v>23</v>
      </c>
      <c r="B1473" s="319" t="s">
        <v>1501</v>
      </c>
      <c r="C1473" s="42"/>
      <c r="D1473" s="52" t="s">
        <v>47</v>
      </c>
      <c r="E1473" s="52"/>
      <c r="F1473" s="53">
        <v>10</v>
      </c>
      <c r="G1473" s="44"/>
      <c r="H1473" s="45"/>
      <c r="I1473" s="54"/>
      <c r="J1473" s="54"/>
      <c r="K1473" s="55"/>
      <c r="L1473" s="46"/>
      <c r="M1473" s="46"/>
      <c r="N1473" s="56"/>
      <c r="O1473" s="56"/>
      <c r="P1473" s="56"/>
      <c r="Q1473" s="56"/>
      <c r="R1473" s="56"/>
      <c r="S1473" s="56"/>
      <c r="T1473" s="56"/>
      <c r="U1473" s="56"/>
      <c r="V1473" s="56"/>
      <c r="W1473" s="56"/>
      <c r="X1473" s="56"/>
      <c r="Y1473" s="56"/>
      <c r="Z1473" s="56"/>
      <c r="AA1473" s="56"/>
      <c r="AB1473" s="56"/>
      <c r="AC1473" s="56"/>
      <c r="AD1473" s="56"/>
      <c r="AE1473" s="56"/>
      <c r="AF1473" s="56"/>
      <c r="AG1473" s="56"/>
      <c r="AH1473" s="47"/>
      <c r="AI1473" s="50"/>
      <c r="AJ1473" s="48"/>
      <c r="AK1473" s="47"/>
      <c r="AL1473" s="49"/>
      <c r="AM1473" s="47"/>
      <c r="AN1473" s="47"/>
      <c r="AO1473" s="47"/>
      <c r="AP1473" s="47"/>
      <c r="AQ1473" s="49"/>
      <c r="AR1473" s="47"/>
      <c r="AS1473" s="47"/>
      <c r="AT1473" s="47"/>
      <c r="AU1473" s="47"/>
      <c r="AV1473" s="47"/>
      <c r="AW1473" s="47"/>
    </row>
    <row r="1474" spans="1:49" ht="30" customHeight="1" thickBot="1">
      <c r="A1474" s="1">
        <v>23</v>
      </c>
      <c r="B1474" s="319" t="s">
        <v>1501</v>
      </c>
      <c r="C1474" s="42"/>
      <c r="D1474" s="57" t="s">
        <v>48</v>
      </c>
      <c r="E1474" s="57"/>
      <c r="F1474" s="58">
        <v>10</v>
      </c>
      <c r="G1474" s="44"/>
      <c r="H1474" s="45"/>
      <c r="I1474" s="54"/>
      <c r="J1474" s="54"/>
      <c r="K1474" s="55"/>
      <c r="L1474" s="46"/>
      <c r="M1474" s="46"/>
      <c r="N1474" s="56"/>
      <c r="O1474" s="56"/>
      <c r="P1474" s="56"/>
      <c r="Q1474" s="56"/>
      <c r="R1474" s="56"/>
      <c r="S1474" s="56"/>
      <c r="T1474" s="56"/>
      <c r="U1474" s="56"/>
      <c r="V1474" s="56"/>
      <c r="W1474" s="56"/>
      <c r="X1474" s="56"/>
      <c r="Y1474" s="56"/>
      <c r="Z1474" s="56"/>
      <c r="AA1474" s="56"/>
      <c r="AB1474" s="56"/>
      <c r="AC1474" s="56"/>
      <c r="AD1474" s="56"/>
      <c r="AE1474" s="56"/>
      <c r="AF1474" s="56"/>
      <c r="AG1474" s="56"/>
      <c r="AH1474" s="47"/>
      <c r="AI1474" s="50"/>
      <c r="AJ1474" s="48"/>
      <c r="AK1474" s="47"/>
      <c r="AL1474" s="49"/>
      <c r="AM1474" s="47"/>
      <c r="AN1474" s="47"/>
      <c r="AO1474" s="47"/>
      <c r="AP1474" s="47"/>
      <c r="AQ1474" s="49"/>
      <c r="AR1474" s="47"/>
      <c r="AS1474" s="47"/>
      <c r="AT1474" s="47"/>
      <c r="AU1474" s="47"/>
      <c r="AV1474" s="47"/>
      <c r="AW1474" s="47"/>
    </row>
    <row r="1475" spans="1:49" ht="30" customHeight="1" thickBot="1">
      <c r="A1475" s="1">
        <v>23</v>
      </c>
      <c r="B1475" s="319" t="s">
        <v>1501</v>
      </c>
      <c r="C1475" s="42"/>
      <c r="D1475" s="59" t="s">
        <v>49</v>
      </c>
      <c r="E1475" s="59"/>
      <c r="F1475" s="60">
        <v>30</v>
      </c>
      <c r="G1475" s="44"/>
      <c r="H1475" s="45"/>
      <c r="I1475" s="61"/>
      <c r="J1475" s="61"/>
      <c r="K1475" s="42"/>
      <c r="L1475" s="42"/>
      <c r="M1475" s="42"/>
      <c r="N1475" s="56"/>
      <c r="O1475" s="56"/>
      <c r="P1475" s="56"/>
      <c r="Q1475" s="56"/>
      <c r="R1475" s="56"/>
      <c r="S1475" s="56"/>
      <c r="T1475" s="56"/>
      <c r="U1475" s="56"/>
      <c r="V1475" s="56"/>
      <c r="W1475" s="56"/>
      <c r="X1475" s="56"/>
      <c r="Y1475" s="56"/>
      <c r="Z1475" s="56"/>
      <c r="AA1475" s="56"/>
      <c r="AB1475" s="56"/>
      <c r="AC1475" s="62"/>
      <c r="AD1475" s="62"/>
      <c r="AE1475" s="63"/>
      <c r="AF1475" s="42"/>
      <c r="AG1475" s="56"/>
      <c r="AH1475" s="47"/>
      <c r="AI1475" s="64" t="s">
        <v>50</v>
      </c>
      <c r="AJ1475" s="48"/>
      <c r="AK1475" s="47"/>
      <c r="AL1475" s="49"/>
      <c r="AM1475" s="47"/>
      <c r="AN1475" s="47"/>
      <c r="AO1475" s="47"/>
      <c r="AP1475" s="47"/>
      <c r="AQ1475" s="49"/>
      <c r="AR1475" s="47"/>
      <c r="AS1475" s="47"/>
      <c r="AT1475" s="47"/>
      <c r="AU1475" s="47"/>
      <c r="AV1475" s="47"/>
      <c r="AW1475" s="65"/>
    </row>
    <row r="1476" spans="1:49" ht="30" customHeight="1" thickBot="1">
      <c r="A1476" s="1">
        <v>23</v>
      </c>
      <c r="B1476" s="319" t="s">
        <v>1501</v>
      </c>
      <c r="C1476" s="42"/>
      <c r="D1476" s="66" t="s">
        <v>51</v>
      </c>
      <c r="E1476" s="66"/>
      <c r="F1476" s="67">
        <v>0.41499999999999998</v>
      </c>
      <c r="G1476" s="44"/>
      <c r="H1476" s="45"/>
      <c r="I1476" s="68"/>
      <c r="J1476" s="68"/>
      <c r="K1476" s="42"/>
      <c r="L1476" s="42"/>
      <c r="M1476" s="42"/>
      <c r="N1476" s="56"/>
      <c r="O1476" s="56"/>
      <c r="P1476" s="56"/>
      <c r="Q1476" s="56"/>
      <c r="R1476" s="56"/>
      <c r="S1476" s="56"/>
      <c r="T1476" s="56"/>
      <c r="U1476" s="56"/>
      <c r="V1476" s="56"/>
      <c r="W1476" s="56"/>
      <c r="X1476" s="56"/>
      <c r="Y1476" s="56"/>
      <c r="Z1476" s="56"/>
      <c r="AA1476" s="56"/>
      <c r="AB1476" s="56"/>
      <c r="AC1476" s="62" t="s">
        <v>52</v>
      </c>
      <c r="AD1476" s="69"/>
      <c r="AE1476" s="70" t="s">
        <v>53</v>
      </c>
      <c r="AF1476" s="69"/>
      <c r="AG1476" s="56"/>
      <c r="AH1476" s="47"/>
      <c r="AI1476" s="48"/>
      <c r="AJ1476" s="48"/>
      <c r="AK1476" s="47"/>
      <c r="AL1476" s="49"/>
      <c r="AM1476" s="47"/>
      <c r="AN1476" s="47"/>
      <c r="AO1476" s="47"/>
      <c r="AP1476" s="47"/>
      <c r="AQ1476" s="49"/>
      <c r="AR1476" s="47" t="s">
        <v>52</v>
      </c>
      <c r="AS1476" s="47"/>
      <c r="AT1476" s="47" t="s">
        <v>53</v>
      </c>
      <c r="AU1476" s="47"/>
      <c r="AV1476" s="47"/>
      <c r="AW1476" s="65"/>
    </row>
    <row r="1477" spans="1:49" ht="30" customHeight="1" thickBot="1">
      <c r="A1477" s="1">
        <v>23</v>
      </c>
      <c r="B1477" s="319" t="s">
        <v>1501</v>
      </c>
      <c r="C1477" s="42"/>
      <c r="D1477" s="71" t="s">
        <v>54</v>
      </c>
      <c r="E1477" s="45"/>
      <c r="F1477" s="45"/>
      <c r="G1477" s="45"/>
      <c r="H1477" s="45"/>
      <c r="I1477" s="45"/>
      <c r="J1477" s="45"/>
      <c r="K1477" s="72"/>
      <c r="L1477" s="72"/>
      <c r="M1477" s="73" t="s">
        <v>55</v>
      </c>
      <c r="N1477" s="74"/>
      <c r="O1477" s="74"/>
      <c r="P1477" s="74"/>
      <c r="Q1477" s="74"/>
      <c r="R1477" s="74"/>
      <c r="S1477" s="74"/>
      <c r="T1477" s="74"/>
      <c r="U1477" s="74"/>
      <c r="V1477" s="74"/>
      <c r="W1477" s="74"/>
      <c r="X1477" s="74"/>
      <c r="Y1477" s="74"/>
      <c r="Z1477" s="74"/>
      <c r="AA1477" s="74"/>
      <c r="AB1477" s="74"/>
      <c r="AC1477" s="75" t="s">
        <v>1</v>
      </c>
      <c r="AD1477" s="76"/>
      <c r="AE1477" s="76" t="s">
        <v>2</v>
      </c>
      <c r="AF1477" s="76"/>
      <c r="AG1477" s="77" t="s">
        <v>56</v>
      </c>
      <c r="AH1477" s="78" t="s">
        <v>57</v>
      </c>
      <c r="AI1477" s="79"/>
      <c r="AJ1477" s="79"/>
      <c r="AK1477" s="80"/>
      <c r="AL1477" s="15"/>
      <c r="AM1477" s="80"/>
      <c r="AN1477" s="80"/>
      <c r="AO1477" s="80"/>
      <c r="AP1477" s="80"/>
      <c r="AQ1477" s="15"/>
      <c r="AR1477" s="78" t="s">
        <v>1</v>
      </c>
      <c r="AS1477" s="81"/>
      <c r="AT1477" s="78" t="s">
        <v>2</v>
      </c>
      <c r="AU1477" s="81"/>
      <c r="AV1477" s="82" t="s">
        <v>56</v>
      </c>
      <c r="AW1477" s="83"/>
    </row>
    <row r="1478" spans="1:49" ht="42" customHeight="1">
      <c r="A1478" s="1">
        <v>23</v>
      </c>
      <c r="B1478" s="319" t="s">
        <v>1501</v>
      </c>
      <c r="C1478" s="42"/>
      <c r="D1478" s="474" t="s">
        <v>4</v>
      </c>
      <c r="E1478" s="476" t="s">
        <v>5</v>
      </c>
      <c r="F1478" s="476" t="s">
        <v>6</v>
      </c>
      <c r="G1478" s="476" t="s">
        <v>58</v>
      </c>
      <c r="H1478" s="476" t="s">
        <v>7</v>
      </c>
      <c r="I1478" s="20" t="s">
        <v>8</v>
      </c>
      <c r="J1478" s="20"/>
      <c r="K1478" s="84" t="s">
        <v>9</v>
      </c>
      <c r="L1478" s="85" t="s">
        <v>59</v>
      </c>
      <c r="M1478" s="478" t="s">
        <v>60</v>
      </c>
      <c r="N1478" s="480" t="s">
        <v>61</v>
      </c>
      <c r="O1478" s="482" t="s">
        <v>62</v>
      </c>
      <c r="P1478" s="482" t="s">
        <v>10</v>
      </c>
      <c r="Q1478" s="484" t="s">
        <v>63</v>
      </c>
      <c r="R1478" s="482" t="s">
        <v>64</v>
      </c>
      <c r="S1478" s="482" t="s">
        <v>65</v>
      </c>
      <c r="T1478" s="482" t="s">
        <v>66</v>
      </c>
      <c r="U1478" s="482" t="s">
        <v>67</v>
      </c>
      <c r="V1478" s="484" t="s">
        <v>11</v>
      </c>
      <c r="W1478" s="251" t="s">
        <v>12</v>
      </c>
      <c r="X1478" s="86" t="s">
        <v>13</v>
      </c>
      <c r="Y1478" s="86" t="s">
        <v>14</v>
      </c>
      <c r="Z1478" s="252" t="s">
        <v>15</v>
      </c>
      <c r="AA1478" s="484" t="s">
        <v>16</v>
      </c>
      <c r="AB1478" s="482" t="s">
        <v>17</v>
      </c>
      <c r="AC1478" s="87" t="s">
        <v>18</v>
      </c>
      <c r="AD1478" s="88" t="s">
        <v>19</v>
      </c>
      <c r="AE1478" s="87" t="s">
        <v>30</v>
      </c>
      <c r="AF1478" s="88" t="s">
        <v>21</v>
      </c>
      <c r="AG1478" s="89" t="s">
        <v>22</v>
      </c>
      <c r="AH1478" s="468" t="s">
        <v>23</v>
      </c>
      <c r="AI1478" s="470" t="s">
        <v>24</v>
      </c>
      <c r="AJ1478" s="470" t="s">
        <v>25</v>
      </c>
      <c r="AK1478" s="470" t="s">
        <v>26</v>
      </c>
      <c r="AL1478" s="91" t="s">
        <v>68</v>
      </c>
      <c r="AM1478" s="90" t="s">
        <v>27</v>
      </c>
      <c r="AN1478" s="92" t="s">
        <v>28</v>
      </c>
      <c r="AO1478" s="93" t="s">
        <v>29</v>
      </c>
      <c r="AP1478" s="28" t="s">
        <v>16</v>
      </c>
      <c r="AQ1478" s="472" t="s">
        <v>17</v>
      </c>
      <c r="AR1478" s="94" t="s">
        <v>18</v>
      </c>
      <c r="AS1478" s="95" t="s">
        <v>19</v>
      </c>
      <c r="AT1478" s="94" t="s">
        <v>30</v>
      </c>
      <c r="AU1478" s="95" t="s">
        <v>21</v>
      </c>
      <c r="AV1478" s="96" t="s">
        <v>31</v>
      </c>
      <c r="AW1478" s="83"/>
    </row>
    <row r="1479" spans="1:49" ht="30" customHeight="1" thickBot="1">
      <c r="A1479" s="1">
        <v>23</v>
      </c>
      <c r="B1479" s="319" t="s">
        <v>1501</v>
      </c>
      <c r="C1479" s="42"/>
      <c r="D1479" s="475"/>
      <c r="E1479" s="477"/>
      <c r="F1479" s="477"/>
      <c r="G1479" s="477"/>
      <c r="H1479" s="477"/>
      <c r="I1479" s="97" t="s">
        <v>69</v>
      </c>
      <c r="J1479" s="97" t="s">
        <v>70</v>
      </c>
      <c r="K1479" s="98" t="s">
        <v>34</v>
      </c>
      <c r="L1479" s="99" t="s">
        <v>35</v>
      </c>
      <c r="M1479" s="479"/>
      <c r="N1479" s="481"/>
      <c r="O1479" s="483"/>
      <c r="P1479" s="483"/>
      <c r="Q1479" s="485"/>
      <c r="R1479" s="483"/>
      <c r="S1479" s="483"/>
      <c r="T1479" s="483"/>
      <c r="U1479" s="483"/>
      <c r="V1479" s="485"/>
      <c r="W1479" s="100" t="s">
        <v>36</v>
      </c>
      <c r="X1479" s="100" t="s">
        <v>37</v>
      </c>
      <c r="Y1479" s="100" t="s">
        <v>38</v>
      </c>
      <c r="Z1479" s="101" t="s">
        <v>39</v>
      </c>
      <c r="AA1479" s="485"/>
      <c r="AB1479" s="483"/>
      <c r="AC1479" s="102" t="s">
        <v>40</v>
      </c>
      <c r="AD1479" s="103" t="s">
        <v>40</v>
      </c>
      <c r="AE1479" s="102" t="s">
        <v>40</v>
      </c>
      <c r="AF1479" s="103" t="s">
        <v>40</v>
      </c>
      <c r="AG1479" s="104">
        <v>10</v>
      </c>
      <c r="AH1479" s="469"/>
      <c r="AI1479" s="471"/>
      <c r="AJ1479" s="471"/>
      <c r="AK1479" s="471"/>
      <c r="AL1479" s="36" t="s">
        <v>41</v>
      </c>
      <c r="AM1479" s="105" t="s">
        <v>42</v>
      </c>
      <c r="AN1479" s="106" t="s">
        <v>43</v>
      </c>
      <c r="AO1479" s="107" t="s">
        <v>39</v>
      </c>
      <c r="AP1479" s="37" t="s">
        <v>44</v>
      </c>
      <c r="AQ1479" s="473"/>
      <c r="AR1479" s="108" t="s">
        <v>40</v>
      </c>
      <c r="AS1479" s="109" t="s">
        <v>40</v>
      </c>
      <c r="AT1479" s="108" t="s">
        <v>40</v>
      </c>
      <c r="AU1479" s="109" t="s">
        <v>40</v>
      </c>
      <c r="AV1479" s="40">
        <v>10</v>
      </c>
      <c r="AW1479" s="83"/>
    </row>
    <row r="1480" spans="1:49" ht="30" customHeight="1">
      <c r="A1480" s="1">
        <v>23</v>
      </c>
      <c r="B1480" s="319" t="s">
        <v>1501</v>
      </c>
      <c r="C1480" s="42"/>
      <c r="D1480" s="110" t="s">
        <v>1503</v>
      </c>
      <c r="E1480" s="111" t="s">
        <v>71</v>
      </c>
      <c r="F1480" s="112" t="s">
        <v>1504</v>
      </c>
      <c r="G1480" s="112" t="s">
        <v>73</v>
      </c>
      <c r="H1480" s="113"/>
      <c r="I1480" s="114"/>
      <c r="J1480" s="115"/>
      <c r="K1480" s="349">
        <v>12</v>
      </c>
      <c r="L1480" s="350">
        <v>365</v>
      </c>
      <c r="M1480" s="118" t="s">
        <v>1298</v>
      </c>
      <c r="N1480" s="119" t="s">
        <v>134</v>
      </c>
      <c r="O1480" s="120">
        <v>1</v>
      </c>
      <c r="P1480" s="121" t="s">
        <v>227</v>
      </c>
      <c r="Q1480" s="121">
        <v>0</v>
      </c>
      <c r="R1480" s="121">
        <v>0</v>
      </c>
      <c r="S1480" s="122" t="s">
        <v>1440</v>
      </c>
      <c r="T1480" s="122">
        <v>0</v>
      </c>
      <c r="U1480" s="122">
        <v>0</v>
      </c>
      <c r="V1480" s="123">
        <v>0</v>
      </c>
      <c r="W1480" s="124">
        <v>47</v>
      </c>
      <c r="X1480" s="125">
        <v>2</v>
      </c>
      <c r="Y1480" s="126">
        <v>2</v>
      </c>
      <c r="Z1480" s="127">
        <f t="shared" ref="Z1480:Z1500" si="450">K1480*L1480*W1480*Y1480/12/1000</f>
        <v>34.31</v>
      </c>
      <c r="AA1480" s="121">
        <v>0</v>
      </c>
      <c r="AB1480" s="128" t="s">
        <v>80</v>
      </c>
      <c r="AC1480" s="129" t="s">
        <v>56</v>
      </c>
      <c r="AD1480" s="130" t="s">
        <v>56</v>
      </c>
      <c r="AE1480" s="129" t="s">
        <v>56</v>
      </c>
      <c r="AF1480" s="130">
        <f t="shared" ref="AF1480:AF1500" si="451">$B$2*Z1480/Y1480</f>
        <v>514.65000000000009</v>
      </c>
      <c r="AG1480" s="131">
        <f t="shared" ref="AG1480:AG1500" si="452">Y1480*AF1480*120</f>
        <v>123516.00000000003</v>
      </c>
      <c r="AH1480" s="132" t="s">
        <v>81</v>
      </c>
      <c r="AI1480" s="133"/>
      <c r="AJ1480" s="134"/>
      <c r="AK1480" s="135"/>
      <c r="AL1480" s="136"/>
      <c r="AM1480" s="137"/>
      <c r="AN1480" s="138"/>
      <c r="AO1480" s="139">
        <f t="shared" ref="AO1480:AO1503" si="453">IFERROR((AM1480/1000)*K1480*L1480*AN1480/12,0)</f>
        <v>0</v>
      </c>
      <c r="AP1480" s="140" t="s">
        <v>82</v>
      </c>
      <c r="AQ1480" s="141" t="str" cm="1">
        <f t="array" ref="AQ1480">_xlfn.IFS(OR($G1480="公衆街路灯A",$G1480="定額電灯"),$G1480&amp;AP1480,COUNTIF(G1480,"*従量電灯*"),G1480,1,"-")</f>
        <v>従量電灯</v>
      </c>
      <c r="AR1480" s="142" t="str" cm="1">
        <f t="array" ref="AR1480">_xlfn.IFS($AN1480=0,"-",OR($AH1480="対象外",$AH1480="-"),"-",OR($G1480="公衆街路灯A",$G1480="定額電灯"),_xlfn.XLOOKUP($AQ1480,削除禁止_電灯料金!$B:$B,削除禁止_電灯料金!$E:$E,0),1,"-")</f>
        <v>-</v>
      </c>
      <c r="AS1480" s="143" t="str" cm="1">
        <f t="array" ref="AS1480">_xlfn.IFS($AR1480="-","-",OR($G1480="公衆街路灯A",$G1480="定額電灯"),_xlfn.XLOOKUP(AQ1480,削除禁止_電灯料金!$B:$B,削除禁止_電灯料金!$D:$D,0),1,"-")</f>
        <v>-</v>
      </c>
      <c r="AT1480" s="142">
        <f>IFERROR(IF(OR($G1480="公衆街路灯A",$G1480="定額電灯"),"-",ROUND((_xlfn.XLOOKUP($AQ1480,削除禁止_電灯料金!$B:$B,削除禁止_電灯料金!$E:$E)*AM1480/1000*$K1480*$L1480/12),2)),"-")</f>
        <v>0</v>
      </c>
      <c r="AU1480" s="143">
        <f>IFERROR(IF(OR($G1480="公衆街路灯A",$G1480="定額電灯"),"-",ROUND((AM1480/1000*$K1480*$L1480/12)*_xlfn.XLOOKUP($A1480,削除禁止_電灯料金!K:K,削除禁止_電灯料金!M:M,"-"),2)),"-")</f>
        <v>0</v>
      </c>
      <c r="AV1480" s="144">
        <f>IFERROR(IF(OR($G1480="公衆街路灯A",$G1480="定額電灯"),ROUND((((AR1480+AS1480)*AN1480))*12*_xlfn.XLOOKUP($A1480,削除禁止_電灯料金!K:K,削除禁止_電灯料金!N:N),0),ROUND((AT1480+AU1480)*AN1480*12*_xlfn.XLOOKUP($A1480,削除禁止_電灯料金!K:K,削除禁止_電灯料金!N:N),0)),0)</f>
        <v>0</v>
      </c>
      <c r="AW1480" s="145"/>
    </row>
    <row r="1481" spans="1:49" ht="30" customHeight="1">
      <c r="A1481" s="1">
        <v>23</v>
      </c>
      <c r="B1481" s="319" t="s">
        <v>1501</v>
      </c>
      <c r="C1481" s="42"/>
      <c r="D1481" s="146" t="s">
        <v>1503</v>
      </c>
      <c r="E1481" s="147" t="s">
        <v>71</v>
      </c>
      <c r="F1481" s="148" t="s">
        <v>1505</v>
      </c>
      <c r="G1481" s="148" t="s">
        <v>73</v>
      </c>
      <c r="H1481" s="149"/>
      <c r="I1481" s="150"/>
      <c r="J1481" s="151"/>
      <c r="K1481" s="213">
        <v>12</v>
      </c>
      <c r="L1481" s="214">
        <v>365</v>
      </c>
      <c r="M1481" s="154" t="s">
        <v>1506</v>
      </c>
      <c r="N1481" s="119" t="s">
        <v>172</v>
      </c>
      <c r="O1481" s="120">
        <v>1</v>
      </c>
      <c r="P1481" s="155" t="s">
        <v>450</v>
      </c>
      <c r="Q1481" s="155">
        <v>0</v>
      </c>
      <c r="R1481" s="155">
        <v>0</v>
      </c>
      <c r="S1481" s="156">
        <v>0</v>
      </c>
      <c r="T1481" s="156">
        <v>0</v>
      </c>
      <c r="U1481" s="156" t="s">
        <v>1473</v>
      </c>
      <c r="V1481" s="157">
        <v>0</v>
      </c>
      <c r="W1481" s="158">
        <v>36</v>
      </c>
      <c r="X1481" s="159">
        <v>1</v>
      </c>
      <c r="Y1481" s="160">
        <v>1</v>
      </c>
      <c r="Z1481" s="161">
        <f t="shared" si="450"/>
        <v>13.14</v>
      </c>
      <c r="AA1481" s="155">
        <v>0</v>
      </c>
      <c r="AB1481" s="162" t="s">
        <v>80</v>
      </c>
      <c r="AC1481" s="163" t="s">
        <v>56</v>
      </c>
      <c r="AD1481" s="164" t="s">
        <v>56</v>
      </c>
      <c r="AE1481" s="163" t="s">
        <v>56</v>
      </c>
      <c r="AF1481" s="164">
        <f t="shared" si="451"/>
        <v>394.20000000000005</v>
      </c>
      <c r="AG1481" s="165">
        <f t="shared" si="452"/>
        <v>47304.000000000007</v>
      </c>
      <c r="AH1481" s="166" t="s">
        <v>81</v>
      </c>
      <c r="AI1481" s="167"/>
      <c r="AJ1481" s="168"/>
      <c r="AK1481" s="169"/>
      <c r="AL1481" s="170"/>
      <c r="AM1481" s="171"/>
      <c r="AN1481" s="172"/>
      <c r="AO1481" s="173">
        <f t="shared" si="453"/>
        <v>0</v>
      </c>
      <c r="AP1481" s="174" t="s">
        <v>82</v>
      </c>
      <c r="AQ1481" s="175" t="str" cm="1">
        <f t="array" ref="AQ1481">_xlfn.IFS(OR($G1481="公衆街路灯A",$G1481="定額電灯"),$G1481&amp;AP1481,COUNTIF(G1481,"*従量電灯*"),G1481,1,"-")</f>
        <v>従量電灯</v>
      </c>
      <c r="AR1481" s="176" t="str" cm="1">
        <f t="array" ref="AR1481">_xlfn.IFS($AN1481=0,"-",OR($AH1481="対象外",$AH1481="-"),"-",OR($G1481="公衆街路灯A",$G1481="定額電灯"),_xlfn.XLOOKUP($AQ1481,削除禁止_電灯料金!$B:$B,削除禁止_電灯料金!$E:$E,0),1,"-")</f>
        <v>-</v>
      </c>
      <c r="AS1481" s="177" t="str" cm="1">
        <f t="array" ref="AS1481">_xlfn.IFS($AR1481="-","-",OR($G1481="公衆街路灯A",$G1481="定額電灯"),_xlfn.XLOOKUP(AQ1481,削除禁止_電灯料金!$B:$B,削除禁止_電灯料金!$D:$D,0),1,"-")</f>
        <v>-</v>
      </c>
      <c r="AT1481" s="176">
        <f>IFERROR(IF(OR($G1481="公衆街路灯A",$G1481="定額電灯"),"-",ROUND((_xlfn.XLOOKUP($AQ1481,削除禁止_電灯料金!$B:$B,削除禁止_電灯料金!$E:$E)*AM1481/1000*$K1481*$L1481/12),2)),"-")</f>
        <v>0</v>
      </c>
      <c r="AU1481" s="177">
        <f>IFERROR(IF(OR($G1481="公衆街路灯A",$G1481="定額電灯"),"-",ROUND((AM1481/1000*$K1481*$L1481/12)*_xlfn.XLOOKUP($A1481,削除禁止_電灯料金!K:K,削除禁止_電灯料金!M:M,"-"),2)),"-")</f>
        <v>0</v>
      </c>
      <c r="AV1481" s="178">
        <f>IFERROR(IF(OR($G1481="公衆街路灯A",$G1481="定額電灯"),ROUND((((AR1481+AS1481)*AN1481))*12*_xlfn.XLOOKUP($A1481,削除禁止_電灯料金!K:K,削除禁止_電灯料金!N:N),0),ROUND((AT1481+AU1481)*AN1481*12*_xlfn.XLOOKUP($A1481,削除禁止_電灯料金!K:K,削除禁止_電灯料金!N:N),0)),0)</f>
        <v>0</v>
      </c>
      <c r="AW1481" s="145"/>
    </row>
    <row r="1482" spans="1:49" ht="30" customHeight="1">
      <c r="A1482" s="1">
        <v>23</v>
      </c>
      <c r="B1482" s="319" t="s">
        <v>1501</v>
      </c>
      <c r="C1482" s="42"/>
      <c r="D1482" s="146" t="s">
        <v>1503</v>
      </c>
      <c r="E1482" s="147" t="s">
        <v>71</v>
      </c>
      <c r="F1482" s="148" t="s">
        <v>1507</v>
      </c>
      <c r="G1482" s="148" t="s">
        <v>73</v>
      </c>
      <c r="H1482" s="149"/>
      <c r="I1482" s="150"/>
      <c r="J1482" s="151"/>
      <c r="K1482" s="213">
        <v>12</v>
      </c>
      <c r="L1482" s="214">
        <v>365</v>
      </c>
      <c r="M1482" s="154" t="s">
        <v>1508</v>
      </c>
      <c r="N1482" s="119" t="s">
        <v>134</v>
      </c>
      <c r="O1482" s="120">
        <v>1</v>
      </c>
      <c r="P1482" s="155" t="s">
        <v>1017</v>
      </c>
      <c r="Q1482" s="155">
        <v>0</v>
      </c>
      <c r="R1482" s="155">
        <v>0</v>
      </c>
      <c r="S1482" s="156">
        <v>0</v>
      </c>
      <c r="T1482" s="156">
        <v>0</v>
      </c>
      <c r="U1482" s="156">
        <v>0</v>
      </c>
      <c r="V1482" s="157">
        <v>0</v>
      </c>
      <c r="W1482" s="158">
        <v>36</v>
      </c>
      <c r="X1482" s="159">
        <v>2</v>
      </c>
      <c r="Y1482" s="160">
        <v>2</v>
      </c>
      <c r="Z1482" s="161">
        <f t="shared" si="450"/>
        <v>26.28</v>
      </c>
      <c r="AA1482" s="155">
        <v>0</v>
      </c>
      <c r="AB1482" s="162" t="s">
        <v>80</v>
      </c>
      <c r="AC1482" s="163" t="s">
        <v>56</v>
      </c>
      <c r="AD1482" s="164" t="s">
        <v>56</v>
      </c>
      <c r="AE1482" s="163" t="s">
        <v>56</v>
      </c>
      <c r="AF1482" s="164">
        <f t="shared" si="451"/>
        <v>394.20000000000005</v>
      </c>
      <c r="AG1482" s="165">
        <f t="shared" si="452"/>
        <v>94608.000000000015</v>
      </c>
      <c r="AH1482" s="166" t="s">
        <v>113</v>
      </c>
      <c r="AI1482" s="167"/>
      <c r="AJ1482" s="168"/>
      <c r="AK1482" s="169"/>
      <c r="AL1482" s="170"/>
      <c r="AM1482" s="171"/>
      <c r="AN1482" s="172"/>
      <c r="AO1482" s="173">
        <f t="shared" si="453"/>
        <v>0</v>
      </c>
      <c r="AP1482" s="174" t="s">
        <v>82</v>
      </c>
      <c r="AQ1482" s="175" t="str" cm="1">
        <f t="array" ref="AQ1482">_xlfn.IFS(OR($G1482="公衆街路灯A",$G1482="定額電灯"),$G1482&amp;AP1482,COUNTIF(G1482,"*従量電灯*"),G1482,1,"-")</f>
        <v>従量電灯</v>
      </c>
      <c r="AR1482" s="176" t="str" cm="1">
        <f t="array" ref="AR1482">_xlfn.IFS($AN1482=0,"-",OR($AH1482="対象外",$AH1482="-"),"-",OR($G1482="公衆街路灯A",$G1482="定額電灯"),_xlfn.XLOOKUP($AQ1482,削除禁止_電灯料金!$B:$B,削除禁止_電灯料金!$E:$E,0),1,"-")</f>
        <v>-</v>
      </c>
      <c r="AS1482" s="177" t="str" cm="1">
        <f t="array" ref="AS1482">_xlfn.IFS($AR1482="-","-",OR($G1482="公衆街路灯A",$G1482="定額電灯"),_xlfn.XLOOKUP(AQ1482,削除禁止_電灯料金!$B:$B,削除禁止_電灯料金!$D:$D,0),1,"-")</f>
        <v>-</v>
      </c>
      <c r="AT1482" s="176">
        <f>IFERROR(IF(OR($G1482="公衆街路灯A",$G1482="定額電灯"),"-",ROUND((_xlfn.XLOOKUP($AQ1482,削除禁止_電灯料金!$B:$B,削除禁止_電灯料金!$E:$E)*AM1482/1000*$K1482*$L1482/12),2)),"-")</f>
        <v>0</v>
      </c>
      <c r="AU1482" s="177">
        <f>IFERROR(IF(OR($G1482="公衆街路灯A",$G1482="定額電灯"),"-",ROUND((AM1482/1000*$K1482*$L1482/12)*_xlfn.XLOOKUP($A1482,削除禁止_電灯料金!K:K,削除禁止_電灯料金!M:M,"-"),2)),"-")</f>
        <v>0</v>
      </c>
      <c r="AV1482" s="178">
        <f>IFERROR(IF(OR($G1482="公衆街路灯A",$G1482="定額電灯"),ROUND((((AR1482+AS1482)*AN1482))*12*_xlfn.XLOOKUP($A1482,削除禁止_電灯料金!K:K,削除禁止_電灯料金!N:N),0),ROUND((AT1482+AU1482)*AN1482*12*_xlfn.XLOOKUP($A1482,削除禁止_電灯料金!K:K,削除禁止_電灯料金!N:N),0)),0)</f>
        <v>0</v>
      </c>
      <c r="AW1482" s="145"/>
    </row>
    <row r="1483" spans="1:49" ht="30" customHeight="1">
      <c r="A1483" s="1">
        <v>23</v>
      </c>
      <c r="B1483" s="319" t="s">
        <v>1501</v>
      </c>
      <c r="C1483" s="42"/>
      <c r="D1483" s="146" t="s">
        <v>1503</v>
      </c>
      <c r="E1483" s="147" t="s">
        <v>71</v>
      </c>
      <c r="F1483" s="148" t="s">
        <v>1507</v>
      </c>
      <c r="G1483" s="148" t="s">
        <v>73</v>
      </c>
      <c r="H1483" s="149"/>
      <c r="I1483" s="150"/>
      <c r="J1483" s="151"/>
      <c r="K1483" s="213">
        <v>12</v>
      </c>
      <c r="L1483" s="214">
        <v>365</v>
      </c>
      <c r="M1483" s="154" t="s">
        <v>1506</v>
      </c>
      <c r="N1483" s="119" t="s">
        <v>172</v>
      </c>
      <c r="O1483" s="120">
        <v>1</v>
      </c>
      <c r="P1483" s="155" t="s">
        <v>450</v>
      </c>
      <c r="Q1483" s="155">
        <v>0</v>
      </c>
      <c r="R1483" s="155">
        <v>0</v>
      </c>
      <c r="S1483" s="156">
        <v>0</v>
      </c>
      <c r="T1483" s="156">
        <v>0</v>
      </c>
      <c r="U1483" s="156" t="s">
        <v>1473</v>
      </c>
      <c r="V1483" s="157">
        <v>0</v>
      </c>
      <c r="W1483" s="158">
        <v>36</v>
      </c>
      <c r="X1483" s="159">
        <v>1</v>
      </c>
      <c r="Y1483" s="160">
        <v>1</v>
      </c>
      <c r="Z1483" s="161">
        <f t="shared" si="450"/>
        <v>13.14</v>
      </c>
      <c r="AA1483" s="155">
        <v>0</v>
      </c>
      <c r="AB1483" s="162" t="s">
        <v>80</v>
      </c>
      <c r="AC1483" s="163" t="s">
        <v>56</v>
      </c>
      <c r="AD1483" s="164" t="s">
        <v>56</v>
      </c>
      <c r="AE1483" s="163" t="s">
        <v>56</v>
      </c>
      <c r="AF1483" s="164">
        <f t="shared" si="451"/>
        <v>394.20000000000005</v>
      </c>
      <c r="AG1483" s="165">
        <f t="shared" si="452"/>
        <v>47304.000000000007</v>
      </c>
      <c r="AH1483" s="166" t="s">
        <v>81</v>
      </c>
      <c r="AI1483" s="167"/>
      <c r="AJ1483" s="168"/>
      <c r="AK1483" s="169"/>
      <c r="AL1483" s="170"/>
      <c r="AM1483" s="171"/>
      <c r="AN1483" s="172"/>
      <c r="AO1483" s="173">
        <f t="shared" si="453"/>
        <v>0</v>
      </c>
      <c r="AP1483" s="174" t="s">
        <v>82</v>
      </c>
      <c r="AQ1483" s="175" t="str" cm="1">
        <f t="array" ref="AQ1483">_xlfn.IFS(OR($G1483="公衆街路灯A",$G1483="定額電灯"),$G1483&amp;AP1483,COUNTIF(G1483,"*従量電灯*"),G1483,1,"-")</f>
        <v>従量電灯</v>
      </c>
      <c r="AR1483" s="176" t="str" cm="1">
        <f t="array" ref="AR1483">_xlfn.IFS($AN1483=0,"-",OR($AH1483="対象外",$AH1483="-"),"-",OR($G1483="公衆街路灯A",$G1483="定額電灯"),_xlfn.XLOOKUP($AQ1483,削除禁止_電灯料金!$B:$B,削除禁止_電灯料金!$E:$E,0),1,"-")</f>
        <v>-</v>
      </c>
      <c r="AS1483" s="177" t="str" cm="1">
        <f t="array" ref="AS1483">_xlfn.IFS($AR1483="-","-",OR($G1483="公衆街路灯A",$G1483="定額電灯"),_xlfn.XLOOKUP(AQ1483,削除禁止_電灯料金!$B:$B,削除禁止_電灯料金!$D:$D,0),1,"-")</f>
        <v>-</v>
      </c>
      <c r="AT1483" s="176">
        <f>IFERROR(IF(OR($G1483="公衆街路灯A",$G1483="定額電灯"),"-",ROUND((_xlfn.XLOOKUP($AQ1483,削除禁止_電灯料金!$B:$B,削除禁止_電灯料金!$E:$E)*AM1483/1000*$K1483*$L1483/12),2)),"-")</f>
        <v>0</v>
      </c>
      <c r="AU1483" s="177">
        <f>IFERROR(IF(OR($G1483="公衆街路灯A",$G1483="定額電灯"),"-",ROUND((AM1483/1000*$K1483*$L1483/12)*_xlfn.XLOOKUP($A1483,削除禁止_電灯料金!K:K,削除禁止_電灯料金!M:M,"-"),2)),"-")</f>
        <v>0</v>
      </c>
      <c r="AV1483" s="178">
        <f>IFERROR(IF(OR($G1483="公衆街路灯A",$G1483="定額電灯"),ROUND((((AR1483+AS1483)*AN1483))*12*_xlfn.XLOOKUP($A1483,削除禁止_電灯料金!K:K,削除禁止_電灯料金!N:N),0),ROUND((AT1483+AU1483)*AN1483*12*_xlfn.XLOOKUP($A1483,削除禁止_電灯料金!K:K,削除禁止_電灯料金!N:N),0)),0)</f>
        <v>0</v>
      </c>
      <c r="AW1483" s="145"/>
    </row>
    <row r="1484" spans="1:49" ht="30" customHeight="1">
      <c r="A1484" s="1">
        <v>23</v>
      </c>
      <c r="B1484" s="319" t="s">
        <v>1501</v>
      </c>
      <c r="C1484" s="42"/>
      <c r="D1484" s="146" t="s">
        <v>1509</v>
      </c>
      <c r="E1484" s="147" t="s">
        <v>71</v>
      </c>
      <c r="F1484" s="148" t="s">
        <v>72</v>
      </c>
      <c r="G1484" s="148" t="s">
        <v>73</v>
      </c>
      <c r="H1484" s="149"/>
      <c r="I1484" s="150"/>
      <c r="J1484" s="151"/>
      <c r="K1484" s="213">
        <v>4</v>
      </c>
      <c r="L1484" s="214">
        <v>359</v>
      </c>
      <c r="M1484" s="154" t="s">
        <v>1510</v>
      </c>
      <c r="N1484" s="119" t="s">
        <v>134</v>
      </c>
      <c r="O1484" s="120">
        <v>1</v>
      </c>
      <c r="P1484" s="155" t="s">
        <v>135</v>
      </c>
      <c r="Q1484" s="155">
        <v>0</v>
      </c>
      <c r="R1484" s="155">
        <v>0</v>
      </c>
      <c r="S1484" s="156">
        <v>0</v>
      </c>
      <c r="T1484" s="156">
        <v>0</v>
      </c>
      <c r="U1484" s="156">
        <v>0</v>
      </c>
      <c r="V1484" s="157">
        <v>0</v>
      </c>
      <c r="W1484" s="158">
        <v>28</v>
      </c>
      <c r="X1484" s="159">
        <v>1</v>
      </c>
      <c r="Y1484" s="160">
        <v>1</v>
      </c>
      <c r="Z1484" s="161">
        <f t="shared" si="450"/>
        <v>3.3506666666666667</v>
      </c>
      <c r="AA1484" s="155">
        <v>0</v>
      </c>
      <c r="AB1484" s="162" t="s">
        <v>80</v>
      </c>
      <c r="AC1484" s="163" t="s">
        <v>56</v>
      </c>
      <c r="AD1484" s="164" t="s">
        <v>56</v>
      </c>
      <c r="AE1484" s="163" t="s">
        <v>56</v>
      </c>
      <c r="AF1484" s="164">
        <f t="shared" si="451"/>
        <v>100.52</v>
      </c>
      <c r="AG1484" s="165">
        <f t="shared" si="452"/>
        <v>12062.4</v>
      </c>
      <c r="AH1484" s="166" t="s">
        <v>81</v>
      </c>
      <c r="AI1484" s="167"/>
      <c r="AJ1484" s="168"/>
      <c r="AK1484" s="169"/>
      <c r="AL1484" s="170"/>
      <c r="AM1484" s="171"/>
      <c r="AN1484" s="172"/>
      <c r="AO1484" s="173">
        <f t="shared" si="453"/>
        <v>0</v>
      </c>
      <c r="AP1484" s="174" t="s">
        <v>82</v>
      </c>
      <c r="AQ1484" s="175" t="str" cm="1">
        <f t="array" ref="AQ1484">_xlfn.IFS(OR($G1484="公衆街路灯A",$G1484="定額電灯"),$G1484&amp;AP1484,COUNTIF(G1484,"*従量電灯*"),G1484,1,"-")</f>
        <v>従量電灯</v>
      </c>
      <c r="AR1484" s="176" t="str" cm="1">
        <f t="array" ref="AR1484">_xlfn.IFS($AN1484=0,"-",OR($AH1484="対象外",$AH1484="-"),"-",OR($G1484="公衆街路灯A",$G1484="定額電灯"),_xlfn.XLOOKUP($AQ1484,削除禁止_電灯料金!$B:$B,削除禁止_電灯料金!$E:$E,0),1,"-")</f>
        <v>-</v>
      </c>
      <c r="AS1484" s="177" t="str" cm="1">
        <f t="array" ref="AS1484">_xlfn.IFS($AR1484="-","-",OR($G1484="公衆街路灯A",$G1484="定額電灯"),_xlfn.XLOOKUP(AQ1484,削除禁止_電灯料金!$B:$B,削除禁止_電灯料金!$D:$D,0),1,"-")</f>
        <v>-</v>
      </c>
      <c r="AT1484" s="176">
        <f>IFERROR(IF(OR($G1484="公衆街路灯A",$G1484="定額電灯"),"-",ROUND((_xlfn.XLOOKUP($AQ1484,削除禁止_電灯料金!$B:$B,削除禁止_電灯料金!$E:$E)*AM1484/1000*$K1484*$L1484/12),2)),"-")</f>
        <v>0</v>
      </c>
      <c r="AU1484" s="177">
        <f>IFERROR(IF(OR($G1484="公衆街路灯A",$G1484="定額電灯"),"-",ROUND((AM1484/1000*$K1484*$L1484/12)*_xlfn.XLOOKUP($A1484,削除禁止_電灯料金!K:K,削除禁止_電灯料金!M:M,"-"),2)),"-")</f>
        <v>0</v>
      </c>
      <c r="AV1484" s="178">
        <f>IFERROR(IF(OR($G1484="公衆街路灯A",$G1484="定額電灯"),ROUND((((AR1484+AS1484)*AN1484))*12*_xlfn.XLOOKUP($A1484,削除禁止_電灯料金!K:K,削除禁止_電灯料金!N:N),0),ROUND((AT1484+AU1484)*AN1484*12*_xlfn.XLOOKUP($A1484,削除禁止_電灯料金!K:K,削除禁止_電灯料金!N:N),0)),0)</f>
        <v>0</v>
      </c>
      <c r="AW1484" s="145"/>
    </row>
    <row r="1485" spans="1:49" ht="30" customHeight="1">
      <c r="A1485" s="1">
        <v>23</v>
      </c>
      <c r="B1485" s="319" t="s">
        <v>1501</v>
      </c>
      <c r="C1485" s="42"/>
      <c r="D1485" s="146" t="s">
        <v>1509</v>
      </c>
      <c r="E1485" s="147" t="s">
        <v>71</v>
      </c>
      <c r="F1485" s="148" t="s">
        <v>1504</v>
      </c>
      <c r="G1485" s="148" t="s">
        <v>73</v>
      </c>
      <c r="H1485" s="149"/>
      <c r="I1485" s="150"/>
      <c r="J1485" s="151"/>
      <c r="K1485" s="213">
        <v>4</v>
      </c>
      <c r="L1485" s="214">
        <v>359</v>
      </c>
      <c r="M1485" s="154" t="s">
        <v>1510</v>
      </c>
      <c r="N1485" s="119" t="s">
        <v>134</v>
      </c>
      <c r="O1485" s="120">
        <v>1</v>
      </c>
      <c r="P1485" s="155" t="s">
        <v>135</v>
      </c>
      <c r="Q1485" s="155">
        <v>0</v>
      </c>
      <c r="R1485" s="155">
        <v>0</v>
      </c>
      <c r="S1485" s="156">
        <v>0</v>
      </c>
      <c r="T1485" s="156">
        <v>0</v>
      </c>
      <c r="U1485" s="156">
        <v>0</v>
      </c>
      <c r="V1485" s="157">
        <v>0</v>
      </c>
      <c r="W1485" s="158">
        <v>28</v>
      </c>
      <c r="X1485" s="159">
        <v>2</v>
      </c>
      <c r="Y1485" s="160">
        <v>2</v>
      </c>
      <c r="Z1485" s="161">
        <f t="shared" si="450"/>
        <v>6.7013333333333334</v>
      </c>
      <c r="AA1485" s="155">
        <v>0</v>
      </c>
      <c r="AB1485" s="162" t="s">
        <v>80</v>
      </c>
      <c r="AC1485" s="163" t="s">
        <v>56</v>
      </c>
      <c r="AD1485" s="164" t="s">
        <v>56</v>
      </c>
      <c r="AE1485" s="163" t="s">
        <v>56</v>
      </c>
      <c r="AF1485" s="164">
        <f t="shared" si="451"/>
        <v>100.52</v>
      </c>
      <c r="AG1485" s="165">
        <f t="shared" si="452"/>
        <v>24124.799999999999</v>
      </c>
      <c r="AH1485" s="166" t="s">
        <v>81</v>
      </c>
      <c r="AI1485" s="167"/>
      <c r="AJ1485" s="168"/>
      <c r="AK1485" s="169"/>
      <c r="AL1485" s="170"/>
      <c r="AM1485" s="171"/>
      <c r="AN1485" s="172"/>
      <c r="AO1485" s="173">
        <f t="shared" si="453"/>
        <v>0</v>
      </c>
      <c r="AP1485" s="174" t="s">
        <v>82</v>
      </c>
      <c r="AQ1485" s="175" t="str" cm="1">
        <f t="array" ref="AQ1485">_xlfn.IFS(OR($G1485="公衆街路灯A",$G1485="定額電灯"),$G1485&amp;AP1485,COUNTIF(G1485,"*従量電灯*"),G1485,1,"-")</f>
        <v>従量電灯</v>
      </c>
      <c r="AR1485" s="176" t="str" cm="1">
        <f t="array" ref="AR1485">_xlfn.IFS($AN1485=0,"-",OR($AH1485="対象外",$AH1485="-"),"-",OR($G1485="公衆街路灯A",$G1485="定額電灯"),_xlfn.XLOOKUP($AQ1485,削除禁止_電灯料金!$B:$B,削除禁止_電灯料金!$E:$E,0),1,"-")</f>
        <v>-</v>
      </c>
      <c r="AS1485" s="177" t="str" cm="1">
        <f t="array" ref="AS1485">_xlfn.IFS($AR1485="-","-",OR($G1485="公衆街路灯A",$G1485="定額電灯"),_xlfn.XLOOKUP(AQ1485,削除禁止_電灯料金!$B:$B,削除禁止_電灯料金!$D:$D,0),1,"-")</f>
        <v>-</v>
      </c>
      <c r="AT1485" s="176">
        <f>IFERROR(IF(OR($G1485="公衆街路灯A",$G1485="定額電灯"),"-",ROUND((_xlfn.XLOOKUP($AQ1485,削除禁止_電灯料金!$B:$B,削除禁止_電灯料金!$E:$E)*AM1485/1000*$K1485*$L1485/12),2)),"-")</f>
        <v>0</v>
      </c>
      <c r="AU1485" s="177">
        <f>IFERROR(IF(OR($G1485="公衆街路灯A",$G1485="定額電灯"),"-",ROUND((AM1485/1000*$K1485*$L1485/12)*_xlfn.XLOOKUP($A1485,削除禁止_電灯料金!K:K,削除禁止_電灯料金!M:M,"-"),2)),"-")</f>
        <v>0</v>
      </c>
      <c r="AV1485" s="178">
        <f>IFERROR(IF(OR($G1485="公衆街路灯A",$G1485="定額電灯"),ROUND((((AR1485+AS1485)*AN1485))*12*_xlfn.XLOOKUP($A1485,削除禁止_電灯料金!K:K,削除禁止_電灯料金!N:N),0),ROUND((AT1485+AU1485)*AN1485*12*_xlfn.XLOOKUP($A1485,削除禁止_電灯料金!K:K,削除禁止_電灯料金!N:N),0)),0)</f>
        <v>0</v>
      </c>
      <c r="AW1485" s="145"/>
    </row>
    <row r="1486" spans="1:49" ht="30" customHeight="1">
      <c r="A1486" s="1">
        <v>23</v>
      </c>
      <c r="B1486" s="319" t="s">
        <v>1501</v>
      </c>
      <c r="C1486" s="42"/>
      <c r="D1486" s="146" t="s">
        <v>1509</v>
      </c>
      <c r="E1486" s="147" t="s">
        <v>71</v>
      </c>
      <c r="F1486" s="148" t="s">
        <v>1504</v>
      </c>
      <c r="G1486" s="148" t="s">
        <v>73</v>
      </c>
      <c r="H1486" s="149"/>
      <c r="I1486" s="150"/>
      <c r="J1486" s="151"/>
      <c r="K1486" s="213">
        <v>4</v>
      </c>
      <c r="L1486" s="214">
        <v>359</v>
      </c>
      <c r="M1486" s="154" t="s">
        <v>1511</v>
      </c>
      <c r="N1486" s="119" t="s">
        <v>75</v>
      </c>
      <c r="O1486" s="120">
        <v>1</v>
      </c>
      <c r="P1486" s="155" t="s">
        <v>759</v>
      </c>
      <c r="Q1486" s="155">
        <v>0</v>
      </c>
      <c r="R1486" s="155" t="s">
        <v>1306</v>
      </c>
      <c r="S1486" s="156">
        <v>0</v>
      </c>
      <c r="T1486" s="156">
        <v>0</v>
      </c>
      <c r="U1486" s="156" t="s">
        <v>853</v>
      </c>
      <c r="V1486" s="157">
        <v>0</v>
      </c>
      <c r="W1486" s="158">
        <v>26</v>
      </c>
      <c r="X1486" s="159">
        <v>1</v>
      </c>
      <c r="Y1486" s="160">
        <v>1</v>
      </c>
      <c r="Z1486" s="161">
        <f t="shared" si="450"/>
        <v>3.1113333333333335</v>
      </c>
      <c r="AA1486" s="155">
        <v>0</v>
      </c>
      <c r="AB1486" s="162" t="s">
        <v>80</v>
      </c>
      <c r="AC1486" s="163" t="s">
        <v>56</v>
      </c>
      <c r="AD1486" s="164" t="s">
        <v>56</v>
      </c>
      <c r="AE1486" s="163" t="s">
        <v>56</v>
      </c>
      <c r="AF1486" s="164">
        <f t="shared" si="451"/>
        <v>93.34</v>
      </c>
      <c r="AG1486" s="165">
        <f t="shared" si="452"/>
        <v>11200.800000000001</v>
      </c>
      <c r="AH1486" s="166" t="s">
        <v>81</v>
      </c>
      <c r="AI1486" s="167"/>
      <c r="AJ1486" s="168"/>
      <c r="AK1486" s="169"/>
      <c r="AL1486" s="170"/>
      <c r="AM1486" s="171"/>
      <c r="AN1486" s="172"/>
      <c r="AO1486" s="173">
        <f t="shared" si="453"/>
        <v>0</v>
      </c>
      <c r="AP1486" s="174" t="s">
        <v>82</v>
      </c>
      <c r="AQ1486" s="175" t="str" cm="1">
        <f t="array" ref="AQ1486">_xlfn.IFS(OR($G1486="公衆街路灯A",$G1486="定額電灯"),$G1486&amp;AP1486,COUNTIF(G1486,"*従量電灯*"),G1486,1,"-")</f>
        <v>従量電灯</v>
      </c>
      <c r="AR1486" s="176" t="str" cm="1">
        <f t="array" ref="AR1486">_xlfn.IFS($AN1486=0,"-",OR($AH1486="対象外",$AH1486="-"),"-",OR($G1486="公衆街路灯A",$G1486="定額電灯"),_xlfn.XLOOKUP($AQ1486,削除禁止_電灯料金!$B:$B,削除禁止_電灯料金!$E:$E,0),1,"-")</f>
        <v>-</v>
      </c>
      <c r="AS1486" s="177" t="str" cm="1">
        <f t="array" ref="AS1486">_xlfn.IFS($AR1486="-","-",OR($G1486="公衆街路灯A",$G1486="定額電灯"),_xlfn.XLOOKUP(AQ1486,削除禁止_電灯料金!$B:$B,削除禁止_電灯料金!$D:$D,0),1,"-")</f>
        <v>-</v>
      </c>
      <c r="AT1486" s="176">
        <f>IFERROR(IF(OR($G1486="公衆街路灯A",$G1486="定額電灯"),"-",ROUND((_xlfn.XLOOKUP($AQ1486,削除禁止_電灯料金!$B:$B,削除禁止_電灯料金!$E:$E)*AM1486/1000*$K1486*$L1486/12),2)),"-")</f>
        <v>0</v>
      </c>
      <c r="AU1486" s="177">
        <f>IFERROR(IF(OR($G1486="公衆街路灯A",$G1486="定額電灯"),"-",ROUND((AM1486/1000*$K1486*$L1486/12)*_xlfn.XLOOKUP($A1486,削除禁止_電灯料金!K:K,削除禁止_電灯料金!M:M,"-"),2)),"-")</f>
        <v>0</v>
      </c>
      <c r="AV1486" s="178">
        <f>IFERROR(IF(OR($G1486="公衆街路灯A",$G1486="定額電灯"),ROUND((((AR1486+AS1486)*AN1486))*12*_xlfn.XLOOKUP($A1486,削除禁止_電灯料金!K:K,削除禁止_電灯料金!N:N),0),ROUND((AT1486+AU1486)*AN1486*12*_xlfn.XLOOKUP($A1486,削除禁止_電灯料金!K:K,削除禁止_電灯料金!N:N),0)),0)</f>
        <v>0</v>
      </c>
      <c r="AW1486" s="145"/>
    </row>
    <row r="1487" spans="1:49" ht="30" customHeight="1">
      <c r="A1487" s="1">
        <v>23</v>
      </c>
      <c r="B1487" s="319" t="s">
        <v>1501</v>
      </c>
      <c r="C1487" s="42"/>
      <c r="D1487" s="146" t="s">
        <v>1509</v>
      </c>
      <c r="E1487" s="147" t="s">
        <v>71</v>
      </c>
      <c r="F1487" s="148" t="s">
        <v>1504</v>
      </c>
      <c r="G1487" s="148" t="s">
        <v>73</v>
      </c>
      <c r="H1487" s="149" t="s">
        <v>1453</v>
      </c>
      <c r="I1487" s="150"/>
      <c r="J1487" s="151"/>
      <c r="K1487" s="213">
        <v>4</v>
      </c>
      <c r="L1487" s="214">
        <v>359</v>
      </c>
      <c r="M1487" s="154" t="s">
        <v>1512</v>
      </c>
      <c r="N1487" s="119" t="s">
        <v>331</v>
      </c>
      <c r="O1487" s="120">
        <v>1</v>
      </c>
      <c r="P1487" s="155" t="s">
        <v>383</v>
      </c>
      <c r="Q1487" s="155">
        <v>0</v>
      </c>
      <c r="R1487" s="155">
        <v>0</v>
      </c>
      <c r="S1487" s="156">
        <v>0</v>
      </c>
      <c r="T1487" s="156">
        <v>0</v>
      </c>
      <c r="U1487" s="156">
        <v>0</v>
      </c>
      <c r="V1487" s="157">
        <v>0</v>
      </c>
      <c r="W1487" s="158">
        <v>13</v>
      </c>
      <c r="X1487" s="159">
        <v>1</v>
      </c>
      <c r="Y1487" s="160">
        <v>1</v>
      </c>
      <c r="Z1487" s="161">
        <f t="shared" si="450"/>
        <v>1.5556666666666668</v>
      </c>
      <c r="AA1487" s="155">
        <v>0</v>
      </c>
      <c r="AB1487" s="162" t="s">
        <v>80</v>
      </c>
      <c r="AC1487" s="163" t="s">
        <v>56</v>
      </c>
      <c r="AD1487" s="164" t="s">
        <v>56</v>
      </c>
      <c r="AE1487" s="163" t="s">
        <v>56</v>
      </c>
      <c r="AF1487" s="164">
        <f t="shared" si="451"/>
        <v>46.67</v>
      </c>
      <c r="AG1487" s="165">
        <f t="shared" si="452"/>
        <v>5600.4000000000005</v>
      </c>
      <c r="AH1487" s="166" t="s">
        <v>81</v>
      </c>
      <c r="AI1487" s="167"/>
      <c r="AJ1487" s="168"/>
      <c r="AK1487" s="169"/>
      <c r="AL1487" s="170"/>
      <c r="AM1487" s="171"/>
      <c r="AN1487" s="172"/>
      <c r="AO1487" s="173">
        <f t="shared" si="453"/>
        <v>0</v>
      </c>
      <c r="AP1487" s="174" t="s">
        <v>82</v>
      </c>
      <c r="AQ1487" s="175" t="str" cm="1">
        <f t="array" ref="AQ1487">_xlfn.IFS(OR($G1487="公衆街路灯A",$G1487="定額電灯"),$G1487&amp;AP1487,COUNTIF(G1487,"*従量電灯*"),G1487,1,"-")</f>
        <v>従量電灯</v>
      </c>
      <c r="AR1487" s="176" t="str" cm="1">
        <f t="array" ref="AR1487">_xlfn.IFS($AN1487=0,"-",OR($AH1487="対象外",$AH1487="-"),"-",OR($G1487="公衆街路灯A",$G1487="定額電灯"),_xlfn.XLOOKUP($AQ1487,削除禁止_電灯料金!$B:$B,削除禁止_電灯料金!$E:$E,0),1,"-")</f>
        <v>-</v>
      </c>
      <c r="AS1487" s="177" t="str" cm="1">
        <f t="array" ref="AS1487">_xlfn.IFS($AR1487="-","-",OR($G1487="公衆街路灯A",$G1487="定額電灯"),_xlfn.XLOOKUP(AQ1487,削除禁止_電灯料金!$B:$B,削除禁止_電灯料金!$D:$D,0),1,"-")</f>
        <v>-</v>
      </c>
      <c r="AT1487" s="176">
        <f>IFERROR(IF(OR($G1487="公衆街路灯A",$G1487="定額電灯"),"-",ROUND((_xlfn.XLOOKUP($AQ1487,削除禁止_電灯料金!$B:$B,削除禁止_電灯料金!$E:$E)*AM1487/1000*$K1487*$L1487/12),2)),"-")</f>
        <v>0</v>
      </c>
      <c r="AU1487" s="177">
        <f>IFERROR(IF(OR($G1487="公衆街路灯A",$G1487="定額電灯"),"-",ROUND((AM1487/1000*$K1487*$L1487/12)*_xlfn.XLOOKUP($A1487,削除禁止_電灯料金!K:K,削除禁止_電灯料金!M:M,"-"),2)),"-")</f>
        <v>0</v>
      </c>
      <c r="AV1487" s="178">
        <f>IFERROR(IF(OR($G1487="公衆街路灯A",$G1487="定額電灯"),ROUND((((AR1487+AS1487)*AN1487))*12*_xlfn.XLOOKUP($A1487,削除禁止_電灯料金!K:K,削除禁止_電灯料金!N:N),0),ROUND((AT1487+AU1487)*AN1487*12*_xlfn.XLOOKUP($A1487,削除禁止_電灯料金!K:K,削除禁止_電灯料金!N:N),0)),0)</f>
        <v>0</v>
      </c>
      <c r="AW1487" s="145"/>
    </row>
    <row r="1488" spans="1:49" ht="30" customHeight="1">
      <c r="A1488" s="1">
        <v>23</v>
      </c>
      <c r="B1488" s="319" t="s">
        <v>1501</v>
      </c>
      <c r="C1488" s="42"/>
      <c r="D1488" s="146" t="s">
        <v>1509</v>
      </c>
      <c r="E1488" s="147" t="s">
        <v>71</v>
      </c>
      <c r="F1488" s="148" t="s">
        <v>1498</v>
      </c>
      <c r="G1488" s="148" t="s">
        <v>73</v>
      </c>
      <c r="H1488" s="149"/>
      <c r="I1488" s="150"/>
      <c r="J1488" s="151"/>
      <c r="K1488" s="213">
        <v>4</v>
      </c>
      <c r="L1488" s="214">
        <v>359</v>
      </c>
      <c r="M1488" s="154" t="s">
        <v>1510</v>
      </c>
      <c r="N1488" s="119" t="s">
        <v>134</v>
      </c>
      <c r="O1488" s="120">
        <v>1</v>
      </c>
      <c r="P1488" s="155" t="s">
        <v>135</v>
      </c>
      <c r="Q1488" s="155">
        <v>0</v>
      </c>
      <c r="R1488" s="155">
        <v>0</v>
      </c>
      <c r="S1488" s="156">
        <v>0</v>
      </c>
      <c r="T1488" s="156">
        <v>0</v>
      </c>
      <c r="U1488" s="156">
        <v>0</v>
      </c>
      <c r="V1488" s="157">
        <v>0</v>
      </c>
      <c r="W1488" s="158">
        <v>28</v>
      </c>
      <c r="X1488" s="159">
        <v>1</v>
      </c>
      <c r="Y1488" s="160">
        <v>1</v>
      </c>
      <c r="Z1488" s="161">
        <f t="shared" si="450"/>
        <v>3.3506666666666667</v>
      </c>
      <c r="AA1488" s="155">
        <v>0</v>
      </c>
      <c r="AB1488" s="162" t="s">
        <v>80</v>
      </c>
      <c r="AC1488" s="163" t="s">
        <v>56</v>
      </c>
      <c r="AD1488" s="164" t="s">
        <v>56</v>
      </c>
      <c r="AE1488" s="163" t="s">
        <v>56</v>
      </c>
      <c r="AF1488" s="164">
        <f t="shared" si="451"/>
        <v>100.52</v>
      </c>
      <c r="AG1488" s="165">
        <f t="shared" si="452"/>
        <v>12062.4</v>
      </c>
      <c r="AH1488" s="166" t="s">
        <v>81</v>
      </c>
      <c r="AI1488" s="167"/>
      <c r="AJ1488" s="168"/>
      <c r="AK1488" s="169"/>
      <c r="AL1488" s="170"/>
      <c r="AM1488" s="171"/>
      <c r="AN1488" s="172"/>
      <c r="AO1488" s="173">
        <f t="shared" si="453"/>
        <v>0</v>
      </c>
      <c r="AP1488" s="174" t="s">
        <v>82</v>
      </c>
      <c r="AQ1488" s="175" t="str" cm="1">
        <f t="array" ref="AQ1488">_xlfn.IFS(OR($G1488="公衆街路灯A",$G1488="定額電灯"),$G1488&amp;AP1488,COUNTIF(G1488,"*従量電灯*"),G1488,1,"-")</f>
        <v>従量電灯</v>
      </c>
      <c r="AR1488" s="176" t="str" cm="1">
        <f t="array" ref="AR1488">_xlfn.IFS($AN1488=0,"-",OR($AH1488="対象外",$AH1488="-"),"-",OR($G1488="公衆街路灯A",$G1488="定額電灯"),_xlfn.XLOOKUP($AQ1488,削除禁止_電灯料金!$B:$B,削除禁止_電灯料金!$E:$E,0),1,"-")</f>
        <v>-</v>
      </c>
      <c r="AS1488" s="177" t="str" cm="1">
        <f t="array" ref="AS1488">_xlfn.IFS($AR1488="-","-",OR($G1488="公衆街路灯A",$G1488="定額電灯"),_xlfn.XLOOKUP(AQ1488,削除禁止_電灯料金!$B:$B,削除禁止_電灯料金!$D:$D,0),1,"-")</f>
        <v>-</v>
      </c>
      <c r="AT1488" s="176">
        <f>IFERROR(IF(OR($G1488="公衆街路灯A",$G1488="定額電灯"),"-",ROUND((_xlfn.XLOOKUP($AQ1488,削除禁止_電灯料金!$B:$B,削除禁止_電灯料金!$E:$E)*AM1488/1000*$K1488*$L1488/12),2)),"-")</f>
        <v>0</v>
      </c>
      <c r="AU1488" s="177">
        <f>IFERROR(IF(OR($G1488="公衆街路灯A",$G1488="定額電灯"),"-",ROUND((AM1488/1000*$K1488*$L1488/12)*_xlfn.XLOOKUP($A1488,削除禁止_電灯料金!K:K,削除禁止_電灯料金!M:M,"-"),2)),"-")</f>
        <v>0</v>
      </c>
      <c r="AV1488" s="178">
        <f>IFERROR(IF(OR($G1488="公衆街路灯A",$G1488="定額電灯"),ROUND((((AR1488+AS1488)*AN1488))*12*_xlfn.XLOOKUP($A1488,削除禁止_電灯料金!K:K,削除禁止_電灯料金!N:N),0),ROUND((AT1488+AU1488)*AN1488*12*_xlfn.XLOOKUP($A1488,削除禁止_電灯料金!K:K,削除禁止_電灯料金!N:N),0)),0)</f>
        <v>0</v>
      </c>
      <c r="AW1488" s="145"/>
    </row>
    <row r="1489" spans="1:49" ht="30" customHeight="1">
      <c r="A1489" s="1">
        <v>23</v>
      </c>
      <c r="B1489" s="319" t="s">
        <v>1501</v>
      </c>
      <c r="C1489" s="42"/>
      <c r="D1489" s="146" t="s">
        <v>1509</v>
      </c>
      <c r="E1489" s="147" t="s">
        <v>71</v>
      </c>
      <c r="F1489" s="148" t="s">
        <v>1498</v>
      </c>
      <c r="G1489" s="148" t="s">
        <v>73</v>
      </c>
      <c r="H1489" s="149" t="s">
        <v>1453</v>
      </c>
      <c r="I1489" s="150"/>
      <c r="J1489" s="151"/>
      <c r="K1489" s="213">
        <v>4</v>
      </c>
      <c r="L1489" s="214">
        <v>359</v>
      </c>
      <c r="M1489" s="154" t="s">
        <v>1512</v>
      </c>
      <c r="N1489" s="119" t="s">
        <v>331</v>
      </c>
      <c r="O1489" s="120">
        <v>1</v>
      </c>
      <c r="P1489" s="155" t="s">
        <v>383</v>
      </c>
      <c r="Q1489" s="155">
        <v>0</v>
      </c>
      <c r="R1489" s="155">
        <v>0</v>
      </c>
      <c r="S1489" s="156">
        <v>0</v>
      </c>
      <c r="T1489" s="156">
        <v>0</v>
      </c>
      <c r="U1489" s="156">
        <v>0</v>
      </c>
      <c r="V1489" s="157">
        <v>0</v>
      </c>
      <c r="W1489" s="158">
        <v>13</v>
      </c>
      <c r="X1489" s="159">
        <v>1</v>
      </c>
      <c r="Y1489" s="160">
        <v>1</v>
      </c>
      <c r="Z1489" s="161">
        <f t="shared" si="450"/>
        <v>1.5556666666666668</v>
      </c>
      <c r="AA1489" s="155">
        <v>0</v>
      </c>
      <c r="AB1489" s="162" t="s">
        <v>80</v>
      </c>
      <c r="AC1489" s="163" t="s">
        <v>56</v>
      </c>
      <c r="AD1489" s="164" t="s">
        <v>56</v>
      </c>
      <c r="AE1489" s="163" t="s">
        <v>56</v>
      </c>
      <c r="AF1489" s="164">
        <f t="shared" si="451"/>
        <v>46.67</v>
      </c>
      <c r="AG1489" s="165">
        <f t="shared" si="452"/>
        <v>5600.4000000000005</v>
      </c>
      <c r="AH1489" s="166" t="s">
        <v>81</v>
      </c>
      <c r="AI1489" s="167"/>
      <c r="AJ1489" s="168"/>
      <c r="AK1489" s="169"/>
      <c r="AL1489" s="170"/>
      <c r="AM1489" s="171"/>
      <c r="AN1489" s="172"/>
      <c r="AO1489" s="173">
        <f t="shared" si="453"/>
        <v>0</v>
      </c>
      <c r="AP1489" s="174" t="s">
        <v>82</v>
      </c>
      <c r="AQ1489" s="175" t="str" cm="1">
        <f t="array" ref="AQ1489">_xlfn.IFS(OR($G1489="公衆街路灯A",$G1489="定額電灯"),$G1489&amp;AP1489,COUNTIF(G1489,"*従量電灯*"),G1489,1,"-")</f>
        <v>従量電灯</v>
      </c>
      <c r="AR1489" s="176" t="str" cm="1">
        <f t="array" ref="AR1489">_xlfn.IFS($AN1489=0,"-",OR($AH1489="対象外",$AH1489="-"),"-",OR($G1489="公衆街路灯A",$G1489="定額電灯"),_xlfn.XLOOKUP($AQ1489,削除禁止_電灯料金!$B:$B,削除禁止_電灯料金!$E:$E,0),1,"-")</f>
        <v>-</v>
      </c>
      <c r="AS1489" s="177" t="str" cm="1">
        <f t="array" ref="AS1489">_xlfn.IFS($AR1489="-","-",OR($G1489="公衆街路灯A",$G1489="定額電灯"),_xlfn.XLOOKUP(AQ1489,削除禁止_電灯料金!$B:$B,削除禁止_電灯料金!$D:$D,0),1,"-")</f>
        <v>-</v>
      </c>
      <c r="AT1489" s="176">
        <f>IFERROR(IF(OR($G1489="公衆街路灯A",$G1489="定額電灯"),"-",ROUND((_xlfn.XLOOKUP($AQ1489,削除禁止_電灯料金!$B:$B,削除禁止_電灯料金!$E:$E)*AM1489/1000*$K1489*$L1489/12),2)),"-")</f>
        <v>0</v>
      </c>
      <c r="AU1489" s="177">
        <f>IFERROR(IF(OR($G1489="公衆街路灯A",$G1489="定額電灯"),"-",ROUND((AM1489/1000*$K1489*$L1489/12)*_xlfn.XLOOKUP($A1489,削除禁止_電灯料金!K:K,削除禁止_電灯料金!M:M,"-"),2)),"-")</f>
        <v>0</v>
      </c>
      <c r="AV1489" s="178">
        <f>IFERROR(IF(OR($G1489="公衆街路灯A",$G1489="定額電灯"),ROUND((((AR1489+AS1489)*AN1489))*12*_xlfn.XLOOKUP($A1489,削除禁止_電灯料金!K:K,削除禁止_電灯料金!N:N),0),ROUND((AT1489+AU1489)*AN1489*12*_xlfn.XLOOKUP($A1489,削除禁止_電灯料金!K:K,削除禁止_電灯料金!N:N),0)),0)</f>
        <v>0</v>
      </c>
      <c r="AW1489" s="145"/>
    </row>
    <row r="1490" spans="1:49" ht="30" customHeight="1">
      <c r="A1490" s="1">
        <v>23</v>
      </c>
      <c r="B1490" s="319" t="s">
        <v>1501</v>
      </c>
      <c r="C1490" s="42"/>
      <c r="D1490" s="146" t="s">
        <v>1509</v>
      </c>
      <c r="E1490" s="147" t="s">
        <v>71</v>
      </c>
      <c r="F1490" s="148" t="s">
        <v>1507</v>
      </c>
      <c r="G1490" s="148" t="s">
        <v>73</v>
      </c>
      <c r="H1490" s="149"/>
      <c r="I1490" s="150"/>
      <c r="J1490" s="151"/>
      <c r="K1490" s="213">
        <v>4</v>
      </c>
      <c r="L1490" s="214">
        <v>359</v>
      </c>
      <c r="M1490" s="154" t="s">
        <v>1510</v>
      </c>
      <c r="N1490" s="119" t="s">
        <v>134</v>
      </c>
      <c r="O1490" s="120">
        <v>1</v>
      </c>
      <c r="P1490" s="155" t="s">
        <v>135</v>
      </c>
      <c r="Q1490" s="155">
        <v>0</v>
      </c>
      <c r="R1490" s="155">
        <v>0</v>
      </c>
      <c r="S1490" s="156">
        <v>0</v>
      </c>
      <c r="T1490" s="156">
        <v>0</v>
      </c>
      <c r="U1490" s="156">
        <v>0</v>
      </c>
      <c r="V1490" s="157">
        <v>0</v>
      </c>
      <c r="W1490" s="158">
        <v>28</v>
      </c>
      <c r="X1490" s="159">
        <v>2</v>
      </c>
      <c r="Y1490" s="160">
        <v>2</v>
      </c>
      <c r="Z1490" s="161">
        <f t="shared" si="450"/>
        <v>6.7013333333333334</v>
      </c>
      <c r="AA1490" s="155">
        <v>0</v>
      </c>
      <c r="AB1490" s="162" t="s">
        <v>80</v>
      </c>
      <c r="AC1490" s="163" t="s">
        <v>56</v>
      </c>
      <c r="AD1490" s="164" t="s">
        <v>56</v>
      </c>
      <c r="AE1490" s="163" t="s">
        <v>56</v>
      </c>
      <c r="AF1490" s="164">
        <f t="shared" si="451"/>
        <v>100.52</v>
      </c>
      <c r="AG1490" s="165">
        <f t="shared" si="452"/>
        <v>24124.799999999999</v>
      </c>
      <c r="AH1490" s="166" t="s">
        <v>81</v>
      </c>
      <c r="AI1490" s="167"/>
      <c r="AJ1490" s="168"/>
      <c r="AK1490" s="169"/>
      <c r="AL1490" s="170"/>
      <c r="AM1490" s="171"/>
      <c r="AN1490" s="172"/>
      <c r="AO1490" s="173">
        <f t="shared" si="453"/>
        <v>0</v>
      </c>
      <c r="AP1490" s="174" t="s">
        <v>82</v>
      </c>
      <c r="AQ1490" s="175" t="str" cm="1">
        <f t="array" ref="AQ1490">_xlfn.IFS(OR($G1490="公衆街路灯A",$G1490="定額電灯"),$G1490&amp;AP1490,COUNTIF(G1490,"*従量電灯*"),G1490,1,"-")</f>
        <v>従量電灯</v>
      </c>
      <c r="AR1490" s="176" t="str" cm="1">
        <f t="array" ref="AR1490">_xlfn.IFS($AN1490=0,"-",OR($AH1490="対象外",$AH1490="-"),"-",OR($G1490="公衆街路灯A",$G1490="定額電灯"),_xlfn.XLOOKUP($AQ1490,削除禁止_電灯料金!$B:$B,削除禁止_電灯料金!$E:$E,0),1,"-")</f>
        <v>-</v>
      </c>
      <c r="AS1490" s="177" t="str" cm="1">
        <f t="array" ref="AS1490">_xlfn.IFS($AR1490="-","-",OR($G1490="公衆街路灯A",$G1490="定額電灯"),_xlfn.XLOOKUP(AQ1490,削除禁止_電灯料金!$B:$B,削除禁止_電灯料金!$D:$D,0),1,"-")</f>
        <v>-</v>
      </c>
      <c r="AT1490" s="176">
        <f>IFERROR(IF(OR($G1490="公衆街路灯A",$G1490="定額電灯"),"-",ROUND((_xlfn.XLOOKUP($AQ1490,削除禁止_電灯料金!$B:$B,削除禁止_電灯料金!$E:$E)*AM1490/1000*$K1490*$L1490/12),2)),"-")</f>
        <v>0</v>
      </c>
      <c r="AU1490" s="177">
        <f>IFERROR(IF(OR($G1490="公衆街路灯A",$G1490="定額電灯"),"-",ROUND((AM1490/1000*$K1490*$L1490/12)*_xlfn.XLOOKUP($A1490,削除禁止_電灯料金!K:K,削除禁止_電灯料金!M:M,"-"),2)),"-")</f>
        <v>0</v>
      </c>
      <c r="AV1490" s="178">
        <f>IFERROR(IF(OR($G1490="公衆街路灯A",$G1490="定額電灯"),ROUND((((AR1490+AS1490)*AN1490))*12*_xlfn.XLOOKUP($A1490,削除禁止_電灯料金!K:K,削除禁止_電灯料金!N:N),0),ROUND((AT1490+AU1490)*AN1490*12*_xlfn.XLOOKUP($A1490,削除禁止_電灯料金!K:K,削除禁止_電灯料金!N:N),0)),0)</f>
        <v>0</v>
      </c>
      <c r="AW1490" s="145"/>
    </row>
    <row r="1491" spans="1:49" ht="30" customHeight="1">
      <c r="A1491" s="1">
        <v>23</v>
      </c>
      <c r="B1491" s="319" t="s">
        <v>1501</v>
      </c>
      <c r="C1491" s="42"/>
      <c r="D1491" s="146" t="s">
        <v>1509</v>
      </c>
      <c r="E1491" s="147" t="s">
        <v>71</v>
      </c>
      <c r="F1491" s="148" t="s">
        <v>1507</v>
      </c>
      <c r="G1491" s="148" t="s">
        <v>73</v>
      </c>
      <c r="H1491" s="149"/>
      <c r="I1491" s="150"/>
      <c r="J1491" s="151"/>
      <c r="K1491" s="213">
        <v>4</v>
      </c>
      <c r="L1491" s="214">
        <v>359</v>
      </c>
      <c r="M1491" s="154" t="s">
        <v>1511</v>
      </c>
      <c r="N1491" s="119" t="s">
        <v>75</v>
      </c>
      <c r="O1491" s="120">
        <v>1</v>
      </c>
      <c r="P1491" s="155" t="s">
        <v>759</v>
      </c>
      <c r="Q1491" s="155">
        <v>0</v>
      </c>
      <c r="R1491" s="155" t="s">
        <v>1306</v>
      </c>
      <c r="S1491" s="156">
        <v>0</v>
      </c>
      <c r="T1491" s="156">
        <v>0</v>
      </c>
      <c r="U1491" s="156" t="s">
        <v>853</v>
      </c>
      <c r="V1491" s="157">
        <v>0</v>
      </c>
      <c r="W1491" s="158">
        <v>26</v>
      </c>
      <c r="X1491" s="159">
        <v>3</v>
      </c>
      <c r="Y1491" s="160">
        <v>3</v>
      </c>
      <c r="Z1491" s="161">
        <f t="shared" si="450"/>
        <v>9.3339999999999996</v>
      </c>
      <c r="AA1491" s="155">
        <v>0</v>
      </c>
      <c r="AB1491" s="162" t="s">
        <v>80</v>
      </c>
      <c r="AC1491" s="163" t="s">
        <v>56</v>
      </c>
      <c r="AD1491" s="164" t="s">
        <v>56</v>
      </c>
      <c r="AE1491" s="163" t="s">
        <v>56</v>
      </c>
      <c r="AF1491" s="164">
        <f t="shared" si="451"/>
        <v>93.339999999999989</v>
      </c>
      <c r="AG1491" s="165">
        <f t="shared" si="452"/>
        <v>33602.399999999994</v>
      </c>
      <c r="AH1491" s="166" t="s">
        <v>81</v>
      </c>
      <c r="AI1491" s="167"/>
      <c r="AJ1491" s="168"/>
      <c r="AK1491" s="169"/>
      <c r="AL1491" s="170"/>
      <c r="AM1491" s="171"/>
      <c r="AN1491" s="172"/>
      <c r="AO1491" s="173">
        <f t="shared" si="453"/>
        <v>0</v>
      </c>
      <c r="AP1491" s="174" t="s">
        <v>82</v>
      </c>
      <c r="AQ1491" s="175" t="str" cm="1">
        <f t="array" ref="AQ1491">_xlfn.IFS(OR($G1491="公衆街路灯A",$G1491="定額電灯"),$G1491&amp;AP1491,COUNTIF(G1491,"*従量電灯*"),G1491,1,"-")</f>
        <v>従量電灯</v>
      </c>
      <c r="AR1491" s="176" t="str" cm="1">
        <f t="array" ref="AR1491">_xlfn.IFS($AN1491=0,"-",OR($AH1491="対象外",$AH1491="-"),"-",OR($G1491="公衆街路灯A",$G1491="定額電灯"),_xlfn.XLOOKUP($AQ1491,削除禁止_電灯料金!$B:$B,削除禁止_電灯料金!$E:$E,0),1,"-")</f>
        <v>-</v>
      </c>
      <c r="AS1491" s="177" t="str" cm="1">
        <f t="array" ref="AS1491">_xlfn.IFS($AR1491="-","-",OR($G1491="公衆街路灯A",$G1491="定額電灯"),_xlfn.XLOOKUP(AQ1491,削除禁止_電灯料金!$B:$B,削除禁止_電灯料金!$D:$D,0),1,"-")</f>
        <v>-</v>
      </c>
      <c r="AT1491" s="176">
        <f>IFERROR(IF(OR($G1491="公衆街路灯A",$G1491="定額電灯"),"-",ROUND((_xlfn.XLOOKUP($AQ1491,削除禁止_電灯料金!$B:$B,削除禁止_電灯料金!$E:$E)*AM1491/1000*$K1491*$L1491/12),2)),"-")</f>
        <v>0</v>
      </c>
      <c r="AU1491" s="177">
        <f>IFERROR(IF(OR($G1491="公衆街路灯A",$G1491="定額電灯"),"-",ROUND((AM1491/1000*$K1491*$L1491/12)*_xlfn.XLOOKUP($A1491,削除禁止_電灯料金!K:K,削除禁止_電灯料金!M:M,"-"),2)),"-")</f>
        <v>0</v>
      </c>
      <c r="AV1491" s="178">
        <f>IFERROR(IF(OR($G1491="公衆街路灯A",$G1491="定額電灯"),ROUND((((AR1491+AS1491)*AN1491))*12*_xlfn.XLOOKUP($A1491,削除禁止_電灯料金!K:K,削除禁止_電灯料金!N:N),0),ROUND((AT1491+AU1491)*AN1491*12*_xlfn.XLOOKUP($A1491,削除禁止_電灯料金!K:K,削除禁止_電灯料金!N:N),0)),0)</f>
        <v>0</v>
      </c>
      <c r="AW1491" s="145"/>
    </row>
    <row r="1492" spans="1:49" ht="30" customHeight="1">
      <c r="A1492" s="1">
        <v>23</v>
      </c>
      <c r="B1492" s="319" t="s">
        <v>1501</v>
      </c>
      <c r="C1492" s="42"/>
      <c r="D1492" s="146" t="s">
        <v>1509</v>
      </c>
      <c r="E1492" s="147" t="s">
        <v>71</v>
      </c>
      <c r="F1492" s="148" t="s">
        <v>1507</v>
      </c>
      <c r="G1492" s="148" t="s">
        <v>73</v>
      </c>
      <c r="H1492" s="149" t="s">
        <v>1453</v>
      </c>
      <c r="I1492" s="150"/>
      <c r="J1492" s="151"/>
      <c r="K1492" s="213">
        <v>4</v>
      </c>
      <c r="L1492" s="214">
        <v>359</v>
      </c>
      <c r="M1492" s="154" t="s">
        <v>1512</v>
      </c>
      <c r="N1492" s="119" t="s">
        <v>331</v>
      </c>
      <c r="O1492" s="120">
        <v>1</v>
      </c>
      <c r="P1492" s="155" t="s">
        <v>383</v>
      </c>
      <c r="Q1492" s="155">
        <v>0</v>
      </c>
      <c r="R1492" s="155">
        <v>0</v>
      </c>
      <c r="S1492" s="156">
        <v>0</v>
      </c>
      <c r="T1492" s="156">
        <v>0</v>
      </c>
      <c r="U1492" s="156">
        <v>0</v>
      </c>
      <c r="V1492" s="157">
        <v>0</v>
      </c>
      <c r="W1492" s="158">
        <v>13</v>
      </c>
      <c r="X1492" s="159">
        <v>1</v>
      </c>
      <c r="Y1492" s="160">
        <v>1</v>
      </c>
      <c r="Z1492" s="161">
        <f t="shared" si="450"/>
        <v>1.5556666666666668</v>
      </c>
      <c r="AA1492" s="155">
        <v>0</v>
      </c>
      <c r="AB1492" s="162" t="s">
        <v>80</v>
      </c>
      <c r="AC1492" s="163" t="s">
        <v>56</v>
      </c>
      <c r="AD1492" s="164" t="s">
        <v>56</v>
      </c>
      <c r="AE1492" s="163" t="s">
        <v>56</v>
      </c>
      <c r="AF1492" s="164">
        <f t="shared" si="451"/>
        <v>46.67</v>
      </c>
      <c r="AG1492" s="165">
        <f t="shared" si="452"/>
        <v>5600.4000000000005</v>
      </c>
      <c r="AH1492" s="166" t="s">
        <v>81</v>
      </c>
      <c r="AI1492" s="167"/>
      <c r="AJ1492" s="168"/>
      <c r="AK1492" s="169"/>
      <c r="AL1492" s="170"/>
      <c r="AM1492" s="171"/>
      <c r="AN1492" s="172"/>
      <c r="AO1492" s="173">
        <f t="shared" si="453"/>
        <v>0</v>
      </c>
      <c r="AP1492" s="174" t="s">
        <v>82</v>
      </c>
      <c r="AQ1492" s="175" t="str" cm="1">
        <f t="array" ref="AQ1492">_xlfn.IFS(OR($G1492="公衆街路灯A",$G1492="定額電灯"),$G1492&amp;AP1492,COUNTIF(G1492,"*従量電灯*"),G1492,1,"-")</f>
        <v>従量電灯</v>
      </c>
      <c r="AR1492" s="176" t="str" cm="1">
        <f t="array" ref="AR1492">_xlfn.IFS($AN1492=0,"-",OR($AH1492="対象外",$AH1492="-"),"-",OR($G1492="公衆街路灯A",$G1492="定額電灯"),_xlfn.XLOOKUP($AQ1492,削除禁止_電灯料金!$B:$B,削除禁止_電灯料金!$E:$E,0),1,"-")</f>
        <v>-</v>
      </c>
      <c r="AS1492" s="177" t="str" cm="1">
        <f t="array" ref="AS1492">_xlfn.IFS($AR1492="-","-",OR($G1492="公衆街路灯A",$G1492="定額電灯"),_xlfn.XLOOKUP(AQ1492,削除禁止_電灯料金!$B:$B,削除禁止_電灯料金!$D:$D,0),1,"-")</f>
        <v>-</v>
      </c>
      <c r="AT1492" s="176">
        <f>IFERROR(IF(OR($G1492="公衆街路灯A",$G1492="定額電灯"),"-",ROUND((_xlfn.XLOOKUP($AQ1492,削除禁止_電灯料金!$B:$B,削除禁止_電灯料金!$E:$E)*AM1492/1000*$K1492*$L1492/12),2)),"-")</f>
        <v>0</v>
      </c>
      <c r="AU1492" s="177">
        <f>IFERROR(IF(OR($G1492="公衆街路灯A",$G1492="定額電灯"),"-",ROUND((AM1492/1000*$K1492*$L1492/12)*_xlfn.XLOOKUP($A1492,削除禁止_電灯料金!K:K,削除禁止_電灯料金!M:M,"-"),2)),"-")</f>
        <v>0</v>
      </c>
      <c r="AV1492" s="178">
        <f>IFERROR(IF(OR($G1492="公衆街路灯A",$G1492="定額電灯"),ROUND((((AR1492+AS1492)*AN1492))*12*_xlfn.XLOOKUP($A1492,削除禁止_電灯料金!K:K,削除禁止_電灯料金!N:N),0),ROUND((AT1492+AU1492)*AN1492*12*_xlfn.XLOOKUP($A1492,削除禁止_電灯料金!K:K,削除禁止_電灯料金!N:N),0)),0)</f>
        <v>0</v>
      </c>
      <c r="AW1492" s="145"/>
    </row>
    <row r="1493" spans="1:49" ht="30" customHeight="1">
      <c r="A1493" s="1">
        <v>23</v>
      </c>
      <c r="B1493" s="319" t="s">
        <v>1501</v>
      </c>
      <c r="C1493" s="42"/>
      <c r="D1493" s="146" t="s">
        <v>1509</v>
      </c>
      <c r="E1493" s="147" t="s">
        <v>71</v>
      </c>
      <c r="F1493" s="148" t="s">
        <v>1513</v>
      </c>
      <c r="G1493" s="148" t="s">
        <v>73</v>
      </c>
      <c r="H1493" s="149" t="s">
        <v>1453</v>
      </c>
      <c r="I1493" s="150"/>
      <c r="J1493" s="151"/>
      <c r="K1493" s="213">
        <v>4</v>
      </c>
      <c r="L1493" s="214">
        <v>359</v>
      </c>
      <c r="M1493" s="154" t="s">
        <v>1514</v>
      </c>
      <c r="N1493" s="119" t="s">
        <v>120</v>
      </c>
      <c r="O1493" s="120">
        <v>1</v>
      </c>
      <c r="P1493" s="155" t="s">
        <v>173</v>
      </c>
      <c r="Q1493" s="155">
        <v>0</v>
      </c>
      <c r="R1493" s="155">
        <v>0</v>
      </c>
      <c r="S1493" s="156" t="s">
        <v>332</v>
      </c>
      <c r="T1493" s="156">
        <v>0</v>
      </c>
      <c r="U1493" s="156" t="s">
        <v>1465</v>
      </c>
      <c r="V1493" s="157">
        <v>0</v>
      </c>
      <c r="W1493" s="158">
        <v>22</v>
      </c>
      <c r="X1493" s="159">
        <v>2</v>
      </c>
      <c r="Y1493" s="160">
        <v>2</v>
      </c>
      <c r="Z1493" s="161">
        <f t="shared" si="450"/>
        <v>5.2653333333333334</v>
      </c>
      <c r="AA1493" s="155">
        <v>0</v>
      </c>
      <c r="AB1493" s="162" t="s">
        <v>80</v>
      </c>
      <c r="AC1493" s="163" t="s">
        <v>56</v>
      </c>
      <c r="AD1493" s="164" t="s">
        <v>56</v>
      </c>
      <c r="AE1493" s="163" t="s">
        <v>56</v>
      </c>
      <c r="AF1493" s="164">
        <f t="shared" si="451"/>
        <v>78.98</v>
      </c>
      <c r="AG1493" s="165">
        <f t="shared" si="452"/>
        <v>18955.2</v>
      </c>
      <c r="AH1493" s="166" t="s">
        <v>81</v>
      </c>
      <c r="AI1493" s="167"/>
      <c r="AJ1493" s="168"/>
      <c r="AK1493" s="169"/>
      <c r="AL1493" s="170"/>
      <c r="AM1493" s="171"/>
      <c r="AN1493" s="172"/>
      <c r="AO1493" s="173">
        <f t="shared" si="453"/>
        <v>0</v>
      </c>
      <c r="AP1493" s="174" t="s">
        <v>82</v>
      </c>
      <c r="AQ1493" s="175" t="str" cm="1">
        <f t="array" ref="AQ1493">_xlfn.IFS(OR($G1493="公衆街路灯A",$G1493="定額電灯"),$G1493&amp;AP1493,COUNTIF(G1493,"*従量電灯*"),G1493,1,"-")</f>
        <v>従量電灯</v>
      </c>
      <c r="AR1493" s="176" t="str" cm="1">
        <f t="array" ref="AR1493">_xlfn.IFS($AN1493=0,"-",OR($AH1493="対象外",$AH1493="-"),"-",OR($G1493="公衆街路灯A",$G1493="定額電灯"),_xlfn.XLOOKUP($AQ1493,削除禁止_電灯料金!$B:$B,削除禁止_電灯料金!$E:$E,0),1,"-")</f>
        <v>-</v>
      </c>
      <c r="AS1493" s="177" t="str" cm="1">
        <f t="array" ref="AS1493">_xlfn.IFS($AR1493="-","-",OR($G1493="公衆街路灯A",$G1493="定額電灯"),_xlfn.XLOOKUP(AQ1493,削除禁止_電灯料金!$B:$B,削除禁止_電灯料金!$D:$D,0),1,"-")</f>
        <v>-</v>
      </c>
      <c r="AT1493" s="176">
        <f>IFERROR(IF(OR($G1493="公衆街路灯A",$G1493="定額電灯"),"-",ROUND((_xlfn.XLOOKUP($AQ1493,削除禁止_電灯料金!$B:$B,削除禁止_電灯料金!$E:$E)*AM1493/1000*$K1493*$L1493/12),2)),"-")</f>
        <v>0</v>
      </c>
      <c r="AU1493" s="177">
        <f>IFERROR(IF(OR($G1493="公衆街路灯A",$G1493="定額電灯"),"-",ROUND((AM1493/1000*$K1493*$L1493/12)*_xlfn.XLOOKUP($A1493,削除禁止_電灯料金!K:K,削除禁止_電灯料金!M:M,"-"),2)),"-")</f>
        <v>0</v>
      </c>
      <c r="AV1493" s="178">
        <f>IFERROR(IF(OR($G1493="公衆街路灯A",$G1493="定額電灯"),ROUND((((AR1493+AS1493)*AN1493))*12*_xlfn.XLOOKUP($A1493,削除禁止_電灯料金!K:K,削除禁止_電灯料金!N:N),0),ROUND((AT1493+AU1493)*AN1493*12*_xlfn.XLOOKUP($A1493,削除禁止_電灯料金!K:K,削除禁止_電灯料金!N:N),0)),0)</f>
        <v>0</v>
      </c>
      <c r="AW1493" s="145"/>
    </row>
    <row r="1494" spans="1:49" ht="30" customHeight="1">
      <c r="A1494" s="1">
        <v>23</v>
      </c>
      <c r="B1494" s="319" t="s">
        <v>1501</v>
      </c>
      <c r="C1494" s="42"/>
      <c r="D1494" s="146" t="s">
        <v>1515</v>
      </c>
      <c r="E1494" s="147" t="s">
        <v>71</v>
      </c>
      <c r="F1494" s="148" t="s">
        <v>1516</v>
      </c>
      <c r="G1494" s="148" t="s">
        <v>73</v>
      </c>
      <c r="H1494" s="149" t="s">
        <v>1517</v>
      </c>
      <c r="I1494" s="150"/>
      <c r="J1494" s="151"/>
      <c r="K1494" s="213">
        <v>5</v>
      </c>
      <c r="L1494" s="214">
        <v>359</v>
      </c>
      <c r="M1494" s="154" t="s">
        <v>1518</v>
      </c>
      <c r="N1494" s="119" t="s">
        <v>234</v>
      </c>
      <c r="O1494" s="120">
        <v>2</v>
      </c>
      <c r="P1494" s="155" t="s">
        <v>227</v>
      </c>
      <c r="Q1494" s="155">
        <v>0</v>
      </c>
      <c r="R1494" s="155">
        <v>0</v>
      </c>
      <c r="S1494" s="156">
        <v>0</v>
      </c>
      <c r="T1494" s="156">
        <v>0</v>
      </c>
      <c r="U1494" s="156">
        <v>0</v>
      </c>
      <c r="V1494" s="157">
        <v>0</v>
      </c>
      <c r="W1494" s="158">
        <v>47</v>
      </c>
      <c r="X1494" s="159">
        <v>2</v>
      </c>
      <c r="Y1494" s="160">
        <v>4</v>
      </c>
      <c r="Z1494" s="161">
        <f t="shared" si="450"/>
        <v>28.121666666666666</v>
      </c>
      <c r="AA1494" s="155">
        <v>0</v>
      </c>
      <c r="AB1494" s="162" t="s">
        <v>80</v>
      </c>
      <c r="AC1494" s="163" t="s">
        <v>56</v>
      </c>
      <c r="AD1494" s="164" t="s">
        <v>56</v>
      </c>
      <c r="AE1494" s="163" t="s">
        <v>56</v>
      </c>
      <c r="AF1494" s="164">
        <f t="shared" si="451"/>
        <v>210.91249999999999</v>
      </c>
      <c r="AG1494" s="165">
        <f t="shared" si="452"/>
        <v>101238</v>
      </c>
      <c r="AH1494" s="166" t="s">
        <v>81</v>
      </c>
      <c r="AI1494" s="167"/>
      <c r="AJ1494" s="168"/>
      <c r="AK1494" s="169"/>
      <c r="AL1494" s="170"/>
      <c r="AM1494" s="171"/>
      <c r="AN1494" s="172"/>
      <c r="AO1494" s="173">
        <f t="shared" si="453"/>
        <v>0</v>
      </c>
      <c r="AP1494" s="174" t="s">
        <v>82</v>
      </c>
      <c r="AQ1494" s="175" t="str" cm="1">
        <f t="array" ref="AQ1494">_xlfn.IFS(OR($G1494="公衆街路灯A",$G1494="定額電灯"),$G1494&amp;AP1494,COUNTIF(G1494,"*従量電灯*"),G1494,1,"-")</f>
        <v>従量電灯</v>
      </c>
      <c r="AR1494" s="176" t="str" cm="1">
        <f t="array" ref="AR1494">_xlfn.IFS($AN1494=0,"-",OR($AH1494="対象外",$AH1494="-"),"-",OR($G1494="公衆街路灯A",$G1494="定額電灯"),_xlfn.XLOOKUP($AQ1494,削除禁止_電灯料金!$B:$B,削除禁止_電灯料金!$E:$E,0),1,"-")</f>
        <v>-</v>
      </c>
      <c r="AS1494" s="177" t="str" cm="1">
        <f t="array" ref="AS1494">_xlfn.IFS($AR1494="-","-",OR($G1494="公衆街路灯A",$G1494="定額電灯"),_xlfn.XLOOKUP(AQ1494,削除禁止_電灯料金!$B:$B,削除禁止_電灯料金!$D:$D,0),1,"-")</f>
        <v>-</v>
      </c>
      <c r="AT1494" s="176">
        <f>IFERROR(IF(OR($G1494="公衆街路灯A",$G1494="定額電灯"),"-",ROUND((_xlfn.XLOOKUP($AQ1494,削除禁止_電灯料金!$B:$B,削除禁止_電灯料金!$E:$E)*AM1494/1000*$K1494*$L1494/12),2)),"-")</f>
        <v>0</v>
      </c>
      <c r="AU1494" s="177">
        <f>IFERROR(IF(OR($G1494="公衆街路灯A",$G1494="定額電灯"),"-",ROUND((AM1494/1000*$K1494*$L1494/12)*_xlfn.XLOOKUP($A1494,削除禁止_電灯料金!K:K,削除禁止_電灯料金!M:M,"-"),2)),"-")</f>
        <v>0</v>
      </c>
      <c r="AV1494" s="178">
        <f>IFERROR(IF(OR($G1494="公衆街路灯A",$G1494="定額電灯"),ROUND((((AR1494+AS1494)*AN1494))*12*_xlfn.XLOOKUP($A1494,削除禁止_電灯料金!K:K,削除禁止_電灯料金!N:N),0),ROUND((AT1494+AU1494)*AN1494*12*_xlfn.XLOOKUP($A1494,削除禁止_電灯料金!K:K,削除禁止_電灯料金!N:N),0)),0)</f>
        <v>0</v>
      </c>
      <c r="AW1494" s="145"/>
    </row>
    <row r="1495" spans="1:49" ht="30" customHeight="1">
      <c r="A1495" s="1">
        <v>23</v>
      </c>
      <c r="B1495" s="319" t="s">
        <v>1501</v>
      </c>
      <c r="C1495" s="42"/>
      <c r="D1495" s="146" t="s">
        <v>1515</v>
      </c>
      <c r="E1495" s="147" t="s">
        <v>71</v>
      </c>
      <c r="F1495" s="148" t="s">
        <v>1519</v>
      </c>
      <c r="G1495" s="148" t="s">
        <v>73</v>
      </c>
      <c r="H1495" s="149"/>
      <c r="I1495" s="150"/>
      <c r="J1495" s="151"/>
      <c r="K1495" s="213">
        <v>5</v>
      </c>
      <c r="L1495" s="214">
        <v>359</v>
      </c>
      <c r="M1495" s="154" t="s">
        <v>1461</v>
      </c>
      <c r="N1495" s="119" t="s">
        <v>234</v>
      </c>
      <c r="O1495" s="120">
        <v>1</v>
      </c>
      <c r="P1495" s="155" t="s">
        <v>227</v>
      </c>
      <c r="Q1495" s="155">
        <v>0</v>
      </c>
      <c r="R1495" s="155">
        <v>0</v>
      </c>
      <c r="S1495" s="156">
        <v>0</v>
      </c>
      <c r="T1495" s="156">
        <v>0</v>
      </c>
      <c r="U1495" s="156">
        <v>0</v>
      </c>
      <c r="V1495" s="157">
        <v>0</v>
      </c>
      <c r="W1495" s="158">
        <v>47</v>
      </c>
      <c r="X1495" s="159">
        <v>2</v>
      </c>
      <c r="Y1495" s="160">
        <v>2</v>
      </c>
      <c r="Z1495" s="161">
        <f t="shared" si="450"/>
        <v>14.060833333333333</v>
      </c>
      <c r="AA1495" s="155">
        <v>0</v>
      </c>
      <c r="AB1495" s="162" t="s">
        <v>80</v>
      </c>
      <c r="AC1495" s="163" t="s">
        <v>56</v>
      </c>
      <c r="AD1495" s="164" t="s">
        <v>56</v>
      </c>
      <c r="AE1495" s="163" t="s">
        <v>56</v>
      </c>
      <c r="AF1495" s="164">
        <f t="shared" si="451"/>
        <v>210.91249999999999</v>
      </c>
      <c r="AG1495" s="165">
        <f t="shared" si="452"/>
        <v>50619</v>
      </c>
      <c r="AH1495" s="166" t="s">
        <v>81</v>
      </c>
      <c r="AI1495" s="167"/>
      <c r="AJ1495" s="168"/>
      <c r="AK1495" s="169"/>
      <c r="AL1495" s="170"/>
      <c r="AM1495" s="171"/>
      <c r="AN1495" s="172"/>
      <c r="AO1495" s="173">
        <f t="shared" si="453"/>
        <v>0</v>
      </c>
      <c r="AP1495" s="174" t="s">
        <v>82</v>
      </c>
      <c r="AQ1495" s="175" t="str" cm="1">
        <f t="array" ref="AQ1495">_xlfn.IFS(OR($G1495="公衆街路灯A",$G1495="定額電灯"),$G1495&amp;AP1495,COUNTIF(G1495,"*従量電灯*"),G1495,1,"-")</f>
        <v>従量電灯</v>
      </c>
      <c r="AR1495" s="176" t="str" cm="1">
        <f t="array" ref="AR1495">_xlfn.IFS($AN1495=0,"-",OR($AH1495="対象外",$AH1495="-"),"-",OR($G1495="公衆街路灯A",$G1495="定額電灯"),_xlfn.XLOOKUP($AQ1495,削除禁止_電灯料金!$B:$B,削除禁止_電灯料金!$E:$E,0),1,"-")</f>
        <v>-</v>
      </c>
      <c r="AS1495" s="177" t="str" cm="1">
        <f t="array" ref="AS1495">_xlfn.IFS($AR1495="-","-",OR($G1495="公衆街路灯A",$G1495="定額電灯"),_xlfn.XLOOKUP(AQ1495,削除禁止_電灯料金!$B:$B,削除禁止_電灯料金!$D:$D,0),1,"-")</f>
        <v>-</v>
      </c>
      <c r="AT1495" s="176">
        <f>IFERROR(IF(OR($G1495="公衆街路灯A",$G1495="定額電灯"),"-",ROUND((_xlfn.XLOOKUP($AQ1495,削除禁止_電灯料金!$B:$B,削除禁止_電灯料金!$E:$E)*AM1495/1000*$K1495*$L1495/12),2)),"-")</f>
        <v>0</v>
      </c>
      <c r="AU1495" s="177">
        <f>IFERROR(IF(OR($G1495="公衆街路灯A",$G1495="定額電灯"),"-",ROUND((AM1495/1000*$K1495*$L1495/12)*_xlfn.XLOOKUP($A1495,削除禁止_電灯料金!K:K,削除禁止_電灯料金!M:M,"-"),2)),"-")</f>
        <v>0</v>
      </c>
      <c r="AV1495" s="178">
        <f>IFERROR(IF(OR($G1495="公衆街路灯A",$G1495="定額電灯"),ROUND((((AR1495+AS1495)*AN1495))*12*_xlfn.XLOOKUP($A1495,削除禁止_電灯料金!K:K,削除禁止_電灯料金!N:N),0),ROUND((AT1495+AU1495)*AN1495*12*_xlfn.XLOOKUP($A1495,削除禁止_電灯料金!K:K,削除禁止_電灯料金!N:N),0)),0)</f>
        <v>0</v>
      </c>
      <c r="AW1495" s="145"/>
    </row>
    <row r="1496" spans="1:49" ht="30" customHeight="1">
      <c r="A1496" s="1">
        <v>23</v>
      </c>
      <c r="B1496" s="319" t="s">
        <v>1501</v>
      </c>
      <c r="C1496" s="42"/>
      <c r="D1496" s="146" t="s">
        <v>1515</v>
      </c>
      <c r="E1496" s="147" t="s">
        <v>71</v>
      </c>
      <c r="F1496" s="148" t="s">
        <v>1520</v>
      </c>
      <c r="G1496" s="148" t="s">
        <v>73</v>
      </c>
      <c r="H1496" s="149"/>
      <c r="I1496" s="150"/>
      <c r="J1496" s="151"/>
      <c r="K1496" s="213">
        <v>5</v>
      </c>
      <c r="L1496" s="214">
        <v>359</v>
      </c>
      <c r="M1496" s="154" t="s">
        <v>1462</v>
      </c>
      <c r="N1496" s="119" t="s">
        <v>354</v>
      </c>
      <c r="O1496" s="120">
        <v>1</v>
      </c>
      <c r="P1496" s="155" t="s">
        <v>135</v>
      </c>
      <c r="Q1496" s="155">
        <v>0</v>
      </c>
      <c r="R1496" s="155">
        <v>0</v>
      </c>
      <c r="S1496" s="156">
        <v>0</v>
      </c>
      <c r="T1496" s="156" t="s">
        <v>276</v>
      </c>
      <c r="U1496" s="156">
        <v>0</v>
      </c>
      <c r="V1496" s="157">
        <v>0</v>
      </c>
      <c r="W1496" s="158">
        <v>28</v>
      </c>
      <c r="X1496" s="159">
        <v>1</v>
      </c>
      <c r="Y1496" s="160">
        <v>1</v>
      </c>
      <c r="Z1496" s="161">
        <f t="shared" si="450"/>
        <v>4.1883333333333335</v>
      </c>
      <c r="AA1496" s="155">
        <v>0</v>
      </c>
      <c r="AB1496" s="162" t="s">
        <v>80</v>
      </c>
      <c r="AC1496" s="163" t="s">
        <v>56</v>
      </c>
      <c r="AD1496" s="164" t="s">
        <v>56</v>
      </c>
      <c r="AE1496" s="163" t="s">
        <v>56</v>
      </c>
      <c r="AF1496" s="164">
        <f t="shared" si="451"/>
        <v>125.65</v>
      </c>
      <c r="AG1496" s="165">
        <f t="shared" si="452"/>
        <v>15078</v>
      </c>
      <c r="AH1496" s="166" t="s">
        <v>81</v>
      </c>
      <c r="AI1496" s="167"/>
      <c r="AJ1496" s="168"/>
      <c r="AK1496" s="169"/>
      <c r="AL1496" s="170"/>
      <c r="AM1496" s="171"/>
      <c r="AN1496" s="172"/>
      <c r="AO1496" s="173">
        <f t="shared" si="453"/>
        <v>0</v>
      </c>
      <c r="AP1496" s="174" t="s">
        <v>82</v>
      </c>
      <c r="AQ1496" s="175" t="str" cm="1">
        <f t="array" ref="AQ1496">_xlfn.IFS(OR($G1496="公衆街路灯A",$G1496="定額電灯"),$G1496&amp;AP1496,COUNTIF(G1496,"*従量電灯*"),G1496,1,"-")</f>
        <v>従量電灯</v>
      </c>
      <c r="AR1496" s="176" t="str" cm="1">
        <f t="array" ref="AR1496">_xlfn.IFS($AN1496=0,"-",OR($AH1496="対象外",$AH1496="-"),"-",OR($G1496="公衆街路灯A",$G1496="定額電灯"),_xlfn.XLOOKUP($AQ1496,削除禁止_電灯料金!$B:$B,削除禁止_電灯料金!$E:$E,0),1,"-")</f>
        <v>-</v>
      </c>
      <c r="AS1496" s="177" t="str" cm="1">
        <f t="array" ref="AS1496">_xlfn.IFS($AR1496="-","-",OR($G1496="公衆街路灯A",$G1496="定額電灯"),_xlfn.XLOOKUP(AQ1496,削除禁止_電灯料金!$B:$B,削除禁止_電灯料金!$D:$D,0),1,"-")</f>
        <v>-</v>
      </c>
      <c r="AT1496" s="176">
        <f>IFERROR(IF(OR($G1496="公衆街路灯A",$G1496="定額電灯"),"-",ROUND((_xlfn.XLOOKUP($AQ1496,削除禁止_電灯料金!$B:$B,削除禁止_電灯料金!$E:$E)*AM1496/1000*$K1496*$L1496/12),2)),"-")</f>
        <v>0</v>
      </c>
      <c r="AU1496" s="177">
        <f>IFERROR(IF(OR($G1496="公衆街路灯A",$G1496="定額電灯"),"-",ROUND((AM1496/1000*$K1496*$L1496/12)*_xlfn.XLOOKUP($A1496,削除禁止_電灯料金!K:K,削除禁止_電灯料金!M:M,"-"),2)),"-")</f>
        <v>0</v>
      </c>
      <c r="AV1496" s="178">
        <f>IFERROR(IF(OR($G1496="公衆街路灯A",$G1496="定額電灯"),ROUND((((AR1496+AS1496)*AN1496))*12*_xlfn.XLOOKUP($A1496,削除禁止_電灯料金!K:K,削除禁止_電灯料金!N:N),0),ROUND((AT1496+AU1496)*AN1496*12*_xlfn.XLOOKUP($A1496,削除禁止_電灯料金!K:K,削除禁止_電灯料金!N:N),0)),0)</f>
        <v>0</v>
      </c>
      <c r="AW1496" s="145"/>
    </row>
    <row r="1497" spans="1:49" ht="30" customHeight="1">
      <c r="A1497" s="1">
        <v>23</v>
      </c>
      <c r="B1497" s="319" t="s">
        <v>1501</v>
      </c>
      <c r="C1497" s="42"/>
      <c r="D1497" s="146" t="s">
        <v>1515</v>
      </c>
      <c r="E1497" s="147" t="s">
        <v>71</v>
      </c>
      <c r="F1497" s="148" t="s">
        <v>1521</v>
      </c>
      <c r="G1497" s="148" t="s">
        <v>73</v>
      </c>
      <c r="H1497" s="149"/>
      <c r="I1497" s="150"/>
      <c r="J1497" s="151"/>
      <c r="K1497" s="213">
        <v>5</v>
      </c>
      <c r="L1497" s="214">
        <v>359</v>
      </c>
      <c r="M1497" s="154" t="s">
        <v>1462</v>
      </c>
      <c r="N1497" s="119" t="s">
        <v>354</v>
      </c>
      <c r="O1497" s="120">
        <v>1</v>
      </c>
      <c r="P1497" s="155" t="s">
        <v>135</v>
      </c>
      <c r="Q1497" s="155">
        <v>0</v>
      </c>
      <c r="R1497" s="155">
        <v>0</v>
      </c>
      <c r="S1497" s="156">
        <v>0</v>
      </c>
      <c r="T1497" s="156" t="s">
        <v>276</v>
      </c>
      <c r="U1497" s="156">
        <v>0</v>
      </c>
      <c r="V1497" s="157">
        <v>0</v>
      </c>
      <c r="W1497" s="158">
        <v>28</v>
      </c>
      <c r="X1497" s="159">
        <v>1</v>
      </c>
      <c r="Y1497" s="160">
        <v>1</v>
      </c>
      <c r="Z1497" s="161">
        <f t="shared" si="450"/>
        <v>4.1883333333333335</v>
      </c>
      <c r="AA1497" s="155">
        <v>0</v>
      </c>
      <c r="AB1497" s="162" t="s">
        <v>80</v>
      </c>
      <c r="AC1497" s="163" t="s">
        <v>56</v>
      </c>
      <c r="AD1497" s="164" t="s">
        <v>56</v>
      </c>
      <c r="AE1497" s="163" t="s">
        <v>56</v>
      </c>
      <c r="AF1497" s="164">
        <f t="shared" si="451"/>
        <v>125.65</v>
      </c>
      <c r="AG1497" s="165">
        <f t="shared" si="452"/>
        <v>15078</v>
      </c>
      <c r="AH1497" s="166" t="s">
        <v>81</v>
      </c>
      <c r="AI1497" s="167"/>
      <c r="AJ1497" s="168"/>
      <c r="AK1497" s="169"/>
      <c r="AL1497" s="170"/>
      <c r="AM1497" s="171"/>
      <c r="AN1497" s="172"/>
      <c r="AO1497" s="173">
        <f t="shared" si="453"/>
        <v>0</v>
      </c>
      <c r="AP1497" s="174" t="s">
        <v>82</v>
      </c>
      <c r="AQ1497" s="175" t="str" cm="1">
        <f t="array" ref="AQ1497">_xlfn.IFS(OR($G1497="公衆街路灯A",$G1497="定額電灯"),$G1497&amp;AP1497,COUNTIF(G1497,"*従量電灯*"),G1497,1,"-")</f>
        <v>従量電灯</v>
      </c>
      <c r="AR1497" s="176" t="str" cm="1">
        <f t="array" ref="AR1497">_xlfn.IFS($AN1497=0,"-",OR($AH1497="対象外",$AH1497="-"),"-",OR($G1497="公衆街路灯A",$G1497="定額電灯"),_xlfn.XLOOKUP($AQ1497,削除禁止_電灯料金!$B:$B,削除禁止_電灯料金!$E:$E,0),1,"-")</f>
        <v>-</v>
      </c>
      <c r="AS1497" s="177" t="str" cm="1">
        <f t="array" ref="AS1497">_xlfn.IFS($AR1497="-","-",OR($G1497="公衆街路灯A",$G1497="定額電灯"),_xlfn.XLOOKUP(AQ1497,削除禁止_電灯料金!$B:$B,削除禁止_電灯料金!$D:$D,0),1,"-")</f>
        <v>-</v>
      </c>
      <c r="AT1497" s="176">
        <f>IFERROR(IF(OR($G1497="公衆街路灯A",$G1497="定額電灯"),"-",ROUND((_xlfn.XLOOKUP($AQ1497,削除禁止_電灯料金!$B:$B,削除禁止_電灯料金!$E:$E)*AM1497/1000*$K1497*$L1497/12),2)),"-")</f>
        <v>0</v>
      </c>
      <c r="AU1497" s="177">
        <f>IFERROR(IF(OR($G1497="公衆街路灯A",$G1497="定額電灯"),"-",ROUND((AM1497/1000*$K1497*$L1497/12)*_xlfn.XLOOKUP($A1497,削除禁止_電灯料金!K:K,削除禁止_電灯料金!M:M,"-"),2)),"-")</f>
        <v>0</v>
      </c>
      <c r="AV1497" s="178">
        <f>IFERROR(IF(OR($G1497="公衆街路灯A",$G1497="定額電灯"),ROUND((((AR1497+AS1497)*AN1497))*12*_xlfn.XLOOKUP($A1497,削除禁止_電灯料金!K:K,削除禁止_電灯料金!N:N),0),ROUND((AT1497+AU1497)*AN1497*12*_xlfn.XLOOKUP($A1497,削除禁止_電灯料金!K:K,削除禁止_電灯料金!N:N),0)),0)</f>
        <v>0</v>
      </c>
      <c r="AW1497" s="145"/>
    </row>
    <row r="1498" spans="1:49" ht="30" customHeight="1">
      <c r="A1498" s="1">
        <v>23</v>
      </c>
      <c r="B1498" s="319" t="s">
        <v>1501</v>
      </c>
      <c r="C1498" s="42"/>
      <c r="D1498" s="146" t="s">
        <v>1515</v>
      </c>
      <c r="E1498" s="147" t="s">
        <v>71</v>
      </c>
      <c r="F1498" s="148" t="s">
        <v>1522</v>
      </c>
      <c r="G1498" s="148" t="s">
        <v>73</v>
      </c>
      <c r="H1498" s="149" t="s">
        <v>1453</v>
      </c>
      <c r="I1498" s="150"/>
      <c r="J1498" s="151"/>
      <c r="K1498" s="213">
        <v>5</v>
      </c>
      <c r="L1498" s="214">
        <v>359</v>
      </c>
      <c r="M1498" s="154" t="s">
        <v>1523</v>
      </c>
      <c r="N1498" s="119" t="s">
        <v>331</v>
      </c>
      <c r="O1498" s="120">
        <v>1</v>
      </c>
      <c r="P1498" s="155" t="s">
        <v>135</v>
      </c>
      <c r="Q1498" s="155">
        <v>0</v>
      </c>
      <c r="R1498" s="155">
        <v>0</v>
      </c>
      <c r="S1498" s="156">
        <v>0</v>
      </c>
      <c r="T1498" s="156">
        <v>0</v>
      </c>
      <c r="U1498" s="156">
        <v>0</v>
      </c>
      <c r="V1498" s="157">
        <v>0</v>
      </c>
      <c r="W1498" s="158">
        <v>28</v>
      </c>
      <c r="X1498" s="159">
        <v>1</v>
      </c>
      <c r="Y1498" s="160">
        <v>1</v>
      </c>
      <c r="Z1498" s="161">
        <f t="shared" si="450"/>
        <v>4.1883333333333335</v>
      </c>
      <c r="AA1498" s="155">
        <v>0</v>
      </c>
      <c r="AB1498" s="162" t="s">
        <v>80</v>
      </c>
      <c r="AC1498" s="163" t="s">
        <v>56</v>
      </c>
      <c r="AD1498" s="164" t="s">
        <v>56</v>
      </c>
      <c r="AE1498" s="163" t="s">
        <v>56</v>
      </c>
      <c r="AF1498" s="164">
        <f t="shared" si="451"/>
        <v>125.65</v>
      </c>
      <c r="AG1498" s="165">
        <f t="shared" si="452"/>
        <v>15078</v>
      </c>
      <c r="AH1498" s="166" t="s">
        <v>81</v>
      </c>
      <c r="AI1498" s="167"/>
      <c r="AJ1498" s="168"/>
      <c r="AK1498" s="169"/>
      <c r="AL1498" s="170"/>
      <c r="AM1498" s="171"/>
      <c r="AN1498" s="172"/>
      <c r="AO1498" s="173">
        <f t="shared" si="453"/>
        <v>0</v>
      </c>
      <c r="AP1498" s="174" t="s">
        <v>82</v>
      </c>
      <c r="AQ1498" s="175" t="str" cm="1">
        <f t="array" ref="AQ1498">_xlfn.IFS(OR($G1498="公衆街路灯A",$G1498="定額電灯"),$G1498&amp;AP1498,COUNTIF(G1498,"*従量電灯*"),G1498,1,"-")</f>
        <v>従量電灯</v>
      </c>
      <c r="AR1498" s="176" t="str" cm="1">
        <f t="array" ref="AR1498">_xlfn.IFS($AN1498=0,"-",OR($AH1498="対象外",$AH1498="-"),"-",OR($G1498="公衆街路灯A",$G1498="定額電灯"),_xlfn.XLOOKUP($AQ1498,削除禁止_電灯料金!$B:$B,削除禁止_電灯料金!$E:$E,0),1,"-")</f>
        <v>-</v>
      </c>
      <c r="AS1498" s="177" t="str" cm="1">
        <f t="array" ref="AS1498">_xlfn.IFS($AR1498="-","-",OR($G1498="公衆街路灯A",$G1498="定額電灯"),_xlfn.XLOOKUP(AQ1498,削除禁止_電灯料金!$B:$B,削除禁止_電灯料金!$D:$D,0),1,"-")</f>
        <v>-</v>
      </c>
      <c r="AT1498" s="176">
        <f>IFERROR(IF(OR($G1498="公衆街路灯A",$G1498="定額電灯"),"-",ROUND((_xlfn.XLOOKUP($AQ1498,削除禁止_電灯料金!$B:$B,削除禁止_電灯料金!$E:$E)*AM1498/1000*$K1498*$L1498/12),2)),"-")</f>
        <v>0</v>
      </c>
      <c r="AU1498" s="177">
        <f>IFERROR(IF(OR($G1498="公衆街路灯A",$G1498="定額電灯"),"-",ROUND((AM1498/1000*$K1498*$L1498/12)*_xlfn.XLOOKUP($A1498,削除禁止_電灯料金!K:K,削除禁止_電灯料金!M:M,"-"),2)),"-")</f>
        <v>0</v>
      </c>
      <c r="AV1498" s="178">
        <f>IFERROR(IF(OR($G1498="公衆街路灯A",$G1498="定額電灯"),ROUND((((AR1498+AS1498)*AN1498))*12*_xlfn.XLOOKUP($A1498,削除禁止_電灯料金!K:K,削除禁止_電灯料金!N:N),0),ROUND((AT1498+AU1498)*AN1498*12*_xlfn.XLOOKUP($A1498,削除禁止_電灯料金!K:K,削除禁止_電灯料金!N:N),0)),0)</f>
        <v>0</v>
      </c>
      <c r="AW1498" s="145"/>
    </row>
    <row r="1499" spans="1:49" ht="30" customHeight="1">
      <c r="A1499" s="1">
        <v>23</v>
      </c>
      <c r="B1499" s="319" t="s">
        <v>1501</v>
      </c>
      <c r="C1499" s="42"/>
      <c r="D1499" s="146" t="s">
        <v>1515</v>
      </c>
      <c r="E1499" s="147" t="s">
        <v>71</v>
      </c>
      <c r="F1499" s="148" t="s">
        <v>1524</v>
      </c>
      <c r="G1499" s="148" t="s">
        <v>73</v>
      </c>
      <c r="H1499" s="149" t="s">
        <v>1453</v>
      </c>
      <c r="I1499" s="150"/>
      <c r="J1499" s="151"/>
      <c r="K1499" s="213">
        <v>5</v>
      </c>
      <c r="L1499" s="214">
        <v>359</v>
      </c>
      <c r="M1499" s="154" t="s">
        <v>1467</v>
      </c>
      <c r="N1499" s="119" t="s">
        <v>120</v>
      </c>
      <c r="O1499" s="120">
        <v>1</v>
      </c>
      <c r="P1499" s="155" t="s">
        <v>135</v>
      </c>
      <c r="Q1499" s="155">
        <v>0</v>
      </c>
      <c r="R1499" s="155">
        <v>0</v>
      </c>
      <c r="S1499" s="156" t="s">
        <v>211</v>
      </c>
      <c r="T1499" s="156">
        <v>0</v>
      </c>
      <c r="U1499" s="156" t="s">
        <v>442</v>
      </c>
      <c r="V1499" s="157">
        <v>0</v>
      </c>
      <c r="W1499" s="158">
        <v>28</v>
      </c>
      <c r="X1499" s="159">
        <v>1</v>
      </c>
      <c r="Y1499" s="160">
        <v>1</v>
      </c>
      <c r="Z1499" s="161">
        <f t="shared" si="450"/>
        <v>4.1883333333333335</v>
      </c>
      <c r="AA1499" s="155">
        <v>0</v>
      </c>
      <c r="AB1499" s="162" t="s">
        <v>80</v>
      </c>
      <c r="AC1499" s="163" t="s">
        <v>56</v>
      </c>
      <c r="AD1499" s="164" t="s">
        <v>56</v>
      </c>
      <c r="AE1499" s="163" t="s">
        <v>56</v>
      </c>
      <c r="AF1499" s="164">
        <f t="shared" si="451"/>
        <v>125.65</v>
      </c>
      <c r="AG1499" s="165">
        <f t="shared" si="452"/>
        <v>15078</v>
      </c>
      <c r="AH1499" s="166" t="s">
        <v>81</v>
      </c>
      <c r="AI1499" s="167"/>
      <c r="AJ1499" s="168"/>
      <c r="AK1499" s="169"/>
      <c r="AL1499" s="170"/>
      <c r="AM1499" s="171"/>
      <c r="AN1499" s="172"/>
      <c r="AO1499" s="173">
        <f t="shared" si="453"/>
        <v>0</v>
      </c>
      <c r="AP1499" s="174" t="s">
        <v>82</v>
      </c>
      <c r="AQ1499" s="175" t="str" cm="1">
        <f t="array" ref="AQ1499">_xlfn.IFS(OR($G1499="公衆街路灯A",$G1499="定額電灯"),$G1499&amp;AP1499,COUNTIF(G1499,"*従量電灯*"),G1499,1,"-")</f>
        <v>従量電灯</v>
      </c>
      <c r="AR1499" s="176" t="str" cm="1">
        <f t="array" ref="AR1499">_xlfn.IFS($AN1499=0,"-",OR($AH1499="対象外",$AH1499="-"),"-",OR($G1499="公衆街路灯A",$G1499="定額電灯"),_xlfn.XLOOKUP($AQ1499,削除禁止_電灯料金!$B:$B,削除禁止_電灯料金!$E:$E,0),1,"-")</f>
        <v>-</v>
      </c>
      <c r="AS1499" s="177" t="str" cm="1">
        <f t="array" ref="AS1499">_xlfn.IFS($AR1499="-","-",OR($G1499="公衆街路灯A",$G1499="定額電灯"),_xlfn.XLOOKUP(AQ1499,削除禁止_電灯料金!$B:$B,削除禁止_電灯料金!$D:$D,0),1,"-")</f>
        <v>-</v>
      </c>
      <c r="AT1499" s="176">
        <f>IFERROR(IF(OR($G1499="公衆街路灯A",$G1499="定額電灯"),"-",ROUND((_xlfn.XLOOKUP($AQ1499,削除禁止_電灯料金!$B:$B,削除禁止_電灯料金!$E:$E)*AM1499/1000*$K1499*$L1499/12),2)),"-")</f>
        <v>0</v>
      </c>
      <c r="AU1499" s="177">
        <f>IFERROR(IF(OR($G1499="公衆街路灯A",$G1499="定額電灯"),"-",ROUND((AM1499/1000*$K1499*$L1499/12)*_xlfn.XLOOKUP($A1499,削除禁止_電灯料金!K:K,削除禁止_電灯料金!M:M,"-"),2)),"-")</f>
        <v>0</v>
      </c>
      <c r="AV1499" s="178">
        <f>IFERROR(IF(OR($G1499="公衆街路灯A",$G1499="定額電灯"),ROUND((((AR1499+AS1499)*AN1499))*12*_xlfn.XLOOKUP($A1499,削除禁止_電灯料金!K:K,削除禁止_電灯料金!N:N),0),ROUND((AT1499+AU1499)*AN1499*12*_xlfn.XLOOKUP($A1499,削除禁止_電灯料金!K:K,削除禁止_電灯料金!N:N),0)),0)</f>
        <v>0</v>
      </c>
      <c r="AW1499" s="145"/>
    </row>
    <row r="1500" spans="1:49" ht="30" customHeight="1">
      <c r="A1500" s="1">
        <v>23</v>
      </c>
      <c r="B1500" s="319" t="s">
        <v>1501</v>
      </c>
      <c r="C1500" s="42"/>
      <c r="D1500" s="146" t="s">
        <v>1515</v>
      </c>
      <c r="E1500" s="147" t="s">
        <v>71</v>
      </c>
      <c r="F1500" s="148" t="s">
        <v>1525</v>
      </c>
      <c r="G1500" s="148" t="s">
        <v>73</v>
      </c>
      <c r="H1500" s="149"/>
      <c r="I1500" s="150"/>
      <c r="J1500" s="151"/>
      <c r="K1500" s="213">
        <v>5</v>
      </c>
      <c r="L1500" s="214">
        <v>359</v>
      </c>
      <c r="M1500" s="154" t="s">
        <v>1462</v>
      </c>
      <c r="N1500" s="119" t="s">
        <v>354</v>
      </c>
      <c r="O1500" s="120">
        <v>1</v>
      </c>
      <c r="P1500" s="155" t="s">
        <v>135</v>
      </c>
      <c r="Q1500" s="155">
        <v>0</v>
      </c>
      <c r="R1500" s="155">
        <v>0</v>
      </c>
      <c r="S1500" s="156">
        <v>0</v>
      </c>
      <c r="T1500" s="156" t="s">
        <v>276</v>
      </c>
      <c r="U1500" s="156">
        <v>0</v>
      </c>
      <c r="V1500" s="157">
        <v>0</v>
      </c>
      <c r="W1500" s="158">
        <v>28</v>
      </c>
      <c r="X1500" s="159">
        <v>1</v>
      </c>
      <c r="Y1500" s="160">
        <v>1</v>
      </c>
      <c r="Z1500" s="161">
        <f t="shared" si="450"/>
        <v>4.1883333333333335</v>
      </c>
      <c r="AA1500" s="155">
        <v>0</v>
      </c>
      <c r="AB1500" s="162" t="s">
        <v>80</v>
      </c>
      <c r="AC1500" s="163" t="s">
        <v>56</v>
      </c>
      <c r="AD1500" s="164" t="s">
        <v>56</v>
      </c>
      <c r="AE1500" s="163" t="s">
        <v>56</v>
      </c>
      <c r="AF1500" s="164">
        <f t="shared" si="451"/>
        <v>125.65</v>
      </c>
      <c r="AG1500" s="165">
        <f t="shared" si="452"/>
        <v>15078</v>
      </c>
      <c r="AH1500" s="166" t="s">
        <v>81</v>
      </c>
      <c r="AI1500" s="167"/>
      <c r="AJ1500" s="168"/>
      <c r="AK1500" s="169"/>
      <c r="AL1500" s="170"/>
      <c r="AM1500" s="171"/>
      <c r="AN1500" s="172"/>
      <c r="AO1500" s="173">
        <f t="shared" si="453"/>
        <v>0</v>
      </c>
      <c r="AP1500" s="174" t="s">
        <v>82</v>
      </c>
      <c r="AQ1500" s="175" t="str" cm="1">
        <f t="array" ref="AQ1500">_xlfn.IFS(OR($G1500="公衆街路灯A",$G1500="定額電灯"),$G1500&amp;AP1500,COUNTIF(G1500,"*従量電灯*"),G1500,1,"-")</f>
        <v>従量電灯</v>
      </c>
      <c r="AR1500" s="176" t="str" cm="1">
        <f t="array" ref="AR1500">_xlfn.IFS($AN1500=0,"-",OR($AH1500="対象外",$AH1500="-"),"-",OR($G1500="公衆街路灯A",$G1500="定額電灯"),_xlfn.XLOOKUP($AQ1500,削除禁止_電灯料金!$B:$B,削除禁止_電灯料金!$E:$E,0),1,"-")</f>
        <v>-</v>
      </c>
      <c r="AS1500" s="177" t="str" cm="1">
        <f t="array" ref="AS1500">_xlfn.IFS($AR1500="-","-",OR($G1500="公衆街路灯A",$G1500="定額電灯"),_xlfn.XLOOKUP(AQ1500,削除禁止_電灯料金!$B:$B,削除禁止_電灯料金!$D:$D,0),1,"-")</f>
        <v>-</v>
      </c>
      <c r="AT1500" s="176">
        <f>IFERROR(IF(OR($G1500="公衆街路灯A",$G1500="定額電灯"),"-",ROUND((_xlfn.XLOOKUP($AQ1500,削除禁止_電灯料金!$B:$B,削除禁止_電灯料金!$E:$E)*AM1500/1000*$K1500*$L1500/12),2)),"-")</f>
        <v>0</v>
      </c>
      <c r="AU1500" s="177">
        <f>IFERROR(IF(OR($G1500="公衆街路灯A",$G1500="定額電灯"),"-",ROUND((AM1500/1000*$K1500*$L1500/12)*_xlfn.XLOOKUP($A1500,削除禁止_電灯料金!K:K,削除禁止_電灯料金!M:M,"-"),2)),"-")</f>
        <v>0</v>
      </c>
      <c r="AV1500" s="178">
        <f>IFERROR(IF(OR($G1500="公衆街路灯A",$G1500="定額電灯"),ROUND((((AR1500+AS1500)*AN1500))*12*_xlfn.XLOOKUP($A1500,削除禁止_電灯料金!K:K,削除禁止_電灯料金!N:N),0),ROUND((AT1500+AU1500)*AN1500*12*_xlfn.XLOOKUP($A1500,削除禁止_電灯料金!K:K,削除禁止_電灯料金!N:N),0)),0)</f>
        <v>0</v>
      </c>
      <c r="AW1500" s="145"/>
    </row>
    <row r="1501" spans="1:49" ht="30" customHeight="1">
      <c r="A1501" s="1">
        <v>23</v>
      </c>
      <c r="B1501" s="319" t="s">
        <v>1501</v>
      </c>
      <c r="C1501" s="42"/>
      <c r="D1501" s="146"/>
      <c r="E1501" s="147" t="s">
        <v>219</v>
      </c>
      <c r="F1501" s="148" t="s">
        <v>219</v>
      </c>
      <c r="G1501" s="148"/>
      <c r="H1501" s="149"/>
      <c r="I1501" s="150"/>
      <c r="J1501" s="151"/>
      <c r="K1501" s="213"/>
      <c r="L1501" s="214"/>
      <c r="M1501" s="179" t="s">
        <v>82</v>
      </c>
      <c r="N1501" s="119">
        <v>0</v>
      </c>
      <c r="O1501" s="120">
        <v>0</v>
      </c>
      <c r="P1501" s="155" t="s">
        <v>56</v>
      </c>
      <c r="Q1501" s="155">
        <v>0</v>
      </c>
      <c r="R1501" s="155">
        <v>0</v>
      </c>
      <c r="S1501" s="156">
        <v>0</v>
      </c>
      <c r="T1501" s="156">
        <v>0</v>
      </c>
      <c r="U1501" s="156">
        <v>0</v>
      </c>
      <c r="V1501" s="157">
        <v>0</v>
      </c>
      <c r="W1501" s="158">
        <v>0</v>
      </c>
      <c r="X1501" s="159"/>
      <c r="Y1501" s="160">
        <v>0</v>
      </c>
      <c r="Z1501" s="161">
        <v>0</v>
      </c>
      <c r="AA1501" s="155">
        <v>0</v>
      </c>
      <c r="AB1501" s="162" t="s">
        <v>56</v>
      </c>
      <c r="AC1501" s="163" t="s">
        <v>56</v>
      </c>
      <c r="AD1501" s="164" t="s">
        <v>56</v>
      </c>
      <c r="AE1501" s="163" t="s">
        <v>56</v>
      </c>
      <c r="AF1501" s="164" t="s">
        <v>56</v>
      </c>
      <c r="AG1501" s="165">
        <v>0</v>
      </c>
      <c r="AH1501" s="166" t="s">
        <v>56</v>
      </c>
      <c r="AI1501" s="167"/>
      <c r="AJ1501" s="168"/>
      <c r="AK1501" s="169"/>
      <c r="AL1501" s="170"/>
      <c r="AM1501" s="171"/>
      <c r="AN1501" s="172"/>
      <c r="AO1501" s="173">
        <f t="shared" si="453"/>
        <v>0</v>
      </c>
      <c r="AP1501" s="174" t="s">
        <v>82</v>
      </c>
      <c r="AQ1501" s="175" t="str" cm="1">
        <f t="array" ref="AQ1501">_xlfn.IFS(OR($G1501="公衆街路灯A",$G1501="定額電灯"),$G1501&amp;AP1501,COUNTIF(G1501,"*従量電灯*"),G1501,1,"-")</f>
        <v>-</v>
      </c>
      <c r="AR1501" s="176" t="str" cm="1">
        <f t="array" ref="AR1501">_xlfn.IFS($AN1501=0,"-",OR($AH1501="対象外",$AH1501="-"),"-",OR($G1501="公衆街路灯A",$G1501="定額電灯"),_xlfn.XLOOKUP($AQ1501,削除禁止_電灯料金!$B:$B,削除禁止_電灯料金!$E:$E,0),1,"-")</f>
        <v>-</v>
      </c>
      <c r="AS1501" s="177" t="str" cm="1">
        <f t="array" ref="AS1501">_xlfn.IFS($AR1501="-","-",OR($G1501="公衆街路灯A",$G1501="定額電灯"),_xlfn.XLOOKUP(AQ1501,削除禁止_電灯料金!$B:$B,削除禁止_電灯料金!$D:$D,0),1,"-")</f>
        <v>-</v>
      </c>
      <c r="AT1501" s="176" t="str">
        <f>IFERROR(IF(OR($G1501="公衆街路灯A",$G1501="定額電灯"),"-",ROUND((_xlfn.XLOOKUP($AQ1501,削除禁止_電灯料金!$B:$B,削除禁止_電灯料金!$E:$E)*AM1501/1000*$K1501*$L1501/12),2)),"-")</f>
        <v>-</v>
      </c>
      <c r="AU1501" s="177">
        <f>IFERROR(IF(OR($G1501="公衆街路灯A",$G1501="定額電灯"),"-",ROUND((AM1501/1000*$K1501*$L1501/12)*_xlfn.XLOOKUP($A1501,削除禁止_電灯料金!K:K,削除禁止_電灯料金!M:M,"-"),2)),"-")</f>
        <v>0</v>
      </c>
      <c r="AV1501" s="178">
        <f>IFERROR(IF(OR($G1501="公衆街路灯A",$G1501="定額電灯"),ROUND((((AR1501+AS1501)*AN1501))*12*_xlfn.XLOOKUP($A1501,削除禁止_電灯料金!K:K,削除禁止_電灯料金!N:N),0),ROUND((AT1501+AU1501)*AN1501*12*_xlfn.XLOOKUP($A1501,削除禁止_電灯料金!K:K,削除禁止_電灯料金!N:N),0)),0)</f>
        <v>0</v>
      </c>
      <c r="AW1501" s="145"/>
    </row>
    <row r="1502" spans="1:49" ht="30" customHeight="1">
      <c r="A1502" s="1">
        <v>23</v>
      </c>
      <c r="B1502" s="319" t="s">
        <v>1501</v>
      </c>
      <c r="C1502" s="42"/>
      <c r="D1502" s="146"/>
      <c r="E1502" s="147" t="s">
        <v>219</v>
      </c>
      <c r="F1502" s="148" t="s">
        <v>219</v>
      </c>
      <c r="G1502" s="148"/>
      <c r="H1502" s="149"/>
      <c r="I1502" s="150"/>
      <c r="J1502" s="151"/>
      <c r="K1502" s="213"/>
      <c r="L1502" s="214"/>
      <c r="M1502" s="179" t="s">
        <v>82</v>
      </c>
      <c r="N1502" s="119">
        <v>0</v>
      </c>
      <c r="O1502" s="120">
        <v>0</v>
      </c>
      <c r="P1502" s="155" t="s">
        <v>56</v>
      </c>
      <c r="Q1502" s="155">
        <v>0</v>
      </c>
      <c r="R1502" s="155">
        <v>0</v>
      </c>
      <c r="S1502" s="156">
        <v>0</v>
      </c>
      <c r="T1502" s="156">
        <v>0</v>
      </c>
      <c r="U1502" s="156">
        <v>0</v>
      </c>
      <c r="V1502" s="157">
        <v>0</v>
      </c>
      <c r="W1502" s="158">
        <v>0</v>
      </c>
      <c r="X1502" s="159"/>
      <c r="Y1502" s="160">
        <v>0</v>
      </c>
      <c r="Z1502" s="161">
        <v>0</v>
      </c>
      <c r="AA1502" s="155">
        <v>0</v>
      </c>
      <c r="AB1502" s="162" t="s">
        <v>56</v>
      </c>
      <c r="AC1502" s="163" t="s">
        <v>56</v>
      </c>
      <c r="AD1502" s="164" t="s">
        <v>56</v>
      </c>
      <c r="AE1502" s="163" t="s">
        <v>56</v>
      </c>
      <c r="AF1502" s="164" t="s">
        <v>56</v>
      </c>
      <c r="AG1502" s="165">
        <v>0</v>
      </c>
      <c r="AH1502" s="166" t="s">
        <v>56</v>
      </c>
      <c r="AI1502" s="167"/>
      <c r="AJ1502" s="168"/>
      <c r="AK1502" s="169"/>
      <c r="AL1502" s="170"/>
      <c r="AM1502" s="171"/>
      <c r="AN1502" s="172"/>
      <c r="AO1502" s="173">
        <f t="shared" si="453"/>
        <v>0</v>
      </c>
      <c r="AP1502" s="174" t="s">
        <v>82</v>
      </c>
      <c r="AQ1502" s="175" t="str" cm="1">
        <f t="array" ref="AQ1502">_xlfn.IFS(OR($G1502="公衆街路灯A",$G1502="定額電灯"),$G1502&amp;AP1502,COUNTIF(G1502,"*従量電灯*"),G1502,1,"-")</f>
        <v>-</v>
      </c>
      <c r="AR1502" s="176" t="str" cm="1">
        <f t="array" ref="AR1502">_xlfn.IFS($AN1502=0,"-",OR($AH1502="対象外",$AH1502="-"),"-",OR($G1502="公衆街路灯A",$G1502="定額電灯"),_xlfn.XLOOKUP($AQ1502,削除禁止_電灯料金!$B:$B,削除禁止_電灯料金!$E:$E,0),1,"-")</f>
        <v>-</v>
      </c>
      <c r="AS1502" s="177" t="str" cm="1">
        <f t="array" ref="AS1502">_xlfn.IFS($AR1502="-","-",OR($G1502="公衆街路灯A",$G1502="定額電灯"),_xlfn.XLOOKUP(AQ1502,削除禁止_電灯料金!$B:$B,削除禁止_電灯料金!$D:$D,0),1,"-")</f>
        <v>-</v>
      </c>
      <c r="AT1502" s="176" t="str">
        <f>IFERROR(IF(OR($G1502="公衆街路灯A",$G1502="定額電灯"),"-",ROUND((_xlfn.XLOOKUP($AQ1502,削除禁止_電灯料金!$B:$B,削除禁止_電灯料金!$E:$E)*AM1502/1000*$K1502*$L1502/12),2)),"-")</f>
        <v>-</v>
      </c>
      <c r="AU1502" s="177">
        <f>IFERROR(IF(OR($G1502="公衆街路灯A",$G1502="定額電灯"),"-",ROUND((AM1502/1000*$K1502*$L1502/12)*_xlfn.XLOOKUP($A1502,削除禁止_電灯料金!K:K,削除禁止_電灯料金!M:M,"-"),2)),"-")</f>
        <v>0</v>
      </c>
      <c r="AV1502" s="178">
        <f>IFERROR(IF(OR($G1502="公衆街路灯A",$G1502="定額電灯"),ROUND((((AR1502+AS1502)*AN1502))*12*_xlfn.XLOOKUP($A1502,削除禁止_電灯料金!K:K,削除禁止_電灯料金!N:N),0),ROUND((AT1502+AU1502)*AN1502*12*_xlfn.XLOOKUP($A1502,削除禁止_電灯料金!K:K,削除禁止_電灯料金!N:N),0)),0)</f>
        <v>0</v>
      </c>
      <c r="AW1502" s="145"/>
    </row>
    <row r="1503" spans="1:49" ht="30" customHeight="1" thickBot="1">
      <c r="A1503" s="1">
        <v>23</v>
      </c>
      <c r="B1503" s="319" t="s">
        <v>1501</v>
      </c>
      <c r="C1503" s="42"/>
      <c r="D1503" s="215"/>
      <c r="E1503" s="216" t="s">
        <v>219</v>
      </c>
      <c r="F1503" s="217" t="s">
        <v>219</v>
      </c>
      <c r="G1503" s="216"/>
      <c r="H1503" s="216"/>
      <c r="I1503" s="218"/>
      <c r="J1503" s="219"/>
      <c r="K1503" s="220"/>
      <c r="L1503" s="221"/>
      <c r="M1503" s="222" t="s">
        <v>82</v>
      </c>
      <c r="N1503" s="223">
        <v>0</v>
      </c>
      <c r="O1503" s="224">
        <v>0</v>
      </c>
      <c r="P1503" s="225" t="s">
        <v>56</v>
      </c>
      <c r="Q1503" s="225">
        <v>0</v>
      </c>
      <c r="R1503" s="225">
        <v>0</v>
      </c>
      <c r="S1503" s="226">
        <v>0</v>
      </c>
      <c r="T1503" s="226">
        <v>0</v>
      </c>
      <c r="U1503" s="226">
        <v>0</v>
      </c>
      <c r="V1503" s="227">
        <v>0</v>
      </c>
      <c r="W1503" s="228">
        <v>0</v>
      </c>
      <c r="X1503" s="229"/>
      <c r="Y1503" s="410">
        <v>0</v>
      </c>
      <c r="Z1503" s="230">
        <v>0</v>
      </c>
      <c r="AA1503" s="225">
        <v>0</v>
      </c>
      <c r="AB1503" s="231" t="s">
        <v>56</v>
      </c>
      <c r="AC1503" s="232" t="s">
        <v>56</v>
      </c>
      <c r="AD1503" s="411" t="s">
        <v>56</v>
      </c>
      <c r="AE1503" s="232" t="s">
        <v>56</v>
      </c>
      <c r="AF1503" s="411" t="s">
        <v>56</v>
      </c>
      <c r="AG1503" s="412">
        <v>0</v>
      </c>
      <c r="AH1503" s="413" t="s">
        <v>56</v>
      </c>
      <c r="AI1503" s="236"/>
      <c r="AJ1503" s="237"/>
      <c r="AK1503" s="238"/>
      <c r="AL1503" s="239"/>
      <c r="AM1503" s="240"/>
      <c r="AN1503" s="241"/>
      <c r="AO1503" s="242">
        <f t="shared" si="453"/>
        <v>0</v>
      </c>
      <c r="AP1503" s="243" t="s">
        <v>82</v>
      </c>
      <c r="AQ1503" s="414" t="str" cm="1">
        <f t="array" ref="AQ1503">_xlfn.IFS(OR($G1503="公衆街路灯A",$G1503="定額電灯"),$G1503&amp;AP1503,COUNTIF(G1503,"*従量電灯*"),G1503,1,"-")</f>
        <v>-</v>
      </c>
      <c r="AR1503" s="415" t="str" cm="1">
        <f t="array" ref="AR1503">_xlfn.IFS($AN1503=0,"-",OR($AH1503="対象外",$AH1503="-"),"-",OR($G1503="公衆街路灯A",$G1503="定額電灯"),_xlfn.XLOOKUP($AQ1503,削除禁止_電灯料金!$B:$B,削除禁止_電灯料金!$E:$E,0),1,"-")</f>
        <v>-</v>
      </c>
      <c r="AS1503" s="416" t="str" cm="1">
        <f t="array" ref="AS1503">_xlfn.IFS($AR1503="-","-",OR($G1503="公衆街路灯A",$G1503="定額電灯"),_xlfn.XLOOKUP(AQ1503,削除禁止_電灯料金!$B:$B,削除禁止_電灯料金!$D:$D,0),1,"-")</f>
        <v>-</v>
      </c>
      <c r="AT1503" s="415" t="str">
        <f>IFERROR(IF(OR($G1503="公衆街路灯A",$G1503="定額電灯"),"-",ROUND((_xlfn.XLOOKUP($AQ1503,削除禁止_電灯料金!$B:$B,削除禁止_電灯料金!$E:$E)*AM1503/1000*$K1503*$L1503/12),2)),"-")</f>
        <v>-</v>
      </c>
      <c r="AU1503" s="416">
        <f>IFERROR(IF(OR($G1503="公衆街路灯A",$G1503="定額電灯"),"-",ROUND((AM1503/1000*$K1503*$L1503/12)*_xlfn.XLOOKUP($A1503,削除禁止_電灯料金!K:K,削除禁止_電灯料金!M:M,"-"),2)),"-")</f>
        <v>0</v>
      </c>
      <c r="AV1503" s="247">
        <f>IFERROR(IF(OR($G1503="公衆街路灯A",$G1503="定額電灯"),ROUND((((AR1503+AS1503)*AN1503))*12*_xlfn.XLOOKUP($A1503,削除禁止_電灯料金!K:K,削除禁止_電灯料金!N:N),0),ROUND((AT1503+AU1503)*AN1503*12*_xlfn.XLOOKUP($A1503,削除禁止_電灯料金!K:K,削除禁止_電灯料金!N:N),0)),0)</f>
        <v>0</v>
      </c>
      <c r="AW1503" s="145"/>
    </row>
    <row r="1504" spans="1:49" ht="30" customHeight="1">
      <c r="A1504" s="1"/>
      <c r="B1504" s="41"/>
      <c r="C1504" s="248"/>
    </row>
    <row r="1505" spans="1:49" ht="30" customHeight="1">
      <c r="A1505" s="1">
        <v>24</v>
      </c>
      <c r="B1505" s="319" t="s">
        <v>1526</v>
      </c>
      <c r="C1505" s="42"/>
      <c r="D1505" s="4" t="s">
        <v>1527</v>
      </c>
      <c r="E1505" s="43"/>
      <c r="F1505" s="44"/>
      <c r="G1505" s="44"/>
      <c r="H1505" s="45"/>
      <c r="I1505" s="43"/>
      <c r="J1505" s="43"/>
      <c r="K1505" s="43"/>
      <c r="L1505" s="43"/>
      <c r="M1505" s="43"/>
      <c r="N1505" s="46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7"/>
      <c r="AI1505" s="48"/>
      <c r="AJ1505" s="48"/>
      <c r="AK1505" s="47"/>
      <c r="AL1505" s="49"/>
      <c r="AM1505" s="47"/>
      <c r="AN1505" s="47"/>
      <c r="AO1505" s="47"/>
      <c r="AP1505" s="47"/>
      <c r="AQ1505" s="49"/>
      <c r="AR1505" s="47"/>
      <c r="AS1505" s="47"/>
      <c r="AT1505" s="47"/>
      <c r="AU1505" s="47"/>
      <c r="AV1505" s="47"/>
      <c r="AW1505" s="47"/>
    </row>
    <row r="1506" spans="1:49" ht="30" customHeight="1">
      <c r="A1506" s="1">
        <v>24</v>
      </c>
      <c r="B1506" s="319" t="s">
        <v>1526</v>
      </c>
      <c r="C1506" s="42"/>
      <c r="D1506" s="43"/>
      <c r="E1506" s="43"/>
      <c r="F1506" s="44"/>
      <c r="G1506" s="44"/>
      <c r="H1506" s="45"/>
      <c r="I1506" s="43"/>
      <c r="J1506" s="43"/>
      <c r="K1506" s="43"/>
      <c r="L1506" s="43"/>
      <c r="M1506" s="43"/>
      <c r="N1506" s="46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7"/>
      <c r="AI1506" s="50"/>
      <c r="AJ1506" s="48"/>
      <c r="AK1506" s="47"/>
      <c r="AL1506" s="49"/>
      <c r="AM1506" s="47"/>
      <c r="AN1506" s="47"/>
      <c r="AO1506" s="51"/>
      <c r="AP1506" s="47"/>
      <c r="AQ1506" s="49"/>
      <c r="AR1506" s="51"/>
      <c r="AS1506" s="51"/>
      <c r="AT1506" s="51"/>
      <c r="AU1506" s="51"/>
      <c r="AV1506" s="47"/>
      <c r="AW1506" s="47"/>
    </row>
    <row r="1507" spans="1:49" ht="30" customHeight="1">
      <c r="A1507" s="1">
        <v>24</v>
      </c>
      <c r="B1507" s="319" t="s">
        <v>1526</v>
      </c>
      <c r="C1507" s="42"/>
      <c r="D1507" s="52" t="s">
        <v>47</v>
      </c>
      <c r="E1507" s="52"/>
      <c r="F1507" s="53">
        <v>10</v>
      </c>
      <c r="G1507" s="44"/>
      <c r="H1507" s="45"/>
      <c r="I1507" s="54"/>
      <c r="J1507" s="54"/>
      <c r="K1507" s="55"/>
      <c r="L1507" s="46"/>
      <c r="M1507" s="46"/>
      <c r="N1507" s="56"/>
      <c r="O1507" s="56"/>
      <c r="P1507" s="56"/>
      <c r="Q1507" s="56"/>
      <c r="R1507" s="56"/>
      <c r="S1507" s="56"/>
      <c r="T1507" s="56"/>
      <c r="U1507" s="56"/>
      <c r="V1507" s="56"/>
      <c r="W1507" s="56"/>
      <c r="X1507" s="56"/>
      <c r="Y1507" s="56"/>
      <c r="Z1507" s="56"/>
      <c r="AA1507" s="56"/>
      <c r="AB1507" s="56"/>
      <c r="AC1507" s="56"/>
      <c r="AD1507" s="56"/>
      <c r="AE1507" s="56"/>
      <c r="AF1507" s="56"/>
      <c r="AG1507" s="56"/>
      <c r="AH1507" s="47"/>
      <c r="AI1507" s="50"/>
      <c r="AJ1507" s="48"/>
      <c r="AK1507" s="47"/>
      <c r="AL1507" s="49"/>
      <c r="AM1507" s="47"/>
      <c r="AN1507" s="47"/>
      <c r="AO1507" s="47"/>
      <c r="AP1507" s="47"/>
      <c r="AQ1507" s="49"/>
      <c r="AR1507" s="47"/>
      <c r="AS1507" s="47"/>
      <c r="AT1507" s="47"/>
      <c r="AU1507" s="47"/>
      <c r="AV1507" s="47"/>
      <c r="AW1507" s="47"/>
    </row>
    <row r="1508" spans="1:49" ht="30" customHeight="1" thickBot="1">
      <c r="A1508" s="1">
        <v>24</v>
      </c>
      <c r="B1508" s="319" t="s">
        <v>1526</v>
      </c>
      <c r="C1508" s="42"/>
      <c r="D1508" s="57" t="s">
        <v>48</v>
      </c>
      <c r="E1508" s="57"/>
      <c r="F1508" s="58">
        <v>10</v>
      </c>
      <c r="G1508" s="44"/>
      <c r="H1508" s="45"/>
      <c r="I1508" s="54"/>
      <c r="J1508" s="54"/>
      <c r="K1508" s="55"/>
      <c r="L1508" s="46"/>
      <c r="M1508" s="46"/>
      <c r="N1508" s="56"/>
      <c r="O1508" s="56"/>
      <c r="P1508" s="56"/>
      <c r="Q1508" s="56"/>
      <c r="R1508" s="56"/>
      <c r="S1508" s="56"/>
      <c r="T1508" s="56"/>
      <c r="U1508" s="56"/>
      <c r="V1508" s="56"/>
      <c r="W1508" s="56"/>
      <c r="X1508" s="56"/>
      <c r="Y1508" s="56"/>
      <c r="Z1508" s="56"/>
      <c r="AA1508" s="56"/>
      <c r="AB1508" s="56"/>
      <c r="AC1508" s="56"/>
      <c r="AD1508" s="56"/>
      <c r="AE1508" s="56"/>
      <c r="AF1508" s="56"/>
      <c r="AG1508" s="56"/>
      <c r="AH1508" s="47"/>
      <c r="AI1508" s="50"/>
      <c r="AJ1508" s="48"/>
      <c r="AK1508" s="47"/>
      <c r="AL1508" s="49"/>
      <c r="AM1508" s="47"/>
      <c r="AN1508" s="47"/>
      <c r="AO1508" s="47"/>
      <c r="AP1508" s="47"/>
      <c r="AQ1508" s="49"/>
      <c r="AR1508" s="47"/>
      <c r="AS1508" s="47"/>
      <c r="AT1508" s="47"/>
      <c r="AU1508" s="47"/>
      <c r="AV1508" s="47"/>
      <c r="AW1508" s="47"/>
    </row>
    <row r="1509" spans="1:49" ht="30" customHeight="1" thickBot="1">
      <c r="A1509" s="1">
        <v>24</v>
      </c>
      <c r="B1509" s="319" t="s">
        <v>1526</v>
      </c>
      <c r="C1509" s="42"/>
      <c r="D1509" s="59" t="s">
        <v>49</v>
      </c>
      <c r="E1509" s="59"/>
      <c r="F1509" s="60">
        <v>30</v>
      </c>
      <c r="G1509" s="44"/>
      <c r="H1509" s="45"/>
      <c r="I1509" s="61"/>
      <c r="J1509" s="61"/>
      <c r="K1509" s="42"/>
      <c r="L1509" s="42"/>
      <c r="M1509" s="42"/>
      <c r="N1509" s="56"/>
      <c r="O1509" s="56"/>
      <c r="P1509" s="56"/>
      <c r="Q1509" s="56"/>
      <c r="R1509" s="56"/>
      <c r="S1509" s="56"/>
      <c r="T1509" s="56"/>
      <c r="U1509" s="56"/>
      <c r="V1509" s="56"/>
      <c r="W1509" s="56"/>
      <c r="X1509" s="56"/>
      <c r="Y1509" s="56"/>
      <c r="Z1509" s="56"/>
      <c r="AA1509" s="56"/>
      <c r="AB1509" s="56"/>
      <c r="AC1509" s="62"/>
      <c r="AD1509" s="62"/>
      <c r="AE1509" s="63"/>
      <c r="AF1509" s="42"/>
      <c r="AG1509" s="56"/>
      <c r="AH1509" s="47"/>
      <c r="AI1509" s="64" t="s">
        <v>50</v>
      </c>
      <c r="AJ1509" s="48"/>
      <c r="AK1509" s="47"/>
      <c r="AL1509" s="49"/>
      <c r="AM1509" s="47"/>
      <c r="AN1509" s="47"/>
      <c r="AO1509" s="47"/>
      <c r="AP1509" s="47"/>
      <c r="AQ1509" s="49"/>
      <c r="AR1509" s="47"/>
      <c r="AS1509" s="47"/>
      <c r="AT1509" s="47"/>
      <c r="AU1509" s="47"/>
      <c r="AV1509" s="47"/>
      <c r="AW1509" s="65"/>
    </row>
    <row r="1510" spans="1:49" ht="30" customHeight="1" thickBot="1">
      <c r="A1510" s="1">
        <v>24</v>
      </c>
      <c r="B1510" s="319" t="s">
        <v>1526</v>
      </c>
      <c r="C1510" s="42"/>
      <c r="D1510" s="66" t="s">
        <v>51</v>
      </c>
      <c r="E1510" s="66"/>
      <c r="F1510" s="67">
        <v>0.41499999999999998</v>
      </c>
      <c r="G1510" s="44"/>
      <c r="H1510" s="45"/>
      <c r="I1510" s="68"/>
      <c r="J1510" s="68"/>
      <c r="K1510" s="42"/>
      <c r="L1510" s="42"/>
      <c r="M1510" s="42"/>
      <c r="N1510" s="56"/>
      <c r="O1510" s="56"/>
      <c r="P1510" s="56"/>
      <c r="Q1510" s="56"/>
      <c r="R1510" s="56"/>
      <c r="S1510" s="56"/>
      <c r="T1510" s="56"/>
      <c r="U1510" s="56"/>
      <c r="V1510" s="56"/>
      <c r="W1510" s="56"/>
      <c r="X1510" s="56"/>
      <c r="Y1510" s="56"/>
      <c r="Z1510" s="56"/>
      <c r="AA1510" s="56"/>
      <c r="AB1510" s="56"/>
      <c r="AC1510" s="62" t="s">
        <v>52</v>
      </c>
      <c r="AD1510" s="69"/>
      <c r="AE1510" s="70" t="s">
        <v>53</v>
      </c>
      <c r="AF1510" s="69"/>
      <c r="AG1510" s="56"/>
      <c r="AH1510" s="47"/>
      <c r="AI1510" s="48"/>
      <c r="AJ1510" s="48"/>
      <c r="AK1510" s="47"/>
      <c r="AL1510" s="49"/>
      <c r="AM1510" s="47"/>
      <c r="AN1510" s="47"/>
      <c r="AO1510" s="47"/>
      <c r="AP1510" s="47"/>
      <c r="AQ1510" s="49"/>
      <c r="AR1510" s="47" t="s">
        <v>52</v>
      </c>
      <c r="AS1510" s="47"/>
      <c r="AT1510" s="47" t="s">
        <v>53</v>
      </c>
      <c r="AU1510" s="47"/>
      <c r="AV1510" s="47"/>
      <c r="AW1510" s="65"/>
    </row>
    <row r="1511" spans="1:49" ht="30" customHeight="1" thickBot="1">
      <c r="A1511" s="1">
        <v>24</v>
      </c>
      <c r="B1511" s="319" t="s">
        <v>1526</v>
      </c>
      <c r="C1511" s="42"/>
      <c r="D1511" s="71" t="s">
        <v>54</v>
      </c>
      <c r="E1511" s="45"/>
      <c r="F1511" s="45"/>
      <c r="G1511" s="45"/>
      <c r="H1511" s="45"/>
      <c r="I1511" s="45"/>
      <c r="J1511" s="45"/>
      <c r="K1511" s="72"/>
      <c r="L1511" s="72"/>
      <c r="M1511" s="73" t="s">
        <v>55</v>
      </c>
      <c r="N1511" s="74"/>
      <c r="O1511" s="74"/>
      <c r="P1511" s="74"/>
      <c r="Q1511" s="74"/>
      <c r="R1511" s="74"/>
      <c r="S1511" s="74"/>
      <c r="T1511" s="74"/>
      <c r="U1511" s="74"/>
      <c r="V1511" s="74"/>
      <c r="W1511" s="74"/>
      <c r="X1511" s="74"/>
      <c r="Y1511" s="74"/>
      <c r="Z1511" s="74"/>
      <c r="AA1511" s="74"/>
      <c r="AB1511" s="74"/>
      <c r="AC1511" s="75" t="s">
        <v>1</v>
      </c>
      <c r="AD1511" s="76"/>
      <c r="AE1511" s="76" t="s">
        <v>2</v>
      </c>
      <c r="AF1511" s="76"/>
      <c r="AG1511" s="77" t="s">
        <v>56</v>
      </c>
      <c r="AH1511" s="78" t="s">
        <v>57</v>
      </c>
      <c r="AI1511" s="79"/>
      <c r="AJ1511" s="79"/>
      <c r="AK1511" s="80"/>
      <c r="AL1511" s="15"/>
      <c r="AM1511" s="80"/>
      <c r="AN1511" s="80"/>
      <c r="AO1511" s="80"/>
      <c r="AP1511" s="80"/>
      <c r="AQ1511" s="15"/>
      <c r="AR1511" s="78" t="s">
        <v>1</v>
      </c>
      <c r="AS1511" s="81"/>
      <c r="AT1511" s="78" t="s">
        <v>2</v>
      </c>
      <c r="AU1511" s="81"/>
      <c r="AV1511" s="82" t="s">
        <v>56</v>
      </c>
      <c r="AW1511" s="83"/>
    </row>
    <row r="1512" spans="1:49" ht="42" customHeight="1">
      <c r="A1512" s="1">
        <v>24</v>
      </c>
      <c r="B1512" s="319" t="s">
        <v>1526</v>
      </c>
      <c r="C1512" s="42"/>
      <c r="D1512" s="474" t="s">
        <v>4</v>
      </c>
      <c r="E1512" s="476" t="s">
        <v>5</v>
      </c>
      <c r="F1512" s="476" t="s">
        <v>6</v>
      </c>
      <c r="G1512" s="476" t="s">
        <v>58</v>
      </c>
      <c r="H1512" s="476" t="s">
        <v>7</v>
      </c>
      <c r="I1512" s="20" t="s">
        <v>8</v>
      </c>
      <c r="J1512" s="20"/>
      <c r="K1512" s="84" t="s">
        <v>9</v>
      </c>
      <c r="L1512" s="85" t="s">
        <v>59</v>
      </c>
      <c r="M1512" s="478" t="s">
        <v>60</v>
      </c>
      <c r="N1512" s="480" t="s">
        <v>61</v>
      </c>
      <c r="O1512" s="482" t="s">
        <v>62</v>
      </c>
      <c r="P1512" s="482" t="s">
        <v>10</v>
      </c>
      <c r="Q1512" s="484" t="s">
        <v>63</v>
      </c>
      <c r="R1512" s="482" t="s">
        <v>64</v>
      </c>
      <c r="S1512" s="482" t="s">
        <v>65</v>
      </c>
      <c r="T1512" s="482" t="s">
        <v>66</v>
      </c>
      <c r="U1512" s="482" t="s">
        <v>67</v>
      </c>
      <c r="V1512" s="484" t="s">
        <v>11</v>
      </c>
      <c r="W1512" s="251" t="s">
        <v>12</v>
      </c>
      <c r="X1512" s="86" t="s">
        <v>13</v>
      </c>
      <c r="Y1512" s="86" t="s">
        <v>14</v>
      </c>
      <c r="Z1512" s="252" t="s">
        <v>15</v>
      </c>
      <c r="AA1512" s="484" t="s">
        <v>16</v>
      </c>
      <c r="AB1512" s="482" t="s">
        <v>17</v>
      </c>
      <c r="AC1512" s="87" t="s">
        <v>18</v>
      </c>
      <c r="AD1512" s="88" t="s">
        <v>19</v>
      </c>
      <c r="AE1512" s="87" t="s">
        <v>30</v>
      </c>
      <c r="AF1512" s="88" t="s">
        <v>21</v>
      </c>
      <c r="AG1512" s="89" t="s">
        <v>22</v>
      </c>
      <c r="AH1512" s="468" t="s">
        <v>23</v>
      </c>
      <c r="AI1512" s="470" t="s">
        <v>24</v>
      </c>
      <c r="AJ1512" s="470" t="s">
        <v>25</v>
      </c>
      <c r="AK1512" s="470" t="s">
        <v>26</v>
      </c>
      <c r="AL1512" s="91" t="s">
        <v>68</v>
      </c>
      <c r="AM1512" s="90" t="s">
        <v>27</v>
      </c>
      <c r="AN1512" s="92" t="s">
        <v>28</v>
      </c>
      <c r="AO1512" s="93" t="s">
        <v>29</v>
      </c>
      <c r="AP1512" s="28" t="s">
        <v>16</v>
      </c>
      <c r="AQ1512" s="472" t="s">
        <v>17</v>
      </c>
      <c r="AR1512" s="94" t="s">
        <v>18</v>
      </c>
      <c r="AS1512" s="95" t="s">
        <v>19</v>
      </c>
      <c r="AT1512" s="94" t="s">
        <v>30</v>
      </c>
      <c r="AU1512" s="95" t="s">
        <v>21</v>
      </c>
      <c r="AV1512" s="96" t="s">
        <v>31</v>
      </c>
      <c r="AW1512" s="83"/>
    </row>
    <row r="1513" spans="1:49" ht="30" customHeight="1" thickBot="1">
      <c r="A1513" s="1">
        <v>24</v>
      </c>
      <c r="B1513" s="319" t="s">
        <v>1526</v>
      </c>
      <c r="C1513" s="42"/>
      <c r="D1513" s="475"/>
      <c r="E1513" s="477"/>
      <c r="F1513" s="477"/>
      <c r="G1513" s="477"/>
      <c r="H1513" s="477"/>
      <c r="I1513" s="97" t="s">
        <v>69</v>
      </c>
      <c r="J1513" s="97" t="s">
        <v>70</v>
      </c>
      <c r="K1513" s="98" t="s">
        <v>34</v>
      </c>
      <c r="L1513" s="99" t="s">
        <v>35</v>
      </c>
      <c r="M1513" s="479"/>
      <c r="N1513" s="481"/>
      <c r="O1513" s="483"/>
      <c r="P1513" s="483"/>
      <c r="Q1513" s="485"/>
      <c r="R1513" s="483"/>
      <c r="S1513" s="483"/>
      <c r="T1513" s="483"/>
      <c r="U1513" s="483"/>
      <c r="V1513" s="485"/>
      <c r="W1513" s="100" t="s">
        <v>36</v>
      </c>
      <c r="X1513" s="100" t="s">
        <v>37</v>
      </c>
      <c r="Y1513" s="100" t="s">
        <v>38</v>
      </c>
      <c r="Z1513" s="101" t="s">
        <v>39</v>
      </c>
      <c r="AA1513" s="485"/>
      <c r="AB1513" s="483"/>
      <c r="AC1513" s="102" t="s">
        <v>40</v>
      </c>
      <c r="AD1513" s="103" t="s">
        <v>40</v>
      </c>
      <c r="AE1513" s="102" t="s">
        <v>40</v>
      </c>
      <c r="AF1513" s="103" t="s">
        <v>40</v>
      </c>
      <c r="AG1513" s="104">
        <v>10</v>
      </c>
      <c r="AH1513" s="469"/>
      <c r="AI1513" s="471"/>
      <c r="AJ1513" s="471"/>
      <c r="AK1513" s="471"/>
      <c r="AL1513" s="36" t="s">
        <v>41</v>
      </c>
      <c r="AM1513" s="105" t="s">
        <v>42</v>
      </c>
      <c r="AN1513" s="106" t="s">
        <v>43</v>
      </c>
      <c r="AO1513" s="107" t="s">
        <v>39</v>
      </c>
      <c r="AP1513" s="37" t="s">
        <v>44</v>
      </c>
      <c r="AQ1513" s="473"/>
      <c r="AR1513" s="108" t="s">
        <v>40</v>
      </c>
      <c r="AS1513" s="109" t="s">
        <v>40</v>
      </c>
      <c r="AT1513" s="108" t="s">
        <v>40</v>
      </c>
      <c r="AU1513" s="109" t="s">
        <v>40</v>
      </c>
      <c r="AV1513" s="40">
        <v>10</v>
      </c>
      <c r="AW1513" s="83"/>
    </row>
    <row r="1514" spans="1:49" ht="30" customHeight="1">
      <c r="A1514" s="1">
        <v>24</v>
      </c>
      <c r="B1514" s="319" t="s">
        <v>1526</v>
      </c>
      <c r="C1514" s="42"/>
      <c r="D1514" s="110" t="s">
        <v>1528</v>
      </c>
      <c r="E1514" s="111">
        <v>1</v>
      </c>
      <c r="F1514" s="112" t="s">
        <v>1529</v>
      </c>
      <c r="G1514" s="112" t="s">
        <v>73</v>
      </c>
      <c r="H1514" s="113" t="s">
        <v>1530</v>
      </c>
      <c r="I1514" s="114"/>
      <c r="J1514" s="115"/>
      <c r="K1514" s="349">
        <v>5</v>
      </c>
      <c r="L1514" s="350">
        <v>365</v>
      </c>
      <c r="M1514" s="118" t="s">
        <v>1259</v>
      </c>
      <c r="N1514" s="119" t="s">
        <v>210</v>
      </c>
      <c r="O1514" s="120">
        <v>1</v>
      </c>
      <c r="P1514" s="121" t="s">
        <v>135</v>
      </c>
      <c r="Q1514" s="121">
        <v>0</v>
      </c>
      <c r="R1514" s="121">
        <v>0</v>
      </c>
      <c r="S1514" s="122" t="s">
        <v>1440</v>
      </c>
      <c r="T1514" s="122">
        <v>0</v>
      </c>
      <c r="U1514" s="122">
        <v>0</v>
      </c>
      <c r="V1514" s="123">
        <v>0</v>
      </c>
      <c r="W1514" s="124">
        <v>28</v>
      </c>
      <c r="X1514" s="125">
        <v>1</v>
      </c>
      <c r="Y1514" s="126">
        <v>1</v>
      </c>
      <c r="Z1514" s="127">
        <f t="shared" ref="Z1514:Z1520" si="454">K1514*L1514*W1514*Y1514/12/1000</f>
        <v>4.2583333333333329</v>
      </c>
      <c r="AA1514" s="121">
        <v>0</v>
      </c>
      <c r="AB1514" s="128" t="s">
        <v>80</v>
      </c>
      <c r="AC1514" s="129" t="s">
        <v>56</v>
      </c>
      <c r="AD1514" s="130" t="s">
        <v>56</v>
      </c>
      <c r="AE1514" s="129" t="s">
        <v>56</v>
      </c>
      <c r="AF1514" s="130">
        <f t="shared" ref="AF1514:AF1520" si="455">$B$2*Z1514/Y1514</f>
        <v>127.74999999999999</v>
      </c>
      <c r="AG1514" s="131">
        <f t="shared" ref="AG1514:AG1520" si="456">Y1514*AF1514*120</f>
        <v>15329.999999999998</v>
      </c>
      <c r="AH1514" s="132" t="s">
        <v>81</v>
      </c>
      <c r="AI1514" s="133"/>
      <c r="AJ1514" s="134"/>
      <c r="AK1514" s="135"/>
      <c r="AL1514" s="136"/>
      <c r="AM1514" s="137"/>
      <c r="AN1514" s="138"/>
      <c r="AO1514" s="139">
        <f t="shared" ref="AO1514:AO1523" si="457">IFERROR((AM1514/1000)*K1514*L1514*AN1514/12,0)</f>
        <v>0</v>
      </c>
      <c r="AP1514" s="140" t="s">
        <v>82</v>
      </c>
      <c r="AQ1514" s="141" t="str" cm="1">
        <f t="array" ref="AQ1514">_xlfn.IFS(OR($G1514="公衆街路灯A",$G1514="定額電灯"),$G1514&amp;AP1514,COUNTIF(G1514,"*従量電灯*"),G1514,1,"-")</f>
        <v>従量電灯</v>
      </c>
      <c r="AR1514" s="142" t="str" cm="1">
        <f t="array" ref="AR1514">_xlfn.IFS($AN1514=0,"-",OR($AH1514="対象外",$AH1514="-"),"-",OR($G1514="公衆街路灯A",$G1514="定額電灯"),_xlfn.XLOOKUP($AQ1514,削除禁止_電灯料金!$B:$B,削除禁止_電灯料金!$E:$E,0),1,"-")</f>
        <v>-</v>
      </c>
      <c r="AS1514" s="143" t="str" cm="1">
        <f t="array" ref="AS1514">_xlfn.IFS($AR1514="-","-",OR($G1514="公衆街路灯A",$G1514="定額電灯"),_xlfn.XLOOKUP(AQ1514,削除禁止_電灯料金!$B:$B,削除禁止_電灯料金!$D:$D,0),1,"-")</f>
        <v>-</v>
      </c>
      <c r="AT1514" s="142">
        <f>IFERROR(IF(OR($G1514="公衆街路灯A",$G1514="定額電灯"),"-",ROUND((_xlfn.XLOOKUP($AQ1514,削除禁止_電灯料金!$B:$B,削除禁止_電灯料金!$E:$E)*AM1514/1000*$K1514*$L1514/12),2)),"-")</f>
        <v>0</v>
      </c>
      <c r="AU1514" s="143">
        <f>IFERROR(IF(OR($G1514="公衆街路灯A",$G1514="定額電灯"),"-",ROUND((AM1514/1000*$K1514*$L1514/12)*_xlfn.XLOOKUP($A1514,削除禁止_電灯料金!K:K,削除禁止_電灯料金!M:M,"-"),2)),"-")</f>
        <v>0</v>
      </c>
      <c r="AV1514" s="144">
        <f>IFERROR(IF(OR($G1514="公衆街路灯A",$G1514="定額電灯"),ROUND((((AR1514+AS1514)*AN1514))*12*_xlfn.XLOOKUP($A1514,削除禁止_電灯料金!K:K,削除禁止_電灯料金!N:N),0),ROUND((AT1514+AU1514)*AN1514*12*_xlfn.XLOOKUP($A1514,削除禁止_電灯料金!K:K,削除禁止_電灯料金!N:N),0)),0)</f>
        <v>0</v>
      </c>
      <c r="AW1514" s="145"/>
    </row>
    <row r="1515" spans="1:49" ht="30" customHeight="1">
      <c r="A1515" s="1">
        <v>24</v>
      </c>
      <c r="B1515" s="319" t="s">
        <v>1526</v>
      </c>
      <c r="C1515" s="42"/>
      <c r="D1515" s="146" t="s">
        <v>1528</v>
      </c>
      <c r="E1515" s="147">
        <v>1</v>
      </c>
      <c r="F1515" s="148" t="s">
        <v>1529</v>
      </c>
      <c r="G1515" s="148" t="s">
        <v>73</v>
      </c>
      <c r="H1515" s="149" t="s">
        <v>1531</v>
      </c>
      <c r="I1515" s="150"/>
      <c r="J1515" s="151"/>
      <c r="K1515" s="213">
        <v>5</v>
      </c>
      <c r="L1515" s="214">
        <v>365</v>
      </c>
      <c r="M1515" s="154" t="s">
        <v>1237</v>
      </c>
      <c r="N1515" s="119" t="s">
        <v>331</v>
      </c>
      <c r="O1515" s="120">
        <v>1</v>
      </c>
      <c r="P1515" s="155" t="s">
        <v>135</v>
      </c>
      <c r="Q1515" s="155">
        <v>0</v>
      </c>
      <c r="R1515" s="155">
        <v>0</v>
      </c>
      <c r="S1515" s="156" t="s">
        <v>1440</v>
      </c>
      <c r="T1515" s="156">
        <v>0</v>
      </c>
      <c r="U1515" s="156">
        <v>0</v>
      </c>
      <c r="V1515" s="157">
        <v>0</v>
      </c>
      <c r="W1515" s="158">
        <v>28</v>
      </c>
      <c r="X1515" s="159">
        <v>1</v>
      </c>
      <c r="Y1515" s="160">
        <v>1</v>
      </c>
      <c r="Z1515" s="161">
        <f t="shared" si="454"/>
        <v>4.2583333333333329</v>
      </c>
      <c r="AA1515" s="155">
        <v>0</v>
      </c>
      <c r="AB1515" s="162" t="s">
        <v>80</v>
      </c>
      <c r="AC1515" s="163" t="s">
        <v>56</v>
      </c>
      <c r="AD1515" s="164" t="s">
        <v>56</v>
      </c>
      <c r="AE1515" s="163" t="s">
        <v>56</v>
      </c>
      <c r="AF1515" s="164">
        <f t="shared" si="455"/>
        <v>127.74999999999999</v>
      </c>
      <c r="AG1515" s="165">
        <f t="shared" si="456"/>
        <v>15329.999999999998</v>
      </c>
      <c r="AH1515" s="166" t="s">
        <v>81</v>
      </c>
      <c r="AI1515" s="167"/>
      <c r="AJ1515" s="168"/>
      <c r="AK1515" s="169"/>
      <c r="AL1515" s="170"/>
      <c r="AM1515" s="171"/>
      <c r="AN1515" s="172"/>
      <c r="AO1515" s="173">
        <f t="shared" si="457"/>
        <v>0</v>
      </c>
      <c r="AP1515" s="174" t="s">
        <v>82</v>
      </c>
      <c r="AQ1515" s="175" t="str" cm="1">
        <f t="array" ref="AQ1515">_xlfn.IFS(OR($G1515="公衆街路灯A",$G1515="定額電灯"),$G1515&amp;AP1515,COUNTIF(G1515,"*従量電灯*"),G1515,1,"-")</f>
        <v>従量電灯</v>
      </c>
      <c r="AR1515" s="176" t="str" cm="1">
        <f t="array" ref="AR1515">_xlfn.IFS($AN1515=0,"-",OR($AH1515="対象外",$AH1515="-"),"-",OR($G1515="公衆街路灯A",$G1515="定額電灯"),_xlfn.XLOOKUP($AQ1515,削除禁止_電灯料金!$B:$B,削除禁止_電灯料金!$E:$E,0),1,"-")</f>
        <v>-</v>
      </c>
      <c r="AS1515" s="177" t="str" cm="1">
        <f t="array" ref="AS1515">_xlfn.IFS($AR1515="-","-",OR($G1515="公衆街路灯A",$G1515="定額電灯"),_xlfn.XLOOKUP(AQ1515,削除禁止_電灯料金!$B:$B,削除禁止_電灯料金!$D:$D,0),1,"-")</f>
        <v>-</v>
      </c>
      <c r="AT1515" s="176">
        <f>IFERROR(IF(OR($G1515="公衆街路灯A",$G1515="定額電灯"),"-",ROUND((_xlfn.XLOOKUP($AQ1515,削除禁止_電灯料金!$B:$B,削除禁止_電灯料金!$E:$E)*AM1515/1000*$K1515*$L1515/12),2)),"-")</f>
        <v>0</v>
      </c>
      <c r="AU1515" s="177">
        <f>IFERROR(IF(OR($G1515="公衆街路灯A",$G1515="定額電灯"),"-",ROUND((AM1515/1000*$K1515*$L1515/12)*_xlfn.XLOOKUP($A1515,削除禁止_電灯料金!K:K,削除禁止_電灯料金!M:M,"-"),2)),"-")</f>
        <v>0</v>
      </c>
      <c r="AV1515" s="178">
        <f>IFERROR(IF(OR($G1515="公衆街路灯A",$G1515="定額電灯"),ROUND((((AR1515+AS1515)*AN1515))*12*_xlfn.XLOOKUP($A1515,削除禁止_電灯料金!K:K,削除禁止_電灯料金!N:N),0),ROUND((AT1515+AU1515)*AN1515*12*_xlfn.XLOOKUP($A1515,削除禁止_電灯料金!K:K,削除禁止_電灯料金!N:N),0)),0)</f>
        <v>0</v>
      </c>
      <c r="AW1515" s="145"/>
    </row>
    <row r="1516" spans="1:49" ht="30" customHeight="1">
      <c r="A1516" s="1">
        <v>24</v>
      </c>
      <c r="B1516" s="319" t="s">
        <v>1526</v>
      </c>
      <c r="C1516" s="42"/>
      <c r="D1516" s="146" t="s">
        <v>1528</v>
      </c>
      <c r="E1516" s="147">
        <v>1</v>
      </c>
      <c r="F1516" s="148" t="s">
        <v>1498</v>
      </c>
      <c r="G1516" s="148" t="s">
        <v>73</v>
      </c>
      <c r="H1516" s="149" t="s">
        <v>1532</v>
      </c>
      <c r="I1516" s="150"/>
      <c r="J1516" s="151"/>
      <c r="K1516" s="213">
        <v>5</v>
      </c>
      <c r="L1516" s="214">
        <v>365</v>
      </c>
      <c r="M1516" s="154" t="s">
        <v>1259</v>
      </c>
      <c r="N1516" s="119" t="s">
        <v>210</v>
      </c>
      <c r="O1516" s="120">
        <v>1</v>
      </c>
      <c r="P1516" s="155" t="s">
        <v>135</v>
      </c>
      <c r="Q1516" s="155">
        <v>0</v>
      </c>
      <c r="R1516" s="155">
        <v>0</v>
      </c>
      <c r="S1516" s="156" t="s">
        <v>1440</v>
      </c>
      <c r="T1516" s="156">
        <v>0</v>
      </c>
      <c r="U1516" s="156">
        <v>0</v>
      </c>
      <c r="V1516" s="157">
        <v>0</v>
      </c>
      <c r="W1516" s="158">
        <v>28</v>
      </c>
      <c r="X1516" s="159">
        <v>1</v>
      </c>
      <c r="Y1516" s="160">
        <v>1</v>
      </c>
      <c r="Z1516" s="161">
        <f t="shared" si="454"/>
        <v>4.2583333333333329</v>
      </c>
      <c r="AA1516" s="155">
        <v>0</v>
      </c>
      <c r="AB1516" s="162" t="s">
        <v>80</v>
      </c>
      <c r="AC1516" s="163" t="s">
        <v>56</v>
      </c>
      <c r="AD1516" s="164" t="s">
        <v>56</v>
      </c>
      <c r="AE1516" s="163" t="s">
        <v>56</v>
      </c>
      <c r="AF1516" s="164">
        <f t="shared" si="455"/>
        <v>127.74999999999999</v>
      </c>
      <c r="AG1516" s="165">
        <f t="shared" si="456"/>
        <v>15329.999999999998</v>
      </c>
      <c r="AH1516" s="166" t="s">
        <v>81</v>
      </c>
      <c r="AI1516" s="167"/>
      <c r="AJ1516" s="168"/>
      <c r="AK1516" s="169"/>
      <c r="AL1516" s="170"/>
      <c r="AM1516" s="171"/>
      <c r="AN1516" s="172"/>
      <c r="AO1516" s="173">
        <f t="shared" si="457"/>
        <v>0</v>
      </c>
      <c r="AP1516" s="174" t="s">
        <v>82</v>
      </c>
      <c r="AQ1516" s="175" t="str" cm="1">
        <f t="array" ref="AQ1516">_xlfn.IFS(OR($G1516="公衆街路灯A",$G1516="定額電灯"),$G1516&amp;AP1516,COUNTIF(G1516,"*従量電灯*"),G1516,1,"-")</f>
        <v>従量電灯</v>
      </c>
      <c r="AR1516" s="176" t="str" cm="1">
        <f t="array" ref="AR1516">_xlfn.IFS($AN1516=0,"-",OR($AH1516="対象外",$AH1516="-"),"-",OR($G1516="公衆街路灯A",$G1516="定額電灯"),_xlfn.XLOOKUP($AQ1516,削除禁止_電灯料金!$B:$B,削除禁止_電灯料金!$E:$E,0),1,"-")</f>
        <v>-</v>
      </c>
      <c r="AS1516" s="177" t="str" cm="1">
        <f t="array" ref="AS1516">_xlfn.IFS($AR1516="-","-",OR($G1516="公衆街路灯A",$G1516="定額電灯"),_xlfn.XLOOKUP(AQ1516,削除禁止_電灯料金!$B:$B,削除禁止_電灯料金!$D:$D,0),1,"-")</f>
        <v>-</v>
      </c>
      <c r="AT1516" s="176">
        <f>IFERROR(IF(OR($G1516="公衆街路灯A",$G1516="定額電灯"),"-",ROUND((_xlfn.XLOOKUP($AQ1516,削除禁止_電灯料金!$B:$B,削除禁止_電灯料金!$E:$E)*AM1516/1000*$K1516*$L1516/12),2)),"-")</f>
        <v>0</v>
      </c>
      <c r="AU1516" s="177">
        <f>IFERROR(IF(OR($G1516="公衆街路灯A",$G1516="定額電灯"),"-",ROUND((AM1516/1000*$K1516*$L1516/12)*_xlfn.XLOOKUP($A1516,削除禁止_電灯料金!K:K,削除禁止_電灯料金!M:M,"-"),2)),"-")</f>
        <v>0</v>
      </c>
      <c r="AV1516" s="178">
        <f>IFERROR(IF(OR($G1516="公衆街路灯A",$G1516="定額電灯"),ROUND((((AR1516+AS1516)*AN1516))*12*_xlfn.XLOOKUP($A1516,削除禁止_電灯料金!K:K,削除禁止_電灯料金!N:N),0),ROUND((AT1516+AU1516)*AN1516*12*_xlfn.XLOOKUP($A1516,削除禁止_電灯料金!K:K,削除禁止_電灯料金!N:N),0)),0)</f>
        <v>0</v>
      </c>
      <c r="AW1516" s="145"/>
    </row>
    <row r="1517" spans="1:49" ht="30" customHeight="1">
      <c r="A1517" s="1">
        <v>24</v>
      </c>
      <c r="B1517" s="319" t="s">
        <v>1526</v>
      </c>
      <c r="C1517" s="42"/>
      <c r="D1517" s="146" t="s">
        <v>1528</v>
      </c>
      <c r="E1517" s="147">
        <v>1</v>
      </c>
      <c r="F1517" s="148" t="s">
        <v>1498</v>
      </c>
      <c r="G1517" s="148" t="s">
        <v>73</v>
      </c>
      <c r="H1517" s="149" t="s">
        <v>1531</v>
      </c>
      <c r="I1517" s="150"/>
      <c r="J1517" s="151"/>
      <c r="K1517" s="213">
        <v>5</v>
      </c>
      <c r="L1517" s="214">
        <v>365</v>
      </c>
      <c r="M1517" s="154" t="s">
        <v>1237</v>
      </c>
      <c r="N1517" s="119" t="s">
        <v>331</v>
      </c>
      <c r="O1517" s="120">
        <v>1</v>
      </c>
      <c r="P1517" s="155" t="s">
        <v>135</v>
      </c>
      <c r="Q1517" s="155">
        <v>0</v>
      </c>
      <c r="R1517" s="155">
        <v>0</v>
      </c>
      <c r="S1517" s="156" t="s">
        <v>1440</v>
      </c>
      <c r="T1517" s="156">
        <v>0</v>
      </c>
      <c r="U1517" s="156">
        <v>0</v>
      </c>
      <c r="V1517" s="157">
        <v>0</v>
      </c>
      <c r="W1517" s="158">
        <v>28</v>
      </c>
      <c r="X1517" s="159">
        <v>1</v>
      </c>
      <c r="Y1517" s="160">
        <v>1</v>
      </c>
      <c r="Z1517" s="161">
        <f t="shared" si="454"/>
        <v>4.2583333333333329</v>
      </c>
      <c r="AA1517" s="155">
        <v>0</v>
      </c>
      <c r="AB1517" s="162" t="s">
        <v>80</v>
      </c>
      <c r="AC1517" s="163" t="s">
        <v>56</v>
      </c>
      <c r="AD1517" s="164" t="s">
        <v>56</v>
      </c>
      <c r="AE1517" s="163" t="s">
        <v>56</v>
      </c>
      <c r="AF1517" s="164">
        <f t="shared" si="455"/>
        <v>127.74999999999999</v>
      </c>
      <c r="AG1517" s="165">
        <f t="shared" si="456"/>
        <v>15329.999999999998</v>
      </c>
      <c r="AH1517" s="166" t="s">
        <v>81</v>
      </c>
      <c r="AI1517" s="167"/>
      <c r="AJ1517" s="168"/>
      <c r="AK1517" s="169"/>
      <c r="AL1517" s="170"/>
      <c r="AM1517" s="171"/>
      <c r="AN1517" s="172"/>
      <c r="AO1517" s="173">
        <f t="shared" si="457"/>
        <v>0</v>
      </c>
      <c r="AP1517" s="174" t="s">
        <v>82</v>
      </c>
      <c r="AQ1517" s="175" t="str" cm="1">
        <f t="array" ref="AQ1517">_xlfn.IFS(OR($G1517="公衆街路灯A",$G1517="定額電灯"),$G1517&amp;AP1517,COUNTIF(G1517,"*従量電灯*"),G1517,1,"-")</f>
        <v>従量電灯</v>
      </c>
      <c r="AR1517" s="176" t="str" cm="1">
        <f t="array" ref="AR1517">_xlfn.IFS($AN1517=0,"-",OR($AH1517="対象外",$AH1517="-"),"-",OR($G1517="公衆街路灯A",$G1517="定額電灯"),_xlfn.XLOOKUP($AQ1517,削除禁止_電灯料金!$B:$B,削除禁止_電灯料金!$E:$E,0),1,"-")</f>
        <v>-</v>
      </c>
      <c r="AS1517" s="177" t="str" cm="1">
        <f t="array" ref="AS1517">_xlfn.IFS($AR1517="-","-",OR($G1517="公衆街路灯A",$G1517="定額電灯"),_xlfn.XLOOKUP(AQ1517,削除禁止_電灯料金!$B:$B,削除禁止_電灯料金!$D:$D,0),1,"-")</f>
        <v>-</v>
      </c>
      <c r="AT1517" s="176">
        <f>IFERROR(IF(OR($G1517="公衆街路灯A",$G1517="定額電灯"),"-",ROUND((_xlfn.XLOOKUP($AQ1517,削除禁止_電灯料金!$B:$B,削除禁止_電灯料金!$E:$E)*AM1517/1000*$K1517*$L1517/12),2)),"-")</f>
        <v>0</v>
      </c>
      <c r="AU1517" s="177">
        <f>IFERROR(IF(OR($G1517="公衆街路灯A",$G1517="定額電灯"),"-",ROUND((AM1517/1000*$K1517*$L1517/12)*_xlfn.XLOOKUP($A1517,削除禁止_電灯料金!K:K,削除禁止_電灯料金!M:M,"-"),2)),"-")</f>
        <v>0</v>
      </c>
      <c r="AV1517" s="178">
        <f>IFERROR(IF(OR($G1517="公衆街路灯A",$G1517="定額電灯"),ROUND((((AR1517+AS1517)*AN1517))*12*_xlfn.XLOOKUP($A1517,削除禁止_電灯料金!K:K,削除禁止_電灯料金!N:N),0),ROUND((AT1517+AU1517)*AN1517*12*_xlfn.XLOOKUP($A1517,削除禁止_電灯料金!K:K,削除禁止_電灯料金!N:N),0)),0)</f>
        <v>0</v>
      </c>
      <c r="AW1517" s="145"/>
    </row>
    <row r="1518" spans="1:49" ht="30" customHeight="1">
      <c r="A1518" s="1">
        <v>24</v>
      </c>
      <c r="B1518" s="319" t="s">
        <v>1526</v>
      </c>
      <c r="C1518" s="42"/>
      <c r="D1518" s="146" t="s">
        <v>1528</v>
      </c>
      <c r="E1518" s="147">
        <v>1</v>
      </c>
      <c r="F1518" s="148" t="s">
        <v>103</v>
      </c>
      <c r="G1518" s="148" t="s">
        <v>73</v>
      </c>
      <c r="H1518" s="149"/>
      <c r="I1518" s="150"/>
      <c r="J1518" s="151"/>
      <c r="K1518" s="213">
        <v>5</v>
      </c>
      <c r="L1518" s="214">
        <v>365</v>
      </c>
      <c r="M1518" s="154" t="s">
        <v>1259</v>
      </c>
      <c r="N1518" s="119" t="s">
        <v>210</v>
      </c>
      <c r="O1518" s="120">
        <v>1</v>
      </c>
      <c r="P1518" s="155" t="s">
        <v>135</v>
      </c>
      <c r="Q1518" s="155">
        <v>0</v>
      </c>
      <c r="R1518" s="155">
        <v>0</v>
      </c>
      <c r="S1518" s="156" t="s">
        <v>1440</v>
      </c>
      <c r="T1518" s="156">
        <v>0</v>
      </c>
      <c r="U1518" s="156">
        <v>0</v>
      </c>
      <c r="V1518" s="157">
        <v>0</v>
      </c>
      <c r="W1518" s="158">
        <v>28</v>
      </c>
      <c r="X1518" s="159">
        <v>1</v>
      </c>
      <c r="Y1518" s="160">
        <v>1</v>
      </c>
      <c r="Z1518" s="161">
        <f t="shared" si="454"/>
        <v>4.2583333333333329</v>
      </c>
      <c r="AA1518" s="155">
        <v>0</v>
      </c>
      <c r="AB1518" s="162" t="s">
        <v>80</v>
      </c>
      <c r="AC1518" s="163" t="s">
        <v>56</v>
      </c>
      <c r="AD1518" s="164" t="s">
        <v>56</v>
      </c>
      <c r="AE1518" s="163" t="s">
        <v>56</v>
      </c>
      <c r="AF1518" s="164">
        <f t="shared" si="455"/>
        <v>127.74999999999999</v>
      </c>
      <c r="AG1518" s="165">
        <f t="shared" si="456"/>
        <v>15329.999999999998</v>
      </c>
      <c r="AH1518" s="166" t="s">
        <v>81</v>
      </c>
      <c r="AI1518" s="167"/>
      <c r="AJ1518" s="168"/>
      <c r="AK1518" s="169"/>
      <c r="AL1518" s="170"/>
      <c r="AM1518" s="171"/>
      <c r="AN1518" s="172"/>
      <c r="AO1518" s="173">
        <f t="shared" si="457"/>
        <v>0</v>
      </c>
      <c r="AP1518" s="174" t="s">
        <v>82</v>
      </c>
      <c r="AQ1518" s="175" t="str" cm="1">
        <f t="array" ref="AQ1518">_xlfn.IFS(OR($G1518="公衆街路灯A",$G1518="定額電灯"),$G1518&amp;AP1518,COUNTIF(G1518,"*従量電灯*"),G1518,1,"-")</f>
        <v>従量電灯</v>
      </c>
      <c r="AR1518" s="176" t="str" cm="1">
        <f t="array" ref="AR1518">_xlfn.IFS($AN1518=0,"-",OR($AH1518="対象外",$AH1518="-"),"-",OR($G1518="公衆街路灯A",$G1518="定額電灯"),_xlfn.XLOOKUP($AQ1518,削除禁止_電灯料金!$B:$B,削除禁止_電灯料金!$E:$E,0),1,"-")</f>
        <v>-</v>
      </c>
      <c r="AS1518" s="177" t="str" cm="1">
        <f t="array" ref="AS1518">_xlfn.IFS($AR1518="-","-",OR($G1518="公衆街路灯A",$G1518="定額電灯"),_xlfn.XLOOKUP(AQ1518,削除禁止_電灯料金!$B:$B,削除禁止_電灯料金!$D:$D,0),1,"-")</f>
        <v>-</v>
      </c>
      <c r="AT1518" s="176">
        <f>IFERROR(IF(OR($G1518="公衆街路灯A",$G1518="定額電灯"),"-",ROUND((_xlfn.XLOOKUP($AQ1518,削除禁止_電灯料金!$B:$B,削除禁止_電灯料金!$E:$E)*AM1518/1000*$K1518*$L1518/12),2)),"-")</f>
        <v>0</v>
      </c>
      <c r="AU1518" s="177">
        <f>IFERROR(IF(OR($G1518="公衆街路灯A",$G1518="定額電灯"),"-",ROUND((AM1518/1000*$K1518*$L1518/12)*_xlfn.XLOOKUP($A1518,削除禁止_電灯料金!K:K,削除禁止_電灯料金!M:M,"-"),2)),"-")</f>
        <v>0</v>
      </c>
      <c r="AV1518" s="178">
        <f>IFERROR(IF(OR($G1518="公衆街路灯A",$G1518="定額電灯"),ROUND((((AR1518+AS1518)*AN1518))*12*_xlfn.XLOOKUP($A1518,削除禁止_電灯料金!K:K,削除禁止_電灯料金!N:N),0),ROUND((AT1518+AU1518)*AN1518*12*_xlfn.XLOOKUP($A1518,削除禁止_電灯料金!K:K,削除禁止_電灯料金!N:N),0)),0)</f>
        <v>0</v>
      </c>
      <c r="AW1518" s="145"/>
    </row>
    <row r="1519" spans="1:49" ht="30" customHeight="1">
      <c r="A1519" s="1">
        <v>24</v>
      </c>
      <c r="B1519" s="319" t="s">
        <v>1526</v>
      </c>
      <c r="C1519" s="42"/>
      <c r="D1519" s="146" t="s">
        <v>1528</v>
      </c>
      <c r="E1519" s="147">
        <v>1</v>
      </c>
      <c r="F1519" s="148" t="s">
        <v>1533</v>
      </c>
      <c r="G1519" s="148" t="s">
        <v>73</v>
      </c>
      <c r="H1519" s="149" t="s">
        <v>1532</v>
      </c>
      <c r="I1519" s="150"/>
      <c r="J1519" s="151"/>
      <c r="K1519" s="213">
        <v>5</v>
      </c>
      <c r="L1519" s="214">
        <v>365</v>
      </c>
      <c r="M1519" s="154" t="s">
        <v>1259</v>
      </c>
      <c r="N1519" s="119" t="s">
        <v>210</v>
      </c>
      <c r="O1519" s="120">
        <v>1</v>
      </c>
      <c r="P1519" s="155" t="s">
        <v>135</v>
      </c>
      <c r="Q1519" s="155">
        <v>0</v>
      </c>
      <c r="R1519" s="155">
        <v>0</v>
      </c>
      <c r="S1519" s="156" t="s">
        <v>1440</v>
      </c>
      <c r="T1519" s="156">
        <v>0</v>
      </c>
      <c r="U1519" s="156">
        <v>0</v>
      </c>
      <c r="V1519" s="157">
        <v>0</v>
      </c>
      <c r="W1519" s="158">
        <v>28</v>
      </c>
      <c r="X1519" s="159">
        <v>1</v>
      </c>
      <c r="Y1519" s="160">
        <v>1</v>
      </c>
      <c r="Z1519" s="161">
        <f t="shared" si="454"/>
        <v>4.2583333333333329</v>
      </c>
      <c r="AA1519" s="155">
        <v>0</v>
      </c>
      <c r="AB1519" s="162" t="s">
        <v>80</v>
      </c>
      <c r="AC1519" s="163" t="s">
        <v>56</v>
      </c>
      <c r="AD1519" s="164" t="s">
        <v>56</v>
      </c>
      <c r="AE1519" s="163" t="s">
        <v>56</v>
      </c>
      <c r="AF1519" s="164">
        <f t="shared" si="455"/>
        <v>127.74999999999999</v>
      </c>
      <c r="AG1519" s="165">
        <f t="shared" si="456"/>
        <v>15329.999999999998</v>
      </c>
      <c r="AH1519" s="166" t="s">
        <v>81</v>
      </c>
      <c r="AI1519" s="167"/>
      <c r="AJ1519" s="168"/>
      <c r="AK1519" s="169"/>
      <c r="AL1519" s="170"/>
      <c r="AM1519" s="171"/>
      <c r="AN1519" s="172"/>
      <c r="AO1519" s="173">
        <f t="shared" si="457"/>
        <v>0</v>
      </c>
      <c r="AP1519" s="174" t="s">
        <v>82</v>
      </c>
      <c r="AQ1519" s="175" t="str" cm="1">
        <f t="array" ref="AQ1519">_xlfn.IFS(OR($G1519="公衆街路灯A",$G1519="定額電灯"),$G1519&amp;AP1519,COUNTIF(G1519,"*従量電灯*"),G1519,1,"-")</f>
        <v>従量電灯</v>
      </c>
      <c r="AR1519" s="176" t="str" cm="1">
        <f t="array" ref="AR1519">_xlfn.IFS($AN1519=0,"-",OR($AH1519="対象外",$AH1519="-"),"-",OR($G1519="公衆街路灯A",$G1519="定額電灯"),_xlfn.XLOOKUP($AQ1519,削除禁止_電灯料金!$B:$B,削除禁止_電灯料金!$E:$E,0),1,"-")</f>
        <v>-</v>
      </c>
      <c r="AS1519" s="177" t="str" cm="1">
        <f t="array" ref="AS1519">_xlfn.IFS($AR1519="-","-",OR($G1519="公衆街路灯A",$G1519="定額電灯"),_xlfn.XLOOKUP(AQ1519,削除禁止_電灯料金!$B:$B,削除禁止_電灯料金!$D:$D,0),1,"-")</f>
        <v>-</v>
      </c>
      <c r="AT1519" s="176">
        <f>IFERROR(IF(OR($G1519="公衆街路灯A",$G1519="定額電灯"),"-",ROUND((_xlfn.XLOOKUP($AQ1519,削除禁止_電灯料金!$B:$B,削除禁止_電灯料金!$E:$E)*AM1519/1000*$K1519*$L1519/12),2)),"-")</f>
        <v>0</v>
      </c>
      <c r="AU1519" s="177">
        <f>IFERROR(IF(OR($G1519="公衆街路灯A",$G1519="定額電灯"),"-",ROUND((AM1519/1000*$K1519*$L1519/12)*_xlfn.XLOOKUP($A1519,削除禁止_電灯料金!K:K,削除禁止_電灯料金!M:M,"-"),2)),"-")</f>
        <v>0</v>
      </c>
      <c r="AV1519" s="178">
        <f>IFERROR(IF(OR($G1519="公衆街路灯A",$G1519="定額電灯"),ROUND((((AR1519+AS1519)*AN1519))*12*_xlfn.XLOOKUP($A1519,削除禁止_電灯料金!K:K,削除禁止_電灯料金!N:N),0),ROUND((AT1519+AU1519)*AN1519*12*_xlfn.XLOOKUP($A1519,削除禁止_電灯料金!K:K,削除禁止_電灯料金!N:N),0)),0)</f>
        <v>0</v>
      </c>
      <c r="AW1519" s="145"/>
    </row>
    <row r="1520" spans="1:49" ht="30" customHeight="1">
      <c r="A1520" s="1">
        <v>24</v>
      </c>
      <c r="B1520" s="319" t="s">
        <v>1526</v>
      </c>
      <c r="C1520" s="42"/>
      <c r="D1520" s="146" t="s">
        <v>1528</v>
      </c>
      <c r="E1520" s="147">
        <v>1</v>
      </c>
      <c r="F1520" s="148" t="s">
        <v>1533</v>
      </c>
      <c r="G1520" s="148" t="s">
        <v>73</v>
      </c>
      <c r="H1520" s="149" t="s">
        <v>1531</v>
      </c>
      <c r="I1520" s="150"/>
      <c r="J1520" s="151"/>
      <c r="K1520" s="213">
        <v>5</v>
      </c>
      <c r="L1520" s="214">
        <v>365</v>
      </c>
      <c r="M1520" s="154" t="s">
        <v>1237</v>
      </c>
      <c r="N1520" s="119" t="s">
        <v>331</v>
      </c>
      <c r="O1520" s="120">
        <v>1</v>
      </c>
      <c r="P1520" s="155" t="s">
        <v>135</v>
      </c>
      <c r="Q1520" s="155">
        <v>0</v>
      </c>
      <c r="R1520" s="155">
        <v>0</v>
      </c>
      <c r="S1520" s="156" t="s">
        <v>1440</v>
      </c>
      <c r="T1520" s="156">
        <v>0</v>
      </c>
      <c r="U1520" s="156">
        <v>0</v>
      </c>
      <c r="V1520" s="157">
        <v>0</v>
      </c>
      <c r="W1520" s="158">
        <v>28</v>
      </c>
      <c r="X1520" s="159">
        <v>1</v>
      </c>
      <c r="Y1520" s="160">
        <v>1</v>
      </c>
      <c r="Z1520" s="161">
        <f t="shared" si="454"/>
        <v>4.2583333333333329</v>
      </c>
      <c r="AA1520" s="155">
        <v>0</v>
      </c>
      <c r="AB1520" s="162" t="s">
        <v>80</v>
      </c>
      <c r="AC1520" s="163" t="s">
        <v>56</v>
      </c>
      <c r="AD1520" s="164" t="s">
        <v>56</v>
      </c>
      <c r="AE1520" s="163" t="s">
        <v>56</v>
      </c>
      <c r="AF1520" s="164">
        <f t="shared" si="455"/>
        <v>127.74999999999999</v>
      </c>
      <c r="AG1520" s="165">
        <f t="shared" si="456"/>
        <v>15329.999999999998</v>
      </c>
      <c r="AH1520" s="166" t="s">
        <v>81</v>
      </c>
      <c r="AI1520" s="167"/>
      <c r="AJ1520" s="168"/>
      <c r="AK1520" s="169"/>
      <c r="AL1520" s="170"/>
      <c r="AM1520" s="171"/>
      <c r="AN1520" s="172"/>
      <c r="AO1520" s="173">
        <f t="shared" si="457"/>
        <v>0</v>
      </c>
      <c r="AP1520" s="174" t="s">
        <v>82</v>
      </c>
      <c r="AQ1520" s="175" t="str" cm="1">
        <f t="array" ref="AQ1520">_xlfn.IFS(OR($G1520="公衆街路灯A",$G1520="定額電灯"),$G1520&amp;AP1520,COUNTIF(G1520,"*従量電灯*"),G1520,1,"-")</f>
        <v>従量電灯</v>
      </c>
      <c r="AR1520" s="176" t="str" cm="1">
        <f t="array" ref="AR1520">_xlfn.IFS($AN1520=0,"-",OR($AH1520="対象外",$AH1520="-"),"-",OR($G1520="公衆街路灯A",$G1520="定額電灯"),_xlfn.XLOOKUP($AQ1520,削除禁止_電灯料金!$B:$B,削除禁止_電灯料金!$E:$E,0),1,"-")</f>
        <v>-</v>
      </c>
      <c r="AS1520" s="177" t="str" cm="1">
        <f t="array" ref="AS1520">_xlfn.IFS($AR1520="-","-",OR($G1520="公衆街路灯A",$G1520="定額電灯"),_xlfn.XLOOKUP(AQ1520,削除禁止_電灯料金!$B:$B,削除禁止_電灯料金!$D:$D,0),1,"-")</f>
        <v>-</v>
      </c>
      <c r="AT1520" s="176">
        <f>IFERROR(IF(OR($G1520="公衆街路灯A",$G1520="定額電灯"),"-",ROUND((_xlfn.XLOOKUP($AQ1520,削除禁止_電灯料金!$B:$B,削除禁止_電灯料金!$E:$E)*AM1520/1000*$K1520*$L1520/12),2)),"-")</f>
        <v>0</v>
      </c>
      <c r="AU1520" s="177">
        <f>IFERROR(IF(OR($G1520="公衆街路灯A",$G1520="定額電灯"),"-",ROUND((AM1520/1000*$K1520*$L1520/12)*_xlfn.XLOOKUP($A1520,削除禁止_電灯料金!K:K,削除禁止_電灯料金!M:M,"-"),2)),"-")</f>
        <v>0</v>
      </c>
      <c r="AV1520" s="178">
        <f>IFERROR(IF(OR($G1520="公衆街路灯A",$G1520="定額電灯"),ROUND((((AR1520+AS1520)*AN1520))*12*_xlfn.XLOOKUP($A1520,削除禁止_電灯料金!K:K,削除禁止_電灯料金!N:N),0),ROUND((AT1520+AU1520)*AN1520*12*_xlfn.XLOOKUP($A1520,削除禁止_電灯料金!K:K,削除禁止_電灯料金!N:N),0)),0)</f>
        <v>0</v>
      </c>
      <c r="AW1520" s="145"/>
    </row>
    <row r="1521" spans="1:49" ht="30" customHeight="1">
      <c r="A1521" s="1">
        <v>24</v>
      </c>
      <c r="B1521" s="319" t="s">
        <v>1526</v>
      </c>
      <c r="C1521" s="42"/>
      <c r="D1521" s="146"/>
      <c r="E1521" s="147" t="s">
        <v>219</v>
      </c>
      <c r="F1521" s="148" t="s">
        <v>219</v>
      </c>
      <c r="G1521" s="148"/>
      <c r="H1521" s="149"/>
      <c r="I1521" s="150"/>
      <c r="J1521" s="151"/>
      <c r="K1521" s="213"/>
      <c r="L1521" s="214"/>
      <c r="M1521" s="179" t="s">
        <v>82</v>
      </c>
      <c r="N1521" s="119">
        <v>0</v>
      </c>
      <c r="O1521" s="120">
        <v>0</v>
      </c>
      <c r="P1521" s="155" t="s">
        <v>56</v>
      </c>
      <c r="Q1521" s="155">
        <v>0</v>
      </c>
      <c r="R1521" s="155">
        <v>0</v>
      </c>
      <c r="S1521" s="156">
        <v>0</v>
      </c>
      <c r="T1521" s="156">
        <v>0</v>
      </c>
      <c r="U1521" s="156">
        <v>0</v>
      </c>
      <c r="V1521" s="157">
        <v>0</v>
      </c>
      <c r="W1521" s="158">
        <v>0</v>
      </c>
      <c r="X1521" s="159"/>
      <c r="Y1521" s="160">
        <v>0</v>
      </c>
      <c r="Z1521" s="161">
        <v>0</v>
      </c>
      <c r="AA1521" s="155">
        <v>0</v>
      </c>
      <c r="AB1521" s="162" t="s">
        <v>56</v>
      </c>
      <c r="AC1521" s="163" t="s">
        <v>56</v>
      </c>
      <c r="AD1521" s="164" t="s">
        <v>56</v>
      </c>
      <c r="AE1521" s="163" t="s">
        <v>56</v>
      </c>
      <c r="AF1521" s="164" t="s">
        <v>56</v>
      </c>
      <c r="AG1521" s="165">
        <v>0</v>
      </c>
      <c r="AH1521" s="166" t="s">
        <v>56</v>
      </c>
      <c r="AI1521" s="167"/>
      <c r="AJ1521" s="168"/>
      <c r="AK1521" s="169"/>
      <c r="AL1521" s="170"/>
      <c r="AM1521" s="171"/>
      <c r="AN1521" s="172"/>
      <c r="AO1521" s="173">
        <f t="shared" si="457"/>
        <v>0</v>
      </c>
      <c r="AP1521" s="174" t="s">
        <v>82</v>
      </c>
      <c r="AQ1521" s="175" t="str" cm="1">
        <f t="array" ref="AQ1521">_xlfn.IFS(OR($G1521="公衆街路灯A",$G1521="定額電灯"),$G1521&amp;AP1521,COUNTIF(G1521,"*従量電灯*"),G1521,1,"-")</f>
        <v>-</v>
      </c>
      <c r="AR1521" s="176" t="str" cm="1">
        <f t="array" ref="AR1521">_xlfn.IFS($AN1521=0,"-",OR($AH1521="対象外",$AH1521="-"),"-",OR($G1521="公衆街路灯A",$G1521="定額電灯"),_xlfn.XLOOKUP($AQ1521,削除禁止_電灯料金!$B:$B,削除禁止_電灯料金!$E:$E,0),1,"-")</f>
        <v>-</v>
      </c>
      <c r="AS1521" s="177" t="str" cm="1">
        <f t="array" ref="AS1521">_xlfn.IFS($AR1521="-","-",OR($G1521="公衆街路灯A",$G1521="定額電灯"),_xlfn.XLOOKUP(AQ1521,削除禁止_電灯料金!$B:$B,削除禁止_電灯料金!$D:$D,0),1,"-")</f>
        <v>-</v>
      </c>
      <c r="AT1521" s="176" t="str">
        <f>IFERROR(IF(OR($G1521="公衆街路灯A",$G1521="定額電灯"),"-",ROUND((_xlfn.XLOOKUP($AQ1521,削除禁止_電灯料金!$B:$B,削除禁止_電灯料金!$E:$E)*AM1521/1000*$K1521*$L1521/12),2)),"-")</f>
        <v>-</v>
      </c>
      <c r="AU1521" s="177">
        <f>IFERROR(IF(OR($G1521="公衆街路灯A",$G1521="定額電灯"),"-",ROUND((AM1521/1000*$K1521*$L1521/12)*_xlfn.XLOOKUP($A1521,削除禁止_電灯料金!K:K,削除禁止_電灯料金!M:M,"-"),2)),"-")</f>
        <v>0</v>
      </c>
      <c r="AV1521" s="178">
        <f>IFERROR(IF(OR($G1521="公衆街路灯A",$G1521="定額電灯"),ROUND((((AR1521+AS1521)*AN1521))*12*_xlfn.XLOOKUP($A1521,削除禁止_電灯料金!K:K,削除禁止_電灯料金!N:N),0),ROUND((AT1521+AU1521)*AN1521*12*_xlfn.XLOOKUP($A1521,削除禁止_電灯料金!K:K,削除禁止_電灯料金!N:N),0)),0)</f>
        <v>0</v>
      </c>
      <c r="AW1521" s="145"/>
    </row>
    <row r="1522" spans="1:49" ht="30" customHeight="1">
      <c r="A1522" s="1">
        <v>24</v>
      </c>
      <c r="B1522" s="319" t="s">
        <v>1526</v>
      </c>
      <c r="C1522" s="42"/>
      <c r="D1522" s="146"/>
      <c r="E1522" s="147" t="s">
        <v>219</v>
      </c>
      <c r="F1522" s="148" t="s">
        <v>219</v>
      </c>
      <c r="G1522" s="148"/>
      <c r="H1522" s="149"/>
      <c r="I1522" s="150"/>
      <c r="J1522" s="151"/>
      <c r="K1522" s="213"/>
      <c r="L1522" s="214"/>
      <c r="M1522" s="179" t="s">
        <v>82</v>
      </c>
      <c r="N1522" s="119">
        <v>0</v>
      </c>
      <c r="O1522" s="120">
        <v>0</v>
      </c>
      <c r="P1522" s="155" t="s">
        <v>56</v>
      </c>
      <c r="Q1522" s="155">
        <v>0</v>
      </c>
      <c r="R1522" s="155">
        <v>0</v>
      </c>
      <c r="S1522" s="156">
        <v>0</v>
      </c>
      <c r="T1522" s="156">
        <v>0</v>
      </c>
      <c r="U1522" s="156">
        <v>0</v>
      </c>
      <c r="V1522" s="157">
        <v>0</v>
      </c>
      <c r="W1522" s="158">
        <v>0</v>
      </c>
      <c r="X1522" s="159"/>
      <c r="Y1522" s="160">
        <v>0</v>
      </c>
      <c r="Z1522" s="161">
        <v>0</v>
      </c>
      <c r="AA1522" s="155">
        <v>0</v>
      </c>
      <c r="AB1522" s="162" t="s">
        <v>56</v>
      </c>
      <c r="AC1522" s="163" t="s">
        <v>56</v>
      </c>
      <c r="AD1522" s="164" t="s">
        <v>56</v>
      </c>
      <c r="AE1522" s="163" t="s">
        <v>56</v>
      </c>
      <c r="AF1522" s="164" t="s">
        <v>56</v>
      </c>
      <c r="AG1522" s="165">
        <v>0</v>
      </c>
      <c r="AH1522" s="166" t="s">
        <v>56</v>
      </c>
      <c r="AI1522" s="167"/>
      <c r="AJ1522" s="168"/>
      <c r="AK1522" s="169"/>
      <c r="AL1522" s="170"/>
      <c r="AM1522" s="171"/>
      <c r="AN1522" s="172"/>
      <c r="AO1522" s="173">
        <f t="shared" si="457"/>
        <v>0</v>
      </c>
      <c r="AP1522" s="174" t="s">
        <v>82</v>
      </c>
      <c r="AQ1522" s="175" t="str" cm="1">
        <f t="array" ref="AQ1522">_xlfn.IFS(OR($G1522="公衆街路灯A",$G1522="定額電灯"),$G1522&amp;AP1522,COUNTIF(G1522,"*従量電灯*"),G1522,1,"-")</f>
        <v>-</v>
      </c>
      <c r="AR1522" s="176" t="str" cm="1">
        <f t="array" ref="AR1522">_xlfn.IFS($AN1522=0,"-",OR($AH1522="対象外",$AH1522="-"),"-",OR($G1522="公衆街路灯A",$G1522="定額電灯"),_xlfn.XLOOKUP($AQ1522,削除禁止_電灯料金!$B:$B,削除禁止_電灯料金!$E:$E,0),1,"-")</f>
        <v>-</v>
      </c>
      <c r="AS1522" s="177" t="str" cm="1">
        <f t="array" ref="AS1522">_xlfn.IFS($AR1522="-","-",OR($G1522="公衆街路灯A",$G1522="定額電灯"),_xlfn.XLOOKUP(AQ1522,削除禁止_電灯料金!$B:$B,削除禁止_電灯料金!$D:$D,0),1,"-")</f>
        <v>-</v>
      </c>
      <c r="AT1522" s="176" t="str">
        <f>IFERROR(IF(OR($G1522="公衆街路灯A",$G1522="定額電灯"),"-",ROUND((_xlfn.XLOOKUP($AQ1522,削除禁止_電灯料金!$B:$B,削除禁止_電灯料金!$E:$E)*AM1522/1000*$K1522*$L1522/12),2)),"-")</f>
        <v>-</v>
      </c>
      <c r="AU1522" s="177">
        <f>IFERROR(IF(OR($G1522="公衆街路灯A",$G1522="定額電灯"),"-",ROUND((AM1522/1000*$K1522*$L1522/12)*_xlfn.XLOOKUP($A1522,削除禁止_電灯料金!K:K,削除禁止_電灯料金!M:M,"-"),2)),"-")</f>
        <v>0</v>
      </c>
      <c r="AV1522" s="178">
        <f>IFERROR(IF(OR($G1522="公衆街路灯A",$G1522="定額電灯"),ROUND((((AR1522+AS1522)*AN1522))*12*_xlfn.XLOOKUP($A1522,削除禁止_電灯料金!K:K,削除禁止_電灯料金!N:N),0),ROUND((AT1522+AU1522)*AN1522*12*_xlfn.XLOOKUP($A1522,削除禁止_電灯料金!K:K,削除禁止_電灯料金!N:N),0)),0)</f>
        <v>0</v>
      </c>
      <c r="AW1522" s="145"/>
    </row>
    <row r="1523" spans="1:49" ht="30" customHeight="1" thickBot="1">
      <c r="A1523" s="1">
        <v>24</v>
      </c>
      <c r="B1523" s="319" t="s">
        <v>1526</v>
      </c>
      <c r="C1523" s="42"/>
      <c r="D1523" s="215"/>
      <c r="E1523" s="216" t="s">
        <v>219</v>
      </c>
      <c r="F1523" s="217" t="s">
        <v>219</v>
      </c>
      <c r="G1523" s="216"/>
      <c r="H1523" s="216"/>
      <c r="I1523" s="218"/>
      <c r="J1523" s="219"/>
      <c r="K1523" s="220"/>
      <c r="L1523" s="221"/>
      <c r="M1523" s="222" t="s">
        <v>82</v>
      </c>
      <c r="N1523" s="223">
        <v>0</v>
      </c>
      <c r="O1523" s="224">
        <v>0</v>
      </c>
      <c r="P1523" s="225" t="s">
        <v>56</v>
      </c>
      <c r="Q1523" s="225">
        <v>0</v>
      </c>
      <c r="R1523" s="225">
        <v>0</v>
      </c>
      <c r="S1523" s="226">
        <v>0</v>
      </c>
      <c r="T1523" s="226">
        <v>0</v>
      </c>
      <c r="U1523" s="226">
        <v>0</v>
      </c>
      <c r="V1523" s="227">
        <v>0</v>
      </c>
      <c r="W1523" s="228">
        <v>0</v>
      </c>
      <c r="X1523" s="229"/>
      <c r="Y1523" s="410">
        <v>0</v>
      </c>
      <c r="Z1523" s="230">
        <v>0</v>
      </c>
      <c r="AA1523" s="225">
        <v>0</v>
      </c>
      <c r="AB1523" s="231" t="s">
        <v>56</v>
      </c>
      <c r="AC1523" s="232" t="s">
        <v>56</v>
      </c>
      <c r="AD1523" s="411" t="s">
        <v>56</v>
      </c>
      <c r="AE1523" s="232" t="s">
        <v>56</v>
      </c>
      <c r="AF1523" s="411" t="s">
        <v>56</v>
      </c>
      <c r="AG1523" s="412">
        <v>0</v>
      </c>
      <c r="AH1523" s="413" t="s">
        <v>56</v>
      </c>
      <c r="AI1523" s="236"/>
      <c r="AJ1523" s="237"/>
      <c r="AK1523" s="238"/>
      <c r="AL1523" s="239"/>
      <c r="AM1523" s="240"/>
      <c r="AN1523" s="241"/>
      <c r="AO1523" s="242">
        <f t="shared" si="457"/>
        <v>0</v>
      </c>
      <c r="AP1523" s="243" t="s">
        <v>82</v>
      </c>
      <c r="AQ1523" s="414" t="str" cm="1">
        <f t="array" ref="AQ1523">_xlfn.IFS(OR($G1523="公衆街路灯A",$G1523="定額電灯"),$G1523&amp;AP1523,COUNTIF(G1523,"*従量電灯*"),G1523,1,"-")</f>
        <v>-</v>
      </c>
      <c r="AR1523" s="415" t="str" cm="1">
        <f t="array" ref="AR1523">_xlfn.IFS($AN1523=0,"-",OR($AH1523="対象外",$AH1523="-"),"-",OR($G1523="公衆街路灯A",$G1523="定額電灯"),_xlfn.XLOOKUP($AQ1523,削除禁止_電灯料金!$B:$B,削除禁止_電灯料金!$E:$E,0),1,"-")</f>
        <v>-</v>
      </c>
      <c r="AS1523" s="416" t="str" cm="1">
        <f t="array" ref="AS1523">_xlfn.IFS($AR1523="-","-",OR($G1523="公衆街路灯A",$G1523="定額電灯"),_xlfn.XLOOKUP(AQ1523,削除禁止_電灯料金!$B:$B,削除禁止_電灯料金!$D:$D,0),1,"-")</f>
        <v>-</v>
      </c>
      <c r="AT1523" s="415" t="str">
        <f>IFERROR(IF(OR($G1523="公衆街路灯A",$G1523="定額電灯"),"-",ROUND((_xlfn.XLOOKUP($AQ1523,削除禁止_電灯料金!$B:$B,削除禁止_電灯料金!$E:$E)*AM1523/1000*$K1523*$L1523/12),2)),"-")</f>
        <v>-</v>
      </c>
      <c r="AU1523" s="416">
        <f>IFERROR(IF(OR($G1523="公衆街路灯A",$G1523="定額電灯"),"-",ROUND((AM1523/1000*$K1523*$L1523/12)*_xlfn.XLOOKUP($A1523,削除禁止_電灯料金!K:K,削除禁止_電灯料金!M:M,"-"),2)),"-")</f>
        <v>0</v>
      </c>
      <c r="AV1523" s="247">
        <f>IFERROR(IF(OR($G1523="公衆街路灯A",$G1523="定額電灯"),ROUND((((AR1523+AS1523)*AN1523))*12*_xlfn.XLOOKUP($A1523,削除禁止_電灯料金!K:K,削除禁止_電灯料金!N:N),0),ROUND((AT1523+AU1523)*AN1523*12*_xlfn.XLOOKUP($A1523,削除禁止_電灯料金!K:K,削除禁止_電灯料金!N:N),0)),0)</f>
        <v>0</v>
      </c>
      <c r="AW1523" s="145"/>
    </row>
    <row r="1524" spans="1:49" ht="30" customHeight="1">
      <c r="A1524" s="1"/>
      <c r="B1524" s="41"/>
      <c r="C1524" s="248"/>
    </row>
    <row r="1525" spans="1:49" ht="30" customHeight="1">
      <c r="A1525" s="1">
        <v>25</v>
      </c>
      <c r="B1525" s="319" t="s">
        <v>1534</v>
      </c>
      <c r="C1525" s="42"/>
      <c r="D1525" s="4" t="s">
        <v>1535</v>
      </c>
      <c r="E1525" s="43"/>
      <c r="F1525" s="44"/>
      <c r="G1525" s="44"/>
      <c r="H1525" s="45"/>
      <c r="I1525" s="43"/>
      <c r="J1525" s="43"/>
      <c r="K1525" s="43"/>
      <c r="L1525" s="43"/>
      <c r="M1525" s="43"/>
      <c r="N1525" s="46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7"/>
      <c r="AI1525" s="48"/>
      <c r="AJ1525" s="48"/>
      <c r="AK1525" s="47"/>
      <c r="AL1525" s="49"/>
      <c r="AM1525" s="47"/>
      <c r="AN1525" s="47"/>
      <c r="AO1525" s="47"/>
      <c r="AP1525" s="47"/>
      <c r="AQ1525" s="49"/>
      <c r="AR1525" s="47"/>
      <c r="AS1525" s="47"/>
      <c r="AT1525" s="47"/>
      <c r="AU1525" s="47"/>
      <c r="AV1525" s="47"/>
      <c r="AW1525" s="47"/>
    </row>
    <row r="1526" spans="1:49" ht="30" customHeight="1">
      <c r="A1526" s="1">
        <v>25</v>
      </c>
      <c r="B1526" s="319" t="s">
        <v>1534</v>
      </c>
      <c r="C1526" s="42"/>
      <c r="D1526" s="43"/>
      <c r="E1526" s="43"/>
      <c r="F1526" s="44"/>
      <c r="G1526" s="44"/>
      <c r="H1526" s="45"/>
      <c r="I1526" s="43"/>
      <c r="J1526" s="43"/>
      <c r="K1526" s="43"/>
      <c r="L1526" s="43"/>
      <c r="M1526" s="43"/>
      <c r="N1526" s="46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7"/>
      <c r="AI1526" s="50"/>
      <c r="AJ1526" s="48"/>
      <c r="AK1526" s="47"/>
      <c r="AL1526" s="49"/>
      <c r="AM1526" s="47"/>
      <c r="AN1526" s="47"/>
      <c r="AO1526" s="51"/>
      <c r="AP1526" s="47"/>
      <c r="AQ1526" s="49"/>
      <c r="AR1526" s="51"/>
      <c r="AS1526" s="51"/>
      <c r="AT1526" s="51"/>
      <c r="AU1526" s="51"/>
      <c r="AV1526" s="47"/>
      <c r="AW1526" s="47"/>
    </row>
    <row r="1527" spans="1:49" ht="30" customHeight="1">
      <c r="A1527" s="1">
        <v>25</v>
      </c>
      <c r="B1527" s="319" t="s">
        <v>1534</v>
      </c>
      <c r="C1527" s="42"/>
      <c r="D1527" s="52" t="s">
        <v>47</v>
      </c>
      <c r="E1527" s="52"/>
      <c r="F1527" s="53">
        <v>10</v>
      </c>
      <c r="G1527" s="44"/>
      <c r="H1527" s="45"/>
      <c r="I1527" s="54"/>
      <c r="J1527" s="54"/>
      <c r="K1527" s="55"/>
      <c r="L1527" s="46"/>
      <c r="M1527" s="46"/>
      <c r="N1527" s="56"/>
      <c r="O1527" s="56"/>
      <c r="P1527" s="56"/>
      <c r="Q1527" s="56"/>
      <c r="R1527" s="56"/>
      <c r="S1527" s="56"/>
      <c r="T1527" s="56"/>
      <c r="U1527" s="56"/>
      <c r="V1527" s="56"/>
      <c r="W1527" s="56"/>
      <c r="X1527" s="56"/>
      <c r="Y1527" s="56"/>
      <c r="Z1527" s="56"/>
      <c r="AA1527" s="56"/>
      <c r="AB1527" s="56"/>
      <c r="AC1527" s="56"/>
      <c r="AD1527" s="56"/>
      <c r="AE1527" s="56"/>
      <c r="AF1527" s="56"/>
      <c r="AG1527" s="56"/>
      <c r="AH1527" s="47"/>
      <c r="AI1527" s="50"/>
      <c r="AJ1527" s="48"/>
      <c r="AK1527" s="47"/>
      <c r="AL1527" s="49"/>
      <c r="AM1527" s="47"/>
      <c r="AN1527" s="47"/>
      <c r="AO1527" s="47"/>
      <c r="AP1527" s="47"/>
      <c r="AQ1527" s="49"/>
      <c r="AR1527" s="47"/>
      <c r="AS1527" s="47"/>
      <c r="AT1527" s="47"/>
      <c r="AU1527" s="47"/>
      <c r="AV1527" s="47"/>
      <c r="AW1527" s="47"/>
    </row>
    <row r="1528" spans="1:49" ht="30" customHeight="1" thickBot="1">
      <c r="A1528" s="1">
        <v>25</v>
      </c>
      <c r="B1528" s="319" t="s">
        <v>1534</v>
      </c>
      <c r="C1528" s="42"/>
      <c r="D1528" s="57" t="s">
        <v>48</v>
      </c>
      <c r="E1528" s="57"/>
      <c r="F1528" s="58">
        <v>10</v>
      </c>
      <c r="G1528" s="44"/>
      <c r="H1528" s="45"/>
      <c r="I1528" s="54"/>
      <c r="J1528" s="54"/>
      <c r="K1528" s="55"/>
      <c r="L1528" s="46"/>
      <c r="M1528" s="46"/>
      <c r="N1528" s="56"/>
      <c r="O1528" s="56"/>
      <c r="P1528" s="56"/>
      <c r="Q1528" s="56"/>
      <c r="R1528" s="56"/>
      <c r="S1528" s="56"/>
      <c r="T1528" s="56"/>
      <c r="U1528" s="56"/>
      <c r="V1528" s="56"/>
      <c r="W1528" s="56"/>
      <c r="X1528" s="56"/>
      <c r="Y1528" s="56"/>
      <c r="Z1528" s="56"/>
      <c r="AA1528" s="56"/>
      <c r="AB1528" s="56"/>
      <c r="AC1528" s="56"/>
      <c r="AD1528" s="56"/>
      <c r="AE1528" s="56"/>
      <c r="AF1528" s="56"/>
      <c r="AG1528" s="56"/>
      <c r="AH1528" s="47"/>
      <c r="AI1528" s="50"/>
      <c r="AJ1528" s="48"/>
      <c r="AK1528" s="47"/>
      <c r="AL1528" s="49"/>
      <c r="AM1528" s="47"/>
      <c r="AN1528" s="47"/>
      <c r="AO1528" s="47"/>
      <c r="AP1528" s="47"/>
      <c r="AQ1528" s="49"/>
      <c r="AR1528" s="47"/>
      <c r="AS1528" s="47"/>
      <c r="AT1528" s="47"/>
      <c r="AU1528" s="47"/>
      <c r="AV1528" s="47"/>
      <c r="AW1528" s="47"/>
    </row>
    <row r="1529" spans="1:49" ht="30" customHeight="1" thickBot="1">
      <c r="A1529" s="1">
        <v>25</v>
      </c>
      <c r="B1529" s="319" t="s">
        <v>1534</v>
      </c>
      <c r="C1529" s="42"/>
      <c r="D1529" s="59" t="s">
        <v>49</v>
      </c>
      <c r="E1529" s="59"/>
      <c r="F1529" s="60">
        <v>30</v>
      </c>
      <c r="G1529" s="44"/>
      <c r="H1529" s="45"/>
      <c r="I1529" s="61"/>
      <c r="J1529" s="61"/>
      <c r="K1529" s="42"/>
      <c r="L1529" s="42"/>
      <c r="M1529" s="42"/>
      <c r="N1529" s="56"/>
      <c r="O1529" s="56"/>
      <c r="P1529" s="56"/>
      <c r="Q1529" s="56"/>
      <c r="R1529" s="56"/>
      <c r="S1529" s="56"/>
      <c r="T1529" s="56"/>
      <c r="U1529" s="56"/>
      <c r="V1529" s="56"/>
      <c r="W1529" s="56"/>
      <c r="X1529" s="56"/>
      <c r="Y1529" s="56"/>
      <c r="Z1529" s="56"/>
      <c r="AA1529" s="56"/>
      <c r="AB1529" s="56"/>
      <c r="AC1529" s="62"/>
      <c r="AD1529" s="62"/>
      <c r="AE1529" s="63"/>
      <c r="AF1529" s="42"/>
      <c r="AG1529" s="56"/>
      <c r="AH1529" s="47"/>
      <c r="AI1529" s="64" t="s">
        <v>50</v>
      </c>
      <c r="AJ1529" s="48"/>
      <c r="AK1529" s="47"/>
      <c r="AL1529" s="49"/>
      <c r="AM1529" s="47"/>
      <c r="AN1529" s="47"/>
      <c r="AO1529" s="47"/>
      <c r="AP1529" s="47"/>
      <c r="AQ1529" s="49"/>
      <c r="AR1529" s="47"/>
      <c r="AS1529" s="47"/>
      <c r="AT1529" s="47"/>
      <c r="AU1529" s="47"/>
      <c r="AV1529" s="47"/>
      <c r="AW1529" s="65"/>
    </row>
    <row r="1530" spans="1:49" ht="30" customHeight="1" thickBot="1">
      <c r="A1530" s="1">
        <v>25</v>
      </c>
      <c r="B1530" s="319" t="s">
        <v>1534</v>
      </c>
      <c r="C1530" s="42"/>
      <c r="D1530" s="66" t="s">
        <v>51</v>
      </c>
      <c r="E1530" s="66"/>
      <c r="F1530" s="67">
        <v>0.41499999999999998</v>
      </c>
      <c r="G1530" s="44"/>
      <c r="H1530" s="45"/>
      <c r="I1530" s="68"/>
      <c r="J1530" s="68"/>
      <c r="K1530" s="42"/>
      <c r="L1530" s="42"/>
      <c r="M1530" s="42"/>
      <c r="N1530" s="56"/>
      <c r="O1530" s="56"/>
      <c r="P1530" s="56"/>
      <c r="Q1530" s="56"/>
      <c r="R1530" s="56"/>
      <c r="S1530" s="56"/>
      <c r="T1530" s="56"/>
      <c r="U1530" s="56"/>
      <c r="V1530" s="56"/>
      <c r="W1530" s="56"/>
      <c r="X1530" s="56"/>
      <c r="Y1530" s="56"/>
      <c r="Z1530" s="56"/>
      <c r="AA1530" s="56"/>
      <c r="AB1530" s="56"/>
      <c r="AC1530" s="62" t="s">
        <v>52</v>
      </c>
      <c r="AD1530" s="69"/>
      <c r="AE1530" s="70" t="s">
        <v>53</v>
      </c>
      <c r="AF1530" s="69"/>
      <c r="AG1530" s="56"/>
      <c r="AH1530" s="47"/>
      <c r="AI1530" s="48"/>
      <c r="AJ1530" s="48"/>
      <c r="AK1530" s="47"/>
      <c r="AL1530" s="49"/>
      <c r="AM1530" s="47"/>
      <c r="AN1530" s="47"/>
      <c r="AO1530" s="47"/>
      <c r="AP1530" s="47"/>
      <c r="AQ1530" s="49"/>
      <c r="AR1530" s="47" t="s">
        <v>52</v>
      </c>
      <c r="AS1530" s="47"/>
      <c r="AT1530" s="47" t="s">
        <v>53</v>
      </c>
      <c r="AU1530" s="47"/>
      <c r="AV1530" s="47"/>
      <c r="AW1530" s="65"/>
    </row>
    <row r="1531" spans="1:49" ht="30" customHeight="1" thickBot="1">
      <c r="A1531" s="1">
        <v>25</v>
      </c>
      <c r="B1531" s="319" t="s">
        <v>1534</v>
      </c>
      <c r="C1531" s="42"/>
      <c r="D1531" s="71" t="s">
        <v>54</v>
      </c>
      <c r="E1531" s="45"/>
      <c r="F1531" s="45"/>
      <c r="G1531" s="45"/>
      <c r="H1531" s="45"/>
      <c r="I1531" s="45"/>
      <c r="J1531" s="45"/>
      <c r="K1531" s="72"/>
      <c r="L1531" s="72"/>
      <c r="M1531" s="73" t="s">
        <v>55</v>
      </c>
      <c r="N1531" s="74"/>
      <c r="O1531" s="74"/>
      <c r="P1531" s="74"/>
      <c r="Q1531" s="74"/>
      <c r="R1531" s="74"/>
      <c r="S1531" s="74"/>
      <c r="T1531" s="74"/>
      <c r="U1531" s="74"/>
      <c r="V1531" s="74"/>
      <c r="W1531" s="74"/>
      <c r="X1531" s="74"/>
      <c r="Y1531" s="74"/>
      <c r="Z1531" s="74"/>
      <c r="AA1531" s="74"/>
      <c r="AB1531" s="74"/>
      <c r="AC1531" s="75" t="s">
        <v>1</v>
      </c>
      <c r="AD1531" s="76"/>
      <c r="AE1531" s="76" t="s">
        <v>2</v>
      </c>
      <c r="AF1531" s="76"/>
      <c r="AG1531" s="77" t="s">
        <v>56</v>
      </c>
      <c r="AH1531" s="78" t="s">
        <v>57</v>
      </c>
      <c r="AI1531" s="79"/>
      <c r="AJ1531" s="79"/>
      <c r="AK1531" s="80"/>
      <c r="AL1531" s="15"/>
      <c r="AM1531" s="80"/>
      <c r="AN1531" s="80"/>
      <c r="AO1531" s="80"/>
      <c r="AP1531" s="80"/>
      <c r="AQ1531" s="15"/>
      <c r="AR1531" s="78" t="s">
        <v>1</v>
      </c>
      <c r="AS1531" s="81"/>
      <c r="AT1531" s="78" t="s">
        <v>2</v>
      </c>
      <c r="AU1531" s="81"/>
      <c r="AV1531" s="82" t="s">
        <v>56</v>
      </c>
      <c r="AW1531" s="83"/>
    </row>
    <row r="1532" spans="1:49" ht="42" customHeight="1">
      <c r="A1532" s="1">
        <v>25</v>
      </c>
      <c r="B1532" s="319" t="s">
        <v>1534</v>
      </c>
      <c r="C1532" s="42"/>
      <c r="D1532" s="474" t="s">
        <v>4</v>
      </c>
      <c r="E1532" s="476" t="s">
        <v>5</v>
      </c>
      <c r="F1532" s="476" t="s">
        <v>6</v>
      </c>
      <c r="G1532" s="476" t="s">
        <v>58</v>
      </c>
      <c r="H1532" s="476" t="s">
        <v>7</v>
      </c>
      <c r="I1532" s="20" t="s">
        <v>8</v>
      </c>
      <c r="J1532" s="20"/>
      <c r="K1532" s="84" t="s">
        <v>9</v>
      </c>
      <c r="L1532" s="85" t="s">
        <v>59</v>
      </c>
      <c r="M1532" s="478" t="s">
        <v>60</v>
      </c>
      <c r="N1532" s="480" t="s">
        <v>61</v>
      </c>
      <c r="O1532" s="482" t="s">
        <v>62</v>
      </c>
      <c r="P1532" s="482" t="s">
        <v>10</v>
      </c>
      <c r="Q1532" s="484" t="s">
        <v>63</v>
      </c>
      <c r="R1532" s="482" t="s">
        <v>64</v>
      </c>
      <c r="S1532" s="482" t="s">
        <v>65</v>
      </c>
      <c r="T1532" s="482" t="s">
        <v>66</v>
      </c>
      <c r="U1532" s="482" t="s">
        <v>67</v>
      </c>
      <c r="V1532" s="484" t="s">
        <v>11</v>
      </c>
      <c r="W1532" s="251" t="s">
        <v>12</v>
      </c>
      <c r="X1532" s="86" t="s">
        <v>13</v>
      </c>
      <c r="Y1532" s="86" t="s">
        <v>14</v>
      </c>
      <c r="Z1532" s="252" t="s">
        <v>15</v>
      </c>
      <c r="AA1532" s="484" t="s">
        <v>16</v>
      </c>
      <c r="AB1532" s="482" t="s">
        <v>17</v>
      </c>
      <c r="AC1532" s="87" t="s">
        <v>18</v>
      </c>
      <c r="AD1532" s="88" t="s">
        <v>19</v>
      </c>
      <c r="AE1532" s="87" t="s">
        <v>30</v>
      </c>
      <c r="AF1532" s="88" t="s">
        <v>21</v>
      </c>
      <c r="AG1532" s="89" t="s">
        <v>22</v>
      </c>
      <c r="AH1532" s="468" t="s">
        <v>23</v>
      </c>
      <c r="AI1532" s="470" t="s">
        <v>24</v>
      </c>
      <c r="AJ1532" s="470" t="s">
        <v>25</v>
      </c>
      <c r="AK1532" s="470" t="s">
        <v>26</v>
      </c>
      <c r="AL1532" s="91" t="s">
        <v>68</v>
      </c>
      <c r="AM1532" s="90" t="s">
        <v>27</v>
      </c>
      <c r="AN1532" s="92" t="s">
        <v>28</v>
      </c>
      <c r="AO1532" s="93" t="s">
        <v>29</v>
      </c>
      <c r="AP1532" s="28" t="s">
        <v>16</v>
      </c>
      <c r="AQ1532" s="472" t="s">
        <v>17</v>
      </c>
      <c r="AR1532" s="94" t="s">
        <v>18</v>
      </c>
      <c r="AS1532" s="95" t="s">
        <v>19</v>
      </c>
      <c r="AT1532" s="94" t="s">
        <v>30</v>
      </c>
      <c r="AU1532" s="95" t="s">
        <v>21</v>
      </c>
      <c r="AV1532" s="96" t="s">
        <v>31</v>
      </c>
      <c r="AW1532" s="83"/>
    </row>
    <row r="1533" spans="1:49" ht="30" customHeight="1" thickBot="1">
      <c r="A1533" s="1">
        <v>25</v>
      </c>
      <c r="B1533" s="319" t="s">
        <v>1534</v>
      </c>
      <c r="C1533" s="42"/>
      <c r="D1533" s="475"/>
      <c r="E1533" s="477"/>
      <c r="F1533" s="477"/>
      <c r="G1533" s="477"/>
      <c r="H1533" s="477"/>
      <c r="I1533" s="97" t="s">
        <v>69</v>
      </c>
      <c r="J1533" s="97" t="s">
        <v>70</v>
      </c>
      <c r="K1533" s="98" t="s">
        <v>34</v>
      </c>
      <c r="L1533" s="99" t="s">
        <v>35</v>
      </c>
      <c r="M1533" s="479"/>
      <c r="N1533" s="481"/>
      <c r="O1533" s="483"/>
      <c r="P1533" s="483"/>
      <c r="Q1533" s="485"/>
      <c r="R1533" s="483"/>
      <c r="S1533" s="483"/>
      <c r="T1533" s="483"/>
      <c r="U1533" s="483"/>
      <c r="V1533" s="485"/>
      <c r="W1533" s="100" t="s">
        <v>36</v>
      </c>
      <c r="X1533" s="100" t="s">
        <v>37</v>
      </c>
      <c r="Y1533" s="100" t="s">
        <v>38</v>
      </c>
      <c r="Z1533" s="101" t="s">
        <v>39</v>
      </c>
      <c r="AA1533" s="485"/>
      <c r="AB1533" s="483"/>
      <c r="AC1533" s="102" t="s">
        <v>40</v>
      </c>
      <c r="AD1533" s="103" t="s">
        <v>40</v>
      </c>
      <c r="AE1533" s="102" t="s">
        <v>40</v>
      </c>
      <c r="AF1533" s="103" t="s">
        <v>40</v>
      </c>
      <c r="AG1533" s="104">
        <v>10</v>
      </c>
      <c r="AH1533" s="469"/>
      <c r="AI1533" s="471"/>
      <c r="AJ1533" s="471"/>
      <c r="AK1533" s="471"/>
      <c r="AL1533" s="36" t="s">
        <v>41</v>
      </c>
      <c r="AM1533" s="105" t="s">
        <v>42</v>
      </c>
      <c r="AN1533" s="106" t="s">
        <v>43</v>
      </c>
      <c r="AO1533" s="107" t="s">
        <v>39</v>
      </c>
      <c r="AP1533" s="37" t="s">
        <v>44</v>
      </c>
      <c r="AQ1533" s="473"/>
      <c r="AR1533" s="108" t="s">
        <v>40</v>
      </c>
      <c r="AS1533" s="109" t="s">
        <v>40</v>
      </c>
      <c r="AT1533" s="108" t="s">
        <v>40</v>
      </c>
      <c r="AU1533" s="109" t="s">
        <v>40</v>
      </c>
      <c r="AV1533" s="40">
        <v>10</v>
      </c>
      <c r="AW1533" s="83"/>
    </row>
    <row r="1534" spans="1:49" ht="30" customHeight="1">
      <c r="A1534" s="1">
        <v>25</v>
      </c>
      <c r="B1534" s="319" t="s">
        <v>1534</v>
      </c>
      <c r="C1534" s="42"/>
      <c r="D1534" s="110" t="s">
        <v>1536</v>
      </c>
      <c r="E1534" s="111" t="s">
        <v>71</v>
      </c>
      <c r="F1534" s="112" t="s">
        <v>1459</v>
      </c>
      <c r="G1534" s="112" t="s">
        <v>73</v>
      </c>
      <c r="H1534" s="113"/>
      <c r="I1534" s="114"/>
      <c r="J1534" s="115"/>
      <c r="K1534" s="349">
        <v>10</v>
      </c>
      <c r="L1534" s="350">
        <v>246</v>
      </c>
      <c r="M1534" s="118" t="s">
        <v>1461</v>
      </c>
      <c r="N1534" s="119" t="s">
        <v>134</v>
      </c>
      <c r="O1534" s="120">
        <v>2</v>
      </c>
      <c r="P1534" s="121" t="s">
        <v>294</v>
      </c>
      <c r="Q1534" s="121">
        <v>0</v>
      </c>
      <c r="R1534" s="121">
        <v>0</v>
      </c>
      <c r="S1534" s="122">
        <v>0</v>
      </c>
      <c r="T1534" s="122">
        <v>0</v>
      </c>
      <c r="U1534" s="122">
        <v>0</v>
      </c>
      <c r="V1534" s="123">
        <v>0</v>
      </c>
      <c r="W1534" s="124">
        <v>47</v>
      </c>
      <c r="X1534" s="125">
        <v>4</v>
      </c>
      <c r="Y1534" s="126">
        <v>8</v>
      </c>
      <c r="Z1534" s="127">
        <f t="shared" ref="Z1534:Z1551" si="458">K1534*L1534*W1534*Y1534/12/1000</f>
        <v>77.08</v>
      </c>
      <c r="AA1534" s="121">
        <v>0</v>
      </c>
      <c r="AB1534" s="128" t="s">
        <v>80</v>
      </c>
      <c r="AC1534" s="129" t="s">
        <v>56</v>
      </c>
      <c r="AD1534" s="130" t="s">
        <v>56</v>
      </c>
      <c r="AE1534" s="129" t="s">
        <v>56</v>
      </c>
      <c r="AF1534" s="130">
        <f t="shared" ref="AF1534:AF1551" si="459">$B$2*Z1534/Y1534</f>
        <v>289.05</v>
      </c>
      <c r="AG1534" s="131">
        <f t="shared" ref="AG1534:AG1551" si="460">Y1534*AF1534*120</f>
        <v>277488</v>
      </c>
      <c r="AH1534" s="132" t="s">
        <v>113</v>
      </c>
      <c r="AI1534" s="133"/>
      <c r="AJ1534" s="134"/>
      <c r="AK1534" s="135"/>
      <c r="AL1534" s="136"/>
      <c r="AM1534" s="137"/>
      <c r="AN1534" s="138"/>
      <c r="AO1534" s="139">
        <f t="shared" ref="AO1534:AO1554" si="461">IFERROR((AM1534/1000)*K1534*L1534*AN1534/12,0)</f>
        <v>0</v>
      </c>
      <c r="AP1534" s="140" t="s">
        <v>82</v>
      </c>
      <c r="AQ1534" s="141" t="str" cm="1">
        <f t="array" ref="AQ1534">_xlfn.IFS(OR($G1534="公衆街路灯A",$G1534="定額電灯"),$G1534&amp;AP1534,COUNTIF(G1534,"*従量電灯*"),G1534,1,"-")</f>
        <v>従量電灯</v>
      </c>
      <c r="AR1534" s="142" t="str" cm="1">
        <f t="array" ref="AR1534">_xlfn.IFS($AN1534=0,"-",OR($AH1534="対象外",$AH1534="-"),"-",OR($G1534="公衆街路灯A",$G1534="定額電灯"),_xlfn.XLOOKUP($AQ1534,削除禁止_電灯料金!$B:$B,削除禁止_電灯料金!$E:$E,0),1,"-")</f>
        <v>-</v>
      </c>
      <c r="AS1534" s="143" t="str" cm="1">
        <f t="array" ref="AS1534">_xlfn.IFS($AR1534="-","-",OR($G1534="公衆街路灯A",$G1534="定額電灯"),_xlfn.XLOOKUP(AQ1534,削除禁止_電灯料金!$B:$B,削除禁止_電灯料金!$D:$D,0),1,"-")</f>
        <v>-</v>
      </c>
      <c r="AT1534" s="142">
        <f>IFERROR(IF(OR($G1534="公衆街路灯A",$G1534="定額電灯"),"-",ROUND((_xlfn.XLOOKUP($AQ1534,削除禁止_電灯料金!$B:$B,削除禁止_電灯料金!$E:$E)*AM1534/1000*$K1534*$L1534/12),2)),"-")</f>
        <v>0</v>
      </c>
      <c r="AU1534" s="143">
        <f>IFERROR(IF(OR($G1534="公衆街路灯A",$G1534="定額電灯"),"-",ROUND((AM1534/1000*$K1534*$L1534/12)*_xlfn.XLOOKUP($A1534,削除禁止_電灯料金!K:K,削除禁止_電灯料金!M:M,"-"),2)),"-")</f>
        <v>0</v>
      </c>
      <c r="AV1534" s="144">
        <f>IFERROR(IF(OR($G1534="公衆街路灯A",$G1534="定額電灯"),ROUND((((AR1534+AS1534)*AN1534))*12*_xlfn.XLOOKUP($A1534,削除禁止_電灯料金!K:K,削除禁止_電灯料金!N:N),0),ROUND((AT1534+AU1534)*AN1534*12*_xlfn.XLOOKUP($A1534,削除禁止_電灯料金!K:K,削除禁止_電灯料金!N:N),0)),0)</f>
        <v>0</v>
      </c>
      <c r="AW1534" s="145"/>
    </row>
    <row r="1535" spans="1:49" ht="30" customHeight="1">
      <c r="A1535" s="1">
        <v>25</v>
      </c>
      <c r="B1535" s="319" t="s">
        <v>1534</v>
      </c>
      <c r="C1535" s="42"/>
      <c r="D1535" s="146" t="s">
        <v>1536</v>
      </c>
      <c r="E1535" s="147" t="s">
        <v>71</v>
      </c>
      <c r="F1535" s="148" t="s">
        <v>1538</v>
      </c>
      <c r="G1535" s="148" t="s">
        <v>73</v>
      </c>
      <c r="H1535" s="149"/>
      <c r="I1535" s="150"/>
      <c r="J1535" s="151"/>
      <c r="K1535" s="213">
        <v>10</v>
      </c>
      <c r="L1535" s="214">
        <v>246</v>
      </c>
      <c r="M1535" s="154" t="s">
        <v>1518</v>
      </c>
      <c r="N1535" s="119" t="s">
        <v>234</v>
      </c>
      <c r="O1535" s="120">
        <v>1</v>
      </c>
      <c r="P1535" s="155" t="s">
        <v>294</v>
      </c>
      <c r="Q1535" s="155">
        <v>0</v>
      </c>
      <c r="R1535" s="155">
        <v>0</v>
      </c>
      <c r="S1535" s="156">
        <v>0</v>
      </c>
      <c r="T1535" s="156">
        <v>0</v>
      </c>
      <c r="U1535" s="156">
        <v>0</v>
      </c>
      <c r="V1535" s="157">
        <v>0</v>
      </c>
      <c r="W1535" s="158">
        <v>47</v>
      </c>
      <c r="X1535" s="159">
        <v>4</v>
      </c>
      <c r="Y1535" s="160">
        <v>4</v>
      </c>
      <c r="Z1535" s="161">
        <f t="shared" si="458"/>
        <v>38.54</v>
      </c>
      <c r="AA1535" s="155">
        <v>0</v>
      </c>
      <c r="AB1535" s="162" t="s">
        <v>80</v>
      </c>
      <c r="AC1535" s="163" t="s">
        <v>56</v>
      </c>
      <c r="AD1535" s="164" t="s">
        <v>56</v>
      </c>
      <c r="AE1535" s="163" t="s">
        <v>56</v>
      </c>
      <c r="AF1535" s="164">
        <f t="shared" si="459"/>
        <v>289.05</v>
      </c>
      <c r="AG1535" s="165">
        <f t="shared" si="460"/>
        <v>138744</v>
      </c>
      <c r="AH1535" s="166" t="s">
        <v>113</v>
      </c>
      <c r="AI1535" s="167"/>
      <c r="AJ1535" s="168"/>
      <c r="AK1535" s="169"/>
      <c r="AL1535" s="170"/>
      <c r="AM1535" s="171"/>
      <c r="AN1535" s="172"/>
      <c r="AO1535" s="173">
        <f t="shared" si="461"/>
        <v>0</v>
      </c>
      <c r="AP1535" s="174" t="s">
        <v>82</v>
      </c>
      <c r="AQ1535" s="175" t="str" cm="1">
        <f t="array" ref="AQ1535">_xlfn.IFS(OR($G1535="公衆街路灯A",$G1535="定額電灯"),$G1535&amp;AP1535,COUNTIF(G1535,"*従量電灯*"),G1535,1,"-")</f>
        <v>従量電灯</v>
      </c>
      <c r="AR1535" s="176" t="str" cm="1">
        <f t="array" ref="AR1535">_xlfn.IFS($AN1535=0,"-",OR($AH1535="対象外",$AH1535="-"),"-",OR($G1535="公衆街路灯A",$G1535="定額電灯"),_xlfn.XLOOKUP($AQ1535,削除禁止_電灯料金!$B:$B,削除禁止_電灯料金!$E:$E,0),1,"-")</f>
        <v>-</v>
      </c>
      <c r="AS1535" s="177" t="str" cm="1">
        <f t="array" ref="AS1535">_xlfn.IFS($AR1535="-","-",OR($G1535="公衆街路灯A",$G1535="定額電灯"),_xlfn.XLOOKUP(AQ1535,削除禁止_電灯料金!$B:$B,削除禁止_電灯料金!$D:$D,0),1,"-")</f>
        <v>-</v>
      </c>
      <c r="AT1535" s="176">
        <f>IFERROR(IF(OR($G1535="公衆街路灯A",$G1535="定額電灯"),"-",ROUND((_xlfn.XLOOKUP($AQ1535,削除禁止_電灯料金!$B:$B,削除禁止_電灯料金!$E:$E)*AM1535/1000*$K1535*$L1535/12),2)),"-")</f>
        <v>0</v>
      </c>
      <c r="AU1535" s="177">
        <f>IFERROR(IF(OR($G1535="公衆街路灯A",$G1535="定額電灯"),"-",ROUND((AM1535/1000*$K1535*$L1535/12)*_xlfn.XLOOKUP($A1535,削除禁止_電灯料金!K:K,削除禁止_電灯料金!M:M,"-"),2)),"-")</f>
        <v>0</v>
      </c>
      <c r="AV1535" s="178">
        <f>IFERROR(IF(OR($G1535="公衆街路灯A",$G1535="定額電灯"),ROUND((((AR1535+AS1535)*AN1535))*12*_xlfn.XLOOKUP($A1535,削除禁止_電灯料金!K:K,削除禁止_電灯料金!N:N),0),ROUND((AT1535+AU1535)*AN1535*12*_xlfn.XLOOKUP($A1535,削除禁止_電灯料金!K:K,削除禁止_電灯料金!N:N),0)),0)</f>
        <v>0</v>
      </c>
      <c r="AW1535" s="145"/>
    </row>
    <row r="1536" spans="1:49" ht="30" customHeight="1">
      <c r="A1536" s="1">
        <v>25</v>
      </c>
      <c r="B1536" s="319" t="s">
        <v>1534</v>
      </c>
      <c r="C1536" s="42"/>
      <c r="D1536" s="146" t="s">
        <v>1536</v>
      </c>
      <c r="E1536" s="147" t="s">
        <v>71</v>
      </c>
      <c r="F1536" s="148" t="s">
        <v>301</v>
      </c>
      <c r="G1536" s="148" t="s">
        <v>73</v>
      </c>
      <c r="H1536" s="149"/>
      <c r="I1536" s="150"/>
      <c r="J1536" s="151"/>
      <c r="K1536" s="213">
        <v>10</v>
      </c>
      <c r="L1536" s="214">
        <v>246</v>
      </c>
      <c r="M1536" s="154" t="s">
        <v>1506</v>
      </c>
      <c r="N1536" s="119" t="s">
        <v>172</v>
      </c>
      <c r="O1536" s="120">
        <v>1</v>
      </c>
      <c r="P1536" s="155" t="s">
        <v>249</v>
      </c>
      <c r="Q1536" s="155">
        <v>0</v>
      </c>
      <c r="R1536" s="155">
        <v>0</v>
      </c>
      <c r="S1536" s="156" t="s">
        <v>211</v>
      </c>
      <c r="T1536" s="156">
        <v>0</v>
      </c>
      <c r="U1536" s="156" t="s">
        <v>1465</v>
      </c>
      <c r="V1536" s="157">
        <v>0</v>
      </c>
      <c r="W1536" s="158">
        <v>54</v>
      </c>
      <c r="X1536" s="159">
        <v>1</v>
      </c>
      <c r="Y1536" s="160">
        <v>1</v>
      </c>
      <c r="Z1536" s="161">
        <f t="shared" si="458"/>
        <v>11.07</v>
      </c>
      <c r="AA1536" s="155">
        <v>0</v>
      </c>
      <c r="AB1536" s="162" t="s">
        <v>80</v>
      </c>
      <c r="AC1536" s="163" t="s">
        <v>56</v>
      </c>
      <c r="AD1536" s="164" t="s">
        <v>56</v>
      </c>
      <c r="AE1536" s="163" t="s">
        <v>56</v>
      </c>
      <c r="AF1536" s="164">
        <f t="shared" si="459"/>
        <v>332.1</v>
      </c>
      <c r="AG1536" s="165">
        <f t="shared" si="460"/>
        <v>39852</v>
      </c>
      <c r="AH1536" s="166" t="s">
        <v>81</v>
      </c>
      <c r="AI1536" s="167"/>
      <c r="AJ1536" s="168"/>
      <c r="AK1536" s="169"/>
      <c r="AL1536" s="170"/>
      <c r="AM1536" s="171"/>
      <c r="AN1536" s="172"/>
      <c r="AO1536" s="173">
        <f t="shared" si="461"/>
        <v>0</v>
      </c>
      <c r="AP1536" s="174" t="s">
        <v>82</v>
      </c>
      <c r="AQ1536" s="175" t="str" cm="1">
        <f t="array" ref="AQ1536">_xlfn.IFS(OR($G1536="公衆街路灯A",$G1536="定額電灯"),$G1536&amp;AP1536,COUNTIF(G1536,"*従量電灯*"),G1536,1,"-")</f>
        <v>従量電灯</v>
      </c>
      <c r="AR1536" s="176" t="str" cm="1">
        <f t="array" ref="AR1536">_xlfn.IFS($AN1536=0,"-",OR($AH1536="対象外",$AH1536="-"),"-",OR($G1536="公衆街路灯A",$G1536="定額電灯"),_xlfn.XLOOKUP($AQ1536,削除禁止_電灯料金!$B:$B,削除禁止_電灯料金!$E:$E,0),1,"-")</f>
        <v>-</v>
      </c>
      <c r="AS1536" s="177" t="str" cm="1">
        <f t="array" ref="AS1536">_xlfn.IFS($AR1536="-","-",OR($G1536="公衆街路灯A",$G1536="定額電灯"),_xlfn.XLOOKUP(AQ1536,削除禁止_電灯料金!$B:$B,削除禁止_電灯料金!$D:$D,0),1,"-")</f>
        <v>-</v>
      </c>
      <c r="AT1536" s="176">
        <f>IFERROR(IF(OR($G1536="公衆街路灯A",$G1536="定額電灯"),"-",ROUND((_xlfn.XLOOKUP($AQ1536,削除禁止_電灯料金!$B:$B,削除禁止_電灯料金!$E:$E)*AM1536/1000*$K1536*$L1536/12),2)),"-")</f>
        <v>0</v>
      </c>
      <c r="AU1536" s="177">
        <f>IFERROR(IF(OR($G1536="公衆街路灯A",$G1536="定額電灯"),"-",ROUND((AM1536/1000*$K1536*$L1536/12)*_xlfn.XLOOKUP($A1536,削除禁止_電灯料金!K:K,削除禁止_電灯料金!M:M,"-"),2)),"-")</f>
        <v>0</v>
      </c>
      <c r="AV1536" s="178">
        <f>IFERROR(IF(OR($G1536="公衆街路灯A",$G1536="定額電灯"),ROUND((((AR1536+AS1536)*AN1536))*12*_xlfn.XLOOKUP($A1536,削除禁止_電灯料金!K:K,削除禁止_電灯料金!N:N),0),ROUND((AT1536+AU1536)*AN1536*12*_xlfn.XLOOKUP($A1536,削除禁止_電灯料金!K:K,削除禁止_電灯料金!N:N),0)),0)</f>
        <v>0</v>
      </c>
      <c r="AW1536" s="145"/>
    </row>
    <row r="1537" spans="1:49" ht="30" customHeight="1">
      <c r="A1537" s="1">
        <v>25</v>
      </c>
      <c r="B1537" s="319" t="s">
        <v>1534</v>
      </c>
      <c r="C1537" s="42"/>
      <c r="D1537" s="146" t="s">
        <v>1536</v>
      </c>
      <c r="E1537" s="147" t="s">
        <v>71</v>
      </c>
      <c r="F1537" s="148" t="s">
        <v>1448</v>
      </c>
      <c r="G1537" s="148" t="s">
        <v>73</v>
      </c>
      <c r="H1537" s="149" t="s">
        <v>1539</v>
      </c>
      <c r="I1537" s="150"/>
      <c r="J1537" s="151"/>
      <c r="K1537" s="213">
        <v>10</v>
      </c>
      <c r="L1537" s="214">
        <v>246</v>
      </c>
      <c r="M1537" s="154" t="s">
        <v>1540</v>
      </c>
      <c r="N1537" s="119" t="s">
        <v>331</v>
      </c>
      <c r="O1537" s="120">
        <v>1</v>
      </c>
      <c r="P1537" s="155" t="s">
        <v>135</v>
      </c>
      <c r="Q1537" s="155">
        <v>0</v>
      </c>
      <c r="R1537" s="155">
        <v>0</v>
      </c>
      <c r="S1537" s="156" t="s">
        <v>332</v>
      </c>
      <c r="T1537" s="156">
        <v>0</v>
      </c>
      <c r="U1537" s="156">
        <v>0</v>
      </c>
      <c r="V1537" s="157">
        <v>0</v>
      </c>
      <c r="W1537" s="158">
        <v>28</v>
      </c>
      <c r="X1537" s="159">
        <v>1</v>
      </c>
      <c r="Y1537" s="160">
        <v>1</v>
      </c>
      <c r="Z1537" s="161">
        <f t="shared" si="458"/>
        <v>5.74</v>
      </c>
      <c r="AA1537" s="155">
        <v>0</v>
      </c>
      <c r="AB1537" s="162" t="s">
        <v>80</v>
      </c>
      <c r="AC1537" s="163" t="s">
        <v>56</v>
      </c>
      <c r="AD1537" s="164" t="s">
        <v>56</v>
      </c>
      <c r="AE1537" s="163" t="s">
        <v>56</v>
      </c>
      <c r="AF1537" s="164">
        <f t="shared" si="459"/>
        <v>172.20000000000002</v>
      </c>
      <c r="AG1537" s="165">
        <f t="shared" si="460"/>
        <v>20664.000000000004</v>
      </c>
      <c r="AH1537" s="166" t="s">
        <v>81</v>
      </c>
      <c r="AI1537" s="167"/>
      <c r="AJ1537" s="168"/>
      <c r="AK1537" s="169"/>
      <c r="AL1537" s="170"/>
      <c r="AM1537" s="171"/>
      <c r="AN1537" s="172"/>
      <c r="AO1537" s="173">
        <f t="shared" si="461"/>
        <v>0</v>
      </c>
      <c r="AP1537" s="174" t="s">
        <v>82</v>
      </c>
      <c r="AQ1537" s="175" t="str" cm="1">
        <f t="array" ref="AQ1537">_xlfn.IFS(OR($G1537="公衆街路灯A",$G1537="定額電灯"),$G1537&amp;AP1537,COUNTIF(G1537,"*従量電灯*"),G1537,1,"-")</f>
        <v>従量電灯</v>
      </c>
      <c r="AR1537" s="176" t="str" cm="1">
        <f t="array" ref="AR1537">_xlfn.IFS($AN1537=0,"-",OR($AH1537="対象外",$AH1537="-"),"-",OR($G1537="公衆街路灯A",$G1537="定額電灯"),_xlfn.XLOOKUP($AQ1537,削除禁止_電灯料金!$B:$B,削除禁止_電灯料金!$E:$E,0),1,"-")</f>
        <v>-</v>
      </c>
      <c r="AS1537" s="177" t="str" cm="1">
        <f t="array" ref="AS1537">_xlfn.IFS($AR1537="-","-",OR($G1537="公衆街路灯A",$G1537="定額電灯"),_xlfn.XLOOKUP(AQ1537,削除禁止_電灯料金!$B:$B,削除禁止_電灯料金!$D:$D,0),1,"-")</f>
        <v>-</v>
      </c>
      <c r="AT1537" s="176">
        <f>IFERROR(IF(OR($G1537="公衆街路灯A",$G1537="定額電灯"),"-",ROUND((_xlfn.XLOOKUP($AQ1537,削除禁止_電灯料金!$B:$B,削除禁止_電灯料金!$E:$E)*AM1537/1000*$K1537*$L1537/12),2)),"-")</f>
        <v>0</v>
      </c>
      <c r="AU1537" s="177">
        <f>IFERROR(IF(OR($G1537="公衆街路灯A",$G1537="定額電灯"),"-",ROUND((AM1537/1000*$K1537*$L1537/12)*_xlfn.XLOOKUP($A1537,削除禁止_電灯料金!K:K,削除禁止_電灯料金!M:M,"-"),2)),"-")</f>
        <v>0</v>
      </c>
      <c r="AV1537" s="178">
        <f>IFERROR(IF(OR($G1537="公衆街路灯A",$G1537="定額電灯"),ROUND((((AR1537+AS1537)*AN1537))*12*_xlfn.XLOOKUP($A1537,削除禁止_電灯料金!K:K,削除禁止_電灯料金!N:N),0),ROUND((AT1537+AU1537)*AN1537*12*_xlfn.XLOOKUP($A1537,削除禁止_電灯料金!K:K,削除禁止_電灯料金!N:N),0)),0)</f>
        <v>0</v>
      </c>
      <c r="AW1537" s="145"/>
    </row>
    <row r="1538" spans="1:49" ht="30" customHeight="1">
      <c r="A1538" s="1">
        <v>25</v>
      </c>
      <c r="B1538" s="319" t="s">
        <v>1534</v>
      </c>
      <c r="C1538" s="42"/>
      <c r="D1538" s="146" t="s">
        <v>1541</v>
      </c>
      <c r="E1538" s="147" t="s">
        <v>71</v>
      </c>
      <c r="F1538" s="148" t="s">
        <v>1542</v>
      </c>
      <c r="G1538" s="148" t="s">
        <v>73</v>
      </c>
      <c r="H1538" s="149"/>
      <c r="I1538" s="150"/>
      <c r="J1538" s="151"/>
      <c r="K1538" s="213">
        <v>12</v>
      </c>
      <c r="L1538" s="214">
        <v>365</v>
      </c>
      <c r="M1538" s="154" t="s">
        <v>1543</v>
      </c>
      <c r="N1538" s="119" t="s">
        <v>172</v>
      </c>
      <c r="O1538" s="120">
        <v>1</v>
      </c>
      <c r="P1538" s="155" t="s">
        <v>450</v>
      </c>
      <c r="Q1538" s="155">
        <v>0</v>
      </c>
      <c r="R1538" s="155">
        <v>0</v>
      </c>
      <c r="S1538" s="156">
        <v>0</v>
      </c>
      <c r="T1538" s="156">
        <v>0</v>
      </c>
      <c r="U1538" s="156" t="s">
        <v>1465</v>
      </c>
      <c r="V1538" s="157">
        <v>0</v>
      </c>
      <c r="W1538" s="158">
        <v>36</v>
      </c>
      <c r="X1538" s="159">
        <v>2</v>
      </c>
      <c r="Y1538" s="160">
        <v>2</v>
      </c>
      <c r="Z1538" s="161">
        <f t="shared" si="458"/>
        <v>26.28</v>
      </c>
      <c r="AA1538" s="155">
        <v>0</v>
      </c>
      <c r="AB1538" s="162" t="s">
        <v>80</v>
      </c>
      <c r="AC1538" s="163" t="s">
        <v>56</v>
      </c>
      <c r="AD1538" s="164" t="s">
        <v>56</v>
      </c>
      <c r="AE1538" s="163" t="s">
        <v>56</v>
      </c>
      <c r="AF1538" s="164">
        <f t="shared" si="459"/>
        <v>394.20000000000005</v>
      </c>
      <c r="AG1538" s="165">
        <f t="shared" si="460"/>
        <v>94608.000000000015</v>
      </c>
      <c r="AH1538" s="166" t="s">
        <v>81</v>
      </c>
      <c r="AI1538" s="167"/>
      <c r="AJ1538" s="168"/>
      <c r="AK1538" s="169"/>
      <c r="AL1538" s="170"/>
      <c r="AM1538" s="171"/>
      <c r="AN1538" s="172"/>
      <c r="AO1538" s="173">
        <f t="shared" si="461"/>
        <v>0</v>
      </c>
      <c r="AP1538" s="174" t="s">
        <v>82</v>
      </c>
      <c r="AQ1538" s="175" t="str" cm="1">
        <f t="array" ref="AQ1538">_xlfn.IFS(OR($G1538="公衆街路灯A",$G1538="定額電灯"),$G1538&amp;AP1538,COUNTIF(G1538,"*従量電灯*"),G1538,1,"-")</f>
        <v>従量電灯</v>
      </c>
      <c r="AR1538" s="176" t="str" cm="1">
        <f t="array" ref="AR1538">_xlfn.IFS($AN1538=0,"-",OR($AH1538="対象外",$AH1538="-"),"-",OR($G1538="公衆街路灯A",$G1538="定額電灯"),_xlfn.XLOOKUP($AQ1538,削除禁止_電灯料金!$B:$B,削除禁止_電灯料金!$E:$E,0),1,"-")</f>
        <v>-</v>
      </c>
      <c r="AS1538" s="177" t="str" cm="1">
        <f t="array" ref="AS1538">_xlfn.IFS($AR1538="-","-",OR($G1538="公衆街路灯A",$G1538="定額電灯"),_xlfn.XLOOKUP(AQ1538,削除禁止_電灯料金!$B:$B,削除禁止_電灯料金!$D:$D,0),1,"-")</f>
        <v>-</v>
      </c>
      <c r="AT1538" s="176">
        <f>IFERROR(IF(OR($G1538="公衆街路灯A",$G1538="定額電灯"),"-",ROUND((_xlfn.XLOOKUP($AQ1538,削除禁止_電灯料金!$B:$B,削除禁止_電灯料金!$E:$E)*AM1538/1000*$K1538*$L1538/12),2)),"-")</f>
        <v>0</v>
      </c>
      <c r="AU1538" s="177">
        <f>IFERROR(IF(OR($G1538="公衆街路灯A",$G1538="定額電灯"),"-",ROUND((AM1538/1000*$K1538*$L1538/12)*_xlfn.XLOOKUP($A1538,削除禁止_電灯料金!K:K,削除禁止_電灯料金!M:M,"-"),2)),"-")</f>
        <v>0</v>
      </c>
      <c r="AV1538" s="178">
        <f>IFERROR(IF(OR($G1538="公衆街路灯A",$G1538="定額電灯"),ROUND((((AR1538+AS1538)*AN1538))*12*_xlfn.XLOOKUP($A1538,削除禁止_電灯料金!K:K,削除禁止_電灯料金!N:N),0),ROUND((AT1538+AU1538)*AN1538*12*_xlfn.XLOOKUP($A1538,削除禁止_電灯料金!K:K,削除禁止_電灯料金!N:N),0)),0)</f>
        <v>0</v>
      </c>
      <c r="AW1538" s="145"/>
    </row>
    <row r="1539" spans="1:49" ht="30" customHeight="1">
      <c r="A1539" s="1">
        <v>25</v>
      </c>
      <c r="B1539" s="319" t="s">
        <v>1534</v>
      </c>
      <c r="C1539" s="42"/>
      <c r="D1539" s="146" t="s">
        <v>1541</v>
      </c>
      <c r="E1539" s="147" t="s">
        <v>71</v>
      </c>
      <c r="F1539" s="148" t="s">
        <v>1444</v>
      </c>
      <c r="G1539" s="148" t="s">
        <v>73</v>
      </c>
      <c r="H1539" s="149"/>
      <c r="I1539" s="150"/>
      <c r="J1539" s="151"/>
      <c r="K1539" s="213">
        <v>12</v>
      </c>
      <c r="L1539" s="214">
        <v>365</v>
      </c>
      <c r="M1539" s="154" t="s">
        <v>1544</v>
      </c>
      <c r="N1539" s="119" t="s">
        <v>134</v>
      </c>
      <c r="O1539" s="120">
        <v>2</v>
      </c>
      <c r="P1539" s="155" t="s">
        <v>135</v>
      </c>
      <c r="Q1539" s="155">
        <v>0</v>
      </c>
      <c r="R1539" s="155">
        <v>0</v>
      </c>
      <c r="S1539" s="156">
        <v>0</v>
      </c>
      <c r="T1539" s="156">
        <v>0</v>
      </c>
      <c r="U1539" s="156">
        <v>0</v>
      </c>
      <c r="V1539" s="157">
        <v>0</v>
      </c>
      <c r="W1539" s="158">
        <v>28</v>
      </c>
      <c r="X1539" s="159">
        <v>1</v>
      </c>
      <c r="Y1539" s="160">
        <v>2</v>
      </c>
      <c r="Z1539" s="161">
        <f t="shared" si="458"/>
        <v>20.440000000000001</v>
      </c>
      <c r="AA1539" s="155">
        <v>0</v>
      </c>
      <c r="AB1539" s="162" t="s">
        <v>80</v>
      </c>
      <c r="AC1539" s="163" t="s">
        <v>56</v>
      </c>
      <c r="AD1539" s="164" t="s">
        <v>56</v>
      </c>
      <c r="AE1539" s="163" t="s">
        <v>56</v>
      </c>
      <c r="AF1539" s="164">
        <f t="shared" si="459"/>
        <v>306.60000000000002</v>
      </c>
      <c r="AG1539" s="165">
        <f t="shared" si="460"/>
        <v>73584</v>
      </c>
      <c r="AH1539" s="166" t="s">
        <v>81</v>
      </c>
      <c r="AI1539" s="167"/>
      <c r="AJ1539" s="168"/>
      <c r="AK1539" s="169"/>
      <c r="AL1539" s="170"/>
      <c r="AM1539" s="171"/>
      <c r="AN1539" s="172"/>
      <c r="AO1539" s="173">
        <f t="shared" si="461"/>
        <v>0</v>
      </c>
      <c r="AP1539" s="174" t="s">
        <v>82</v>
      </c>
      <c r="AQ1539" s="175" t="str" cm="1">
        <f t="array" ref="AQ1539">_xlfn.IFS(OR($G1539="公衆街路灯A",$G1539="定額電灯"),$G1539&amp;AP1539,COUNTIF(G1539,"*従量電灯*"),G1539,1,"-")</f>
        <v>従量電灯</v>
      </c>
      <c r="AR1539" s="176" t="str" cm="1">
        <f t="array" ref="AR1539">_xlfn.IFS($AN1539=0,"-",OR($AH1539="対象外",$AH1539="-"),"-",OR($G1539="公衆街路灯A",$G1539="定額電灯"),_xlfn.XLOOKUP($AQ1539,削除禁止_電灯料金!$B:$B,削除禁止_電灯料金!$E:$E,0),1,"-")</f>
        <v>-</v>
      </c>
      <c r="AS1539" s="177" t="str" cm="1">
        <f t="array" ref="AS1539">_xlfn.IFS($AR1539="-","-",OR($G1539="公衆街路灯A",$G1539="定額電灯"),_xlfn.XLOOKUP(AQ1539,削除禁止_電灯料金!$B:$B,削除禁止_電灯料金!$D:$D,0),1,"-")</f>
        <v>-</v>
      </c>
      <c r="AT1539" s="176">
        <f>IFERROR(IF(OR($G1539="公衆街路灯A",$G1539="定額電灯"),"-",ROUND((_xlfn.XLOOKUP($AQ1539,削除禁止_電灯料金!$B:$B,削除禁止_電灯料金!$E:$E)*AM1539/1000*$K1539*$L1539/12),2)),"-")</f>
        <v>0</v>
      </c>
      <c r="AU1539" s="177">
        <f>IFERROR(IF(OR($G1539="公衆街路灯A",$G1539="定額電灯"),"-",ROUND((AM1539/1000*$K1539*$L1539/12)*_xlfn.XLOOKUP($A1539,削除禁止_電灯料金!K:K,削除禁止_電灯料金!M:M,"-"),2)),"-")</f>
        <v>0</v>
      </c>
      <c r="AV1539" s="178">
        <f>IFERROR(IF(OR($G1539="公衆街路灯A",$G1539="定額電灯"),ROUND((((AR1539+AS1539)*AN1539))*12*_xlfn.XLOOKUP($A1539,削除禁止_電灯料金!K:K,削除禁止_電灯料金!N:N),0),ROUND((AT1539+AU1539)*AN1539*12*_xlfn.XLOOKUP($A1539,削除禁止_電灯料金!K:K,削除禁止_電灯料金!N:N),0)),0)</f>
        <v>0</v>
      </c>
      <c r="AW1539" s="145"/>
    </row>
    <row r="1540" spans="1:49" ht="30" customHeight="1">
      <c r="A1540" s="1">
        <v>25</v>
      </c>
      <c r="B1540" s="319" t="s">
        <v>1534</v>
      </c>
      <c r="C1540" s="42"/>
      <c r="D1540" s="146" t="s">
        <v>1541</v>
      </c>
      <c r="E1540" s="147" t="s">
        <v>71</v>
      </c>
      <c r="F1540" s="148" t="s">
        <v>1545</v>
      </c>
      <c r="G1540" s="148" t="s">
        <v>73</v>
      </c>
      <c r="H1540" s="149"/>
      <c r="I1540" s="150"/>
      <c r="J1540" s="151"/>
      <c r="K1540" s="213">
        <v>12</v>
      </c>
      <c r="L1540" s="214">
        <v>365</v>
      </c>
      <c r="M1540" s="154" t="s">
        <v>1546</v>
      </c>
      <c r="N1540" s="119" t="s">
        <v>134</v>
      </c>
      <c r="O1540" s="120">
        <v>1</v>
      </c>
      <c r="P1540" s="155" t="s">
        <v>111</v>
      </c>
      <c r="Q1540" s="155">
        <v>0</v>
      </c>
      <c r="R1540" s="155">
        <v>0</v>
      </c>
      <c r="S1540" s="156">
        <v>0</v>
      </c>
      <c r="T1540" s="156">
        <v>0</v>
      </c>
      <c r="U1540" s="156">
        <v>0</v>
      </c>
      <c r="V1540" s="157">
        <v>0</v>
      </c>
      <c r="W1540" s="158">
        <v>48</v>
      </c>
      <c r="X1540" s="159">
        <v>1</v>
      </c>
      <c r="Y1540" s="160">
        <v>1</v>
      </c>
      <c r="Z1540" s="161">
        <f t="shared" si="458"/>
        <v>17.52</v>
      </c>
      <c r="AA1540" s="155">
        <v>0</v>
      </c>
      <c r="AB1540" s="162" t="s">
        <v>80</v>
      </c>
      <c r="AC1540" s="163" t="s">
        <v>56</v>
      </c>
      <c r="AD1540" s="164" t="s">
        <v>56</v>
      </c>
      <c r="AE1540" s="163" t="s">
        <v>56</v>
      </c>
      <c r="AF1540" s="164">
        <f t="shared" si="459"/>
        <v>525.6</v>
      </c>
      <c r="AG1540" s="165">
        <f t="shared" si="460"/>
        <v>63072</v>
      </c>
      <c r="AH1540" s="166" t="s">
        <v>113</v>
      </c>
      <c r="AI1540" s="167"/>
      <c r="AJ1540" s="168"/>
      <c r="AK1540" s="169"/>
      <c r="AL1540" s="170"/>
      <c r="AM1540" s="171"/>
      <c r="AN1540" s="172"/>
      <c r="AO1540" s="173">
        <f t="shared" si="461"/>
        <v>0</v>
      </c>
      <c r="AP1540" s="174" t="s">
        <v>82</v>
      </c>
      <c r="AQ1540" s="175" t="str" cm="1">
        <f t="array" ref="AQ1540">_xlfn.IFS(OR($G1540="公衆街路灯A",$G1540="定額電灯"),$G1540&amp;AP1540,COUNTIF(G1540,"*従量電灯*"),G1540,1,"-")</f>
        <v>従量電灯</v>
      </c>
      <c r="AR1540" s="176" t="str" cm="1">
        <f t="array" ref="AR1540">_xlfn.IFS($AN1540=0,"-",OR($AH1540="対象外",$AH1540="-"),"-",OR($G1540="公衆街路灯A",$G1540="定額電灯"),_xlfn.XLOOKUP($AQ1540,削除禁止_電灯料金!$B:$B,削除禁止_電灯料金!$E:$E,0),1,"-")</f>
        <v>-</v>
      </c>
      <c r="AS1540" s="177" t="str" cm="1">
        <f t="array" ref="AS1540">_xlfn.IFS($AR1540="-","-",OR($G1540="公衆街路灯A",$G1540="定額電灯"),_xlfn.XLOOKUP(AQ1540,削除禁止_電灯料金!$B:$B,削除禁止_電灯料金!$D:$D,0),1,"-")</f>
        <v>-</v>
      </c>
      <c r="AT1540" s="176">
        <f>IFERROR(IF(OR($G1540="公衆街路灯A",$G1540="定額電灯"),"-",ROUND((_xlfn.XLOOKUP($AQ1540,削除禁止_電灯料金!$B:$B,削除禁止_電灯料金!$E:$E)*AM1540/1000*$K1540*$L1540/12),2)),"-")</f>
        <v>0</v>
      </c>
      <c r="AU1540" s="177">
        <f>IFERROR(IF(OR($G1540="公衆街路灯A",$G1540="定額電灯"),"-",ROUND((AM1540/1000*$K1540*$L1540/12)*_xlfn.XLOOKUP($A1540,削除禁止_電灯料金!K:K,削除禁止_電灯料金!M:M,"-"),2)),"-")</f>
        <v>0</v>
      </c>
      <c r="AV1540" s="178">
        <f>IFERROR(IF(OR($G1540="公衆街路灯A",$G1540="定額電灯"),ROUND((((AR1540+AS1540)*AN1540))*12*_xlfn.XLOOKUP($A1540,削除禁止_電灯料金!K:K,削除禁止_電灯料金!N:N),0),ROUND((AT1540+AU1540)*AN1540*12*_xlfn.XLOOKUP($A1540,削除禁止_電灯料金!K:K,削除禁止_電灯料金!N:N),0)),0)</f>
        <v>0</v>
      </c>
      <c r="AW1540" s="145"/>
    </row>
    <row r="1541" spans="1:49" ht="30" customHeight="1">
      <c r="A1541" s="1">
        <v>25</v>
      </c>
      <c r="B1541" s="319" t="s">
        <v>1534</v>
      </c>
      <c r="C1541" s="42"/>
      <c r="D1541" s="146" t="s">
        <v>1541</v>
      </c>
      <c r="E1541" s="147" t="s">
        <v>71</v>
      </c>
      <c r="F1541" s="148" t="s">
        <v>1547</v>
      </c>
      <c r="G1541" s="148" t="s">
        <v>73</v>
      </c>
      <c r="H1541" s="149"/>
      <c r="I1541" s="150"/>
      <c r="J1541" s="151"/>
      <c r="K1541" s="213">
        <v>12</v>
      </c>
      <c r="L1541" s="214">
        <v>365</v>
      </c>
      <c r="M1541" s="154" t="s">
        <v>1544</v>
      </c>
      <c r="N1541" s="119" t="s">
        <v>134</v>
      </c>
      <c r="O1541" s="120">
        <v>2</v>
      </c>
      <c r="P1541" s="155" t="s">
        <v>135</v>
      </c>
      <c r="Q1541" s="155">
        <v>0</v>
      </c>
      <c r="R1541" s="155">
        <v>0</v>
      </c>
      <c r="S1541" s="156">
        <v>0</v>
      </c>
      <c r="T1541" s="156">
        <v>0</v>
      </c>
      <c r="U1541" s="156">
        <v>0</v>
      </c>
      <c r="V1541" s="157">
        <v>0</v>
      </c>
      <c r="W1541" s="158">
        <v>28</v>
      </c>
      <c r="X1541" s="159">
        <v>1</v>
      </c>
      <c r="Y1541" s="160">
        <v>2</v>
      </c>
      <c r="Z1541" s="161">
        <f t="shared" si="458"/>
        <v>20.440000000000001</v>
      </c>
      <c r="AA1541" s="155">
        <v>0</v>
      </c>
      <c r="AB1541" s="162" t="s">
        <v>80</v>
      </c>
      <c r="AC1541" s="163" t="s">
        <v>56</v>
      </c>
      <c r="AD1541" s="164" t="s">
        <v>56</v>
      </c>
      <c r="AE1541" s="163" t="s">
        <v>56</v>
      </c>
      <c r="AF1541" s="164">
        <f t="shared" si="459"/>
        <v>306.60000000000002</v>
      </c>
      <c r="AG1541" s="165">
        <f t="shared" si="460"/>
        <v>73584</v>
      </c>
      <c r="AH1541" s="166" t="s">
        <v>81</v>
      </c>
      <c r="AI1541" s="167"/>
      <c r="AJ1541" s="168"/>
      <c r="AK1541" s="169"/>
      <c r="AL1541" s="170"/>
      <c r="AM1541" s="171"/>
      <c r="AN1541" s="172"/>
      <c r="AO1541" s="173">
        <f t="shared" si="461"/>
        <v>0</v>
      </c>
      <c r="AP1541" s="174" t="s">
        <v>82</v>
      </c>
      <c r="AQ1541" s="175" t="str" cm="1">
        <f t="array" ref="AQ1541">_xlfn.IFS(OR($G1541="公衆街路灯A",$G1541="定額電灯"),$G1541&amp;AP1541,COUNTIF(G1541,"*従量電灯*"),G1541,1,"-")</f>
        <v>従量電灯</v>
      </c>
      <c r="AR1541" s="176" t="str" cm="1">
        <f t="array" ref="AR1541">_xlfn.IFS($AN1541=0,"-",OR($AH1541="対象外",$AH1541="-"),"-",OR($G1541="公衆街路灯A",$G1541="定額電灯"),_xlfn.XLOOKUP($AQ1541,削除禁止_電灯料金!$B:$B,削除禁止_電灯料金!$E:$E,0),1,"-")</f>
        <v>-</v>
      </c>
      <c r="AS1541" s="177" t="str" cm="1">
        <f t="array" ref="AS1541">_xlfn.IFS($AR1541="-","-",OR($G1541="公衆街路灯A",$G1541="定額電灯"),_xlfn.XLOOKUP(AQ1541,削除禁止_電灯料金!$B:$B,削除禁止_電灯料金!$D:$D,0),1,"-")</f>
        <v>-</v>
      </c>
      <c r="AT1541" s="176">
        <f>IFERROR(IF(OR($G1541="公衆街路灯A",$G1541="定額電灯"),"-",ROUND((_xlfn.XLOOKUP($AQ1541,削除禁止_電灯料金!$B:$B,削除禁止_電灯料金!$E:$E)*AM1541/1000*$K1541*$L1541/12),2)),"-")</f>
        <v>0</v>
      </c>
      <c r="AU1541" s="177">
        <f>IFERROR(IF(OR($G1541="公衆街路灯A",$G1541="定額電灯"),"-",ROUND((AM1541/1000*$K1541*$L1541/12)*_xlfn.XLOOKUP($A1541,削除禁止_電灯料金!K:K,削除禁止_電灯料金!M:M,"-"),2)),"-")</f>
        <v>0</v>
      </c>
      <c r="AV1541" s="178">
        <f>IFERROR(IF(OR($G1541="公衆街路灯A",$G1541="定額電灯"),ROUND((((AR1541+AS1541)*AN1541))*12*_xlfn.XLOOKUP($A1541,削除禁止_電灯料金!K:K,削除禁止_電灯料金!N:N),0),ROUND((AT1541+AU1541)*AN1541*12*_xlfn.XLOOKUP($A1541,削除禁止_電灯料金!K:K,削除禁止_電灯料金!N:N),0)),0)</f>
        <v>0</v>
      </c>
      <c r="AW1541" s="145"/>
    </row>
    <row r="1542" spans="1:49" ht="30" customHeight="1">
      <c r="A1542" s="1">
        <v>25</v>
      </c>
      <c r="B1542" s="319" t="s">
        <v>1534</v>
      </c>
      <c r="C1542" s="42"/>
      <c r="D1542" s="146" t="s">
        <v>1541</v>
      </c>
      <c r="E1542" s="147" t="s">
        <v>71</v>
      </c>
      <c r="F1542" s="148" t="s">
        <v>1548</v>
      </c>
      <c r="G1542" s="148" t="s">
        <v>73</v>
      </c>
      <c r="H1542" s="149"/>
      <c r="I1542" s="150"/>
      <c r="J1542" s="151"/>
      <c r="K1542" s="213">
        <v>12</v>
      </c>
      <c r="L1542" s="214">
        <v>365</v>
      </c>
      <c r="M1542" s="154" t="s">
        <v>1544</v>
      </c>
      <c r="N1542" s="119" t="s">
        <v>134</v>
      </c>
      <c r="O1542" s="120">
        <v>2</v>
      </c>
      <c r="P1542" s="155" t="s">
        <v>135</v>
      </c>
      <c r="Q1542" s="155">
        <v>0</v>
      </c>
      <c r="R1542" s="155">
        <v>0</v>
      </c>
      <c r="S1542" s="156">
        <v>0</v>
      </c>
      <c r="T1542" s="156">
        <v>0</v>
      </c>
      <c r="U1542" s="156">
        <v>0</v>
      </c>
      <c r="V1542" s="157">
        <v>0</v>
      </c>
      <c r="W1542" s="158">
        <v>28</v>
      </c>
      <c r="X1542" s="159">
        <v>1</v>
      </c>
      <c r="Y1542" s="160">
        <v>2</v>
      </c>
      <c r="Z1542" s="161">
        <f t="shared" si="458"/>
        <v>20.440000000000001</v>
      </c>
      <c r="AA1542" s="155">
        <v>0</v>
      </c>
      <c r="AB1542" s="162" t="s">
        <v>80</v>
      </c>
      <c r="AC1542" s="163" t="s">
        <v>56</v>
      </c>
      <c r="AD1542" s="164" t="s">
        <v>56</v>
      </c>
      <c r="AE1542" s="163" t="s">
        <v>56</v>
      </c>
      <c r="AF1542" s="164">
        <f t="shared" si="459"/>
        <v>306.60000000000002</v>
      </c>
      <c r="AG1542" s="165">
        <f t="shared" si="460"/>
        <v>73584</v>
      </c>
      <c r="AH1542" s="166" t="s">
        <v>81</v>
      </c>
      <c r="AI1542" s="167"/>
      <c r="AJ1542" s="168"/>
      <c r="AK1542" s="169"/>
      <c r="AL1542" s="170"/>
      <c r="AM1542" s="171"/>
      <c r="AN1542" s="172"/>
      <c r="AO1542" s="173">
        <f t="shared" si="461"/>
        <v>0</v>
      </c>
      <c r="AP1542" s="174" t="s">
        <v>82</v>
      </c>
      <c r="AQ1542" s="175" t="str" cm="1">
        <f t="array" ref="AQ1542">_xlfn.IFS(OR($G1542="公衆街路灯A",$G1542="定額電灯"),$G1542&amp;AP1542,COUNTIF(G1542,"*従量電灯*"),G1542,1,"-")</f>
        <v>従量電灯</v>
      </c>
      <c r="AR1542" s="176" t="str" cm="1">
        <f t="array" ref="AR1542">_xlfn.IFS($AN1542=0,"-",OR($AH1542="対象外",$AH1542="-"),"-",OR($G1542="公衆街路灯A",$G1542="定額電灯"),_xlfn.XLOOKUP($AQ1542,削除禁止_電灯料金!$B:$B,削除禁止_電灯料金!$E:$E,0),1,"-")</f>
        <v>-</v>
      </c>
      <c r="AS1542" s="177" t="str" cm="1">
        <f t="array" ref="AS1542">_xlfn.IFS($AR1542="-","-",OR($G1542="公衆街路灯A",$G1542="定額電灯"),_xlfn.XLOOKUP(AQ1542,削除禁止_電灯料金!$B:$B,削除禁止_電灯料金!$D:$D,0),1,"-")</f>
        <v>-</v>
      </c>
      <c r="AT1542" s="176">
        <f>IFERROR(IF(OR($G1542="公衆街路灯A",$G1542="定額電灯"),"-",ROUND((_xlfn.XLOOKUP($AQ1542,削除禁止_電灯料金!$B:$B,削除禁止_電灯料金!$E:$E)*AM1542/1000*$K1542*$L1542/12),2)),"-")</f>
        <v>0</v>
      </c>
      <c r="AU1542" s="177">
        <f>IFERROR(IF(OR($G1542="公衆街路灯A",$G1542="定額電灯"),"-",ROUND((AM1542/1000*$K1542*$L1542/12)*_xlfn.XLOOKUP($A1542,削除禁止_電灯料金!K:K,削除禁止_電灯料金!M:M,"-"),2)),"-")</f>
        <v>0</v>
      </c>
      <c r="AV1542" s="178">
        <f>IFERROR(IF(OR($G1542="公衆街路灯A",$G1542="定額電灯"),ROUND((((AR1542+AS1542)*AN1542))*12*_xlfn.XLOOKUP($A1542,削除禁止_電灯料金!K:K,削除禁止_電灯料金!N:N),0),ROUND((AT1542+AU1542)*AN1542*12*_xlfn.XLOOKUP($A1542,削除禁止_電灯料金!K:K,削除禁止_電灯料金!N:N),0)),0)</f>
        <v>0</v>
      </c>
      <c r="AW1542" s="145"/>
    </row>
    <row r="1543" spans="1:49" ht="30" customHeight="1">
      <c r="A1543" s="1">
        <v>25</v>
      </c>
      <c r="B1543" s="319" t="s">
        <v>1534</v>
      </c>
      <c r="C1543" s="42"/>
      <c r="D1543" s="146" t="s">
        <v>1541</v>
      </c>
      <c r="E1543" s="147" t="s">
        <v>71</v>
      </c>
      <c r="F1543" s="148" t="s">
        <v>1549</v>
      </c>
      <c r="G1543" s="148" t="s">
        <v>73</v>
      </c>
      <c r="H1543" s="149"/>
      <c r="I1543" s="150"/>
      <c r="J1543" s="151"/>
      <c r="K1543" s="213">
        <v>12</v>
      </c>
      <c r="L1543" s="214">
        <v>365</v>
      </c>
      <c r="M1543" s="154" t="s">
        <v>1546</v>
      </c>
      <c r="N1543" s="119" t="s">
        <v>134</v>
      </c>
      <c r="O1543" s="120">
        <v>1</v>
      </c>
      <c r="P1543" s="155" t="s">
        <v>111</v>
      </c>
      <c r="Q1543" s="155">
        <v>0</v>
      </c>
      <c r="R1543" s="155">
        <v>0</v>
      </c>
      <c r="S1543" s="156">
        <v>0</v>
      </c>
      <c r="T1543" s="156">
        <v>0</v>
      </c>
      <c r="U1543" s="156">
        <v>0</v>
      </c>
      <c r="V1543" s="157">
        <v>0</v>
      </c>
      <c r="W1543" s="158">
        <v>48</v>
      </c>
      <c r="X1543" s="159">
        <v>1</v>
      </c>
      <c r="Y1543" s="160">
        <v>1</v>
      </c>
      <c r="Z1543" s="161">
        <f t="shared" si="458"/>
        <v>17.52</v>
      </c>
      <c r="AA1543" s="155">
        <v>0</v>
      </c>
      <c r="AB1543" s="162" t="s">
        <v>80</v>
      </c>
      <c r="AC1543" s="163" t="s">
        <v>56</v>
      </c>
      <c r="AD1543" s="164" t="s">
        <v>56</v>
      </c>
      <c r="AE1543" s="163" t="s">
        <v>56</v>
      </c>
      <c r="AF1543" s="164">
        <f t="shared" si="459"/>
        <v>525.6</v>
      </c>
      <c r="AG1543" s="165">
        <f t="shared" si="460"/>
        <v>63072</v>
      </c>
      <c r="AH1543" s="166" t="s">
        <v>113</v>
      </c>
      <c r="AI1543" s="167"/>
      <c r="AJ1543" s="168"/>
      <c r="AK1543" s="169"/>
      <c r="AL1543" s="170"/>
      <c r="AM1543" s="171"/>
      <c r="AN1543" s="172"/>
      <c r="AO1543" s="173">
        <f t="shared" si="461"/>
        <v>0</v>
      </c>
      <c r="AP1543" s="174" t="s">
        <v>82</v>
      </c>
      <c r="AQ1543" s="175" t="str" cm="1">
        <f t="array" ref="AQ1543">_xlfn.IFS(OR($G1543="公衆街路灯A",$G1543="定額電灯"),$G1543&amp;AP1543,COUNTIF(G1543,"*従量電灯*"),G1543,1,"-")</f>
        <v>従量電灯</v>
      </c>
      <c r="AR1543" s="176" t="str" cm="1">
        <f t="array" ref="AR1543">_xlfn.IFS($AN1543=0,"-",OR($AH1543="対象外",$AH1543="-"),"-",OR($G1543="公衆街路灯A",$G1543="定額電灯"),_xlfn.XLOOKUP($AQ1543,削除禁止_電灯料金!$B:$B,削除禁止_電灯料金!$E:$E,0),1,"-")</f>
        <v>-</v>
      </c>
      <c r="AS1543" s="177" t="str" cm="1">
        <f t="array" ref="AS1543">_xlfn.IFS($AR1543="-","-",OR($G1543="公衆街路灯A",$G1543="定額電灯"),_xlfn.XLOOKUP(AQ1543,削除禁止_電灯料金!$B:$B,削除禁止_電灯料金!$D:$D,0),1,"-")</f>
        <v>-</v>
      </c>
      <c r="AT1543" s="176">
        <f>IFERROR(IF(OR($G1543="公衆街路灯A",$G1543="定額電灯"),"-",ROUND((_xlfn.XLOOKUP($AQ1543,削除禁止_電灯料金!$B:$B,削除禁止_電灯料金!$E:$E)*AM1543/1000*$K1543*$L1543/12),2)),"-")</f>
        <v>0</v>
      </c>
      <c r="AU1543" s="177">
        <f>IFERROR(IF(OR($G1543="公衆街路灯A",$G1543="定額電灯"),"-",ROUND((AM1543/1000*$K1543*$L1543/12)*_xlfn.XLOOKUP($A1543,削除禁止_電灯料金!K:K,削除禁止_電灯料金!M:M,"-"),2)),"-")</f>
        <v>0</v>
      </c>
      <c r="AV1543" s="178">
        <f>IFERROR(IF(OR($G1543="公衆街路灯A",$G1543="定額電灯"),ROUND((((AR1543+AS1543)*AN1543))*12*_xlfn.XLOOKUP($A1543,削除禁止_電灯料金!K:K,削除禁止_電灯料金!N:N),0),ROUND((AT1543+AU1543)*AN1543*12*_xlfn.XLOOKUP($A1543,削除禁止_電灯料金!K:K,削除禁止_電灯料金!N:N),0)),0)</f>
        <v>0</v>
      </c>
      <c r="AW1543" s="145"/>
    </row>
    <row r="1544" spans="1:49" ht="30" customHeight="1">
      <c r="A1544" s="1">
        <v>25</v>
      </c>
      <c r="B1544" s="319" t="s">
        <v>1534</v>
      </c>
      <c r="C1544" s="42"/>
      <c r="D1544" s="146" t="s">
        <v>1541</v>
      </c>
      <c r="E1544" s="147" t="s">
        <v>71</v>
      </c>
      <c r="F1544" s="148" t="s">
        <v>1436</v>
      </c>
      <c r="G1544" s="148" t="s">
        <v>73</v>
      </c>
      <c r="H1544" s="149"/>
      <c r="I1544" s="150"/>
      <c r="J1544" s="151"/>
      <c r="K1544" s="213">
        <v>12</v>
      </c>
      <c r="L1544" s="214">
        <v>365</v>
      </c>
      <c r="M1544" s="154" t="s">
        <v>1544</v>
      </c>
      <c r="N1544" s="119" t="s">
        <v>134</v>
      </c>
      <c r="O1544" s="120">
        <v>2</v>
      </c>
      <c r="P1544" s="155" t="s">
        <v>135</v>
      </c>
      <c r="Q1544" s="155">
        <v>0</v>
      </c>
      <c r="R1544" s="155">
        <v>0</v>
      </c>
      <c r="S1544" s="156">
        <v>0</v>
      </c>
      <c r="T1544" s="156">
        <v>0</v>
      </c>
      <c r="U1544" s="156">
        <v>0</v>
      </c>
      <c r="V1544" s="157">
        <v>0</v>
      </c>
      <c r="W1544" s="158">
        <v>28</v>
      </c>
      <c r="X1544" s="159">
        <v>1</v>
      </c>
      <c r="Y1544" s="160">
        <v>2</v>
      </c>
      <c r="Z1544" s="161">
        <f t="shared" si="458"/>
        <v>20.440000000000001</v>
      </c>
      <c r="AA1544" s="155">
        <v>0</v>
      </c>
      <c r="AB1544" s="162" t="s">
        <v>80</v>
      </c>
      <c r="AC1544" s="163" t="s">
        <v>56</v>
      </c>
      <c r="AD1544" s="164" t="s">
        <v>56</v>
      </c>
      <c r="AE1544" s="163" t="s">
        <v>56</v>
      </c>
      <c r="AF1544" s="164">
        <f t="shared" si="459"/>
        <v>306.60000000000002</v>
      </c>
      <c r="AG1544" s="165">
        <f t="shared" si="460"/>
        <v>73584</v>
      </c>
      <c r="AH1544" s="166" t="s">
        <v>81</v>
      </c>
      <c r="AI1544" s="167"/>
      <c r="AJ1544" s="168"/>
      <c r="AK1544" s="169"/>
      <c r="AL1544" s="170"/>
      <c r="AM1544" s="171"/>
      <c r="AN1544" s="172"/>
      <c r="AO1544" s="173">
        <f t="shared" si="461"/>
        <v>0</v>
      </c>
      <c r="AP1544" s="174" t="s">
        <v>82</v>
      </c>
      <c r="AQ1544" s="175" t="str" cm="1">
        <f t="array" ref="AQ1544">_xlfn.IFS(OR($G1544="公衆街路灯A",$G1544="定額電灯"),$G1544&amp;AP1544,COUNTIF(G1544,"*従量電灯*"),G1544,1,"-")</f>
        <v>従量電灯</v>
      </c>
      <c r="AR1544" s="176" t="str" cm="1">
        <f t="array" ref="AR1544">_xlfn.IFS($AN1544=0,"-",OR($AH1544="対象外",$AH1544="-"),"-",OR($G1544="公衆街路灯A",$G1544="定額電灯"),_xlfn.XLOOKUP($AQ1544,削除禁止_電灯料金!$B:$B,削除禁止_電灯料金!$E:$E,0),1,"-")</f>
        <v>-</v>
      </c>
      <c r="AS1544" s="177" t="str" cm="1">
        <f t="array" ref="AS1544">_xlfn.IFS($AR1544="-","-",OR($G1544="公衆街路灯A",$G1544="定額電灯"),_xlfn.XLOOKUP(AQ1544,削除禁止_電灯料金!$B:$B,削除禁止_電灯料金!$D:$D,0),1,"-")</f>
        <v>-</v>
      </c>
      <c r="AT1544" s="176">
        <f>IFERROR(IF(OR($G1544="公衆街路灯A",$G1544="定額電灯"),"-",ROUND((_xlfn.XLOOKUP($AQ1544,削除禁止_電灯料金!$B:$B,削除禁止_電灯料金!$E:$E)*AM1544/1000*$K1544*$L1544/12),2)),"-")</f>
        <v>0</v>
      </c>
      <c r="AU1544" s="177">
        <f>IFERROR(IF(OR($G1544="公衆街路灯A",$G1544="定額電灯"),"-",ROUND((AM1544/1000*$K1544*$L1544/12)*_xlfn.XLOOKUP($A1544,削除禁止_電灯料金!K:K,削除禁止_電灯料金!M:M,"-"),2)),"-")</f>
        <v>0</v>
      </c>
      <c r="AV1544" s="178">
        <f>IFERROR(IF(OR($G1544="公衆街路灯A",$G1544="定額電灯"),ROUND((((AR1544+AS1544)*AN1544))*12*_xlfn.XLOOKUP($A1544,削除禁止_電灯料金!K:K,削除禁止_電灯料金!N:N),0),ROUND((AT1544+AU1544)*AN1544*12*_xlfn.XLOOKUP($A1544,削除禁止_電灯料金!K:K,削除禁止_電灯料金!N:N),0)),0)</f>
        <v>0</v>
      </c>
      <c r="AW1544" s="145"/>
    </row>
    <row r="1545" spans="1:49" ht="30" customHeight="1">
      <c r="A1545" s="1">
        <v>25</v>
      </c>
      <c r="B1545" s="319" t="s">
        <v>1534</v>
      </c>
      <c r="C1545" s="42"/>
      <c r="D1545" s="146" t="s">
        <v>1550</v>
      </c>
      <c r="E1545" s="147" t="s">
        <v>71</v>
      </c>
      <c r="F1545" s="148" t="s">
        <v>1551</v>
      </c>
      <c r="G1545" s="148" t="s">
        <v>73</v>
      </c>
      <c r="H1545" s="149"/>
      <c r="I1545" s="150"/>
      <c r="J1545" s="151"/>
      <c r="K1545" s="213">
        <v>4.5</v>
      </c>
      <c r="L1545" s="214">
        <v>365</v>
      </c>
      <c r="M1545" s="154" t="s">
        <v>1552</v>
      </c>
      <c r="N1545" s="119" t="s">
        <v>134</v>
      </c>
      <c r="O1545" s="120">
        <v>1</v>
      </c>
      <c r="P1545" s="155" t="s">
        <v>135</v>
      </c>
      <c r="Q1545" s="155">
        <v>0</v>
      </c>
      <c r="R1545" s="155">
        <v>0</v>
      </c>
      <c r="S1545" s="156" t="s">
        <v>1440</v>
      </c>
      <c r="T1545" s="156">
        <v>0</v>
      </c>
      <c r="U1545" s="156">
        <v>0</v>
      </c>
      <c r="V1545" s="157">
        <v>0</v>
      </c>
      <c r="W1545" s="158">
        <v>28</v>
      </c>
      <c r="X1545" s="159">
        <v>1</v>
      </c>
      <c r="Y1545" s="160">
        <v>1</v>
      </c>
      <c r="Z1545" s="161">
        <f t="shared" si="458"/>
        <v>3.8325</v>
      </c>
      <c r="AA1545" s="155">
        <v>0</v>
      </c>
      <c r="AB1545" s="162" t="s">
        <v>80</v>
      </c>
      <c r="AC1545" s="163" t="s">
        <v>56</v>
      </c>
      <c r="AD1545" s="164" t="s">
        <v>56</v>
      </c>
      <c r="AE1545" s="163" t="s">
        <v>56</v>
      </c>
      <c r="AF1545" s="164">
        <f t="shared" si="459"/>
        <v>114.97499999999999</v>
      </c>
      <c r="AG1545" s="165">
        <f t="shared" si="460"/>
        <v>13797</v>
      </c>
      <c r="AH1545" s="166" t="s">
        <v>81</v>
      </c>
      <c r="AI1545" s="167"/>
      <c r="AJ1545" s="168"/>
      <c r="AK1545" s="169"/>
      <c r="AL1545" s="170"/>
      <c r="AM1545" s="171"/>
      <c r="AN1545" s="172"/>
      <c r="AO1545" s="173">
        <f t="shared" si="461"/>
        <v>0</v>
      </c>
      <c r="AP1545" s="174" t="s">
        <v>82</v>
      </c>
      <c r="AQ1545" s="175" t="str" cm="1">
        <f t="array" ref="AQ1545">_xlfn.IFS(OR($G1545="公衆街路灯A",$G1545="定額電灯"),$G1545&amp;AP1545,COUNTIF(G1545,"*従量電灯*"),G1545,1,"-")</f>
        <v>従量電灯</v>
      </c>
      <c r="AR1545" s="176" t="str" cm="1">
        <f t="array" ref="AR1545">_xlfn.IFS($AN1545=0,"-",OR($AH1545="対象外",$AH1545="-"),"-",OR($G1545="公衆街路灯A",$G1545="定額電灯"),_xlfn.XLOOKUP($AQ1545,削除禁止_電灯料金!$B:$B,削除禁止_電灯料金!$E:$E,0),1,"-")</f>
        <v>-</v>
      </c>
      <c r="AS1545" s="177" t="str" cm="1">
        <f t="array" ref="AS1545">_xlfn.IFS($AR1545="-","-",OR($G1545="公衆街路灯A",$G1545="定額電灯"),_xlfn.XLOOKUP(AQ1545,削除禁止_電灯料金!$B:$B,削除禁止_電灯料金!$D:$D,0),1,"-")</f>
        <v>-</v>
      </c>
      <c r="AT1545" s="176">
        <f>IFERROR(IF(OR($G1545="公衆街路灯A",$G1545="定額電灯"),"-",ROUND((_xlfn.XLOOKUP($AQ1545,削除禁止_電灯料金!$B:$B,削除禁止_電灯料金!$E:$E)*AM1545/1000*$K1545*$L1545/12),2)),"-")</f>
        <v>0</v>
      </c>
      <c r="AU1545" s="177">
        <f>IFERROR(IF(OR($G1545="公衆街路灯A",$G1545="定額電灯"),"-",ROUND((AM1545/1000*$K1545*$L1545/12)*_xlfn.XLOOKUP($A1545,削除禁止_電灯料金!K:K,削除禁止_電灯料金!M:M,"-"),2)),"-")</f>
        <v>0</v>
      </c>
      <c r="AV1545" s="178">
        <f>IFERROR(IF(OR($G1545="公衆街路灯A",$G1545="定額電灯"),ROUND((((AR1545+AS1545)*AN1545))*12*_xlfn.XLOOKUP($A1545,削除禁止_電灯料金!K:K,削除禁止_電灯料金!N:N),0),ROUND((AT1545+AU1545)*AN1545*12*_xlfn.XLOOKUP($A1545,削除禁止_電灯料金!K:K,削除禁止_電灯料金!N:N),0)),0)</f>
        <v>0</v>
      </c>
      <c r="AW1545" s="145"/>
    </row>
    <row r="1546" spans="1:49" ht="30" customHeight="1">
      <c r="A1546" s="1">
        <v>25</v>
      </c>
      <c r="B1546" s="319" t="s">
        <v>1534</v>
      </c>
      <c r="C1546" s="42"/>
      <c r="D1546" s="146" t="s">
        <v>1550</v>
      </c>
      <c r="E1546" s="147" t="s">
        <v>71</v>
      </c>
      <c r="F1546" s="148" t="s">
        <v>1498</v>
      </c>
      <c r="G1546" s="148" t="s">
        <v>73</v>
      </c>
      <c r="H1546" s="149"/>
      <c r="I1546" s="150"/>
      <c r="J1546" s="151"/>
      <c r="K1546" s="213">
        <v>4.5</v>
      </c>
      <c r="L1546" s="214">
        <v>365</v>
      </c>
      <c r="M1546" s="154" t="s">
        <v>1552</v>
      </c>
      <c r="N1546" s="119" t="s">
        <v>134</v>
      </c>
      <c r="O1546" s="120">
        <v>1</v>
      </c>
      <c r="P1546" s="155" t="s">
        <v>135</v>
      </c>
      <c r="Q1546" s="155">
        <v>0</v>
      </c>
      <c r="R1546" s="155">
        <v>0</v>
      </c>
      <c r="S1546" s="156" t="s">
        <v>1440</v>
      </c>
      <c r="T1546" s="156">
        <v>0</v>
      </c>
      <c r="U1546" s="156">
        <v>0</v>
      </c>
      <c r="V1546" s="157">
        <v>0</v>
      </c>
      <c r="W1546" s="158">
        <v>28</v>
      </c>
      <c r="X1546" s="159">
        <v>1</v>
      </c>
      <c r="Y1546" s="160">
        <v>1</v>
      </c>
      <c r="Z1546" s="161">
        <f t="shared" si="458"/>
        <v>3.8325</v>
      </c>
      <c r="AA1546" s="155">
        <v>0</v>
      </c>
      <c r="AB1546" s="162" t="s">
        <v>80</v>
      </c>
      <c r="AC1546" s="163" t="s">
        <v>56</v>
      </c>
      <c r="AD1546" s="164" t="s">
        <v>56</v>
      </c>
      <c r="AE1546" s="163" t="s">
        <v>56</v>
      </c>
      <c r="AF1546" s="164">
        <f t="shared" si="459"/>
        <v>114.97499999999999</v>
      </c>
      <c r="AG1546" s="165">
        <f t="shared" si="460"/>
        <v>13797</v>
      </c>
      <c r="AH1546" s="166" t="s">
        <v>81</v>
      </c>
      <c r="AI1546" s="167"/>
      <c r="AJ1546" s="168"/>
      <c r="AK1546" s="169"/>
      <c r="AL1546" s="170"/>
      <c r="AM1546" s="171"/>
      <c r="AN1546" s="172"/>
      <c r="AO1546" s="173">
        <f t="shared" si="461"/>
        <v>0</v>
      </c>
      <c r="AP1546" s="174" t="s">
        <v>82</v>
      </c>
      <c r="AQ1546" s="175" t="str" cm="1">
        <f t="array" ref="AQ1546">_xlfn.IFS(OR($G1546="公衆街路灯A",$G1546="定額電灯"),$G1546&amp;AP1546,COUNTIF(G1546,"*従量電灯*"),G1546,1,"-")</f>
        <v>従量電灯</v>
      </c>
      <c r="AR1546" s="176" t="str" cm="1">
        <f t="array" ref="AR1546">_xlfn.IFS($AN1546=0,"-",OR($AH1546="対象外",$AH1546="-"),"-",OR($G1546="公衆街路灯A",$G1546="定額電灯"),_xlfn.XLOOKUP($AQ1546,削除禁止_電灯料金!$B:$B,削除禁止_電灯料金!$E:$E,0),1,"-")</f>
        <v>-</v>
      </c>
      <c r="AS1546" s="177" t="str" cm="1">
        <f t="array" ref="AS1546">_xlfn.IFS($AR1546="-","-",OR($G1546="公衆街路灯A",$G1546="定額電灯"),_xlfn.XLOOKUP(AQ1546,削除禁止_電灯料金!$B:$B,削除禁止_電灯料金!$D:$D,0),1,"-")</f>
        <v>-</v>
      </c>
      <c r="AT1546" s="176">
        <f>IFERROR(IF(OR($G1546="公衆街路灯A",$G1546="定額電灯"),"-",ROUND((_xlfn.XLOOKUP($AQ1546,削除禁止_電灯料金!$B:$B,削除禁止_電灯料金!$E:$E)*AM1546/1000*$K1546*$L1546/12),2)),"-")</f>
        <v>0</v>
      </c>
      <c r="AU1546" s="177">
        <f>IFERROR(IF(OR($G1546="公衆街路灯A",$G1546="定額電灯"),"-",ROUND((AM1546/1000*$K1546*$L1546/12)*_xlfn.XLOOKUP($A1546,削除禁止_電灯料金!K:K,削除禁止_電灯料金!M:M,"-"),2)),"-")</f>
        <v>0</v>
      </c>
      <c r="AV1546" s="178">
        <f>IFERROR(IF(OR($G1546="公衆街路灯A",$G1546="定額電灯"),ROUND((((AR1546+AS1546)*AN1546))*12*_xlfn.XLOOKUP($A1546,削除禁止_電灯料金!K:K,削除禁止_電灯料金!N:N),0),ROUND((AT1546+AU1546)*AN1546*12*_xlfn.XLOOKUP($A1546,削除禁止_電灯料金!K:K,削除禁止_電灯料金!N:N),0)),0)</f>
        <v>0</v>
      </c>
      <c r="AW1546" s="145"/>
    </row>
    <row r="1547" spans="1:49" ht="30" customHeight="1">
      <c r="A1547" s="1">
        <v>25</v>
      </c>
      <c r="B1547" s="319" t="s">
        <v>1534</v>
      </c>
      <c r="C1547" s="42"/>
      <c r="D1547" s="146" t="s">
        <v>1550</v>
      </c>
      <c r="E1547" s="147" t="s">
        <v>71</v>
      </c>
      <c r="F1547" s="148" t="s">
        <v>1491</v>
      </c>
      <c r="G1547" s="148" t="s">
        <v>73</v>
      </c>
      <c r="H1547" s="149"/>
      <c r="I1547" s="150"/>
      <c r="J1547" s="151"/>
      <c r="K1547" s="213">
        <v>4.5</v>
      </c>
      <c r="L1547" s="214">
        <v>365</v>
      </c>
      <c r="M1547" s="154" t="s">
        <v>1552</v>
      </c>
      <c r="N1547" s="119" t="s">
        <v>134</v>
      </c>
      <c r="O1547" s="120">
        <v>1</v>
      </c>
      <c r="P1547" s="155" t="s">
        <v>135</v>
      </c>
      <c r="Q1547" s="155">
        <v>0</v>
      </c>
      <c r="R1547" s="155">
        <v>0</v>
      </c>
      <c r="S1547" s="156" t="s">
        <v>1440</v>
      </c>
      <c r="T1547" s="156">
        <v>0</v>
      </c>
      <c r="U1547" s="156">
        <v>0</v>
      </c>
      <c r="V1547" s="157">
        <v>0</v>
      </c>
      <c r="W1547" s="158">
        <v>28</v>
      </c>
      <c r="X1547" s="159">
        <v>5</v>
      </c>
      <c r="Y1547" s="160">
        <v>5</v>
      </c>
      <c r="Z1547" s="161">
        <f t="shared" si="458"/>
        <v>19.162500000000001</v>
      </c>
      <c r="AA1547" s="155">
        <v>0</v>
      </c>
      <c r="AB1547" s="162" t="s">
        <v>80</v>
      </c>
      <c r="AC1547" s="163" t="s">
        <v>56</v>
      </c>
      <c r="AD1547" s="164" t="s">
        <v>56</v>
      </c>
      <c r="AE1547" s="163" t="s">
        <v>56</v>
      </c>
      <c r="AF1547" s="164">
        <f t="shared" si="459"/>
        <v>114.97499999999999</v>
      </c>
      <c r="AG1547" s="165">
        <f t="shared" si="460"/>
        <v>68985</v>
      </c>
      <c r="AH1547" s="166" t="s">
        <v>81</v>
      </c>
      <c r="AI1547" s="167"/>
      <c r="AJ1547" s="168"/>
      <c r="AK1547" s="169"/>
      <c r="AL1547" s="170"/>
      <c r="AM1547" s="171"/>
      <c r="AN1547" s="172"/>
      <c r="AO1547" s="173">
        <f t="shared" si="461"/>
        <v>0</v>
      </c>
      <c r="AP1547" s="174" t="s">
        <v>82</v>
      </c>
      <c r="AQ1547" s="175" t="str" cm="1">
        <f t="array" ref="AQ1547">_xlfn.IFS(OR($G1547="公衆街路灯A",$G1547="定額電灯"),$G1547&amp;AP1547,COUNTIF(G1547,"*従量電灯*"),G1547,1,"-")</f>
        <v>従量電灯</v>
      </c>
      <c r="AR1547" s="176" t="str" cm="1">
        <f t="array" ref="AR1547">_xlfn.IFS($AN1547=0,"-",OR($AH1547="対象外",$AH1547="-"),"-",OR($G1547="公衆街路灯A",$G1547="定額電灯"),_xlfn.XLOOKUP($AQ1547,削除禁止_電灯料金!$B:$B,削除禁止_電灯料金!$E:$E,0),1,"-")</f>
        <v>-</v>
      </c>
      <c r="AS1547" s="177" t="str" cm="1">
        <f t="array" ref="AS1547">_xlfn.IFS($AR1547="-","-",OR($G1547="公衆街路灯A",$G1547="定額電灯"),_xlfn.XLOOKUP(AQ1547,削除禁止_電灯料金!$B:$B,削除禁止_電灯料金!$D:$D,0),1,"-")</f>
        <v>-</v>
      </c>
      <c r="AT1547" s="176">
        <f>IFERROR(IF(OR($G1547="公衆街路灯A",$G1547="定額電灯"),"-",ROUND((_xlfn.XLOOKUP($AQ1547,削除禁止_電灯料金!$B:$B,削除禁止_電灯料金!$E:$E)*AM1547/1000*$K1547*$L1547/12),2)),"-")</f>
        <v>0</v>
      </c>
      <c r="AU1547" s="177">
        <f>IFERROR(IF(OR($G1547="公衆街路灯A",$G1547="定額電灯"),"-",ROUND((AM1547/1000*$K1547*$L1547/12)*_xlfn.XLOOKUP($A1547,削除禁止_電灯料金!K:K,削除禁止_電灯料金!M:M,"-"),2)),"-")</f>
        <v>0</v>
      </c>
      <c r="AV1547" s="178">
        <f>IFERROR(IF(OR($G1547="公衆街路灯A",$G1547="定額電灯"),ROUND((((AR1547+AS1547)*AN1547))*12*_xlfn.XLOOKUP($A1547,削除禁止_電灯料金!K:K,削除禁止_電灯料金!N:N),0),ROUND((AT1547+AU1547)*AN1547*12*_xlfn.XLOOKUP($A1547,削除禁止_電灯料金!K:K,削除禁止_電灯料金!N:N),0)),0)</f>
        <v>0</v>
      </c>
      <c r="AW1547" s="145"/>
    </row>
    <row r="1548" spans="1:49" ht="30" customHeight="1">
      <c r="A1548" s="1">
        <v>25</v>
      </c>
      <c r="B1548" s="319" t="s">
        <v>1534</v>
      </c>
      <c r="C1548" s="42"/>
      <c r="D1548" s="146" t="s">
        <v>1550</v>
      </c>
      <c r="E1548" s="147" t="s">
        <v>71</v>
      </c>
      <c r="F1548" s="148" t="s">
        <v>1491</v>
      </c>
      <c r="G1548" s="148" t="s">
        <v>73</v>
      </c>
      <c r="H1548" s="149" t="s">
        <v>1539</v>
      </c>
      <c r="I1548" s="150"/>
      <c r="J1548" s="151"/>
      <c r="K1548" s="213">
        <v>4.5</v>
      </c>
      <c r="L1548" s="214">
        <v>365</v>
      </c>
      <c r="M1548" s="154" t="s">
        <v>1500</v>
      </c>
      <c r="N1548" s="119" t="s">
        <v>120</v>
      </c>
      <c r="O1548" s="120">
        <v>1</v>
      </c>
      <c r="P1548" s="155" t="s">
        <v>135</v>
      </c>
      <c r="Q1548" s="155">
        <v>0</v>
      </c>
      <c r="R1548" s="155">
        <v>0</v>
      </c>
      <c r="S1548" s="156" t="s">
        <v>1443</v>
      </c>
      <c r="T1548" s="156">
        <v>0</v>
      </c>
      <c r="U1548" s="156" t="s">
        <v>442</v>
      </c>
      <c r="V1548" s="157">
        <v>0</v>
      </c>
      <c r="W1548" s="158">
        <v>28</v>
      </c>
      <c r="X1548" s="159">
        <v>1</v>
      </c>
      <c r="Y1548" s="160">
        <v>1</v>
      </c>
      <c r="Z1548" s="161">
        <f t="shared" si="458"/>
        <v>3.8325</v>
      </c>
      <c r="AA1548" s="155">
        <v>0</v>
      </c>
      <c r="AB1548" s="162" t="s">
        <v>80</v>
      </c>
      <c r="AC1548" s="163" t="s">
        <v>56</v>
      </c>
      <c r="AD1548" s="164" t="s">
        <v>56</v>
      </c>
      <c r="AE1548" s="163" t="s">
        <v>56</v>
      </c>
      <c r="AF1548" s="164">
        <f t="shared" si="459"/>
        <v>114.97499999999999</v>
      </c>
      <c r="AG1548" s="165">
        <f t="shared" si="460"/>
        <v>13797</v>
      </c>
      <c r="AH1548" s="166" t="s">
        <v>81</v>
      </c>
      <c r="AI1548" s="167"/>
      <c r="AJ1548" s="168"/>
      <c r="AK1548" s="169"/>
      <c r="AL1548" s="170"/>
      <c r="AM1548" s="171"/>
      <c r="AN1548" s="172"/>
      <c r="AO1548" s="173">
        <f t="shared" si="461"/>
        <v>0</v>
      </c>
      <c r="AP1548" s="174" t="s">
        <v>82</v>
      </c>
      <c r="AQ1548" s="175" t="str" cm="1">
        <f t="array" ref="AQ1548">_xlfn.IFS(OR($G1548="公衆街路灯A",$G1548="定額電灯"),$G1548&amp;AP1548,COUNTIF(G1548,"*従量電灯*"),G1548,1,"-")</f>
        <v>従量電灯</v>
      </c>
      <c r="AR1548" s="176" t="str" cm="1">
        <f t="array" ref="AR1548">_xlfn.IFS($AN1548=0,"-",OR($AH1548="対象外",$AH1548="-"),"-",OR($G1548="公衆街路灯A",$G1548="定額電灯"),_xlfn.XLOOKUP($AQ1548,削除禁止_電灯料金!$B:$B,削除禁止_電灯料金!$E:$E,0),1,"-")</f>
        <v>-</v>
      </c>
      <c r="AS1548" s="177" t="str" cm="1">
        <f t="array" ref="AS1548">_xlfn.IFS($AR1548="-","-",OR($G1548="公衆街路灯A",$G1548="定額電灯"),_xlfn.XLOOKUP(AQ1548,削除禁止_電灯料金!$B:$B,削除禁止_電灯料金!$D:$D,0),1,"-")</f>
        <v>-</v>
      </c>
      <c r="AT1548" s="176">
        <f>IFERROR(IF(OR($G1548="公衆街路灯A",$G1548="定額電灯"),"-",ROUND((_xlfn.XLOOKUP($AQ1548,削除禁止_電灯料金!$B:$B,削除禁止_電灯料金!$E:$E)*AM1548/1000*$K1548*$L1548/12),2)),"-")</f>
        <v>0</v>
      </c>
      <c r="AU1548" s="177">
        <f>IFERROR(IF(OR($G1548="公衆街路灯A",$G1548="定額電灯"),"-",ROUND((AM1548/1000*$K1548*$L1548/12)*_xlfn.XLOOKUP($A1548,削除禁止_電灯料金!K:K,削除禁止_電灯料金!M:M,"-"),2)),"-")</f>
        <v>0</v>
      </c>
      <c r="AV1548" s="178">
        <f>IFERROR(IF(OR($G1548="公衆街路灯A",$G1548="定額電灯"),ROUND((((AR1548+AS1548)*AN1548))*12*_xlfn.XLOOKUP($A1548,削除禁止_電灯料金!K:K,削除禁止_電灯料金!N:N),0),ROUND((AT1548+AU1548)*AN1548*12*_xlfn.XLOOKUP($A1548,削除禁止_電灯料金!K:K,削除禁止_電灯料金!N:N),0)),0)</f>
        <v>0</v>
      </c>
      <c r="AW1548" s="145"/>
    </row>
    <row r="1549" spans="1:49" ht="30" customHeight="1">
      <c r="A1549" s="1">
        <v>25</v>
      </c>
      <c r="B1549" s="319" t="s">
        <v>1534</v>
      </c>
      <c r="C1549" s="42"/>
      <c r="D1549" s="146" t="s">
        <v>1550</v>
      </c>
      <c r="E1549" s="147" t="s">
        <v>71</v>
      </c>
      <c r="F1549" s="148" t="s">
        <v>1496</v>
      </c>
      <c r="G1549" s="148" t="s">
        <v>73</v>
      </c>
      <c r="H1549" s="149"/>
      <c r="I1549" s="150"/>
      <c r="J1549" s="151"/>
      <c r="K1549" s="213">
        <v>4.5</v>
      </c>
      <c r="L1549" s="214">
        <v>365</v>
      </c>
      <c r="M1549" s="154" t="s">
        <v>1552</v>
      </c>
      <c r="N1549" s="119" t="s">
        <v>134</v>
      </c>
      <c r="O1549" s="120">
        <v>1</v>
      </c>
      <c r="P1549" s="155" t="s">
        <v>135</v>
      </c>
      <c r="Q1549" s="155">
        <v>0</v>
      </c>
      <c r="R1549" s="155">
        <v>0</v>
      </c>
      <c r="S1549" s="156" t="s">
        <v>1440</v>
      </c>
      <c r="T1549" s="156">
        <v>0</v>
      </c>
      <c r="U1549" s="156">
        <v>0</v>
      </c>
      <c r="V1549" s="157">
        <v>0</v>
      </c>
      <c r="W1549" s="158">
        <v>28</v>
      </c>
      <c r="X1549" s="159">
        <v>5</v>
      </c>
      <c r="Y1549" s="160">
        <v>5</v>
      </c>
      <c r="Z1549" s="161">
        <f t="shared" si="458"/>
        <v>19.162500000000001</v>
      </c>
      <c r="AA1549" s="155">
        <v>0</v>
      </c>
      <c r="AB1549" s="162" t="s">
        <v>80</v>
      </c>
      <c r="AC1549" s="163" t="s">
        <v>56</v>
      </c>
      <c r="AD1549" s="164" t="s">
        <v>56</v>
      </c>
      <c r="AE1549" s="163" t="s">
        <v>56</v>
      </c>
      <c r="AF1549" s="164">
        <f t="shared" si="459"/>
        <v>114.97499999999999</v>
      </c>
      <c r="AG1549" s="165">
        <f t="shared" si="460"/>
        <v>68985</v>
      </c>
      <c r="AH1549" s="166" t="s">
        <v>81</v>
      </c>
      <c r="AI1549" s="167"/>
      <c r="AJ1549" s="168"/>
      <c r="AK1549" s="169"/>
      <c r="AL1549" s="170"/>
      <c r="AM1549" s="171"/>
      <c r="AN1549" s="172"/>
      <c r="AO1549" s="173">
        <f t="shared" si="461"/>
        <v>0</v>
      </c>
      <c r="AP1549" s="174" t="s">
        <v>82</v>
      </c>
      <c r="AQ1549" s="175" t="str" cm="1">
        <f t="array" ref="AQ1549">_xlfn.IFS(OR($G1549="公衆街路灯A",$G1549="定額電灯"),$G1549&amp;AP1549,COUNTIF(G1549,"*従量電灯*"),G1549,1,"-")</f>
        <v>従量電灯</v>
      </c>
      <c r="AR1549" s="176" t="str" cm="1">
        <f t="array" ref="AR1549">_xlfn.IFS($AN1549=0,"-",OR($AH1549="対象外",$AH1549="-"),"-",OR($G1549="公衆街路灯A",$G1549="定額電灯"),_xlfn.XLOOKUP($AQ1549,削除禁止_電灯料金!$B:$B,削除禁止_電灯料金!$E:$E,0),1,"-")</f>
        <v>-</v>
      </c>
      <c r="AS1549" s="177" t="str" cm="1">
        <f t="array" ref="AS1549">_xlfn.IFS($AR1549="-","-",OR($G1549="公衆街路灯A",$G1549="定額電灯"),_xlfn.XLOOKUP(AQ1549,削除禁止_電灯料金!$B:$B,削除禁止_電灯料金!$D:$D,0),1,"-")</f>
        <v>-</v>
      </c>
      <c r="AT1549" s="176">
        <f>IFERROR(IF(OR($G1549="公衆街路灯A",$G1549="定額電灯"),"-",ROUND((_xlfn.XLOOKUP($AQ1549,削除禁止_電灯料金!$B:$B,削除禁止_電灯料金!$E:$E)*AM1549/1000*$K1549*$L1549/12),2)),"-")</f>
        <v>0</v>
      </c>
      <c r="AU1549" s="177">
        <f>IFERROR(IF(OR($G1549="公衆街路灯A",$G1549="定額電灯"),"-",ROUND((AM1549/1000*$K1549*$L1549/12)*_xlfn.XLOOKUP($A1549,削除禁止_電灯料金!K:K,削除禁止_電灯料金!M:M,"-"),2)),"-")</f>
        <v>0</v>
      </c>
      <c r="AV1549" s="178">
        <f>IFERROR(IF(OR($G1549="公衆街路灯A",$G1549="定額電灯"),ROUND((((AR1549+AS1549)*AN1549))*12*_xlfn.XLOOKUP($A1549,削除禁止_電灯料金!K:K,削除禁止_電灯料金!N:N),0),ROUND((AT1549+AU1549)*AN1549*12*_xlfn.XLOOKUP($A1549,削除禁止_電灯料金!K:K,削除禁止_電灯料金!N:N),0)),0)</f>
        <v>0</v>
      </c>
      <c r="AW1549" s="145"/>
    </row>
    <row r="1550" spans="1:49" ht="30" customHeight="1">
      <c r="A1550" s="1">
        <v>25</v>
      </c>
      <c r="B1550" s="319" t="s">
        <v>1534</v>
      </c>
      <c r="C1550" s="42"/>
      <c r="D1550" s="146" t="s">
        <v>1550</v>
      </c>
      <c r="E1550" s="147" t="s">
        <v>71</v>
      </c>
      <c r="F1550" s="148" t="s">
        <v>1496</v>
      </c>
      <c r="G1550" s="148" t="s">
        <v>73</v>
      </c>
      <c r="H1550" s="149" t="s">
        <v>1539</v>
      </c>
      <c r="I1550" s="150"/>
      <c r="J1550" s="151"/>
      <c r="K1550" s="213">
        <v>4.5</v>
      </c>
      <c r="L1550" s="214">
        <v>365</v>
      </c>
      <c r="M1550" s="154" t="s">
        <v>1500</v>
      </c>
      <c r="N1550" s="119" t="s">
        <v>120</v>
      </c>
      <c r="O1550" s="120">
        <v>1</v>
      </c>
      <c r="P1550" s="155" t="s">
        <v>135</v>
      </c>
      <c r="Q1550" s="155">
        <v>0</v>
      </c>
      <c r="R1550" s="155">
        <v>0</v>
      </c>
      <c r="S1550" s="156" t="s">
        <v>1443</v>
      </c>
      <c r="T1550" s="156">
        <v>0</v>
      </c>
      <c r="U1550" s="156" t="s">
        <v>442</v>
      </c>
      <c r="V1550" s="157">
        <v>0</v>
      </c>
      <c r="W1550" s="158">
        <v>28</v>
      </c>
      <c r="X1550" s="159">
        <v>1</v>
      </c>
      <c r="Y1550" s="160">
        <v>1</v>
      </c>
      <c r="Z1550" s="161">
        <f t="shared" si="458"/>
        <v>3.8325</v>
      </c>
      <c r="AA1550" s="155">
        <v>0</v>
      </c>
      <c r="AB1550" s="162" t="s">
        <v>80</v>
      </c>
      <c r="AC1550" s="163" t="s">
        <v>56</v>
      </c>
      <c r="AD1550" s="164" t="s">
        <v>56</v>
      </c>
      <c r="AE1550" s="163" t="s">
        <v>56</v>
      </c>
      <c r="AF1550" s="164">
        <f t="shared" si="459"/>
        <v>114.97499999999999</v>
      </c>
      <c r="AG1550" s="165">
        <f t="shared" si="460"/>
        <v>13797</v>
      </c>
      <c r="AH1550" s="166" t="s">
        <v>81</v>
      </c>
      <c r="AI1550" s="167"/>
      <c r="AJ1550" s="168"/>
      <c r="AK1550" s="169"/>
      <c r="AL1550" s="170"/>
      <c r="AM1550" s="171"/>
      <c r="AN1550" s="172"/>
      <c r="AO1550" s="173">
        <f t="shared" si="461"/>
        <v>0</v>
      </c>
      <c r="AP1550" s="174" t="s">
        <v>82</v>
      </c>
      <c r="AQ1550" s="175" t="str" cm="1">
        <f t="array" ref="AQ1550">_xlfn.IFS(OR($G1550="公衆街路灯A",$G1550="定額電灯"),$G1550&amp;AP1550,COUNTIF(G1550,"*従量電灯*"),G1550,1,"-")</f>
        <v>従量電灯</v>
      </c>
      <c r="AR1550" s="176" t="str" cm="1">
        <f t="array" ref="AR1550">_xlfn.IFS($AN1550=0,"-",OR($AH1550="対象外",$AH1550="-"),"-",OR($G1550="公衆街路灯A",$G1550="定額電灯"),_xlfn.XLOOKUP($AQ1550,削除禁止_電灯料金!$B:$B,削除禁止_電灯料金!$E:$E,0),1,"-")</f>
        <v>-</v>
      </c>
      <c r="AS1550" s="177" t="str" cm="1">
        <f t="array" ref="AS1550">_xlfn.IFS($AR1550="-","-",OR($G1550="公衆街路灯A",$G1550="定額電灯"),_xlfn.XLOOKUP(AQ1550,削除禁止_電灯料金!$B:$B,削除禁止_電灯料金!$D:$D,0),1,"-")</f>
        <v>-</v>
      </c>
      <c r="AT1550" s="176">
        <f>IFERROR(IF(OR($G1550="公衆街路灯A",$G1550="定額電灯"),"-",ROUND((_xlfn.XLOOKUP($AQ1550,削除禁止_電灯料金!$B:$B,削除禁止_電灯料金!$E:$E)*AM1550/1000*$K1550*$L1550/12),2)),"-")</f>
        <v>0</v>
      </c>
      <c r="AU1550" s="177">
        <f>IFERROR(IF(OR($G1550="公衆街路灯A",$G1550="定額電灯"),"-",ROUND((AM1550/1000*$K1550*$L1550/12)*_xlfn.XLOOKUP($A1550,削除禁止_電灯料金!K:K,削除禁止_電灯料金!M:M,"-"),2)),"-")</f>
        <v>0</v>
      </c>
      <c r="AV1550" s="178">
        <f>IFERROR(IF(OR($G1550="公衆街路灯A",$G1550="定額電灯"),ROUND((((AR1550+AS1550)*AN1550))*12*_xlfn.XLOOKUP($A1550,削除禁止_電灯料金!K:K,削除禁止_電灯料金!N:N),0),ROUND((AT1550+AU1550)*AN1550*12*_xlfn.XLOOKUP($A1550,削除禁止_電灯料金!K:K,削除禁止_電灯料金!N:N),0)),0)</f>
        <v>0</v>
      </c>
      <c r="AW1550" s="145"/>
    </row>
    <row r="1551" spans="1:49" ht="30" customHeight="1">
      <c r="A1551" s="1">
        <v>25</v>
      </c>
      <c r="B1551" s="319" t="s">
        <v>1534</v>
      </c>
      <c r="C1551" s="42"/>
      <c r="D1551" s="146" t="s">
        <v>1550</v>
      </c>
      <c r="E1551" s="147" t="s">
        <v>71</v>
      </c>
      <c r="F1551" s="148" t="s">
        <v>1448</v>
      </c>
      <c r="G1551" s="148" t="s">
        <v>73</v>
      </c>
      <c r="H1551" s="149" t="s">
        <v>1539</v>
      </c>
      <c r="I1551" s="150"/>
      <c r="J1551" s="151"/>
      <c r="K1551" s="213">
        <v>4.5</v>
      </c>
      <c r="L1551" s="214">
        <v>365</v>
      </c>
      <c r="M1551" s="154" t="s">
        <v>1467</v>
      </c>
      <c r="N1551" s="119" t="s">
        <v>120</v>
      </c>
      <c r="O1551" s="120">
        <v>1</v>
      </c>
      <c r="P1551" s="155" t="s">
        <v>450</v>
      </c>
      <c r="Q1551" s="155">
        <v>0</v>
      </c>
      <c r="R1551" s="155">
        <v>0</v>
      </c>
      <c r="S1551" s="156" t="s">
        <v>211</v>
      </c>
      <c r="T1551" s="156">
        <v>0</v>
      </c>
      <c r="U1551" s="156" t="s">
        <v>1465</v>
      </c>
      <c r="V1551" s="157">
        <v>0</v>
      </c>
      <c r="W1551" s="158">
        <v>36</v>
      </c>
      <c r="X1551" s="159">
        <v>2</v>
      </c>
      <c r="Y1551" s="160">
        <v>2</v>
      </c>
      <c r="Z1551" s="161">
        <f t="shared" si="458"/>
        <v>9.8550000000000004</v>
      </c>
      <c r="AA1551" s="155">
        <v>0</v>
      </c>
      <c r="AB1551" s="162" t="s">
        <v>80</v>
      </c>
      <c r="AC1551" s="163" t="s">
        <v>56</v>
      </c>
      <c r="AD1551" s="164" t="s">
        <v>56</v>
      </c>
      <c r="AE1551" s="163" t="s">
        <v>56</v>
      </c>
      <c r="AF1551" s="164">
        <f t="shared" si="459"/>
        <v>147.82500000000002</v>
      </c>
      <c r="AG1551" s="165">
        <f t="shared" si="460"/>
        <v>35478.000000000007</v>
      </c>
      <c r="AH1551" s="166" t="s">
        <v>81</v>
      </c>
      <c r="AI1551" s="167"/>
      <c r="AJ1551" s="168"/>
      <c r="AK1551" s="169"/>
      <c r="AL1551" s="170"/>
      <c r="AM1551" s="171"/>
      <c r="AN1551" s="172"/>
      <c r="AO1551" s="173">
        <f t="shared" si="461"/>
        <v>0</v>
      </c>
      <c r="AP1551" s="174" t="s">
        <v>82</v>
      </c>
      <c r="AQ1551" s="175" t="str" cm="1">
        <f t="array" ref="AQ1551">_xlfn.IFS(OR($G1551="公衆街路灯A",$G1551="定額電灯"),$G1551&amp;AP1551,COUNTIF(G1551,"*従量電灯*"),G1551,1,"-")</f>
        <v>従量電灯</v>
      </c>
      <c r="AR1551" s="176" t="str" cm="1">
        <f t="array" ref="AR1551">_xlfn.IFS($AN1551=0,"-",OR($AH1551="対象外",$AH1551="-"),"-",OR($G1551="公衆街路灯A",$G1551="定額電灯"),_xlfn.XLOOKUP($AQ1551,削除禁止_電灯料金!$B:$B,削除禁止_電灯料金!$E:$E,0),1,"-")</f>
        <v>-</v>
      </c>
      <c r="AS1551" s="177" t="str" cm="1">
        <f t="array" ref="AS1551">_xlfn.IFS($AR1551="-","-",OR($G1551="公衆街路灯A",$G1551="定額電灯"),_xlfn.XLOOKUP(AQ1551,削除禁止_電灯料金!$B:$B,削除禁止_電灯料金!$D:$D,0),1,"-")</f>
        <v>-</v>
      </c>
      <c r="AT1551" s="176">
        <f>IFERROR(IF(OR($G1551="公衆街路灯A",$G1551="定額電灯"),"-",ROUND((_xlfn.XLOOKUP($AQ1551,削除禁止_電灯料金!$B:$B,削除禁止_電灯料金!$E:$E)*AM1551/1000*$K1551*$L1551/12),2)),"-")</f>
        <v>0</v>
      </c>
      <c r="AU1551" s="177">
        <f>IFERROR(IF(OR($G1551="公衆街路灯A",$G1551="定額電灯"),"-",ROUND((AM1551/1000*$K1551*$L1551/12)*_xlfn.XLOOKUP($A1551,削除禁止_電灯料金!K:K,削除禁止_電灯料金!M:M,"-"),2)),"-")</f>
        <v>0</v>
      </c>
      <c r="AV1551" s="178">
        <f>IFERROR(IF(OR($G1551="公衆街路灯A",$G1551="定額電灯"),ROUND((((AR1551+AS1551)*AN1551))*12*_xlfn.XLOOKUP($A1551,削除禁止_電灯料金!K:K,削除禁止_電灯料金!N:N),0),ROUND((AT1551+AU1551)*AN1551*12*_xlfn.XLOOKUP($A1551,削除禁止_電灯料金!K:K,削除禁止_電灯料金!N:N),0)),0)</f>
        <v>0</v>
      </c>
      <c r="AW1551" s="145"/>
    </row>
    <row r="1552" spans="1:49" ht="30" customHeight="1">
      <c r="A1552" s="1">
        <v>25</v>
      </c>
      <c r="B1552" s="319" t="s">
        <v>1534</v>
      </c>
      <c r="C1552" s="42"/>
      <c r="D1552" s="146"/>
      <c r="E1552" s="147" t="s">
        <v>219</v>
      </c>
      <c r="F1552" s="148" t="s">
        <v>219</v>
      </c>
      <c r="G1552" s="148"/>
      <c r="H1552" s="149"/>
      <c r="I1552" s="150"/>
      <c r="J1552" s="151"/>
      <c r="K1552" s="213"/>
      <c r="L1552" s="214"/>
      <c r="M1552" s="179" t="s">
        <v>82</v>
      </c>
      <c r="N1552" s="119">
        <v>0</v>
      </c>
      <c r="O1552" s="120">
        <v>0</v>
      </c>
      <c r="P1552" s="155" t="s">
        <v>56</v>
      </c>
      <c r="Q1552" s="155">
        <v>0</v>
      </c>
      <c r="R1552" s="155">
        <v>0</v>
      </c>
      <c r="S1552" s="156">
        <v>0</v>
      </c>
      <c r="T1552" s="156">
        <v>0</v>
      </c>
      <c r="U1552" s="156">
        <v>0</v>
      </c>
      <c r="V1552" s="157">
        <v>0</v>
      </c>
      <c r="W1552" s="158">
        <v>0</v>
      </c>
      <c r="X1552" s="159"/>
      <c r="Y1552" s="160">
        <v>0</v>
      </c>
      <c r="Z1552" s="161">
        <v>0</v>
      </c>
      <c r="AA1552" s="155">
        <v>0</v>
      </c>
      <c r="AB1552" s="162" t="s">
        <v>56</v>
      </c>
      <c r="AC1552" s="163" t="s">
        <v>56</v>
      </c>
      <c r="AD1552" s="164" t="s">
        <v>56</v>
      </c>
      <c r="AE1552" s="163" t="s">
        <v>56</v>
      </c>
      <c r="AF1552" s="164" t="s">
        <v>56</v>
      </c>
      <c r="AG1552" s="165">
        <v>0</v>
      </c>
      <c r="AH1552" s="166" t="s">
        <v>56</v>
      </c>
      <c r="AI1552" s="167"/>
      <c r="AJ1552" s="168"/>
      <c r="AK1552" s="169"/>
      <c r="AL1552" s="170"/>
      <c r="AM1552" s="171"/>
      <c r="AN1552" s="172"/>
      <c r="AO1552" s="173">
        <f t="shared" si="461"/>
        <v>0</v>
      </c>
      <c r="AP1552" s="174" t="s">
        <v>82</v>
      </c>
      <c r="AQ1552" s="175" t="str" cm="1">
        <f t="array" ref="AQ1552">_xlfn.IFS(OR($G1552="公衆街路灯A",$G1552="定額電灯"),$G1552&amp;AP1552,COUNTIF(G1552,"*従量電灯*"),G1552,1,"-")</f>
        <v>-</v>
      </c>
      <c r="AR1552" s="176" t="str" cm="1">
        <f t="array" ref="AR1552">_xlfn.IFS($AN1552=0,"-",OR($AH1552="対象外",$AH1552="-"),"-",OR($G1552="公衆街路灯A",$G1552="定額電灯"),_xlfn.XLOOKUP($AQ1552,削除禁止_電灯料金!$B:$B,削除禁止_電灯料金!$E:$E,0),1,"-")</f>
        <v>-</v>
      </c>
      <c r="AS1552" s="177" t="str" cm="1">
        <f t="array" ref="AS1552">_xlfn.IFS($AR1552="-","-",OR($G1552="公衆街路灯A",$G1552="定額電灯"),_xlfn.XLOOKUP(AQ1552,削除禁止_電灯料金!$B:$B,削除禁止_電灯料金!$D:$D,0),1,"-")</f>
        <v>-</v>
      </c>
      <c r="AT1552" s="176" t="str">
        <f>IFERROR(IF(OR($G1552="公衆街路灯A",$G1552="定額電灯"),"-",ROUND((_xlfn.XLOOKUP($AQ1552,削除禁止_電灯料金!$B:$B,削除禁止_電灯料金!$E:$E)*AM1552/1000*$K1552*$L1552/12),2)),"-")</f>
        <v>-</v>
      </c>
      <c r="AU1552" s="177">
        <f>IFERROR(IF(OR($G1552="公衆街路灯A",$G1552="定額電灯"),"-",ROUND((AM1552/1000*$K1552*$L1552/12)*_xlfn.XLOOKUP($A1552,削除禁止_電灯料金!K:K,削除禁止_電灯料金!M:M,"-"),2)),"-")</f>
        <v>0</v>
      </c>
      <c r="AV1552" s="178">
        <f>IFERROR(IF(OR($G1552="公衆街路灯A",$G1552="定額電灯"),ROUND((((AR1552+AS1552)*AN1552))*12*_xlfn.XLOOKUP($A1552,削除禁止_電灯料金!K:K,削除禁止_電灯料金!N:N),0),ROUND((AT1552+AU1552)*AN1552*12*_xlfn.XLOOKUP($A1552,削除禁止_電灯料金!K:K,削除禁止_電灯料金!N:N),0)),0)</f>
        <v>0</v>
      </c>
      <c r="AW1552" s="145"/>
    </row>
    <row r="1553" spans="1:49" ht="30" customHeight="1">
      <c r="A1553" s="1">
        <v>25</v>
      </c>
      <c r="B1553" s="319" t="s">
        <v>1534</v>
      </c>
      <c r="C1553" s="42"/>
      <c r="D1553" s="146"/>
      <c r="E1553" s="147" t="s">
        <v>219</v>
      </c>
      <c r="F1553" s="148" t="s">
        <v>219</v>
      </c>
      <c r="G1553" s="148"/>
      <c r="H1553" s="149"/>
      <c r="I1553" s="150"/>
      <c r="J1553" s="151"/>
      <c r="K1553" s="213"/>
      <c r="L1553" s="214"/>
      <c r="M1553" s="179" t="s">
        <v>82</v>
      </c>
      <c r="N1553" s="119">
        <v>0</v>
      </c>
      <c r="O1553" s="120">
        <v>0</v>
      </c>
      <c r="P1553" s="155" t="s">
        <v>56</v>
      </c>
      <c r="Q1553" s="155">
        <v>0</v>
      </c>
      <c r="R1553" s="155">
        <v>0</v>
      </c>
      <c r="S1553" s="156">
        <v>0</v>
      </c>
      <c r="T1553" s="156">
        <v>0</v>
      </c>
      <c r="U1553" s="156">
        <v>0</v>
      </c>
      <c r="V1553" s="157">
        <v>0</v>
      </c>
      <c r="W1553" s="158">
        <v>0</v>
      </c>
      <c r="X1553" s="159"/>
      <c r="Y1553" s="160">
        <v>0</v>
      </c>
      <c r="Z1553" s="161">
        <v>0</v>
      </c>
      <c r="AA1553" s="155">
        <v>0</v>
      </c>
      <c r="AB1553" s="162" t="s">
        <v>56</v>
      </c>
      <c r="AC1553" s="163" t="s">
        <v>56</v>
      </c>
      <c r="AD1553" s="164" t="s">
        <v>56</v>
      </c>
      <c r="AE1553" s="163" t="s">
        <v>56</v>
      </c>
      <c r="AF1553" s="164" t="s">
        <v>56</v>
      </c>
      <c r="AG1553" s="165">
        <v>0</v>
      </c>
      <c r="AH1553" s="166" t="s">
        <v>56</v>
      </c>
      <c r="AI1553" s="167"/>
      <c r="AJ1553" s="168"/>
      <c r="AK1553" s="169"/>
      <c r="AL1553" s="170"/>
      <c r="AM1553" s="171"/>
      <c r="AN1553" s="172"/>
      <c r="AO1553" s="173">
        <f t="shared" si="461"/>
        <v>0</v>
      </c>
      <c r="AP1553" s="174" t="s">
        <v>82</v>
      </c>
      <c r="AQ1553" s="175" t="str" cm="1">
        <f t="array" ref="AQ1553">_xlfn.IFS(OR($G1553="公衆街路灯A",$G1553="定額電灯"),$G1553&amp;AP1553,COUNTIF(G1553,"*従量電灯*"),G1553,1,"-")</f>
        <v>-</v>
      </c>
      <c r="AR1553" s="176" t="str" cm="1">
        <f t="array" ref="AR1553">_xlfn.IFS($AN1553=0,"-",OR($AH1553="対象外",$AH1553="-"),"-",OR($G1553="公衆街路灯A",$G1553="定額電灯"),_xlfn.XLOOKUP($AQ1553,削除禁止_電灯料金!$B:$B,削除禁止_電灯料金!$E:$E,0),1,"-")</f>
        <v>-</v>
      </c>
      <c r="AS1553" s="177" t="str" cm="1">
        <f t="array" ref="AS1553">_xlfn.IFS($AR1553="-","-",OR($G1553="公衆街路灯A",$G1553="定額電灯"),_xlfn.XLOOKUP(AQ1553,削除禁止_電灯料金!$B:$B,削除禁止_電灯料金!$D:$D,0),1,"-")</f>
        <v>-</v>
      </c>
      <c r="AT1553" s="176" t="str">
        <f>IFERROR(IF(OR($G1553="公衆街路灯A",$G1553="定額電灯"),"-",ROUND((_xlfn.XLOOKUP($AQ1553,削除禁止_電灯料金!$B:$B,削除禁止_電灯料金!$E:$E)*AM1553/1000*$K1553*$L1553/12),2)),"-")</f>
        <v>-</v>
      </c>
      <c r="AU1553" s="177">
        <f>IFERROR(IF(OR($G1553="公衆街路灯A",$G1553="定額電灯"),"-",ROUND((AM1553/1000*$K1553*$L1553/12)*_xlfn.XLOOKUP($A1553,削除禁止_電灯料金!K:K,削除禁止_電灯料金!M:M,"-"),2)),"-")</f>
        <v>0</v>
      </c>
      <c r="AV1553" s="178">
        <f>IFERROR(IF(OR($G1553="公衆街路灯A",$G1553="定額電灯"),ROUND((((AR1553+AS1553)*AN1553))*12*_xlfn.XLOOKUP($A1553,削除禁止_電灯料金!K:K,削除禁止_電灯料金!N:N),0),ROUND((AT1553+AU1553)*AN1553*12*_xlfn.XLOOKUP($A1553,削除禁止_電灯料金!K:K,削除禁止_電灯料金!N:N),0)),0)</f>
        <v>0</v>
      </c>
      <c r="AW1553" s="145"/>
    </row>
    <row r="1554" spans="1:49" ht="30" customHeight="1" thickBot="1">
      <c r="A1554" s="1">
        <v>25</v>
      </c>
      <c r="B1554" s="319" t="s">
        <v>1534</v>
      </c>
      <c r="C1554" s="42"/>
      <c r="D1554" s="215"/>
      <c r="E1554" s="216" t="s">
        <v>219</v>
      </c>
      <c r="F1554" s="217" t="s">
        <v>219</v>
      </c>
      <c r="G1554" s="216"/>
      <c r="H1554" s="216"/>
      <c r="I1554" s="218"/>
      <c r="J1554" s="219"/>
      <c r="K1554" s="220"/>
      <c r="L1554" s="221"/>
      <c r="M1554" s="222" t="s">
        <v>82</v>
      </c>
      <c r="N1554" s="223">
        <v>0</v>
      </c>
      <c r="O1554" s="224">
        <v>0</v>
      </c>
      <c r="P1554" s="225" t="s">
        <v>56</v>
      </c>
      <c r="Q1554" s="225">
        <v>0</v>
      </c>
      <c r="R1554" s="225">
        <v>0</v>
      </c>
      <c r="S1554" s="226">
        <v>0</v>
      </c>
      <c r="T1554" s="226">
        <v>0</v>
      </c>
      <c r="U1554" s="226">
        <v>0</v>
      </c>
      <c r="V1554" s="227">
        <v>0</v>
      </c>
      <c r="W1554" s="228">
        <v>0</v>
      </c>
      <c r="X1554" s="229"/>
      <c r="Y1554" s="410">
        <v>0</v>
      </c>
      <c r="Z1554" s="230">
        <v>0</v>
      </c>
      <c r="AA1554" s="225">
        <v>0</v>
      </c>
      <c r="AB1554" s="231" t="s">
        <v>56</v>
      </c>
      <c r="AC1554" s="232" t="s">
        <v>56</v>
      </c>
      <c r="AD1554" s="411" t="s">
        <v>56</v>
      </c>
      <c r="AE1554" s="232" t="s">
        <v>56</v>
      </c>
      <c r="AF1554" s="411" t="s">
        <v>56</v>
      </c>
      <c r="AG1554" s="412">
        <v>0</v>
      </c>
      <c r="AH1554" s="413" t="s">
        <v>56</v>
      </c>
      <c r="AI1554" s="236"/>
      <c r="AJ1554" s="237"/>
      <c r="AK1554" s="238"/>
      <c r="AL1554" s="239"/>
      <c r="AM1554" s="240"/>
      <c r="AN1554" s="241"/>
      <c r="AO1554" s="242">
        <f t="shared" si="461"/>
        <v>0</v>
      </c>
      <c r="AP1554" s="243" t="s">
        <v>82</v>
      </c>
      <c r="AQ1554" s="414" t="str" cm="1">
        <f t="array" ref="AQ1554">_xlfn.IFS(OR($G1554="公衆街路灯A",$G1554="定額電灯"),$G1554&amp;AP1554,COUNTIF(G1554,"*従量電灯*"),G1554,1,"-")</f>
        <v>-</v>
      </c>
      <c r="AR1554" s="415" t="str" cm="1">
        <f t="array" ref="AR1554">_xlfn.IFS($AN1554=0,"-",OR($AH1554="対象外",$AH1554="-"),"-",OR($G1554="公衆街路灯A",$G1554="定額電灯"),_xlfn.XLOOKUP($AQ1554,削除禁止_電灯料金!$B:$B,削除禁止_電灯料金!$E:$E,0),1,"-")</f>
        <v>-</v>
      </c>
      <c r="AS1554" s="416" t="str" cm="1">
        <f t="array" ref="AS1554">_xlfn.IFS($AR1554="-","-",OR($G1554="公衆街路灯A",$G1554="定額電灯"),_xlfn.XLOOKUP(AQ1554,削除禁止_電灯料金!$B:$B,削除禁止_電灯料金!$D:$D,0),1,"-")</f>
        <v>-</v>
      </c>
      <c r="AT1554" s="415" t="str">
        <f>IFERROR(IF(OR($G1554="公衆街路灯A",$G1554="定額電灯"),"-",ROUND((_xlfn.XLOOKUP($AQ1554,削除禁止_電灯料金!$B:$B,削除禁止_電灯料金!$E:$E)*AM1554/1000*$K1554*$L1554/12),2)),"-")</f>
        <v>-</v>
      </c>
      <c r="AU1554" s="416">
        <f>IFERROR(IF(OR($G1554="公衆街路灯A",$G1554="定額電灯"),"-",ROUND((AM1554/1000*$K1554*$L1554/12)*_xlfn.XLOOKUP($A1554,削除禁止_電灯料金!K:K,削除禁止_電灯料金!M:M,"-"),2)),"-")</f>
        <v>0</v>
      </c>
      <c r="AV1554" s="247">
        <f>IFERROR(IF(OR($G1554="公衆街路灯A",$G1554="定額電灯"),ROUND((((AR1554+AS1554)*AN1554))*12*_xlfn.XLOOKUP($A1554,削除禁止_電灯料金!K:K,削除禁止_電灯料金!N:N),0),ROUND((AT1554+AU1554)*AN1554*12*_xlfn.XLOOKUP($A1554,削除禁止_電灯料金!K:K,削除禁止_電灯料金!N:N),0)),0)</f>
        <v>0</v>
      </c>
      <c r="AW1554" s="145"/>
    </row>
    <row r="1555" spans="1:49" ht="30" customHeight="1">
      <c r="A1555" s="1"/>
      <c r="B1555" s="41"/>
      <c r="C1555" s="248"/>
    </row>
    <row r="1556" spans="1:49" ht="30" customHeight="1">
      <c r="A1556" s="1">
        <v>26</v>
      </c>
      <c r="B1556" s="41" t="s">
        <v>1553</v>
      </c>
      <c r="C1556" s="42"/>
      <c r="D1556" s="4" t="s">
        <v>1554</v>
      </c>
      <c r="E1556" s="43"/>
      <c r="F1556" s="44"/>
      <c r="G1556" s="44"/>
      <c r="H1556" s="45"/>
      <c r="I1556" s="43"/>
      <c r="J1556" s="43"/>
      <c r="K1556" s="43"/>
      <c r="L1556" s="43"/>
      <c r="M1556" s="43"/>
      <c r="N1556" s="46"/>
      <c r="O1556" s="42"/>
      <c r="P1556" s="42"/>
      <c r="Q1556" s="42"/>
      <c r="R1556" s="42"/>
      <c r="S1556" s="42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7"/>
      <c r="AI1556" s="48"/>
      <c r="AJ1556" s="48"/>
      <c r="AK1556" s="47"/>
      <c r="AL1556" s="49"/>
      <c r="AM1556" s="47"/>
      <c r="AN1556" s="47"/>
      <c r="AO1556" s="47"/>
      <c r="AP1556" s="47"/>
      <c r="AQ1556" s="49"/>
      <c r="AR1556" s="47"/>
      <c r="AS1556" s="47"/>
      <c r="AT1556" s="47"/>
      <c r="AU1556" s="47"/>
      <c r="AV1556" s="47"/>
      <c r="AW1556" s="47"/>
    </row>
    <row r="1557" spans="1:49" ht="30" customHeight="1">
      <c r="A1557" s="1">
        <v>26</v>
      </c>
      <c r="B1557" s="41" t="s">
        <v>1553</v>
      </c>
      <c r="C1557" s="42"/>
      <c r="D1557" s="43"/>
      <c r="E1557" s="43"/>
      <c r="F1557" s="44"/>
      <c r="G1557" s="44"/>
      <c r="H1557" s="45"/>
      <c r="I1557" s="43"/>
      <c r="J1557" s="43"/>
      <c r="K1557" s="43"/>
      <c r="L1557" s="43"/>
      <c r="M1557" s="43"/>
      <c r="N1557" s="46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7"/>
      <c r="AI1557" s="50"/>
      <c r="AJ1557" s="48"/>
      <c r="AK1557" s="47"/>
      <c r="AL1557" s="49"/>
      <c r="AM1557" s="47"/>
      <c r="AN1557" s="47"/>
      <c r="AO1557" s="51"/>
      <c r="AP1557" s="47"/>
      <c r="AQ1557" s="49"/>
      <c r="AR1557" s="51"/>
      <c r="AS1557" s="51"/>
      <c r="AT1557" s="51"/>
      <c r="AU1557" s="51"/>
      <c r="AV1557" s="47"/>
      <c r="AW1557" s="47"/>
    </row>
    <row r="1558" spans="1:49" ht="30" customHeight="1">
      <c r="A1558" s="1">
        <v>26</v>
      </c>
      <c r="B1558" s="41" t="s">
        <v>1553</v>
      </c>
      <c r="C1558" s="42"/>
      <c r="D1558" s="52" t="s">
        <v>47</v>
      </c>
      <c r="E1558" s="52"/>
      <c r="F1558" s="53">
        <v>10</v>
      </c>
      <c r="G1558" s="44"/>
      <c r="H1558" s="45"/>
      <c r="I1558" s="54"/>
      <c r="J1558" s="54"/>
      <c r="K1558" s="55"/>
      <c r="L1558" s="46"/>
      <c r="M1558" s="46"/>
      <c r="N1558" s="56"/>
      <c r="O1558" s="56"/>
      <c r="P1558" s="56"/>
      <c r="Q1558" s="56"/>
      <c r="R1558" s="56"/>
      <c r="S1558" s="56"/>
      <c r="T1558" s="56"/>
      <c r="U1558" s="56"/>
      <c r="V1558" s="56"/>
      <c r="W1558" s="56"/>
      <c r="X1558" s="56"/>
      <c r="Y1558" s="56"/>
      <c r="Z1558" s="56"/>
      <c r="AA1558" s="56"/>
      <c r="AB1558" s="56"/>
      <c r="AC1558" s="56"/>
      <c r="AD1558" s="56"/>
      <c r="AE1558" s="56"/>
      <c r="AF1558" s="56"/>
      <c r="AG1558" s="56"/>
      <c r="AH1558" s="47"/>
      <c r="AI1558" s="50"/>
      <c r="AJ1558" s="48"/>
      <c r="AK1558" s="47"/>
      <c r="AL1558" s="49"/>
      <c r="AM1558" s="47"/>
      <c r="AN1558" s="47"/>
      <c r="AO1558" s="47"/>
      <c r="AP1558" s="47"/>
      <c r="AQ1558" s="49"/>
      <c r="AR1558" s="47"/>
      <c r="AS1558" s="47"/>
      <c r="AT1558" s="47"/>
      <c r="AU1558" s="47"/>
      <c r="AV1558" s="47"/>
      <c r="AW1558" s="47"/>
    </row>
    <row r="1559" spans="1:49" ht="30" customHeight="1" thickBot="1">
      <c r="A1559" s="1">
        <v>26</v>
      </c>
      <c r="B1559" s="41" t="s">
        <v>1553</v>
      </c>
      <c r="C1559" s="42"/>
      <c r="D1559" s="57" t="s">
        <v>48</v>
      </c>
      <c r="E1559" s="57"/>
      <c r="F1559" s="58">
        <v>10</v>
      </c>
      <c r="G1559" s="44"/>
      <c r="H1559" s="45"/>
      <c r="I1559" s="54"/>
      <c r="J1559" s="54"/>
      <c r="K1559" s="55"/>
      <c r="L1559" s="46"/>
      <c r="M1559" s="46"/>
      <c r="N1559" s="56"/>
      <c r="O1559" s="56"/>
      <c r="P1559" s="56"/>
      <c r="Q1559" s="56"/>
      <c r="R1559" s="56"/>
      <c r="S1559" s="56"/>
      <c r="T1559" s="56"/>
      <c r="U1559" s="56"/>
      <c r="V1559" s="56"/>
      <c r="W1559" s="56"/>
      <c r="X1559" s="56"/>
      <c r="Y1559" s="56"/>
      <c r="Z1559" s="56"/>
      <c r="AA1559" s="56"/>
      <c r="AB1559" s="56"/>
      <c r="AC1559" s="56"/>
      <c r="AD1559" s="56"/>
      <c r="AE1559" s="56"/>
      <c r="AF1559" s="56"/>
      <c r="AG1559" s="56"/>
      <c r="AH1559" s="47"/>
      <c r="AI1559" s="50"/>
      <c r="AJ1559" s="48"/>
      <c r="AK1559" s="47"/>
      <c r="AL1559" s="49"/>
      <c r="AM1559" s="47"/>
      <c r="AN1559" s="47"/>
      <c r="AO1559" s="47"/>
      <c r="AP1559" s="47"/>
      <c r="AQ1559" s="49"/>
      <c r="AR1559" s="47"/>
      <c r="AS1559" s="47"/>
      <c r="AT1559" s="47"/>
      <c r="AU1559" s="47"/>
      <c r="AV1559" s="47"/>
      <c r="AW1559" s="47"/>
    </row>
    <row r="1560" spans="1:49" ht="30" customHeight="1" thickBot="1">
      <c r="A1560" s="1">
        <v>26</v>
      </c>
      <c r="B1560" s="41" t="s">
        <v>1553</v>
      </c>
      <c r="C1560" s="42"/>
      <c r="D1560" s="59" t="s">
        <v>49</v>
      </c>
      <c r="E1560" s="59"/>
      <c r="F1560" s="60">
        <v>30</v>
      </c>
      <c r="G1560" s="44"/>
      <c r="H1560" s="45"/>
      <c r="I1560" s="61"/>
      <c r="J1560" s="61"/>
      <c r="K1560" s="42"/>
      <c r="L1560" s="42"/>
      <c r="M1560" s="42"/>
      <c r="N1560" s="56"/>
      <c r="O1560" s="56"/>
      <c r="P1560" s="56"/>
      <c r="Q1560" s="56"/>
      <c r="R1560" s="56"/>
      <c r="S1560" s="56"/>
      <c r="T1560" s="56"/>
      <c r="U1560" s="56"/>
      <c r="V1560" s="56"/>
      <c r="W1560" s="56"/>
      <c r="X1560" s="56"/>
      <c r="Y1560" s="56"/>
      <c r="Z1560" s="56"/>
      <c r="AA1560" s="56"/>
      <c r="AB1560" s="56"/>
      <c r="AC1560" s="62"/>
      <c r="AD1560" s="62"/>
      <c r="AE1560" s="63"/>
      <c r="AF1560" s="42"/>
      <c r="AG1560" s="56"/>
      <c r="AH1560" s="47"/>
      <c r="AI1560" s="64" t="s">
        <v>50</v>
      </c>
      <c r="AJ1560" s="48"/>
      <c r="AK1560" s="47"/>
      <c r="AL1560" s="49"/>
      <c r="AM1560" s="47"/>
      <c r="AN1560" s="47"/>
      <c r="AO1560" s="47"/>
      <c r="AP1560" s="47"/>
      <c r="AQ1560" s="49"/>
      <c r="AR1560" s="47"/>
      <c r="AS1560" s="47"/>
      <c r="AT1560" s="47"/>
      <c r="AU1560" s="47"/>
      <c r="AV1560" s="47"/>
      <c r="AW1560" s="65"/>
    </row>
    <row r="1561" spans="1:49" ht="30" customHeight="1" thickBot="1">
      <c r="A1561" s="1">
        <v>26</v>
      </c>
      <c r="B1561" s="41" t="s">
        <v>1553</v>
      </c>
      <c r="C1561" s="42"/>
      <c r="D1561" s="66" t="s">
        <v>51</v>
      </c>
      <c r="E1561" s="66"/>
      <c r="F1561" s="67">
        <v>0.41499999999999998</v>
      </c>
      <c r="G1561" s="44"/>
      <c r="H1561" s="45"/>
      <c r="I1561" s="68"/>
      <c r="J1561" s="68"/>
      <c r="K1561" s="42"/>
      <c r="L1561" s="42"/>
      <c r="M1561" s="42"/>
      <c r="N1561" s="56"/>
      <c r="O1561" s="56"/>
      <c r="P1561" s="56"/>
      <c r="Q1561" s="56"/>
      <c r="R1561" s="56"/>
      <c r="S1561" s="56"/>
      <c r="T1561" s="56"/>
      <c r="U1561" s="56"/>
      <c r="V1561" s="56"/>
      <c r="W1561" s="56"/>
      <c r="X1561" s="56"/>
      <c r="Y1561" s="56"/>
      <c r="Z1561" s="56"/>
      <c r="AA1561" s="56"/>
      <c r="AB1561" s="56"/>
      <c r="AC1561" s="62" t="s">
        <v>52</v>
      </c>
      <c r="AD1561" s="69"/>
      <c r="AE1561" s="70" t="s">
        <v>53</v>
      </c>
      <c r="AF1561" s="69"/>
      <c r="AG1561" s="56"/>
      <c r="AH1561" s="47"/>
      <c r="AI1561" s="48"/>
      <c r="AJ1561" s="48"/>
      <c r="AK1561" s="47"/>
      <c r="AL1561" s="49"/>
      <c r="AM1561" s="47"/>
      <c r="AN1561" s="47"/>
      <c r="AO1561" s="47"/>
      <c r="AP1561" s="47"/>
      <c r="AQ1561" s="49"/>
      <c r="AR1561" s="47" t="s">
        <v>52</v>
      </c>
      <c r="AS1561" s="47"/>
      <c r="AT1561" s="47" t="s">
        <v>53</v>
      </c>
      <c r="AU1561" s="47"/>
      <c r="AV1561" s="47"/>
      <c r="AW1561" s="65"/>
    </row>
    <row r="1562" spans="1:49" ht="30" customHeight="1" thickBot="1">
      <c r="A1562" s="1">
        <v>26</v>
      </c>
      <c r="B1562" s="41" t="s">
        <v>1553</v>
      </c>
      <c r="C1562" s="42"/>
      <c r="D1562" s="71" t="s">
        <v>54</v>
      </c>
      <c r="E1562" s="45"/>
      <c r="F1562" s="45"/>
      <c r="G1562" s="45"/>
      <c r="H1562" s="45"/>
      <c r="I1562" s="45"/>
      <c r="J1562" s="45"/>
      <c r="K1562" s="72"/>
      <c r="L1562" s="72"/>
      <c r="M1562" s="73" t="s">
        <v>55</v>
      </c>
      <c r="N1562" s="74"/>
      <c r="O1562" s="74"/>
      <c r="P1562" s="74"/>
      <c r="Q1562" s="74"/>
      <c r="R1562" s="74"/>
      <c r="S1562" s="74"/>
      <c r="T1562" s="74"/>
      <c r="U1562" s="74"/>
      <c r="V1562" s="74"/>
      <c r="W1562" s="74"/>
      <c r="X1562" s="74"/>
      <c r="Y1562" s="74"/>
      <c r="Z1562" s="74"/>
      <c r="AA1562" s="74"/>
      <c r="AB1562" s="74"/>
      <c r="AC1562" s="75" t="s">
        <v>1</v>
      </c>
      <c r="AD1562" s="76"/>
      <c r="AE1562" s="76" t="s">
        <v>2</v>
      </c>
      <c r="AF1562" s="76"/>
      <c r="AG1562" s="77" t="s">
        <v>56</v>
      </c>
      <c r="AH1562" s="78" t="s">
        <v>57</v>
      </c>
      <c r="AI1562" s="79"/>
      <c r="AJ1562" s="79"/>
      <c r="AK1562" s="80"/>
      <c r="AL1562" s="15"/>
      <c r="AM1562" s="80"/>
      <c r="AN1562" s="80"/>
      <c r="AO1562" s="80"/>
      <c r="AP1562" s="80"/>
      <c r="AQ1562" s="15"/>
      <c r="AR1562" s="78" t="s">
        <v>1</v>
      </c>
      <c r="AS1562" s="81"/>
      <c r="AT1562" s="78" t="s">
        <v>2</v>
      </c>
      <c r="AU1562" s="81"/>
      <c r="AV1562" s="82" t="s">
        <v>56</v>
      </c>
      <c r="AW1562" s="83"/>
    </row>
    <row r="1563" spans="1:49" ht="42" customHeight="1">
      <c r="A1563" s="1">
        <v>26</v>
      </c>
      <c r="B1563" s="41" t="s">
        <v>1553</v>
      </c>
      <c r="C1563" s="42"/>
      <c r="D1563" s="474" t="s">
        <v>4</v>
      </c>
      <c r="E1563" s="476" t="s">
        <v>5</v>
      </c>
      <c r="F1563" s="476" t="s">
        <v>6</v>
      </c>
      <c r="G1563" s="476" t="s">
        <v>58</v>
      </c>
      <c r="H1563" s="476" t="s">
        <v>7</v>
      </c>
      <c r="I1563" s="20" t="s">
        <v>8</v>
      </c>
      <c r="J1563" s="20"/>
      <c r="K1563" s="84" t="s">
        <v>9</v>
      </c>
      <c r="L1563" s="85" t="s">
        <v>59</v>
      </c>
      <c r="M1563" s="478" t="s">
        <v>60</v>
      </c>
      <c r="N1563" s="480" t="s">
        <v>61</v>
      </c>
      <c r="O1563" s="482" t="s">
        <v>62</v>
      </c>
      <c r="P1563" s="482" t="s">
        <v>10</v>
      </c>
      <c r="Q1563" s="484" t="s">
        <v>63</v>
      </c>
      <c r="R1563" s="482" t="s">
        <v>64</v>
      </c>
      <c r="S1563" s="482" t="s">
        <v>65</v>
      </c>
      <c r="T1563" s="482" t="s">
        <v>66</v>
      </c>
      <c r="U1563" s="482" t="s">
        <v>67</v>
      </c>
      <c r="V1563" s="484" t="s">
        <v>11</v>
      </c>
      <c r="W1563" s="251" t="s">
        <v>12</v>
      </c>
      <c r="X1563" s="86" t="s">
        <v>13</v>
      </c>
      <c r="Y1563" s="86" t="s">
        <v>14</v>
      </c>
      <c r="Z1563" s="252" t="s">
        <v>15</v>
      </c>
      <c r="AA1563" s="484" t="s">
        <v>16</v>
      </c>
      <c r="AB1563" s="482" t="s">
        <v>17</v>
      </c>
      <c r="AC1563" s="87" t="s">
        <v>18</v>
      </c>
      <c r="AD1563" s="88" t="s">
        <v>19</v>
      </c>
      <c r="AE1563" s="87" t="s">
        <v>30</v>
      </c>
      <c r="AF1563" s="88" t="s">
        <v>21</v>
      </c>
      <c r="AG1563" s="89" t="s">
        <v>22</v>
      </c>
      <c r="AH1563" s="468" t="s">
        <v>23</v>
      </c>
      <c r="AI1563" s="470" t="s">
        <v>24</v>
      </c>
      <c r="AJ1563" s="470" t="s">
        <v>25</v>
      </c>
      <c r="AK1563" s="470" t="s">
        <v>26</v>
      </c>
      <c r="AL1563" s="91" t="s">
        <v>68</v>
      </c>
      <c r="AM1563" s="90" t="s">
        <v>27</v>
      </c>
      <c r="AN1563" s="92" t="s">
        <v>28</v>
      </c>
      <c r="AO1563" s="93" t="s">
        <v>29</v>
      </c>
      <c r="AP1563" s="28" t="s">
        <v>16</v>
      </c>
      <c r="AQ1563" s="472" t="s">
        <v>17</v>
      </c>
      <c r="AR1563" s="94" t="s">
        <v>18</v>
      </c>
      <c r="AS1563" s="95" t="s">
        <v>19</v>
      </c>
      <c r="AT1563" s="94" t="s">
        <v>30</v>
      </c>
      <c r="AU1563" s="95" t="s">
        <v>21</v>
      </c>
      <c r="AV1563" s="96" t="s">
        <v>31</v>
      </c>
      <c r="AW1563" s="83"/>
    </row>
    <row r="1564" spans="1:49" ht="30" customHeight="1" thickBot="1">
      <c r="A1564" s="1">
        <v>26</v>
      </c>
      <c r="B1564" s="41" t="s">
        <v>1553</v>
      </c>
      <c r="C1564" s="42"/>
      <c r="D1564" s="475"/>
      <c r="E1564" s="477"/>
      <c r="F1564" s="477"/>
      <c r="G1564" s="477"/>
      <c r="H1564" s="477"/>
      <c r="I1564" s="97" t="s">
        <v>69</v>
      </c>
      <c r="J1564" s="97" t="s">
        <v>70</v>
      </c>
      <c r="K1564" s="98" t="s">
        <v>34</v>
      </c>
      <c r="L1564" s="99" t="s">
        <v>35</v>
      </c>
      <c r="M1564" s="479"/>
      <c r="N1564" s="481"/>
      <c r="O1564" s="483"/>
      <c r="P1564" s="483"/>
      <c r="Q1564" s="485"/>
      <c r="R1564" s="483"/>
      <c r="S1564" s="483"/>
      <c r="T1564" s="483"/>
      <c r="U1564" s="483"/>
      <c r="V1564" s="485"/>
      <c r="W1564" s="100" t="s">
        <v>36</v>
      </c>
      <c r="X1564" s="100" t="s">
        <v>37</v>
      </c>
      <c r="Y1564" s="100" t="s">
        <v>38</v>
      </c>
      <c r="Z1564" s="101" t="s">
        <v>39</v>
      </c>
      <c r="AA1564" s="485"/>
      <c r="AB1564" s="483"/>
      <c r="AC1564" s="102" t="s">
        <v>40</v>
      </c>
      <c r="AD1564" s="103" t="s">
        <v>40</v>
      </c>
      <c r="AE1564" s="102" t="s">
        <v>40</v>
      </c>
      <c r="AF1564" s="103" t="s">
        <v>40</v>
      </c>
      <c r="AG1564" s="104">
        <v>10</v>
      </c>
      <c r="AH1564" s="469"/>
      <c r="AI1564" s="471"/>
      <c r="AJ1564" s="471"/>
      <c r="AK1564" s="471"/>
      <c r="AL1564" s="36" t="s">
        <v>41</v>
      </c>
      <c r="AM1564" s="105" t="s">
        <v>42</v>
      </c>
      <c r="AN1564" s="106" t="s">
        <v>43</v>
      </c>
      <c r="AO1564" s="107" t="s">
        <v>39</v>
      </c>
      <c r="AP1564" s="37" t="s">
        <v>44</v>
      </c>
      <c r="AQ1564" s="473"/>
      <c r="AR1564" s="108" t="s">
        <v>40</v>
      </c>
      <c r="AS1564" s="109" t="s">
        <v>40</v>
      </c>
      <c r="AT1564" s="108" t="s">
        <v>40</v>
      </c>
      <c r="AU1564" s="109" t="s">
        <v>40</v>
      </c>
      <c r="AV1564" s="40">
        <v>10</v>
      </c>
      <c r="AW1564" s="83"/>
    </row>
    <row r="1565" spans="1:49" ht="30" customHeight="1">
      <c r="A1565" s="1">
        <v>26</v>
      </c>
      <c r="B1565" s="41" t="s">
        <v>1553</v>
      </c>
      <c r="C1565" s="42"/>
      <c r="D1565" s="110" t="s">
        <v>1555</v>
      </c>
      <c r="E1565" s="111" t="s">
        <v>71</v>
      </c>
      <c r="F1565" s="112" t="s">
        <v>72</v>
      </c>
      <c r="G1565" s="112" t="s">
        <v>73</v>
      </c>
      <c r="H1565" s="113" t="s">
        <v>1556</v>
      </c>
      <c r="I1565" s="114"/>
      <c r="J1565" s="115"/>
      <c r="K1565" s="349">
        <v>11.5</v>
      </c>
      <c r="L1565" s="350">
        <v>365</v>
      </c>
      <c r="M1565" s="118" t="s">
        <v>1557</v>
      </c>
      <c r="N1565" s="119" t="s">
        <v>331</v>
      </c>
      <c r="O1565" s="120">
        <v>1</v>
      </c>
      <c r="P1565" s="121" t="s">
        <v>1163</v>
      </c>
      <c r="Q1565" s="121">
        <v>0</v>
      </c>
      <c r="R1565" s="121">
        <v>0</v>
      </c>
      <c r="S1565" s="122" t="s">
        <v>211</v>
      </c>
      <c r="T1565" s="122">
        <v>0</v>
      </c>
      <c r="U1565" s="122">
        <v>0</v>
      </c>
      <c r="V1565" s="123">
        <v>0</v>
      </c>
      <c r="W1565" s="124">
        <v>26</v>
      </c>
      <c r="X1565" s="125">
        <v>2</v>
      </c>
      <c r="Y1565" s="126">
        <v>2</v>
      </c>
      <c r="Z1565" s="127">
        <f t="shared" ref="Z1565:Z1571" si="462">K1565*L1565*W1565*Y1565/12/1000</f>
        <v>18.189166666666669</v>
      </c>
      <c r="AA1565" s="121">
        <v>0</v>
      </c>
      <c r="AB1565" s="128" t="s">
        <v>80</v>
      </c>
      <c r="AC1565" s="129" t="s">
        <v>56</v>
      </c>
      <c r="AD1565" s="130" t="s">
        <v>56</v>
      </c>
      <c r="AE1565" s="129" t="s">
        <v>56</v>
      </c>
      <c r="AF1565" s="130">
        <f t="shared" ref="AF1565:AF1571" si="463">$B$2*Z1565/Y1565</f>
        <v>272.83750000000003</v>
      </c>
      <c r="AG1565" s="131">
        <f t="shared" ref="AG1565:AG1571" si="464">Y1565*AF1565*120</f>
        <v>65481.000000000007</v>
      </c>
      <c r="AH1565" s="132" t="s">
        <v>81</v>
      </c>
      <c r="AI1565" s="133"/>
      <c r="AJ1565" s="134"/>
      <c r="AK1565" s="135"/>
      <c r="AL1565" s="136"/>
      <c r="AM1565" s="137"/>
      <c r="AN1565" s="138"/>
      <c r="AO1565" s="139">
        <f t="shared" ref="AO1565:AO1574" si="465">IFERROR((AM1565/1000)*K1565*L1565*AN1565/12,0)</f>
        <v>0</v>
      </c>
      <c r="AP1565" s="140" t="s">
        <v>82</v>
      </c>
      <c r="AQ1565" s="141" t="str" cm="1">
        <f t="array" ref="AQ1565">_xlfn.IFS(OR($G1565="公衆街路灯A",$G1565="定額電灯"),$G1565&amp;AP1565,COUNTIF(G1565,"*従量電灯*"),G1565,1,"-")</f>
        <v>従量電灯</v>
      </c>
      <c r="AR1565" s="142" t="str" cm="1">
        <f t="array" ref="AR1565">_xlfn.IFS($AN1565=0,"-",OR($AH1565="対象外",$AH1565="-"),"-",OR($G1565="公衆街路灯A",$G1565="定額電灯"),_xlfn.XLOOKUP($AQ1565,削除禁止_電灯料金!$B:$B,削除禁止_電灯料金!$E:$E,0),1,"-")</f>
        <v>-</v>
      </c>
      <c r="AS1565" s="143" t="str" cm="1">
        <f t="array" ref="AS1565">_xlfn.IFS($AR1565="-","-",OR($G1565="公衆街路灯A",$G1565="定額電灯"),_xlfn.XLOOKUP(AQ1565,削除禁止_電灯料金!$B:$B,削除禁止_電灯料金!$D:$D,0),1,"-")</f>
        <v>-</v>
      </c>
      <c r="AT1565" s="142">
        <f>IFERROR(IF(OR($G1565="公衆街路灯A",$G1565="定額電灯"),"-",ROUND((_xlfn.XLOOKUP($AQ1565,削除禁止_電灯料金!$B:$B,削除禁止_電灯料金!$E:$E)*AM1565/1000*$K1565*$L1565/12),2)),"-")</f>
        <v>0</v>
      </c>
      <c r="AU1565" s="143">
        <f>IFERROR(IF(OR($G1565="公衆街路灯A",$G1565="定額電灯"),"-",ROUND((AM1565/1000*$K1565*$L1565/12)*_xlfn.XLOOKUP($A1565,削除禁止_電灯料金!K:K,削除禁止_電灯料金!M:M,"-"),2)),"-")</f>
        <v>0</v>
      </c>
      <c r="AV1565" s="144">
        <f>IFERROR(IF(OR($G1565="公衆街路灯A",$G1565="定額電灯"),ROUND((((AR1565+AS1565)*AN1565))*12*_xlfn.XLOOKUP($A1565,削除禁止_電灯料金!K:K,削除禁止_電灯料金!N:N),0),ROUND((AT1565+AU1565)*AN1565*12*_xlfn.XLOOKUP($A1565,削除禁止_電灯料金!K:K,削除禁止_電灯料金!N:N),0)),0)</f>
        <v>0</v>
      </c>
      <c r="AW1565" s="145"/>
    </row>
    <row r="1566" spans="1:49" ht="30" customHeight="1">
      <c r="A1566" s="1">
        <v>26</v>
      </c>
      <c r="B1566" s="41" t="s">
        <v>1553</v>
      </c>
      <c r="C1566" s="42"/>
      <c r="D1566" s="146" t="s">
        <v>1555</v>
      </c>
      <c r="E1566" s="147" t="s">
        <v>71</v>
      </c>
      <c r="F1566" s="148" t="s">
        <v>72</v>
      </c>
      <c r="G1566" s="148" t="s">
        <v>73</v>
      </c>
      <c r="H1566" s="149"/>
      <c r="I1566" s="150"/>
      <c r="J1566" s="151"/>
      <c r="K1566" s="213">
        <v>11.5</v>
      </c>
      <c r="L1566" s="214">
        <v>365</v>
      </c>
      <c r="M1566" s="154" t="s">
        <v>1558</v>
      </c>
      <c r="N1566" s="119" t="s">
        <v>1559</v>
      </c>
      <c r="O1566" s="120">
        <v>1</v>
      </c>
      <c r="P1566" s="155" t="s">
        <v>351</v>
      </c>
      <c r="Q1566" s="155">
        <v>0</v>
      </c>
      <c r="R1566" s="155" t="s">
        <v>1306</v>
      </c>
      <c r="S1566" s="156" t="s">
        <v>332</v>
      </c>
      <c r="T1566" s="156">
        <v>0</v>
      </c>
      <c r="U1566" s="156" t="s">
        <v>1560</v>
      </c>
      <c r="V1566" s="157">
        <v>0</v>
      </c>
      <c r="W1566" s="158">
        <v>34</v>
      </c>
      <c r="X1566" s="159">
        <v>1</v>
      </c>
      <c r="Y1566" s="160">
        <v>1</v>
      </c>
      <c r="Z1566" s="161">
        <f t="shared" si="462"/>
        <v>11.892916666666666</v>
      </c>
      <c r="AA1566" s="155">
        <v>0</v>
      </c>
      <c r="AB1566" s="162" t="s">
        <v>80</v>
      </c>
      <c r="AC1566" s="163" t="s">
        <v>56</v>
      </c>
      <c r="AD1566" s="164" t="s">
        <v>56</v>
      </c>
      <c r="AE1566" s="163" t="s">
        <v>56</v>
      </c>
      <c r="AF1566" s="164">
        <f t="shared" si="463"/>
        <v>356.78749999999997</v>
      </c>
      <c r="AG1566" s="165">
        <f t="shared" si="464"/>
        <v>42814.499999999993</v>
      </c>
      <c r="AH1566" s="166" t="s">
        <v>81</v>
      </c>
      <c r="AI1566" s="167"/>
      <c r="AJ1566" s="168"/>
      <c r="AK1566" s="169"/>
      <c r="AL1566" s="170"/>
      <c r="AM1566" s="171"/>
      <c r="AN1566" s="172"/>
      <c r="AO1566" s="173">
        <f t="shared" si="465"/>
        <v>0</v>
      </c>
      <c r="AP1566" s="174" t="s">
        <v>82</v>
      </c>
      <c r="AQ1566" s="175" t="str" cm="1">
        <f t="array" ref="AQ1566">_xlfn.IFS(OR($G1566="公衆街路灯A",$G1566="定額電灯"),$G1566&amp;AP1566,COUNTIF(G1566,"*従量電灯*"),G1566,1,"-")</f>
        <v>従量電灯</v>
      </c>
      <c r="AR1566" s="176" t="str" cm="1">
        <f t="array" ref="AR1566">_xlfn.IFS($AN1566=0,"-",OR($AH1566="対象外",$AH1566="-"),"-",OR($G1566="公衆街路灯A",$G1566="定額電灯"),_xlfn.XLOOKUP($AQ1566,削除禁止_電灯料金!$B:$B,削除禁止_電灯料金!$E:$E,0),1,"-")</f>
        <v>-</v>
      </c>
      <c r="AS1566" s="177" t="str" cm="1">
        <f t="array" ref="AS1566">_xlfn.IFS($AR1566="-","-",OR($G1566="公衆街路灯A",$G1566="定額電灯"),_xlfn.XLOOKUP(AQ1566,削除禁止_電灯料金!$B:$B,削除禁止_電灯料金!$D:$D,0),1,"-")</f>
        <v>-</v>
      </c>
      <c r="AT1566" s="176">
        <f>IFERROR(IF(OR($G1566="公衆街路灯A",$G1566="定額電灯"),"-",ROUND((_xlfn.XLOOKUP($AQ1566,削除禁止_電灯料金!$B:$B,削除禁止_電灯料金!$E:$E)*AM1566/1000*$K1566*$L1566/12),2)),"-")</f>
        <v>0</v>
      </c>
      <c r="AU1566" s="177">
        <f>IFERROR(IF(OR($G1566="公衆街路灯A",$G1566="定額電灯"),"-",ROUND((AM1566/1000*$K1566*$L1566/12)*_xlfn.XLOOKUP($A1566,削除禁止_電灯料金!K:K,削除禁止_電灯料金!M:M,"-"),2)),"-")</f>
        <v>0</v>
      </c>
      <c r="AV1566" s="178">
        <f>IFERROR(IF(OR($G1566="公衆街路灯A",$G1566="定額電灯"),ROUND((((AR1566+AS1566)*AN1566))*12*_xlfn.XLOOKUP($A1566,削除禁止_電灯料金!K:K,削除禁止_電灯料金!N:N),0),ROUND((AT1566+AU1566)*AN1566*12*_xlfn.XLOOKUP($A1566,削除禁止_電灯料金!K:K,削除禁止_電灯料金!N:N),0)),0)</f>
        <v>0</v>
      </c>
      <c r="AW1566" s="145"/>
    </row>
    <row r="1567" spans="1:49" ht="45" customHeight="1">
      <c r="A1567" s="1">
        <v>26</v>
      </c>
      <c r="B1567" s="41" t="s">
        <v>1553</v>
      </c>
      <c r="C1567" s="42"/>
      <c r="D1567" s="146" t="s">
        <v>1555</v>
      </c>
      <c r="E1567" s="147" t="s">
        <v>71</v>
      </c>
      <c r="F1567" s="148" t="s">
        <v>1561</v>
      </c>
      <c r="G1567" s="148" t="s">
        <v>73</v>
      </c>
      <c r="H1567" s="149" t="s">
        <v>1562</v>
      </c>
      <c r="I1567" s="150"/>
      <c r="J1567" s="151"/>
      <c r="K1567" s="213">
        <v>11.5</v>
      </c>
      <c r="L1567" s="214">
        <v>365</v>
      </c>
      <c r="M1567" s="154" t="s">
        <v>1563</v>
      </c>
      <c r="N1567" s="119" t="s">
        <v>120</v>
      </c>
      <c r="O1567" s="120">
        <v>1</v>
      </c>
      <c r="P1567" s="155" t="s">
        <v>249</v>
      </c>
      <c r="Q1567" s="155">
        <v>0</v>
      </c>
      <c r="R1567" s="155">
        <v>0</v>
      </c>
      <c r="S1567" s="156" t="s">
        <v>211</v>
      </c>
      <c r="T1567" s="156">
        <v>0</v>
      </c>
      <c r="U1567" s="156" t="s">
        <v>1564</v>
      </c>
      <c r="V1567" s="157">
        <v>0</v>
      </c>
      <c r="W1567" s="158">
        <v>54</v>
      </c>
      <c r="X1567" s="159">
        <v>4</v>
      </c>
      <c r="Y1567" s="160">
        <v>4</v>
      </c>
      <c r="Z1567" s="161">
        <f t="shared" si="462"/>
        <v>75.555000000000007</v>
      </c>
      <c r="AA1567" s="155">
        <v>0</v>
      </c>
      <c r="AB1567" s="162" t="s">
        <v>80</v>
      </c>
      <c r="AC1567" s="163" t="s">
        <v>56</v>
      </c>
      <c r="AD1567" s="164" t="s">
        <v>56</v>
      </c>
      <c r="AE1567" s="163" t="s">
        <v>56</v>
      </c>
      <c r="AF1567" s="164">
        <f t="shared" si="463"/>
        <v>566.66250000000002</v>
      </c>
      <c r="AG1567" s="165">
        <f t="shared" si="464"/>
        <v>271998</v>
      </c>
      <c r="AH1567" s="166" t="s">
        <v>81</v>
      </c>
      <c r="AI1567" s="167"/>
      <c r="AJ1567" s="168"/>
      <c r="AK1567" s="169"/>
      <c r="AL1567" s="170"/>
      <c r="AM1567" s="171"/>
      <c r="AN1567" s="172"/>
      <c r="AO1567" s="173">
        <f t="shared" si="465"/>
        <v>0</v>
      </c>
      <c r="AP1567" s="174" t="s">
        <v>82</v>
      </c>
      <c r="AQ1567" s="175" t="str" cm="1">
        <f t="array" ref="AQ1567">_xlfn.IFS(OR($G1567="公衆街路灯A",$G1567="定額電灯"),$G1567&amp;AP1567,COUNTIF(G1567,"*従量電灯*"),G1567,1,"-")</f>
        <v>従量電灯</v>
      </c>
      <c r="AR1567" s="176" t="str" cm="1">
        <f t="array" ref="AR1567">_xlfn.IFS($AN1567=0,"-",OR($AH1567="対象外",$AH1567="-"),"-",OR($G1567="公衆街路灯A",$G1567="定額電灯"),_xlfn.XLOOKUP($AQ1567,削除禁止_電灯料金!$B:$B,削除禁止_電灯料金!$E:$E,0),1,"-")</f>
        <v>-</v>
      </c>
      <c r="AS1567" s="177" t="str" cm="1">
        <f t="array" ref="AS1567">_xlfn.IFS($AR1567="-","-",OR($G1567="公衆街路灯A",$G1567="定額電灯"),_xlfn.XLOOKUP(AQ1567,削除禁止_電灯料金!$B:$B,削除禁止_電灯料金!$D:$D,0),1,"-")</f>
        <v>-</v>
      </c>
      <c r="AT1567" s="176">
        <f>IFERROR(IF(OR($G1567="公衆街路灯A",$G1567="定額電灯"),"-",ROUND((_xlfn.XLOOKUP($AQ1567,削除禁止_電灯料金!$B:$B,削除禁止_電灯料金!$E:$E)*AM1567/1000*$K1567*$L1567/12),2)),"-")</f>
        <v>0</v>
      </c>
      <c r="AU1567" s="177">
        <f>IFERROR(IF(OR($G1567="公衆街路灯A",$G1567="定額電灯"),"-",ROUND((AM1567/1000*$K1567*$L1567/12)*_xlfn.XLOOKUP($A1567,削除禁止_電灯料金!K:K,削除禁止_電灯料金!M:M,"-"),2)),"-")</f>
        <v>0</v>
      </c>
      <c r="AV1567" s="178">
        <f>IFERROR(IF(OR($G1567="公衆街路灯A",$G1567="定額電灯"),ROUND((((AR1567+AS1567)*AN1567))*12*_xlfn.XLOOKUP($A1567,削除禁止_電灯料金!K:K,削除禁止_電灯料金!N:N),0),ROUND((AT1567+AU1567)*AN1567*12*_xlfn.XLOOKUP($A1567,削除禁止_電灯料金!K:K,削除禁止_電灯料金!N:N),0)),0)</f>
        <v>0</v>
      </c>
      <c r="AW1567" s="145"/>
    </row>
    <row r="1568" spans="1:49" ht="45" customHeight="1">
      <c r="A1568" s="1">
        <v>26</v>
      </c>
      <c r="B1568" s="41" t="s">
        <v>1553</v>
      </c>
      <c r="C1568" s="42"/>
      <c r="D1568" s="146" t="s">
        <v>1555</v>
      </c>
      <c r="E1568" s="147" t="s">
        <v>71</v>
      </c>
      <c r="F1568" s="148" t="s">
        <v>1565</v>
      </c>
      <c r="G1568" s="148" t="s">
        <v>73</v>
      </c>
      <c r="H1568" s="149" t="s">
        <v>1562</v>
      </c>
      <c r="I1568" s="150"/>
      <c r="J1568" s="151"/>
      <c r="K1568" s="213">
        <v>11.5</v>
      </c>
      <c r="L1568" s="214">
        <v>365</v>
      </c>
      <c r="M1568" s="154" t="s">
        <v>1563</v>
      </c>
      <c r="N1568" s="119" t="s">
        <v>120</v>
      </c>
      <c r="O1568" s="120">
        <v>1</v>
      </c>
      <c r="P1568" s="155" t="s">
        <v>249</v>
      </c>
      <c r="Q1568" s="155">
        <v>0</v>
      </c>
      <c r="R1568" s="155">
        <v>0</v>
      </c>
      <c r="S1568" s="156" t="s">
        <v>211</v>
      </c>
      <c r="T1568" s="156">
        <v>0</v>
      </c>
      <c r="U1568" s="156" t="s">
        <v>1564</v>
      </c>
      <c r="V1568" s="157">
        <v>0</v>
      </c>
      <c r="W1568" s="158">
        <v>54</v>
      </c>
      <c r="X1568" s="159">
        <v>2</v>
      </c>
      <c r="Y1568" s="160">
        <v>2</v>
      </c>
      <c r="Z1568" s="161">
        <f t="shared" si="462"/>
        <v>37.777500000000003</v>
      </c>
      <c r="AA1568" s="155">
        <v>0</v>
      </c>
      <c r="AB1568" s="162" t="s">
        <v>80</v>
      </c>
      <c r="AC1568" s="163" t="s">
        <v>56</v>
      </c>
      <c r="AD1568" s="164" t="s">
        <v>56</v>
      </c>
      <c r="AE1568" s="163" t="s">
        <v>56</v>
      </c>
      <c r="AF1568" s="164">
        <f t="shared" si="463"/>
        <v>566.66250000000002</v>
      </c>
      <c r="AG1568" s="165">
        <f t="shared" si="464"/>
        <v>135999</v>
      </c>
      <c r="AH1568" s="166" t="s">
        <v>81</v>
      </c>
      <c r="AI1568" s="167"/>
      <c r="AJ1568" s="168"/>
      <c r="AK1568" s="169"/>
      <c r="AL1568" s="170"/>
      <c r="AM1568" s="171"/>
      <c r="AN1568" s="172"/>
      <c r="AO1568" s="173">
        <f t="shared" si="465"/>
        <v>0</v>
      </c>
      <c r="AP1568" s="174" t="s">
        <v>82</v>
      </c>
      <c r="AQ1568" s="175" t="str" cm="1">
        <f t="array" ref="AQ1568">_xlfn.IFS(OR($G1568="公衆街路灯A",$G1568="定額電灯"),$G1568&amp;AP1568,COUNTIF(G1568,"*従量電灯*"),G1568,1,"-")</f>
        <v>従量電灯</v>
      </c>
      <c r="AR1568" s="176" t="str" cm="1">
        <f t="array" ref="AR1568">_xlfn.IFS($AN1568=0,"-",OR($AH1568="対象外",$AH1568="-"),"-",OR($G1568="公衆街路灯A",$G1568="定額電灯"),_xlfn.XLOOKUP($AQ1568,削除禁止_電灯料金!$B:$B,削除禁止_電灯料金!$E:$E,0),1,"-")</f>
        <v>-</v>
      </c>
      <c r="AS1568" s="177" t="str" cm="1">
        <f t="array" ref="AS1568">_xlfn.IFS($AR1568="-","-",OR($G1568="公衆街路灯A",$G1568="定額電灯"),_xlfn.XLOOKUP(AQ1568,削除禁止_電灯料金!$B:$B,削除禁止_電灯料金!$D:$D,0),1,"-")</f>
        <v>-</v>
      </c>
      <c r="AT1568" s="176">
        <f>IFERROR(IF(OR($G1568="公衆街路灯A",$G1568="定額電灯"),"-",ROUND((_xlfn.XLOOKUP($AQ1568,削除禁止_電灯料金!$B:$B,削除禁止_電灯料金!$E:$E)*AM1568/1000*$K1568*$L1568/12),2)),"-")</f>
        <v>0</v>
      </c>
      <c r="AU1568" s="177">
        <f>IFERROR(IF(OR($G1568="公衆街路灯A",$G1568="定額電灯"),"-",ROUND((AM1568/1000*$K1568*$L1568/12)*_xlfn.XLOOKUP($A1568,削除禁止_電灯料金!K:K,削除禁止_電灯料金!M:M,"-"),2)),"-")</f>
        <v>0</v>
      </c>
      <c r="AV1568" s="178">
        <f>IFERROR(IF(OR($G1568="公衆街路灯A",$G1568="定額電灯"),ROUND((((AR1568+AS1568)*AN1568))*12*_xlfn.XLOOKUP($A1568,削除禁止_電灯料金!K:K,削除禁止_電灯料金!N:N),0),ROUND((AT1568+AU1568)*AN1568*12*_xlfn.XLOOKUP($A1568,削除禁止_電灯料金!K:K,削除禁止_電灯料金!N:N),0)),0)</f>
        <v>0</v>
      </c>
      <c r="AW1568" s="145"/>
    </row>
    <row r="1569" spans="1:49" ht="45" customHeight="1">
      <c r="A1569" s="1">
        <v>26</v>
      </c>
      <c r="B1569" s="41" t="s">
        <v>1553</v>
      </c>
      <c r="C1569" s="42"/>
      <c r="D1569" s="146" t="s">
        <v>1555</v>
      </c>
      <c r="E1569" s="147" t="s">
        <v>71</v>
      </c>
      <c r="F1569" s="148" t="s">
        <v>1566</v>
      </c>
      <c r="G1569" s="148" t="s">
        <v>73</v>
      </c>
      <c r="H1569" s="149" t="s">
        <v>1562</v>
      </c>
      <c r="I1569" s="150"/>
      <c r="J1569" s="151"/>
      <c r="K1569" s="213">
        <v>11.5</v>
      </c>
      <c r="L1569" s="214">
        <v>365</v>
      </c>
      <c r="M1569" s="154" t="s">
        <v>1563</v>
      </c>
      <c r="N1569" s="119" t="s">
        <v>120</v>
      </c>
      <c r="O1569" s="120">
        <v>1</v>
      </c>
      <c r="P1569" s="155" t="s">
        <v>249</v>
      </c>
      <c r="Q1569" s="155">
        <v>0</v>
      </c>
      <c r="R1569" s="155">
        <v>0</v>
      </c>
      <c r="S1569" s="156" t="s">
        <v>211</v>
      </c>
      <c r="T1569" s="156">
        <v>0</v>
      </c>
      <c r="U1569" s="156" t="s">
        <v>1564</v>
      </c>
      <c r="V1569" s="157">
        <v>0</v>
      </c>
      <c r="W1569" s="158">
        <v>54</v>
      </c>
      <c r="X1569" s="159">
        <v>6</v>
      </c>
      <c r="Y1569" s="160">
        <v>6</v>
      </c>
      <c r="Z1569" s="161">
        <f t="shared" si="462"/>
        <v>113.3325</v>
      </c>
      <c r="AA1569" s="155">
        <v>0</v>
      </c>
      <c r="AB1569" s="162" t="s">
        <v>80</v>
      </c>
      <c r="AC1569" s="163" t="s">
        <v>56</v>
      </c>
      <c r="AD1569" s="164" t="s">
        <v>56</v>
      </c>
      <c r="AE1569" s="163" t="s">
        <v>56</v>
      </c>
      <c r="AF1569" s="164">
        <f t="shared" si="463"/>
        <v>566.66250000000002</v>
      </c>
      <c r="AG1569" s="165">
        <f t="shared" si="464"/>
        <v>407997.00000000006</v>
      </c>
      <c r="AH1569" s="166" t="s">
        <v>81</v>
      </c>
      <c r="AI1569" s="167"/>
      <c r="AJ1569" s="168"/>
      <c r="AK1569" s="169"/>
      <c r="AL1569" s="170"/>
      <c r="AM1569" s="171"/>
      <c r="AN1569" s="172"/>
      <c r="AO1569" s="173">
        <f t="shared" si="465"/>
        <v>0</v>
      </c>
      <c r="AP1569" s="174" t="s">
        <v>82</v>
      </c>
      <c r="AQ1569" s="175" t="str" cm="1">
        <f t="array" ref="AQ1569">_xlfn.IFS(OR($G1569="公衆街路灯A",$G1569="定額電灯"),$G1569&amp;AP1569,COUNTIF(G1569,"*従量電灯*"),G1569,1,"-")</f>
        <v>従量電灯</v>
      </c>
      <c r="AR1569" s="176" t="str" cm="1">
        <f t="array" ref="AR1569">_xlfn.IFS($AN1569=0,"-",OR($AH1569="対象外",$AH1569="-"),"-",OR($G1569="公衆街路灯A",$G1569="定額電灯"),_xlfn.XLOOKUP($AQ1569,削除禁止_電灯料金!$B:$B,削除禁止_電灯料金!$E:$E,0),1,"-")</f>
        <v>-</v>
      </c>
      <c r="AS1569" s="177" t="str" cm="1">
        <f t="array" ref="AS1569">_xlfn.IFS($AR1569="-","-",OR($G1569="公衆街路灯A",$G1569="定額電灯"),_xlfn.XLOOKUP(AQ1569,削除禁止_電灯料金!$B:$B,削除禁止_電灯料金!$D:$D,0),1,"-")</f>
        <v>-</v>
      </c>
      <c r="AT1569" s="176">
        <f>IFERROR(IF(OR($G1569="公衆街路灯A",$G1569="定額電灯"),"-",ROUND((_xlfn.XLOOKUP($AQ1569,削除禁止_電灯料金!$B:$B,削除禁止_電灯料金!$E:$E)*AM1569/1000*$K1569*$L1569/12),2)),"-")</f>
        <v>0</v>
      </c>
      <c r="AU1569" s="177">
        <f>IFERROR(IF(OR($G1569="公衆街路灯A",$G1569="定額電灯"),"-",ROUND((AM1569/1000*$K1569*$L1569/12)*_xlfn.XLOOKUP($A1569,削除禁止_電灯料金!K:K,削除禁止_電灯料金!M:M,"-"),2)),"-")</f>
        <v>0</v>
      </c>
      <c r="AV1569" s="178">
        <f>IFERROR(IF(OR($G1569="公衆街路灯A",$G1569="定額電灯"),ROUND((((AR1569+AS1569)*AN1569))*12*_xlfn.XLOOKUP($A1569,削除禁止_電灯料金!K:K,削除禁止_電灯料金!N:N),0),ROUND((AT1569+AU1569)*AN1569*12*_xlfn.XLOOKUP($A1569,削除禁止_電灯料金!K:K,削除禁止_電灯料金!N:N),0)),0)</f>
        <v>0</v>
      </c>
      <c r="AW1569" s="145"/>
    </row>
    <row r="1570" spans="1:49" ht="30" customHeight="1">
      <c r="A1570" s="1">
        <v>26</v>
      </c>
      <c r="B1570" s="41" t="s">
        <v>1553</v>
      </c>
      <c r="C1570" s="42"/>
      <c r="D1570" s="146" t="s">
        <v>1555</v>
      </c>
      <c r="E1570" s="147" t="s">
        <v>71</v>
      </c>
      <c r="F1570" s="148" t="s">
        <v>1567</v>
      </c>
      <c r="G1570" s="148" t="s">
        <v>73</v>
      </c>
      <c r="H1570" s="149"/>
      <c r="I1570" s="150"/>
      <c r="J1570" s="151"/>
      <c r="K1570" s="213">
        <v>11.5</v>
      </c>
      <c r="L1570" s="214">
        <v>365</v>
      </c>
      <c r="M1570" s="154" t="s">
        <v>1568</v>
      </c>
      <c r="N1570" s="119" t="s">
        <v>134</v>
      </c>
      <c r="O1570" s="120">
        <v>2</v>
      </c>
      <c r="P1570" s="155" t="s">
        <v>111</v>
      </c>
      <c r="Q1570" s="155">
        <v>0</v>
      </c>
      <c r="R1570" s="155">
        <v>0</v>
      </c>
      <c r="S1570" s="156" t="s">
        <v>211</v>
      </c>
      <c r="T1570" s="156">
        <v>0</v>
      </c>
      <c r="U1570" s="156">
        <v>0</v>
      </c>
      <c r="V1570" s="157">
        <v>0</v>
      </c>
      <c r="W1570" s="158">
        <v>48</v>
      </c>
      <c r="X1570" s="159">
        <v>1</v>
      </c>
      <c r="Y1570" s="160">
        <v>2</v>
      </c>
      <c r="Z1570" s="161">
        <f t="shared" si="462"/>
        <v>33.58</v>
      </c>
      <c r="AA1570" s="155">
        <v>0</v>
      </c>
      <c r="AB1570" s="162" t="s">
        <v>80</v>
      </c>
      <c r="AC1570" s="163" t="s">
        <v>56</v>
      </c>
      <c r="AD1570" s="164" t="s">
        <v>56</v>
      </c>
      <c r="AE1570" s="163" t="s">
        <v>56</v>
      </c>
      <c r="AF1570" s="164">
        <f t="shared" si="463"/>
        <v>503.7</v>
      </c>
      <c r="AG1570" s="165">
        <f t="shared" si="464"/>
        <v>120888</v>
      </c>
      <c r="AH1570" s="166" t="s">
        <v>113</v>
      </c>
      <c r="AI1570" s="167"/>
      <c r="AJ1570" s="168"/>
      <c r="AK1570" s="169"/>
      <c r="AL1570" s="170"/>
      <c r="AM1570" s="171"/>
      <c r="AN1570" s="172"/>
      <c r="AO1570" s="173">
        <f t="shared" si="465"/>
        <v>0</v>
      </c>
      <c r="AP1570" s="174" t="s">
        <v>82</v>
      </c>
      <c r="AQ1570" s="175" t="str" cm="1">
        <f t="array" ref="AQ1570">_xlfn.IFS(OR($G1570="公衆街路灯A",$G1570="定額電灯"),$G1570&amp;AP1570,COUNTIF(G1570,"*従量電灯*"),G1570,1,"-")</f>
        <v>従量電灯</v>
      </c>
      <c r="AR1570" s="176" t="str" cm="1">
        <f t="array" ref="AR1570">_xlfn.IFS($AN1570=0,"-",OR($AH1570="対象外",$AH1570="-"),"-",OR($G1570="公衆街路灯A",$G1570="定額電灯"),_xlfn.XLOOKUP($AQ1570,削除禁止_電灯料金!$B:$B,削除禁止_電灯料金!$E:$E,0),1,"-")</f>
        <v>-</v>
      </c>
      <c r="AS1570" s="177" t="str" cm="1">
        <f t="array" ref="AS1570">_xlfn.IFS($AR1570="-","-",OR($G1570="公衆街路灯A",$G1570="定額電灯"),_xlfn.XLOOKUP(AQ1570,削除禁止_電灯料金!$B:$B,削除禁止_電灯料金!$D:$D,0),1,"-")</f>
        <v>-</v>
      </c>
      <c r="AT1570" s="176">
        <f>IFERROR(IF(OR($G1570="公衆街路灯A",$G1570="定額電灯"),"-",ROUND((_xlfn.XLOOKUP($AQ1570,削除禁止_電灯料金!$B:$B,削除禁止_電灯料金!$E:$E)*AM1570/1000*$K1570*$L1570/12),2)),"-")</f>
        <v>0</v>
      </c>
      <c r="AU1570" s="177">
        <f>IFERROR(IF(OR($G1570="公衆街路灯A",$G1570="定額電灯"),"-",ROUND((AM1570/1000*$K1570*$L1570/12)*_xlfn.XLOOKUP($A1570,削除禁止_電灯料金!K:K,削除禁止_電灯料金!M:M,"-"),2)),"-")</f>
        <v>0</v>
      </c>
      <c r="AV1570" s="178">
        <f>IFERROR(IF(OR($G1570="公衆街路灯A",$G1570="定額電灯"),ROUND((((AR1570+AS1570)*AN1570))*12*_xlfn.XLOOKUP($A1570,削除禁止_電灯料金!K:K,削除禁止_電灯料金!N:N),0),ROUND((AT1570+AU1570)*AN1570*12*_xlfn.XLOOKUP($A1570,削除禁止_電灯料金!K:K,削除禁止_電灯料金!N:N),0)),0)</f>
        <v>0</v>
      </c>
      <c r="AW1570" s="145"/>
    </row>
    <row r="1571" spans="1:49" ht="30" customHeight="1">
      <c r="A1571" s="1">
        <v>26</v>
      </c>
      <c r="B1571" s="41" t="s">
        <v>1553</v>
      </c>
      <c r="C1571" s="42"/>
      <c r="D1571" s="146" t="s">
        <v>1555</v>
      </c>
      <c r="E1571" s="147" t="s">
        <v>71</v>
      </c>
      <c r="F1571" s="148" t="s">
        <v>1569</v>
      </c>
      <c r="G1571" s="148" t="s">
        <v>73</v>
      </c>
      <c r="H1571" s="149" t="s">
        <v>1556</v>
      </c>
      <c r="I1571" s="150"/>
      <c r="J1571" s="151"/>
      <c r="K1571" s="213">
        <v>11.5</v>
      </c>
      <c r="L1571" s="214">
        <v>365</v>
      </c>
      <c r="M1571" s="154" t="s">
        <v>1557</v>
      </c>
      <c r="N1571" s="119" t="s">
        <v>331</v>
      </c>
      <c r="O1571" s="120">
        <v>1</v>
      </c>
      <c r="P1571" s="155" t="s">
        <v>1163</v>
      </c>
      <c r="Q1571" s="155">
        <v>0</v>
      </c>
      <c r="R1571" s="155">
        <v>0</v>
      </c>
      <c r="S1571" s="156" t="s">
        <v>211</v>
      </c>
      <c r="T1571" s="156">
        <v>0</v>
      </c>
      <c r="U1571" s="156">
        <v>0</v>
      </c>
      <c r="V1571" s="157">
        <v>0</v>
      </c>
      <c r="W1571" s="158">
        <v>26</v>
      </c>
      <c r="X1571" s="159">
        <v>2</v>
      </c>
      <c r="Y1571" s="160">
        <v>2</v>
      </c>
      <c r="Z1571" s="161">
        <f t="shared" si="462"/>
        <v>18.189166666666669</v>
      </c>
      <c r="AA1571" s="155">
        <v>0</v>
      </c>
      <c r="AB1571" s="162" t="s">
        <v>80</v>
      </c>
      <c r="AC1571" s="163" t="s">
        <v>56</v>
      </c>
      <c r="AD1571" s="164" t="s">
        <v>56</v>
      </c>
      <c r="AE1571" s="163" t="s">
        <v>56</v>
      </c>
      <c r="AF1571" s="164">
        <f t="shared" si="463"/>
        <v>272.83750000000003</v>
      </c>
      <c r="AG1571" s="165">
        <f t="shared" si="464"/>
        <v>65481.000000000007</v>
      </c>
      <c r="AH1571" s="166" t="s">
        <v>81</v>
      </c>
      <c r="AI1571" s="167"/>
      <c r="AJ1571" s="168"/>
      <c r="AK1571" s="169"/>
      <c r="AL1571" s="170"/>
      <c r="AM1571" s="171"/>
      <c r="AN1571" s="172"/>
      <c r="AO1571" s="173">
        <f t="shared" si="465"/>
        <v>0</v>
      </c>
      <c r="AP1571" s="174" t="s">
        <v>82</v>
      </c>
      <c r="AQ1571" s="175" t="str" cm="1">
        <f t="array" ref="AQ1571">_xlfn.IFS(OR($G1571="公衆街路灯A",$G1571="定額電灯"),$G1571&amp;AP1571,COUNTIF(G1571,"*従量電灯*"),G1571,1,"-")</f>
        <v>従量電灯</v>
      </c>
      <c r="AR1571" s="176" t="str" cm="1">
        <f t="array" ref="AR1571">_xlfn.IFS($AN1571=0,"-",OR($AH1571="対象外",$AH1571="-"),"-",OR($G1571="公衆街路灯A",$G1571="定額電灯"),_xlfn.XLOOKUP($AQ1571,削除禁止_電灯料金!$B:$B,削除禁止_電灯料金!$E:$E,0),1,"-")</f>
        <v>-</v>
      </c>
      <c r="AS1571" s="177" t="str" cm="1">
        <f t="array" ref="AS1571">_xlfn.IFS($AR1571="-","-",OR($G1571="公衆街路灯A",$G1571="定額電灯"),_xlfn.XLOOKUP(AQ1571,削除禁止_電灯料金!$B:$B,削除禁止_電灯料金!$D:$D,0),1,"-")</f>
        <v>-</v>
      </c>
      <c r="AT1571" s="176">
        <f>IFERROR(IF(OR($G1571="公衆街路灯A",$G1571="定額電灯"),"-",ROUND((_xlfn.XLOOKUP($AQ1571,削除禁止_電灯料金!$B:$B,削除禁止_電灯料金!$E:$E)*AM1571/1000*$K1571*$L1571/12),2)),"-")</f>
        <v>0</v>
      </c>
      <c r="AU1571" s="177">
        <f>IFERROR(IF(OR($G1571="公衆街路灯A",$G1571="定額電灯"),"-",ROUND((AM1571/1000*$K1571*$L1571/12)*_xlfn.XLOOKUP($A1571,削除禁止_電灯料金!K:K,削除禁止_電灯料金!M:M,"-"),2)),"-")</f>
        <v>0</v>
      </c>
      <c r="AV1571" s="178">
        <f>IFERROR(IF(OR($G1571="公衆街路灯A",$G1571="定額電灯"),ROUND((((AR1571+AS1571)*AN1571))*12*_xlfn.XLOOKUP($A1571,削除禁止_電灯料金!K:K,削除禁止_電灯料金!N:N),0),ROUND((AT1571+AU1571)*AN1571*12*_xlfn.XLOOKUP($A1571,削除禁止_電灯料金!K:K,削除禁止_電灯料金!N:N),0)),0)</f>
        <v>0</v>
      </c>
      <c r="AW1571" s="145"/>
    </row>
    <row r="1572" spans="1:49" ht="30" customHeight="1">
      <c r="A1572" s="1">
        <v>26</v>
      </c>
      <c r="B1572" s="41" t="s">
        <v>1553</v>
      </c>
      <c r="C1572" s="42"/>
      <c r="D1572" s="146"/>
      <c r="E1572" s="147" t="s">
        <v>219</v>
      </c>
      <c r="F1572" s="148" t="s">
        <v>219</v>
      </c>
      <c r="G1572" s="148"/>
      <c r="H1572" s="149"/>
      <c r="I1572" s="150"/>
      <c r="J1572" s="151"/>
      <c r="K1572" s="213"/>
      <c r="L1572" s="214"/>
      <c r="M1572" s="179" t="s">
        <v>82</v>
      </c>
      <c r="N1572" s="119">
        <v>0</v>
      </c>
      <c r="O1572" s="120">
        <v>0</v>
      </c>
      <c r="P1572" s="155" t="s">
        <v>56</v>
      </c>
      <c r="Q1572" s="155">
        <v>0</v>
      </c>
      <c r="R1572" s="155">
        <v>0</v>
      </c>
      <c r="S1572" s="156">
        <v>0</v>
      </c>
      <c r="T1572" s="156">
        <v>0</v>
      </c>
      <c r="U1572" s="156">
        <v>0</v>
      </c>
      <c r="V1572" s="157">
        <v>0</v>
      </c>
      <c r="W1572" s="158">
        <v>0</v>
      </c>
      <c r="X1572" s="159"/>
      <c r="Y1572" s="160">
        <v>0</v>
      </c>
      <c r="Z1572" s="161">
        <v>0</v>
      </c>
      <c r="AA1572" s="155">
        <v>0</v>
      </c>
      <c r="AB1572" s="162" t="s">
        <v>56</v>
      </c>
      <c r="AC1572" s="163" t="s">
        <v>56</v>
      </c>
      <c r="AD1572" s="164" t="s">
        <v>56</v>
      </c>
      <c r="AE1572" s="163" t="s">
        <v>56</v>
      </c>
      <c r="AF1572" s="164" t="s">
        <v>56</v>
      </c>
      <c r="AG1572" s="165">
        <v>0</v>
      </c>
      <c r="AH1572" s="166" t="s">
        <v>56</v>
      </c>
      <c r="AI1572" s="167"/>
      <c r="AJ1572" s="168"/>
      <c r="AK1572" s="169"/>
      <c r="AL1572" s="170"/>
      <c r="AM1572" s="171"/>
      <c r="AN1572" s="172"/>
      <c r="AO1572" s="173">
        <f t="shared" si="465"/>
        <v>0</v>
      </c>
      <c r="AP1572" s="174" t="s">
        <v>82</v>
      </c>
      <c r="AQ1572" s="175" t="str" cm="1">
        <f t="array" ref="AQ1572">_xlfn.IFS(OR($G1572="公衆街路灯A",$G1572="定額電灯"),$G1572&amp;AP1572,COUNTIF(G1572,"*従量電灯*"),G1572,1,"-")</f>
        <v>-</v>
      </c>
      <c r="AR1572" s="176" t="str" cm="1">
        <f t="array" ref="AR1572">_xlfn.IFS($AN1572=0,"-",OR($AH1572="対象外",$AH1572="-"),"-",OR($G1572="公衆街路灯A",$G1572="定額電灯"),_xlfn.XLOOKUP($AQ1572,削除禁止_電灯料金!$B:$B,削除禁止_電灯料金!$E:$E,0),1,"-")</f>
        <v>-</v>
      </c>
      <c r="AS1572" s="177" t="str" cm="1">
        <f t="array" ref="AS1572">_xlfn.IFS($AR1572="-","-",OR($G1572="公衆街路灯A",$G1572="定額電灯"),_xlfn.XLOOKUP(AQ1572,削除禁止_電灯料金!$B:$B,削除禁止_電灯料金!$D:$D,0),1,"-")</f>
        <v>-</v>
      </c>
      <c r="AT1572" s="176" t="str">
        <f>IFERROR(IF(OR($G1572="公衆街路灯A",$G1572="定額電灯"),"-",ROUND((_xlfn.XLOOKUP($AQ1572,削除禁止_電灯料金!$B:$B,削除禁止_電灯料金!$E:$E)*AM1572/1000*$K1572*$L1572/12),2)),"-")</f>
        <v>-</v>
      </c>
      <c r="AU1572" s="177">
        <f>IFERROR(IF(OR($G1572="公衆街路灯A",$G1572="定額電灯"),"-",ROUND((AM1572/1000*$K1572*$L1572/12)*_xlfn.XLOOKUP($A1572,削除禁止_電灯料金!K:K,削除禁止_電灯料金!M:M,"-"),2)),"-")</f>
        <v>0</v>
      </c>
      <c r="AV1572" s="178">
        <f>IFERROR(IF(OR($G1572="公衆街路灯A",$G1572="定額電灯"),ROUND((((AR1572+AS1572)*AN1572))*12*_xlfn.XLOOKUP($A1572,削除禁止_電灯料金!K:K,削除禁止_電灯料金!N:N),0),ROUND((AT1572+AU1572)*AN1572*12*_xlfn.XLOOKUP($A1572,削除禁止_電灯料金!K:K,削除禁止_電灯料金!N:N),0)),0)</f>
        <v>0</v>
      </c>
      <c r="AW1572" s="145"/>
    </row>
    <row r="1573" spans="1:49" ht="30" customHeight="1">
      <c r="A1573" s="1">
        <v>26</v>
      </c>
      <c r="B1573" s="41" t="s">
        <v>1553</v>
      </c>
      <c r="C1573" s="42"/>
      <c r="D1573" s="146"/>
      <c r="E1573" s="147" t="s">
        <v>219</v>
      </c>
      <c r="F1573" s="148" t="s">
        <v>219</v>
      </c>
      <c r="G1573" s="148"/>
      <c r="H1573" s="149"/>
      <c r="I1573" s="150"/>
      <c r="J1573" s="151"/>
      <c r="K1573" s="213"/>
      <c r="L1573" s="214"/>
      <c r="M1573" s="179" t="s">
        <v>82</v>
      </c>
      <c r="N1573" s="119">
        <v>0</v>
      </c>
      <c r="O1573" s="120">
        <v>0</v>
      </c>
      <c r="P1573" s="155" t="s">
        <v>56</v>
      </c>
      <c r="Q1573" s="155">
        <v>0</v>
      </c>
      <c r="R1573" s="155">
        <v>0</v>
      </c>
      <c r="S1573" s="156">
        <v>0</v>
      </c>
      <c r="T1573" s="156">
        <v>0</v>
      </c>
      <c r="U1573" s="156">
        <v>0</v>
      </c>
      <c r="V1573" s="157">
        <v>0</v>
      </c>
      <c r="W1573" s="158">
        <v>0</v>
      </c>
      <c r="X1573" s="159"/>
      <c r="Y1573" s="160">
        <v>0</v>
      </c>
      <c r="Z1573" s="161">
        <v>0</v>
      </c>
      <c r="AA1573" s="155">
        <v>0</v>
      </c>
      <c r="AB1573" s="162" t="s">
        <v>56</v>
      </c>
      <c r="AC1573" s="163" t="s">
        <v>56</v>
      </c>
      <c r="AD1573" s="164" t="s">
        <v>56</v>
      </c>
      <c r="AE1573" s="163" t="s">
        <v>56</v>
      </c>
      <c r="AF1573" s="164" t="s">
        <v>56</v>
      </c>
      <c r="AG1573" s="165">
        <v>0</v>
      </c>
      <c r="AH1573" s="166" t="s">
        <v>56</v>
      </c>
      <c r="AI1573" s="167"/>
      <c r="AJ1573" s="168"/>
      <c r="AK1573" s="169"/>
      <c r="AL1573" s="170"/>
      <c r="AM1573" s="171"/>
      <c r="AN1573" s="172"/>
      <c r="AO1573" s="173">
        <f t="shared" si="465"/>
        <v>0</v>
      </c>
      <c r="AP1573" s="174" t="s">
        <v>82</v>
      </c>
      <c r="AQ1573" s="175" t="str" cm="1">
        <f t="array" ref="AQ1573">_xlfn.IFS(OR($G1573="公衆街路灯A",$G1573="定額電灯"),$G1573&amp;AP1573,COUNTIF(G1573,"*従量電灯*"),G1573,1,"-")</f>
        <v>-</v>
      </c>
      <c r="AR1573" s="176" t="str" cm="1">
        <f t="array" ref="AR1573">_xlfn.IFS($AN1573=0,"-",OR($AH1573="対象外",$AH1573="-"),"-",OR($G1573="公衆街路灯A",$G1573="定額電灯"),_xlfn.XLOOKUP($AQ1573,削除禁止_電灯料金!$B:$B,削除禁止_電灯料金!$E:$E,0),1,"-")</f>
        <v>-</v>
      </c>
      <c r="AS1573" s="177" t="str" cm="1">
        <f t="array" ref="AS1573">_xlfn.IFS($AR1573="-","-",OR($G1573="公衆街路灯A",$G1573="定額電灯"),_xlfn.XLOOKUP(AQ1573,削除禁止_電灯料金!$B:$B,削除禁止_電灯料金!$D:$D,0),1,"-")</f>
        <v>-</v>
      </c>
      <c r="AT1573" s="176" t="str">
        <f>IFERROR(IF(OR($G1573="公衆街路灯A",$G1573="定額電灯"),"-",ROUND((_xlfn.XLOOKUP($AQ1573,削除禁止_電灯料金!$B:$B,削除禁止_電灯料金!$E:$E)*AM1573/1000*$K1573*$L1573/12),2)),"-")</f>
        <v>-</v>
      </c>
      <c r="AU1573" s="177">
        <f>IFERROR(IF(OR($G1573="公衆街路灯A",$G1573="定額電灯"),"-",ROUND((AM1573/1000*$K1573*$L1573/12)*_xlfn.XLOOKUP($A1573,削除禁止_電灯料金!K:K,削除禁止_電灯料金!M:M,"-"),2)),"-")</f>
        <v>0</v>
      </c>
      <c r="AV1573" s="178">
        <f>IFERROR(IF(OR($G1573="公衆街路灯A",$G1573="定額電灯"),ROUND((((AR1573+AS1573)*AN1573))*12*_xlfn.XLOOKUP($A1573,削除禁止_電灯料金!K:K,削除禁止_電灯料金!N:N),0),ROUND((AT1573+AU1573)*AN1573*12*_xlfn.XLOOKUP($A1573,削除禁止_電灯料金!K:K,削除禁止_電灯料金!N:N),0)),0)</f>
        <v>0</v>
      </c>
      <c r="AW1573" s="145"/>
    </row>
    <row r="1574" spans="1:49" ht="30" customHeight="1" thickBot="1">
      <c r="A1574" s="1">
        <v>26</v>
      </c>
      <c r="B1574" s="41" t="s">
        <v>1553</v>
      </c>
      <c r="C1574" s="42"/>
      <c r="D1574" s="215"/>
      <c r="E1574" s="216" t="s">
        <v>219</v>
      </c>
      <c r="F1574" s="217" t="s">
        <v>219</v>
      </c>
      <c r="G1574" s="216"/>
      <c r="H1574" s="216"/>
      <c r="I1574" s="218"/>
      <c r="J1574" s="219"/>
      <c r="K1574" s="220"/>
      <c r="L1574" s="221"/>
      <c r="M1574" s="222" t="s">
        <v>82</v>
      </c>
      <c r="N1574" s="223">
        <v>0</v>
      </c>
      <c r="O1574" s="224">
        <v>0</v>
      </c>
      <c r="P1574" s="225" t="s">
        <v>56</v>
      </c>
      <c r="Q1574" s="225">
        <v>0</v>
      </c>
      <c r="R1574" s="225">
        <v>0</v>
      </c>
      <c r="S1574" s="226">
        <v>0</v>
      </c>
      <c r="T1574" s="226">
        <v>0</v>
      </c>
      <c r="U1574" s="226">
        <v>0</v>
      </c>
      <c r="V1574" s="227">
        <v>0</v>
      </c>
      <c r="W1574" s="228">
        <v>0</v>
      </c>
      <c r="X1574" s="229"/>
      <c r="Y1574" s="410">
        <v>0</v>
      </c>
      <c r="Z1574" s="230">
        <v>0</v>
      </c>
      <c r="AA1574" s="225">
        <v>0</v>
      </c>
      <c r="AB1574" s="231" t="s">
        <v>56</v>
      </c>
      <c r="AC1574" s="232" t="s">
        <v>56</v>
      </c>
      <c r="AD1574" s="411" t="s">
        <v>56</v>
      </c>
      <c r="AE1574" s="232" t="s">
        <v>56</v>
      </c>
      <c r="AF1574" s="411" t="s">
        <v>56</v>
      </c>
      <c r="AG1574" s="412">
        <v>0</v>
      </c>
      <c r="AH1574" s="413" t="s">
        <v>56</v>
      </c>
      <c r="AI1574" s="236"/>
      <c r="AJ1574" s="237"/>
      <c r="AK1574" s="238"/>
      <c r="AL1574" s="239"/>
      <c r="AM1574" s="240"/>
      <c r="AN1574" s="241"/>
      <c r="AO1574" s="242">
        <f t="shared" si="465"/>
        <v>0</v>
      </c>
      <c r="AP1574" s="243" t="s">
        <v>82</v>
      </c>
      <c r="AQ1574" s="414" t="str" cm="1">
        <f t="array" ref="AQ1574">_xlfn.IFS(OR($G1574="公衆街路灯A",$G1574="定額電灯"),$G1574&amp;AP1574,COUNTIF(G1574,"*従量電灯*"),G1574,1,"-")</f>
        <v>-</v>
      </c>
      <c r="AR1574" s="415" t="str" cm="1">
        <f t="array" ref="AR1574">_xlfn.IFS($AN1574=0,"-",OR($AH1574="対象外",$AH1574="-"),"-",OR($G1574="公衆街路灯A",$G1574="定額電灯"),_xlfn.XLOOKUP($AQ1574,削除禁止_電灯料金!$B:$B,削除禁止_電灯料金!$E:$E,0),1,"-")</f>
        <v>-</v>
      </c>
      <c r="AS1574" s="416" t="str" cm="1">
        <f t="array" ref="AS1574">_xlfn.IFS($AR1574="-","-",OR($G1574="公衆街路灯A",$G1574="定額電灯"),_xlfn.XLOOKUP(AQ1574,削除禁止_電灯料金!$B:$B,削除禁止_電灯料金!$D:$D,0),1,"-")</f>
        <v>-</v>
      </c>
      <c r="AT1574" s="415" t="str">
        <f>IFERROR(IF(OR($G1574="公衆街路灯A",$G1574="定額電灯"),"-",ROUND((_xlfn.XLOOKUP($AQ1574,削除禁止_電灯料金!$B:$B,削除禁止_電灯料金!$E:$E)*AM1574/1000*$K1574*$L1574/12),2)),"-")</f>
        <v>-</v>
      </c>
      <c r="AU1574" s="416">
        <f>IFERROR(IF(OR($G1574="公衆街路灯A",$G1574="定額電灯"),"-",ROUND((AM1574/1000*$K1574*$L1574/12)*_xlfn.XLOOKUP($A1574,削除禁止_電灯料金!K:K,削除禁止_電灯料金!M:M,"-"),2)),"-")</f>
        <v>0</v>
      </c>
      <c r="AV1574" s="247">
        <f>IFERROR(IF(OR($G1574="公衆街路灯A",$G1574="定額電灯"),ROUND((((AR1574+AS1574)*AN1574))*12*_xlfn.XLOOKUP($A1574,削除禁止_電灯料金!K:K,削除禁止_電灯料金!N:N),0),ROUND((AT1574+AU1574)*AN1574*12*_xlfn.XLOOKUP($A1574,削除禁止_電灯料金!K:K,削除禁止_電灯料金!N:N),0)),0)</f>
        <v>0</v>
      </c>
      <c r="AW1574" s="145"/>
    </row>
    <row r="1575" spans="1:49" ht="30" customHeight="1">
      <c r="A1575" s="1"/>
      <c r="B1575" s="41"/>
      <c r="C1575" s="248"/>
    </row>
    <row r="1576" spans="1:49" ht="30" customHeight="1">
      <c r="A1576" s="1">
        <v>27</v>
      </c>
      <c r="B1576" s="41" t="s">
        <v>1570</v>
      </c>
      <c r="C1576" s="42"/>
      <c r="D1576" s="4" t="s">
        <v>1571</v>
      </c>
      <c r="E1576" s="43"/>
      <c r="F1576" s="44"/>
      <c r="G1576" s="44"/>
      <c r="H1576" s="45"/>
      <c r="I1576" s="43"/>
      <c r="J1576" s="43"/>
      <c r="K1576" s="43"/>
      <c r="L1576" s="43"/>
      <c r="M1576" s="43"/>
      <c r="N1576" s="46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7"/>
      <c r="AI1576" s="48"/>
      <c r="AJ1576" s="48"/>
      <c r="AK1576" s="47"/>
      <c r="AL1576" s="49"/>
      <c r="AM1576" s="47"/>
      <c r="AN1576" s="47"/>
      <c r="AO1576" s="47"/>
      <c r="AP1576" s="47"/>
      <c r="AQ1576" s="49"/>
      <c r="AR1576" s="47"/>
      <c r="AS1576" s="47"/>
      <c r="AT1576" s="47"/>
      <c r="AU1576" s="47"/>
      <c r="AV1576" s="47"/>
      <c r="AW1576" s="47"/>
    </row>
    <row r="1577" spans="1:49" ht="30" customHeight="1">
      <c r="A1577" s="1">
        <v>27</v>
      </c>
      <c r="B1577" s="41" t="s">
        <v>1570</v>
      </c>
      <c r="C1577" s="42"/>
      <c r="D1577" s="43"/>
      <c r="E1577" s="43"/>
      <c r="F1577" s="44"/>
      <c r="G1577" s="44"/>
      <c r="H1577" s="45"/>
      <c r="I1577" s="43"/>
      <c r="J1577" s="43"/>
      <c r="K1577" s="43"/>
      <c r="L1577" s="43"/>
      <c r="M1577" s="43"/>
      <c r="N1577" s="46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7"/>
      <c r="AI1577" s="50"/>
      <c r="AJ1577" s="48"/>
      <c r="AK1577" s="47"/>
      <c r="AL1577" s="49"/>
      <c r="AM1577" s="47"/>
      <c r="AN1577" s="47"/>
      <c r="AO1577" s="51"/>
      <c r="AP1577" s="47"/>
      <c r="AQ1577" s="49"/>
      <c r="AR1577" s="51"/>
      <c r="AS1577" s="51"/>
      <c r="AT1577" s="51"/>
      <c r="AU1577" s="51"/>
      <c r="AV1577" s="47"/>
      <c r="AW1577" s="47"/>
    </row>
    <row r="1578" spans="1:49" ht="30" customHeight="1">
      <c r="A1578" s="1">
        <v>27</v>
      </c>
      <c r="B1578" s="41" t="s">
        <v>1570</v>
      </c>
      <c r="C1578" s="42"/>
      <c r="D1578" s="52" t="s">
        <v>47</v>
      </c>
      <c r="E1578" s="52"/>
      <c r="F1578" s="53">
        <v>10</v>
      </c>
      <c r="G1578" s="44"/>
      <c r="H1578" s="45"/>
      <c r="I1578" s="54"/>
      <c r="J1578" s="54"/>
      <c r="K1578" s="55"/>
      <c r="L1578" s="46"/>
      <c r="M1578" s="46"/>
      <c r="N1578" s="56"/>
      <c r="O1578" s="56"/>
      <c r="P1578" s="56"/>
      <c r="Q1578" s="56"/>
      <c r="R1578" s="56"/>
      <c r="S1578" s="56"/>
      <c r="T1578" s="56"/>
      <c r="U1578" s="56"/>
      <c r="V1578" s="56"/>
      <c r="W1578" s="56"/>
      <c r="X1578" s="56"/>
      <c r="Y1578" s="56"/>
      <c r="Z1578" s="56"/>
      <c r="AA1578" s="56"/>
      <c r="AB1578" s="56"/>
      <c r="AC1578" s="56"/>
      <c r="AD1578" s="56"/>
      <c r="AE1578" s="56"/>
      <c r="AF1578" s="56"/>
      <c r="AG1578" s="56"/>
      <c r="AH1578" s="47"/>
      <c r="AI1578" s="50"/>
      <c r="AJ1578" s="48"/>
      <c r="AK1578" s="47"/>
      <c r="AL1578" s="49"/>
      <c r="AM1578" s="47"/>
      <c r="AN1578" s="47"/>
      <c r="AO1578" s="47"/>
      <c r="AP1578" s="47"/>
      <c r="AQ1578" s="49"/>
      <c r="AR1578" s="47"/>
      <c r="AS1578" s="47"/>
      <c r="AT1578" s="47"/>
      <c r="AU1578" s="47"/>
      <c r="AV1578" s="47"/>
      <c r="AW1578" s="47"/>
    </row>
    <row r="1579" spans="1:49" ht="30" customHeight="1" thickBot="1">
      <c r="A1579" s="1">
        <v>27</v>
      </c>
      <c r="B1579" s="41" t="s">
        <v>1570</v>
      </c>
      <c r="C1579" s="42"/>
      <c r="D1579" s="57" t="s">
        <v>48</v>
      </c>
      <c r="E1579" s="57"/>
      <c r="F1579" s="58">
        <v>10</v>
      </c>
      <c r="G1579" s="44"/>
      <c r="H1579" s="45"/>
      <c r="I1579" s="54"/>
      <c r="J1579" s="54"/>
      <c r="K1579" s="55"/>
      <c r="L1579" s="46"/>
      <c r="M1579" s="46"/>
      <c r="N1579" s="56"/>
      <c r="O1579" s="56"/>
      <c r="P1579" s="56"/>
      <c r="Q1579" s="56"/>
      <c r="R1579" s="56"/>
      <c r="S1579" s="56"/>
      <c r="T1579" s="56"/>
      <c r="U1579" s="56"/>
      <c r="V1579" s="56"/>
      <c r="W1579" s="56"/>
      <c r="X1579" s="56"/>
      <c r="Y1579" s="56"/>
      <c r="Z1579" s="56"/>
      <c r="AA1579" s="56"/>
      <c r="AB1579" s="56"/>
      <c r="AC1579" s="56"/>
      <c r="AD1579" s="56"/>
      <c r="AE1579" s="56"/>
      <c r="AF1579" s="56"/>
      <c r="AG1579" s="56"/>
      <c r="AH1579" s="47"/>
      <c r="AI1579" s="50"/>
      <c r="AJ1579" s="48"/>
      <c r="AK1579" s="47"/>
      <c r="AL1579" s="49"/>
      <c r="AM1579" s="47"/>
      <c r="AN1579" s="47"/>
      <c r="AO1579" s="47"/>
      <c r="AP1579" s="47"/>
      <c r="AQ1579" s="49"/>
      <c r="AR1579" s="47"/>
      <c r="AS1579" s="47"/>
      <c r="AT1579" s="47"/>
      <c r="AU1579" s="47"/>
      <c r="AV1579" s="47"/>
      <c r="AW1579" s="47"/>
    </row>
    <row r="1580" spans="1:49" ht="30" customHeight="1" thickBot="1">
      <c r="A1580" s="1">
        <v>27</v>
      </c>
      <c r="B1580" s="41" t="s">
        <v>1570</v>
      </c>
      <c r="C1580" s="42"/>
      <c r="D1580" s="59" t="s">
        <v>49</v>
      </c>
      <c r="E1580" s="59"/>
      <c r="F1580" s="60">
        <v>30</v>
      </c>
      <c r="G1580" s="44"/>
      <c r="H1580" s="45"/>
      <c r="I1580" s="61"/>
      <c r="J1580" s="61"/>
      <c r="K1580" s="42"/>
      <c r="L1580" s="42"/>
      <c r="M1580" s="42"/>
      <c r="N1580" s="56"/>
      <c r="O1580" s="56"/>
      <c r="P1580" s="56"/>
      <c r="Q1580" s="56"/>
      <c r="R1580" s="56"/>
      <c r="S1580" s="56"/>
      <c r="T1580" s="56"/>
      <c r="U1580" s="56"/>
      <c r="V1580" s="56"/>
      <c r="W1580" s="56"/>
      <c r="X1580" s="56"/>
      <c r="Y1580" s="56"/>
      <c r="Z1580" s="56"/>
      <c r="AA1580" s="56"/>
      <c r="AB1580" s="56"/>
      <c r="AC1580" s="62"/>
      <c r="AD1580" s="62"/>
      <c r="AE1580" s="63"/>
      <c r="AF1580" s="42"/>
      <c r="AG1580" s="56"/>
      <c r="AH1580" s="47"/>
      <c r="AI1580" s="64" t="s">
        <v>50</v>
      </c>
      <c r="AJ1580" s="48"/>
      <c r="AK1580" s="47"/>
      <c r="AL1580" s="49"/>
      <c r="AM1580" s="47"/>
      <c r="AN1580" s="47"/>
      <c r="AO1580" s="47"/>
      <c r="AP1580" s="47"/>
      <c r="AQ1580" s="49"/>
      <c r="AR1580" s="47"/>
      <c r="AS1580" s="47"/>
      <c r="AT1580" s="47"/>
      <c r="AU1580" s="47"/>
      <c r="AV1580" s="47"/>
      <c r="AW1580" s="65"/>
    </row>
    <row r="1581" spans="1:49" ht="30" customHeight="1" thickBot="1">
      <c r="A1581" s="1">
        <v>27</v>
      </c>
      <c r="B1581" s="41" t="s">
        <v>1570</v>
      </c>
      <c r="C1581" s="42"/>
      <c r="D1581" s="66" t="s">
        <v>51</v>
      </c>
      <c r="E1581" s="66"/>
      <c r="F1581" s="67">
        <v>0.41499999999999998</v>
      </c>
      <c r="G1581" s="44"/>
      <c r="H1581" s="45"/>
      <c r="I1581" s="68"/>
      <c r="J1581" s="68"/>
      <c r="K1581" s="42"/>
      <c r="L1581" s="42"/>
      <c r="M1581" s="42"/>
      <c r="N1581" s="56"/>
      <c r="O1581" s="56"/>
      <c r="P1581" s="56"/>
      <c r="Q1581" s="56"/>
      <c r="R1581" s="56"/>
      <c r="S1581" s="56"/>
      <c r="T1581" s="56"/>
      <c r="U1581" s="56"/>
      <c r="V1581" s="56"/>
      <c r="W1581" s="56"/>
      <c r="X1581" s="56"/>
      <c r="Y1581" s="56"/>
      <c r="Z1581" s="56"/>
      <c r="AA1581" s="56"/>
      <c r="AB1581" s="56"/>
      <c r="AC1581" s="62" t="s">
        <v>52</v>
      </c>
      <c r="AD1581" s="69"/>
      <c r="AE1581" s="70" t="s">
        <v>53</v>
      </c>
      <c r="AF1581" s="69"/>
      <c r="AG1581" s="56"/>
      <c r="AH1581" s="47"/>
      <c r="AI1581" s="48"/>
      <c r="AJ1581" s="48"/>
      <c r="AK1581" s="47"/>
      <c r="AL1581" s="49"/>
      <c r="AM1581" s="47"/>
      <c r="AN1581" s="47"/>
      <c r="AO1581" s="47"/>
      <c r="AP1581" s="47"/>
      <c r="AQ1581" s="49"/>
      <c r="AR1581" s="47" t="s">
        <v>52</v>
      </c>
      <c r="AS1581" s="47"/>
      <c r="AT1581" s="47" t="s">
        <v>53</v>
      </c>
      <c r="AU1581" s="47"/>
      <c r="AV1581" s="47"/>
      <c r="AW1581" s="65"/>
    </row>
    <row r="1582" spans="1:49" ht="30" customHeight="1" thickBot="1">
      <c r="A1582" s="1">
        <v>27</v>
      </c>
      <c r="B1582" s="41" t="s">
        <v>1570</v>
      </c>
      <c r="C1582" s="42"/>
      <c r="D1582" s="71" t="s">
        <v>54</v>
      </c>
      <c r="E1582" s="45"/>
      <c r="F1582" s="45"/>
      <c r="G1582" s="45"/>
      <c r="H1582" s="45"/>
      <c r="I1582" s="45"/>
      <c r="J1582" s="45"/>
      <c r="K1582" s="72"/>
      <c r="L1582" s="72"/>
      <c r="M1582" s="73" t="s">
        <v>55</v>
      </c>
      <c r="N1582" s="74"/>
      <c r="O1582" s="74"/>
      <c r="P1582" s="74"/>
      <c r="Q1582" s="74"/>
      <c r="R1582" s="74"/>
      <c r="S1582" s="74"/>
      <c r="T1582" s="74"/>
      <c r="U1582" s="74"/>
      <c r="V1582" s="74"/>
      <c r="W1582" s="74"/>
      <c r="X1582" s="74"/>
      <c r="Y1582" s="74"/>
      <c r="Z1582" s="74"/>
      <c r="AA1582" s="74"/>
      <c r="AB1582" s="74"/>
      <c r="AC1582" s="75" t="s">
        <v>1</v>
      </c>
      <c r="AD1582" s="76"/>
      <c r="AE1582" s="76" t="s">
        <v>2</v>
      </c>
      <c r="AF1582" s="76"/>
      <c r="AG1582" s="77" t="s">
        <v>56</v>
      </c>
      <c r="AH1582" s="78" t="s">
        <v>57</v>
      </c>
      <c r="AI1582" s="79"/>
      <c r="AJ1582" s="79"/>
      <c r="AK1582" s="80"/>
      <c r="AL1582" s="15"/>
      <c r="AM1582" s="80"/>
      <c r="AN1582" s="80"/>
      <c r="AO1582" s="80"/>
      <c r="AP1582" s="80"/>
      <c r="AQ1582" s="15"/>
      <c r="AR1582" s="78" t="s">
        <v>1</v>
      </c>
      <c r="AS1582" s="81"/>
      <c r="AT1582" s="78" t="s">
        <v>2</v>
      </c>
      <c r="AU1582" s="81"/>
      <c r="AV1582" s="82" t="s">
        <v>56</v>
      </c>
      <c r="AW1582" s="83"/>
    </row>
    <row r="1583" spans="1:49" ht="42" customHeight="1">
      <c r="A1583" s="1">
        <v>27</v>
      </c>
      <c r="B1583" s="41" t="s">
        <v>1570</v>
      </c>
      <c r="C1583" s="42"/>
      <c r="D1583" s="474" t="s">
        <v>4</v>
      </c>
      <c r="E1583" s="476" t="s">
        <v>5</v>
      </c>
      <c r="F1583" s="476" t="s">
        <v>6</v>
      </c>
      <c r="G1583" s="476" t="s">
        <v>58</v>
      </c>
      <c r="H1583" s="476" t="s">
        <v>7</v>
      </c>
      <c r="I1583" s="20" t="s">
        <v>8</v>
      </c>
      <c r="J1583" s="20"/>
      <c r="K1583" s="84" t="s">
        <v>9</v>
      </c>
      <c r="L1583" s="85" t="s">
        <v>59</v>
      </c>
      <c r="M1583" s="478" t="s">
        <v>60</v>
      </c>
      <c r="N1583" s="480" t="s">
        <v>61</v>
      </c>
      <c r="O1583" s="482" t="s">
        <v>62</v>
      </c>
      <c r="P1583" s="482" t="s">
        <v>10</v>
      </c>
      <c r="Q1583" s="484" t="s">
        <v>63</v>
      </c>
      <c r="R1583" s="482" t="s">
        <v>64</v>
      </c>
      <c r="S1583" s="482" t="s">
        <v>65</v>
      </c>
      <c r="T1583" s="482" t="s">
        <v>66</v>
      </c>
      <c r="U1583" s="482" t="s">
        <v>67</v>
      </c>
      <c r="V1583" s="484" t="s">
        <v>11</v>
      </c>
      <c r="W1583" s="251" t="s">
        <v>12</v>
      </c>
      <c r="X1583" s="86" t="s">
        <v>13</v>
      </c>
      <c r="Y1583" s="86" t="s">
        <v>14</v>
      </c>
      <c r="Z1583" s="252" t="s">
        <v>15</v>
      </c>
      <c r="AA1583" s="484" t="s">
        <v>16</v>
      </c>
      <c r="AB1583" s="482" t="s">
        <v>17</v>
      </c>
      <c r="AC1583" s="87" t="s">
        <v>18</v>
      </c>
      <c r="AD1583" s="88" t="s">
        <v>19</v>
      </c>
      <c r="AE1583" s="87" t="s">
        <v>30</v>
      </c>
      <c r="AF1583" s="88" t="s">
        <v>21</v>
      </c>
      <c r="AG1583" s="89" t="s">
        <v>22</v>
      </c>
      <c r="AH1583" s="468" t="s">
        <v>23</v>
      </c>
      <c r="AI1583" s="470" t="s">
        <v>24</v>
      </c>
      <c r="AJ1583" s="470" t="s">
        <v>25</v>
      </c>
      <c r="AK1583" s="470" t="s">
        <v>26</v>
      </c>
      <c r="AL1583" s="91" t="s">
        <v>68</v>
      </c>
      <c r="AM1583" s="90" t="s">
        <v>27</v>
      </c>
      <c r="AN1583" s="92" t="s">
        <v>28</v>
      </c>
      <c r="AO1583" s="93" t="s">
        <v>29</v>
      </c>
      <c r="AP1583" s="28" t="s">
        <v>16</v>
      </c>
      <c r="AQ1583" s="472" t="s">
        <v>17</v>
      </c>
      <c r="AR1583" s="94" t="s">
        <v>18</v>
      </c>
      <c r="AS1583" s="95" t="s">
        <v>19</v>
      </c>
      <c r="AT1583" s="94" t="s">
        <v>30</v>
      </c>
      <c r="AU1583" s="95" t="s">
        <v>21</v>
      </c>
      <c r="AV1583" s="96" t="s">
        <v>31</v>
      </c>
      <c r="AW1583" s="83"/>
    </row>
    <row r="1584" spans="1:49" ht="30" customHeight="1" thickBot="1">
      <c r="A1584" s="1">
        <v>27</v>
      </c>
      <c r="B1584" s="41" t="s">
        <v>1570</v>
      </c>
      <c r="C1584" s="42"/>
      <c r="D1584" s="475"/>
      <c r="E1584" s="477"/>
      <c r="F1584" s="477"/>
      <c r="G1584" s="477"/>
      <c r="H1584" s="477"/>
      <c r="I1584" s="97" t="s">
        <v>69</v>
      </c>
      <c r="J1584" s="97" t="s">
        <v>70</v>
      </c>
      <c r="K1584" s="98" t="s">
        <v>34</v>
      </c>
      <c r="L1584" s="99" t="s">
        <v>35</v>
      </c>
      <c r="M1584" s="479"/>
      <c r="N1584" s="481"/>
      <c r="O1584" s="483"/>
      <c r="P1584" s="483"/>
      <c r="Q1584" s="485"/>
      <c r="R1584" s="483"/>
      <c r="S1584" s="483"/>
      <c r="T1584" s="483"/>
      <c r="U1584" s="483"/>
      <c r="V1584" s="485"/>
      <c r="W1584" s="100" t="s">
        <v>36</v>
      </c>
      <c r="X1584" s="100" t="s">
        <v>37</v>
      </c>
      <c r="Y1584" s="100" t="s">
        <v>38</v>
      </c>
      <c r="Z1584" s="101" t="s">
        <v>39</v>
      </c>
      <c r="AA1584" s="485"/>
      <c r="AB1584" s="483"/>
      <c r="AC1584" s="102" t="s">
        <v>40</v>
      </c>
      <c r="AD1584" s="103" t="s">
        <v>40</v>
      </c>
      <c r="AE1584" s="102" t="s">
        <v>40</v>
      </c>
      <c r="AF1584" s="103" t="s">
        <v>40</v>
      </c>
      <c r="AG1584" s="104">
        <v>10</v>
      </c>
      <c r="AH1584" s="469"/>
      <c r="AI1584" s="471"/>
      <c r="AJ1584" s="471"/>
      <c r="AK1584" s="471"/>
      <c r="AL1584" s="36" t="s">
        <v>41</v>
      </c>
      <c r="AM1584" s="105" t="s">
        <v>42</v>
      </c>
      <c r="AN1584" s="106" t="s">
        <v>43</v>
      </c>
      <c r="AO1584" s="107" t="s">
        <v>39</v>
      </c>
      <c r="AP1584" s="37" t="s">
        <v>44</v>
      </c>
      <c r="AQ1584" s="473"/>
      <c r="AR1584" s="108" t="s">
        <v>40</v>
      </c>
      <c r="AS1584" s="109" t="s">
        <v>40</v>
      </c>
      <c r="AT1584" s="108" t="s">
        <v>40</v>
      </c>
      <c r="AU1584" s="109" t="s">
        <v>40</v>
      </c>
      <c r="AV1584" s="40">
        <v>10</v>
      </c>
      <c r="AW1584" s="83"/>
    </row>
    <row r="1585" spans="1:49" ht="30" customHeight="1">
      <c r="A1585" s="1">
        <v>27</v>
      </c>
      <c r="B1585" s="41" t="s">
        <v>1570</v>
      </c>
      <c r="C1585" s="42"/>
      <c r="D1585" s="110" t="s">
        <v>1572</v>
      </c>
      <c r="E1585" s="111" t="s">
        <v>71</v>
      </c>
      <c r="F1585" s="112" t="s">
        <v>1561</v>
      </c>
      <c r="G1585" s="112" t="s">
        <v>73</v>
      </c>
      <c r="H1585" s="113"/>
      <c r="I1585" s="114"/>
      <c r="J1585" s="115"/>
      <c r="K1585" s="349">
        <v>3</v>
      </c>
      <c r="L1585" s="350">
        <v>365</v>
      </c>
      <c r="M1585" s="118" t="s">
        <v>1557</v>
      </c>
      <c r="N1585" s="119" t="s">
        <v>120</v>
      </c>
      <c r="O1585" s="120">
        <v>1</v>
      </c>
      <c r="P1585" s="121" t="s">
        <v>1573</v>
      </c>
      <c r="Q1585" s="121">
        <v>0</v>
      </c>
      <c r="R1585" s="121">
        <v>0</v>
      </c>
      <c r="S1585" s="122" t="s">
        <v>332</v>
      </c>
      <c r="T1585" s="122" t="s">
        <v>1574</v>
      </c>
      <c r="U1585" s="122" t="s">
        <v>1575</v>
      </c>
      <c r="V1585" s="123">
        <v>0</v>
      </c>
      <c r="W1585" s="124">
        <v>230</v>
      </c>
      <c r="X1585" s="125">
        <v>1</v>
      </c>
      <c r="Y1585" s="126">
        <v>1</v>
      </c>
      <c r="Z1585" s="127">
        <f t="shared" ref="Z1585:Z1590" si="466">K1585*L1585*W1585*Y1585/12/1000</f>
        <v>20.987500000000001</v>
      </c>
      <c r="AA1585" s="121">
        <v>0</v>
      </c>
      <c r="AB1585" s="128" t="s">
        <v>80</v>
      </c>
      <c r="AC1585" s="129" t="s">
        <v>56</v>
      </c>
      <c r="AD1585" s="130" t="s">
        <v>56</v>
      </c>
      <c r="AE1585" s="129" t="s">
        <v>56</v>
      </c>
      <c r="AF1585" s="130">
        <f t="shared" ref="AF1585:AF1590" si="467">$B$2*Z1585/Y1585</f>
        <v>629.625</v>
      </c>
      <c r="AG1585" s="131">
        <f t="shared" ref="AG1585:AG1590" si="468">Y1585*AF1585*120</f>
        <v>75555</v>
      </c>
      <c r="AH1585" s="132" t="s">
        <v>113</v>
      </c>
      <c r="AI1585" s="133"/>
      <c r="AJ1585" s="134"/>
      <c r="AK1585" s="135"/>
      <c r="AL1585" s="136"/>
      <c r="AM1585" s="137"/>
      <c r="AN1585" s="138"/>
      <c r="AO1585" s="139">
        <f t="shared" ref="AO1585:AO1593" si="469">IFERROR((AM1585/1000)*K1585*L1585*AN1585/12,0)</f>
        <v>0</v>
      </c>
      <c r="AP1585" s="140" t="s">
        <v>82</v>
      </c>
      <c r="AQ1585" s="141" t="str" cm="1">
        <f t="array" ref="AQ1585">_xlfn.IFS(OR($G1585="公衆街路灯A",$G1585="定額電灯"),$G1585&amp;AP1585,COUNTIF(G1585,"*従量電灯*"),G1585,1,"-")</f>
        <v>従量電灯</v>
      </c>
      <c r="AR1585" s="142" t="str" cm="1">
        <f t="array" ref="AR1585">_xlfn.IFS($AN1585=0,"-",OR($AH1585="対象外",$AH1585="-"),"-",OR($G1585="公衆街路灯A",$G1585="定額電灯"),_xlfn.XLOOKUP($AQ1585,削除禁止_電灯料金!$B:$B,削除禁止_電灯料金!$E:$E,0),1,"-")</f>
        <v>-</v>
      </c>
      <c r="AS1585" s="143" t="str" cm="1">
        <f t="array" ref="AS1585">_xlfn.IFS($AR1585="-","-",OR($G1585="公衆街路灯A",$G1585="定額電灯"),_xlfn.XLOOKUP(AQ1585,削除禁止_電灯料金!$B:$B,削除禁止_電灯料金!$D:$D,0),1,"-")</f>
        <v>-</v>
      </c>
      <c r="AT1585" s="142">
        <f>IFERROR(IF(OR($G1585="公衆街路灯A",$G1585="定額電灯"),"-",ROUND((_xlfn.XLOOKUP($AQ1585,削除禁止_電灯料金!$B:$B,削除禁止_電灯料金!$E:$E)*AM1585/1000*$K1585*$L1585/12),2)),"-")</f>
        <v>0</v>
      </c>
      <c r="AU1585" s="143">
        <f>IFERROR(IF(OR($G1585="公衆街路灯A",$G1585="定額電灯"),"-",ROUND((AM1585/1000*$K1585*$L1585/12)*_xlfn.XLOOKUP($A1585,削除禁止_電灯料金!K:K,削除禁止_電灯料金!M:M,"-"),2)),"-")</f>
        <v>0</v>
      </c>
      <c r="AV1585" s="144">
        <f>IFERROR(IF(OR($G1585="公衆街路灯A",$G1585="定額電灯"),ROUND((((AR1585+AS1585)*AN1585))*12*_xlfn.XLOOKUP($A1585,削除禁止_電灯料金!K:K,削除禁止_電灯料金!N:N),0),ROUND((AT1585+AU1585)*AN1585*12*_xlfn.XLOOKUP($A1585,削除禁止_電灯料金!K:K,削除禁止_電灯料金!N:N),0)),0)</f>
        <v>0</v>
      </c>
      <c r="AW1585" s="145"/>
    </row>
    <row r="1586" spans="1:49" ht="30" customHeight="1">
      <c r="A1586" s="1">
        <v>27</v>
      </c>
      <c r="B1586" s="41" t="s">
        <v>1570</v>
      </c>
      <c r="C1586" s="42"/>
      <c r="D1586" s="146" t="s">
        <v>1572</v>
      </c>
      <c r="E1586" s="147" t="s">
        <v>71</v>
      </c>
      <c r="F1586" s="148" t="s">
        <v>1561</v>
      </c>
      <c r="G1586" s="148" t="s">
        <v>73</v>
      </c>
      <c r="H1586" s="149"/>
      <c r="I1586" s="150"/>
      <c r="J1586" s="151"/>
      <c r="K1586" s="213">
        <v>3</v>
      </c>
      <c r="L1586" s="214">
        <v>365</v>
      </c>
      <c r="M1586" s="154" t="s">
        <v>1563</v>
      </c>
      <c r="N1586" s="119" t="s">
        <v>210</v>
      </c>
      <c r="O1586" s="120">
        <v>1</v>
      </c>
      <c r="P1586" s="155" t="s">
        <v>135</v>
      </c>
      <c r="Q1586" s="155">
        <v>0</v>
      </c>
      <c r="R1586" s="155">
        <v>0</v>
      </c>
      <c r="S1586" s="156">
        <v>0</v>
      </c>
      <c r="T1586" s="156">
        <v>0</v>
      </c>
      <c r="U1586" s="156">
        <v>0</v>
      </c>
      <c r="V1586" s="157">
        <v>0</v>
      </c>
      <c r="W1586" s="158">
        <v>28</v>
      </c>
      <c r="X1586" s="159">
        <v>2</v>
      </c>
      <c r="Y1586" s="160">
        <v>2</v>
      </c>
      <c r="Z1586" s="161">
        <f t="shared" si="466"/>
        <v>5.1100000000000003</v>
      </c>
      <c r="AA1586" s="155">
        <v>0</v>
      </c>
      <c r="AB1586" s="162" t="s">
        <v>80</v>
      </c>
      <c r="AC1586" s="163" t="s">
        <v>56</v>
      </c>
      <c r="AD1586" s="164" t="s">
        <v>56</v>
      </c>
      <c r="AE1586" s="163" t="s">
        <v>56</v>
      </c>
      <c r="AF1586" s="164">
        <f t="shared" si="467"/>
        <v>76.650000000000006</v>
      </c>
      <c r="AG1586" s="165">
        <f t="shared" si="468"/>
        <v>18396</v>
      </c>
      <c r="AH1586" s="166" t="s">
        <v>81</v>
      </c>
      <c r="AI1586" s="167"/>
      <c r="AJ1586" s="168"/>
      <c r="AK1586" s="169"/>
      <c r="AL1586" s="170"/>
      <c r="AM1586" s="171"/>
      <c r="AN1586" s="172"/>
      <c r="AO1586" s="173">
        <f t="shared" si="469"/>
        <v>0</v>
      </c>
      <c r="AP1586" s="174" t="s">
        <v>82</v>
      </c>
      <c r="AQ1586" s="175" t="str" cm="1">
        <f t="array" ref="AQ1586">_xlfn.IFS(OR($G1586="公衆街路灯A",$G1586="定額電灯"),$G1586&amp;AP1586,COUNTIF(G1586,"*従量電灯*"),G1586,1,"-")</f>
        <v>従量電灯</v>
      </c>
      <c r="AR1586" s="176" t="str" cm="1">
        <f t="array" ref="AR1586">_xlfn.IFS($AN1586=0,"-",OR($AH1586="対象外",$AH1586="-"),"-",OR($G1586="公衆街路灯A",$G1586="定額電灯"),_xlfn.XLOOKUP($AQ1586,削除禁止_電灯料金!$B:$B,削除禁止_電灯料金!$E:$E,0),1,"-")</f>
        <v>-</v>
      </c>
      <c r="AS1586" s="177" t="str" cm="1">
        <f t="array" ref="AS1586">_xlfn.IFS($AR1586="-","-",OR($G1586="公衆街路灯A",$G1586="定額電灯"),_xlfn.XLOOKUP(AQ1586,削除禁止_電灯料金!$B:$B,削除禁止_電灯料金!$D:$D,0),1,"-")</f>
        <v>-</v>
      </c>
      <c r="AT1586" s="176">
        <f>IFERROR(IF(OR($G1586="公衆街路灯A",$G1586="定額電灯"),"-",ROUND((_xlfn.XLOOKUP($AQ1586,削除禁止_電灯料金!$B:$B,削除禁止_電灯料金!$E:$E)*AM1586/1000*$K1586*$L1586/12),2)),"-")</f>
        <v>0</v>
      </c>
      <c r="AU1586" s="177">
        <f>IFERROR(IF(OR($G1586="公衆街路灯A",$G1586="定額電灯"),"-",ROUND((AM1586/1000*$K1586*$L1586/12)*_xlfn.XLOOKUP($A1586,削除禁止_電灯料金!K:K,削除禁止_電灯料金!M:M,"-"),2)),"-")</f>
        <v>0</v>
      </c>
      <c r="AV1586" s="178">
        <f>IFERROR(IF(OR($G1586="公衆街路灯A",$G1586="定額電灯"),ROUND((((AR1586+AS1586)*AN1586))*12*_xlfn.XLOOKUP($A1586,削除禁止_電灯料金!K:K,削除禁止_電灯料金!N:N),0),ROUND((AT1586+AU1586)*AN1586*12*_xlfn.XLOOKUP($A1586,削除禁止_電灯料金!K:K,削除禁止_電灯料金!N:N),0)),0)</f>
        <v>0</v>
      </c>
      <c r="AW1586" s="145"/>
    </row>
    <row r="1587" spans="1:49" ht="30" customHeight="1">
      <c r="A1587" s="1">
        <v>27</v>
      </c>
      <c r="B1587" s="41" t="s">
        <v>1570</v>
      </c>
      <c r="C1587" s="42"/>
      <c r="D1587" s="146" t="s">
        <v>1572</v>
      </c>
      <c r="E1587" s="147" t="s">
        <v>71</v>
      </c>
      <c r="F1587" s="148" t="s">
        <v>1561</v>
      </c>
      <c r="G1587" s="148" t="s">
        <v>73</v>
      </c>
      <c r="H1587" s="149"/>
      <c r="I1587" s="150"/>
      <c r="J1587" s="151"/>
      <c r="K1587" s="213">
        <v>3</v>
      </c>
      <c r="L1587" s="214">
        <v>365</v>
      </c>
      <c r="M1587" s="154" t="s">
        <v>1558</v>
      </c>
      <c r="N1587" s="119" t="s">
        <v>172</v>
      </c>
      <c r="O1587" s="120">
        <v>1</v>
      </c>
      <c r="P1587" s="155" t="s">
        <v>246</v>
      </c>
      <c r="Q1587" s="155">
        <v>0</v>
      </c>
      <c r="R1587" s="155">
        <v>0</v>
      </c>
      <c r="S1587" s="156" t="s">
        <v>1576</v>
      </c>
      <c r="T1587" s="156">
        <v>0</v>
      </c>
      <c r="U1587" s="156" t="s">
        <v>1577</v>
      </c>
      <c r="V1587" s="157">
        <v>0</v>
      </c>
      <c r="W1587" s="158">
        <v>30</v>
      </c>
      <c r="X1587" s="159">
        <v>1</v>
      </c>
      <c r="Y1587" s="160">
        <v>1</v>
      </c>
      <c r="Z1587" s="161">
        <f t="shared" si="466"/>
        <v>2.7374999999999998</v>
      </c>
      <c r="AA1587" s="155">
        <v>0</v>
      </c>
      <c r="AB1587" s="162" t="s">
        <v>80</v>
      </c>
      <c r="AC1587" s="163" t="s">
        <v>56</v>
      </c>
      <c r="AD1587" s="164" t="s">
        <v>56</v>
      </c>
      <c r="AE1587" s="163" t="s">
        <v>56</v>
      </c>
      <c r="AF1587" s="164">
        <f t="shared" si="467"/>
        <v>82.125</v>
      </c>
      <c r="AG1587" s="165">
        <f t="shared" si="468"/>
        <v>9855</v>
      </c>
      <c r="AH1587" s="166" t="s">
        <v>81</v>
      </c>
      <c r="AI1587" s="167"/>
      <c r="AJ1587" s="168"/>
      <c r="AK1587" s="169"/>
      <c r="AL1587" s="170"/>
      <c r="AM1587" s="171"/>
      <c r="AN1587" s="172"/>
      <c r="AO1587" s="173">
        <f t="shared" si="469"/>
        <v>0</v>
      </c>
      <c r="AP1587" s="174" t="s">
        <v>82</v>
      </c>
      <c r="AQ1587" s="175" t="str" cm="1">
        <f t="array" ref="AQ1587">_xlfn.IFS(OR($G1587="公衆街路灯A",$G1587="定額電灯"),$G1587&amp;AP1587,COUNTIF(G1587,"*従量電灯*"),G1587,1,"-")</f>
        <v>従量電灯</v>
      </c>
      <c r="AR1587" s="176" t="str" cm="1">
        <f t="array" ref="AR1587">_xlfn.IFS($AN1587=0,"-",OR($AH1587="対象外",$AH1587="-"),"-",OR($G1587="公衆街路灯A",$G1587="定額電灯"),_xlfn.XLOOKUP($AQ1587,削除禁止_電灯料金!$B:$B,削除禁止_電灯料金!$E:$E,0),1,"-")</f>
        <v>-</v>
      </c>
      <c r="AS1587" s="177" t="str" cm="1">
        <f t="array" ref="AS1587">_xlfn.IFS($AR1587="-","-",OR($G1587="公衆街路灯A",$G1587="定額電灯"),_xlfn.XLOOKUP(AQ1587,削除禁止_電灯料金!$B:$B,削除禁止_電灯料金!$D:$D,0),1,"-")</f>
        <v>-</v>
      </c>
      <c r="AT1587" s="176">
        <f>IFERROR(IF(OR($G1587="公衆街路灯A",$G1587="定額電灯"),"-",ROUND((_xlfn.XLOOKUP($AQ1587,削除禁止_電灯料金!$B:$B,削除禁止_電灯料金!$E:$E)*AM1587/1000*$K1587*$L1587/12),2)),"-")</f>
        <v>0</v>
      </c>
      <c r="AU1587" s="177">
        <f>IFERROR(IF(OR($G1587="公衆街路灯A",$G1587="定額電灯"),"-",ROUND((AM1587/1000*$K1587*$L1587/12)*_xlfn.XLOOKUP($A1587,削除禁止_電灯料金!K:K,削除禁止_電灯料金!M:M,"-"),2)),"-")</f>
        <v>0</v>
      </c>
      <c r="AV1587" s="178">
        <f>IFERROR(IF(OR($G1587="公衆街路灯A",$G1587="定額電灯"),ROUND((((AR1587+AS1587)*AN1587))*12*_xlfn.XLOOKUP($A1587,削除禁止_電灯料金!K:K,削除禁止_電灯料金!N:N),0),ROUND((AT1587+AU1587)*AN1587*12*_xlfn.XLOOKUP($A1587,削除禁止_電灯料金!K:K,削除禁止_電灯料金!N:N),0)),0)</f>
        <v>0</v>
      </c>
      <c r="AW1587" s="145"/>
    </row>
    <row r="1588" spans="1:49" ht="30" customHeight="1">
      <c r="A1588" s="1">
        <v>27</v>
      </c>
      <c r="B1588" s="41" t="s">
        <v>1570</v>
      </c>
      <c r="C1588" s="42"/>
      <c r="D1588" s="146" t="s">
        <v>1572</v>
      </c>
      <c r="E1588" s="147" t="s">
        <v>71</v>
      </c>
      <c r="F1588" s="148" t="s">
        <v>1566</v>
      </c>
      <c r="G1588" s="148" t="s">
        <v>73</v>
      </c>
      <c r="H1588" s="149"/>
      <c r="I1588" s="150"/>
      <c r="J1588" s="151"/>
      <c r="K1588" s="213">
        <v>3</v>
      </c>
      <c r="L1588" s="214">
        <v>365</v>
      </c>
      <c r="M1588" s="154" t="s">
        <v>1557</v>
      </c>
      <c r="N1588" s="119" t="s">
        <v>120</v>
      </c>
      <c r="O1588" s="120">
        <v>1</v>
      </c>
      <c r="P1588" s="155" t="s">
        <v>1573</v>
      </c>
      <c r="Q1588" s="155">
        <v>0</v>
      </c>
      <c r="R1588" s="155">
        <v>0</v>
      </c>
      <c r="S1588" s="156" t="s">
        <v>332</v>
      </c>
      <c r="T1588" s="156" t="s">
        <v>1574</v>
      </c>
      <c r="U1588" s="156" t="s">
        <v>1575</v>
      </c>
      <c r="V1588" s="157">
        <v>0</v>
      </c>
      <c r="W1588" s="158">
        <v>230</v>
      </c>
      <c r="X1588" s="159">
        <v>1</v>
      </c>
      <c r="Y1588" s="160">
        <v>1</v>
      </c>
      <c r="Z1588" s="161">
        <f t="shared" si="466"/>
        <v>20.987500000000001</v>
      </c>
      <c r="AA1588" s="155">
        <v>0</v>
      </c>
      <c r="AB1588" s="162" t="s">
        <v>80</v>
      </c>
      <c r="AC1588" s="163" t="s">
        <v>56</v>
      </c>
      <c r="AD1588" s="164" t="s">
        <v>56</v>
      </c>
      <c r="AE1588" s="163" t="s">
        <v>56</v>
      </c>
      <c r="AF1588" s="164">
        <f t="shared" si="467"/>
        <v>629.625</v>
      </c>
      <c r="AG1588" s="165">
        <f t="shared" si="468"/>
        <v>75555</v>
      </c>
      <c r="AH1588" s="166" t="s">
        <v>113</v>
      </c>
      <c r="AI1588" s="167"/>
      <c r="AJ1588" s="168"/>
      <c r="AK1588" s="169"/>
      <c r="AL1588" s="170"/>
      <c r="AM1588" s="171"/>
      <c r="AN1588" s="172"/>
      <c r="AO1588" s="173">
        <f t="shared" si="469"/>
        <v>0</v>
      </c>
      <c r="AP1588" s="174" t="s">
        <v>82</v>
      </c>
      <c r="AQ1588" s="175" t="str" cm="1">
        <f t="array" ref="AQ1588">_xlfn.IFS(OR($G1588="公衆街路灯A",$G1588="定額電灯"),$G1588&amp;AP1588,COUNTIF(G1588,"*従量電灯*"),G1588,1,"-")</f>
        <v>従量電灯</v>
      </c>
      <c r="AR1588" s="176" t="str" cm="1">
        <f t="array" ref="AR1588">_xlfn.IFS($AN1588=0,"-",OR($AH1588="対象外",$AH1588="-"),"-",OR($G1588="公衆街路灯A",$G1588="定額電灯"),_xlfn.XLOOKUP($AQ1588,削除禁止_電灯料金!$B:$B,削除禁止_電灯料金!$E:$E,0),1,"-")</f>
        <v>-</v>
      </c>
      <c r="AS1588" s="177" t="str" cm="1">
        <f t="array" ref="AS1588">_xlfn.IFS($AR1588="-","-",OR($G1588="公衆街路灯A",$G1588="定額電灯"),_xlfn.XLOOKUP(AQ1588,削除禁止_電灯料金!$B:$B,削除禁止_電灯料金!$D:$D,0),1,"-")</f>
        <v>-</v>
      </c>
      <c r="AT1588" s="176">
        <f>IFERROR(IF(OR($G1588="公衆街路灯A",$G1588="定額電灯"),"-",ROUND((_xlfn.XLOOKUP($AQ1588,削除禁止_電灯料金!$B:$B,削除禁止_電灯料金!$E:$E)*AM1588/1000*$K1588*$L1588/12),2)),"-")</f>
        <v>0</v>
      </c>
      <c r="AU1588" s="177">
        <f>IFERROR(IF(OR($G1588="公衆街路灯A",$G1588="定額電灯"),"-",ROUND((AM1588/1000*$K1588*$L1588/12)*_xlfn.XLOOKUP($A1588,削除禁止_電灯料金!K:K,削除禁止_電灯料金!M:M,"-"),2)),"-")</f>
        <v>0</v>
      </c>
      <c r="AV1588" s="178">
        <f>IFERROR(IF(OR($G1588="公衆街路灯A",$G1588="定額電灯"),ROUND((((AR1588+AS1588)*AN1588))*12*_xlfn.XLOOKUP($A1588,削除禁止_電灯料金!K:K,削除禁止_電灯料金!N:N),0),ROUND((AT1588+AU1588)*AN1588*12*_xlfn.XLOOKUP($A1588,削除禁止_電灯料金!K:K,削除禁止_電灯料金!N:N),0)),0)</f>
        <v>0</v>
      </c>
      <c r="AW1588" s="145"/>
    </row>
    <row r="1589" spans="1:49" ht="30" customHeight="1">
      <c r="A1589" s="1">
        <v>27</v>
      </c>
      <c r="B1589" s="41" t="s">
        <v>1570</v>
      </c>
      <c r="C1589" s="42"/>
      <c r="D1589" s="146" t="s">
        <v>1572</v>
      </c>
      <c r="E1589" s="147" t="s">
        <v>71</v>
      </c>
      <c r="F1589" s="148" t="s">
        <v>1566</v>
      </c>
      <c r="G1589" s="148" t="s">
        <v>73</v>
      </c>
      <c r="H1589" s="149"/>
      <c r="I1589" s="150"/>
      <c r="J1589" s="151"/>
      <c r="K1589" s="213">
        <v>3</v>
      </c>
      <c r="L1589" s="214">
        <v>365</v>
      </c>
      <c r="M1589" s="154" t="s">
        <v>1563</v>
      </c>
      <c r="N1589" s="119" t="s">
        <v>210</v>
      </c>
      <c r="O1589" s="120">
        <v>1</v>
      </c>
      <c r="P1589" s="155" t="s">
        <v>135</v>
      </c>
      <c r="Q1589" s="155">
        <v>0</v>
      </c>
      <c r="R1589" s="155">
        <v>0</v>
      </c>
      <c r="S1589" s="156">
        <v>0</v>
      </c>
      <c r="T1589" s="156">
        <v>0</v>
      </c>
      <c r="U1589" s="156">
        <v>0</v>
      </c>
      <c r="V1589" s="157">
        <v>0</v>
      </c>
      <c r="W1589" s="158">
        <v>28</v>
      </c>
      <c r="X1589" s="159">
        <v>3</v>
      </c>
      <c r="Y1589" s="160">
        <v>3</v>
      </c>
      <c r="Z1589" s="161">
        <f t="shared" si="466"/>
        <v>7.665</v>
      </c>
      <c r="AA1589" s="155">
        <v>0</v>
      </c>
      <c r="AB1589" s="162" t="s">
        <v>80</v>
      </c>
      <c r="AC1589" s="163" t="s">
        <v>56</v>
      </c>
      <c r="AD1589" s="164" t="s">
        <v>56</v>
      </c>
      <c r="AE1589" s="163" t="s">
        <v>56</v>
      </c>
      <c r="AF1589" s="164">
        <f t="shared" si="467"/>
        <v>76.649999999999991</v>
      </c>
      <c r="AG1589" s="165">
        <f t="shared" si="468"/>
        <v>27594</v>
      </c>
      <c r="AH1589" s="166" t="s">
        <v>81</v>
      </c>
      <c r="AI1589" s="167"/>
      <c r="AJ1589" s="168"/>
      <c r="AK1589" s="169"/>
      <c r="AL1589" s="170"/>
      <c r="AM1589" s="171"/>
      <c r="AN1589" s="172"/>
      <c r="AO1589" s="173">
        <f t="shared" si="469"/>
        <v>0</v>
      </c>
      <c r="AP1589" s="174" t="s">
        <v>82</v>
      </c>
      <c r="AQ1589" s="175" t="str" cm="1">
        <f t="array" ref="AQ1589">_xlfn.IFS(OR($G1589="公衆街路灯A",$G1589="定額電灯"),$G1589&amp;AP1589,COUNTIF(G1589,"*従量電灯*"),G1589,1,"-")</f>
        <v>従量電灯</v>
      </c>
      <c r="AR1589" s="176" t="str" cm="1">
        <f t="array" ref="AR1589">_xlfn.IFS($AN1589=0,"-",OR($AH1589="対象外",$AH1589="-"),"-",OR($G1589="公衆街路灯A",$G1589="定額電灯"),_xlfn.XLOOKUP($AQ1589,削除禁止_電灯料金!$B:$B,削除禁止_電灯料金!$E:$E,0),1,"-")</f>
        <v>-</v>
      </c>
      <c r="AS1589" s="177" t="str" cm="1">
        <f t="array" ref="AS1589">_xlfn.IFS($AR1589="-","-",OR($G1589="公衆街路灯A",$G1589="定額電灯"),_xlfn.XLOOKUP(AQ1589,削除禁止_電灯料金!$B:$B,削除禁止_電灯料金!$D:$D,0),1,"-")</f>
        <v>-</v>
      </c>
      <c r="AT1589" s="176">
        <f>IFERROR(IF(OR($G1589="公衆街路灯A",$G1589="定額電灯"),"-",ROUND((_xlfn.XLOOKUP($AQ1589,削除禁止_電灯料金!$B:$B,削除禁止_電灯料金!$E:$E)*AM1589/1000*$K1589*$L1589/12),2)),"-")</f>
        <v>0</v>
      </c>
      <c r="AU1589" s="177">
        <f>IFERROR(IF(OR($G1589="公衆街路灯A",$G1589="定額電灯"),"-",ROUND((AM1589/1000*$K1589*$L1589/12)*_xlfn.XLOOKUP($A1589,削除禁止_電灯料金!K:K,削除禁止_電灯料金!M:M,"-"),2)),"-")</f>
        <v>0</v>
      </c>
      <c r="AV1589" s="178">
        <f>IFERROR(IF(OR($G1589="公衆街路灯A",$G1589="定額電灯"),ROUND((((AR1589+AS1589)*AN1589))*12*_xlfn.XLOOKUP($A1589,削除禁止_電灯料金!K:K,削除禁止_電灯料金!N:N),0),ROUND((AT1589+AU1589)*AN1589*12*_xlfn.XLOOKUP($A1589,削除禁止_電灯料金!K:K,削除禁止_電灯料金!N:N),0)),0)</f>
        <v>0</v>
      </c>
      <c r="AW1589" s="145"/>
    </row>
    <row r="1590" spans="1:49" ht="30" customHeight="1">
      <c r="A1590" s="1">
        <v>27</v>
      </c>
      <c r="B1590" s="41" t="s">
        <v>1570</v>
      </c>
      <c r="C1590" s="42"/>
      <c r="D1590" s="146" t="s">
        <v>1572</v>
      </c>
      <c r="E1590" s="147" t="s">
        <v>71</v>
      </c>
      <c r="F1590" s="148" t="s">
        <v>1566</v>
      </c>
      <c r="G1590" s="148" t="s">
        <v>73</v>
      </c>
      <c r="H1590" s="149"/>
      <c r="I1590" s="150"/>
      <c r="J1590" s="151"/>
      <c r="K1590" s="213">
        <v>3</v>
      </c>
      <c r="L1590" s="214">
        <v>365</v>
      </c>
      <c r="M1590" s="154" t="s">
        <v>1558</v>
      </c>
      <c r="N1590" s="119" t="s">
        <v>172</v>
      </c>
      <c r="O1590" s="120">
        <v>1</v>
      </c>
      <c r="P1590" s="155" t="s">
        <v>246</v>
      </c>
      <c r="Q1590" s="155">
        <v>0</v>
      </c>
      <c r="R1590" s="155">
        <v>0</v>
      </c>
      <c r="S1590" s="156" t="s">
        <v>1576</v>
      </c>
      <c r="T1590" s="156">
        <v>0</v>
      </c>
      <c r="U1590" s="156" t="s">
        <v>1577</v>
      </c>
      <c r="V1590" s="157">
        <v>0</v>
      </c>
      <c r="W1590" s="158">
        <v>30</v>
      </c>
      <c r="X1590" s="159">
        <v>1</v>
      </c>
      <c r="Y1590" s="160">
        <v>1</v>
      </c>
      <c r="Z1590" s="161">
        <f t="shared" si="466"/>
        <v>2.7374999999999998</v>
      </c>
      <c r="AA1590" s="155">
        <v>0</v>
      </c>
      <c r="AB1590" s="162" t="s">
        <v>80</v>
      </c>
      <c r="AC1590" s="163" t="s">
        <v>56</v>
      </c>
      <c r="AD1590" s="164" t="s">
        <v>56</v>
      </c>
      <c r="AE1590" s="163" t="s">
        <v>56</v>
      </c>
      <c r="AF1590" s="164">
        <f t="shared" si="467"/>
        <v>82.125</v>
      </c>
      <c r="AG1590" s="165">
        <f t="shared" si="468"/>
        <v>9855</v>
      </c>
      <c r="AH1590" s="166" t="s">
        <v>81</v>
      </c>
      <c r="AI1590" s="167"/>
      <c r="AJ1590" s="168"/>
      <c r="AK1590" s="169"/>
      <c r="AL1590" s="170"/>
      <c r="AM1590" s="171"/>
      <c r="AN1590" s="172"/>
      <c r="AO1590" s="173">
        <f t="shared" si="469"/>
        <v>0</v>
      </c>
      <c r="AP1590" s="174" t="s">
        <v>82</v>
      </c>
      <c r="AQ1590" s="175" t="str" cm="1">
        <f t="array" ref="AQ1590">_xlfn.IFS(OR($G1590="公衆街路灯A",$G1590="定額電灯"),$G1590&amp;AP1590,COUNTIF(G1590,"*従量電灯*"),G1590,1,"-")</f>
        <v>従量電灯</v>
      </c>
      <c r="AR1590" s="176" t="str" cm="1">
        <f t="array" ref="AR1590">_xlfn.IFS($AN1590=0,"-",OR($AH1590="対象外",$AH1590="-"),"-",OR($G1590="公衆街路灯A",$G1590="定額電灯"),_xlfn.XLOOKUP($AQ1590,削除禁止_電灯料金!$B:$B,削除禁止_電灯料金!$E:$E,0),1,"-")</f>
        <v>-</v>
      </c>
      <c r="AS1590" s="177" t="str" cm="1">
        <f t="array" ref="AS1590">_xlfn.IFS($AR1590="-","-",OR($G1590="公衆街路灯A",$G1590="定額電灯"),_xlfn.XLOOKUP(AQ1590,削除禁止_電灯料金!$B:$B,削除禁止_電灯料金!$D:$D,0),1,"-")</f>
        <v>-</v>
      </c>
      <c r="AT1590" s="176">
        <f>IFERROR(IF(OR($G1590="公衆街路灯A",$G1590="定額電灯"),"-",ROUND((_xlfn.XLOOKUP($AQ1590,削除禁止_電灯料金!$B:$B,削除禁止_電灯料金!$E:$E)*AM1590/1000*$K1590*$L1590/12),2)),"-")</f>
        <v>0</v>
      </c>
      <c r="AU1590" s="177">
        <f>IFERROR(IF(OR($G1590="公衆街路灯A",$G1590="定額電灯"),"-",ROUND((AM1590/1000*$K1590*$L1590/12)*_xlfn.XLOOKUP($A1590,削除禁止_電灯料金!K:K,削除禁止_電灯料金!M:M,"-"),2)),"-")</f>
        <v>0</v>
      </c>
      <c r="AV1590" s="178">
        <f>IFERROR(IF(OR($G1590="公衆街路灯A",$G1590="定額電灯"),ROUND((((AR1590+AS1590)*AN1590))*12*_xlfn.XLOOKUP($A1590,削除禁止_電灯料金!K:K,削除禁止_電灯料金!N:N),0),ROUND((AT1590+AU1590)*AN1590*12*_xlfn.XLOOKUP($A1590,削除禁止_電灯料金!K:K,削除禁止_電灯料金!N:N),0)),0)</f>
        <v>0</v>
      </c>
      <c r="AW1590" s="145"/>
    </row>
    <row r="1591" spans="1:49" ht="30" customHeight="1">
      <c r="A1591" s="1">
        <v>27</v>
      </c>
      <c r="B1591" s="41" t="s">
        <v>1570</v>
      </c>
      <c r="C1591" s="42"/>
      <c r="D1591" s="146"/>
      <c r="E1591" s="147" t="s">
        <v>219</v>
      </c>
      <c r="F1591" s="148" t="s">
        <v>219</v>
      </c>
      <c r="G1591" s="148"/>
      <c r="H1591" s="149"/>
      <c r="I1591" s="150"/>
      <c r="J1591" s="151"/>
      <c r="K1591" s="213"/>
      <c r="L1591" s="214"/>
      <c r="M1591" s="179" t="s">
        <v>82</v>
      </c>
      <c r="N1591" s="119">
        <v>0</v>
      </c>
      <c r="O1591" s="120">
        <v>0</v>
      </c>
      <c r="P1591" s="155" t="s">
        <v>56</v>
      </c>
      <c r="Q1591" s="155">
        <v>0</v>
      </c>
      <c r="R1591" s="155">
        <v>0</v>
      </c>
      <c r="S1591" s="156">
        <v>0</v>
      </c>
      <c r="T1591" s="156">
        <v>0</v>
      </c>
      <c r="U1591" s="156">
        <v>0</v>
      </c>
      <c r="V1591" s="157">
        <v>0</v>
      </c>
      <c r="W1591" s="158">
        <v>0</v>
      </c>
      <c r="X1591" s="159"/>
      <c r="Y1591" s="160">
        <v>0</v>
      </c>
      <c r="Z1591" s="161">
        <v>0</v>
      </c>
      <c r="AA1591" s="155">
        <v>0</v>
      </c>
      <c r="AB1591" s="162" t="s">
        <v>56</v>
      </c>
      <c r="AC1591" s="163" t="s">
        <v>56</v>
      </c>
      <c r="AD1591" s="164" t="s">
        <v>56</v>
      </c>
      <c r="AE1591" s="163" t="s">
        <v>56</v>
      </c>
      <c r="AF1591" s="164" t="s">
        <v>56</v>
      </c>
      <c r="AG1591" s="165">
        <v>0</v>
      </c>
      <c r="AH1591" s="166" t="s">
        <v>56</v>
      </c>
      <c r="AI1591" s="167"/>
      <c r="AJ1591" s="168"/>
      <c r="AK1591" s="169"/>
      <c r="AL1591" s="170"/>
      <c r="AM1591" s="171"/>
      <c r="AN1591" s="172"/>
      <c r="AO1591" s="173">
        <f t="shared" si="469"/>
        <v>0</v>
      </c>
      <c r="AP1591" s="174" t="s">
        <v>82</v>
      </c>
      <c r="AQ1591" s="175" t="str" cm="1">
        <f t="array" ref="AQ1591">_xlfn.IFS(OR($G1591="公衆街路灯A",$G1591="定額電灯"),$G1591&amp;AP1591,COUNTIF(G1591,"*従量電灯*"),G1591,1,"-")</f>
        <v>-</v>
      </c>
      <c r="AR1591" s="176" t="str" cm="1">
        <f t="array" ref="AR1591">_xlfn.IFS($AN1591=0,"-",OR($AH1591="対象外",$AH1591="-"),"-",OR($G1591="公衆街路灯A",$G1591="定額電灯"),_xlfn.XLOOKUP($AQ1591,削除禁止_電灯料金!$B:$B,削除禁止_電灯料金!$E:$E,0),1,"-")</f>
        <v>-</v>
      </c>
      <c r="AS1591" s="177" t="str" cm="1">
        <f t="array" ref="AS1591">_xlfn.IFS($AR1591="-","-",OR($G1591="公衆街路灯A",$G1591="定額電灯"),_xlfn.XLOOKUP(AQ1591,削除禁止_電灯料金!$B:$B,削除禁止_電灯料金!$D:$D,0),1,"-")</f>
        <v>-</v>
      </c>
      <c r="AT1591" s="176" t="str">
        <f>IFERROR(IF(OR($G1591="公衆街路灯A",$G1591="定額電灯"),"-",ROUND((_xlfn.XLOOKUP($AQ1591,削除禁止_電灯料金!$B:$B,削除禁止_電灯料金!$E:$E)*AM1591/1000*$K1591*$L1591/12),2)),"-")</f>
        <v>-</v>
      </c>
      <c r="AU1591" s="177">
        <f>IFERROR(IF(OR($G1591="公衆街路灯A",$G1591="定額電灯"),"-",ROUND((AM1591/1000*$K1591*$L1591/12)*_xlfn.XLOOKUP($A1591,削除禁止_電灯料金!K:K,削除禁止_電灯料金!M:M,"-"),2)),"-")</f>
        <v>0</v>
      </c>
      <c r="AV1591" s="178">
        <f>IFERROR(IF(OR($G1591="公衆街路灯A",$G1591="定額電灯"),ROUND((((AR1591+AS1591)*AN1591))*12*_xlfn.XLOOKUP($A1591,削除禁止_電灯料金!K:K,削除禁止_電灯料金!N:N),0),ROUND((AT1591+AU1591)*AN1591*12*_xlfn.XLOOKUP($A1591,削除禁止_電灯料金!K:K,削除禁止_電灯料金!N:N),0)),0)</f>
        <v>0</v>
      </c>
      <c r="AW1591" s="145"/>
    </row>
    <row r="1592" spans="1:49" ht="30" customHeight="1">
      <c r="A1592" s="1">
        <v>27</v>
      </c>
      <c r="B1592" s="41" t="s">
        <v>1570</v>
      </c>
      <c r="C1592" s="42"/>
      <c r="D1592" s="146"/>
      <c r="E1592" s="147" t="s">
        <v>219</v>
      </c>
      <c r="F1592" s="148" t="s">
        <v>219</v>
      </c>
      <c r="G1592" s="148"/>
      <c r="H1592" s="149"/>
      <c r="I1592" s="150"/>
      <c r="J1592" s="151"/>
      <c r="K1592" s="213"/>
      <c r="L1592" s="214"/>
      <c r="M1592" s="179" t="s">
        <v>82</v>
      </c>
      <c r="N1592" s="119">
        <v>0</v>
      </c>
      <c r="O1592" s="120">
        <v>0</v>
      </c>
      <c r="P1592" s="155" t="s">
        <v>56</v>
      </c>
      <c r="Q1592" s="155">
        <v>0</v>
      </c>
      <c r="R1592" s="155">
        <v>0</v>
      </c>
      <c r="S1592" s="156">
        <v>0</v>
      </c>
      <c r="T1592" s="156">
        <v>0</v>
      </c>
      <c r="U1592" s="156">
        <v>0</v>
      </c>
      <c r="V1592" s="157">
        <v>0</v>
      </c>
      <c r="W1592" s="158">
        <v>0</v>
      </c>
      <c r="X1592" s="159"/>
      <c r="Y1592" s="160">
        <v>0</v>
      </c>
      <c r="Z1592" s="161">
        <v>0</v>
      </c>
      <c r="AA1592" s="155">
        <v>0</v>
      </c>
      <c r="AB1592" s="162" t="s">
        <v>56</v>
      </c>
      <c r="AC1592" s="163" t="s">
        <v>56</v>
      </c>
      <c r="AD1592" s="164" t="s">
        <v>56</v>
      </c>
      <c r="AE1592" s="163" t="s">
        <v>56</v>
      </c>
      <c r="AF1592" s="164" t="s">
        <v>56</v>
      </c>
      <c r="AG1592" s="165">
        <v>0</v>
      </c>
      <c r="AH1592" s="166" t="s">
        <v>56</v>
      </c>
      <c r="AI1592" s="167"/>
      <c r="AJ1592" s="168"/>
      <c r="AK1592" s="169"/>
      <c r="AL1592" s="170"/>
      <c r="AM1592" s="171"/>
      <c r="AN1592" s="172"/>
      <c r="AO1592" s="173">
        <f t="shared" si="469"/>
        <v>0</v>
      </c>
      <c r="AP1592" s="174" t="s">
        <v>82</v>
      </c>
      <c r="AQ1592" s="175" t="str" cm="1">
        <f t="array" ref="AQ1592">_xlfn.IFS(OR($G1592="公衆街路灯A",$G1592="定額電灯"),$G1592&amp;AP1592,COUNTIF(G1592,"*従量電灯*"),G1592,1,"-")</f>
        <v>-</v>
      </c>
      <c r="AR1592" s="176" t="str" cm="1">
        <f t="array" ref="AR1592">_xlfn.IFS($AN1592=0,"-",OR($AH1592="対象外",$AH1592="-"),"-",OR($G1592="公衆街路灯A",$G1592="定額電灯"),_xlfn.XLOOKUP($AQ1592,削除禁止_電灯料金!$B:$B,削除禁止_電灯料金!$E:$E,0),1,"-")</f>
        <v>-</v>
      </c>
      <c r="AS1592" s="177" t="str" cm="1">
        <f t="array" ref="AS1592">_xlfn.IFS($AR1592="-","-",OR($G1592="公衆街路灯A",$G1592="定額電灯"),_xlfn.XLOOKUP(AQ1592,削除禁止_電灯料金!$B:$B,削除禁止_電灯料金!$D:$D,0),1,"-")</f>
        <v>-</v>
      </c>
      <c r="AT1592" s="176" t="str">
        <f>IFERROR(IF(OR($G1592="公衆街路灯A",$G1592="定額電灯"),"-",ROUND((_xlfn.XLOOKUP($AQ1592,削除禁止_電灯料金!$B:$B,削除禁止_電灯料金!$E:$E)*AM1592/1000*$K1592*$L1592/12),2)),"-")</f>
        <v>-</v>
      </c>
      <c r="AU1592" s="177">
        <f>IFERROR(IF(OR($G1592="公衆街路灯A",$G1592="定額電灯"),"-",ROUND((AM1592/1000*$K1592*$L1592/12)*_xlfn.XLOOKUP($A1592,削除禁止_電灯料金!K:K,削除禁止_電灯料金!M:M,"-"),2)),"-")</f>
        <v>0</v>
      </c>
      <c r="AV1592" s="178">
        <f>IFERROR(IF(OR($G1592="公衆街路灯A",$G1592="定額電灯"),ROUND((((AR1592+AS1592)*AN1592))*12*_xlfn.XLOOKUP($A1592,削除禁止_電灯料金!K:K,削除禁止_電灯料金!N:N),0),ROUND((AT1592+AU1592)*AN1592*12*_xlfn.XLOOKUP($A1592,削除禁止_電灯料金!K:K,削除禁止_電灯料金!N:N),0)),0)</f>
        <v>0</v>
      </c>
      <c r="AW1592" s="145"/>
    </row>
    <row r="1593" spans="1:49" ht="30" customHeight="1" thickBot="1">
      <c r="A1593" s="1">
        <v>27</v>
      </c>
      <c r="B1593" s="41" t="s">
        <v>1570</v>
      </c>
      <c r="C1593" s="42"/>
      <c r="D1593" s="215"/>
      <c r="E1593" s="216" t="s">
        <v>219</v>
      </c>
      <c r="F1593" s="217" t="s">
        <v>219</v>
      </c>
      <c r="G1593" s="216"/>
      <c r="H1593" s="216"/>
      <c r="I1593" s="218"/>
      <c r="J1593" s="219"/>
      <c r="K1593" s="220"/>
      <c r="L1593" s="221"/>
      <c r="M1593" s="222" t="s">
        <v>82</v>
      </c>
      <c r="N1593" s="223">
        <v>0</v>
      </c>
      <c r="O1593" s="224">
        <v>0</v>
      </c>
      <c r="P1593" s="225" t="s">
        <v>56</v>
      </c>
      <c r="Q1593" s="225">
        <v>0</v>
      </c>
      <c r="R1593" s="225">
        <v>0</v>
      </c>
      <c r="S1593" s="226">
        <v>0</v>
      </c>
      <c r="T1593" s="226">
        <v>0</v>
      </c>
      <c r="U1593" s="226">
        <v>0</v>
      </c>
      <c r="V1593" s="227">
        <v>0</v>
      </c>
      <c r="W1593" s="228">
        <v>0</v>
      </c>
      <c r="X1593" s="229"/>
      <c r="Y1593" s="410">
        <v>0</v>
      </c>
      <c r="Z1593" s="230">
        <v>0</v>
      </c>
      <c r="AA1593" s="225">
        <v>0</v>
      </c>
      <c r="AB1593" s="231" t="s">
        <v>56</v>
      </c>
      <c r="AC1593" s="232" t="s">
        <v>56</v>
      </c>
      <c r="AD1593" s="411" t="s">
        <v>56</v>
      </c>
      <c r="AE1593" s="232" t="s">
        <v>56</v>
      </c>
      <c r="AF1593" s="411" t="s">
        <v>56</v>
      </c>
      <c r="AG1593" s="412">
        <v>0</v>
      </c>
      <c r="AH1593" s="413" t="s">
        <v>56</v>
      </c>
      <c r="AI1593" s="236"/>
      <c r="AJ1593" s="237"/>
      <c r="AK1593" s="238"/>
      <c r="AL1593" s="239"/>
      <c r="AM1593" s="240"/>
      <c r="AN1593" s="241"/>
      <c r="AO1593" s="242">
        <f t="shared" si="469"/>
        <v>0</v>
      </c>
      <c r="AP1593" s="243" t="s">
        <v>82</v>
      </c>
      <c r="AQ1593" s="414" t="str" cm="1">
        <f t="array" ref="AQ1593">_xlfn.IFS(OR($G1593="公衆街路灯A",$G1593="定額電灯"),$G1593&amp;AP1593,COUNTIF(G1593,"*従量電灯*"),G1593,1,"-")</f>
        <v>-</v>
      </c>
      <c r="AR1593" s="415" t="str" cm="1">
        <f t="array" ref="AR1593">_xlfn.IFS($AN1593=0,"-",OR($AH1593="対象外",$AH1593="-"),"-",OR($G1593="公衆街路灯A",$G1593="定額電灯"),_xlfn.XLOOKUP($AQ1593,削除禁止_電灯料金!$B:$B,削除禁止_電灯料金!$E:$E,0),1,"-")</f>
        <v>-</v>
      </c>
      <c r="AS1593" s="416" t="str" cm="1">
        <f t="array" ref="AS1593">_xlfn.IFS($AR1593="-","-",OR($G1593="公衆街路灯A",$G1593="定額電灯"),_xlfn.XLOOKUP(AQ1593,削除禁止_電灯料金!$B:$B,削除禁止_電灯料金!$D:$D,0),1,"-")</f>
        <v>-</v>
      </c>
      <c r="AT1593" s="415" t="str">
        <f>IFERROR(IF(OR($G1593="公衆街路灯A",$G1593="定額電灯"),"-",ROUND((_xlfn.XLOOKUP($AQ1593,削除禁止_電灯料金!$B:$B,削除禁止_電灯料金!$E:$E)*AM1593/1000*$K1593*$L1593/12),2)),"-")</f>
        <v>-</v>
      </c>
      <c r="AU1593" s="416">
        <f>IFERROR(IF(OR($G1593="公衆街路灯A",$G1593="定額電灯"),"-",ROUND((AM1593/1000*$K1593*$L1593/12)*_xlfn.XLOOKUP($A1593,削除禁止_電灯料金!K:K,削除禁止_電灯料金!M:M,"-"),2)),"-")</f>
        <v>0</v>
      </c>
      <c r="AV1593" s="247">
        <f>IFERROR(IF(OR($G1593="公衆街路灯A",$G1593="定額電灯"),ROUND((((AR1593+AS1593)*AN1593))*12*_xlfn.XLOOKUP($A1593,削除禁止_電灯料金!K:K,削除禁止_電灯料金!N:N),0),ROUND((AT1593+AU1593)*AN1593*12*_xlfn.XLOOKUP($A1593,削除禁止_電灯料金!K:K,削除禁止_電灯料金!N:N),0)),0)</f>
        <v>0</v>
      </c>
      <c r="AW1593" s="145"/>
    </row>
    <row r="1594" spans="1:49" ht="30" customHeight="1">
      <c r="A1594" s="1"/>
      <c r="B1594" s="41"/>
      <c r="C1594" s="248"/>
    </row>
    <row r="1595" spans="1:49" ht="30" customHeight="1">
      <c r="A1595" s="1">
        <v>28</v>
      </c>
      <c r="B1595" s="41" t="s">
        <v>1578</v>
      </c>
      <c r="C1595" s="42"/>
      <c r="D1595" s="4" t="s">
        <v>1579</v>
      </c>
      <c r="E1595" s="43"/>
      <c r="F1595" s="44"/>
      <c r="G1595" s="44"/>
      <c r="H1595" s="45"/>
      <c r="I1595" s="43"/>
      <c r="J1595" s="43"/>
      <c r="K1595" s="43"/>
      <c r="L1595" s="43"/>
      <c r="M1595" s="43"/>
      <c r="N1595" s="46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7"/>
      <c r="AI1595" s="48"/>
      <c r="AJ1595" s="48"/>
      <c r="AK1595" s="47"/>
      <c r="AL1595" s="49"/>
      <c r="AM1595" s="47"/>
      <c r="AN1595" s="47"/>
      <c r="AO1595" s="47"/>
      <c r="AP1595" s="47"/>
      <c r="AQ1595" s="49"/>
      <c r="AR1595" s="47"/>
      <c r="AS1595" s="47"/>
      <c r="AT1595" s="47"/>
      <c r="AU1595" s="47"/>
      <c r="AV1595" s="47"/>
      <c r="AW1595" s="47"/>
    </row>
    <row r="1596" spans="1:49" ht="30" customHeight="1">
      <c r="A1596" s="1">
        <v>28</v>
      </c>
      <c r="B1596" s="41" t="s">
        <v>1578</v>
      </c>
      <c r="C1596" s="42"/>
      <c r="D1596" s="43"/>
      <c r="E1596" s="43"/>
      <c r="F1596" s="44"/>
      <c r="G1596" s="44"/>
      <c r="H1596" s="45"/>
      <c r="I1596" s="43"/>
      <c r="J1596" s="43"/>
      <c r="K1596" s="43"/>
      <c r="L1596" s="43"/>
      <c r="M1596" s="43"/>
      <c r="N1596" s="46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7"/>
      <c r="AI1596" s="50"/>
      <c r="AJ1596" s="48"/>
      <c r="AK1596" s="47"/>
      <c r="AL1596" s="49"/>
      <c r="AM1596" s="47"/>
      <c r="AN1596" s="47"/>
      <c r="AO1596" s="51"/>
      <c r="AP1596" s="47"/>
      <c r="AQ1596" s="49"/>
      <c r="AR1596" s="51"/>
      <c r="AS1596" s="51"/>
      <c r="AT1596" s="51"/>
      <c r="AU1596" s="51"/>
      <c r="AV1596" s="47"/>
      <c r="AW1596" s="47"/>
    </row>
    <row r="1597" spans="1:49" ht="30" customHeight="1">
      <c r="A1597" s="1">
        <v>28</v>
      </c>
      <c r="B1597" s="41" t="s">
        <v>1578</v>
      </c>
      <c r="C1597" s="42"/>
      <c r="D1597" s="52" t="s">
        <v>47</v>
      </c>
      <c r="E1597" s="52"/>
      <c r="F1597" s="53">
        <v>10</v>
      </c>
      <c r="G1597" s="44"/>
      <c r="H1597" s="45"/>
      <c r="I1597" s="54"/>
      <c r="J1597" s="54"/>
      <c r="K1597" s="55"/>
      <c r="L1597" s="46"/>
      <c r="M1597" s="46"/>
      <c r="N1597" s="56"/>
      <c r="O1597" s="56"/>
      <c r="P1597" s="56"/>
      <c r="Q1597" s="56"/>
      <c r="R1597" s="56"/>
      <c r="S1597" s="56"/>
      <c r="T1597" s="56"/>
      <c r="U1597" s="56"/>
      <c r="V1597" s="56"/>
      <c r="W1597" s="56"/>
      <c r="X1597" s="56"/>
      <c r="Y1597" s="56"/>
      <c r="Z1597" s="56"/>
      <c r="AA1597" s="56"/>
      <c r="AB1597" s="56"/>
      <c r="AC1597" s="56"/>
      <c r="AD1597" s="56"/>
      <c r="AE1597" s="56"/>
      <c r="AF1597" s="56"/>
      <c r="AG1597" s="56"/>
      <c r="AH1597" s="47"/>
      <c r="AI1597" s="50"/>
      <c r="AJ1597" s="48"/>
      <c r="AK1597" s="47"/>
      <c r="AL1597" s="49"/>
      <c r="AM1597" s="47"/>
      <c r="AN1597" s="47"/>
      <c r="AO1597" s="47"/>
      <c r="AP1597" s="47"/>
      <c r="AQ1597" s="49"/>
      <c r="AR1597" s="47"/>
      <c r="AS1597" s="47"/>
      <c r="AT1597" s="47"/>
      <c r="AU1597" s="47"/>
      <c r="AV1597" s="47"/>
      <c r="AW1597" s="47"/>
    </row>
    <row r="1598" spans="1:49" ht="30" customHeight="1" thickBot="1">
      <c r="A1598" s="1">
        <v>28</v>
      </c>
      <c r="B1598" s="41" t="s">
        <v>1578</v>
      </c>
      <c r="C1598" s="42"/>
      <c r="D1598" s="57" t="s">
        <v>48</v>
      </c>
      <c r="E1598" s="57"/>
      <c r="F1598" s="58">
        <v>10</v>
      </c>
      <c r="G1598" s="44"/>
      <c r="H1598" s="45"/>
      <c r="I1598" s="54"/>
      <c r="J1598" s="54"/>
      <c r="K1598" s="55"/>
      <c r="L1598" s="46"/>
      <c r="M1598" s="46"/>
      <c r="N1598" s="56"/>
      <c r="O1598" s="56"/>
      <c r="P1598" s="56"/>
      <c r="Q1598" s="56"/>
      <c r="R1598" s="56"/>
      <c r="S1598" s="56"/>
      <c r="T1598" s="56"/>
      <c r="U1598" s="56"/>
      <c r="V1598" s="56"/>
      <c r="W1598" s="56"/>
      <c r="X1598" s="56"/>
      <c r="Y1598" s="56"/>
      <c r="Z1598" s="56"/>
      <c r="AA1598" s="56"/>
      <c r="AB1598" s="56"/>
      <c r="AC1598" s="56"/>
      <c r="AD1598" s="56"/>
      <c r="AE1598" s="56"/>
      <c r="AF1598" s="56"/>
      <c r="AG1598" s="56"/>
      <c r="AH1598" s="47"/>
      <c r="AI1598" s="50"/>
      <c r="AJ1598" s="48"/>
      <c r="AK1598" s="47"/>
      <c r="AL1598" s="49"/>
      <c r="AM1598" s="47"/>
      <c r="AN1598" s="47"/>
      <c r="AO1598" s="47"/>
      <c r="AP1598" s="47"/>
      <c r="AQ1598" s="49"/>
      <c r="AR1598" s="47"/>
      <c r="AS1598" s="47"/>
      <c r="AT1598" s="47"/>
      <c r="AU1598" s="47"/>
      <c r="AV1598" s="47"/>
      <c r="AW1598" s="47"/>
    </row>
    <row r="1599" spans="1:49" ht="30" customHeight="1" thickBot="1">
      <c r="A1599" s="1">
        <v>28</v>
      </c>
      <c r="B1599" s="41" t="s">
        <v>1578</v>
      </c>
      <c r="C1599" s="42"/>
      <c r="D1599" s="59" t="s">
        <v>49</v>
      </c>
      <c r="E1599" s="59"/>
      <c r="F1599" s="60">
        <v>30</v>
      </c>
      <c r="G1599" s="44"/>
      <c r="H1599" s="45"/>
      <c r="I1599" s="61"/>
      <c r="J1599" s="61"/>
      <c r="K1599" s="42"/>
      <c r="L1599" s="42"/>
      <c r="M1599" s="42"/>
      <c r="N1599" s="56"/>
      <c r="O1599" s="56"/>
      <c r="P1599" s="56"/>
      <c r="Q1599" s="56"/>
      <c r="R1599" s="56"/>
      <c r="S1599" s="56"/>
      <c r="T1599" s="56"/>
      <c r="U1599" s="56"/>
      <c r="V1599" s="56"/>
      <c r="W1599" s="56"/>
      <c r="X1599" s="56"/>
      <c r="Y1599" s="56"/>
      <c r="Z1599" s="56"/>
      <c r="AA1599" s="56"/>
      <c r="AB1599" s="56"/>
      <c r="AC1599" s="62"/>
      <c r="AD1599" s="62"/>
      <c r="AE1599" s="63"/>
      <c r="AF1599" s="42"/>
      <c r="AG1599" s="56"/>
      <c r="AH1599" s="47"/>
      <c r="AI1599" s="64" t="s">
        <v>50</v>
      </c>
      <c r="AJ1599" s="48"/>
      <c r="AK1599" s="47"/>
      <c r="AL1599" s="49"/>
      <c r="AM1599" s="47"/>
      <c r="AN1599" s="47"/>
      <c r="AO1599" s="47"/>
      <c r="AP1599" s="47"/>
      <c r="AQ1599" s="49"/>
      <c r="AR1599" s="47"/>
      <c r="AS1599" s="47"/>
      <c r="AT1599" s="47"/>
      <c r="AU1599" s="47"/>
      <c r="AV1599" s="47"/>
      <c r="AW1599" s="65"/>
    </row>
    <row r="1600" spans="1:49" ht="30" customHeight="1" thickBot="1">
      <c r="A1600" s="1">
        <v>28</v>
      </c>
      <c r="B1600" s="41" t="s">
        <v>1578</v>
      </c>
      <c r="C1600" s="42"/>
      <c r="D1600" s="66" t="s">
        <v>51</v>
      </c>
      <c r="E1600" s="66"/>
      <c r="F1600" s="67">
        <v>0.41499999999999998</v>
      </c>
      <c r="G1600" s="44"/>
      <c r="H1600" s="45"/>
      <c r="I1600" s="68"/>
      <c r="J1600" s="68"/>
      <c r="K1600" s="42"/>
      <c r="L1600" s="42"/>
      <c r="M1600" s="42"/>
      <c r="N1600" s="56"/>
      <c r="O1600" s="56"/>
      <c r="P1600" s="56"/>
      <c r="Q1600" s="56"/>
      <c r="R1600" s="56"/>
      <c r="S1600" s="56"/>
      <c r="T1600" s="56"/>
      <c r="U1600" s="56"/>
      <c r="V1600" s="56"/>
      <c r="W1600" s="56"/>
      <c r="X1600" s="56"/>
      <c r="Y1600" s="56"/>
      <c r="Z1600" s="56"/>
      <c r="AA1600" s="56"/>
      <c r="AB1600" s="56"/>
      <c r="AC1600" s="62" t="s">
        <v>52</v>
      </c>
      <c r="AD1600" s="69"/>
      <c r="AE1600" s="70" t="s">
        <v>53</v>
      </c>
      <c r="AF1600" s="69"/>
      <c r="AG1600" s="56"/>
      <c r="AH1600" s="47"/>
      <c r="AI1600" s="48"/>
      <c r="AJ1600" s="48"/>
      <c r="AK1600" s="47"/>
      <c r="AL1600" s="49"/>
      <c r="AM1600" s="47"/>
      <c r="AN1600" s="47"/>
      <c r="AO1600" s="47"/>
      <c r="AP1600" s="47"/>
      <c r="AQ1600" s="49"/>
      <c r="AR1600" s="47" t="s">
        <v>52</v>
      </c>
      <c r="AS1600" s="47"/>
      <c r="AT1600" s="47" t="s">
        <v>53</v>
      </c>
      <c r="AU1600" s="47"/>
      <c r="AV1600" s="47"/>
      <c r="AW1600" s="65"/>
    </row>
    <row r="1601" spans="1:49" ht="30" customHeight="1" thickBot="1">
      <c r="A1601" s="1">
        <v>28</v>
      </c>
      <c r="B1601" s="41" t="s">
        <v>1578</v>
      </c>
      <c r="C1601" s="42"/>
      <c r="D1601" s="71" t="s">
        <v>54</v>
      </c>
      <c r="E1601" s="45"/>
      <c r="F1601" s="45"/>
      <c r="G1601" s="45"/>
      <c r="H1601" s="45"/>
      <c r="I1601" s="45"/>
      <c r="J1601" s="45"/>
      <c r="K1601" s="72"/>
      <c r="L1601" s="72"/>
      <c r="M1601" s="73" t="s">
        <v>55</v>
      </c>
      <c r="N1601" s="74"/>
      <c r="O1601" s="74"/>
      <c r="P1601" s="74"/>
      <c r="Q1601" s="74"/>
      <c r="R1601" s="74"/>
      <c r="S1601" s="74"/>
      <c r="T1601" s="74"/>
      <c r="U1601" s="74"/>
      <c r="V1601" s="74"/>
      <c r="W1601" s="74"/>
      <c r="X1601" s="74"/>
      <c r="Y1601" s="74"/>
      <c r="Z1601" s="74"/>
      <c r="AA1601" s="74"/>
      <c r="AB1601" s="74"/>
      <c r="AC1601" s="75" t="s">
        <v>1</v>
      </c>
      <c r="AD1601" s="76"/>
      <c r="AE1601" s="76" t="s">
        <v>2</v>
      </c>
      <c r="AF1601" s="76"/>
      <c r="AG1601" s="77" t="s">
        <v>56</v>
      </c>
      <c r="AH1601" s="78" t="s">
        <v>57</v>
      </c>
      <c r="AI1601" s="79"/>
      <c r="AJ1601" s="79"/>
      <c r="AK1601" s="80"/>
      <c r="AL1601" s="15"/>
      <c r="AM1601" s="80"/>
      <c r="AN1601" s="80"/>
      <c r="AO1601" s="80"/>
      <c r="AP1601" s="80"/>
      <c r="AQ1601" s="15"/>
      <c r="AR1601" s="78" t="s">
        <v>1</v>
      </c>
      <c r="AS1601" s="81"/>
      <c r="AT1601" s="78" t="s">
        <v>2</v>
      </c>
      <c r="AU1601" s="81"/>
      <c r="AV1601" s="82" t="s">
        <v>56</v>
      </c>
      <c r="AW1601" s="83"/>
    </row>
    <row r="1602" spans="1:49" ht="42" customHeight="1">
      <c r="A1602" s="1">
        <v>28</v>
      </c>
      <c r="B1602" s="41" t="s">
        <v>1578</v>
      </c>
      <c r="C1602" s="42"/>
      <c r="D1602" s="474" t="s">
        <v>4</v>
      </c>
      <c r="E1602" s="476" t="s">
        <v>5</v>
      </c>
      <c r="F1602" s="476" t="s">
        <v>6</v>
      </c>
      <c r="G1602" s="476" t="s">
        <v>58</v>
      </c>
      <c r="H1602" s="476" t="s">
        <v>7</v>
      </c>
      <c r="I1602" s="20" t="s">
        <v>8</v>
      </c>
      <c r="J1602" s="20"/>
      <c r="K1602" s="84" t="s">
        <v>9</v>
      </c>
      <c r="L1602" s="85" t="s">
        <v>59</v>
      </c>
      <c r="M1602" s="478" t="s">
        <v>60</v>
      </c>
      <c r="N1602" s="480" t="s">
        <v>61</v>
      </c>
      <c r="O1602" s="482" t="s">
        <v>62</v>
      </c>
      <c r="P1602" s="482" t="s">
        <v>10</v>
      </c>
      <c r="Q1602" s="484" t="s">
        <v>63</v>
      </c>
      <c r="R1602" s="482" t="s">
        <v>64</v>
      </c>
      <c r="S1602" s="482" t="s">
        <v>65</v>
      </c>
      <c r="T1602" s="482" t="s">
        <v>66</v>
      </c>
      <c r="U1602" s="482" t="s">
        <v>67</v>
      </c>
      <c r="V1602" s="484" t="s">
        <v>11</v>
      </c>
      <c r="W1602" s="251" t="s">
        <v>12</v>
      </c>
      <c r="X1602" s="86" t="s">
        <v>13</v>
      </c>
      <c r="Y1602" s="86" t="s">
        <v>14</v>
      </c>
      <c r="Z1602" s="252" t="s">
        <v>15</v>
      </c>
      <c r="AA1602" s="484" t="s">
        <v>16</v>
      </c>
      <c r="AB1602" s="482" t="s">
        <v>17</v>
      </c>
      <c r="AC1602" s="87" t="s">
        <v>18</v>
      </c>
      <c r="AD1602" s="88" t="s">
        <v>19</v>
      </c>
      <c r="AE1602" s="87" t="s">
        <v>30</v>
      </c>
      <c r="AF1602" s="88" t="s">
        <v>21</v>
      </c>
      <c r="AG1602" s="89" t="s">
        <v>22</v>
      </c>
      <c r="AH1602" s="468" t="s">
        <v>23</v>
      </c>
      <c r="AI1602" s="470" t="s">
        <v>24</v>
      </c>
      <c r="AJ1602" s="470" t="s">
        <v>25</v>
      </c>
      <c r="AK1602" s="470" t="s">
        <v>26</v>
      </c>
      <c r="AL1602" s="91" t="s">
        <v>68</v>
      </c>
      <c r="AM1602" s="90" t="s">
        <v>27</v>
      </c>
      <c r="AN1602" s="92" t="s">
        <v>28</v>
      </c>
      <c r="AO1602" s="93" t="s">
        <v>29</v>
      </c>
      <c r="AP1602" s="28" t="s">
        <v>16</v>
      </c>
      <c r="AQ1602" s="472" t="s">
        <v>17</v>
      </c>
      <c r="AR1602" s="94" t="s">
        <v>18</v>
      </c>
      <c r="AS1602" s="95" t="s">
        <v>19</v>
      </c>
      <c r="AT1602" s="94" t="s">
        <v>30</v>
      </c>
      <c r="AU1602" s="95" t="s">
        <v>21</v>
      </c>
      <c r="AV1602" s="96" t="s">
        <v>31</v>
      </c>
      <c r="AW1602" s="83"/>
    </row>
    <row r="1603" spans="1:49" ht="30" customHeight="1" thickBot="1">
      <c r="A1603" s="1">
        <v>28</v>
      </c>
      <c r="B1603" s="41" t="s">
        <v>1578</v>
      </c>
      <c r="C1603" s="42"/>
      <c r="D1603" s="475"/>
      <c r="E1603" s="477"/>
      <c r="F1603" s="477"/>
      <c r="G1603" s="477"/>
      <c r="H1603" s="477"/>
      <c r="I1603" s="97" t="s">
        <v>69</v>
      </c>
      <c r="J1603" s="97" t="s">
        <v>70</v>
      </c>
      <c r="K1603" s="98" t="s">
        <v>34</v>
      </c>
      <c r="L1603" s="99" t="s">
        <v>35</v>
      </c>
      <c r="M1603" s="479"/>
      <c r="N1603" s="481"/>
      <c r="O1603" s="483"/>
      <c r="P1603" s="483"/>
      <c r="Q1603" s="485"/>
      <c r="R1603" s="483"/>
      <c r="S1603" s="483"/>
      <c r="T1603" s="483"/>
      <c r="U1603" s="483"/>
      <c r="V1603" s="485"/>
      <c r="W1603" s="100" t="s">
        <v>36</v>
      </c>
      <c r="X1603" s="100" t="s">
        <v>37</v>
      </c>
      <c r="Y1603" s="100" t="s">
        <v>38</v>
      </c>
      <c r="Z1603" s="101" t="s">
        <v>39</v>
      </c>
      <c r="AA1603" s="485"/>
      <c r="AB1603" s="483"/>
      <c r="AC1603" s="102" t="s">
        <v>40</v>
      </c>
      <c r="AD1603" s="103" t="s">
        <v>40</v>
      </c>
      <c r="AE1603" s="102" t="s">
        <v>40</v>
      </c>
      <c r="AF1603" s="103" t="s">
        <v>40</v>
      </c>
      <c r="AG1603" s="104">
        <v>10</v>
      </c>
      <c r="AH1603" s="469"/>
      <c r="AI1603" s="471"/>
      <c r="AJ1603" s="471"/>
      <c r="AK1603" s="471"/>
      <c r="AL1603" s="36" t="s">
        <v>41</v>
      </c>
      <c r="AM1603" s="105" t="s">
        <v>42</v>
      </c>
      <c r="AN1603" s="106" t="s">
        <v>43</v>
      </c>
      <c r="AO1603" s="107" t="s">
        <v>39</v>
      </c>
      <c r="AP1603" s="37" t="s">
        <v>44</v>
      </c>
      <c r="AQ1603" s="473"/>
      <c r="AR1603" s="108" t="s">
        <v>40</v>
      </c>
      <c r="AS1603" s="109" t="s">
        <v>40</v>
      </c>
      <c r="AT1603" s="108" t="s">
        <v>40</v>
      </c>
      <c r="AU1603" s="109" t="s">
        <v>40</v>
      </c>
      <c r="AV1603" s="40">
        <v>10</v>
      </c>
      <c r="AW1603" s="83"/>
    </row>
    <row r="1604" spans="1:49" ht="30" customHeight="1">
      <c r="A1604" s="1">
        <v>28</v>
      </c>
      <c r="B1604" s="41" t="s">
        <v>1578</v>
      </c>
      <c r="C1604" s="42"/>
      <c r="D1604" s="110" t="s">
        <v>1580</v>
      </c>
      <c r="E1604" s="111" t="s">
        <v>71</v>
      </c>
      <c r="F1604" s="112" t="s">
        <v>1581</v>
      </c>
      <c r="G1604" s="112" t="s">
        <v>73</v>
      </c>
      <c r="H1604" s="113"/>
      <c r="I1604" s="114"/>
      <c r="J1604" s="115"/>
      <c r="K1604" s="349">
        <v>3</v>
      </c>
      <c r="L1604" s="350">
        <v>365</v>
      </c>
      <c r="M1604" s="118" t="s">
        <v>1298</v>
      </c>
      <c r="N1604" s="119" t="s">
        <v>210</v>
      </c>
      <c r="O1604" s="120">
        <v>1</v>
      </c>
      <c r="P1604" s="121" t="s">
        <v>294</v>
      </c>
      <c r="Q1604" s="121">
        <v>0</v>
      </c>
      <c r="R1604" s="121">
        <v>0</v>
      </c>
      <c r="S1604" s="122" t="s">
        <v>1582</v>
      </c>
      <c r="T1604" s="122">
        <v>0</v>
      </c>
      <c r="U1604" s="122">
        <v>0</v>
      </c>
      <c r="V1604" s="123">
        <v>0</v>
      </c>
      <c r="W1604" s="124">
        <v>47</v>
      </c>
      <c r="X1604" s="125">
        <v>2</v>
      </c>
      <c r="Y1604" s="126">
        <v>2</v>
      </c>
      <c r="Z1604" s="127">
        <f t="shared" ref="Z1604:Z1608" si="470">K1604*L1604*W1604*Y1604/12/1000</f>
        <v>8.5775000000000006</v>
      </c>
      <c r="AA1604" s="121">
        <v>0</v>
      </c>
      <c r="AB1604" s="128" t="s">
        <v>80</v>
      </c>
      <c r="AC1604" s="129" t="s">
        <v>56</v>
      </c>
      <c r="AD1604" s="130" t="s">
        <v>56</v>
      </c>
      <c r="AE1604" s="129" t="s">
        <v>56</v>
      </c>
      <c r="AF1604" s="130">
        <f t="shared" ref="AF1604:AF1608" si="471">$B$2*Z1604/Y1604</f>
        <v>128.66250000000002</v>
      </c>
      <c r="AG1604" s="131">
        <f t="shared" ref="AG1604:AG1608" si="472">Y1604*AF1604*120</f>
        <v>30879.000000000007</v>
      </c>
      <c r="AH1604" s="132" t="s">
        <v>81</v>
      </c>
      <c r="AI1604" s="133"/>
      <c r="AJ1604" s="134"/>
      <c r="AK1604" s="135"/>
      <c r="AL1604" s="136"/>
      <c r="AM1604" s="137"/>
      <c r="AN1604" s="138"/>
      <c r="AO1604" s="139">
        <f t="shared" ref="AO1604:AO1611" si="473">IFERROR((AM1604/1000)*K1604*L1604*AN1604/12,0)</f>
        <v>0</v>
      </c>
      <c r="AP1604" s="140" t="s">
        <v>82</v>
      </c>
      <c r="AQ1604" s="141" t="str" cm="1">
        <f t="array" ref="AQ1604">_xlfn.IFS(OR($G1604="公衆街路灯A",$G1604="定額電灯"),$G1604&amp;AP1604,COUNTIF(G1604,"*従量電灯*"),G1604,1,"-")</f>
        <v>従量電灯</v>
      </c>
      <c r="AR1604" s="142" t="str" cm="1">
        <f t="array" ref="AR1604">_xlfn.IFS($AN1604=0,"-",OR($AH1604="対象外",$AH1604="-"),"-",OR($G1604="公衆街路灯A",$G1604="定額電灯"),_xlfn.XLOOKUP($AQ1604,削除禁止_電灯料金!$B:$B,削除禁止_電灯料金!$E:$E,0),1,"-")</f>
        <v>-</v>
      </c>
      <c r="AS1604" s="143" t="str" cm="1">
        <f t="array" ref="AS1604">_xlfn.IFS($AR1604="-","-",OR($G1604="公衆街路灯A",$G1604="定額電灯"),_xlfn.XLOOKUP(AQ1604,削除禁止_電灯料金!$B:$B,削除禁止_電灯料金!$D:$D,0),1,"-")</f>
        <v>-</v>
      </c>
      <c r="AT1604" s="142">
        <f>IFERROR(IF(OR($G1604="公衆街路灯A",$G1604="定額電灯"),"-",ROUND((_xlfn.XLOOKUP($AQ1604,削除禁止_電灯料金!$B:$B,削除禁止_電灯料金!$E:$E)*AM1604/1000*$K1604*$L1604/12),2)),"-")</f>
        <v>0</v>
      </c>
      <c r="AU1604" s="143">
        <f>IFERROR(IF(OR($G1604="公衆街路灯A",$G1604="定額電灯"),"-",ROUND((AM1604/1000*$K1604*$L1604/12)*_xlfn.XLOOKUP($A1604,削除禁止_電灯料金!K:K,削除禁止_電灯料金!M:M,"-"),2)),"-")</f>
        <v>0</v>
      </c>
      <c r="AV1604" s="144">
        <f>IFERROR(IF(OR($G1604="公衆街路灯A",$G1604="定額電灯"),ROUND((((AR1604+AS1604)*AN1604))*12*_xlfn.XLOOKUP($A1604,削除禁止_電灯料金!K:K,削除禁止_電灯料金!N:N),0),ROUND((AT1604+AU1604)*AN1604*12*_xlfn.XLOOKUP($A1604,削除禁止_電灯料金!K:K,削除禁止_電灯料金!N:N),0)),0)</f>
        <v>0</v>
      </c>
      <c r="AW1604" s="145"/>
    </row>
    <row r="1605" spans="1:49" ht="30" customHeight="1">
      <c r="A1605" s="1">
        <v>28</v>
      </c>
      <c r="B1605" s="41" t="s">
        <v>1578</v>
      </c>
      <c r="C1605" s="42"/>
      <c r="D1605" s="146" t="s">
        <v>1580</v>
      </c>
      <c r="E1605" s="147" t="s">
        <v>71</v>
      </c>
      <c r="F1605" s="148" t="s">
        <v>1581</v>
      </c>
      <c r="G1605" s="148" t="s">
        <v>73</v>
      </c>
      <c r="H1605" s="149" t="s">
        <v>1556</v>
      </c>
      <c r="I1605" s="150"/>
      <c r="J1605" s="151"/>
      <c r="K1605" s="213">
        <v>3</v>
      </c>
      <c r="L1605" s="214">
        <v>365</v>
      </c>
      <c r="M1605" s="154" t="s">
        <v>1583</v>
      </c>
      <c r="N1605" s="119" t="s">
        <v>120</v>
      </c>
      <c r="O1605" s="120">
        <v>1</v>
      </c>
      <c r="P1605" s="155" t="s">
        <v>450</v>
      </c>
      <c r="Q1605" s="155">
        <v>0</v>
      </c>
      <c r="R1605" s="155">
        <v>0</v>
      </c>
      <c r="S1605" s="156" t="s">
        <v>562</v>
      </c>
      <c r="T1605" s="156">
        <v>0</v>
      </c>
      <c r="U1605" s="156" t="s">
        <v>1584</v>
      </c>
      <c r="V1605" s="157">
        <v>0</v>
      </c>
      <c r="W1605" s="158">
        <v>36</v>
      </c>
      <c r="X1605" s="159">
        <v>1</v>
      </c>
      <c r="Y1605" s="160">
        <v>1</v>
      </c>
      <c r="Z1605" s="161">
        <f t="shared" si="470"/>
        <v>3.2850000000000001</v>
      </c>
      <c r="AA1605" s="155">
        <v>0</v>
      </c>
      <c r="AB1605" s="162" t="s">
        <v>80</v>
      </c>
      <c r="AC1605" s="163" t="s">
        <v>56</v>
      </c>
      <c r="AD1605" s="164" t="s">
        <v>56</v>
      </c>
      <c r="AE1605" s="163" t="s">
        <v>56</v>
      </c>
      <c r="AF1605" s="164">
        <f t="shared" si="471"/>
        <v>98.550000000000011</v>
      </c>
      <c r="AG1605" s="165">
        <f t="shared" si="472"/>
        <v>11826.000000000002</v>
      </c>
      <c r="AH1605" s="166" t="s">
        <v>81</v>
      </c>
      <c r="AI1605" s="167"/>
      <c r="AJ1605" s="168"/>
      <c r="AK1605" s="169"/>
      <c r="AL1605" s="170"/>
      <c r="AM1605" s="171"/>
      <c r="AN1605" s="172"/>
      <c r="AO1605" s="173">
        <f t="shared" si="473"/>
        <v>0</v>
      </c>
      <c r="AP1605" s="174" t="s">
        <v>82</v>
      </c>
      <c r="AQ1605" s="175" t="str" cm="1">
        <f t="array" ref="AQ1605">_xlfn.IFS(OR($G1605="公衆街路灯A",$G1605="定額電灯"),$G1605&amp;AP1605,COUNTIF(G1605,"*従量電灯*"),G1605,1,"-")</f>
        <v>従量電灯</v>
      </c>
      <c r="AR1605" s="176" t="str" cm="1">
        <f t="array" ref="AR1605">_xlfn.IFS($AN1605=0,"-",OR($AH1605="対象外",$AH1605="-"),"-",OR($G1605="公衆街路灯A",$G1605="定額電灯"),_xlfn.XLOOKUP($AQ1605,削除禁止_電灯料金!$B:$B,削除禁止_電灯料金!$E:$E,0),1,"-")</f>
        <v>-</v>
      </c>
      <c r="AS1605" s="177" t="str" cm="1">
        <f t="array" ref="AS1605">_xlfn.IFS($AR1605="-","-",OR($G1605="公衆街路灯A",$G1605="定額電灯"),_xlfn.XLOOKUP(AQ1605,削除禁止_電灯料金!$B:$B,削除禁止_電灯料金!$D:$D,0),1,"-")</f>
        <v>-</v>
      </c>
      <c r="AT1605" s="176">
        <f>IFERROR(IF(OR($G1605="公衆街路灯A",$G1605="定額電灯"),"-",ROUND((_xlfn.XLOOKUP($AQ1605,削除禁止_電灯料金!$B:$B,削除禁止_電灯料金!$E:$E)*AM1605/1000*$K1605*$L1605/12),2)),"-")</f>
        <v>0</v>
      </c>
      <c r="AU1605" s="177">
        <f>IFERROR(IF(OR($G1605="公衆街路灯A",$G1605="定額電灯"),"-",ROUND((AM1605/1000*$K1605*$L1605/12)*_xlfn.XLOOKUP($A1605,削除禁止_電灯料金!K:K,削除禁止_電灯料金!M:M,"-"),2)),"-")</f>
        <v>0</v>
      </c>
      <c r="AV1605" s="178">
        <f>IFERROR(IF(OR($G1605="公衆街路灯A",$G1605="定額電灯"),ROUND((((AR1605+AS1605)*AN1605))*12*_xlfn.XLOOKUP($A1605,削除禁止_電灯料金!K:K,削除禁止_電灯料金!N:N),0),ROUND((AT1605+AU1605)*AN1605*12*_xlfn.XLOOKUP($A1605,削除禁止_電灯料金!K:K,削除禁止_電灯料金!N:N),0)),0)</f>
        <v>0</v>
      </c>
      <c r="AW1605" s="145"/>
    </row>
    <row r="1606" spans="1:49" ht="30" customHeight="1">
      <c r="A1606" s="1">
        <v>28</v>
      </c>
      <c r="B1606" s="41" t="s">
        <v>1578</v>
      </c>
      <c r="C1606" s="42"/>
      <c r="D1606" s="146" t="s">
        <v>1580</v>
      </c>
      <c r="E1606" s="147" t="s">
        <v>71</v>
      </c>
      <c r="F1606" s="148" t="s">
        <v>1585</v>
      </c>
      <c r="G1606" s="148" t="s">
        <v>73</v>
      </c>
      <c r="H1606" s="149"/>
      <c r="I1606" s="150"/>
      <c r="J1606" s="151"/>
      <c r="K1606" s="213">
        <v>3</v>
      </c>
      <c r="L1606" s="214">
        <v>365</v>
      </c>
      <c r="M1606" s="154" t="s">
        <v>1259</v>
      </c>
      <c r="N1606" s="119" t="s">
        <v>210</v>
      </c>
      <c r="O1606" s="120">
        <v>1</v>
      </c>
      <c r="P1606" s="155" t="s">
        <v>135</v>
      </c>
      <c r="Q1606" s="155">
        <v>0</v>
      </c>
      <c r="R1606" s="155">
        <v>0</v>
      </c>
      <c r="S1606" s="156" t="s">
        <v>1582</v>
      </c>
      <c r="T1606" s="156">
        <v>0</v>
      </c>
      <c r="U1606" s="156">
        <v>0</v>
      </c>
      <c r="V1606" s="157">
        <v>0</v>
      </c>
      <c r="W1606" s="158">
        <v>28</v>
      </c>
      <c r="X1606" s="159">
        <v>1</v>
      </c>
      <c r="Y1606" s="160">
        <v>1</v>
      </c>
      <c r="Z1606" s="161">
        <f t="shared" si="470"/>
        <v>2.5550000000000002</v>
      </c>
      <c r="AA1606" s="155">
        <v>0</v>
      </c>
      <c r="AB1606" s="162" t="s">
        <v>80</v>
      </c>
      <c r="AC1606" s="163" t="s">
        <v>56</v>
      </c>
      <c r="AD1606" s="164" t="s">
        <v>56</v>
      </c>
      <c r="AE1606" s="163" t="s">
        <v>56</v>
      </c>
      <c r="AF1606" s="164">
        <f t="shared" si="471"/>
        <v>76.650000000000006</v>
      </c>
      <c r="AG1606" s="165">
        <f t="shared" si="472"/>
        <v>9198</v>
      </c>
      <c r="AH1606" s="166" t="s">
        <v>81</v>
      </c>
      <c r="AI1606" s="167"/>
      <c r="AJ1606" s="168"/>
      <c r="AK1606" s="169"/>
      <c r="AL1606" s="170"/>
      <c r="AM1606" s="171"/>
      <c r="AN1606" s="172"/>
      <c r="AO1606" s="173">
        <f t="shared" si="473"/>
        <v>0</v>
      </c>
      <c r="AP1606" s="174" t="s">
        <v>82</v>
      </c>
      <c r="AQ1606" s="175" t="str" cm="1">
        <f t="array" ref="AQ1606">_xlfn.IFS(OR($G1606="公衆街路灯A",$G1606="定額電灯"),$G1606&amp;AP1606,COUNTIF(G1606,"*従量電灯*"),G1606,1,"-")</f>
        <v>従量電灯</v>
      </c>
      <c r="AR1606" s="176" t="str" cm="1">
        <f t="array" ref="AR1606">_xlfn.IFS($AN1606=0,"-",OR($AH1606="対象外",$AH1606="-"),"-",OR($G1606="公衆街路灯A",$G1606="定額電灯"),_xlfn.XLOOKUP($AQ1606,削除禁止_電灯料金!$B:$B,削除禁止_電灯料金!$E:$E,0),1,"-")</f>
        <v>-</v>
      </c>
      <c r="AS1606" s="177" t="str" cm="1">
        <f t="array" ref="AS1606">_xlfn.IFS($AR1606="-","-",OR($G1606="公衆街路灯A",$G1606="定額電灯"),_xlfn.XLOOKUP(AQ1606,削除禁止_電灯料金!$B:$B,削除禁止_電灯料金!$D:$D,0),1,"-")</f>
        <v>-</v>
      </c>
      <c r="AT1606" s="176">
        <f>IFERROR(IF(OR($G1606="公衆街路灯A",$G1606="定額電灯"),"-",ROUND((_xlfn.XLOOKUP($AQ1606,削除禁止_電灯料金!$B:$B,削除禁止_電灯料金!$E:$E)*AM1606/1000*$K1606*$L1606/12),2)),"-")</f>
        <v>0</v>
      </c>
      <c r="AU1606" s="177">
        <f>IFERROR(IF(OR($G1606="公衆街路灯A",$G1606="定額電灯"),"-",ROUND((AM1606/1000*$K1606*$L1606/12)*_xlfn.XLOOKUP($A1606,削除禁止_電灯料金!K:K,削除禁止_電灯料金!M:M,"-"),2)),"-")</f>
        <v>0</v>
      </c>
      <c r="AV1606" s="178">
        <f>IFERROR(IF(OR($G1606="公衆街路灯A",$G1606="定額電灯"),ROUND((((AR1606+AS1606)*AN1606))*12*_xlfn.XLOOKUP($A1606,削除禁止_電灯料金!K:K,削除禁止_電灯料金!N:N),0),ROUND((AT1606+AU1606)*AN1606*12*_xlfn.XLOOKUP($A1606,削除禁止_電灯料金!K:K,削除禁止_電灯料金!N:N),0)),0)</f>
        <v>0</v>
      </c>
      <c r="AW1606" s="145"/>
    </row>
    <row r="1607" spans="1:49" ht="30" customHeight="1">
      <c r="A1607" s="1">
        <v>28</v>
      </c>
      <c r="B1607" s="41" t="s">
        <v>1578</v>
      </c>
      <c r="C1607" s="42"/>
      <c r="D1607" s="146" t="s">
        <v>1580</v>
      </c>
      <c r="E1607" s="147" t="s">
        <v>71</v>
      </c>
      <c r="F1607" s="148" t="s">
        <v>1586</v>
      </c>
      <c r="G1607" s="148" t="s">
        <v>73</v>
      </c>
      <c r="H1607" s="149"/>
      <c r="I1607" s="150"/>
      <c r="J1607" s="151"/>
      <c r="K1607" s="213">
        <v>3</v>
      </c>
      <c r="L1607" s="214">
        <v>365</v>
      </c>
      <c r="M1607" s="154" t="s">
        <v>1298</v>
      </c>
      <c r="N1607" s="119" t="s">
        <v>210</v>
      </c>
      <c r="O1607" s="120">
        <v>1</v>
      </c>
      <c r="P1607" s="155" t="s">
        <v>294</v>
      </c>
      <c r="Q1607" s="155">
        <v>0</v>
      </c>
      <c r="R1607" s="155">
        <v>0</v>
      </c>
      <c r="S1607" s="156" t="s">
        <v>1582</v>
      </c>
      <c r="T1607" s="156">
        <v>0</v>
      </c>
      <c r="U1607" s="156">
        <v>0</v>
      </c>
      <c r="V1607" s="157">
        <v>0</v>
      </c>
      <c r="W1607" s="158">
        <v>47</v>
      </c>
      <c r="X1607" s="159">
        <v>1</v>
      </c>
      <c r="Y1607" s="160">
        <v>1</v>
      </c>
      <c r="Z1607" s="161">
        <f t="shared" si="470"/>
        <v>4.2887500000000003</v>
      </c>
      <c r="AA1607" s="155">
        <v>0</v>
      </c>
      <c r="AB1607" s="162" t="s">
        <v>80</v>
      </c>
      <c r="AC1607" s="163" t="s">
        <v>56</v>
      </c>
      <c r="AD1607" s="164" t="s">
        <v>56</v>
      </c>
      <c r="AE1607" s="163" t="s">
        <v>56</v>
      </c>
      <c r="AF1607" s="164">
        <f t="shared" si="471"/>
        <v>128.66250000000002</v>
      </c>
      <c r="AG1607" s="165">
        <f t="shared" si="472"/>
        <v>15439.500000000004</v>
      </c>
      <c r="AH1607" s="166" t="s">
        <v>81</v>
      </c>
      <c r="AI1607" s="167"/>
      <c r="AJ1607" s="168"/>
      <c r="AK1607" s="169"/>
      <c r="AL1607" s="170"/>
      <c r="AM1607" s="171"/>
      <c r="AN1607" s="172"/>
      <c r="AO1607" s="173">
        <f t="shared" si="473"/>
        <v>0</v>
      </c>
      <c r="AP1607" s="174" t="s">
        <v>82</v>
      </c>
      <c r="AQ1607" s="175" t="str" cm="1">
        <f t="array" ref="AQ1607">_xlfn.IFS(OR($G1607="公衆街路灯A",$G1607="定額電灯"),$G1607&amp;AP1607,COUNTIF(G1607,"*従量電灯*"),G1607,1,"-")</f>
        <v>従量電灯</v>
      </c>
      <c r="AR1607" s="176" t="str" cm="1">
        <f t="array" ref="AR1607">_xlfn.IFS($AN1607=0,"-",OR($AH1607="対象外",$AH1607="-"),"-",OR($G1607="公衆街路灯A",$G1607="定額電灯"),_xlfn.XLOOKUP($AQ1607,削除禁止_電灯料金!$B:$B,削除禁止_電灯料金!$E:$E,0),1,"-")</f>
        <v>-</v>
      </c>
      <c r="AS1607" s="177" t="str" cm="1">
        <f t="array" ref="AS1607">_xlfn.IFS($AR1607="-","-",OR($G1607="公衆街路灯A",$G1607="定額電灯"),_xlfn.XLOOKUP(AQ1607,削除禁止_電灯料金!$B:$B,削除禁止_電灯料金!$D:$D,0),1,"-")</f>
        <v>-</v>
      </c>
      <c r="AT1607" s="176">
        <f>IFERROR(IF(OR($G1607="公衆街路灯A",$G1607="定額電灯"),"-",ROUND((_xlfn.XLOOKUP($AQ1607,削除禁止_電灯料金!$B:$B,削除禁止_電灯料金!$E:$E)*AM1607/1000*$K1607*$L1607/12),2)),"-")</f>
        <v>0</v>
      </c>
      <c r="AU1607" s="177">
        <f>IFERROR(IF(OR($G1607="公衆街路灯A",$G1607="定額電灯"),"-",ROUND((AM1607/1000*$K1607*$L1607/12)*_xlfn.XLOOKUP($A1607,削除禁止_電灯料金!K:K,削除禁止_電灯料金!M:M,"-"),2)),"-")</f>
        <v>0</v>
      </c>
      <c r="AV1607" s="178">
        <f>IFERROR(IF(OR($G1607="公衆街路灯A",$G1607="定額電灯"),ROUND((((AR1607+AS1607)*AN1607))*12*_xlfn.XLOOKUP($A1607,削除禁止_電灯料金!K:K,削除禁止_電灯料金!N:N),0),ROUND((AT1607+AU1607)*AN1607*12*_xlfn.XLOOKUP($A1607,削除禁止_電灯料金!K:K,削除禁止_電灯料金!N:N),0)),0)</f>
        <v>0</v>
      </c>
      <c r="AW1607" s="145"/>
    </row>
    <row r="1608" spans="1:49" ht="30" customHeight="1">
      <c r="A1608" s="1">
        <v>28</v>
      </c>
      <c r="B1608" s="41" t="s">
        <v>1578</v>
      </c>
      <c r="C1608" s="42"/>
      <c r="D1608" s="146" t="s">
        <v>1580</v>
      </c>
      <c r="E1608" s="147" t="s">
        <v>71</v>
      </c>
      <c r="F1608" s="148" t="s">
        <v>1586</v>
      </c>
      <c r="G1608" s="148" t="s">
        <v>73</v>
      </c>
      <c r="H1608" s="149" t="s">
        <v>1556</v>
      </c>
      <c r="I1608" s="150"/>
      <c r="J1608" s="151"/>
      <c r="K1608" s="213">
        <v>3</v>
      </c>
      <c r="L1608" s="214">
        <v>365</v>
      </c>
      <c r="M1608" s="154" t="s">
        <v>1583</v>
      </c>
      <c r="N1608" s="119" t="s">
        <v>120</v>
      </c>
      <c r="O1608" s="120">
        <v>1</v>
      </c>
      <c r="P1608" s="155" t="s">
        <v>450</v>
      </c>
      <c r="Q1608" s="155">
        <v>0</v>
      </c>
      <c r="R1608" s="155">
        <v>0</v>
      </c>
      <c r="S1608" s="156" t="s">
        <v>562</v>
      </c>
      <c r="T1608" s="156">
        <v>0</v>
      </c>
      <c r="U1608" s="156" t="s">
        <v>1584</v>
      </c>
      <c r="V1608" s="157">
        <v>0</v>
      </c>
      <c r="W1608" s="158">
        <v>36</v>
      </c>
      <c r="X1608" s="159">
        <v>1</v>
      </c>
      <c r="Y1608" s="160">
        <v>1</v>
      </c>
      <c r="Z1608" s="161">
        <f t="shared" si="470"/>
        <v>3.2850000000000001</v>
      </c>
      <c r="AA1608" s="155">
        <v>0</v>
      </c>
      <c r="AB1608" s="162" t="s">
        <v>80</v>
      </c>
      <c r="AC1608" s="163" t="s">
        <v>56</v>
      </c>
      <c r="AD1608" s="164" t="s">
        <v>56</v>
      </c>
      <c r="AE1608" s="163" t="s">
        <v>56</v>
      </c>
      <c r="AF1608" s="164">
        <f t="shared" si="471"/>
        <v>98.550000000000011</v>
      </c>
      <c r="AG1608" s="165">
        <f t="shared" si="472"/>
        <v>11826.000000000002</v>
      </c>
      <c r="AH1608" s="166" t="s">
        <v>81</v>
      </c>
      <c r="AI1608" s="167"/>
      <c r="AJ1608" s="168"/>
      <c r="AK1608" s="169"/>
      <c r="AL1608" s="170"/>
      <c r="AM1608" s="171"/>
      <c r="AN1608" s="172"/>
      <c r="AO1608" s="173">
        <f t="shared" si="473"/>
        <v>0</v>
      </c>
      <c r="AP1608" s="174" t="s">
        <v>82</v>
      </c>
      <c r="AQ1608" s="175" t="str" cm="1">
        <f t="array" ref="AQ1608">_xlfn.IFS(OR($G1608="公衆街路灯A",$G1608="定額電灯"),$G1608&amp;AP1608,COUNTIF(G1608,"*従量電灯*"),G1608,1,"-")</f>
        <v>従量電灯</v>
      </c>
      <c r="AR1608" s="176" t="str" cm="1">
        <f t="array" ref="AR1608">_xlfn.IFS($AN1608=0,"-",OR($AH1608="対象外",$AH1608="-"),"-",OR($G1608="公衆街路灯A",$G1608="定額電灯"),_xlfn.XLOOKUP($AQ1608,削除禁止_電灯料金!$B:$B,削除禁止_電灯料金!$E:$E,0),1,"-")</f>
        <v>-</v>
      </c>
      <c r="AS1608" s="177" t="str" cm="1">
        <f t="array" ref="AS1608">_xlfn.IFS($AR1608="-","-",OR($G1608="公衆街路灯A",$G1608="定額電灯"),_xlfn.XLOOKUP(AQ1608,削除禁止_電灯料金!$B:$B,削除禁止_電灯料金!$D:$D,0),1,"-")</f>
        <v>-</v>
      </c>
      <c r="AT1608" s="176">
        <f>IFERROR(IF(OR($G1608="公衆街路灯A",$G1608="定額電灯"),"-",ROUND((_xlfn.XLOOKUP($AQ1608,削除禁止_電灯料金!$B:$B,削除禁止_電灯料金!$E:$E)*AM1608/1000*$K1608*$L1608/12),2)),"-")</f>
        <v>0</v>
      </c>
      <c r="AU1608" s="177">
        <f>IFERROR(IF(OR($G1608="公衆街路灯A",$G1608="定額電灯"),"-",ROUND((AM1608/1000*$K1608*$L1608/12)*_xlfn.XLOOKUP($A1608,削除禁止_電灯料金!K:K,削除禁止_電灯料金!M:M,"-"),2)),"-")</f>
        <v>0</v>
      </c>
      <c r="AV1608" s="178">
        <f>IFERROR(IF(OR($G1608="公衆街路灯A",$G1608="定額電灯"),ROUND((((AR1608+AS1608)*AN1608))*12*_xlfn.XLOOKUP($A1608,削除禁止_電灯料金!K:K,削除禁止_電灯料金!N:N),0),ROUND((AT1608+AU1608)*AN1608*12*_xlfn.XLOOKUP($A1608,削除禁止_電灯料金!K:K,削除禁止_電灯料金!N:N),0)),0)</f>
        <v>0</v>
      </c>
      <c r="AW1608" s="145"/>
    </row>
    <row r="1609" spans="1:49" ht="30" customHeight="1">
      <c r="A1609" s="1">
        <v>28</v>
      </c>
      <c r="B1609" s="41" t="s">
        <v>1578</v>
      </c>
      <c r="C1609" s="42"/>
      <c r="D1609" s="146"/>
      <c r="E1609" s="147" t="s">
        <v>219</v>
      </c>
      <c r="F1609" s="148" t="s">
        <v>219</v>
      </c>
      <c r="G1609" s="148"/>
      <c r="H1609" s="149"/>
      <c r="I1609" s="150"/>
      <c r="J1609" s="151"/>
      <c r="K1609" s="213"/>
      <c r="L1609" s="214"/>
      <c r="M1609" s="179" t="s">
        <v>82</v>
      </c>
      <c r="N1609" s="119">
        <v>0</v>
      </c>
      <c r="O1609" s="120">
        <v>0</v>
      </c>
      <c r="P1609" s="155" t="s">
        <v>56</v>
      </c>
      <c r="Q1609" s="155">
        <v>0</v>
      </c>
      <c r="R1609" s="155">
        <v>0</v>
      </c>
      <c r="S1609" s="156">
        <v>0</v>
      </c>
      <c r="T1609" s="156">
        <v>0</v>
      </c>
      <c r="U1609" s="156">
        <v>0</v>
      </c>
      <c r="V1609" s="157">
        <v>0</v>
      </c>
      <c r="W1609" s="158">
        <v>0</v>
      </c>
      <c r="X1609" s="159"/>
      <c r="Y1609" s="160">
        <v>0</v>
      </c>
      <c r="Z1609" s="161">
        <v>0</v>
      </c>
      <c r="AA1609" s="155">
        <v>0</v>
      </c>
      <c r="AB1609" s="162" t="s">
        <v>56</v>
      </c>
      <c r="AC1609" s="163" t="s">
        <v>56</v>
      </c>
      <c r="AD1609" s="164" t="s">
        <v>56</v>
      </c>
      <c r="AE1609" s="163" t="s">
        <v>56</v>
      </c>
      <c r="AF1609" s="164" t="s">
        <v>56</v>
      </c>
      <c r="AG1609" s="165">
        <v>0</v>
      </c>
      <c r="AH1609" s="166" t="s">
        <v>56</v>
      </c>
      <c r="AI1609" s="167"/>
      <c r="AJ1609" s="168"/>
      <c r="AK1609" s="169"/>
      <c r="AL1609" s="170"/>
      <c r="AM1609" s="171"/>
      <c r="AN1609" s="172"/>
      <c r="AO1609" s="173">
        <f t="shared" si="473"/>
        <v>0</v>
      </c>
      <c r="AP1609" s="174" t="s">
        <v>82</v>
      </c>
      <c r="AQ1609" s="175" t="str" cm="1">
        <f t="array" ref="AQ1609">_xlfn.IFS(OR($G1609="公衆街路灯A",$G1609="定額電灯"),$G1609&amp;AP1609,COUNTIF(G1609,"*従量電灯*"),G1609,1,"-")</f>
        <v>-</v>
      </c>
      <c r="AR1609" s="176" t="str" cm="1">
        <f t="array" ref="AR1609">_xlfn.IFS($AN1609=0,"-",OR($AH1609="対象外",$AH1609="-"),"-",OR($G1609="公衆街路灯A",$G1609="定額電灯"),_xlfn.XLOOKUP($AQ1609,削除禁止_電灯料金!$B:$B,削除禁止_電灯料金!$E:$E,0),1,"-")</f>
        <v>-</v>
      </c>
      <c r="AS1609" s="177" t="str" cm="1">
        <f t="array" ref="AS1609">_xlfn.IFS($AR1609="-","-",OR($G1609="公衆街路灯A",$G1609="定額電灯"),_xlfn.XLOOKUP(AQ1609,削除禁止_電灯料金!$B:$B,削除禁止_電灯料金!$D:$D,0),1,"-")</f>
        <v>-</v>
      </c>
      <c r="AT1609" s="176" t="str">
        <f>IFERROR(IF(OR($G1609="公衆街路灯A",$G1609="定額電灯"),"-",ROUND((_xlfn.XLOOKUP($AQ1609,削除禁止_電灯料金!$B:$B,削除禁止_電灯料金!$E:$E)*AM1609/1000*$K1609*$L1609/12),2)),"-")</f>
        <v>-</v>
      </c>
      <c r="AU1609" s="177">
        <f>IFERROR(IF(OR($G1609="公衆街路灯A",$G1609="定額電灯"),"-",ROUND((AM1609/1000*$K1609*$L1609/12)*_xlfn.XLOOKUP($A1609,削除禁止_電灯料金!K:K,削除禁止_電灯料金!M:M,"-"),2)),"-")</f>
        <v>0</v>
      </c>
      <c r="AV1609" s="178">
        <f>IFERROR(IF(OR($G1609="公衆街路灯A",$G1609="定額電灯"),ROUND((((AR1609+AS1609)*AN1609))*12*_xlfn.XLOOKUP($A1609,削除禁止_電灯料金!K:K,削除禁止_電灯料金!N:N),0),ROUND((AT1609+AU1609)*AN1609*12*_xlfn.XLOOKUP($A1609,削除禁止_電灯料金!K:K,削除禁止_電灯料金!N:N),0)),0)</f>
        <v>0</v>
      </c>
      <c r="AW1609" s="145"/>
    </row>
    <row r="1610" spans="1:49" ht="30" customHeight="1">
      <c r="A1610" s="1">
        <v>28</v>
      </c>
      <c r="B1610" s="41" t="s">
        <v>1578</v>
      </c>
      <c r="C1610" s="42"/>
      <c r="D1610" s="146"/>
      <c r="E1610" s="147" t="s">
        <v>219</v>
      </c>
      <c r="F1610" s="148" t="s">
        <v>219</v>
      </c>
      <c r="G1610" s="148"/>
      <c r="H1610" s="149"/>
      <c r="I1610" s="150"/>
      <c r="J1610" s="151"/>
      <c r="K1610" s="213"/>
      <c r="L1610" s="214"/>
      <c r="M1610" s="179" t="s">
        <v>82</v>
      </c>
      <c r="N1610" s="119">
        <v>0</v>
      </c>
      <c r="O1610" s="120">
        <v>0</v>
      </c>
      <c r="P1610" s="155" t="s">
        <v>56</v>
      </c>
      <c r="Q1610" s="155">
        <v>0</v>
      </c>
      <c r="R1610" s="155">
        <v>0</v>
      </c>
      <c r="S1610" s="156">
        <v>0</v>
      </c>
      <c r="T1610" s="156">
        <v>0</v>
      </c>
      <c r="U1610" s="156">
        <v>0</v>
      </c>
      <c r="V1610" s="157">
        <v>0</v>
      </c>
      <c r="W1610" s="158">
        <v>0</v>
      </c>
      <c r="X1610" s="159"/>
      <c r="Y1610" s="160">
        <v>0</v>
      </c>
      <c r="Z1610" s="161">
        <v>0</v>
      </c>
      <c r="AA1610" s="155">
        <v>0</v>
      </c>
      <c r="AB1610" s="162" t="s">
        <v>56</v>
      </c>
      <c r="AC1610" s="163" t="s">
        <v>56</v>
      </c>
      <c r="AD1610" s="164" t="s">
        <v>56</v>
      </c>
      <c r="AE1610" s="163" t="s">
        <v>56</v>
      </c>
      <c r="AF1610" s="164" t="s">
        <v>56</v>
      </c>
      <c r="AG1610" s="165">
        <v>0</v>
      </c>
      <c r="AH1610" s="166" t="s">
        <v>56</v>
      </c>
      <c r="AI1610" s="167"/>
      <c r="AJ1610" s="168"/>
      <c r="AK1610" s="169"/>
      <c r="AL1610" s="170"/>
      <c r="AM1610" s="171"/>
      <c r="AN1610" s="172"/>
      <c r="AO1610" s="173">
        <f t="shared" si="473"/>
        <v>0</v>
      </c>
      <c r="AP1610" s="174" t="s">
        <v>82</v>
      </c>
      <c r="AQ1610" s="175" t="str" cm="1">
        <f t="array" ref="AQ1610">_xlfn.IFS(OR($G1610="公衆街路灯A",$G1610="定額電灯"),$G1610&amp;AP1610,COUNTIF(G1610,"*従量電灯*"),G1610,1,"-")</f>
        <v>-</v>
      </c>
      <c r="AR1610" s="176" t="str" cm="1">
        <f t="array" ref="AR1610">_xlfn.IFS($AN1610=0,"-",OR($AH1610="対象外",$AH1610="-"),"-",OR($G1610="公衆街路灯A",$G1610="定額電灯"),_xlfn.XLOOKUP($AQ1610,削除禁止_電灯料金!$B:$B,削除禁止_電灯料金!$E:$E,0),1,"-")</f>
        <v>-</v>
      </c>
      <c r="AS1610" s="177" t="str" cm="1">
        <f t="array" ref="AS1610">_xlfn.IFS($AR1610="-","-",OR($G1610="公衆街路灯A",$G1610="定額電灯"),_xlfn.XLOOKUP(AQ1610,削除禁止_電灯料金!$B:$B,削除禁止_電灯料金!$D:$D,0),1,"-")</f>
        <v>-</v>
      </c>
      <c r="AT1610" s="176" t="str">
        <f>IFERROR(IF(OR($G1610="公衆街路灯A",$G1610="定額電灯"),"-",ROUND((_xlfn.XLOOKUP($AQ1610,削除禁止_電灯料金!$B:$B,削除禁止_電灯料金!$E:$E)*AM1610/1000*$K1610*$L1610/12),2)),"-")</f>
        <v>-</v>
      </c>
      <c r="AU1610" s="177">
        <f>IFERROR(IF(OR($G1610="公衆街路灯A",$G1610="定額電灯"),"-",ROUND((AM1610/1000*$K1610*$L1610/12)*_xlfn.XLOOKUP($A1610,削除禁止_電灯料金!K:K,削除禁止_電灯料金!M:M,"-"),2)),"-")</f>
        <v>0</v>
      </c>
      <c r="AV1610" s="178">
        <f>IFERROR(IF(OR($G1610="公衆街路灯A",$G1610="定額電灯"),ROUND((((AR1610+AS1610)*AN1610))*12*_xlfn.XLOOKUP($A1610,削除禁止_電灯料金!K:K,削除禁止_電灯料金!N:N),0),ROUND((AT1610+AU1610)*AN1610*12*_xlfn.XLOOKUP($A1610,削除禁止_電灯料金!K:K,削除禁止_電灯料金!N:N),0)),0)</f>
        <v>0</v>
      </c>
      <c r="AW1610" s="145"/>
    </row>
    <row r="1611" spans="1:49" ht="30" customHeight="1" thickBot="1">
      <c r="A1611" s="1">
        <v>28</v>
      </c>
      <c r="B1611" s="41" t="s">
        <v>1578</v>
      </c>
      <c r="C1611" s="42"/>
      <c r="D1611" s="215"/>
      <c r="E1611" s="216" t="s">
        <v>219</v>
      </c>
      <c r="F1611" s="217" t="s">
        <v>219</v>
      </c>
      <c r="G1611" s="216"/>
      <c r="H1611" s="216"/>
      <c r="I1611" s="218"/>
      <c r="J1611" s="219"/>
      <c r="K1611" s="220"/>
      <c r="L1611" s="221"/>
      <c r="M1611" s="222" t="s">
        <v>82</v>
      </c>
      <c r="N1611" s="223">
        <v>0</v>
      </c>
      <c r="O1611" s="224">
        <v>0</v>
      </c>
      <c r="P1611" s="225" t="s">
        <v>56</v>
      </c>
      <c r="Q1611" s="225">
        <v>0</v>
      </c>
      <c r="R1611" s="225">
        <v>0</v>
      </c>
      <c r="S1611" s="226">
        <v>0</v>
      </c>
      <c r="T1611" s="226">
        <v>0</v>
      </c>
      <c r="U1611" s="226">
        <v>0</v>
      </c>
      <c r="V1611" s="227">
        <v>0</v>
      </c>
      <c r="W1611" s="228">
        <v>0</v>
      </c>
      <c r="X1611" s="229"/>
      <c r="Y1611" s="410">
        <v>0</v>
      </c>
      <c r="Z1611" s="230">
        <v>0</v>
      </c>
      <c r="AA1611" s="225">
        <v>0</v>
      </c>
      <c r="AB1611" s="231" t="s">
        <v>56</v>
      </c>
      <c r="AC1611" s="232" t="s">
        <v>56</v>
      </c>
      <c r="AD1611" s="411" t="s">
        <v>56</v>
      </c>
      <c r="AE1611" s="232" t="s">
        <v>56</v>
      </c>
      <c r="AF1611" s="411" t="s">
        <v>56</v>
      </c>
      <c r="AG1611" s="412">
        <v>0</v>
      </c>
      <c r="AH1611" s="413" t="s">
        <v>56</v>
      </c>
      <c r="AI1611" s="236"/>
      <c r="AJ1611" s="237"/>
      <c r="AK1611" s="238"/>
      <c r="AL1611" s="239"/>
      <c r="AM1611" s="240"/>
      <c r="AN1611" s="241"/>
      <c r="AO1611" s="242">
        <f t="shared" si="473"/>
        <v>0</v>
      </c>
      <c r="AP1611" s="243" t="s">
        <v>82</v>
      </c>
      <c r="AQ1611" s="414" t="str" cm="1">
        <f t="array" ref="AQ1611">_xlfn.IFS(OR($G1611="公衆街路灯A",$G1611="定額電灯"),$G1611&amp;AP1611,COUNTIF(G1611,"*従量電灯*"),G1611,1,"-")</f>
        <v>-</v>
      </c>
      <c r="AR1611" s="415" t="str" cm="1">
        <f t="array" ref="AR1611">_xlfn.IFS($AN1611=0,"-",OR($AH1611="対象外",$AH1611="-"),"-",OR($G1611="公衆街路灯A",$G1611="定額電灯"),_xlfn.XLOOKUP($AQ1611,削除禁止_電灯料金!$B:$B,削除禁止_電灯料金!$E:$E,0),1,"-")</f>
        <v>-</v>
      </c>
      <c r="AS1611" s="416" t="str" cm="1">
        <f t="array" ref="AS1611">_xlfn.IFS($AR1611="-","-",OR($G1611="公衆街路灯A",$G1611="定額電灯"),_xlfn.XLOOKUP(AQ1611,削除禁止_電灯料金!$B:$B,削除禁止_電灯料金!$D:$D,0),1,"-")</f>
        <v>-</v>
      </c>
      <c r="AT1611" s="415" t="str">
        <f>IFERROR(IF(OR($G1611="公衆街路灯A",$G1611="定額電灯"),"-",ROUND((_xlfn.XLOOKUP($AQ1611,削除禁止_電灯料金!$B:$B,削除禁止_電灯料金!$E:$E)*AM1611/1000*$K1611*$L1611/12),2)),"-")</f>
        <v>-</v>
      </c>
      <c r="AU1611" s="416">
        <f>IFERROR(IF(OR($G1611="公衆街路灯A",$G1611="定額電灯"),"-",ROUND((AM1611/1000*$K1611*$L1611/12)*_xlfn.XLOOKUP($A1611,削除禁止_電灯料金!K:K,削除禁止_電灯料金!M:M,"-"),2)),"-")</f>
        <v>0</v>
      </c>
      <c r="AV1611" s="247">
        <f>IFERROR(IF(OR($G1611="公衆街路灯A",$G1611="定額電灯"),ROUND((((AR1611+AS1611)*AN1611))*12*_xlfn.XLOOKUP($A1611,削除禁止_電灯料金!K:K,削除禁止_電灯料金!N:N),0),ROUND((AT1611+AU1611)*AN1611*12*_xlfn.XLOOKUP($A1611,削除禁止_電灯料金!K:K,削除禁止_電灯料金!N:N),0)),0)</f>
        <v>0</v>
      </c>
      <c r="AW1611" s="145"/>
    </row>
    <row r="1612" spans="1:49" ht="30" customHeight="1">
      <c r="A1612" s="1"/>
      <c r="B1612" s="41"/>
      <c r="C1612" s="248"/>
    </row>
    <row r="1613" spans="1:49" ht="30" customHeight="1">
      <c r="A1613" s="1">
        <v>29</v>
      </c>
      <c r="B1613" s="319" t="s">
        <v>1587</v>
      </c>
      <c r="C1613" s="42"/>
      <c r="D1613" s="4" t="s">
        <v>1588</v>
      </c>
      <c r="E1613" s="43"/>
      <c r="F1613" s="44"/>
      <c r="G1613" s="44"/>
      <c r="H1613" s="45"/>
      <c r="I1613" s="43"/>
      <c r="J1613" s="43"/>
      <c r="K1613" s="43"/>
      <c r="L1613" s="43"/>
      <c r="M1613" s="43"/>
      <c r="N1613" s="46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2"/>
      <c r="AE1613" s="42"/>
      <c r="AF1613" s="42"/>
      <c r="AG1613" s="42"/>
      <c r="AH1613" s="47"/>
      <c r="AI1613" s="48"/>
      <c r="AJ1613" s="48"/>
      <c r="AK1613" s="47"/>
      <c r="AL1613" s="49"/>
      <c r="AM1613" s="47"/>
      <c r="AN1613" s="47"/>
      <c r="AO1613" s="47"/>
      <c r="AP1613" s="47"/>
      <c r="AQ1613" s="49"/>
      <c r="AR1613" s="47"/>
      <c r="AS1613" s="47"/>
      <c r="AT1613" s="47"/>
      <c r="AU1613" s="47"/>
      <c r="AV1613" s="47"/>
      <c r="AW1613" s="47"/>
    </row>
    <row r="1614" spans="1:49" ht="30" customHeight="1">
      <c r="A1614" s="1">
        <v>29</v>
      </c>
      <c r="B1614" s="319" t="s">
        <v>1587</v>
      </c>
      <c r="C1614" s="42"/>
      <c r="D1614" s="43"/>
      <c r="E1614" s="43"/>
      <c r="F1614" s="44"/>
      <c r="G1614" s="44"/>
      <c r="H1614" s="45"/>
      <c r="I1614" s="43"/>
      <c r="J1614" s="43"/>
      <c r="K1614" s="43"/>
      <c r="L1614" s="43"/>
      <c r="M1614" s="43"/>
      <c r="N1614" s="46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2"/>
      <c r="AE1614" s="42"/>
      <c r="AF1614" s="42"/>
      <c r="AG1614" s="42"/>
      <c r="AH1614" s="47"/>
      <c r="AI1614" s="50"/>
      <c r="AJ1614" s="48"/>
      <c r="AK1614" s="47"/>
      <c r="AL1614" s="49"/>
      <c r="AM1614" s="47"/>
      <c r="AN1614" s="47"/>
      <c r="AO1614" s="51"/>
      <c r="AP1614" s="47"/>
      <c r="AQ1614" s="49"/>
      <c r="AR1614" s="51"/>
      <c r="AS1614" s="51"/>
      <c r="AT1614" s="51"/>
      <c r="AU1614" s="51"/>
      <c r="AV1614" s="47"/>
      <c r="AW1614" s="47"/>
    </row>
    <row r="1615" spans="1:49" ht="30" customHeight="1">
      <c r="A1615" s="1">
        <v>29</v>
      </c>
      <c r="B1615" s="319" t="s">
        <v>1587</v>
      </c>
      <c r="C1615" s="42"/>
      <c r="D1615" s="52" t="s">
        <v>47</v>
      </c>
      <c r="E1615" s="52"/>
      <c r="F1615" s="53">
        <v>10</v>
      </c>
      <c r="G1615" s="44"/>
      <c r="H1615" s="45"/>
      <c r="I1615" s="54"/>
      <c r="J1615" s="54"/>
      <c r="K1615" s="55"/>
      <c r="L1615" s="46"/>
      <c r="M1615" s="46"/>
      <c r="N1615" s="56"/>
      <c r="O1615" s="56"/>
      <c r="P1615" s="56"/>
      <c r="Q1615" s="56"/>
      <c r="R1615" s="56"/>
      <c r="S1615" s="56"/>
      <c r="T1615" s="56"/>
      <c r="U1615" s="56"/>
      <c r="V1615" s="56"/>
      <c r="W1615" s="56"/>
      <c r="X1615" s="56"/>
      <c r="Y1615" s="56"/>
      <c r="Z1615" s="56"/>
      <c r="AA1615" s="56"/>
      <c r="AB1615" s="56"/>
      <c r="AC1615" s="56"/>
      <c r="AD1615" s="56"/>
      <c r="AE1615" s="56"/>
      <c r="AF1615" s="56"/>
      <c r="AG1615" s="56"/>
      <c r="AH1615" s="47"/>
      <c r="AI1615" s="50"/>
      <c r="AJ1615" s="48"/>
      <c r="AK1615" s="47"/>
      <c r="AL1615" s="49"/>
      <c r="AM1615" s="47"/>
      <c r="AN1615" s="47"/>
      <c r="AO1615" s="47"/>
      <c r="AP1615" s="47"/>
      <c r="AQ1615" s="49"/>
      <c r="AR1615" s="47"/>
      <c r="AS1615" s="47"/>
      <c r="AT1615" s="47"/>
      <c r="AU1615" s="47"/>
      <c r="AV1615" s="47"/>
      <c r="AW1615" s="47"/>
    </row>
    <row r="1616" spans="1:49" ht="30" customHeight="1" thickBot="1">
      <c r="A1616" s="1">
        <v>29</v>
      </c>
      <c r="B1616" s="319" t="s">
        <v>1587</v>
      </c>
      <c r="C1616" s="42"/>
      <c r="D1616" s="57" t="s">
        <v>48</v>
      </c>
      <c r="E1616" s="57"/>
      <c r="F1616" s="58">
        <v>10</v>
      </c>
      <c r="G1616" s="44"/>
      <c r="H1616" s="45"/>
      <c r="I1616" s="54"/>
      <c r="J1616" s="54"/>
      <c r="K1616" s="55"/>
      <c r="L1616" s="46"/>
      <c r="M1616" s="46"/>
      <c r="N1616" s="56"/>
      <c r="O1616" s="56"/>
      <c r="P1616" s="56"/>
      <c r="Q1616" s="56"/>
      <c r="R1616" s="56"/>
      <c r="S1616" s="56"/>
      <c r="T1616" s="56"/>
      <c r="U1616" s="56"/>
      <c r="V1616" s="56"/>
      <c r="W1616" s="56"/>
      <c r="X1616" s="56"/>
      <c r="Y1616" s="56"/>
      <c r="Z1616" s="56"/>
      <c r="AA1616" s="56"/>
      <c r="AB1616" s="56"/>
      <c r="AC1616" s="56"/>
      <c r="AD1616" s="56"/>
      <c r="AE1616" s="56"/>
      <c r="AF1616" s="56"/>
      <c r="AG1616" s="56"/>
      <c r="AH1616" s="47"/>
      <c r="AI1616" s="50"/>
      <c r="AJ1616" s="48"/>
      <c r="AK1616" s="47"/>
      <c r="AL1616" s="49"/>
      <c r="AM1616" s="47"/>
      <c r="AN1616" s="47"/>
      <c r="AO1616" s="47"/>
      <c r="AP1616" s="47"/>
      <c r="AQ1616" s="49"/>
      <c r="AR1616" s="47"/>
      <c r="AS1616" s="47"/>
      <c r="AT1616" s="47"/>
      <c r="AU1616" s="47"/>
      <c r="AV1616" s="47"/>
      <c r="AW1616" s="47"/>
    </row>
    <row r="1617" spans="1:49" ht="30" customHeight="1" thickBot="1">
      <c r="A1617" s="1">
        <v>29</v>
      </c>
      <c r="B1617" s="319" t="s">
        <v>1587</v>
      </c>
      <c r="C1617" s="42"/>
      <c r="D1617" s="59" t="s">
        <v>49</v>
      </c>
      <c r="E1617" s="59"/>
      <c r="F1617" s="60">
        <v>30</v>
      </c>
      <c r="G1617" s="44"/>
      <c r="H1617" s="45"/>
      <c r="I1617" s="61"/>
      <c r="J1617" s="61"/>
      <c r="K1617" s="42"/>
      <c r="L1617" s="42"/>
      <c r="M1617" s="42"/>
      <c r="N1617" s="56"/>
      <c r="O1617" s="56"/>
      <c r="P1617" s="56"/>
      <c r="Q1617" s="56"/>
      <c r="R1617" s="56"/>
      <c r="S1617" s="56"/>
      <c r="T1617" s="56"/>
      <c r="U1617" s="56"/>
      <c r="V1617" s="56"/>
      <c r="W1617" s="56"/>
      <c r="X1617" s="56"/>
      <c r="Y1617" s="56"/>
      <c r="Z1617" s="56"/>
      <c r="AA1617" s="56"/>
      <c r="AB1617" s="56"/>
      <c r="AC1617" s="62"/>
      <c r="AD1617" s="62"/>
      <c r="AE1617" s="63"/>
      <c r="AF1617" s="42"/>
      <c r="AG1617" s="56"/>
      <c r="AH1617" s="47"/>
      <c r="AI1617" s="64" t="s">
        <v>50</v>
      </c>
      <c r="AJ1617" s="48"/>
      <c r="AK1617" s="47"/>
      <c r="AL1617" s="49"/>
      <c r="AM1617" s="47"/>
      <c r="AN1617" s="47"/>
      <c r="AO1617" s="47"/>
      <c r="AP1617" s="47"/>
      <c r="AQ1617" s="49"/>
      <c r="AR1617" s="47"/>
      <c r="AS1617" s="47"/>
      <c r="AT1617" s="47"/>
      <c r="AU1617" s="47"/>
      <c r="AV1617" s="47"/>
      <c r="AW1617" s="65"/>
    </row>
    <row r="1618" spans="1:49" ht="30" customHeight="1" thickBot="1">
      <c r="A1618" s="1">
        <v>29</v>
      </c>
      <c r="B1618" s="319" t="s">
        <v>1587</v>
      </c>
      <c r="C1618" s="42"/>
      <c r="D1618" s="66" t="s">
        <v>51</v>
      </c>
      <c r="E1618" s="66"/>
      <c r="F1618" s="67">
        <v>0.41499999999999998</v>
      </c>
      <c r="G1618" s="44"/>
      <c r="H1618" s="45"/>
      <c r="I1618" s="68"/>
      <c r="J1618" s="68"/>
      <c r="K1618" s="42"/>
      <c r="L1618" s="42"/>
      <c r="M1618" s="42"/>
      <c r="N1618" s="56"/>
      <c r="O1618" s="56"/>
      <c r="P1618" s="56"/>
      <c r="Q1618" s="56"/>
      <c r="R1618" s="56"/>
      <c r="S1618" s="56"/>
      <c r="T1618" s="56"/>
      <c r="U1618" s="56"/>
      <c r="V1618" s="56"/>
      <c r="W1618" s="56"/>
      <c r="X1618" s="56"/>
      <c r="Y1618" s="56"/>
      <c r="Z1618" s="56"/>
      <c r="AA1618" s="56"/>
      <c r="AB1618" s="56"/>
      <c r="AC1618" s="62" t="s">
        <v>52</v>
      </c>
      <c r="AD1618" s="69"/>
      <c r="AE1618" s="70" t="s">
        <v>53</v>
      </c>
      <c r="AF1618" s="69"/>
      <c r="AG1618" s="56"/>
      <c r="AH1618" s="47"/>
      <c r="AI1618" s="48"/>
      <c r="AJ1618" s="48"/>
      <c r="AK1618" s="47"/>
      <c r="AL1618" s="49"/>
      <c r="AM1618" s="47"/>
      <c r="AN1618" s="47"/>
      <c r="AO1618" s="47"/>
      <c r="AP1618" s="47"/>
      <c r="AQ1618" s="49"/>
      <c r="AR1618" s="47" t="s">
        <v>52</v>
      </c>
      <c r="AS1618" s="47"/>
      <c r="AT1618" s="47" t="s">
        <v>53</v>
      </c>
      <c r="AU1618" s="47"/>
      <c r="AV1618" s="47"/>
      <c r="AW1618" s="65"/>
    </row>
    <row r="1619" spans="1:49" ht="30" customHeight="1" thickBot="1">
      <c r="A1619" s="1">
        <v>29</v>
      </c>
      <c r="B1619" s="319" t="s">
        <v>1587</v>
      </c>
      <c r="C1619" s="42"/>
      <c r="D1619" s="71" t="s">
        <v>54</v>
      </c>
      <c r="E1619" s="45"/>
      <c r="F1619" s="45"/>
      <c r="G1619" s="45"/>
      <c r="H1619" s="45"/>
      <c r="I1619" s="45"/>
      <c r="J1619" s="45"/>
      <c r="K1619" s="72"/>
      <c r="L1619" s="72"/>
      <c r="M1619" s="73" t="s">
        <v>55</v>
      </c>
      <c r="N1619" s="74"/>
      <c r="O1619" s="74"/>
      <c r="P1619" s="74"/>
      <c r="Q1619" s="74"/>
      <c r="R1619" s="74"/>
      <c r="S1619" s="74"/>
      <c r="T1619" s="74"/>
      <c r="U1619" s="74"/>
      <c r="V1619" s="74"/>
      <c r="W1619" s="74"/>
      <c r="X1619" s="74"/>
      <c r="Y1619" s="74"/>
      <c r="Z1619" s="74"/>
      <c r="AA1619" s="74"/>
      <c r="AB1619" s="74"/>
      <c r="AC1619" s="75" t="s">
        <v>1</v>
      </c>
      <c r="AD1619" s="76"/>
      <c r="AE1619" s="76" t="s">
        <v>2</v>
      </c>
      <c r="AF1619" s="76"/>
      <c r="AG1619" s="77" t="s">
        <v>56</v>
      </c>
      <c r="AH1619" s="78" t="s">
        <v>57</v>
      </c>
      <c r="AI1619" s="79"/>
      <c r="AJ1619" s="79"/>
      <c r="AK1619" s="80"/>
      <c r="AL1619" s="15"/>
      <c r="AM1619" s="80"/>
      <c r="AN1619" s="80"/>
      <c r="AO1619" s="80"/>
      <c r="AP1619" s="80"/>
      <c r="AQ1619" s="15"/>
      <c r="AR1619" s="78" t="s">
        <v>1</v>
      </c>
      <c r="AS1619" s="81"/>
      <c r="AT1619" s="78" t="s">
        <v>2</v>
      </c>
      <c r="AU1619" s="81"/>
      <c r="AV1619" s="82" t="s">
        <v>56</v>
      </c>
      <c r="AW1619" s="83"/>
    </row>
    <row r="1620" spans="1:49" ht="42" customHeight="1">
      <c r="A1620" s="1">
        <v>29</v>
      </c>
      <c r="B1620" s="319" t="s">
        <v>1587</v>
      </c>
      <c r="C1620" s="42"/>
      <c r="D1620" s="474" t="s">
        <v>4</v>
      </c>
      <c r="E1620" s="476" t="s">
        <v>5</v>
      </c>
      <c r="F1620" s="476" t="s">
        <v>6</v>
      </c>
      <c r="G1620" s="476" t="s">
        <v>58</v>
      </c>
      <c r="H1620" s="476" t="s">
        <v>7</v>
      </c>
      <c r="I1620" s="20" t="s">
        <v>8</v>
      </c>
      <c r="J1620" s="20"/>
      <c r="K1620" s="84" t="s">
        <v>9</v>
      </c>
      <c r="L1620" s="85" t="s">
        <v>59</v>
      </c>
      <c r="M1620" s="478" t="s">
        <v>60</v>
      </c>
      <c r="N1620" s="480" t="s">
        <v>61</v>
      </c>
      <c r="O1620" s="482" t="s">
        <v>62</v>
      </c>
      <c r="P1620" s="482" t="s">
        <v>10</v>
      </c>
      <c r="Q1620" s="484" t="s">
        <v>63</v>
      </c>
      <c r="R1620" s="482" t="s">
        <v>64</v>
      </c>
      <c r="S1620" s="482" t="s">
        <v>65</v>
      </c>
      <c r="T1620" s="482" t="s">
        <v>66</v>
      </c>
      <c r="U1620" s="482" t="s">
        <v>67</v>
      </c>
      <c r="V1620" s="484" t="s">
        <v>11</v>
      </c>
      <c r="W1620" s="251" t="s">
        <v>12</v>
      </c>
      <c r="X1620" s="86" t="s">
        <v>13</v>
      </c>
      <c r="Y1620" s="86" t="s">
        <v>14</v>
      </c>
      <c r="Z1620" s="252" t="s">
        <v>15</v>
      </c>
      <c r="AA1620" s="484" t="s">
        <v>16</v>
      </c>
      <c r="AB1620" s="482" t="s">
        <v>17</v>
      </c>
      <c r="AC1620" s="87" t="s">
        <v>18</v>
      </c>
      <c r="AD1620" s="88" t="s">
        <v>19</v>
      </c>
      <c r="AE1620" s="87" t="s">
        <v>30</v>
      </c>
      <c r="AF1620" s="88" t="s">
        <v>21</v>
      </c>
      <c r="AG1620" s="89" t="s">
        <v>22</v>
      </c>
      <c r="AH1620" s="468" t="s">
        <v>23</v>
      </c>
      <c r="AI1620" s="470" t="s">
        <v>24</v>
      </c>
      <c r="AJ1620" s="470" t="s">
        <v>25</v>
      </c>
      <c r="AK1620" s="470" t="s">
        <v>26</v>
      </c>
      <c r="AL1620" s="91" t="s">
        <v>68</v>
      </c>
      <c r="AM1620" s="90" t="s">
        <v>27</v>
      </c>
      <c r="AN1620" s="92" t="s">
        <v>28</v>
      </c>
      <c r="AO1620" s="93" t="s">
        <v>29</v>
      </c>
      <c r="AP1620" s="28" t="s">
        <v>16</v>
      </c>
      <c r="AQ1620" s="472" t="s">
        <v>17</v>
      </c>
      <c r="AR1620" s="94" t="s">
        <v>18</v>
      </c>
      <c r="AS1620" s="95" t="s">
        <v>19</v>
      </c>
      <c r="AT1620" s="94" t="s">
        <v>30</v>
      </c>
      <c r="AU1620" s="95" t="s">
        <v>21</v>
      </c>
      <c r="AV1620" s="96" t="s">
        <v>31</v>
      </c>
      <c r="AW1620" s="83"/>
    </row>
    <row r="1621" spans="1:49" ht="30" customHeight="1" thickBot="1">
      <c r="A1621" s="1">
        <v>29</v>
      </c>
      <c r="B1621" s="319" t="s">
        <v>1587</v>
      </c>
      <c r="C1621" s="42"/>
      <c r="D1621" s="475"/>
      <c r="E1621" s="477"/>
      <c r="F1621" s="477"/>
      <c r="G1621" s="477"/>
      <c r="H1621" s="477"/>
      <c r="I1621" s="97" t="s">
        <v>69</v>
      </c>
      <c r="J1621" s="97" t="s">
        <v>70</v>
      </c>
      <c r="K1621" s="98" t="s">
        <v>34</v>
      </c>
      <c r="L1621" s="99" t="s">
        <v>35</v>
      </c>
      <c r="M1621" s="479"/>
      <c r="N1621" s="481"/>
      <c r="O1621" s="483"/>
      <c r="P1621" s="483"/>
      <c r="Q1621" s="485"/>
      <c r="R1621" s="483"/>
      <c r="S1621" s="483"/>
      <c r="T1621" s="483"/>
      <c r="U1621" s="483"/>
      <c r="V1621" s="485"/>
      <c r="W1621" s="100" t="s">
        <v>36</v>
      </c>
      <c r="X1621" s="100" t="s">
        <v>37</v>
      </c>
      <c r="Y1621" s="100" t="s">
        <v>38</v>
      </c>
      <c r="Z1621" s="101" t="s">
        <v>39</v>
      </c>
      <c r="AA1621" s="485"/>
      <c r="AB1621" s="483"/>
      <c r="AC1621" s="102" t="s">
        <v>40</v>
      </c>
      <c r="AD1621" s="103" t="s">
        <v>40</v>
      </c>
      <c r="AE1621" s="102" t="s">
        <v>40</v>
      </c>
      <c r="AF1621" s="103" t="s">
        <v>40</v>
      </c>
      <c r="AG1621" s="104">
        <v>10</v>
      </c>
      <c r="AH1621" s="469"/>
      <c r="AI1621" s="471"/>
      <c r="AJ1621" s="471"/>
      <c r="AK1621" s="471"/>
      <c r="AL1621" s="36" t="s">
        <v>41</v>
      </c>
      <c r="AM1621" s="105" t="s">
        <v>42</v>
      </c>
      <c r="AN1621" s="106" t="s">
        <v>43</v>
      </c>
      <c r="AO1621" s="107" t="s">
        <v>39</v>
      </c>
      <c r="AP1621" s="37" t="s">
        <v>44</v>
      </c>
      <c r="AQ1621" s="473"/>
      <c r="AR1621" s="108" t="s">
        <v>40</v>
      </c>
      <c r="AS1621" s="109" t="s">
        <v>40</v>
      </c>
      <c r="AT1621" s="108" t="s">
        <v>40</v>
      </c>
      <c r="AU1621" s="109" t="s">
        <v>40</v>
      </c>
      <c r="AV1621" s="40">
        <v>10</v>
      </c>
      <c r="AW1621" s="83"/>
    </row>
    <row r="1622" spans="1:49" ht="30" customHeight="1">
      <c r="A1622" s="1">
        <v>29</v>
      </c>
      <c r="B1622" s="319" t="s">
        <v>1587</v>
      </c>
      <c r="C1622" s="42"/>
      <c r="D1622" s="110" t="s">
        <v>1589</v>
      </c>
      <c r="E1622" s="111" t="s">
        <v>71</v>
      </c>
      <c r="F1622" s="112" t="s">
        <v>1015</v>
      </c>
      <c r="G1622" s="112" t="s">
        <v>73</v>
      </c>
      <c r="H1622" s="113"/>
      <c r="I1622" s="114"/>
      <c r="J1622" s="115"/>
      <c r="K1622" s="349">
        <v>6</v>
      </c>
      <c r="L1622" s="350">
        <v>365</v>
      </c>
      <c r="M1622" s="118" t="s">
        <v>1557</v>
      </c>
      <c r="N1622" s="119" t="s">
        <v>75</v>
      </c>
      <c r="O1622" s="120">
        <v>1</v>
      </c>
      <c r="P1622" s="121" t="s">
        <v>347</v>
      </c>
      <c r="Q1622" s="121">
        <v>0</v>
      </c>
      <c r="R1622" s="121" t="s">
        <v>77</v>
      </c>
      <c r="S1622" s="122">
        <v>0</v>
      </c>
      <c r="T1622" s="122">
        <v>0</v>
      </c>
      <c r="U1622" s="122" t="s">
        <v>1560</v>
      </c>
      <c r="V1622" s="123">
        <v>0</v>
      </c>
      <c r="W1622" s="124">
        <v>18</v>
      </c>
      <c r="X1622" s="125">
        <v>2</v>
      </c>
      <c r="Y1622" s="126">
        <v>2</v>
      </c>
      <c r="Z1622" s="127">
        <f t="shared" ref="Z1622:Z1626" si="474">K1622*L1622*W1622*Y1622/12/1000</f>
        <v>6.57</v>
      </c>
      <c r="AA1622" s="121">
        <v>0</v>
      </c>
      <c r="AB1622" s="128" t="s">
        <v>80</v>
      </c>
      <c r="AC1622" s="129" t="s">
        <v>56</v>
      </c>
      <c r="AD1622" s="130" t="s">
        <v>56</v>
      </c>
      <c r="AE1622" s="129" t="s">
        <v>56</v>
      </c>
      <c r="AF1622" s="130">
        <f t="shared" ref="AF1622:AF1626" si="475">$B$2*Z1622/Y1622</f>
        <v>98.550000000000011</v>
      </c>
      <c r="AG1622" s="131">
        <f t="shared" ref="AG1622:AG1626" si="476">Y1622*AF1622*120</f>
        <v>23652.000000000004</v>
      </c>
      <c r="AH1622" s="132" t="s">
        <v>81</v>
      </c>
      <c r="AI1622" s="133"/>
      <c r="AJ1622" s="134"/>
      <c r="AK1622" s="135"/>
      <c r="AL1622" s="136"/>
      <c r="AM1622" s="137"/>
      <c r="AN1622" s="138"/>
      <c r="AO1622" s="139">
        <f t="shared" ref="AO1622:AO1629" si="477">IFERROR((AM1622/1000)*K1622*L1622*AN1622/12,0)</f>
        <v>0</v>
      </c>
      <c r="AP1622" s="140" t="s">
        <v>82</v>
      </c>
      <c r="AQ1622" s="141" t="str" cm="1">
        <f t="array" ref="AQ1622">_xlfn.IFS(OR($G1622="公衆街路灯A",$G1622="定額電灯"),$G1622&amp;AP1622,COUNTIF(G1622,"*従量電灯*"),G1622,1,"-")</f>
        <v>従量電灯</v>
      </c>
      <c r="AR1622" s="142" t="str" cm="1">
        <f t="array" ref="AR1622">_xlfn.IFS($AN1622=0,"-",OR($AH1622="対象外",$AH1622="-"),"-",OR($G1622="公衆街路灯A",$G1622="定額電灯"),_xlfn.XLOOKUP($AQ1622,削除禁止_電灯料金!$B:$B,削除禁止_電灯料金!$E:$E,0),1,"-")</f>
        <v>-</v>
      </c>
      <c r="AS1622" s="143" t="str" cm="1">
        <f t="array" ref="AS1622">_xlfn.IFS($AR1622="-","-",OR($G1622="公衆街路灯A",$G1622="定額電灯"),_xlfn.XLOOKUP(AQ1622,削除禁止_電灯料金!$B:$B,削除禁止_電灯料金!$D:$D,0),1,"-")</f>
        <v>-</v>
      </c>
      <c r="AT1622" s="142">
        <f>IFERROR(IF(OR($G1622="公衆街路灯A",$G1622="定額電灯"),"-",ROUND((_xlfn.XLOOKUP($AQ1622,削除禁止_電灯料金!$B:$B,削除禁止_電灯料金!$E:$E)*AM1622/1000*$K1622*$L1622/12),2)),"-")</f>
        <v>0</v>
      </c>
      <c r="AU1622" s="143">
        <f>IFERROR(IF(OR($G1622="公衆街路灯A",$G1622="定額電灯"),"-",ROUND((AM1622/1000*$K1622*$L1622/12)*_xlfn.XLOOKUP($A1622,削除禁止_電灯料金!K:K,削除禁止_電灯料金!M:M,"-"),2)),"-")</f>
        <v>0</v>
      </c>
      <c r="AV1622" s="144">
        <f>IFERROR(IF(OR($G1622="公衆街路灯A",$G1622="定額電灯"),ROUND((((AR1622+AS1622)*AN1622))*12*_xlfn.XLOOKUP($A1622,削除禁止_電灯料金!K:K,削除禁止_電灯料金!N:N),0),ROUND((AT1622+AU1622)*AN1622*12*_xlfn.XLOOKUP($A1622,削除禁止_電灯料金!K:K,削除禁止_電灯料金!N:N),0)),0)</f>
        <v>0</v>
      </c>
      <c r="AW1622" s="145"/>
    </row>
    <row r="1623" spans="1:49" ht="30" customHeight="1">
      <c r="A1623" s="1">
        <v>29</v>
      </c>
      <c r="B1623" s="319" t="s">
        <v>1587</v>
      </c>
      <c r="C1623" s="42"/>
      <c r="D1623" s="146" t="s">
        <v>1589</v>
      </c>
      <c r="E1623" s="147" t="s">
        <v>71</v>
      </c>
      <c r="F1623" s="148" t="s">
        <v>1015</v>
      </c>
      <c r="G1623" s="148" t="s">
        <v>73</v>
      </c>
      <c r="H1623" s="149"/>
      <c r="I1623" s="150"/>
      <c r="J1623" s="151"/>
      <c r="K1623" s="213">
        <v>6</v>
      </c>
      <c r="L1623" s="214">
        <v>365</v>
      </c>
      <c r="M1623" s="154" t="s">
        <v>1563</v>
      </c>
      <c r="N1623" s="119" t="s">
        <v>354</v>
      </c>
      <c r="O1623" s="120">
        <v>1</v>
      </c>
      <c r="P1623" s="155" t="s">
        <v>294</v>
      </c>
      <c r="Q1623" s="155">
        <v>0</v>
      </c>
      <c r="R1623" s="155">
        <v>0</v>
      </c>
      <c r="S1623" s="156">
        <v>0</v>
      </c>
      <c r="T1623" s="156" t="s">
        <v>1590</v>
      </c>
      <c r="U1623" s="156">
        <v>0</v>
      </c>
      <c r="V1623" s="157">
        <v>0</v>
      </c>
      <c r="W1623" s="158">
        <v>47</v>
      </c>
      <c r="X1623" s="159">
        <v>1</v>
      </c>
      <c r="Y1623" s="160">
        <v>1</v>
      </c>
      <c r="Z1623" s="161">
        <f t="shared" si="474"/>
        <v>8.5775000000000006</v>
      </c>
      <c r="AA1623" s="155">
        <v>0</v>
      </c>
      <c r="AB1623" s="162" t="s">
        <v>80</v>
      </c>
      <c r="AC1623" s="163" t="s">
        <v>56</v>
      </c>
      <c r="AD1623" s="164" t="s">
        <v>56</v>
      </c>
      <c r="AE1623" s="163" t="s">
        <v>56</v>
      </c>
      <c r="AF1623" s="164">
        <f t="shared" si="475"/>
        <v>257.32500000000005</v>
      </c>
      <c r="AG1623" s="165">
        <f t="shared" si="476"/>
        <v>30879.000000000007</v>
      </c>
      <c r="AH1623" s="166" t="s">
        <v>81</v>
      </c>
      <c r="AI1623" s="167"/>
      <c r="AJ1623" s="168"/>
      <c r="AK1623" s="169"/>
      <c r="AL1623" s="170"/>
      <c r="AM1623" s="171"/>
      <c r="AN1623" s="172"/>
      <c r="AO1623" s="173">
        <f t="shared" si="477"/>
        <v>0</v>
      </c>
      <c r="AP1623" s="174" t="s">
        <v>82</v>
      </c>
      <c r="AQ1623" s="175" t="str" cm="1">
        <f t="array" ref="AQ1623">_xlfn.IFS(OR($G1623="公衆街路灯A",$G1623="定額電灯"),$G1623&amp;AP1623,COUNTIF(G1623,"*従量電灯*"),G1623,1,"-")</f>
        <v>従量電灯</v>
      </c>
      <c r="AR1623" s="176" t="str" cm="1">
        <f t="array" ref="AR1623">_xlfn.IFS($AN1623=0,"-",OR($AH1623="対象外",$AH1623="-"),"-",OR($G1623="公衆街路灯A",$G1623="定額電灯"),_xlfn.XLOOKUP($AQ1623,削除禁止_電灯料金!$B:$B,削除禁止_電灯料金!$E:$E,0),1,"-")</f>
        <v>-</v>
      </c>
      <c r="AS1623" s="177" t="str" cm="1">
        <f t="array" ref="AS1623">_xlfn.IFS($AR1623="-","-",OR($G1623="公衆街路灯A",$G1623="定額電灯"),_xlfn.XLOOKUP(AQ1623,削除禁止_電灯料金!$B:$B,削除禁止_電灯料金!$D:$D,0),1,"-")</f>
        <v>-</v>
      </c>
      <c r="AT1623" s="176">
        <f>IFERROR(IF(OR($G1623="公衆街路灯A",$G1623="定額電灯"),"-",ROUND((_xlfn.XLOOKUP($AQ1623,削除禁止_電灯料金!$B:$B,削除禁止_電灯料金!$E:$E)*AM1623/1000*$K1623*$L1623/12),2)),"-")</f>
        <v>0</v>
      </c>
      <c r="AU1623" s="177">
        <f>IFERROR(IF(OR($G1623="公衆街路灯A",$G1623="定額電灯"),"-",ROUND((AM1623/1000*$K1623*$L1623/12)*_xlfn.XLOOKUP($A1623,削除禁止_電灯料金!K:K,削除禁止_電灯料金!M:M,"-"),2)),"-")</f>
        <v>0</v>
      </c>
      <c r="AV1623" s="178">
        <f>IFERROR(IF(OR($G1623="公衆街路灯A",$G1623="定額電灯"),ROUND((((AR1623+AS1623)*AN1623))*12*_xlfn.XLOOKUP($A1623,削除禁止_電灯料金!K:K,削除禁止_電灯料金!N:N),0),ROUND((AT1623+AU1623)*AN1623*12*_xlfn.XLOOKUP($A1623,削除禁止_電灯料金!K:K,削除禁止_電灯料金!N:N),0)),0)</f>
        <v>0</v>
      </c>
      <c r="AW1623" s="145"/>
    </row>
    <row r="1624" spans="1:49" ht="30" customHeight="1">
      <c r="A1624" s="1">
        <v>29</v>
      </c>
      <c r="B1624" s="319" t="s">
        <v>1587</v>
      </c>
      <c r="C1624" s="42"/>
      <c r="D1624" s="146" t="s">
        <v>1589</v>
      </c>
      <c r="E1624" s="147" t="s">
        <v>71</v>
      </c>
      <c r="F1624" s="148" t="s">
        <v>1013</v>
      </c>
      <c r="G1624" s="148" t="s">
        <v>73</v>
      </c>
      <c r="H1624" s="149"/>
      <c r="I1624" s="150"/>
      <c r="J1624" s="151"/>
      <c r="K1624" s="213">
        <v>6</v>
      </c>
      <c r="L1624" s="214">
        <v>365</v>
      </c>
      <c r="M1624" s="154" t="s">
        <v>1557</v>
      </c>
      <c r="N1624" s="119" t="s">
        <v>75</v>
      </c>
      <c r="O1624" s="120">
        <v>1</v>
      </c>
      <c r="P1624" s="155" t="s">
        <v>347</v>
      </c>
      <c r="Q1624" s="155">
        <v>0</v>
      </c>
      <c r="R1624" s="155" t="s">
        <v>77</v>
      </c>
      <c r="S1624" s="156">
        <v>0</v>
      </c>
      <c r="T1624" s="156">
        <v>0</v>
      </c>
      <c r="U1624" s="156" t="s">
        <v>1560</v>
      </c>
      <c r="V1624" s="157">
        <v>0</v>
      </c>
      <c r="W1624" s="158">
        <v>18</v>
      </c>
      <c r="X1624" s="159">
        <v>2</v>
      </c>
      <c r="Y1624" s="160">
        <v>2</v>
      </c>
      <c r="Z1624" s="161">
        <f t="shared" si="474"/>
        <v>6.57</v>
      </c>
      <c r="AA1624" s="155">
        <v>0</v>
      </c>
      <c r="AB1624" s="162" t="s">
        <v>80</v>
      </c>
      <c r="AC1624" s="163" t="s">
        <v>56</v>
      </c>
      <c r="AD1624" s="164" t="s">
        <v>56</v>
      </c>
      <c r="AE1624" s="163" t="s">
        <v>56</v>
      </c>
      <c r="AF1624" s="164">
        <f t="shared" si="475"/>
        <v>98.550000000000011</v>
      </c>
      <c r="AG1624" s="165">
        <f t="shared" si="476"/>
        <v>23652.000000000004</v>
      </c>
      <c r="AH1624" s="166" t="s">
        <v>81</v>
      </c>
      <c r="AI1624" s="167"/>
      <c r="AJ1624" s="168"/>
      <c r="AK1624" s="169"/>
      <c r="AL1624" s="170"/>
      <c r="AM1624" s="171"/>
      <c r="AN1624" s="172"/>
      <c r="AO1624" s="173">
        <f t="shared" si="477"/>
        <v>0</v>
      </c>
      <c r="AP1624" s="174" t="s">
        <v>82</v>
      </c>
      <c r="AQ1624" s="175" t="str" cm="1">
        <f t="array" ref="AQ1624">_xlfn.IFS(OR($G1624="公衆街路灯A",$G1624="定額電灯"),$G1624&amp;AP1624,COUNTIF(G1624,"*従量電灯*"),G1624,1,"-")</f>
        <v>従量電灯</v>
      </c>
      <c r="AR1624" s="176" t="str" cm="1">
        <f t="array" ref="AR1624">_xlfn.IFS($AN1624=0,"-",OR($AH1624="対象外",$AH1624="-"),"-",OR($G1624="公衆街路灯A",$G1624="定額電灯"),_xlfn.XLOOKUP($AQ1624,削除禁止_電灯料金!$B:$B,削除禁止_電灯料金!$E:$E,0),1,"-")</f>
        <v>-</v>
      </c>
      <c r="AS1624" s="177" t="str" cm="1">
        <f t="array" ref="AS1624">_xlfn.IFS($AR1624="-","-",OR($G1624="公衆街路灯A",$G1624="定額電灯"),_xlfn.XLOOKUP(AQ1624,削除禁止_電灯料金!$B:$B,削除禁止_電灯料金!$D:$D,0),1,"-")</f>
        <v>-</v>
      </c>
      <c r="AT1624" s="176">
        <f>IFERROR(IF(OR($G1624="公衆街路灯A",$G1624="定額電灯"),"-",ROUND((_xlfn.XLOOKUP($AQ1624,削除禁止_電灯料金!$B:$B,削除禁止_電灯料金!$E:$E)*AM1624/1000*$K1624*$L1624/12),2)),"-")</f>
        <v>0</v>
      </c>
      <c r="AU1624" s="177">
        <f>IFERROR(IF(OR($G1624="公衆街路灯A",$G1624="定額電灯"),"-",ROUND((AM1624/1000*$K1624*$L1624/12)*_xlfn.XLOOKUP($A1624,削除禁止_電灯料金!K:K,削除禁止_電灯料金!M:M,"-"),2)),"-")</f>
        <v>0</v>
      </c>
      <c r="AV1624" s="178">
        <f>IFERROR(IF(OR($G1624="公衆街路灯A",$G1624="定額電灯"),ROUND((((AR1624+AS1624)*AN1624))*12*_xlfn.XLOOKUP($A1624,削除禁止_電灯料金!K:K,削除禁止_電灯料金!N:N),0),ROUND((AT1624+AU1624)*AN1624*12*_xlfn.XLOOKUP($A1624,削除禁止_電灯料金!K:K,削除禁止_電灯料金!N:N),0)),0)</f>
        <v>0</v>
      </c>
      <c r="AW1624" s="145"/>
    </row>
    <row r="1625" spans="1:49" ht="30" customHeight="1">
      <c r="A1625" s="1">
        <v>29</v>
      </c>
      <c r="B1625" s="319" t="s">
        <v>1587</v>
      </c>
      <c r="C1625" s="42"/>
      <c r="D1625" s="146" t="s">
        <v>1589</v>
      </c>
      <c r="E1625" s="147" t="s">
        <v>71</v>
      </c>
      <c r="F1625" s="148" t="s">
        <v>1013</v>
      </c>
      <c r="G1625" s="148" t="s">
        <v>73</v>
      </c>
      <c r="H1625" s="149"/>
      <c r="I1625" s="150"/>
      <c r="J1625" s="151"/>
      <c r="K1625" s="213">
        <v>6</v>
      </c>
      <c r="L1625" s="214">
        <v>365</v>
      </c>
      <c r="M1625" s="154" t="s">
        <v>1563</v>
      </c>
      <c r="N1625" s="119" t="s">
        <v>354</v>
      </c>
      <c r="O1625" s="120">
        <v>1</v>
      </c>
      <c r="P1625" s="155" t="s">
        <v>294</v>
      </c>
      <c r="Q1625" s="155">
        <v>0</v>
      </c>
      <c r="R1625" s="155">
        <v>0</v>
      </c>
      <c r="S1625" s="156">
        <v>0</v>
      </c>
      <c r="T1625" s="156" t="s">
        <v>1590</v>
      </c>
      <c r="U1625" s="156">
        <v>0</v>
      </c>
      <c r="V1625" s="157">
        <v>0</v>
      </c>
      <c r="W1625" s="158">
        <v>47</v>
      </c>
      <c r="X1625" s="159">
        <v>1</v>
      </c>
      <c r="Y1625" s="160">
        <v>1</v>
      </c>
      <c r="Z1625" s="161">
        <f t="shared" si="474"/>
        <v>8.5775000000000006</v>
      </c>
      <c r="AA1625" s="155">
        <v>0</v>
      </c>
      <c r="AB1625" s="162" t="s">
        <v>80</v>
      </c>
      <c r="AC1625" s="163" t="s">
        <v>56</v>
      </c>
      <c r="AD1625" s="164" t="s">
        <v>56</v>
      </c>
      <c r="AE1625" s="163" t="s">
        <v>56</v>
      </c>
      <c r="AF1625" s="164">
        <f t="shared" si="475"/>
        <v>257.32500000000005</v>
      </c>
      <c r="AG1625" s="165">
        <f t="shared" si="476"/>
        <v>30879.000000000007</v>
      </c>
      <c r="AH1625" s="166" t="s">
        <v>81</v>
      </c>
      <c r="AI1625" s="167"/>
      <c r="AJ1625" s="168"/>
      <c r="AK1625" s="169"/>
      <c r="AL1625" s="170"/>
      <c r="AM1625" s="171"/>
      <c r="AN1625" s="172"/>
      <c r="AO1625" s="173">
        <f t="shared" si="477"/>
        <v>0</v>
      </c>
      <c r="AP1625" s="174" t="s">
        <v>82</v>
      </c>
      <c r="AQ1625" s="175" t="str" cm="1">
        <f t="array" ref="AQ1625">_xlfn.IFS(OR($G1625="公衆街路灯A",$G1625="定額電灯"),$G1625&amp;AP1625,COUNTIF(G1625,"*従量電灯*"),G1625,1,"-")</f>
        <v>従量電灯</v>
      </c>
      <c r="AR1625" s="176" t="str" cm="1">
        <f t="array" ref="AR1625">_xlfn.IFS($AN1625=0,"-",OR($AH1625="対象外",$AH1625="-"),"-",OR($G1625="公衆街路灯A",$G1625="定額電灯"),_xlfn.XLOOKUP($AQ1625,削除禁止_電灯料金!$B:$B,削除禁止_電灯料金!$E:$E,0),1,"-")</f>
        <v>-</v>
      </c>
      <c r="AS1625" s="177" t="str" cm="1">
        <f t="array" ref="AS1625">_xlfn.IFS($AR1625="-","-",OR($G1625="公衆街路灯A",$G1625="定額電灯"),_xlfn.XLOOKUP(AQ1625,削除禁止_電灯料金!$B:$B,削除禁止_電灯料金!$D:$D,0),1,"-")</f>
        <v>-</v>
      </c>
      <c r="AT1625" s="176">
        <f>IFERROR(IF(OR($G1625="公衆街路灯A",$G1625="定額電灯"),"-",ROUND((_xlfn.XLOOKUP($AQ1625,削除禁止_電灯料金!$B:$B,削除禁止_電灯料金!$E:$E)*AM1625/1000*$K1625*$L1625/12),2)),"-")</f>
        <v>0</v>
      </c>
      <c r="AU1625" s="177">
        <f>IFERROR(IF(OR($G1625="公衆街路灯A",$G1625="定額電灯"),"-",ROUND((AM1625/1000*$K1625*$L1625/12)*_xlfn.XLOOKUP($A1625,削除禁止_電灯料金!K:K,削除禁止_電灯料金!M:M,"-"),2)),"-")</f>
        <v>0</v>
      </c>
      <c r="AV1625" s="178">
        <f>IFERROR(IF(OR($G1625="公衆街路灯A",$G1625="定額電灯"),ROUND((((AR1625+AS1625)*AN1625))*12*_xlfn.XLOOKUP($A1625,削除禁止_電灯料金!K:K,削除禁止_電灯料金!N:N),0),ROUND((AT1625+AU1625)*AN1625*12*_xlfn.XLOOKUP($A1625,削除禁止_電灯料金!K:K,削除禁止_電灯料金!N:N),0)),0)</f>
        <v>0</v>
      </c>
      <c r="AW1625" s="145"/>
    </row>
    <row r="1626" spans="1:49" ht="30" customHeight="1">
      <c r="A1626" s="1">
        <v>29</v>
      </c>
      <c r="B1626" s="319" t="s">
        <v>1587</v>
      </c>
      <c r="C1626" s="42"/>
      <c r="D1626" s="146" t="s">
        <v>1589</v>
      </c>
      <c r="E1626" s="147" t="s">
        <v>71</v>
      </c>
      <c r="F1626" s="148" t="s">
        <v>1591</v>
      </c>
      <c r="G1626" s="148" t="s">
        <v>73</v>
      </c>
      <c r="H1626" s="149"/>
      <c r="I1626" s="150"/>
      <c r="J1626" s="151"/>
      <c r="K1626" s="213">
        <v>6</v>
      </c>
      <c r="L1626" s="214">
        <v>365</v>
      </c>
      <c r="M1626" s="154" t="s">
        <v>1558</v>
      </c>
      <c r="N1626" s="119" t="s">
        <v>134</v>
      </c>
      <c r="O1626" s="120">
        <v>2</v>
      </c>
      <c r="P1626" s="155" t="s">
        <v>135</v>
      </c>
      <c r="Q1626" s="155">
        <v>0</v>
      </c>
      <c r="R1626" s="155">
        <v>0</v>
      </c>
      <c r="S1626" s="156">
        <v>0</v>
      </c>
      <c r="T1626" s="156">
        <v>0</v>
      </c>
      <c r="U1626" s="156">
        <v>0</v>
      </c>
      <c r="V1626" s="157">
        <v>0</v>
      </c>
      <c r="W1626" s="158">
        <v>28</v>
      </c>
      <c r="X1626" s="159">
        <v>1</v>
      </c>
      <c r="Y1626" s="160">
        <v>2</v>
      </c>
      <c r="Z1626" s="161">
        <f t="shared" si="474"/>
        <v>10.220000000000001</v>
      </c>
      <c r="AA1626" s="155">
        <v>0</v>
      </c>
      <c r="AB1626" s="162" t="s">
        <v>80</v>
      </c>
      <c r="AC1626" s="163" t="s">
        <v>56</v>
      </c>
      <c r="AD1626" s="164" t="s">
        <v>56</v>
      </c>
      <c r="AE1626" s="163" t="s">
        <v>56</v>
      </c>
      <c r="AF1626" s="164">
        <f t="shared" si="475"/>
        <v>153.30000000000001</v>
      </c>
      <c r="AG1626" s="165">
        <f t="shared" si="476"/>
        <v>36792</v>
      </c>
      <c r="AH1626" s="166" t="s">
        <v>81</v>
      </c>
      <c r="AI1626" s="167"/>
      <c r="AJ1626" s="168"/>
      <c r="AK1626" s="169"/>
      <c r="AL1626" s="170"/>
      <c r="AM1626" s="171"/>
      <c r="AN1626" s="172"/>
      <c r="AO1626" s="173">
        <f t="shared" si="477"/>
        <v>0</v>
      </c>
      <c r="AP1626" s="174" t="s">
        <v>82</v>
      </c>
      <c r="AQ1626" s="175" t="str" cm="1">
        <f t="array" ref="AQ1626">_xlfn.IFS(OR($G1626="公衆街路灯A",$G1626="定額電灯"),$G1626&amp;AP1626,COUNTIF(G1626,"*従量電灯*"),G1626,1,"-")</f>
        <v>従量電灯</v>
      </c>
      <c r="AR1626" s="176" t="str" cm="1">
        <f t="array" ref="AR1626">_xlfn.IFS($AN1626=0,"-",OR($AH1626="対象外",$AH1626="-"),"-",OR($G1626="公衆街路灯A",$G1626="定額電灯"),_xlfn.XLOOKUP($AQ1626,削除禁止_電灯料金!$B:$B,削除禁止_電灯料金!$E:$E,0),1,"-")</f>
        <v>-</v>
      </c>
      <c r="AS1626" s="177" t="str" cm="1">
        <f t="array" ref="AS1626">_xlfn.IFS($AR1626="-","-",OR($G1626="公衆街路灯A",$G1626="定額電灯"),_xlfn.XLOOKUP(AQ1626,削除禁止_電灯料金!$B:$B,削除禁止_電灯料金!$D:$D,0),1,"-")</f>
        <v>-</v>
      </c>
      <c r="AT1626" s="176">
        <f>IFERROR(IF(OR($G1626="公衆街路灯A",$G1626="定額電灯"),"-",ROUND((_xlfn.XLOOKUP($AQ1626,削除禁止_電灯料金!$B:$B,削除禁止_電灯料金!$E:$E)*AM1626/1000*$K1626*$L1626/12),2)),"-")</f>
        <v>0</v>
      </c>
      <c r="AU1626" s="177">
        <f>IFERROR(IF(OR($G1626="公衆街路灯A",$G1626="定額電灯"),"-",ROUND((AM1626/1000*$K1626*$L1626/12)*_xlfn.XLOOKUP($A1626,削除禁止_電灯料金!K:K,削除禁止_電灯料金!M:M,"-"),2)),"-")</f>
        <v>0</v>
      </c>
      <c r="AV1626" s="178">
        <f>IFERROR(IF(OR($G1626="公衆街路灯A",$G1626="定額電灯"),ROUND((((AR1626+AS1626)*AN1626))*12*_xlfn.XLOOKUP($A1626,削除禁止_電灯料金!K:K,削除禁止_電灯料金!N:N),0),ROUND((AT1626+AU1626)*AN1626*12*_xlfn.XLOOKUP($A1626,削除禁止_電灯料金!K:K,削除禁止_電灯料金!N:N),0)),0)</f>
        <v>0</v>
      </c>
      <c r="AW1626" s="145"/>
    </row>
    <row r="1627" spans="1:49" ht="30" customHeight="1">
      <c r="A1627" s="1">
        <v>29</v>
      </c>
      <c r="B1627" s="319" t="s">
        <v>1587</v>
      </c>
      <c r="C1627" s="42"/>
      <c r="D1627" s="146"/>
      <c r="E1627" s="147" t="s">
        <v>219</v>
      </c>
      <c r="F1627" s="148" t="s">
        <v>219</v>
      </c>
      <c r="G1627" s="148"/>
      <c r="H1627" s="149"/>
      <c r="I1627" s="150"/>
      <c r="J1627" s="151"/>
      <c r="K1627" s="213"/>
      <c r="L1627" s="214"/>
      <c r="M1627" s="179" t="s">
        <v>82</v>
      </c>
      <c r="N1627" s="119">
        <v>0</v>
      </c>
      <c r="O1627" s="120">
        <v>0</v>
      </c>
      <c r="P1627" s="155" t="s">
        <v>56</v>
      </c>
      <c r="Q1627" s="155">
        <v>0</v>
      </c>
      <c r="R1627" s="155">
        <v>0</v>
      </c>
      <c r="S1627" s="156">
        <v>0</v>
      </c>
      <c r="T1627" s="156">
        <v>0</v>
      </c>
      <c r="U1627" s="156">
        <v>0</v>
      </c>
      <c r="V1627" s="157">
        <v>0</v>
      </c>
      <c r="W1627" s="158">
        <v>0</v>
      </c>
      <c r="X1627" s="159"/>
      <c r="Y1627" s="160">
        <v>0</v>
      </c>
      <c r="Z1627" s="161">
        <v>0</v>
      </c>
      <c r="AA1627" s="155">
        <v>0</v>
      </c>
      <c r="AB1627" s="162" t="s">
        <v>56</v>
      </c>
      <c r="AC1627" s="163" t="s">
        <v>56</v>
      </c>
      <c r="AD1627" s="164" t="s">
        <v>56</v>
      </c>
      <c r="AE1627" s="163" t="s">
        <v>56</v>
      </c>
      <c r="AF1627" s="164" t="s">
        <v>56</v>
      </c>
      <c r="AG1627" s="165">
        <v>0</v>
      </c>
      <c r="AH1627" s="166" t="s">
        <v>56</v>
      </c>
      <c r="AI1627" s="167"/>
      <c r="AJ1627" s="168"/>
      <c r="AK1627" s="169"/>
      <c r="AL1627" s="170"/>
      <c r="AM1627" s="171"/>
      <c r="AN1627" s="172"/>
      <c r="AO1627" s="173">
        <f t="shared" si="477"/>
        <v>0</v>
      </c>
      <c r="AP1627" s="174" t="s">
        <v>82</v>
      </c>
      <c r="AQ1627" s="175" t="str" cm="1">
        <f t="array" ref="AQ1627">_xlfn.IFS(OR($G1627="公衆街路灯A",$G1627="定額電灯"),$G1627&amp;AP1627,COUNTIF(G1627,"*従量電灯*"),G1627,1,"-")</f>
        <v>-</v>
      </c>
      <c r="AR1627" s="176" t="str" cm="1">
        <f t="array" ref="AR1627">_xlfn.IFS($AN1627=0,"-",OR($AH1627="対象外",$AH1627="-"),"-",OR($G1627="公衆街路灯A",$G1627="定額電灯"),_xlfn.XLOOKUP($AQ1627,削除禁止_電灯料金!$B:$B,削除禁止_電灯料金!$E:$E,0),1,"-")</f>
        <v>-</v>
      </c>
      <c r="AS1627" s="177" t="str" cm="1">
        <f t="array" ref="AS1627">_xlfn.IFS($AR1627="-","-",OR($G1627="公衆街路灯A",$G1627="定額電灯"),_xlfn.XLOOKUP(AQ1627,削除禁止_電灯料金!$B:$B,削除禁止_電灯料金!$D:$D,0),1,"-")</f>
        <v>-</v>
      </c>
      <c r="AT1627" s="176" t="str">
        <f>IFERROR(IF(OR($G1627="公衆街路灯A",$G1627="定額電灯"),"-",ROUND((_xlfn.XLOOKUP($AQ1627,削除禁止_電灯料金!$B:$B,削除禁止_電灯料金!$E:$E)*AM1627/1000*$K1627*$L1627/12),2)),"-")</f>
        <v>-</v>
      </c>
      <c r="AU1627" s="177">
        <f>IFERROR(IF(OR($G1627="公衆街路灯A",$G1627="定額電灯"),"-",ROUND((AM1627/1000*$K1627*$L1627/12)*_xlfn.XLOOKUP($A1627,削除禁止_電灯料金!K:K,削除禁止_電灯料金!M:M,"-"),2)),"-")</f>
        <v>0</v>
      </c>
      <c r="AV1627" s="178">
        <f>IFERROR(IF(OR($G1627="公衆街路灯A",$G1627="定額電灯"),ROUND((((AR1627+AS1627)*AN1627))*12*_xlfn.XLOOKUP($A1627,削除禁止_電灯料金!K:K,削除禁止_電灯料金!N:N),0),ROUND((AT1627+AU1627)*AN1627*12*_xlfn.XLOOKUP($A1627,削除禁止_電灯料金!K:K,削除禁止_電灯料金!N:N),0)),0)</f>
        <v>0</v>
      </c>
      <c r="AW1627" s="145"/>
    </row>
    <row r="1628" spans="1:49" ht="30" customHeight="1">
      <c r="A1628" s="1">
        <v>29</v>
      </c>
      <c r="B1628" s="319" t="s">
        <v>1587</v>
      </c>
      <c r="C1628" s="42"/>
      <c r="D1628" s="146"/>
      <c r="E1628" s="147" t="s">
        <v>219</v>
      </c>
      <c r="F1628" s="148" t="s">
        <v>219</v>
      </c>
      <c r="G1628" s="148"/>
      <c r="H1628" s="149"/>
      <c r="I1628" s="150"/>
      <c r="J1628" s="151"/>
      <c r="K1628" s="213"/>
      <c r="L1628" s="214"/>
      <c r="M1628" s="179" t="s">
        <v>82</v>
      </c>
      <c r="N1628" s="119">
        <v>0</v>
      </c>
      <c r="O1628" s="120">
        <v>0</v>
      </c>
      <c r="P1628" s="155" t="s">
        <v>56</v>
      </c>
      <c r="Q1628" s="155">
        <v>0</v>
      </c>
      <c r="R1628" s="155">
        <v>0</v>
      </c>
      <c r="S1628" s="156">
        <v>0</v>
      </c>
      <c r="T1628" s="156">
        <v>0</v>
      </c>
      <c r="U1628" s="156">
        <v>0</v>
      </c>
      <c r="V1628" s="157">
        <v>0</v>
      </c>
      <c r="W1628" s="158">
        <v>0</v>
      </c>
      <c r="X1628" s="159"/>
      <c r="Y1628" s="160">
        <v>0</v>
      </c>
      <c r="Z1628" s="161">
        <v>0</v>
      </c>
      <c r="AA1628" s="155">
        <v>0</v>
      </c>
      <c r="AB1628" s="162" t="s">
        <v>56</v>
      </c>
      <c r="AC1628" s="163" t="s">
        <v>56</v>
      </c>
      <c r="AD1628" s="164" t="s">
        <v>56</v>
      </c>
      <c r="AE1628" s="163" t="s">
        <v>56</v>
      </c>
      <c r="AF1628" s="164" t="s">
        <v>56</v>
      </c>
      <c r="AG1628" s="165">
        <v>0</v>
      </c>
      <c r="AH1628" s="166" t="s">
        <v>56</v>
      </c>
      <c r="AI1628" s="167"/>
      <c r="AJ1628" s="168"/>
      <c r="AK1628" s="169"/>
      <c r="AL1628" s="170"/>
      <c r="AM1628" s="171"/>
      <c r="AN1628" s="172"/>
      <c r="AO1628" s="173">
        <f t="shared" si="477"/>
        <v>0</v>
      </c>
      <c r="AP1628" s="174" t="s">
        <v>82</v>
      </c>
      <c r="AQ1628" s="175" t="str" cm="1">
        <f t="array" ref="AQ1628">_xlfn.IFS(OR($G1628="公衆街路灯A",$G1628="定額電灯"),$G1628&amp;AP1628,COUNTIF(G1628,"*従量電灯*"),G1628,1,"-")</f>
        <v>-</v>
      </c>
      <c r="AR1628" s="176" t="str" cm="1">
        <f t="array" ref="AR1628">_xlfn.IFS($AN1628=0,"-",OR($AH1628="対象外",$AH1628="-"),"-",OR($G1628="公衆街路灯A",$G1628="定額電灯"),_xlfn.XLOOKUP($AQ1628,削除禁止_電灯料金!$B:$B,削除禁止_電灯料金!$E:$E,0),1,"-")</f>
        <v>-</v>
      </c>
      <c r="AS1628" s="177" t="str" cm="1">
        <f t="array" ref="AS1628">_xlfn.IFS($AR1628="-","-",OR($G1628="公衆街路灯A",$G1628="定額電灯"),_xlfn.XLOOKUP(AQ1628,削除禁止_電灯料金!$B:$B,削除禁止_電灯料金!$D:$D,0),1,"-")</f>
        <v>-</v>
      </c>
      <c r="AT1628" s="176" t="str">
        <f>IFERROR(IF(OR($G1628="公衆街路灯A",$G1628="定額電灯"),"-",ROUND((_xlfn.XLOOKUP($AQ1628,削除禁止_電灯料金!$B:$B,削除禁止_電灯料金!$E:$E)*AM1628/1000*$K1628*$L1628/12),2)),"-")</f>
        <v>-</v>
      </c>
      <c r="AU1628" s="177">
        <f>IFERROR(IF(OR($G1628="公衆街路灯A",$G1628="定額電灯"),"-",ROUND((AM1628/1000*$K1628*$L1628/12)*_xlfn.XLOOKUP($A1628,削除禁止_電灯料金!K:K,削除禁止_電灯料金!M:M,"-"),2)),"-")</f>
        <v>0</v>
      </c>
      <c r="AV1628" s="178">
        <f>IFERROR(IF(OR($G1628="公衆街路灯A",$G1628="定額電灯"),ROUND((((AR1628+AS1628)*AN1628))*12*_xlfn.XLOOKUP($A1628,削除禁止_電灯料金!K:K,削除禁止_電灯料金!N:N),0),ROUND((AT1628+AU1628)*AN1628*12*_xlfn.XLOOKUP($A1628,削除禁止_電灯料金!K:K,削除禁止_電灯料金!N:N),0)),0)</f>
        <v>0</v>
      </c>
      <c r="AW1628" s="145"/>
    </row>
    <row r="1629" spans="1:49" ht="30" customHeight="1" thickBot="1">
      <c r="A1629" s="1">
        <v>29</v>
      </c>
      <c r="B1629" s="319" t="s">
        <v>1587</v>
      </c>
      <c r="C1629" s="42"/>
      <c r="D1629" s="215"/>
      <c r="E1629" s="216" t="s">
        <v>219</v>
      </c>
      <c r="F1629" s="217" t="s">
        <v>219</v>
      </c>
      <c r="G1629" s="216"/>
      <c r="H1629" s="216"/>
      <c r="I1629" s="218"/>
      <c r="J1629" s="219"/>
      <c r="K1629" s="220"/>
      <c r="L1629" s="221"/>
      <c r="M1629" s="222" t="s">
        <v>82</v>
      </c>
      <c r="N1629" s="223">
        <v>0</v>
      </c>
      <c r="O1629" s="224">
        <v>0</v>
      </c>
      <c r="P1629" s="225" t="s">
        <v>56</v>
      </c>
      <c r="Q1629" s="225">
        <v>0</v>
      </c>
      <c r="R1629" s="225">
        <v>0</v>
      </c>
      <c r="S1629" s="226">
        <v>0</v>
      </c>
      <c r="T1629" s="226">
        <v>0</v>
      </c>
      <c r="U1629" s="226">
        <v>0</v>
      </c>
      <c r="V1629" s="227">
        <v>0</v>
      </c>
      <c r="W1629" s="228">
        <v>0</v>
      </c>
      <c r="X1629" s="229"/>
      <c r="Y1629" s="410">
        <v>0</v>
      </c>
      <c r="Z1629" s="230">
        <v>0</v>
      </c>
      <c r="AA1629" s="225">
        <v>0</v>
      </c>
      <c r="AB1629" s="231" t="s">
        <v>56</v>
      </c>
      <c r="AC1629" s="232" t="s">
        <v>56</v>
      </c>
      <c r="AD1629" s="411" t="s">
        <v>56</v>
      </c>
      <c r="AE1629" s="232" t="s">
        <v>56</v>
      </c>
      <c r="AF1629" s="411" t="s">
        <v>56</v>
      </c>
      <c r="AG1629" s="412">
        <v>0</v>
      </c>
      <c r="AH1629" s="413" t="s">
        <v>56</v>
      </c>
      <c r="AI1629" s="236"/>
      <c r="AJ1629" s="237"/>
      <c r="AK1629" s="238"/>
      <c r="AL1629" s="239"/>
      <c r="AM1629" s="240"/>
      <c r="AN1629" s="241"/>
      <c r="AO1629" s="242">
        <f t="shared" si="477"/>
        <v>0</v>
      </c>
      <c r="AP1629" s="243" t="s">
        <v>82</v>
      </c>
      <c r="AQ1629" s="414" t="str" cm="1">
        <f t="array" ref="AQ1629">_xlfn.IFS(OR($G1629="公衆街路灯A",$G1629="定額電灯"),$G1629&amp;AP1629,COUNTIF(G1629,"*従量電灯*"),G1629,1,"-")</f>
        <v>-</v>
      </c>
      <c r="AR1629" s="415" t="str" cm="1">
        <f t="array" ref="AR1629">_xlfn.IFS($AN1629=0,"-",OR($AH1629="対象外",$AH1629="-"),"-",OR($G1629="公衆街路灯A",$G1629="定額電灯"),_xlfn.XLOOKUP($AQ1629,削除禁止_電灯料金!$B:$B,削除禁止_電灯料金!$E:$E,0),1,"-")</f>
        <v>-</v>
      </c>
      <c r="AS1629" s="416" t="str" cm="1">
        <f t="array" ref="AS1629">_xlfn.IFS($AR1629="-","-",OR($G1629="公衆街路灯A",$G1629="定額電灯"),_xlfn.XLOOKUP(AQ1629,削除禁止_電灯料金!$B:$B,削除禁止_電灯料金!$D:$D,0),1,"-")</f>
        <v>-</v>
      </c>
      <c r="AT1629" s="415" t="str">
        <f>IFERROR(IF(OR($G1629="公衆街路灯A",$G1629="定額電灯"),"-",ROUND((_xlfn.XLOOKUP($AQ1629,削除禁止_電灯料金!$B:$B,削除禁止_電灯料金!$E:$E)*AM1629/1000*$K1629*$L1629/12),2)),"-")</f>
        <v>-</v>
      </c>
      <c r="AU1629" s="416">
        <f>IFERROR(IF(OR($G1629="公衆街路灯A",$G1629="定額電灯"),"-",ROUND((AM1629/1000*$K1629*$L1629/12)*_xlfn.XLOOKUP($A1629,削除禁止_電灯料金!K:K,削除禁止_電灯料金!M:M,"-"),2)),"-")</f>
        <v>0</v>
      </c>
      <c r="AV1629" s="247">
        <f>IFERROR(IF(OR($G1629="公衆街路灯A",$G1629="定額電灯"),ROUND((((AR1629+AS1629)*AN1629))*12*_xlfn.XLOOKUP($A1629,削除禁止_電灯料金!K:K,削除禁止_電灯料金!N:N),0),ROUND((AT1629+AU1629)*AN1629*12*_xlfn.XLOOKUP($A1629,削除禁止_電灯料金!K:K,削除禁止_電灯料金!N:N),0)),0)</f>
        <v>0</v>
      </c>
      <c r="AW1629" s="145"/>
    </row>
    <row r="1630" spans="1:49" ht="30" customHeight="1">
      <c r="A1630" s="1"/>
      <c r="B1630" s="41"/>
      <c r="C1630" s="248"/>
    </row>
    <row r="1631" spans="1:49" ht="30" customHeight="1">
      <c r="A1631" s="1">
        <v>30</v>
      </c>
      <c r="B1631" s="319" t="s">
        <v>1592</v>
      </c>
      <c r="C1631" s="42"/>
      <c r="D1631" s="4" t="s">
        <v>1593</v>
      </c>
      <c r="E1631" s="43"/>
      <c r="F1631" s="44"/>
      <c r="G1631" s="44"/>
      <c r="H1631" s="45"/>
      <c r="I1631" s="43"/>
      <c r="J1631" s="43"/>
      <c r="K1631" s="43"/>
      <c r="L1631" s="43"/>
      <c r="M1631" s="43"/>
      <c r="N1631" s="46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7"/>
      <c r="AI1631" s="48"/>
      <c r="AJ1631" s="48"/>
      <c r="AK1631" s="47"/>
      <c r="AL1631" s="49"/>
      <c r="AM1631" s="47"/>
      <c r="AN1631" s="47"/>
      <c r="AO1631" s="47"/>
      <c r="AP1631" s="47"/>
      <c r="AQ1631" s="49"/>
      <c r="AR1631" s="47"/>
      <c r="AS1631" s="47"/>
      <c r="AT1631" s="47"/>
      <c r="AU1631" s="47"/>
      <c r="AV1631" s="47"/>
      <c r="AW1631" s="47"/>
    </row>
    <row r="1632" spans="1:49" ht="30" customHeight="1">
      <c r="A1632" s="1">
        <v>30</v>
      </c>
      <c r="B1632" s="319" t="s">
        <v>1592</v>
      </c>
      <c r="C1632" s="42"/>
      <c r="D1632" s="43"/>
      <c r="E1632" s="43"/>
      <c r="F1632" s="44"/>
      <c r="G1632" s="44"/>
      <c r="H1632" s="45"/>
      <c r="I1632" s="43"/>
      <c r="J1632" s="43"/>
      <c r="K1632" s="43"/>
      <c r="L1632" s="43"/>
      <c r="M1632" s="43"/>
      <c r="N1632" s="46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7"/>
      <c r="AI1632" s="50"/>
      <c r="AJ1632" s="48"/>
      <c r="AK1632" s="47"/>
      <c r="AL1632" s="49"/>
      <c r="AM1632" s="47"/>
      <c r="AN1632" s="47"/>
      <c r="AO1632" s="51"/>
      <c r="AP1632" s="47"/>
      <c r="AQ1632" s="49"/>
      <c r="AR1632" s="51"/>
      <c r="AS1632" s="51"/>
      <c r="AT1632" s="51"/>
      <c r="AU1632" s="51"/>
      <c r="AV1632" s="47"/>
      <c r="AW1632" s="47"/>
    </row>
    <row r="1633" spans="1:49" ht="30" customHeight="1">
      <c r="A1633" s="1">
        <v>30</v>
      </c>
      <c r="B1633" s="319" t="s">
        <v>1592</v>
      </c>
      <c r="C1633" s="42"/>
      <c r="D1633" s="52" t="s">
        <v>47</v>
      </c>
      <c r="E1633" s="52"/>
      <c r="F1633" s="53">
        <v>10</v>
      </c>
      <c r="G1633" s="44"/>
      <c r="H1633" s="45"/>
      <c r="I1633" s="54"/>
      <c r="J1633" s="54"/>
      <c r="K1633" s="55"/>
      <c r="L1633" s="46"/>
      <c r="M1633" s="46"/>
      <c r="N1633" s="56"/>
      <c r="O1633" s="56"/>
      <c r="P1633" s="56"/>
      <c r="Q1633" s="56"/>
      <c r="R1633" s="56"/>
      <c r="S1633" s="56"/>
      <c r="T1633" s="56"/>
      <c r="U1633" s="56"/>
      <c r="V1633" s="56"/>
      <c r="W1633" s="56"/>
      <c r="X1633" s="56"/>
      <c r="Y1633" s="56"/>
      <c r="Z1633" s="56"/>
      <c r="AA1633" s="56"/>
      <c r="AB1633" s="56"/>
      <c r="AC1633" s="56"/>
      <c r="AD1633" s="56"/>
      <c r="AE1633" s="56"/>
      <c r="AF1633" s="56"/>
      <c r="AG1633" s="56"/>
      <c r="AH1633" s="47"/>
      <c r="AI1633" s="50"/>
      <c r="AJ1633" s="48"/>
      <c r="AK1633" s="47"/>
      <c r="AL1633" s="49"/>
      <c r="AM1633" s="47"/>
      <c r="AN1633" s="47"/>
      <c r="AO1633" s="47"/>
      <c r="AP1633" s="47"/>
      <c r="AQ1633" s="49"/>
      <c r="AR1633" s="47"/>
      <c r="AS1633" s="47"/>
      <c r="AT1633" s="47"/>
      <c r="AU1633" s="47"/>
      <c r="AV1633" s="47"/>
      <c r="AW1633" s="47"/>
    </row>
    <row r="1634" spans="1:49" ht="30" customHeight="1" thickBot="1">
      <c r="A1634" s="1">
        <v>30</v>
      </c>
      <c r="B1634" s="319" t="s">
        <v>1592</v>
      </c>
      <c r="C1634" s="42"/>
      <c r="D1634" s="57" t="s">
        <v>48</v>
      </c>
      <c r="E1634" s="57"/>
      <c r="F1634" s="58">
        <v>10</v>
      </c>
      <c r="G1634" s="44"/>
      <c r="H1634" s="45"/>
      <c r="I1634" s="54"/>
      <c r="J1634" s="54"/>
      <c r="K1634" s="55"/>
      <c r="L1634" s="46"/>
      <c r="M1634" s="46"/>
      <c r="N1634" s="56"/>
      <c r="O1634" s="56"/>
      <c r="P1634" s="56"/>
      <c r="Q1634" s="56"/>
      <c r="R1634" s="56"/>
      <c r="S1634" s="56"/>
      <c r="T1634" s="56"/>
      <c r="U1634" s="56"/>
      <c r="V1634" s="56"/>
      <c r="W1634" s="56"/>
      <c r="X1634" s="56"/>
      <c r="Y1634" s="56"/>
      <c r="Z1634" s="56"/>
      <c r="AA1634" s="56"/>
      <c r="AB1634" s="56"/>
      <c r="AC1634" s="56"/>
      <c r="AD1634" s="56"/>
      <c r="AE1634" s="56"/>
      <c r="AF1634" s="56"/>
      <c r="AG1634" s="56"/>
      <c r="AH1634" s="47"/>
      <c r="AI1634" s="50"/>
      <c r="AJ1634" s="48"/>
      <c r="AK1634" s="47"/>
      <c r="AL1634" s="49"/>
      <c r="AM1634" s="47"/>
      <c r="AN1634" s="47"/>
      <c r="AO1634" s="47"/>
      <c r="AP1634" s="47"/>
      <c r="AQ1634" s="49"/>
      <c r="AR1634" s="47"/>
      <c r="AS1634" s="47"/>
      <c r="AT1634" s="47"/>
      <c r="AU1634" s="47"/>
      <c r="AV1634" s="47"/>
      <c r="AW1634" s="47"/>
    </row>
    <row r="1635" spans="1:49" ht="30" customHeight="1" thickBot="1">
      <c r="A1635" s="1">
        <v>30</v>
      </c>
      <c r="B1635" s="319" t="s">
        <v>1592</v>
      </c>
      <c r="C1635" s="42"/>
      <c r="D1635" s="59" t="s">
        <v>49</v>
      </c>
      <c r="E1635" s="59"/>
      <c r="F1635" s="60">
        <v>30</v>
      </c>
      <c r="G1635" s="44"/>
      <c r="H1635" s="45"/>
      <c r="I1635" s="61"/>
      <c r="J1635" s="61"/>
      <c r="K1635" s="42"/>
      <c r="L1635" s="42"/>
      <c r="M1635" s="42"/>
      <c r="N1635" s="56"/>
      <c r="O1635" s="56"/>
      <c r="P1635" s="56"/>
      <c r="Q1635" s="56"/>
      <c r="R1635" s="56"/>
      <c r="S1635" s="56"/>
      <c r="T1635" s="56"/>
      <c r="U1635" s="56"/>
      <c r="V1635" s="56"/>
      <c r="W1635" s="56"/>
      <c r="X1635" s="56"/>
      <c r="Y1635" s="56"/>
      <c r="Z1635" s="56"/>
      <c r="AA1635" s="56"/>
      <c r="AB1635" s="56"/>
      <c r="AC1635" s="62"/>
      <c r="AD1635" s="62"/>
      <c r="AE1635" s="63"/>
      <c r="AF1635" s="42"/>
      <c r="AG1635" s="56"/>
      <c r="AH1635" s="47"/>
      <c r="AI1635" s="64" t="s">
        <v>50</v>
      </c>
      <c r="AJ1635" s="48"/>
      <c r="AK1635" s="47"/>
      <c r="AL1635" s="49"/>
      <c r="AM1635" s="47"/>
      <c r="AN1635" s="47"/>
      <c r="AO1635" s="47"/>
      <c r="AP1635" s="47"/>
      <c r="AQ1635" s="49"/>
      <c r="AR1635" s="47"/>
      <c r="AS1635" s="47"/>
      <c r="AT1635" s="47"/>
      <c r="AU1635" s="47"/>
      <c r="AV1635" s="47"/>
      <c r="AW1635" s="65"/>
    </row>
    <row r="1636" spans="1:49" ht="30" customHeight="1" thickBot="1">
      <c r="A1636" s="1">
        <v>30</v>
      </c>
      <c r="B1636" s="319" t="s">
        <v>1592</v>
      </c>
      <c r="C1636" s="42"/>
      <c r="D1636" s="66" t="s">
        <v>51</v>
      </c>
      <c r="E1636" s="66"/>
      <c r="F1636" s="67">
        <v>0.41499999999999998</v>
      </c>
      <c r="G1636" s="44"/>
      <c r="H1636" s="45"/>
      <c r="I1636" s="68"/>
      <c r="J1636" s="68"/>
      <c r="K1636" s="42"/>
      <c r="L1636" s="42"/>
      <c r="M1636" s="42"/>
      <c r="N1636" s="56"/>
      <c r="O1636" s="56"/>
      <c r="P1636" s="56"/>
      <c r="Q1636" s="56"/>
      <c r="R1636" s="56"/>
      <c r="S1636" s="56"/>
      <c r="T1636" s="56"/>
      <c r="U1636" s="56"/>
      <c r="V1636" s="56"/>
      <c r="W1636" s="56"/>
      <c r="X1636" s="56"/>
      <c r="Y1636" s="56"/>
      <c r="Z1636" s="56"/>
      <c r="AA1636" s="56"/>
      <c r="AB1636" s="56"/>
      <c r="AC1636" s="62" t="s">
        <v>52</v>
      </c>
      <c r="AD1636" s="69"/>
      <c r="AE1636" s="70" t="s">
        <v>53</v>
      </c>
      <c r="AF1636" s="69"/>
      <c r="AG1636" s="56"/>
      <c r="AH1636" s="47"/>
      <c r="AI1636" s="48"/>
      <c r="AJ1636" s="48"/>
      <c r="AK1636" s="47"/>
      <c r="AL1636" s="49"/>
      <c r="AM1636" s="47"/>
      <c r="AN1636" s="47"/>
      <c r="AO1636" s="47"/>
      <c r="AP1636" s="47"/>
      <c r="AQ1636" s="49"/>
      <c r="AR1636" s="47" t="s">
        <v>52</v>
      </c>
      <c r="AS1636" s="47"/>
      <c r="AT1636" s="47" t="s">
        <v>53</v>
      </c>
      <c r="AU1636" s="47"/>
      <c r="AV1636" s="47"/>
      <c r="AW1636" s="65"/>
    </row>
    <row r="1637" spans="1:49" ht="30" customHeight="1" thickBot="1">
      <c r="A1637" s="1">
        <v>30</v>
      </c>
      <c r="B1637" s="319" t="s">
        <v>1592</v>
      </c>
      <c r="C1637" s="42"/>
      <c r="D1637" s="71" t="s">
        <v>54</v>
      </c>
      <c r="E1637" s="45"/>
      <c r="F1637" s="45"/>
      <c r="G1637" s="45"/>
      <c r="H1637" s="45"/>
      <c r="I1637" s="45"/>
      <c r="J1637" s="45"/>
      <c r="K1637" s="72"/>
      <c r="L1637" s="72"/>
      <c r="M1637" s="73" t="s">
        <v>55</v>
      </c>
      <c r="N1637" s="74"/>
      <c r="O1637" s="74"/>
      <c r="P1637" s="74"/>
      <c r="Q1637" s="74"/>
      <c r="R1637" s="74"/>
      <c r="S1637" s="74"/>
      <c r="T1637" s="74"/>
      <c r="U1637" s="74"/>
      <c r="V1637" s="74"/>
      <c r="W1637" s="74"/>
      <c r="X1637" s="74"/>
      <c r="Y1637" s="74"/>
      <c r="Z1637" s="74"/>
      <c r="AA1637" s="74"/>
      <c r="AB1637" s="74"/>
      <c r="AC1637" s="75" t="s">
        <v>1</v>
      </c>
      <c r="AD1637" s="76"/>
      <c r="AE1637" s="76" t="s">
        <v>2</v>
      </c>
      <c r="AF1637" s="76"/>
      <c r="AG1637" s="77" t="s">
        <v>56</v>
      </c>
      <c r="AH1637" s="78" t="s">
        <v>57</v>
      </c>
      <c r="AI1637" s="79"/>
      <c r="AJ1637" s="79"/>
      <c r="AK1637" s="80"/>
      <c r="AL1637" s="15"/>
      <c r="AM1637" s="80"/>
      <c r="AN1637" s="80"/>
      <c r="AO1637" s="80"/>
      <c r="AP1637" s="80"/>
      <c r="AQ1637" s="15"/>
      <c r="AR1637" s="78" t="s">
        <v>1</v>
      </c>
      <c r="AS1637" s="81"/>
      <c r="AT1637" s="78" t="s">
        <v>2</v>
      </c>
      <c r="AU1637" s="81"/>
      <c r="AV1637" s="82" t="s">
        <v>56</v>
      </c>
      <c r="AW1637" s="83"/>
    </row>
    <row r="1638" spans="1:49" ht="42" customHeight="1">
      <c r="A1638" s="1">
        <v>30</v>
      </c>
      <c r="B1638" s="319" t="s">
        <v>1592</v>
      </c>
      <c r="C1638" s="42"/>
      <c r="D1638" s="474" t="s">
        <v>4</v>
      </c>
      <c r="E1638" s="476" t="s">
        <v>5</v>
      </c>
      <c r="F1638" s="476" t="s">
        <v>6</v>
      </c>
      <c r="G1638" s="476" t="s">
        <v>58</v>
      </c>
      <c r="H1638" s="476" t="s">
        <v>7</v>
      </c>
      <c r="I1638" s="20" t="s">
        <v>8</v>
      </c>
      <c r="J1638" s="20"/>
      <c r="K1638" s="84" t="s">
        <v>9</v>
      </c>
      <c r="L1638" s="85" t="s">
        <v>59</v>
      </c>
      <c r="M1638" s="478" t="s">
        <v>60</v>
      </c>
      <c r="N1638" s="480" t="s">
        <v>61</v>
      </c>
      <c r="O1638" s="482" t="s">
        <v>62</v>
      </c>
      <c r="P1638" s="482" t="s">
        <v>10</v>
      </c>
      <c r="Q1638" s="484" t="s">
        <v>63</v>
      </c>
      <c r="R1638" s="482" t="s">
        <v>64</v>
      </c>
      <c r="S1638" s="482" t="s">
        <v>65</v>
      </c>
      <c r="T1638" s="482" t="s">
        <v>66</v>
      </c>
      <c r="U1638" s="482" t="s">
        <v>67</v>
      </c>
      <c r="V1638" s="484" t="s">
        <v>11</v>
      </c>
      <c r="W1638" s="251" t="s">
        <v>12</v>
      </c>
      <c r="X1638" s="86" t="s">
        <v>13</v>
      </c>
      <c r="Y1638" s="86" t="s">
        <v>14</v>
      </c>
      <c r="Z1638" s="252" t="s">
        <v>15</v>
      </c>
      <c r="AA1638" s="484" t="s">
        <v>16</v>
      </c>
      <c r="AB1638" s="482" t="s">
        <v>17</v>
      </c>
      <c r="AC1638" s="87" t="s">
        <v>18</v>
      </c>
      <c r="AD1638" s="88" t="s">
        <v>19</v>
      </c>
      <c r="AE1638" s="87" t="s">
        <v>30</v>
      </c>
      <c r="AF1638" s="88" t="s">
        <v>21</v>
      </c>
      <c r="AG1638" s="89" t="s">
        <v>22</v>
      </c>
      <c r="AH1638" s="468" t="s">
        <v>23</v>
      </c>
      <c r="AI1638" s="470" t="s">
        <v>24</v>
      </c>
      <c r="AJ1638" s="470" t="s">
        <v>25</v>
      </c>
      <c r="AK1638" s="470" t="s">
        <v>26</v>
      </c>
      <c r="AL1638" s="91" t="s">
        <v>68</v>
      </c>
      <c r="AM1638" s="90" t="s">
        <v>27</v>
      </c>
      <c r="AN1638" s="92" t="s">
        <v>28</v>
      </c>
      <c r="AO1638" s="93" t="s">
        <v>29</v>
      </c>
      <c r="AP1638" s="28" t="s">
        <v>16</v>
      </c>
      <c r="AQ1638" s="472" t="s">
        <v>17</v>
      </c>
      <c r="AR1638" s="94" t="s">
        <v>18</v>
      </c>
      <c r="AS1638" s="95" t="s">
        <v>19</v>
      </c>
      <c r="AT1638" s="94" t="s">
        <v>30</v>
      </c>
      <c r="AU1638" s="95" t="s">
        <v>21</v>
      </c>
      <c r="AV1638" s="96" t="s">
        <v>31</v>
      </c>
      <c r="AW1638" s="83"/>
    </row>
    <row r="1639" spans="1:49" ht="30" customHeight="1" thickBot="1">
      <c r="A1639" s="1">
        <v>30</v>
      </c>
      <c r="B1639" s="319" t="s">
        <v>1592</v>
      </c>
      <c r="C1639" s="42"/>
      <c r="D1639" s="475"/>
      <c r="E1639" s="477"/>
      <c r="F1639" s="477"/>
      <c r="G1639" s="477"/>
      <c r="H1639" s="477"/>
      <c r="I1639" s="97" t="s">
        <v>69</v>
      </c>
      <c r="J1639" s="97" t="s">
        <v>70</v>
      </c>
      <c r="K1639" s="98" t="s">
        <v>34</v>
      </c>
      <c r="L1639" s="99" t="s">
        <v>35</v>
      </c>
      <c r="M1639" s="479"/>
      <c r="N1639" s="481"/>
      <c r="O1639" s="483"/>
      <c r="P1639" s="483"/>
      <c r="Q1639" s="485"/>
      <c r="R1639" s="483"/>
      <c r="S1639" s="483"/>
      <c r="T1639" s="483"/>
      <c r="U1639" s="483"/>
      <c r="V1639" s="485"/>
      <c r="W1639" s="100" t="s">
        <v>36</v>
      </c>
      <c r="X1639" s="100" t="s">
        <v>37</v>
      </c>
      <c r="Y1639" s="100" t="s">
        <v>38</v>
      </c>
      <c r="Z1639" s="101" t="s">
        <v>39</v>
      </c>
      <c r="AA1639" s="485"/>
      <c r="AB1639" s="483"/>
      <c r="AC1639" s="102" t="s">
        <v>40</v>
      </c>
      <c r="AD1639" s="103" t="s">
        <v>40</v>
      </c>
      <c r="AE1639" s="102" t="s">
        <v>40</v>
      </c>
      <c r="AF1639" s="103" t="s">
        <v>40</v>
      </c>
      <c r="AG1639" s="104">
        <v>10</v>
      </c>
      <c r="AH1639" s="469"/>
      <c r="AI1639" s="471"/>
      <c r="AJ1639" s="471"/>
      <c r="AK1639" s="471"/>
      <c r="AL1639" s="36" t="s">
        <v>41</v>
      </c>
      <c r="AM1639" s="105" t="s">
        <v>42</v>
      </c>
      <c r="AN1639" s="106" t="s">
        <v>43</v>
      </c>
      <c r="AO1639" s="107" t="s">
        <v>39</v>
      </c>
      <c r="AP1639" s="37" t="s">
        <v>44</v>
      </c>
      <c r="AQ1639" s="473"/>
      <c r="AR1639" s="108" t="s">
        <v>40</v>
      </c>
      <c r="AS1639" s="109" t="s">
        <v>40</v>
      </c>
      <c r="AT1639" s="108" t="s">
        <v>40</v>
      </c>
      <c r="AU1639" s="109" t="s">
        <v>40</v>
      </c>
      <c r="AV1639" s="40">
        <v>10</v>
      </c>
      <c r="AW1639" s="83"/>
    </row>
    <row r="1640" spans="1:49" ht="48.75" customHeight="1">
      <c r="A1640" s="1">
        <v>30</v>
      </c>
      <c r="B1640" s="319" t="s">
        <v>1592</v>
      </c>
      <c r="C1640" s="355"/>
      <c r="D1640" s="110" t="s">
        <v>1594</v>
      </c>
      <c r="E1640" s="111" t="s">
        <v>71</v>
      </c>
      <c r="F1640" s="112" t="s">
        <v>1595</v>
      </c>
      <c r="G1640" s="112" t="s">
        <v>73</v>
      </c>
      <c r="H1640" s="113"/>
      <c r="I1640" s="114"/>
      <c r="J1640" s="115"/>
      <c r="K1640" s="349">
        <v>0</v>
      </c>
      <c r="L1640" s="350">
        <v>365</v>
      </c>
      <c r="M1640" s="118" t="s">
        <v>1568</v>
      </c>
      <c r="N1640" s="119" t="s">
        <v>75</v>
      </c>
      <c r="O1640" s="120">
        <v>2</v>
      </c>
      <c r="P1640" s="121" t="s">
        <v>351</v>
      </c>
      <c r="Q1640" s="121">
        <v>0</v>
      </c>
      <c r="R1640" s="121" t="s">
        <v>88</v>
      </c>
      <c r="S1640" s="122">
        <v>0</v>
      </c>
      <c r="T1640" s="122">
        <v>0</v>
      </c>
      <c r="U1640" s="122">
        <v>0</v>
      </c>
      <c r="V1640" s="123">
        <v>0</v>
      </c>
      <c r="W1640" s="124">
        <v>34</v>
      </c>
      <c r="X1640" s="125">
        <v>18</v>
      </c>
      <c r="Y1640" s="126">
        <v>36</v>
      </c>
      <c r="Z1640" s="127">
        <v>0</v>
      </c>
      <c r="AA1640" s="121">
        <v>0</v>
      </c>
      <c r="AB1640" s="128" t="s">
        <v>80</v>
      </c>
      <c r="AC1640" s="129" t="s">
        <v>56</v>
      </c>
      <c r="AD1640" s="130" t="s">
        <v>56</v>
      </c>
      <c r="AE1640" s="129" t="s">
        <v>56</v>
      </c>
      <c r="AF1640" s="130">
        <v>0</v>
      </c>
      <c r="AG1640" s="131">
        <v>0</v>
      </c>
      <c r="AH1640" s="132" t="s">
        <v>81</v>
      </c>
      <c r="AI1640" s="133"/>
      <c r="AJ1640" s="134"/>
      <c r="AK1640" s="135"/>
      <c r="AL1640" s="136"/>
      <c r="AM1640" s="137"/>
      <c r="AN1640" s="138"/>
      <c r="AO1640" s="139">
        <f t="shared" ref="AO1640:AO1653" si="478">IFERROR((AM1640/1000)*K1640*L1640*AN1640/12,0)</f>
        <v>0</v>
      </c>
      <c r="AP1640" s="140" t="s">
        <v>82</v>
      </c>
      <c r="AQ1640" s="141" t="str" cm="1">
        <f t="array" ref="AQ1640">_xlfn.IFS(OR($G1640="公衆街路灯A",$G1640="定額電灯"),$G1640&amp;AP1640,COUNTIF(G1640,"*従量電灯*"),G1640,1,"-")</f>
        <v>従量電灯</v>
      </c>
      <c r="AR1640" s="142" t="str" cm="1">
        <f t="array" ref="AR1640">_xlfn.IFS($AN1640=0,"-",OR($AH1640="対象外",$AH1640="-"),"-",OR($G1640="公衆街路灯A",$G1640="定額電灯"),_xlfn.XLOOKUP($AQ1640,削除禁止_電灯料金!$B:$B,削除禁止_電灯料金!$E:$E,0),1,"-")</f>
        <v>-</v>
      </c>
      <c r="AS1640" s="143" t="str" cm="1">
        <f t="array" ref="AS1640">_xlfn.IFS($AR1640="-","-",OR($G1640="公衆街路灯A",$G1640="定額電灯"),_xlfn.XLOOKUP(AQ1640,削除禁止_電灯料金!$B:$B,削除禁止_電灯料金!$D:$D,0),1,"-")</f>
        <v>-</v>
      </c>
      <c r="AT1640" s="142">
        <f>IFERROR(IF(OR($G1640="公衆街路灯A",$G1640="定額電灯"),"-",ROUND((_xlfn.XLOOKUP($AQ1640,削除禁止_電灯料金!$B:$B,削除禁止_電灯料金!$E:$E)*AM1640/1000*$K1640*$L1640/12),2)),"-")</f>
        <v>0</v>
      </c>
      <c r="AU1640" s="143">
        <f>IFERROR(IF(OR($G1640="公衆街路灯A",$G1640="定額電灯"),"-",ROUND((AM1640/1000*$K1640*$L1640/12)*_xlfn.XLOOKUP($A1640,削除禁止_電灯料金!K:K,削除禁止_電灯料金!M:M,"-"),2)),"-")</f>
        <v>0</v>
      </c>
      <c r="AV1640" s="144">
        <f>IFERROR(IF(OR($G1640="公衆街路灯A",$G1640="定額電灯"),ROUND((((AR1640+AS1640)*AN1640))*12*_xlfn.XLOOKUP($A1640,削除禁止_電灯料金!K:K,削除禁止_電灯料金!N:N),0),ROUND((AT1640+AU1640)*AN1640*12*_xlfn.XLOOKUP($A1640,削除禁止_電灯料金!K:K,削除禁止_電灯料金!N:N),0)),0)</f>
        <v>0</v>
      </c>
      <c r="AW1640" s="145"/>
    </row>
    <row r="1641" spans="1:49" ht="134.25" customHeight="1">
      <c r="A1641" s="1">
        <v>30</v>
      </c>
      <c r="B1641" s="319" t="s">
        <v>1592</v>
      </c>
      <c r="C1641" s="355"/>
      <c r="D1641" s="146" t="s">
        <v>1596</v>
      </c>
      <c r="E1641" s="147" t="s">
        <v>71</v>
      </c>
      <c r="F1641" s="148" t="s">
        <v>1595</v>
      </c>
      <c r="G1641" s="148" t="s">
        <v>73</v>
      </c>
      <c r="H1641" s="149"/>
      <c r="I1641" s="150"/>
      <c r="J1641" s="151"/>
      <c r="K1641" s="213">
        <v>24</v>
      </c>
      <c r="L1641" s="214">
        <v>365</v>
      </c>
      <c r="M1641" s="154" t="s">
        <v>1597</v>
      </c>
      <c r="N1641" s="119" t="s">
        <v>86</v>
      </c>
      <c r="O1641" s="120">
        <v>1</v>
      </c>
      <c r="P1641" s="155" t="s">
        <v>189</v>
      </c>
      <c r="Q1641" s="155">
        <v>0</v>
      </c>
      <c r="R1641" s="155" t="s">
        <v>88</v>
      </c>
      <c r="S1641" s="156">
        <v>0</v>
      </c>
      <c r="T1641" s="156">
        <v>0</v>
      </c>
      <c r="U1641" s="156">
        <v>0</v>
      </c>
      <c r="V1641" s="157" t="s">
        <v>90</v>
      </c>
      <c r="W1641" s="158">
        <v>3.8</v>
      </c>
      <c r="X1641" s="159">
        <v>3</v>
      </c>
      <c r="Y1641" s="160">
        <v>3</v>
      </c>
      <c r="Z1641" s="161">
        <f t="shared" ref="Z1641" si="479">K1641*L1641*W1641*Y1641/12/1000</f>
        <v>8.3219999999999992</v>
      </c>
      <c r="AA1641" s="155">
        <v>0</v>
      </c>
      <c r="AB1641" s="162" t="s">
        <v>80</v>
      </c>
      <c r="AC1641" s="163" t="s">
        <v>56</v>
      </c>
      <c r="AD1641" s="164" t="s">
        <v>56</v>
      </c>
      <c r="AE1641" s="163" t="s">
        <v>56</v>
      </c>
      <c r="AF1641" s="164">
        <f t="shared" ref="AF1641" si="480">$B$2*Z1641/Y1641</f>
        <v>83.219999999999985</v>
      </c>
      <c r="AG1641" s="165">
        <f t="shared" ref="AG1641" si="481">Y1641*AF1641*120</f>
        <v>29959.199999999997</v>
      </c>
      <c r="AH1641" s="166" t="s">
        <v>81</v>
      </c>
      <c r="AI1641" s="167"/>
      <c r="AJ1641" s="168"/>
      <c r="AK1641" s="169"/>
      <c r="AL1641" s="170"/>
      <c r="AM1641" s="171"/>
      <c r="AN1641" s="172"/>
      <c r="AO1641" s="173">
        <f t="shared" si="478"/>
        <v>0</v>
      </c>
      <c r="AP1641" s="174" t="s">
        <v>82</v>
      </c>
      <c r="AQ1641" s="175" t="str" cm="1">
        <f t="array" ref="AQ1641">_xlfn.IFS(OR($G1641="公衆街路灯A",$G1641="定額電灯"),$G1641&amp;AP1641,COUNTIF(G1641,"*従量電灯*"),G1641,1,"-")</f>
        <v>従量電灯</v>
      </c>
      <c r="AR1641" s="176" t="str" cm="1">
        <f t="array" ref="AR1641">_xlfn.IFS($AN1641=0,"-",OR($AH1641="対象外",$AH1641="-"),"-",OR($G1641="公衆街路灯A",$G1641="定額電灯"),_xlfn.XLOOKUP($AQ1641,削除禁止_電灯料金!$B:$B,削除禁止_電灯料金!$E:$E,0),1,"-")</f>
        <v>-</v>
      </c>
      <c r="AS1641" s="177" t="str" cm="1">
        <f t="array" ref="AS1641">_xlfn.IFS($AR1641="-","-",OR($G1641="公衆街路灯A",$G1641="定額電灯"),_xlfn.XLOOKUP(AQ1641,削除禁止_電灯料金!$B:$B,削除禁止_電灯料金!$D:$D,0),1,"-")</f>
        <v>-</v>
      </c>
      <c r="AT1641" s="176">
        <f>IFERROR(IF(OR($G1641="公衆街路灯A",$G1641="定額電灯"),"-",ROUND((_xlfn.XLOOKUP($AQ1641,削除禁止_電灯料金!$B:$B,削除禁止_電灯料金!$E:$E)*AM1641/1000*$K1641*$L1641/12),2)),"-")</f>
        <v>0</v>
      </c>
      <c r="AU1641" s="177">
        <f>IFERROR(IF(OR($G1641="公衆街路灯A",$G1641="定額電灯"),"-",ROUND((AM1641/1000*$K1641*$L1641/12)*_xlfn.XLOOKUP($A1641,削除禁止_電灯料金!K:K,削除禁止_電灯料金!M:M,"-"),2)),"-")</f>
        <v>0</v>
      </c>
      <c r="AV1641" s="178">
        <f>IFERROR(IF(OR($G1641="公衆街路灯A",$G1641="定額電灯"),ROUND((((AR1641+AS1641)*AN1641))*12*_xlfn.XLOOKUP($A1641,削除禁止_電灯料金!K:K,削除禁止_電灯料金!N:N),0),ROUND((AT1641+AU1641)*AN1641*12*_xlfn.XLOOKUP($A1641,削除禁止_電灯料金!K:K,削除禁止_電灯料金!N:N),0)),0)</f>
        <v>0</v>
      </c>
      <c r="AW1641" s="145"/>
    </row>
    <row r="1642" spans="1:49" ht="30" customHeight="1">
      <c r="A1642" s="1">
        <v>30</v>
      </c>
      <c r="B1642" s="319" t="s">
        <v>1592</v>
      </c>
      <c r="C1642" s="42"/>
      <c r="D1642" s="146" t="s">
        <v>1596</v>
      </c>
      <c r="E1642" s="147" t="s">
        <v>71</v>
      </c>
      <c r="F1642" s="148" t="s">
        <v>1598</v>
      </c>
      <c r="G1642" s="148" t="s">
        <v>73</v>
      </c>
      <c r="H1642" s="149"/>
      <c r="I1642" s="150"/>
      <c r="J1642" s="151"/>
      <c r="K1642" s="213">
        <v>0</v>
      </c>
      <c r="L1642" s="214">
        <v>365</v>
      </c>
      <c r="M1642" s="154" t="s">
        <v>1552</v>
      </c>
      <c r="N1642" s="119" t="s">
        <v>134</v>
      </c>
      <c r="O1642" s="120">
        <v>1</v>
      </c>
      <c r="P1642" s="155" t="s">
        <v>1017</v>
      </c>
      <c r="Q1642" s="155">
        <v>0</v>
      </c>
      <c r="R1642" s="155">
        <v>0</v>
      </c>
      <c r="S1642" s="156">
        <v>0</v>
      </c>
      <c r="T1642" s="156">
        <v>0</v>
      </c>
      <c r="U1642" s="156">
        <v>0</v>
      </c>
      <c r="V1642" s="157">
        <v>0</v>
      </c>
      <c r="W1642" s="158">
        <v>36</v>
      </c>
      <c r="X1642" s="159">
        <v>1</v>
      </c>
      <c r="Y1642" s="160">
        <v>1</v>
      </c>
      <c r="Z1642" s="161">
        <v>0</v>
      </c>
      <c r="AA1642" s="155">
        <v>0</v>
      </c>
      <c r="AB1642" s="162" t="s">
        <v>80</v>
      </c>
      <c r="AC1642" s="163" t="s">
        <v>56</v>
      </c>
      <c r="AD1642" s="164" t="s">
        <v>56</v>
      </c>
      <c r="AE1642" s="163" t="s">
        <v>56</v>
      </c>
      <c r="AF1642" s="164">
        <v>0</v>
      </c>
      <c r="AG1642" s="165">
        <v>0</v>
      </c>
      <c r="AH1642" s="166" t="s">
        <v>113</v>
      </c>
      <c r="AI1642" s="167"/>
      <c r="AJ1642" s="168"/>
      <c r="AK1642" s="169"/>
      <c r="AL1642" s="170"/>
      <c r="AM1642" s="171"/>
      <c r="AN1642" s="172"/>
      <c r="AO1642" s="173">
        <f t="shared" si="478"/>
        <v>0</v>
      </c>
      <c r="AP1642" s="174" t="s">
        <v>82</v>
      </c>
      <c r="AQ1642" s="175" t="str" cm="1">
        <f t="array" ref="AQ1642">_xlfn.IFS(OR($G1642="公衆街路灯A",$G1642="定額電灯"),$G1642&amp;AP1642,COUNTIF(G1642,"*従量電灯*"),G1642,1,"-")</f>
        <v>従量電灯</v>
      </c>
      <c r="AR1642" s="176" t="str" cm="1">
        <f t="array" ref="AR1642">_xlfn.IFS($AN1642=0,"-",OR($AH1642="対象外",$AH1642="-"),"-",OR($G1642="公衆街路灯A",$G1642="定額電灯"),_xlfn.XLOOKUP($AQ1642,削除禁止_電灯料金!$B:$B,削除禁止_電灯料金!$E:$E,0),1,"-")</f>
        <v>-</v>
      </c>
      <c r="AS1642" s="177" t="str" cm="1">
        <f t="array" ref="AS1642">_xlfn.IFS($AR1642="-","-",OR($G1642="公衆街路灯A",$G1642="定額電灯"),_xlfn.XLOOKUP(AQ1642,削除禁止_電灯料金!$B:$B,削除禁止_電灯料金!$D:$D,0),1,"-")</f>
        <v>-</v>
      </c>
      <c r="AT1642" s="176">
        <f>IFERROR(IF(OR($G1642="公衆街路灯A",$G1642="定額電灯"),"-",ROUND((_xlfn.XLOOKUP($AQ1642,削除禁止_電灯料金!$B:$B,削除禁止_電灯料金!$E:$E)*AM1642/1000*$K1642*$L1642/12),2)),"-")</f>
        <v>0</v>
      </c>
      <c r="AU1642" s="177">
        <f>IFERROR(IF(OR($G1642="公衆街路灯A",$G1642="定額電灯"),"-",ROUND((AM1642/1000*$K1642*$L1642/12)*_xlfn.XLOOKUP($A1642,削除禁止_電灯料金!K:K,削除禁止_電灯料金!M:M,"-"),2)),"-")</f>
        <v>0</v>
      </c>
      <c r="AV1642" s="178">
        <f>IFERROR(IF(OR($G1642="公衆街路灯A",$G1642="定額電灯"),ROUND((((AR1642+AS1642)*AN1642))*12*_xlfn.XLOOKUP($A1642,削除禁止_電灯料金!K:K,削除禁止_電灯料金!N:N),0),ROUND((AT1642+AU1642)*AN1642*12*_xlfn.XLOOKUP($A1642,削除禁止_電灯料金!K:K,削除禁止_電灯料金!N:N),0)),0)</f>
        <v>0</v>
      </c>
      <c r="AW1642" s="145"/>
    </row>
    <row r="1643" spans="1:49" ht="30" customHeight="1">
      <c r="A1643" s="1">
        <v>30</v>
      </c>
      <c r="B1643" s="319" t="s">
        <v>1592</v>
      </c>
      <c r="C1643" s="356"/>
      <c r="D1643" s="146" t="s">
        <v>1596</v>
      </c>
      <c r="E1643" s="147" t="s">
        <v>186</v>
      </c>
      <c r="F1643" s="148" t="s">
        <v>1599</v>
      </c>
      <c r="G1643" s="148" t="s">
        <v>73</v>
      </c>
      <c r="H1643" s="149"/>
      <c r="I1643" s="150"/>
      <c r="J1643" s="151"/>
      <c r="K1643" s="213">
        <v>24</v>
      </c>
      <c r="L1643" s="214">
        <v>365</v>
      </c>
      <c r="M1643" s="154" t="s">
        <v>1600</v>
      </c>
      <c r="N1643" s="119" t="s">
        <v>93</v>
      </c>
      <c r="O1643" s="120">
        <v>4</v>
      </c>
      <c r="P1643" s="155" t="s">
        <v>94</v>
      </c>
      <c r="Q1643" s="155">
        <v>0</v>
      </c>
      <c r="R1643" s="155" t="s">
        <v>95</v>
      </c>
      <c r="S1643" s="156">
        <v>0</v>
      </c>
      <c r="T1643" s="156">
        <v>0</v>
      </c>
      <c r="U1643" s="156" t="s">
        <v>96</v>
      </c>
      <c r="V1643" s="157">
        <v>0</v>
      </c>
      <c r="W1643" s="158">
        <v>36</v>
      </c>
      <c r="X1643" s="159">
        <v>24</v>
      </c>
      <c r="Y1643" s="160">
        <v>96</v>
      </c>
      <c r="Z1643" s="161">
        <f t="shared" ref="Z1643:Z1645" si="482">K1643*L1643*W1643*Y1643/12/1000</f>
        <v>2522.88</v>
      </c>
      <c r="AA1643" s="155">
        <v>0</v>
      </c>
      <c r="AB1643" s="162" t="s">
        <v>80</v>
      </c>
      <c r="AC1643" s="163" t="s">
        <v>56</v>
      </c>
      <c r="AD1643" s="164" t="s">
        <v>56</v>
      </c>
      <c r="AE1643" s="163" t="s">
        <v>56</v>
      </c>
      <c r="AF1643" s="164">
        <f t="shared" ref="AF1643:AF1645" si="483">$B$2*Z1643/Y1643</f>
        <v>788.40000000000009</v>
      </c>
      <c r="AG1643" s="165">
        <f t="shared" ref="AG1643:AG1645" si="484">Y1643*AF1643*120</f>
        <v>9082368.0000000019</v>
      </c>
      <c r="AH1643" s="166" t="s">
        <v>81</v>
      </c>
      <c r="AI1643" s="167"/>
      <c r="AJ1643" s="168"/>
      <c r="AK1643" s="169"/>
      <c r="AL1643" s="170"/>
      <c r="AM1643" s="171"/>
      <c r="AN1643" s="172"/>
      <c r="AO1643" s="173">
        <f t="shared" si="478"/>
        <v>0</v>
      </c>
      <c r="AP1643" s="174" t="s">
        <v>82</v>
      </c>
      <c r="AQ1643" s="175" t="str" cm="1">
        <f t="array" ref="AQ1643">_xlfn.IFS(OR($G1643="公衆街路灯A",$G1643="定額電灯"),$G1643&amp;AP1643,COUNTIF(G1643,"*従量電灯*"),G1643,1,"-")</f>
        <v>従量電灯</v>
      </c>
      <c r="AR1643" s="176" t="str" cm="1">
        <f t="array" ref="AR1643">_xlfn.IFS($AN1643=0,"-",OR($AH1643="対象外",$AH1643="-"),"-",OR($G1643="公衆街路灯A",$G1643="定額電灯"),_xlfn.XLOOKUP($AQ1643,削除禁止_電灯料金!$B:$B,削除禁止_電灯料金!$E:$E,0),1,"-")</f>
        <v>-</v>
      </c>
      <c r="AS1643" s="177" t="str" cm="1">
        <f t="array" ref="AS1643">_xlfn.IFS($AR1643="-","-",OR($G1643="公衆街路灯A",$G1643="定額電灯"),_xlfn.XLOOKUP(AQ1643,削除禁止_電灯料金!$B:$B,削除禁止_電灯料金!$D:$D,0),1,"-")</f>
        <v>-</v>
      </c>
      <c r="AT1643" s="176">
        <f>IFERROR(IF(OR($G1643="公衆街路灯A",$G1643="定額電灯"),"-",ROUND((_xlfn.XLOOKUP($AQ1643,削除禁止_電灯料金!$B:$B,削除禁止_電灯料金!$E:$E)*AM1643/1000*$K1643*$L1643/12),2)),"-")</f>
        <v>0</v>
      </c>
      <c r="AU1643" s="177">
        <f>IFERROR(IF(OR($G1643="公衆街路灯A",$G1643="定額電灯"),"-",ROUND((AM1643/1000*$K1643*$L1643/12)*_xlfn.XLOOKUP($A1643,削除禁止_電灯料金!K:K,削除禁止_電灯料金!M:M,"-"),2)),"-")</f>
        <v>0</v>
      </c>
      <c r="AV1643" s="178">
        <f>IFERROR(IF(OR($G1643="公衆街路灯A",$G1643="定額電灯"),ROUND((((AR1643+AS1643)*AN1643))*12*_xlfn.XLOOKUP($A1643,削除禁止_電灯料金!K:K,削除禁止_電灯料金!N:N),0),ROUND((AT1643+AU1643)*AN1643*12*_xlfn.XLOOKUP($A1643,削除禁止_電灯料金!K:K,削除禁止_電灯料金!N:N),0)),0)</f>
        <v>0</v>
      </c>
      <c r="AW1643" s="145"/>
    </row>
    <row r="1644" spans="1:49" ht="30" customHeight="1">
      <c r="A1644" s="1">
        <v>30</v>
      </c>
      <c r="B1644" s="319" t="s">
        <v>1592</v>
      </c>
      <c r="C1644" s="357"/>
      <c r="D1644" s="146" t="s">
        <v>1596</v>
      </c>
      <c r="E1644" s="147" t="s">
        <v>186</v>
      </c>
      <c r="F1644" s="148" t="s">
        <v>1599</v>
      </c>
      <c r="G1644" s="148" t="s">
        <v>73</v>
      </c>
      <c r="H1644" s="149"/>
      <c r="I1644" s="150"/>
      <c r="J1644" s="151"/>
      <c r="K1644" s="213">
        <v>24</v>
      </c>
      <c r="L1644" s="214">
        <v>365</v>
      </c>
      <c r="M1644" s="154" t="s">
        <v>1601</v>
      </c>
      <c r="N1644" s="119" t="s">
        <v>1602</v>
      </c>
      <c r="O1644" s="120">
        <v>1</v>
      </c>
      <c r="P1644" s="155" t="s">
        <v>1603</v>
      </c>
      <c r="Q1644" s="155">
        <v>0</v>
      </c>
      <c r="R1644" s="155">
        <v>0</v>
      </c>
      <c r="S1644" s="156" t="s">
        <v>106</v>
      </c>
      <c r="T1644" s="156" t="s">
        <v>877</v>
      </c>
      <c r="U1644" s="156" t="s">
        <v>107</v>
      </c>
      <c r="V1644" s="157" t="s">
        <v>90</v>
      </c>
      <c r="W1644" s="158">
        <v>5.9</v>
      </c>
      <c r="X1644" s="159">
        <v>2</v>
      </c>
      <c r="Y1644" s="160">
        <v>2</v>
      </c>
      <c r="Z1644" s="161">
        <f t="shared" si="482"/>
        <v>8.6140000000000008</v>
      </c>
      <c r="AA1644" s="155">
        <v>0</v>
      </c>
      <c r="AB1644" s="162" t="s">
        <v>80</v>
      </c>
      <c r="AC1644" s="163" t="s">
        <v>56</v>
      </c>
      <c r="AD1644" s="164" t="s">
        <v>56</v>
      </c>
      <c r="AE1644" s="163" t="s">
        <v>56</v>
      </c>
      <c r="AF1644" s="164">
        <f t="shared" si="483"/>
        <v>129.21</v>
      </c>
      <c r="AG1644" s="165">
        <f t="shared" si="484"/>
        <v>31010.400000000001</v>
      </c>
      <c r="AH1644" s="166" t="s">
        <v>81</v>
      </c>
      <c r="AI1644" s="167"/>
      <c r="AJ1644" s="168"/>
      <c r="AK1644" s="169"/>
      <c r="AL1644" s="170"/>
      <c r="AM1644" s="171"/>
      <c r="AN1644" s="172"/>
      <c r="AO1644" s="173">
        <f t="shared" si="478"/>
        <v>0</v>
      </c>
      <c r="AP1644" s="174" t="s">
        <v>82</v>
      </c>
      <c r="AQ1644" s="175" t="str" cm="1">
        <f t="array" ref="AQ1644">_xlfn.IFS(OR($G1644="公衆街路灯A",$G1644="定額電灯"),$G1644&amp;AP1644,COUNTIF(G1644,"*従量電灯*"),G1644,1,"-")</f>
        <v>従量電灯</v>
      </c>
      <c r="AR1644" s="176" t="str" cm="1">
        <f t="array" ref="AR1644">_xlfn.IFS($AN1644=0,"-",OR($AH1644="対象外",$AH1644="-"),"-",OR($G1644="公衆街路灯A",$G1644="定額電灯"),_xlfn.XLOOKUP($AQ1644,削除禁止_電灯料金!$B:$B,削除禁止_電灯料金!$E:$E,0),1,"-")</f>
        <v>-</v>
      </c>
      <c r="AS1644" s="177" t="str" cm="1">
        <f t="array" ref="AS1644">_xlfn.IFS($AR1644="-","-",OR($G1644="公衆街路灯A",$G1644="定額電灯"),_xlfn.XLOOKUP(AQ1644,削除禁止_電灯料金!$B:$B,削除禁止_電灯料金!$D:$D,0),1,"-")</f>
        <v>-</v>
      </c>
      <c r="AT1644" s="176">
        <f>IFERROR(IF(OR($G1644="公衆街路灯A",$G1644="定額電灯"),"-",ROUND((_xlfn.XLOOKUP($AQ1644,削除禁止_電灯料金!$B:$B,削除禁止_電灯料金!$E:$E)*AM1644/1000*$K1644*$L1644/12),2)),"-")</f>
        <v>0</v>
      </c>
      <c r="AU1644" s="177">
        <f>IFERROR(IF(OR($G1644="公衆街路灯A",$G1644="定額電灯"),"-",ROUND((AM1644/1000*$K1644*$L1644/12)*_xlfn.XLOOKUP($A1644,削除禁止_電灯料金!K:K,削除禁止_電灯料金!M:M,"-"),2)),"-")</f>
        <v>0</v>
      </c>
      <c r="AV1644" s="178">
        <f>IFERROR(IF(OR($G1644="公衆街路灯A",$G1644="定額電灯"),ROUND((((AR1644+AS1644)*AN1644))*12*_xlfn.XLOOKUP($A1644,削除禁止_電灯料金!K:K,削除禁止_電灯料金!N:N),0),ROUND((AT1644+AU1644)*AN1644*12*_xlfn.XLOOKUP($A1644,削除禁止_電灯料金!K:K,削除禁止_電灯料金!N:N),0)),0)</f>
        <v>0</v>
      </c>
      <c r="AW1644" s="145"/>
    </row>
    <row r="1645" spans="1:49" ht="30" customHeight="1">
      <c r="A1645" s="1">
        <v>30</v>
      </c>
      <c r="B1645" s="319" t="s">
        <v>1592</v>
      </c>
      <c r="C1645" s="355"/>
      <c r="D1645" s="146" t="s">
        <v>1596</v>
      </c>
      <c r="E1645" s="147" t="s">
        <v>186</v>
      </c>
      <c r="F1645" s="148" t="s">
        <v>1604</v>
      </c>
      <c r="G1645" s="148" t="s">
        <v>73</v>
      </c>
      <c r="H1645" s="149"/>
      <c r="I1645" s="150"/>
      <c r="J1645" s="151"/>
      <c r="K1645" s="213">
        <v>24</v>
      </c>
      <c r="L1645" s="214">
        <v>365</v>
      </c>
      <c r="M1645" s="154" t="s">
        <v>1605</v>
      </c>
      <c r="N1645" s="119" t="s">
        <v>1606</v>
      </c>
      <c r="O1645" s="120">
        <v>1</v>
      </c>
      <c r="P1645" s="155" t="s">
        <v>99</v>
      </c>
      <c r="Q1645" s="155">
        <v>0</v>
      </c>
      <c r="R1645" s="155">
        <v>0</v>
      </c>
      <c r="S1645" s="156" t="s">
        <v>100</v>
      </c>
      <c r="T1645" s="156" t="s">
        <v>276</v>
      </c>
      <c r="U1645" s="156" t="s">
        <v>102</v>
      </c>
      <c r="V1645" s="157" t="s">
        <v>90</v>
      </c>
      <c r="W1645" s="158">
        <v>8.3000000000000007</v>
      </c>
      <c r="X1645" s="159">
        <v>3</v>
      </c>
      <c r="Y1645" s="160">
        <v>3</v>
      </c>
      <c r="Z1645" s="161">
        <f t="shared" si="482"/>
        <v>18.177</v>
      </c>
      <c r="AA1645" s="155">
        <v>0</v>
      </c>
      <c r="AB1645" s="162" t="s">
        <v>80</v>
      </c>
      <c r="AC1645" s="163" t="s">
        <v>56</v>
      </c>
      <c r="AD1645" s="164" t="s">
        <v>56</v>
      </c>
      <c r="AE1645" s="163" t="s">
        <v>56</v>
      </c>
      <c r="AF1645" s="164">
        <f t="shared" si="483"/>
        <v>181.76999999999998</v>
      </c>
      <c r="AG1645" s="165">
        <f t="shared" si="484"/>
        <v>65437.2</v>
      </c>
      <c r="AH1645" s="166" t="s">
        <v>81</v>
      </c>
      <c r="AI1645" s="167"/>
      <c r="AJ1645" s="168"/>
      <c r="AK1645" s="169"/>
      <c r="AL1645" s="170"/>
      <c r="AM1645" s="171"/>
      <c r="AN1645" s="172"/>
      <c r="AO1645" s="173">
        <f t="shared" si="478"/>
        <v>0</v>
      </c>
      <c r="AP1645" s="174" t="s">
        <v>82</v>
      </c>
      <c r="AQ1645" s="175" t="str" cm="1">
        <f t="array" ref="AQ1645">_xlfn.IFS(OR($G1645="公衆街路灯A",$G1645="定額電灯"),$G1645&amp;AP1645,COUNTIF(G1645,"*従量電灯*"),G1645,1,"-")</f>
        <v>従量電灯</v>
      </c>
      <c r="AR1645" s="176" t="str" cm="1">
        <f t="array" ref="AR1645">_xlfn.IFS($AN1645=0,"-",OR($AH1645="対象外",$AH1645="-"),"-",OR($G1645="公衆街路灯A",$G1645="定額電灯"),_xlfn.XLOOKUP($AQ1645,削除禁止_電灯料金!$B:$B,削除禁止_電灯料金!$E:$E,0),1,"-")</f>
        <v>-</v>
      </c>
      <c r="AS1645" s="177" t="str" cm="1">
        <f t="array" ref="AS1645">_xlfn.IFS($AR1645="-","-",OR($G1645="公衆街路灯A",$G1645="定額電灯"),_xlfn.XLOOKUP(AQ1645,削除禁止_電灯料金!$B:$B,削除禁止_電灯料金!$D:$D,0),1,"-")</f>
        <v>-</v>
      </c>
      <c r="AT1645" s="176">
        <f>IFERROR(IF(OR($G1645="公衆街路灯A",$G1645="定額電灯"),"-",ROUND((_xlfn.XLOOKUP($AQ1645,削除禁止_電灯料金!$B:$B,削除禁止_電灯料金!$E:$E)*AM1645/1000*$K1645*$L1645/12),2)),"-")</f>
        <v>0</v>
      </c>
      <c r="AU1645" s="177">
        <f>IFERROR(IF(OR($G1645="公衆街路灯A",$G1645="定額電灯"),"-",ROUND((AM1645/1000*$K1645*$L1645/12)*_xlfn.XLOOKUP($A1645,削除禁止_電灯料金!K:K,削除禁止_電灯料金!M:M,"-"),2)),"-")</f>
        <v>0</v>
      </c>
      <c r="AV1645" s="178">
        <f>IFERROR(IF(OR($G1645="公衆街路灯A",$G1645="定額電灯"),ROUND((((AR1645+AS1645)*AN1645))*12*_xlfn.XLOOKUP($A1645,削除禁止_電灯料金!K:K,削除禁止_電灯料金!N:N),0),ROUND((AT1645+AU1645)*AN1645*12*_xlfn.XLOOKUP($A1645,削除禁止_電灯料金!K:K,削除禁止_電灯料金!N:N),0)),0)</f>
        <v>0</v>
      </c>
      <c r="AW1645" s="145"/>
    </row>
    <row r="1646" spans="1:49" ht="30" customHeight="1">
      <c r="A1646" s="1">
        <v>30</v>
      </c>
      <c r="B1646" s="319" t="s">
        <v>1592</v>
      </c>
      <c r="C1646" s="42"/>
      <c r="D1646" s="146" t="s">
        <v>1607</v>
      </c>
      <c r="E1646" s="147" t="s">
        <v>316</v>
      </c>
      <c r="F1646" s="148" t="s">
        <v>1608</v>
      </c>
      <c r="G1646" s="148" t="s">
        <v>73</v>
      </c>
      <c r="H1646" s="149"/>
      <c r="I1646" s="150"/>
      <c r="J1646" s="151"/>
      <c r="K1646" s="213">
        <v>0</v>
      </c>
      <c r="L1646" s="214">
        <v>365</v>
      </c>
      <c r="M1646" s="154" t="s">
        <v>1609</v>
      </c>
      <c r="N1646" s="119" t="s">
        <v>134</v>
      </c>
      <c r="O1646" s="120">
        <v>1</v>
      </c>
      <c r="P1646" s="155" t="s">
        <v>227</v>
      </c>
      <c r="Q1646" s="155">
        <v>0</v>
      </c>
      <c r="R1646" s="155">
        <v>0</v>
      </c>
      <c r="S1646" s="156">
        <v>0</v>
      </c>
      <c r="T1646" s="156">
        <v>0</v>
      </c>
      <c r="U1646" s="156">
        <v>0</v>
      </c>
      <c r="V1646" s="157">
        <v>0</v>
      </c>
      <c r="W1646" s="158">
        <v>47</v>
      </c>
      <c r="X1646" s="159">
        <v>1</v>
      </c>
      <c r="Y1646" s="160">
        <v>1</v>
      </c>
      <c r="Z1646" s="161">
        <v>0</v>
      </c>
      <c r="AA1646" s="155">
        <v>0</v>
      </c>
      <c r="AB1646" s="162" t="s">
        <v>80</v>
      </c>
      <c r="AC1646" s="163" t="s">
        <v>56</v>
      </c>
      <c r="AD1646" s="164" t="s">
        <v>56</v>
      </c>
      <c r="AE1646" s="163" t="s">
        <v>56</v>
      </c>
      <c r="AF1646" s="164">
        <v>0</v>
      </c>
      <c r="AG1646" s="165">
        <v>0</v>
      </c>
      <c r="AH1646" s="166" t="s">
        <v>81</v>
      </c>
      <c r="AI1646" s="167"/>
      <c r="AJ1646" s="168"/>
      <c r="AK1646" s="169"/>
      <c r="AL1646" s="170"/>
      <c r="AM1646" s="171"/>
      <c r="AN1646" s="172"/>
      <c r="AO1646" s="173">
        <f t="shared" si="478"/>
        <v>0</v>
      </c>
      <c r="AP1646" s="174" t="s">
        <v>82</v>
      </c>
      <c r="AQ1646" s="175" t="str" cm="1">
        <f t="array" ref="AQ1646">_xlfn.IFS(OR($G1646="公衆街路灯A",$G1646="定額電灯"),$G1646&amp;AP1646,COUNTIF(G1646,"*従量電灯*"),G1646,1,"-")</f>
        <v>従量電灯</v>
      </c>
      <c r="AR1646" s="176" t="str" cm="1">
        <f t="array" ref="AR1646">_xlfn.IFS($AN1646=0,"-",OR($AH1646="対象外",$AH1646="-"),"-",OR($G1646="公衆街路灯A",$G1646="定額電灯"),_xlfn.XLOOKUP($AQ1646,削除禁止_電灯料金!$B:$B,削除禁止_電灯料金!$E:$E,0),1,"-")</f>
        <v>-</v>
      </c>
      <c r="AS1646" s="177" t="str" cm="1">
        <f t="array" ref="AS1646">_xlfn.IFS($AR1646="-","-",OR($G1646="公衆街路灯A",$G1646="定額電灯"),_xlfn.XLOOKUP(AQ1646,削除禁止_電灯料金!$B:$B,削除禁止_電灯料金!$D:$D,0),1,"-")</f>
        <v>-</v>
      </c>
      <c r="AT1646" s="176">
        <f>IFERROR(IF(OR($G1646="公衆街路灯A",$G1646="定額電灯"),"-",ROUND((_xlfn.XLOOKUP($AQ1646,削除禁止_電灯料金!$B:$B,削除禁止_電灯料金!$E:$E)*AM1646/1000*$K1646*$L1646/12),2)),"-")</f>
        <v>0</v>
      </c>
      <c r="AU1646" s="177">
        <f>IFERROR(IF(OR($G1646="公衆街路灯A",$G1646="定額電灯"),"-",ROUND((AM1646/1000*$K1646*$L1646/12)*_xlfn.XLOOKUP($A1646,削除禁止_電灯料金!K:K,削除禁止_電灯料金!M:M,"-"),2)),"-")</f>
        <v>0</v>
      </c>
      <c r="AV1646" s="178">
        <f>IFERROR(IF(OR($G1646="公衆街路灯A",$G1646="定額電灯"),ROUND((((AR1646+AS1646)*AN1646))*12*_xlfn.XLOOKUP($A1646,削除禁止_電灯料金!K:K,削除禁止_電灯料金!N:N),0),ROUND((AT1646+AU1646)*AN1646*12*_xlfn.XLOOKUP($A1646,削除禁止_電灯料金!K:K,削除禁止_電灯料金!N:N),0)),0)</f>
        <v>0</v>
      </c>
      <c r="AW1646" s="145"/>
    </row>
    <row r="1647" spans="1:49" ht="30" customHeight="1">
      <c r="A1647" s="1">
        <v>30</v>
      </c>
      <c r="B1647" s="319" t="s">
        <v>1592</v>
      </c>
      <c r="C1647" s="355"/>
      <c r="D1647" s="146" t="s">
        <v>1610</v>
      </c>
      <c r="E1647" s="147" t="s">
        <v>186</v>
      </c>
      <c r="F1647" s="148" t="s">
        <v>1611</v>
      </c>
      <c r="G1647" s="148" t="s">
        <v>73</v>
      </c>
      <c r="H1647" s="149"/>
      <c r="I1647" s="150"/>
      <c r="J1647" s="151"/>
      <c r="K1647" s="213">
        <v>24</v>
      </c>
      <c r="L1647" s="214">
        <v>365</v>
      </c>
      <c r="M1647" s="154" t="s">
        <v>1612</v>
      </c>
      <c r="N1647" s="119" t="s">
        <v>110</v>
      </c>
      <c r="O1647" s="120">
        <v>2</v>
      </c>
      <c r="P1647" s="155" t="s">
        <v>227</v>
      </c>
      <c r="Q1647" s="155">
        <v>0</v>
      </c>
      <c r="R1647" s="155" t="s">
        <v>295</v>
      </c>
      <c r="S1647" s="156" t="s">
        <v>1613</v>
      </c>
      <c r="T1647" s="156">
        <v>0</v>
      </c>
      <c r="U1647" s="156">
        <v>0</v>
      </c>
      <c r="V1647" s="157" t="s">
        <v>90</v>
      </c>
      <c r="W1647" s="158">
        <v>47</v>
      </c>
      <c r="X1647" s="159">
        <v>2</v>
      </c>
      <c r="Y1647" s="160">
        <v>4</v>
      </c>
      <c r="Z1647" s="161">
        <f t="shared" ref="Z1647:Z1650" si="485">K1647*L1647*W1647*Y1647/12/1000</f>
        <v>137.24</v>
      </c>
      <c r="AA1647" s="155">
        <v>0</v>
      </c>
      <c r="AB1647" s="162" t="s">
        <v>80</v>
      </c>
      <c r="AC1647" s="163" t="s">
        <v>56</v>
      </c>
      <c r="AD1647" s="164" t="s">
        <v>56</v>
      </c>
      <c r="AE1647" s="163" t="s">
        <v>56</v>
      </c>
      <c r="AF1647" s="164">
        <f t="shared" ref="AF1647:AF1650" si="486">$B$2*Z1647/Y1647</f>
        <v>1029.3000000000002</v>
      </c>
      <c r="AG1647" s="165">
        <f t="shared" ref="AG1647:AG1650" si="487">Y1647*AF1647*120</f>
        <v>494064.00000000012</v>
      </c>
      <c r="AH1647" s="166" t="s">
        <v>81</v>
      </c>
      <c r="AI1647" s="167"/>
      <c r="AJ1647" s="168"/>
      <c r="AK1647" s="169"/>
      <c r="AL1647" s="170"/>
      <c r="AM1647" s="171"/>
      <c r="AN1647" s="172"/>
      <c r="AO1647" s="173">
        <f t="shared" si="478"/>
        <v>0</v>
      </c>
      <c r="AP1647" s="174" t="s">
        <v>82</v>
      </c>
      <c r="AQ1647" s="175" t="str" cm="1">
        <f t="array" ref="AQ1647">_xlfn.IFS(OR($G1647="公衆街路灯A",$G1647="定額電灯"),$G1647&amp;AP1647,COUNTIF(G1647,"*従量電灯*"),G1647,1,"-")</f>
        <v>従量電灯</v>
      </c>
      <c r="AR1647" s="176" t="str" cm="1">
        <f t="array" ref="AR1647">_xlfn.IFS($AN1647=0,"-",OR($AH1647="対象外",$AH1647="-"),"-",OR($G1647="公衆街路灯A",$G1647="定額電灯"),_xlfn.XLOOKUP($AQ1647,削除禁止_電灯料金!$B:$B,削除禁止_電灯料金!$E:$E,0),1,"-")</f>
        <v>-</v>
      </c>
      <c r="AS1647" s="177" t="str" cm="1">
        <f t="array" ref="AS1647">_xlfn.IFS($AR1647="-","-",OR($G1647="公衆街路灯A",$G1647="定額電灯"),_xlfn.XLOOKUP(AQ1647,削除禁止_電灯料金!$B:$B,削除禁止_電灯料金!$D:$D,0),1,"-")</f>
        <v>-</v>
      </c>
      <c r="AT1647" s="176">
        <f>IFERROR(IF(OR($G1647="公衆街路灯A",$G1647="定額電灯"),"-",ROUND((_xlfn.XLOOKUP($AQ1647,削除禁止_電灯料金!$B:$B,削除禁止_電灯料金!$E:$E)*AM1647/1000*$K1647*$L1647/12),2)),"-")</f>
        <v>0</v>
      </c>
      <c r="AU1647" s="177">
        <f>IFERROR(IF(OR($G1647="公衆街路灯A",$G1647="定額電灯"),"-",ROUND((AM1647/1000*$K1647*$L1647/12)*_xlfn.XLOOKUP($A1647,削除禁止_電灯料金!K:K,削除禁止_電灯料金!M:M,"-"),2)),"-")</f>
        <v>0</v>
      </c>
      <c r="AV1647" s="178">
        <f>IFERROR(IF(OR($G1647="公衆街路灯A",$G1647="定額電灯"),ROUND((((AR1647+AS1647)*AN1647))*12*_xlfn.XLOOKUP($A1647,削除禁止_電灯料金!K:K,削除禁止_電灯料金!N:N),0),ROUND((AT1647+AU1647)*AN1647*12*_xlfn.XLOOKUP($A1647,削除禁止_電灯料金!K:K,削除禁止_電灯料金!N:N),0)),0)</f>
        <v>0</v>
      </c>
      <c r="AW1647" s="145"/>
    </row>
    <row r="1648" spans="1:49" ht="30" customHeight="1">
      <c r="A1648" s="1">
        <v>30</v>
      </c>
      <c r="B1648" s="319" t="s">
        <v>1592</v>
      </c>
      <c r="C1648" s="355"/>
      <c r="D1648" s="146" t="s">
        <v>1610</v>
      </c>
      <c r="E1648" s="147" t="s">
        <v>186</v>
      </c>
      <c r="F1648" s="148" t="s">
        <v>1611</v>
      </c>
      <c r="G1648" s="148" t="s">
        <v>73</v>
      </c>
      <c r="H1648" s="149"/>
      <c r="I1648" s="150"/>
      <c r="J1648" s="151"/>
      <c r="K1648" s="213">
        <v>24</v>
      </c>
      <c r="L1648" s="214">
        <v>365</v>
      </c>
      <c r="M1648" s="179" t="s">
        <v>1614</v>
      </c>
      <c r="N1648" s="119" t="s">
        <v>110</v>
      </c>
      <c r="O1648" s="120">
        <v>2</v>
      </c>
      <c r="P1648" s="155" t="s">
        <v>227</v>
      </c>
      <c r="Q1648" s="155">
        <v>0</v>
      </c>
      <c r="R1648" s="155" t="s">
        <v>295</v>
      </c>
      <c r="S1648" s="156">
        <v>0</v>
      </c>
      <c r="T1648" s="156">
        <v>0</v>
      </c>
      <c r="U1648" s="156">
        <v>0</v>
      </c>
      <c r="V1648" s="157">
        <v>0</v>
      </c>
      <c r="W1648" s="158">
        <v>47</v>
      </c>
      <c r="X1648" s="159">
        <v>2</v>
      </c>
      <c r="Y1648" s="160">
        <v>4</v>
      </c>
      <c r="Z1648" s="161">
        <f t="shared" si="485"/>
        <v>137.24</v>
      </c>
      <c r="AA1648" s="155">
        <v>0</v>
      </c>
      <c r="AB1648" s="162" t="s">
        <v>80</v>
      </c>
      <c r="AC1648" s="163" t="s">
        <v>56</v>
      </c>
      <c r="AD1648" s="164" t="s">
        <v>56</v>
      </c>
      <c r="AE1648" s="163" t="s">
        <v>56</v>
      </c>
      <c r="AF1648" s="164">
        <f t="shared" si="486"/>
        <v>1029.3000000000002</v>
      </c>
      <c r="AG1648" s="165">
        <f t="shared" si="487"/>
        <v>494064.00000000012</v>
      </c>
      <c r="AH1648" s="166" t="s">
        <v>113</v>
      </c>
      <c r="AI1648" s="167"/>
      <c r="AJ1648" s="168"/>
      <c r="AK1648" s="169"/>
      <c r="AL1648" s="170"/>
      <c r="AM1648" s="171"/>
      <c r="AN1648" s="172"/>
      <c r="AO1648" s="173">
        <f t="shared" si="478"/>
        <v>0</v>
      </c>
      <c r="AP1648" s="174" t="s">
        <v>82</v>
      </c>
      <c r="AQ1648" s="175" t="str" cm="1">
        <f t="array" ref="AQ1648">_xlfn.IFS(OR($G1648="公衆街路灯A",$G1648="定額電灯"),$G1648&amp;AP1648,COUNTIF(G1648,"*従量電灯*"),G1648,1,"-")</f>
        <v>従量電灯</v>
      </c>
      <c r="AR1648" s="176" t="str" cm="1">
        <f t="array" ref="AR1648">_xlfn.IFS($AN1648=0,"-",OR($AH1648="対象外",$AH1648="-"),"-",OR($G1648="公衆街路灯A",$G1648="定額電灯"),_xlfn.XLOOKUP($AQ1648,削除禁止_電灯料金!$B:$B,削除禁止_電灯料金!$E:$E,0),1,"-")</f>
        <v>-</v>
      </c>
      <c r="AS1648" s="177" t="str" cm="1">
        <f t="array" ref="AS1648">_xlfn.IFS($AR1648="-","-",OR($G1648="公衆街路灯A",$G1648="定額電灯"),_xlfn.XLOOKUP(AQ1648,削除禁止_電灯料金!$B:$B,削除禁止_電灯料金!$D:$D,0),1,"-")</f>
        <v>-</v>
      </c>
      <c r="AT1648" s="176">
        <f>IFERROR(IF(OR($G1648="公衆街路灯A",$G1648="定額電灯"),"-",ROUND((_xlfn.XLOOKUP($AQ1648,削除禁止_電灯料金!$B:$B,削除禁止_電灯料金!$E:$E)*AM1648/1000*$K1648*$L1648/12),2)),"-")</f>
        <v>0</v>
      </c>
      <c r="AU1648" s="177">
        <f>IFERROR(IF(OR($G1648="公衆街路灯A",$G1648="定額電灯"),"-",ROUND((AM1648/1000*$K1648*$L1648/12)*_xlfn.XLOOKUP($A1648,削除禁止_電灯料金!K:K,削除禁止_電灯料金!M:M,"-"),2)),"-")</f>
        <v>0</v>
      </c>
      <c r="AV1648" s="178">
        <f>IFERROR(IF(OR($G1648="公衆街路灯A",$G1648="定額電灯"),ROUND((((AR1648+AS1648)*AN1648))*12*_xlfn.XLOOKUP($A1648,削除禁止_電灯料金!K:K,削除禁止_電灯料金!N:N),0),ROUND((AT1648+AU1648)*AN1648*12*_xlfn.XLOOKUP($A1648,削除禁止_電灯料金!K:K,削除禁止_電灯料金!N:N),0)),0)</f>
        <v>0</v>
      </c>
      <c r="AW1648" s="145"/>
    </row>
    <row r="1649" spans="1:49" ht="30" customHeight="1">
      <c r="A1649" s="1">
        <v>30</v>
      </c>
      <c r="B1649" s="319" t="s">
        <v>1592</v>
      </c>
      <c r="C1649" s="355"/>
      <c r="D1649" s="146" t="s">
        <v>1610</v>
      </c>
      <c r="E1649" s="147" t="s">
        <v>186</v>
      </c>
      <c r="F1649" s="148" t="s">
        <v>1615</v>
      </c>
      <c r="G1649" s="148" t="s">
        <v>73</v>
      </c>
      <c r="H1649" s="149"/>
      <c r="I1649" s="150"/>
      <c r="J1649" s="151"/>
      <c r="K1649" s="213">
        <v>24</v>
      </c>
      <c r="L1649" s="214">
        <v>365</v>
      </c>
      <c r="M1649" s="154" t="s">
        <v>1616</v>
      </c>
      <c r="N1649" s="119" t="s">
        <v>110</v>
      </c>
      <c r="O1649" s="120">
        <v>1</v>
      </c>
      <c r="P1649" s="155" t="s">
        <v>227</v>
      </c>
      <c r="Q1649" s="155">
        <v>0</v>
      </c>
      <c r="R1649" s="155" t="s">
        <v>993</v>
      </c>
      <c r="S1649" s="156" t="s">
        <v>1613</v>
      </c>
      <c r="T1649" s="156">
        <v>0</v>
      </c>
      <c r="U1649" s="156">
        <v>0</v>
      </c>
      <c r="V1649" s="157" t="s">
        <v>90</v>
      </c>
      <c r="W1649" s="158">
        <v>47</v>
      </c>
      <c r="X1649" s="159">
        <v>3</v>
      </c>
      <c r="Y1649" s="160">
        <v>3</v>
      </c>
      <c r="Z1649" s="161">
        <f t="shared" si="485"/>
        <v>102.93</v>
      </c>
      <c r="AA1649" s="155">
        <v>0</v>
      </c>
      <c r="AB1649" s="162" t="s">
        <v>80</v>
      </c>
      <c r="AC1649" s="163" t="s">
        <v>56</v>
      </c>
      <c r="AD1649" s="164" t="s">
        <v>56</v>
      </c>
      <c r="AE1649" s="163" t="s">
        <v>56</v>
      </c>
      <c r="AF1649" s="164">
        <f t="shared" si="486"/>
        <v>1029.3</v>
      </c>
      <c r="AG1649" s="165">
        <f t="shared" si="487"/>
        <v>370547.99999999994</v>
      </c>
      <c r="AH1649" s="166" t="s">
        <v>81</v>
      </c>
      <c r="AI1649" s="167"/>
      <c r="AJ1649" s="168"/>
      <c r="AK1649" s="169"/>
      <c r="AL1649" s="170"/>
      <c r="AM1649" s="171"/>
      <c r="AN1649" s="172"/>
      <c r="AO1649" s="173">
        <f t="shared" si="478"/>
        <v>0</v>
      </c>
      <c r="AP1649" s="174" t="s">
        <v>82</v>
      </c>
      <c r="AQ1649" s="175" t="str" cm="1">
        <f t="array" ref="AQ1649">_xlfn.IFS(OR($G1649="公衆街路灯A",$G1649="定額電灯"),$G1649&amp;AP1649,COUNTIF(G1649,"*従量電灯*"),G1649,1,"-")</f>
        <v>従量電灯</v>
      </c>
      <c r="AR1649" s="176" t="str" cm="1">
        <f t="array" ref="AR1649">_xlfn.IFS($AN1649=0,"-",OR($AH1649="対象外",$AH1649="-"),"-",OR($G1649="公衆街路灯A",$G1649="定額電灯"),_xlfn.XLOOKUP($AQ1649,削除禁止_電灯料金!$B:$B,削除禁止_電灯料金!$E:$E,0),1,"-")</f>
        <v>-</v>
      </c>
      <c r="AS1649" s="177" t="str" cm="1">
        <f t="array" ref="AS1649">_xlfn.IFS($AR1649="-","-",OR($G1649="公衆街路灯A",$G1649="定額電灯"),_xlfn.XLOOKUP(AQ1649,削除禁止_電灯料金!$B:$B,削除禁止_電灯料金!$D:$D,0),1,"-")</f>
        <v>-</v>
      </c>
      <c r="AT1649" s="176">
        <f>IFERROR(IF(OR($G1649="公衆街路灯A",$G1649="定額電灯"),"-",ROUND((_xlfn.XLOOKUP($AQ1649,削除禁止_電灯料金!$B:$B,削除禁止_電灯料金!$E:$E)*AM1649/1000*$K1649*$L1649/12),2)),"-")</f>
        <v>0</v>
      </c>
      <c r="AU1649" s="177">
        <f>IFERROR(IF(OR($G1649="公衆街路灯A",$G1649="定額電灯"),"-",ROUND((AM1649/1000*$K1649*$L1649/12)*_xlfn.XLOOKUP($A1649,削除禁止_電灯料金!K:K,削除禁止_電灯料金!M:M,"-"),2)),"-")</f>
        <v>0</v>
      </c>
      <c r="AV1649" s="178">
        <f>IFERROR(IF(OR($G1649="公衆街路灯A",$G1649="定額電灯"),ROUND((((AR1649+AS1649)*AN1649))*12*_xlfn.XLOOKUP($A1649,削除禁止_電灯料金!K:K,削除禁止_電灯料金!N:N),0),ROUND((AT1649+AU1649)*AN1649*12*_xlfn.XLOOKUP($A1649,削除禁止_電灯料金!K:K,削除禁止_電灯料金!N:N),0)),0)</f>
        <v>0</v>
      </c>
      <c r="AW1649" s="145"/>
    </row>
    <row r="1650" spans="1:49" ht="30" customHeight="1">
      <c r="A1650" s="1">
        <v>30</v>
      </c>
      <c r="B1650" s="319" t="s">
        <v>1592</v>
      </c>
      <c r="C1650" s="357"/>
      <c r="D1650" s="146" t="s">
        <v>1610</v>
      </c>
      <c r="E1650" s="147" t="s">
        <v>186</v>
      </c>
      <c r="F1650" s="148" t="s">
        <v>1617</v>
      </c>
      <c r="G1650" s="148" t="s">
        <v>73</v>
      </c>
      <c r="H1650" s="149"/>
      <c r="I1650" s="150"/>
      <c r="J1650" s="151"/>
      <c r="K1650" s="213">
        <v>24</v>
      </c>
      <c r="L1650" s="214">
        <v>365</v>
      </c>
      <c r="M1650" s="154" t="s">
        <v>1618</v>
      </c>
      <c r="N1650" s="119" t="s">
        <v>110</v>
      </c>
      <c r="O1650" s="120">
        <v>1</v>
      </c>
      <c r="P1650" s="155" t="s">
        <v>227</v>
      </c>
      <c r="Q1650" s="155">
        <v>0</v>
      </c>
      <c r="R1650" s="155" t="s">
        <v>993</v>
      </c>
      <c r="S1650" s="156">
        <v>0</v>
      </c>
      <c r="T1650" s="156">
        <v>0</v>
      </c>
      <c r="U1650" s="156">
        <v>0</v>
      </c>
      <c r="V1650" s="157">
        <v>0</v>
      </c>
      <c r="W1650" s="158">
        <v>47</v>
      </c>
      <c r="X1650" s="159">
        <v>17</v>
      </c>
      <c r="Y1650" s="160">
        <v>17</v>
      </c>
      <c r="Z1650" s="161">
        <f t="shared" si="485"/>
        <v>583.27</v>
      </c>
      <c r="AA1650" s="155">
        <v>0</v>
      </c>
      <c r="AB1650" s="162" t="s">
        <v>80</v>
      </c>
      <c r="AC1650" s="163" t="s">
        <v>56</v>
      </c>
      <c r="AD1650" s="164" t="s">
        <v>56</v>
      </c>
      <c r="AE1650" s="163" t="s">
        <v>56</v>
      </c>
      <c r="AF1650" s="164">
        <f t="shared" si="486"/>
        <v>1029.3</v>
      </c>
      <c r="AG1650" s="165">
        <f t="shared" si="487"/>
        <v>2099772</v>
      </c>
      <c r="AH1650" s="166" t="s">
        <v>113</v>
      </c>
      <c r="AI1650" s="167"/>
      <c r="AJ1650" s="168"/>
      <c r="AK1650" s="169"/>
      <c r="AL1650" s="170"/>
      <c r="AM1650" s="171"/>
      <c r="AN1650" s="172"/>
      <c r="AO1650" s="173">
        <f t="shared" si="478"/>
        <v>0</v>
      </c>
      <c r="AP1650" s="174" t="s">
        <v>82</v>
      </c>
      <c r="AQ1650" s="175" t="str" cm="1">
        <f t="array" ref="AQ1650">_xlfn.IFS(OR($G1650="公衆街路灯A",$G1650="定額電灯"),$G1650&amp;AP1650,COUNTIF(G1650,"*従量電灯*"),G1650,1,"-")</f>
        <v>従量電灯</v>
      </c>
      <c r="AR1650" s="176" t="str" cm="1">
        <f t="array" ref="AR1650">_xlfn.IFS($AN1650=0,"-",OR($AH1650="対象外",$AH1650="-"),"-",OR($G1650="公衆街路灯A",$G1650="定額電灯"),_xlfn.XLOOKUP($AQ1650,削除禁止_電灯料金!$B:$B,削除禁止_電灯料金!$E:$E,0),1,"-")</f>
        <v>-</v>
      </c>
      <c r="AS1650" s="177" t="str" cm="1">
        <f t="array" ref="AS1650">_xlfn.IFS($AR1650="-","-",OR($G1650="公衆街路灯A",$G1650="定額電灯"),_xlfn.XLOOKUP(AQ1650,削除禁止_電灯料金!$B:$B,削除禁止_電灯料金!$D:$D,0),1,"-")</f>
        <v>-</v>
      </c>
      <c r="AT1650" s="176">
        <f>IFERROR(IF(OR($G1650="公衆街路灯A",$G1650="定額電灯"),"-",ROUND((_xlfn.XLOOKUP($AQ1650,削除禁止_電灯料金!$B:$B,削除禁止_電灯料金!$E:$E)*AM1650/1000*$K1650*$L1650/12),2)),"-")</f>
        <v>0</v>
      </c>
      <c r="AU1650" s="177">
        <f>IFERROR(IF(OR($G1650="公衆街路灯A",$G1650="定額電灯"),"-",ROUND((AM1650/1000*$K1650*$L1650/12)*_xlfn.XLOOKUP($A1650,削除禁止_電灯料金!K:K,削除禁止_電灯料金!M:M,"-"),2)),"-")</f>
        <v>0</v>
      </c>
      <c r="AV1650" s="178">
        <f>IFERROR(IF(OR($G1650="公衆街路灯A",$G1650="定額電灯"),ROUND((((AR1650+AS1650)*AN1650))*12*_xlfn.XLOOKUP($A1650,削除禁止_電灯料金!K:K,削除禁止_電灯料金!N:N),0),ROUND((AT1650+AU1650)*AN1650*12*_xlfn.XLOOKUP($A1650,削除禁止_電灯料金!K:K,削除禁止_電灯料金!N:N),0)),0)</f>
        <v>0</v>
      </c>
      <c r="AW1650" s="145"/>
    </row>
    <row r="1651" spans="1:49" ht="30" customHeight="1">
      <c r="A1651" s="1">
        <v>30</v>
      </c>
      <c r="B1651" s="319" t="s">
        <v>1592</v>
      </c>
      <c r="C1651" s="356"/>
      <c r="D1651" s="146"/>
      <c r="E1651" s="147"/>
      <c r="F1651" s="148"/>
      <c r="G1651" s="148"/>
      <c r="H1651" s="149"/>
      <c r="I1651" s="150"/>
      <c r="J1651" s="151"/>
      <c r="K1651" s="213"/>
      <c r="L1651" s="214"/>
      <c r="M1651" s="154" t="s">
        <v>82</v>
      </c>
      <c r="N1651" s="119">
        <v>0</v>
      </c>
      <c r="O1651" s="120">
        <v>0</v>
      </c>
      <c r="P1651" s="155" t="s">
        <v>56</v>
      </c>
      <c r="Q1651" s="155">
        <v>0</v>
      </c>
      <c r="R1651" s="155">
        <v>0</v>
      </c>
      <c r="S1651" s="156">
        <v>0</v>
      </c>
      <c r="T1651" s="156">
        <v>0</v>
      </c>
      <c r="U1651" s="156">
        <v>0</v>
      </c>
      <c r="V1651" s="157">
        <v>0</v>
      </c>
      <c r="W1651" s="158">
        <v>0</v>
      </c>
      <c r="X1651" s="159"/>
      <c r="Y1651" s="160">
        <v>0</v>
      </c>
      <c r="Z1651" s="161">
        <v>0</v>
      </c>
      <c r="AA1651" s="155">
        <v>0</v>
      </c>
      <c r="AB1651" s="162" t="s">
        <v>56</v>
      </c>
      <c r="AC1651" s="163" t="s">
        <v>56</v>
      </c>
      <c r="AD1651" s="164" t="s">
        <v>56</v>
      </c>
      <c r="AE1651" s="163" t="s">
        <v>56</v>
      </c>
      <c r="AF1651" s="164" t="s">
        <v>56</v>
      </c>
      <c r="AG1651" s="165">
        <v>0</v>
      </c>
      <c r="AH1651" s="166" t="s">
        <v>56</v>
      </c>
      <c r="AI1651" s="167"/>
      <c r="AJ1651" s="168"/>
      <c r="AK1651" s="169"/>
      <c r="AL1651" s="170"/>
      <c r="AM1651" s="171"/>
      <c r="AN1651" s="172"/>
      <c r="AO1651" s="173">
        <f t="shared" si="478"/>
        <v>0</v>
      </c>
      <c r="AP1651" s="174" t="s">
        <v>82</v>
      </c>
      <c r="AQ1651" s="175" t="str" cm="1">
        <f t="array" ref="AQ1651">_xlfn.IFS(OR($G1651="公衆街路灯A",$G1651="定額電灯"),$G1651&amp;AP1651,COUNTIF(G1651,"*従量電灯*"),G1651,1,"-")</f>
        <v>-</v>
      </c>
      <c r="AR1651" s="176" t="str" cm="1">
        <f t="array" ref="AR1651">_xlfn.IFS($AN1651=0,"-",OR($AH1651="対象外",$AH1651="-"),"-",OR($G1651="公衆街路灯A",$G1651="定額電灯"),_xlfn.XLOOKUP($AQ1651,削除禁止_電灯料金!$B:$B,削除禁止_電灯料金!$E:$E,0),1,"-")</f>
        <v>-</v>
      </c>
      <c r="AS1651" s="177" t="str" cm="1">
        <f t="array" ref="AS1651">_xlfn.IFS($AR1651="-","-",OR($G1651="公衆街路灯A",$G1651="定額電灯"),_xlfn.XLOOKUP(AQ1651,削除禁止_電灯料金!$B:$B,削除禁止_電灯料金!$D:$D,0),1,"-")</f>
        <v>-</v>
      </c>
      <c r="AT1651" s="176" t="str">
        <f>IFERROR(IF(OR($G1651="公衆街路灯A",$G1651="定額電灯"),"-",ROUND((_xlfn.XLOOKUP($AQ1651,削除禁止_電灯料金!$B:$B,削除禁止_電灯料金!$E:$E)*AM1651/1000*$K1651*$L1651/12),2)),"-")</f>
        <v>-</v>
      </c>
      <c r="AU1651" s="177">
        <f>IFERROR(IF(OR($G1651="公衆街路灯A",$G1651="定額電灯"),"-",ROUND((AM1651/1000*$K1651*$L1651/12)*_xlfn.XLOOKUP($A1651,削除禁止_電灯料金!K:K,削除禁止_電灯料金!M:M,"-"),2)),"-")</f>
        <v>0</v>
      </c>
      <c r="AV1651" s="178">
        <f>IFERROR(IF(OR($G1651="公衆街路灯A",$G1651="定額電灯"),ROUND((((AR1651+AS1651)*AN1651))*12*_xlfn.XLOOKUP($A1651,削除禁止_電灯料金!K:K,削除禁止_電灯料金!N:N),0),ROUND((AT1651+AU1651)*AN1651*12*_xlfn.XLOOKUP($A1651,削除禁止_電灯料金!K:K,削除禁止_電灯料金!N:N),0)),0)</f>
        <v>0</v>
      </c>
      <c r="AW1651" s="145"/>
    </row>
    <row r="1652" spans="1:49" ht="30" customHeight="1">
      <c r="A1652" s="1">
        <v>30</v>
      </c>
      <c r="B1652" s="319" t="s">
        <v>1592</v>
      </c>
      <c r="C1652" s="42"/>
      <c r="D1652" s="146"/>
      <c r="E1652" s="147" t="s">
        <v>219</v>
      </c>
      <c r="F1652" s="148" t="s">
        <v>219</v>
      </c>
      <c r="G1652" s="148"/>
      <c r="H1652" s="149"/>
      <c r="I1652" s="150"/>
      <c r="J1652" s="151"/>
      <c r="K1652" s="213"/>
      <c r="L1652" s="214"/>
      <c r="M1652" s="179" t="s">
        <v>82</v>
      </c>
      <c r="N1652" s="119">
        <v>0</v>
      </c>
      <c r="O1652" s="120">
        <v>0</v>
      </c>
      <c r="P1652" s="155" t="s">
        <v>56</v>
      </c>
      <c r="Q1652" s="155">
        <v>0</v>
      </c>
      <c r="R1652" s="155">
        <v>0</v>
      </c>
      <c r="S1652" s="156">
        <v>0</v>
      </c>
      <c r="T1652" s="156">
        <v>0</v>
      </c>
      <c r="U1652" s="156">
        <v>0</v>
      </c>
      <c r="V1652" s="157">
        <v>0</v>
      </c>
      <c r="W1652" s="158">
        <v>0</v>
      </c>
      <c r="X1652" s="159"/>
      <c r="Y1652" s="160">
        <v>0</v>
      </c>
      <c r="Z1652" s="161">
        <v>0</v>
      </c>
      <c r="AA1652" s="155">
        <v>0</v>
      </c>
      <c r="AB1652" s="162" t="s">
        <v>56</v>
      </c>
      <c r="AC1652" s="163" t="s">
        <v>56</v>
      </c>
      <c r="AD1652" s="164" t="s">
        <v>56</v>
      </c>
      <c r="AE1652" s="163" t="s">
        <v>56</v>
      </c>
      <c r="AF1652" s="164" t="s">
        <v>56</v>
      </c>
      <c r="AG1652" s="165">
        <v>0</v>
      </c>
      <c r="AH1652" s="166" t="s">
        <v>56</v>
      </c>
      <c r="AI1652" s="167"/>
      <c r="AJ1652" s="168"/>
      <c r="AK1652" s="169"/>
      <c r="AL1652" s="170"/>
      <c r="AM1652" s="171"/>
      <c r="AN1652" s="172"/>
      <c r="AO1652" s="173">
        <f t="shared" si="478"/>
        <v>0</v>
      </c>
      <c r="AP1652" s="174" t="s">
        <v>82</v>
      </c>
      <c r="AQ1652" s="175" t="str" cm="1">
        <f t="array" ref="AQ1652">_xlfn.IFS(OR($G1652="公衆街路灯A",$G1652="定額電灯"),$G1652&amp;AP1652,COUNTIF(G1652,"*従量電灯*"),G1652,1,"-")</f>
        <v>-</v>
      </c>
      <c r="AR1652" s="176" t="str" cm="1">
        <f t="array" ref="AR1652">_xlfn.IFS($AN1652=0,"-",OR($AH1652="対象外",$AH1652="-"),"-",OR($G1652="公衆街路灯A",$G1652="定額電灯"),_xlfn.XLOOKUP($AQ1652,削除禁止_電灯料金!$B:$B,削除禁止_電灯料金!$E:$E,0),1,"-")</f>
        <v>-</v>
      </c>
      <c r="AS1652" s="177" t="str" cm="1">
        <f t="array" ref="AS1652">_xlfn.IFS($AR1652="-","-",OR($G1652="公衆街路灯A",$G1652="定額電灯"),_xlfn.XLOOKUP(AQ1652,削除禁止_電灯料金!$B:$B,削除禁止_電灯料金!$D:$D,0),1,"-")</f>
        <v>-</v>
      </c>
      <c r="AT1652" s="176" t="str">
        <f>IFERROR(IF(OR($G1652="公衆街路灯A",$G1652="定額電灯"),"-",ROUND((_xlfn.XLOOKUP($AQ1652,削除禁止_電灯料金!$B:$B,削除禁止_電灯料金!$E:$E)*AM1652/1000*$K1652*$L1652/12),2)),"-")</f>
        <v>-</v>
      </c>
      <c r="AU1652" s="177">
        <f>IFERROR(IF(OR($G1652="公衆街路灯A",$G1652="定額電灯"),"-",ROUND((AM1652/1000*$K1652*$L1652/12)*_xlfn.XLOOKUP($A1652,削除禁止_電灯料金!K:K,削除禁止_電灯料金!M:M,"-"),2)),"-")</f>
        <v>0</v>
      </c>
      <c r="AV1652" s="178">
        <f>IFERROR(IF(OR($G1652="公衆街路灯A",$G1652="定額電灯"),ROUND((((AR1652+AS1652)*AN1652))*12*_xlfn.XLOOKUP($A1652,削除禁止_電灯料金!K:K,削除禁止_電灯料金!N:N),0),ROUND((AT1652+AU1652)*AN1652*12*_xlfn.XLOOKUP($A1652,削除禁止_電灯料金!K:K,削除禁止_電灯料金!N:N),0)),0)</f>
        <v>0</v>
      </c>
      <c r="AW1652" s="145"/>
    </row>
    <row r="1653" spans="1:49" ht="30" customHeight="1" thickBot="1">
      <c r="A1653" s="1">
        <v>30</v>
      </c>
      <c r="B1653" s="319" t="s">
        <v>1592</v>
      </c>
      <c r="C1653" s="42"/>
      <c r="D1653" s="215"/>
      <c r="E1653" s="216" t="s">
        <v>219</v>
      </c>
      <c r="F1653" s="217" t="s">
        <v>219</v>
      </c>
      <c r="G1653" s="216"/>
      <c r="H1653" s="216"/>
      <c r="I1653" s="218"/>
      <c r="J1653" s="219"/>
      <c r="K1653" s="220"/>
      <c r="L1653" s="221"/>
      <c r="M1653" s="222" t="s">
        <v>82</v>
      </c>
      <c r="N1653" s="223">
        <v>0</v>
      </c>
      <c r="O1653" s="224">
        <v>0</v>
      </c>
      <c r="P1653" s="225" t="s">
        <v>56</v>
      </c>
      <c r="Q1653" s="225">
        <v>0</v>
      </c>
      <c r="R1653" s="225">
        <v>0</v>
      </c>
      <c r="S1653" s="226">
        <v>0</v>
      </c>
      <c r="T1653" s="226">
        <v>0</v>
      </c>
      <c r="U1653" s="226">
        <v>0</v>
      </c>
      <c r="V1653" s="227">
        <v>0</v>
      </c>
      <c r="W1653" s="228">
        <v>0</v>
      </c>
      <c r="X1653" s="229"/>
      <c r="Y1653" s="410">
        <v>0</v>
      </c>
      <c r="Z1653" s="230">
        <v>0</v>
      </c>
      <c r="AA1653" s="225">
        <v>0</v>
      </c>
      <c r="AB1653" s="231" t="s">
        <v>56</v>
      </c>
      <c r="AC1653" s="232" t="s">
        <v>56</v>
      </c>
      <c r="AD1653" s="411" t="s">
        <v>56</v>
      </c>
      <c r="AE1653" s="232" t="s">
        <v>56</v>
      </c>
      <c r="AF1653" s="411" t="s">
        <v>56</v>
      </c>
      <c r="AG1653" s="412">
        <v>0</v>
      </c>
      <c r="AH1653" s="413" t="s">
        <v>56</v>
      </c>
      <c r="AI1653" s="236"/>
      <c r="AJ1653" s="237"/>
      <c r="AK1653" s="238"/>
      <c r="AL1653" s="239"/>
      <c r="AM1653" s="240"/>
      <c r="AN1653" s="241"/>
      <c r="AO1653" s="242">
        <f t="shared" si="478"/>
        <v>0</v>
      </c>
      <c r="AP1653" s="243" t="s">
        <v>82</v>
      </c>
      <c r="AQ1653" s="414" t="str" cm="1">
        <f t="array" ref="AQ1653">_xlfn.IFS(OR($G1653="公衆街路灯A",$G1653="定額電灯"),$G1653&amp;AP1653,COUNTIF(G1653,"*従量電灯*"),G1653,1,"-")</f>
        <v>-</v>
      </c>
      <c r="AR1653" s="415" t="str" cm="1">
        <f t="array" ref="AR1653">_xlfn.IFS($AN1653=0,"-",OR($AH1653="対象外",$AH1653="-"),"-",OR($G1653="公衆街路灯A",$G1653="定額電灯"),_xlfn.XLOOKUP($AQ1653,削除禁止_電灯料金!$B:$B,削除禁止_電灯料金!$E:$E,0),1,"-")</f>
        <v>-</v>
      </c>
      <c r="AS1653" s="416" t="str" cm="1">
        <f t="array" ref="AS1653">_xlfn.IFS($AR1653="-","-",OR($G1653="公衆街路灯A",$G1653="定額電灯"),_xlfn.XLOOKUP(AQ1653,削除禁止_電灯料金!$B:$B,削除禁止_電灯料金!$D:$D,0),1,"-")</f>
        <v>-</v>
      </c>
      <c r="AT1653" s="415" t="str">
        <f>IFERROR(IF(OR($G1653="公衆街路灯A",$G1653="定額電灯"),"-",ROUND((_xlfn.XLOOKUP($AQ1653,削除禁止_電灯料金!$B:$B,削除禁止_電灯料金!$E:$E)*AM1653/1000*$K1653*$L1653/12),2)),"-")</f>
        <v>-</v>
      </c>
      <c r="AU1653" s="416">
        <f>IFERROR(IF(OR($G1653="公衆街路灯A",$G1653="定額電灯"),"-",ROUND((AM1653/1000*$K1653*$L1653/12)*_xlfn.XLOOKUP($A1653,削除禁止_電灯料金!K:K,削除禁止_電灯料金!M:M,"-"),2)),"-")</f>
        <v>0</v>
      </c>
      <c r="AV1653" s="247">
        <f>IFERROR(IF(OR($G1653="公衆街路灯A",$G1653="定額電灯"),ROUND((((AR1653+AS1653)*AN1653))*12*_xlfn.XLOOKUP($A1653,削除禁止_電灯料金!K:K,削除禁止_電灯料金!N:N),0),ROUND((AT1653+AU1653)*AN1653*12*_xlfn.XLOOKUP($A1653,削除禁止_電灯料金!K:K,削除禁止_電灯料金!N:N),0)),0)</f>
        <v>0</v>
      </c>
      <c r="AW1653" s="145"/>
    </row>
    <row r="1654" spans="1:49" ht="30" customHeight="1">
      <c r="A1654" s="1"/>
      <c r="B1654" s="41"/>
      <c r="C1654" s="248"/>
    </row>
    <row r="1655" spans="1:49" ht="30" customHeight="1">
      <c r="A1655" s="1">
        <v>31</v>
      </c>
      <c r="B1655" s="319" t="s">
        <v>1619</v>
      </c>
      <c r="C1655" s="42"/>
      <c r="D1655" s="4" t="s">
        <v>1620</v>
      </c>
      <c r="E1655" s="43"/>
      <c r="F1655" s="44"/>
      <c r="G1655" s="44"/>
      <c r="H1655" s="45"/>
      <c r="I1655" s="43"/>
      <c r="J1655" s="43"/>
      <c r="K1655" s="43"/>
      <c r="L1655" s="43"/>
      <c r="M1655" s="43"/>
      <c r="N1655" s="46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7"/>
      <c r="AI1655" s="48"/>
      <c r="AJ1655" s="48"/>
      <c r="AK1655" s="47"/>
      <c r="AL1655" s="49"/>
      <c r="AM1655" s="47"/>
      <c r="AN1655" s="47"/>
      <c r="AO1655" s="47"/>
      <c r="AP1655" s="47"/>
      <c r="AQ1655" s="49"/>
      <c r="AR1655" s="47"/>
      <c r="AS1655" s="47"/>
      <c r="AT1655" s="47"/>
      <c r="AU1655" s="47"/>
      <c r="AV1655" s="47"/>
      <c r="AW1655" s="47"/>
    </row>
    <row r="1656" spans="1:49" ht="30" customHeight="1">
      <c r="A1656" s="1">
        <v>31</v>
      </c>
      <c r="B1656" s="319" t="s">
        <v>1619</v>
      </c>
      <c r="C1656" s="42"/>
      <c r="D1656" s="43"/>
      <c r="E1656" s="43"/>
      <c r="F1656" s="44"/>
      <c r="G1656" s="44"/>
      <c r="H1656" s="45"/>
      <c r="I1656" s="43"/>
      <c r="J1656" s="43"/>
      <c r="K1656" s="43"/>
      <c r="L1656" s="43"/>
      <c r="M1656" s="43"/>
      <c r="N1656" s="46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7"/>
      <c r="AI1656" s="50"/>
      <c r="AJ1656" s="48"/>
      <c r="AK1656" s="47"/>
      <c r="AL1656" s="49"/>
      <c r="AM1656" s="47"/>
      <c r="AN1656" s="47"/>
      <c r="AO1656" s="51"/>
      <c r="AP1656" s="47"/>
      <c r="AQ1656" s="49"/>
      <c r="AR1656" s="51"/>
      <c r="AS1656" s="51"/>
      <c r="AT1656" s="51"/>
      <c r="AU1656" s="51"/>
      <c r="AV1656" s="47"/>
      <c r="AW1656" s="47"/>
    </row>
    <row r="1657" spans="1:49" ht="30" customHeight="1">
      <c r="A1657" s="1">
        <v>31</v>
      </c>
      <c r="B1657" s="319" t="s">
        <v>1619</v>
      </c>
      <c r="C1657" s="42"/>
      <c r="D1657" s="52" t="s">
        <v>47</v>
      </c>
      <c r="E1657" s="52"/>
      <c r="F1657" s="53">
        <v>10</v>
      </c>
      <c r="G1657" s="44"/>
      <c r="H1657" s="45"/>
      <c r="I1657" s="54"/>
      <c r="J1657" s="54"/>
      <c r="K1657" s="55"/>
      <c r="L1657" s="46"/>
      <c r="M1657" s="46"/>
      <c r="N1657" s="56"/>
      <c r="O1657" s="56"/>
      <c r="P1657" s="56"/>
      <c r="Q1657" s="56"/>
      <c r="R1657" s="56"/>
      <c r="S1657" s="56"/>
      <c r="T1657" s="56"/>
      <c r="U1657" s="56"/>
      <c r="V1657" s="56"/>
      <c r="W1657" s="56"/>
      <c r="X1657" s="56"/>
      <c r="Y1657" s="56"/>
      <c r="Z1657" s="56"/>
      <c r="AA1657" s="56"/>
      <c r="AB1657" s="56"/>
      <c r="AC1657" s="56"/>
      <c r="AD1657" s="56"/>
      <c r="AE1657" s="56"/>
      <c r="AF1657" s="56"/>
      <c r="AG1657" s="56"/>
      <c r="AH1657" s="47"/>
      <c r="AI1657" s="50"/>
      <c r="AJ1657" s="48"/>
      <c r="AK1657" s="47"/>
      <c r="AL1657" s="49"/>
      <c r="AM1657" s="47"/>
      <c r="AN1657" s="47"/>
      <c r="AO1657" s="47"/>
      <c r="AP1657" s="47"/>
      <c r="AQ1657" s="49"/>
      <c r="AR1657" s="47"/>
      <c r="AS1657" s="47"/>
      <c r="AT1657" s="47"/>
      <c r="AU1657" s="47"/>
      <c r="AV1657" s="47"/>
      <c r="AW1657" s="47"/>
    </row>
    <row r="1658" spans="1:49" ht="30" customHeight="1" thickBot="1">
      <c r="A1658" s="1">
        <v>31</v>
      </c>
      <c r="B1658" s="319" t="s">
        <v>1619</v>
      </c>
      <c r="C1658" s="42"/>
      <c r="D1658" s="57" t="s">
        <v>48</v>
      </c>
      <c r="E1658" s="57"/>
      <c r="F1658" s="58">
        <v>10</v>
      </c>
      <c r="G1658" s="44"/>
      <c r="H1658" s="45"/>
      <c r="I1658" s="54"/>
      <c r="J1658" s="54"/>
      <c r="K1658" s="55"/>
      <c r="L1658" s="46"/>
      <c r="M1658" s="46"/>
      <c r="N1658" s="56"/>
      <c r="O1658" s="56"/>
      <c r="P1658" s="56"/>
      <c r="Q1658" s="56"/>
      <c r="R1658" s="56"/>
      <c r="S1658" s="56"/>
      <c r="T1658" s="56"/>
      <c r="U1658" s="56"/>
      <c r="V1658" s="56"/>
      <c r="W1658" s="56"/>
      <c r="X1658" s="56"/>
      <c r="Y1658" s="56"/>
      <c r="Z1658" s="56"/>
      <c r="AA1658" s="56"/>
      <c r="AB1658" s="56"/>
      <c r="AC1658" s="56"/>
      <c r="AD1658" s="56"/>
      <c r="AE1658" s="56"/>
      <c r="AF1658" s="56"/>
      <c r="AG1658" s="56"/>
      <c r="AH1658" s="47"/>
      <c r="AI1658" s="50"/>
      <c r="AJ1658" s="48"/>
      <c r="AK1658" s="47"/>
      <c r="AL1658" s="49"/>
      <c r="AM1658" s="47"/>
      <c r="AN1658" s="47"/>
      <c r="AO1658" s="47"/>
      <c r="AP1658" s="47"/>
      <c r="AQ1658" s="49"/>
      <c r="AR1658" s="47"/>
      <c r="AS1658" s="47"/>
      <c r="AT1658" s="47"/>
      <c r="AU1658" s="47"/>
      <c r="AV1658" s="47"/>
      <c r="AW1658" s="47"/>
    </row>
    <row r="1659" spans="1:49" ht="30" customHeight="1" thickBot="1">
      <c r="A1659" s="1">
        <v>31</v>
      </c>
      <c r="B1659" s="319" t="s">
        <v>1619</v>
      </c>
      <c r="C1659" s="42"/>
      <c r="D1659" s="59" t="s">
        <v>49</v>
      </c>
      <c r="E1659" s="59"/>
      <c r="F1659" s="60">
        <v>30</v>
      </c>
      <c r="G1659" s="44"/>
      <c r="H1659" s="45"/>
      <c r="I1659" s="61"/>
      <c r="J1659" s="61"/>
      <c r="K1659" s="42"/>
      <c r="L1659" s="42"/>
      <c r="M1659" s="42"/>
      <c r="N1659" s="56"/>
      <c r="O1659" s="56"/>
      <c r="P1659" s="56"/>
      <c r="Q1659" s="56"/>
      <c r="R1659" s="56"/>
      <c r="S1659" s="56"/>
      <c r="T1659" s="56"/>
      <c r="U1659" s="56"/>
      <c r="V1659" s="56"/>
      <c r="W1659" s="56"/>
      <c r="X1659" s="56"/>
      <c r="Y1659" s="56"/>
      <c r="Z1659" s="56"/>
      <c r="AA1659" s="56"/>
      <c r="AB1659" s="56"/>
      <c r="AC1659" s="62"/>
      <c r="AD1659" s="62"/>
      <c r="AE1659" s="63"/>
      <c r="AF1659" s="42"/>
      <c r="AG1659" s="56"/>
      <c r="AH1659" s="47"/>
      <c r="AI1659" s="64" t="s">
        <v>50</v>
      </c>
      <c r="AJ1659" s="48"/>
      <c r="AK1659" s="47"/>
      <c r="AL1659" s="49"/>
      <c r="AM1659" s="47"/>
      <c r="AN1659" s="47"/>
      <c r="AO1659" s="47"/>
      <c r="AP1659" s="47"/>
      <c r="AQ1659" s="49"/>
      <c r="AR1659" s="47"/>
      <c r="AS1659" s="47"/>
      <c r="AT1659" s="47"/>
      <c r="AU1659" s="47"/>
      <c r="AV1659" s="47"/>
      <c r="AW1659" s="65"/>
    </row>
    <row r="1660" spans="1:49" ht="30" customHeight="1" thickBot="1">
      <c r="A1660" s="1">
        <v>31</v>
      </c>
      <c r="B1660" s="319" t="s">
        <v>1619</v>
      </c>
      <c r="C1660" s="42"/>
      <c r="D1660" s="66" t="s">
        <v>51</v>
      </c>
      <c r="E1660" s="66"/>
      <c r="F1660" s="67">
        <v>0.41499999999999998</v>
      </c>
      <c r="G1660" s="44"/>
      <c r="H1660" s="45"/>
      <c r="I1660" s="68"/>
      <c r="J1660" s="68"/>
      <c r="K1660" s="42"/>
      <c r="L1660" s="42"/>
      <c r="M1660" s="42"/>
      <c r="N1660" s="56"/>
      <c r="O1660" s="56"/>
      <c r="P1660" s="56"/>
      <c r="Q1660" s="56"/>
      <c r="R1660" s="56"/>
      <c r="S1660" s="56"/>
      <c r="T1660" s="56"/>
      <c r="U1660" s="56"/>
      <c r="V1660" s="56"/>
      <c r="W1660" s="56"/>
      <c r="X1660" s="56"/>
      <c r="Y1660" s="56"/>
      <c r="Z1660" s="56"/>
      <c r="AA1660" s="56"/>
      <c r="AB1660" s="56"/>
      <c r="AC1660" s="62" t="s">
        <v>52</v>
      </c>
      <c r="AD1660" s="69"/>
      <c r="AE1660" s="70" t="s">
        <v>53</v>
      </c>
      <c r="AF1660" s="69"/>
      <c r="AG1660" s="56"/>
      <c r="AH1660" s="47"/>
      <c r="AI1660" s="48"/>
      <c r="AJ1660" s="48"/>
      <c r="AK1660" s="47"/>
      <c r="AL1660" s="49"/>
      <c r="AM1660" s="47"/>
      <c r="AN1660" s="47"/>
      <c r="AO1660" s="47"/>
      <c r="AP1660" s="47"/>
      <c r="AQ1660" s="49"/>
      <c r="AR1660" s="47" t="s">
        <v>52</v>
      </c>
      <c r="AS1660" s="47"/>
      <c r="AT1660" s="47" t="s">
        <v>53</v>
      </c>
      <c r="AU1660" s="47"/>
      <c r="AV1660" s="47"/>
      <c r="AW1660" s="65"/>
    </row>
    <row r="1661" spans="1:49" ht="30" customHeight="1" thickBot="1">
      <c r="A1661" s="1">
        <v>31</v>
      </c>
      <c r="B1661" s="319" t="s">
        <v>1619</v>
      </c>
      <c r="C1661" s="42"/>
      <c r="D1661" s="71" t="s">
        <v>54</v>
      </c>
      <c r="E1661" s="45"/>
      <c r="F1661" s="45"/>
      <c r="G1661" s="45"/>
      <c r="H1661" s="45"/>
      <c r="I1661" s="45"/>
      <c r="J1661" s="45"/>
      <c r="K1661" s="72"/>
      <c r="L1661" s="72"/>
      <c r="M1661" s="73" t="s">
        <v>55</v>
      </c>
      <c r="N1661" s="74"/>
      <c r="O1661" s="74"/>
      <c r="P1661" s="74"/>
      <c r="Q1661" s="74"/>
      <c r="R1661" s="74"/>
      <c r="S1661" s="74"/>
      <c r="T1661" s="74"/>
      <c r="U1661" s="74"/>
      <c r="V1661" s="74"/>
      <c r="W1661" s="74"/>
      <c r="X1661" s="74"/>
      <c r="Y1661" s="74"/>
      <c r="Z1661" s="74"/>
      <c r="AA1661" s="74"/>
      <c r="AB1661" s="74"/>
      <c r="AC1661" s="75" t="s">
        <v>1</v>
      </c>
      <c r="AD1661" s="76"/>
      <c r="AE1661" s="76" t="s">
        <v>2</v>
      </c>
      <c r="AF1661" s="76"/>
      <c r="AG1661" s="77" t="s">
        <v>56</v>
      </c>
      <c r="AH1661" s="78" t="s">
        <v>57</v>
      </c>
      <c r="AI1661" s="79"/>
      <c r="AJ1661" s="79"/>
      <c r="AK1661" s="80"/>
      <c r="AL1661" s="15"/>
      <c r="AM1661" s="80"/>
      <c r="AN1661" s="80"/>
      <c r="AO1661" s="80"/>
      <c r="AP1661" s="80"/>
      <c r="AQ1661" s="15"/>
      <c r="AR1661" s="78" t="s">
        <v>1</v>
      </c>
      <c r="AS1661" s="81"/>
      <c r="AT1661" s="78" t="s">
        <v>2</v>
      </c>
      <c r="AU1661" s="81"/>
      <c r="AV1661" s="82" t="s">
        <v>56</v>
      </c>
      <c r="AW1661" s="83"/>
    </row>
    <row r="1662" spans="1:49" ht="42" customHeight="1">
      <c r="A1662" s="1">
        <v>31</v>
      </c>
      <c r="B1662" s="319" t="s">
        <v>1619</v>
      </c>
      <c r="C1662" s="42"/>
      <c r="D1662" s="474" t="s">
        <v>4</v>
      </c>
      <c r="E1662" s="476" t="s">
        <v>5</v>
      </c>
      <c r="F1662" s="476" t="s">
        <v>6</v>
      </c>
      <c r="G1662" s="476" t="s">
        <v>58</v>
      </c>
      <c r="H1662" s="476" t="s">
        <v>7</v>
      </c>
      <c r="I1662" s="20" t="s">
        <v>8</v>
      </c>
      <c r="J1662" s="20"/>
      <c r="K1662" s="84" t="s">
        <v>9</v>
      </c>
      <c r="L1662" s="85" t="s">
        <v>59</v>
      </c>
      <c r="M1662" s="478" t="s">
        <v>60</v>
      </c>
      <c r="N1662" s="480" t="s">
        <v>61</v>
      </c>
      <c r="O1662" s="482" t="s">
        <v>62</v>
      </c>
      <c r="P1662" s="482" t="s">
        <v>10</v>
      </c>
      <c r="Q1662" s="484" t="s">
        <v>63</v>
      </c>
      <c r="R1662" s="482" t="s">
        <v>64</v>
      </c>
      <c r="S1662" s="482" t="s">
        <v>65</v>
      </c>
      <c r="T1662" s="482" t="s">
        <v>66</v>
      </c>
      <c r="U1662" s="482" t="s">
        <v>67</v>
      </c>
      <c r="V1662" s="484" t="s">
        <v>11</v>
      </c>
      <c r="W1662" s="251" t="s">
        <v>12</v>
      </c>
      <c r="X1662" s="86" t="s">
        <v>13</v>
      </c>
      <c r="Y1662" s="86" t="s">
        <v>14</v>
      </c>
      <c r="Z1662" s="252" t="s">
        <v>15</v>
      </c>
      <c r="AA1662" s="484" t="s">
        <v>16</v>
      </c>
      <c r="AB1662" s="482" t="s">
        <v>17</v>
      </c>
      <c r="AC1662" s="87" t="s">
        <v>18</v>
      </c>
      <c r="AD1662" s="88" t="s">
        <v>19</v>
      </c>
      <c r="AE1662" s="87" t="s">
        <v>30</v>
      </c>
      <c r="AF1662" s="88" t="s">
        <v>21</v>
      </c>
      <c r="AG1662" s="89" t="s">
        <v>22</v>
      </c>
      <c r="AH1662" s="468" t="s">
        <v>23</v>
      </c>
      <c r="AI1662" s="470" t="s">
        <v>24</v>
      </c>
      <c r="AJ1662" s="470" t="s">
        <v>25</v>
      </c>
      <c r="AK1662" s="470" t="s">
        <v>26</v>
      </c>
      <c r="AL1662" s="91" t="s">
        <v>68</v>
      </c>
      <c r="AM1662" s="90" t="s">
        <v>27</v>
      </c>
      <c r="AN1662" s="92" t="s">
        <v>28</v>
      </c>
      <c r="AO1662" s="93" t="s">
        <v>29</v>
      </c>
      <c r="AP1662" s="28" t="s">
        <v>16</v>
      </c>
      <c r="AQ1662" s="472" t="s">
        <v>17</v>
      </c>
      <c r="AR1662" s="94" t="s">
        <v>18</v>
      </c>
      <c r="AS1662" s="95" t="s">
        <v>19</v>
      </c>
      <c r="AT1662" s="94" t="s">
        <v>30</v>
      </c>
      <c r="AU1662" s="95" t="s">
        <v>21</v>
      </c>
      <c r="AV1662" s="96" t="s">
        <v>31</v>
      </c>
      <c r="AW1662" s="83"/>
    </row>
    <row r="1663" spans="1:49" ht="30" customHeight="1" thickBot="1">
      <c r="A1663" s="1">
        <v>31</v>
      </c>
      <c r="B1663" s="319" t="s">
        <v>1619</v>
      </c>
      <c r="C1663" s="42"/>
      <c r="D1663" s="475"/>
      <c r="E1663" s="477"/>
      <c r="F1663" s="477"/>
      <c r="G1663" s="477"/>
      <c r="H1663" s="477"/>
      <c r="I1663" s="97" t="s">
        <v>69</v>
      </c>
      <c r="J1663" s="97" t="s">
        <v>70</v>
      </c>
      <c r="K1663" s="98" t="s">
        <v>34</v>
      </c>
      <c r="L1663" s="99" t="s">
        <v>35</v>
      </c>
      <c r="M1663" s="479"/>
      <c r="N1663" s="481"/>
      <c r="O1663" s="483"/>
      <c r="P1663" s="483"/>
      <c r="Q1663" s="485"/>
      <c r="R1663" s="483"/>
      <c r="S1663" s="483"/>
      <c r="T1663" s="483"/>
      <c r="U1663" s="483"/>
      <c r="V1663" s="485"/>
      <c r="W1663" s="100" t="s">
        <v>36</v>
      </c>
      <c r="X1663" s="100" t="s">
        <v>37</v>
      </c>
      <c r="Y1663" s="100" t="s">
        <v>38</v>
      </c>
      <c r="Z1663" s="101" t="s">
        <v>39</v>
      </c>
      <c r="AA1663" s="485"/>
      <c r="AB1663" s="483"/>
      <c r="AC1663" s="102" t="s">
        <v>40</v>
      </c>
      <c r="AD1663" s="103" t="s">
        <v>40</v>
      </c>
      <c r="AE1663" s="102" t="s">
        <v>40</v>
      </c>
      <c r="AF1663" s="103" t="s">
        <v>40</v>
      </c>
      <c r="AG1663" s="104">
        <v>10</v>
      </c>
      <c r="AH1663" s="469"/>
      <c r="AI1663" s="471"/>
      <c r="AJ1663" s="471"/>
      <c r="AK1663" s="471"/>
      <c r="AL1663" s="36" t="s">
        <v>41</v>
      </c>
      <c r="AM1663" s="105" t="s">
        <v>42</v>
      </c>
      <c r="AN1663" s="106" t="s">
        <v>43</v>
      </c>
      <c r="AO1663" s="107" t="s">
        <v>39</v>
      </c>
      <c r="AP1663" s="37" t="s">
        <v>44</v>
      </c>
      <c r="AQ1663" s="473"/>
      <c r="AR1663" s="108" t="s">
        <v>40</v>
      </c>
      <c r="AS1663" s="109" t="s">
        <v>40</v>
      </c>
      <c r="AT1663" s="108" t="s">
        <v>40</v>
      </c>
      <c r="AU1663" s="109" t="s">
        <v>40</v>
      </c>
      <c r="AV1663" s="40">
        <v>10</v>
      </c>
      <c r="AW1663" s="83"/>
    </row>
    <row r="1664" spans="1:49" ht="30" customHeight="1">
      <c r="A1664" s="1">
        <v>31</v>
      </c>
      <c r="B1664" s="319" t="s">
        <v>1619</v>
      </c>
      <c r="C1664" s="42"/>
      <c r="D1664" s="253" t="s">
        <v>82</v>
      </c>
      <c r="E1664" s="254" t="s">
        <v>224</v>
      </c>
      <c r="F1664" s="255" t="s">
        <v>1621</v>
      </c>
      <c r="G1664" s="112" t="s">
        <v>73</v>
      </c>
      <c r="H1664" s="113"/>
      <c r="I1664" s="114"/>
      <c r="J1664" s="115"/>
      <c r="K1664" s="116">
        <v>24</v>
      </c>
      <c r="L1664" s="117">
        <v>365</v>
      </c>
      <c r="M1664" s="278" t="s">
        <v>1622</v>
      </c>
      <c r="N1664" s="119" t="s">
        <v>120</v>
      </c>
      <c r="O1664" s="120">
        <v>1</v>
      </c>
      <c r="P1664" s="121" t="s">
        <v>406</v>
      </c>
      <c r="Q1664" s="121">
        <v>0</v>
      </c>
      <c r="R1664" s="121">
        <v>0</v>
      </c>
      <c r="S1664" s="122">
        <v>0</v>
      </c>
      <c r="T1664" s="122">
        <v>0</v>
      </c>
      <c r="U1664" s="122" t="s">
        <v>1623</v>
      </c>
      <c r="V1664" s="123">
        <v>0</v>
      </c>
      <c r="W1664" s="124">
        <v>34</v>
      </c>
      <c r="X1664" s="125">
        <v>2</v>
      </c>
      <c r="Y1664" s="126">
        <v>2</v>
      </c>
      <c r="Z1664" s="127">
        <f t="shared" ref="Z1664:Z1671" si="488">K1664*L1664*W1664*Y1664/12/1000</f>
        <v>49.64</v>
      </c>
      <c r="AA1664" s="121">
        <v>0</v>
      </c>
      <c r="AB1664" s="128" t="s">
        <v>80</v>
      </c>
      <c r="AC1664" s="129" t="s">
        <v>56</v>
      </c>
      <c r="AD1664" s="130" t="s">
        <v>56</v>
      </c>
      <c r="AE1664" s="129" t="s">
        <v>56</v>
      </c>
      <c r="AF1664" s="130">
        <f t="shared" ref="AF1664:AF1671" si="489">$B$2*Z1664/Y1664</f>
        <v>744.6</v>
      </c>
      <c r="AG1664" s="131">
        <f t="shared" ref="AG1664:AG1671" si="490">Y1664*AF1664*120</f>
        <v>178704</v>
      </c>
      <c r="AH1664" s="132" t="s">
        <v>81</v>
      </c>
      <c r="AI1664" s="133"/>
      <c r="AJ1664" s="134"/>
      <c r="AK1664" s="135"/>
      <c r="AL1664" s="136"/>
      <c r="AM1664" s="137"/>
      <c r="AN1664" s="138"/>
      <c r="AO1664" s="139">
        <f t="shared" ref="AO1664:AO1674" si="491">IFERROR((AM1664/1000)*K1664*L1664*AN1664/12,0)</f>
        <v>0</v>
      </c>
      <c r="AP1664" s="140" t="s">
        <v>82</v>
      </c>
      <c r="AQ1664" s="141" t="str" cm="1">
        <f t="array" ref="AQ1664">_xlfn.IFS(OR($G1664="公衆街路灯A",$G1664="定額電灯"),$G1664&amp;AP1664,COUNTIF(G1664,"*従量電灯*"),G1664,1,"-")</f>
        <v>従量電灯</v>
      </c>
      <c r="AR1664" s="142" t="str" cm="1">
        <f t="array" ref="AR1664">_xlfn.IFS($AN1664=0,"-",OR($AH1664="対象外",$AH1664="-"),"-",OR($G1664="公衆街路灯A",$G1664="定額電灯"),_xlfn.XLOOKUP($AQ1664,削除禁止_電灯料金!$B:$B,削除禁止_電灯料金!$E:$E,0),1,"-")</f>
        <v>-</v>
      </c>
      <c r="AS1664" s="143" t="str" cm="1">
        <f t="array" ref="AS1664">_xlfn.IFS($AR1664="-","-",OR($G1664="公衆街路灯A",$G1664="定額電灯"),_xlfn.XLOOKUP(AQ1664,削除禁止_電灯料金!$B:$B,削除禁止_電灯料金!$D:$D,0),1,"-")</f>
        <v>-</v>
      </c>
      <c r="AT1664" s="142">
        <f>IFERROR(IF(OR($G1664="公衆街路灯A",$G1664="定額電灯"),"-",ROUND((_xlfn.XLOOKUP($AQ1664,削除禁止_電灯料金!$B:$B,削除禁止_電灯料金!$E:$E)*AM1664/1000*$K1664*$L1664/12),2)),"-")</f>
        <v>0</v>
      </c>
      <c r="AU1664" s="143">
        <f>IFERROR(IF(OR($G1664="公衆街路灯A",$G1664="定額電灯"),"-",ROUND((AM1664/1000*$K1664*$L1664/12)*_xlfn.XLOOKUP($A1664,削除禁止_電灯料金!K:K,削除禁止_電灯料金!M:M,"-"),2)),"-")</f>
        <v>0</v>
      </c>
      <c r="AV1664" s="144">
        <f>IFERROR(IF(OR($G1664="公衆街路灯A",$G1664="定額電灯"),ROUND((((AR1664+AS1664)*AN1664))*12*_xlfn.XLOOKUP($A1664,削除禁止_電灯料金!K:K,削除禁止_電灯料金!N:N),0),ROUND((AT1664+AU1664)*AN1664*12*_xlfn.XLOOKUP($A1664,削除禁止_電灯料金!K:K,削除禁止_電灯料金!N:N),0)),0)</f>
        <v>0</v>
      </c>
      <c r="AW1664" s="145"/>
    </row>
    <row r="1665" spans="1:49" ht="30" customHeight="1">
      <c r="A1665" s="1">
        <v>31</v>
      </c>
      <c r="B1665" s="319" t="s">
        <v>1619</v>
      </c>
      <c r="C1665" s="42"/>
      <c r="D1665" s="256" t="s">
        <v>82</v>
      </c>
      <c r="E1665" s="257" t="s">
        <v>224</v>
      </c>
      <c r="F1665" s="258" t="s">
        <v>1621</v>
      </c>
      <c r="G1665" s="148" t="s">
        <v>73</v>
      </c>
      <c r="H1665" s="149"/>
      <c r="I1665" s="150"/>
      <c r="J1665" s="151"/>
      <c r="K1665" s="152">
        <v>24</v>
      </c>
      <c r="L1665" s="153">
        <v>365</v>
      </c>
      <c r="M1665" s="281" t="s">
        <v>1624</v>
      </c>
      <c r="N1665" s="119" t="s">
        <v>86</v>
      </c>
      <c r="O1665" s="120">
        <v>1</v>
      </c>
      <c r="P1665" s="155" t="s">
        <v>87</v>
      </c>
      <c r="Q1665" s="155">
        <v>0</v>
      </c>
      <c r="R1665" s="155" t="s">
        <v>1223</v>
      </c>
      <c r="S1665" s="156">
        <v>0</v>
      </c>
      <c r="T1665" s="156">
        <v>0</v>
      </c>
      <c r="U1665" s="156">
        <v>0</v>
      </c>
      <c r="V1665" s="157" t="s">
        <v>90</v>
      </c>
      <c r="W1665" s="158">
        <v>2.7</v>
      </c>
      <c r="X1665" s="159">
        <v>1</v>
      </c>
      <c r="Y1665" s="160">
        <v>1</v>
      </c>
      <c r="Z1665" s="161">
        <f t="shared" si="488"/>
        <v>1.9710000000000001</v>
      </c>
      <c r="AA1665" s="155">
        <v>0</v>
      </c>
      <c r="AB1665" s="162" t="s">
        <v>80</v>
      </c>
      <c r="AC1665" s="163" t="s">
        <v>56</v>
      </c>
      <c r="AD1665" s="164" t="s">
        <v>56</v>
      </c>
      <c r="AE1665" s="163" t="s">
        <v>56</v>
      </c>
      <c r="AF1665" s="164">
        <f t="shared" si="489"/>
        <v>59.13</v>
      </c>
      <c r="AG1665" s="165">
        <f t="shared" si="490"/>
        <v>7095.6</v>
      </c>
      <c r="AH1665" s="166" t="s">
        <v>81</v>
      </c>
      <c r="AI1665" s="167"/>
      <c r="AJ1665" s="168"/>
      <c r="AK1665" s="169"/>
      <c r="AL1665" s="170"/>
      <c r="AM1665" s="171"/>
      <c r="AN1665" s="172"/>
      <c r="AO1665" s="173">
        <f t="shared" si="491"/>
        <v>0</v>
      </c>
      <c r="AP1665" s="174" t="s">
        <v>82</v>
      </c>
      <c r="AQ1665" s="175" t="str" cm="1">
        <f t="array" ref="AQ1665">_xlfn.IFS(OR($G1665="公衆街路灯A",$G1665="定額電灯"),$G1665&amp;AP1665,COUNTIF(G1665,"*従量電灯*"),G1665,1,"-")</f>
        <v>従量電灯</v>
      </c>
      <c r="AR1665" s="176" t="str" cm="1">
        <f t="array" ref="AR1665">_xlfn.IFS($AN1665=0,"-",OR($AH1665="対象外",$AH1665="-"),"-",OR($G1665="公衆街路灯A",$G1665="定額電灯"),_xlfn.XLOOKUP($AQ1665,削除禁止_電灯料金!$B:$B,削除禁止_電灯料金!$E:$E,0),1,"-")</f>
        <v>-</v>
      </c>
      <c r="AS1665" s="177" t="str" cm="1">
        <f t="array" ref="AS1665">_xlfn.IFS($AR1665="-","-",OR($G1665="公衆街路灯A",$G1665="定額電灯"),_xlfn.XLOOKUP(AQ1665,削除禁止_電灯料金!$B:$B,削除禁止_電灯料金!$D:$D,0),1,"-")</f>
        <v>-</v>
      </c>
      <c r="AT1665" s="176">
        <f>IFERROR(IF(OR($G1665="公衆街路灯A",$G1665="定額電灯"),"-",ROUND((_xlfn.XLOOKUP($AQ1665,削除禁止_電灯料金!$B:$B,削除禁止_電灯料金!$E:$E)*AM1665/1000*$K1665*$L1665/12),2)),"-")</f>
        <v>0</v>
      </c>
      <c r="AU1665" s="177">
        <f>IFERROR(IF(OR($G1665="公衆街路灯A",$G1665="定額電灯"),"-",ROUND((AM1665/1000*$K1665*$L1665/12)*_xlfn.XLOOKUP($A1665,削除禁止_電灯料金!K:K,削除禁止_電灯料金!M:M,"-"),2)),"-")</f>
        <v>0</v>
      </c>
      <c r="AV1665" s="178">
        <f>IFERROR(IF(OR($G1665="公衆街路灯A",$G1665="定額電灯"),ROUND((((AR1665+AS1665)*AN1665))*12*_xlfn.XLOOKUP($A1665,削除禁止_電灯料金!K:K,削除禁止_電灯料金!N:N),0),ROUND((AT1665+AU1665)*AN1665*12*_xlfn.XLOOKUP($A1665,削除禁止_電灯料金!K:K,削除禁止_電灯料金!N:N),0)),0)</f>
        <v>0</v>
      </c>
      <c r="AW1665" s="145"/>
    </row>
    <row r="1666" spans="1:49" ht="30" customHeight="1">
      <c r="A1666" s="1">
        <v>31</v>
      </c>
      <c r="B1666" s="319" t="s">
        <v>1619</v>
      </c>
      <c r="C1666" s="42"/>
      <c r="D1666" s="256" t="s">
        <v>82</v>
      </c>
      <c r="E1666" s="257" t="s">
        <v>224</v>
      </c>
      <c r="F1666" s="258" t="s">
        <v>1625</v>
      </c>
      <c r="G1666" s="148" t="s">
        <v>73</v>
      </c>
      <c r="H1666" s="149"/>
      <c r="I1666" s="150"/>
      <c r="J1666" s="151"/>
      <c r="K1666" s="152">
        <v>24</v>
      </c>
      <c r="L1666" s="153">
        <v>365</v>
      </c>
      <c r="M1666" s="281" t="s">
        <v>356</v>
      </c>
      <c r="N1666" s="119" t="s">
        <v>110</v>
      </c>
      <c r="O1666" s="120">
        <v>2</v>
      </c>
      <c r="P1666" s="155" t="s">
        <v>227</v>
      </c>
      <c r="Q1666" s="155">
        <v>0</v>
      </c>
      <c r="R1666" s="155" t="s">
        <v>295</v>
      </c>
      <c r="S1666" s="156">
        <v>0</v>
      </c>
      <c r="T1666" s="156">
        <v>0</v>
      </c>
      <c r="U1666" s="156">
        <v>0</v>
      </c>
      <c r="V1666" s="157">
        <v>0</v>
      </c>
      <c r="W1666" s="158">
        <v>47</v>
      </c>
      <c r="X1666" s="159">
        <v>4</v>
      </c>
      <c r="Y1666" s="160">
        <v>8</v>
      </c>
      <c r="Z1666" s="161">
        <f t="shared" si="488"/>
        <v>274.48</v>
      </c>
      <c r="AA1666" s="155">
        <v>0</v>
      </c>
      <c r="AB1666" s="162" t="s">
        <v>80</v>
      </c>
      <c r="AC1666" s="163" t="s">
        <v>56</v>
      </c>
      <c r="AD1666" s="164" t="s">
        <v>56</v>
      </c>
      <c r="AE1666" s="163" t="s">
        <v>56</v>
      </c>
      <c r="AF1666" s="164">
        <f t="shared" si="489"/>
        <v>1029.3000000000002</v>
      </c>
      <c r="AG1666" s="165">
        <f t="shared" si="490"/>
        <v>988128.00000000023</v>
      </c>
      <c r="AH1666" s="166" t="s">
        <v>113</v>
      </c>
      <c r="AI1666" s="167"/>
      <c r="AJ1666" s="168"/>
      <c r="AK1666" s="169"/>
      <c r="AL1666" s="170"/>
      <c r="AM1666" s="171"/>
      <c r="AN1666" s="172"/>
      <c r="AO1666" s="173">
        <f t="shared" si="491"/>
        <v>0</v>
      </c>
      <c r="AP1666" s="174" t="s">
        <v>82</v>
      </c>
      <c r="AQ1666" s="175" t="str" cm="1">
        <f t="array" ref="AQ1666">_xlfn.IFS(OR($G1666="公衆街路灯A",$G1666="定額電灯"),$G1666&amp;AP1666,COUNTIF(G1666,"*従量電灯*"),G1666,1,"-")</f>
        <v>従量電灯</v>
      </c>
      <c r="AR1666" s="176" t="str" cm="1">
        <f t="array" ref="AR1666">_xlfn.IFS($AN1666=0,"-",OR($AH1666="対象外",$AH1666="-"),"-",OR($G1666="公衆街路灯A",$G1666="定額電灯"),_xlfn.XLOOKUP($AQ1666,削除禁止_電灯料金!$B:$B,削除禁止_電灯料金!$E:$E,0),1,"-")</f>
        <v>-</v>
      </c>
      <c r="AS1666" s="177" t="str" cm="1">
        <f t="array" ref="AS1666">_xlfn.IFS($AR1666="-","-",OR($G1666="公衆街路灯A",$G1666="定額電灯"),_xlfn.XLOOKUP(AQ1666,削除禁止_電灯料金!$B:$B,削除禁止_電灯料金!$D:$D,0),1,"-")</f>
        <v>-</v>
      </c>
      <c r="AT1666" s="176">
        <f>IFERROR(IF(OR($G1666="公衆街路灯A",$G1666="定額電灯"),"-",ROUND((_xlfn.XLOOKUP($AQ1666,削除禁止_電灯料金!$B:$B,削除禁止_電灯料金!$E:$E)*AM1666/1000*$K1666*$L1666/12),2)),"-")</f>
        <v>0</v>
      </c>
      <c r="AU1666" s="177">
        <f>IFERROR(IF(OR($G1666="公衆街路灯A",$G1666="定額電灯"),"-",ROUND((AM1666/1000*$K1666*$L1666/12)*_xlfn.XLOOKUP($A1666,削除禁止_電灯料金!K:K,削除禁止_電灯料金!M:M,"-"),2)),"-")</f>
        <v>0</v>
      </c>
      <c r="AV1666" s="178">
        <f>IFERROR(IF(OR($G1666="公衆街路灯A",$G1666="定額電灯"),ROUND((((AR1666+AS1666)*AN1666))*12*_xlfn.XLOOKUP($A1666,削除禁止_電灯料金!K:K,削除禁止_電灯料金!N:N),0),ROUND((AT1666+AU1666)*AN1666*12*_xlfn.XLOOKUP($A1666,削除禁止_電灯料金!K:K,削除禁止_電灯料金!N:N),0)),0)</f>
        <v>0</v>
      </c>
      <c r="AW1666" s="145"/>
    </row>
    <row r="1667" spans="1:49" ht="30" customHeight="1">
      <c r="A1667" s="1">
        <v>31</v>
      </c>
      <c r="B1667" s="319" t="s">
        <v>1619</v>
      </c>
      <c r="C1667" s="42"/>
      <c r="D1667" s="256" t="s">
        <v>82</v>
      </c>
      <c r="E1667" s="257" t="s">
        <v>224</v>
      </c>
      <c r="F1667" s="258" t="s">
        <v>1625</v>
      </c>
      <c r="G1667" s="148" t="s">
        <v>73</v>
      </c>
      <c r="H1667" s="149"/>
      <c r="I1667" s="150"/>
      <c r="J1667" s="151"/>
      <c r="K1667" s="152">
        <v>24</v>
      </c>
      <c r="L1667" s="153">
        <v>365</v>
      </c>
      <c r="M1667" s="281" t="s">
        <v>799</v>
      </c>
      <c r="N1667" s="119" t="s">
        <v>75</v>
      </c>
      <c r="O1667" s="120">
        <v>2</v>
      </c>
      <c r="P1667" s="155" t="s">
        <v>76</v>
      </c>
      <c r="Q1667" s="155">
        <v>0</v>
      </c>
      <c r="R1667" s="155" t="s">
        <v>793</v>
      </c>
      <c r="S1667" s="156">
        <v>0</v>
      </c>
      <c r="T1667" s="156">
        <v>0</v>
      </c>
      <c r="U1667" s="156" t="s">
        <v>853</v>
      </c>
      <c r="V1667" s="157">
        <v>0</v>
      </c>
      <c r="W1667" s="158">
        <v>35</v>
      </c>
      <c r="X1667" s="159">
        <v>2</v>
      </c>
      <c r="Y1667" s="160">
        <v>4</v>
      </c>
      <c r="Z1667" s="161">
        <f t="shared" si="488"/>
        <v>102.2</v>
      </c>
      <c r="AA1667" s="155">
        <v>0</v>
      </c>
      <c r="AB1667" s="162" t="s">
        <v>80</v>
      </c>
      <c r="AC1667" s="163" t="s">
        <v>56</v>
      </c>
      <c r="AD1667" s="164" t="s">
        <v>56</v>
      </c>
      <c r="AE1667" s="163" t="s">
        <v>56</v>
      </c>
      <c r="AF1667" s="164">
        <f t="shared" si="489"/>
        <v>766.5</v>
      </c>
      <c r="AG1667" s="165">
        <f t="shared" si="490"/>
        <v>367920</v>
      </c>
      <c r="AH1667" s="166" t="s">
        <v>81</v>
      </c>
      <c r="AI1667" s="167"/>
      <c r="AJ1667" s="168"/>
      <c r="AK1667" s="169"/>
      <c r="AL1667" s="170"/>
      <c r="AM1667" s="171"/>
      <c r="AN1667" s="172"/>
      <c r="AO1667" s="173">
        <f t="shared" si="491"/>
        <v>0</v>
      </c>
      <c r="AP1667" s="174" t="s">
        <v>82</v>
      </c>
      <c r="AQ1667" s="175" t="str" cm="1">
        <f t="array" ref="AQ1667">_xlfn.IFS(OR($G1667="公衆街路灯A",$G1667="定額電灯"),$G1667&amp;AP1667,COUNTIF(G1667,"*従量電灯*"),G1667,1,"-")</f>
        <v>従量電灯</v>
      </c>
      <c r="AR1667" s="176" t="str" cm="1">
        <f t="array" ref="AR1667">_xlfn.IFS($AN1667=0,"-",OR($AH1667="対象外",$AH1667="-"),"-",OR($G1667="公衆街路灯A",$G1667="定額電灯"),_xlfn.XLOOKUP($AQ1667,削除禁止_電灯料金!$B:$B,削除禁止_電灯料金!$E:$E,0),1,"-")</f>
        <v>-</v>
      </c>
      <c r="AS1667" s="177" t="str" cm="1">
        <f t="array" ref="AS1667">_xlfn.IFS($AR1667="-","-",OR($G1667="公衆街路灯A",$G1667="定額電灯"),_xlfn.XLOOKUP(AQ1667,削除禁止_電灯料金!$B:$B,削除禁止_電灯料金!$D:$D,0),1,"-")</f>
        <v>-</v>
      </c>
      <c r="AT1667" s="176">
        <f>IFERROR(IF(OR($G1667="公衆街路灯A",$G1667="定額電灯"),"-",ROUND((_xlfn.XLOOKUP($AQ1667,削除禁止_電灯料金!$B:$B,削除禁止_電灯料金!$E:$E)*AM1667/1000*$K1667*$L1667/12),2)),"-")</f>
        <v>0</v>
      </c>
      <c r="AU1667" s="177">
        <f>IFERROR(IF(OR($G1667="公衆街路灯A",$G1667="定額電灯"),"-",ROUND((AM1667/1000*$K1667*$L1667/12)*_xlfn.XLOOKUP($A1667,削除禁止_電灯料金!K:K,削除禁止_電灯料金!M:M,"-"),2)),"-")</f>
        <v>0</v>
      </c>
      <c r="AV1667" s="178">
        <f>IFERROR(IF(OR($G1667="公衆街路灯A",$G1667="定額電灯"),ROUND((((AR1667+AS1667)*AN1667))*12*_xlfn.XLOOKUP($A1667,削除禁止_電灯料金!K:K,削除禁止_電灯料金!N:N),0),ROUND((AT1667+AU1667)*AN1667*12*_xlfn.XLOOKUP($A1667,削除禁止_電灯料金!K:K,削除禁止_電灯料金!N:N),0)),0)</f>
        <v>0</v>
      </c>
      <c r="AW1667" s="145"/>
    </row>
    <row r="1668" spans="1:49" ht="30" customHeight="1">
      <c r="A1668" s="1">
        <v>31</v>
      </c>
      <c r="B1668" s="319" t="s">
        <v>1619</v>
      </c>
      <c r="C1668" s="42"/>
      <c r="D1668" s="256" t="s">
        <v>82</v>
      </c>
      <c r="E1668" s="257" t="s">
        <v>224</v>
      </c>
      <c r="F1668" s="258" t="s">
        <v>1625</v>
      </c>
      <c r="G1668" s="148" t="s">
        <v>73</v>
      </c>
      <c r="H1668" s="149"/>
      <c r="I1668" s="150"/>
      <c r="J1668" s="151"/>
      <c r="K1668" s="152">
        <v>24</v>
      </c>
      <c r="L1668" s="153">
        <v>365</v>
      </c>
      <c r="M1668" s="281" t="s">
        <v>1624</v>
      </c>
      <c r="N1668" s="119" t="s">
        <v>86</v>
      </c>
      <c r="O1668" s="120">
        <v>1</v>
      </c>
      <c r="P1668" s="155" t="s">
        <v>87</v>
      </c>
      <c r="Q1668" s="155">
        <v>0</v>
      </c>
      <c r="R1668" s="155" t="s">
        <v>1223</v>
      </c>
      <c r="S1668" s="156">
        <v>0</v>
      </c>
      <c r="T1668" s="156">
        <v>0</v>
      </c>
      <c r="U1668" s="156">
        <v>0</v>
      </c>
      <c r="V1668" s="157" t="s">
        <v>90</v>
      </c>
      <c r="W1668" s="158">
        <v>2.7</v>
      </c>
      <c r="X1668" s="159">
        <v>1</v>
      </c>
      <c r="Y1668" s="160">
        <v>1</v>
      </c>
      <c r="Z1668" s="161">
        <f t="shared" si="488"/>
        <v>1.9710000000000001</v>
      </c>
      <c r="AA1668" s="155">
        <v>0</v>
      </c>
      <c r="AB1668" s="162" t="s">
        <v>80</v>
      </c>
      <c r="AC1668" s="163" t="s">
        <v>56</v>
      </c>
      <c r="AD1668" s="164" t="s">
        <v>56</v>
      </c>
      <c r="AE1668" s="163" t="s">
        <v>56</v>
      </c>
      <c r="AF1668" s="164">
        <f t="shared" si="489"/>
        <v>59.13</v>
      </c>
      <c r="AG1668" s="165">
        <f t="shared" si="490"/>
        <v>7095.6</v>
      </c>
      <c r="AH1668" s="166" t="s">
        <v>81</v>
      </c>
      <c r="AI1668" s="167"/>
      <c r="AJ1668" s="168"/>
      <c r="AK1668" s="169"/>
      <c r="AL1668" s="170"/>
      <c r="AM1668" s="171"/>
      <c r="AN1668" s="172"/>
      <c r="AO1668" s="173">
        <f t="shared" si="491"/>
        <v>0</v>
      </c>
      <c r="AP1668" s="174" t="s">
        <v>82</v>
      </c>
      <c r="AQ1668" s="175" t="str" cm="1">
        <f t="array" ref="AQ1668">_xlfn.IFS(OR($G1668="公衆街路灯A",$G1668="定額電灯"),$G1668&amp;AP1668,COUNTIF(G1668,"*従量電灯*"),G1668,1,"-")</f>
        <v>従量電灯</v>
      </c>
      <c r="AR1668" s="176" t="str" cm="1">
        <f t="array" ref="AR1668">_xlfn.IFS($AN1668=0,"-",OR($AH1668="対象外",$AH1668="-"),"-",OR($G1668="公衆街路灯A",$G1668="定額電灯"),_xlfn.XLOOKUP($AQ1668,削除禁止_電灯料金!$B:$B,削除禁止_電灯料金!$E:$E,0),1,"-")</f>
        <v>-</v>
      </c>
      <c r="AS1668" s="177" t="str" cm="1">
        <f t="array" ref="AS1668">_xlfn.IFS($AR1668="-","-",OR($G1668="公衆街路灯A",$G1668="定額電灯"),_xlfn.XLOOKUP(AQ1668,削除禁止_電灯料金!$B:$B,削除禁止_電灯料金!$D:$D,0),1,"-")</f>
        <v>-</v>
      </c>
      <c r="AT1668" s="176">
        <f>IFERROR(IF(OR($G1668="公衆街路灯A",$G1668="定額電灯"),"-",ROUND((_xlfn.XLOOKUP($AQ1668,削除禁止_電灯料金!$B:$B,削除禁止_電灯料金!$E:$E)*AM1668/1000*$K1668*$L1668/12),2)),"-")</f>
        <v>0</v>
      </c>
      <c r="AU1668" s="177">
        <f>IFERROR(IF(OR($G1668="公衆街路灯A",$G1668="定額電灯"),"-",ROUND((AM1668/1000*$K1668*$L1668/12)*_xlfn.XLOOKUP($A1668,削除禁止_電灯料金!K:K,削除禁止_電灯料金!M:M,"-"),2)),"-")</f>
        <v>0</v>
      </c>
      <c r="AV1668" s="178">
        <f>IFERROR(IF(OR($G1668="公衆街路灯A",$G1668="定額電灯"),ROUND((((AR1668+AS1668)*AN1668))*12*_xlfn.XLOOKUP($A1668,削除禁止_電灯料金!K:K,削除禁止_電灯料金!N:N),0),ROUND((AT1668+AU1668)*AN1668*12*_xlfn.XLOOKUP($A1668,削除禁止_電灯料金!K:K,削除禁止_電灯料金!N:N),0)),0)</f>
        <v>0</v>
      </c>
      <c r="AW1668" s="145"/>
    </row>
    <row r="1669" spans="1:49" ht="30" customHeight="1">
      <c r="A1669" s="1">
        <v>31</v>
      </c>
      <c r="B1669" s="319" t="s">
        <v>1619</v>
      </c>
      <c r="C1669" s="42"/>
      <c r="D1669" s="256" t="s">
        <v>82</v>
      </c>
      <c r="E1669" s="257" t="s">
        <v>252</v>
      </c>
      <c r="F1669" s="258" t="s">
        <v>1621</v>
      </c>
      <c r="G1669" s="148" t="s">
        <v>73</v>
      </c>
      <c r="H1669" s="149"/>
      <c r="I1669" s="150"/>
      <c r="J1669" s="151"/>
      <c r="K1669" s="152">
        <v>24</v>
      </c>
      <c r="L1669" s="153">
        <v>365</v>
      </c>
      <c r="M1669" s="281" t="s">
        <v>799</v>
      </c>
      <c r="N1669" s="119" t="s">
        <v>75</v>
      </c>
      <c r="O1669" s="120">
        <v>2</v>
      </c>
      <c r="P1669" s="155" t="s">
        <v>76</v>
      </c>
      <c r="Q1669" s="155">
        <v>0</v>
      </c>
      <c r="R1669" s="155" t="s">
        <v>793</v>
      </c>
      <c r="S1669" s="156">
        <v>0</v>
      </c>
      <c r="T1669" s="156">
        <v>0</v>
      </c>
      <c r="U1669" s="156" t="s">
        <v>853</v>
      </c>
      <c r="V1669" s="157">
        <v>0</v>
      </c>
      <c r="W1669" s="158">
        <v>35</v>
      </c>
      <c r="X1669" s="159">
        <v>4</v>
      </c>
      <c r="Y1669" s="160">
        <v>8</v>
      </c>
      <c r="Z1669" s="161">
        <f t="shared" si="488"/>
        <v>204.4</v>
      </c>
      <c r="AA1669" s="155">
        <v>0</v>
      </c>
      <c r="AB1669" s="162" t="s">
        <v>80</v>
      </c>
      <c r="AC1669" s="163" t="s">
        <v>56</v>
      </c>
      <c r="AD1669" s="164" t="s">
        <v>56</v>
      </c>
      <c r="AE1669" s="163" t="s">
        <v>56</v>
      </c>
      <c r="AF1669" s="164">
        <f t="shared" si="489"/>
        <v>766.5</v>
      </c>
      <c r="AG1669" s="165">
        <f t="shared" si="490"/>
        <v>735840</v>
      </c>
      <c r="AH1669" s="166" t="s">
        <v>81</v>
      </c>
      <c r="AI1669" s="167"/>
      <c r="AJ1669" s="168"/>
      <c r="AK1669" s="169"/>
      <c r="AL1669" s="170"/>
      <c r="AM1669" s="171"/>
      <c r="AN1669" s="172"/>
      <c r="AO1669" s="173">
        <f t="shared" si="491"/>
        <v>0</v>
      </c>
      <c r="AP1669" s="174" t="s">
        <v>82</v>
      </c>
      <c r="AQ1669" s="175" t="str" cm="1">
        <f t="array" ref="AQ1669">_xlfn.IFS(OR($G1669="公衆街路灯A",$G1669="定額電灯"),$G1669&amp;AP1669,COUNTIF(G1669,"*従量電灯*"),G1669,1,"-")</f>
        <v>従量電灯</v>
      </c>
      <c r="AR1669" s="176" t="str" cm="1">
        <f t="array" ref="AR1669">_xlfn.IFS($AN1669=0,"-",OR($AH1669="対象外",$AH1669="-"),"-",OR($G1669="公衆街路灯A",$G1669="定額電灯"),_xlfn.XLOOKUP($AQ1669,削除禁止_電灯料金!$B:$B,削除禁止_電灯料金!$E:$E,0),1,"-")</f>
        <v>-</v>
      </c>
      <c r="AS1669" s="177" t="str" cm="1">
        <f t="array" ref="AS1669">_xlfn.IFS($AR1669="-","-",OR($G1669="公衆街路灯A",$G1669="定額電灯"),_xlfn.XLOOKUP(AQ1669,削除禁止_電灯料金!$B:$B,削除禁止_電灯料金!$D:$D,0),1,"-")</f>
        <v>-</v>
      </c>
      <c r="AT1669" s="176">
        <f>IFERROR(IF(OR($G1669="公衆街路灯A",$G1669="定額電灯"),"-",ROUND((_xlfn.XLOOKUP($AQ1669,削除禁止_電灯料金!$B:$B,削除禁止_電灯料金!$E:$E)*AM1669/1000*$K1669*$L1669/12),2)),"-")</f>
        <v>0</v>
      </c>
      <c r="AU1669" s="177">
        <f>IFERROR(IF(OR($G1669="公衆街路灯A",$G1669="定額電灯"),"-",ROUND((AM1669/1000*$K1669*$L1669/12)*_xlfn.XLOOKUP($A1669,削除禁止_電灯料金!K:K,削除禁止_電灯料金!M:M,"-"),2)),"-")</f>
        <v>0</v>
      </c>
      <c r="AV1669" s="178">
        <f>IFERROR(IF(OR($G1669="公衆街路灯A",$G1669="定額電灯"),ROUND((((AR1669+AS1669)*AN1669))*12*_xlfn.XLOOKUP($A1669,削除禁止_電灯料金!K:K,削除禁止_電灯料金!N:N),0),ROUND((AT1669+AU1669)*AN1669*12*_xlfn.XLOOKUP($A1669,削除禁止_電灯料金!K:K,削除禁止_電灯料金!N:N),0)),0)</f>
        <v>0</v>
      </c>
      <c r="AW1669" s="145"/>
    </row>
    <row r="1670" spans="1:49" ht="30" customHeight="1">
      <c r="A1670" s="1">
        <v>31</v>
      </c>
      <c r="B1670" s="319" t="s">
        <v>1619</v>
      </c>
      <c r="C1670" s="42"/>
      <c r="D1670" s="256" t="s">
        <v>82</v>
      </c>
      <c r="E1670" s="257" t="s">
        <v>252</v>
      </c>
      <c r="F1670" s="258" t="s">
        <v>1621</v>
      </c>
      <c r="G1670" s="148" t="s">
        <v>73</v>
      </c>
      <c r="H1670" s="149"/>
      <c r="I1670" s="150"/>
      <c r="J1670" s="151"/>
      <c r="K1670" s="152">
        <v>24</v>
      </c>
      <c r="L1670" s="153">
        <v>365</v>
      </c>
      <c r="M1670" s="281" t="s">
        <v>1624</v>
      </c>
      <c r="N1670" s="119" t="s">
        <v>86</v>
      </c>
      <c r="O1670" s="120">
        <v>1</v>
      </c>
      <c r="P1670" s="155" t="s">
        <v>87</v>
      </c>
      <c r="Q1670" s="155">
        <v>0</v>
      </c>
      <c r="R1670" s="155" t="s">
        <v>1223</v>
      </c>
      <c r="S1670" s="156">
        <v>0</v>
      </c>
      <c r="T1670" s="156">
        <v>0</v>
      </c>
      <c r="U1670" s="156">
        <v>0</v>
      </c>
      <c r="V1670" s="157" t="s">
        <v>90</v>
      </c>
      <c r="W1670" s="158">
        <v>2.7</v>
      </c>
      <c r="X1670" s="159">
        <v>1</v>
      </c>
      <c r="Y1670" s="160">
        <v>1</v>
      </c>
      <c r="Z1670" s="161">
        <f t="shared" si="488"/>
        <v>1.9710000000000001</v>
      </c>
      <c r="AA1670" s="155">
        <v>0</v>
      </c>
      <c r="AB1670" s="162" t="s">
        <v>80</v>
      </c>
      <c r="AC1670" s="163" t="s">
        <v>56</v>
      </c>
      <c r="AD1670" s="164" t="s">
        <v>56</v>
      </c>
      <c r="AE1670" s="163" t="s">
        <v>56</v>
      </c>
      <c r="AF1670" s="164">
        <f t="shared" si="489"/>
        <v>59.13</v>
      </c>
      <c r="AG1670" s="165">
        <f t="shared" si="490"/>
        <v>7095.6</v>
      </c>
      <c r="AH1670" s="166" t="s">
        <v>81</v>
      </c>
      <c r="AI1670" s="167"/>
      <c r="AJ1670" s="168"/>
      <c r="AK1670" s="169"/>
      <c r="AL1670" s="170"/>
      <c r="AM1670" s="171"/>
      <c r="AN1670" s="172"/>
      <c r="AO1670" s="173">
        <f t="shared" si="491"/>
        <v>0</v>
      </c>
      <c r="AP1670" s="174" t="s">
        <v>82</v>
      </c>
      <c r="AQ1670" s="175" t="str" cm="1">
        <f t="array" ref="AQ1670">_xlfn.IFS(OR($G1670="公衆街路灯A",$G1670="定額電灯"),$G1670&amp;AP1670,COUNTIF(G1670,"*従量電灯*"),G1670,1,"-")</f>
        <v>従量電灯</v>
      </c>
      <c r="AR1670" s="176" t="str" cm="1">
        <f t="array" ref="AR1670">_xlfn.IFS($AN1670=0,"-",OR($AH1670="対象外",$AH1670="-"),"-",OR($G1670="公衆街路灯A",$G1670="定額電灯"),_xlfn.XLOOKUP($AQ1670,削除禁止_電灯料金!$B:$B,削除禁止_電灯料金!$E:$E,0),1,"-")</f>
        <v>-</v>
      </c>
      <c r="AS1670" s="177" t="str" cm="1">
        <f t="array" ref="AS1670">_xlfn.IFS($AR1670="-","-",OR($G1670="公衆街路灯A",$G1670="定額電灯"),_xlfn.XLOOKUP(AQ1670,削除禁止_電灯料金!$B:$B,削除禁止_電灯料金!$D:$D,0),1,"-")</f>
        <v>-</v>
      </c>
      <c r="AT1670" s="176">
        <f>IFERROR(IF(OR($G1670="公衆街路灯A",$G1670="定額電灯"),"-",ROUND((_xlfn.XLOOKUP($AQ1670,削除禁止_電灯料金!$B:$B,削除禁止_電灯料金!$E:$E)*AM1670/1000*$K1670*$L1670/12),2)),"-")</f>
        <v>0</v>
      </c>
      <c r="AU1670" s="177">
        <f>IFERROR(IF(OR($G1670="公衆街路灯A",$G1670="定額電灯"),"-",ROUND((AM1670/1000*$K1670*$L1670/12)*_xlfn.XLOOKUP($A1670,削除禁止_電灯料金!K:K,削除禁止_電灯料金!M:M,"-"),2)),"-")</f>
        <v>0</v>
      </c>
      <c r="AV1670" s="178">
        <f>IFERROR(IF(OR($G1670="公衆街路灯A",$G1670="定額電灯"),ROUND((((AR1670+AS1670)*AN1670))*12*_xlfn.XLOOKUP($A1670,削除禁止_電灯料金!K:K,削除禁止_電灯料金!N:N),0),ROUND((AT1670+AU1670)*AN1670*12*_xlfn.XLOOKUP($A1670,削除禁止_電灯料金!K:K,削除禁止_電灯料金!N:N),0)),0)</f>
        <v>0</v>
      </c>
      <c r="AW1670" s="145"/>
    </row>
    <row r="1671" spans="1:49" ht="30" customHeight="1">
      <c r="A1671" s="1">
        <v>31</v>
      </c>
      <c r="B1671" s="319" t="s">
        <v>1619</v>
      </c>
      <c r="C1671" s="42"/>
      <c r="D1671" s="256" t="s">
        <v>82</v>
      </c>
      <c r="E1671" s="257" t="s">
        <v>252</v>
      </c>
      <c r="F1671" s="258" t="s">
        <v>1625</v>
      </c>
      <c r="G1671" s="148" t="s">
        <v>73</v>
      </c>
      <c r="H1671" s="149"/>
      <c r="I1671" s="150"/>
      <c r="J1671" s="151"/>
      <c r="K1671" s="152">
        <v>24</v>
      </c>
      <c r="L1671" s="153">
        <v>365</v>
      </c>
      <c r="M1671" s="281" t="s">
        <v>799</v>
      </c>
      <c r="N1671" s="119" t="s">
        <v>75</v>
      </c>
      <c r="O1671" s="120">
        <v>2</v>
      </c>
      <c r="P1671" s="155" t="s">
        <v>76</v>
      </c>
      <c r="Q1671" s="155">
        <v>0</v>
      </c>
      <c r="R1671" s="155" t="s">
        <v>793</v>
      </c>
      <c r="S1671" s="156">
        <v>0</v>
      </c>
      <c r="T1671" s="156">
        <v>0</v>
      </c>
      <c r="U1671" s="156" t="s">
        <v>853</v>
      </c>
      <c r="V1671" s="157">
        <v>0</v>
      </c>
      <c r="W1671" s="158">
        <v>35</v>
      </c>
      <c r="X1671" s="159">
        <v>2</v>
      </c>
      <c r="Y1671" s="160">
        <v>4</v>
      </c>
      <c r="Z1671" s="161">
        <f t="shared" si="488"/>
        <v>102.2</v>
      </c>
      <c r="AA1671" s="155">
        <v>0</v>
      </c>
      <c r="AB1671" s="162" t="s">
        <v>80</v>
      </c>
      <c r="AC1671" s="163" t="s">
        <v>56</v>
      </c>
      <c r="AD1671" s="164" t="s">
        <v>56</v>
      </c>
      <c r="AE1671" s="163" t="s">
        <v>56</v>
      </c>
      <c r="AF1671" s="164">
        <f t="shared" si="489"/>
        <v>766.5</v>
      </c>
      <c r="AG1671" s="165">
        <f t="shared" si="490"/>
        <v>367920</v>
      </c>
      <c r="AH1671" s="166" t="s">
        <v>81</v>
      </c>
      <c r="AI1671" s="167"/>
      <c r="AJ1671" s="168"/>
      <c r="AK1671" s="169"/>
      <c r="AL1671" s="170"/>
      <c r="AM1671" s="171"/>
      <c r="AN1671" s="172"/>
      <c r="AO1671" s="173">
        <f t="shared" si="491"/>
        <v>0</v>
      </c>
      <c r="AP1671" s="174" t="s">
        <v>82</v>
      </c>
      <c r="AQ1671" s="175" t="str" cm="1">
        <f t="array" ref="AQ1671">_xlfn.IFS(OR($G1671="公衆街路灯A",$G1671="定額電灯"),$G1671&amp;AP1671,COUNTIF(G1671,"*従量電灯*"),G1671,1,"-")</f>
        <v>従量電灯</v>
      </c>
      <c r="AR1671" s="176" t="str" cm="1">
        <f t="array" ref="AR1671">_xlfn.IFS($AN1671=0,"-",OR($AH1671="対象外",$AH1671="-"),"-",OR($G1671="公衆街路灯A",$G1671="定額電灯"),_xlfn.XLOOKUP($AQ1671,削除禁止_電灯料金!$B:$B,削除禁止_電灯料金!$E:$E,0),1,"-")</f>
        <v>-</v>
      </c>
      <c r="AS1671" s="177" t="str" cm="1">
        <f t="array" ref="AS1671">_xlfn.IFS($AR1671="-","-",OR($G1671="公衆街路灯A",$G1671="定額電灯"),_xlfn.XLOOKUP(AQ1671,削除禁止_電灯料金!$B:$B,削除禁止_電灯料金!$D:$D,0),1,"-")</f>
        <v>-</v>
      </c>
      <c r="AT1671" s="176">
        <f>IFERROR(IF(OR($G1671="公衆街路灯A",$G1671="定額電灯"),"-",ROUND((_xlfn.XLOOKUP($AQ1671,削除禁止_電灯料金!$B:$B,削除禁止_電灯料金!$E:$E)*AM1671/1000*$K1671*$L1671/12),2)),"-")</f>
        <v>0</v>
      </c>
      <c r="AU1671" s="177">
        <f>IFERROR(IF(OR($G1671="公衆街路灯A",$G1671="定額電灯"),"-",ROUND((AM1671/1000*$K1671*$L1671/12)*_xlfn.XLOOKUP($A1671,削除禁止_電灯料金!K:K,削除禁止_電灯料金!M:M,"-"),2)),"-")</f>
        <v>0</v>
      </c>
      <c r="AV1671" s="178">
        <f>IFERROR(IF(OR($G1671="公衆街路灯A",$G1671="定額電灯"),ROUND((((AR1671+AS1671)*AN1671))*12*_xlfn.XLOOKUP($A1671,削除禁止_電灯料金!K:K,削除禁止_電灯料金!N:N),0),ROUND((AT1671+AU1671)*AN1671*12*_xlfn.XLOOKUP($A1671,削除禁止_電灯料金!K:K,削除禁止_電灯料金!N:N),0)),0)</f>
        <v>0</v>
      </c>
      <c r="AW1671" s="145"/>
    </row>
    <row r="1672" spans="1:49" ht="30" customHeight="1">
      <c r="A1672" s="1">
        <v>31</v>
      </c>
      <c r="B1672" s="319" t="s">
        <v>1619</v>
      </c>
      <c r="C1672" s="42"/>
      <c r="D1672" s="146"/>
      <c r="E1672" s="147" t="s">
        <v>219</v>
      </c>
      <c r="F1672" s="148" t="s">
        <v>219</v>
      </c>
      <c r="G1672" s="148"/>
      <c r="H1672" s="149"/>
      <c r="I1672" s="150"/>
      <c r="J1672" s="151"/>
      <c r="K1672" s="213"/>
      <c r="L1672" s="214"/>
      <c r="M1672" s="179" t="s">
        <v>82</v>
      </c>
      <c r="N1672" s="119">
        <v>0</v>
      </c>
      <c r="O1672" s="120">
        <v>0</v>
      </c>
      <c r="P1672" s="155">
        <v>0</v>
      </c>
      <c r="Q1672" s="155">
        <v>0</v>
      </c>
      <c r="R1672" s="155">
        <v>0</v>
      </c>
      <c r="S1672" s="156">
        <v>0</v>
      </c>
      <c r="T1672" s="156">
        <v>0</v>
      </c>
      <c r="U1672" s="156">
        <v>0</v>
      </c>
      <c r="V1672" s="157">
        <v>0</v>
      </c>
      <c r="W1672" s="158">
        <v>0</v>
      </c>
      <c r="X1672" s="159"/>
      <c r="Y1672" s="160">
        <v>0</v>
      </c>
      <c r="Z1672" s="161">
        <v>0</v>
      </c>
      <c r="AA1672" s="155">
        <v>0</v>
      </c>
      <c r="AB1672" s="162" t="s">
        <v>56</v>
      </c>
      <c r="AC1672" s="163" t="s">
        <v>56</v>
      </c>
      <c r="AD1672" s="164" t="s">
        <v>56</v>
      </c>
      <c r="AE1672" s="163" t="s">
        <v>56</v>
      </c>
      <c r="AF1672" s="164" t="s">
        <v>56</v>
      </c>
      <c r="AG1672" s="165">
        <v>0</v>
      </c>
      <c r="AH1672" s="166" t="s">
        <v>56</v>
      </c>
      <c r="AI1672" s="167"/>
      <c r="AJ1672" s="168"/>
      <c r="AK1672" s="169"/>
      <c r="AL1672" s="170"/>
      <c r="AM1672" s="171"/>
      <c r="AN1672" s="172"/>
      <c r="AO1672" s="173">
        <f t="shared" si="491"/>
        <v>0</v>
      </c>
      <c r="AP1672" s="174" t="s">
        <v>82</v>
      </c>
      <c r="AQ1672" s="175" t="str" cm="1">
        <f t="array" ref="AQ1672">_xlfn.IFS(OR($G1672="公衆街路灯A",$G1672="定額電灯"),$G1672&amp;AP1672,COUNTIF(G1672,"*従量電灯*"),G1672,1,"-")</f>
        <v>-</v>
      </c>
      <c r="AR1672" s="176" t="str" cm="1">
        <f t="array" ref="AR1672">_xlfn.IFS($AN1672=0,"-",OR($AH1672="対象外",$AH1672="-"),"-",OR($G1672="公衆街路灯A",$G1672="定額電灯"),_xlfn.XLOOKUP($AQ1672,削除禁止_電灯料金!$B:$B,削除禁止_電灯料金!$E:$E,0),1,"-")</f>
        <v>-</v>
      </c>
      <c r="AS1672" s="177" t="str" cm="1">
        <f t="array" ref="AS1672">_xlfn.IFS($AR1672="-","-",OR($G1672="公衆街路灯A",$G1672="定額電灯"),_xlfn.XLOOKUP(AQ1672,削除禁止_電灯料金!$B:$B,削除禁止_電灯料金!$D:$D,0),1,"-")</f>
        <v>-</v>
      </c>
      <c r="AT1672" s="176" t="str">
        <f>IFERROR(IF(OR($G1672="公衆街路灯A",$G1672="定額電灯"),"-",ROUND((_xlfn.XLOOKUP($AQ1672,削除禁止_電灯料金!$B:$B,削除禁止_電灯料金!$E:$E)*AM1672/1000*$K1672*$L1672/12),2)),"-")</f>
        <v>-</v>
      </c>
      <c r="AU1672" s="177">
        <f>IFERROR(IF(OR($G1672="公衆街路灯A",$G1672="定額電灯"),"-",ROUND((AM1672/1000*$K1672*$L1672/12)*_xlfn.XLOOKUP($A1672,削除禁止_電灯料金!K:K,削除禁止_電灯料金!M:M,"-"),2)),"-")</f>
        <v>0</v>
      </c>
      <c r="AV1672" s="178">
        <f>IFERROR(IF(OR($G1672="公衆街路灯A",$G1672="定額電灯"),ROUND((((AR1672+AS1672)*AN1672))*12*_xlfn.XLOOKUP($A1672,削除禁止_電灯料金!K:K,削除禁止_電灯料金!N:N),0),ROUND((AT1672+AU1672)*AN1672*12*_xlfn.XLOOKUP($A1672,削除禁止_電灯料金!K:K,削除禁止_電灯料金!N:N),0)),0)</f>
        <v>0</v>
      </c>
      <c r="AW1672" s="145"/>
    </row>
    <row r="1673" spans="1:49" ht="30" customHeight="1">
      <c r="A1673" s="1">
        <v>31</v>
      </c>
      <c r="B1673" s="319" t="s">
        <v>1619</v>
      </c>
      <c r="C1673" s="42"/>
      <c r="D1673" s="146"/>
      <c r="E1673" s="147" t="s">
        <v>219</v>
      </c>
      <c r="F1673" s="148" t="s">
        <v>219</v>
      </c>
      <c r="G1673" s="148"/>
      <c r="H1673" s="149"/>
      <c r="I1673" s="150"/>
      <c r="J1673" s="151"/>
      <c r="K1673" s="213"/>
      <c r="L1673" s="214"/>
      <c r="M1673" s="179" t="s">
        <v>82</v>
      </c>
      <c r="N1673" s="119">
        <v>0</v>
      </c>
      <c r="O1673" s="120">
        <v>0</v>
      </c>
      <c r="P1673" s="155">
        <v>0</v>
      </c>
      <c r="Q1673" s="155">
        <v>0</v>
      </c>
      <c r="R1673" s="155">
        <v>0</v>
      </c>
      <c r="S1673" s="156">
        <v>0</v>
      </c>
      <c r="T1673" s="156">
        <v>0</v>
      </c>
      <c r="U1673" s="156">
        <v>0</v>
      </c>
      <c r="V1673" s="157">
        <v>0</v>
      </c>
      <c r="W1673" s="158">
        <v>0</v>
      </c>
      <c r="X1673" s="159"/>
      <c r="Y1673" s="160">
        <v>0</v>
      </c>
      <c r="Z1673" s="161">
        <v>0</v>
      </c>
      <c r="AA1673" s="155">
        <v>0</v>
      </c>
      <c r="AB1673" s="162" t="s">
        <v>56</v>
      </c>
      <c r="AC1673" s="163" t="s">
        <v>56</v>
      </c>
      <c r="AD1673" s="164" t="s">
        <v>56</v>
      </c>
      <c r="AE1673" s="163" t="s">
        <v>56</v>
      </c>
      <c r="AF1673" s="164" t="s">
        <v>56</v>
      </c>
      <c r="AG1673" s="165">
        <v>0</v>
      </c>
      <c r="AH1673" s="166" t="s">
        <v>56</v>
      </c>
      <c r="AI1673" s="167"/>
      <c r="AJ1673" s="168"/>
      <c r="AK1673" s="169"/>
      <c r="AL1673" s="170"/>
      <c r="AM1673" s="171"/>
      <c r="AN1673" s="172"/>
      <c r="AO1673" s="173">
        <f t="shared" si="491"/>
        <v>0</v>
      </c>
      <c r="AP1673" s="174" t="s">
        <v>82</v>
      </c>
      <c r="AQ1673" s="175" t="str" cm="1">
        <f t="array" ref="AQ1673">_xlfn.IFS(OR($G1673="公衆街路灯A",$G1673="定額電灯"),$G1673&amp;AP1673,COUNTIF(G1673,"*従量電灯*"),G1673,1,"-")</f>
        <v>-</v>
      </c>
      <c r="AR1673" s="176" t="str" cm="1">
        <f t="array" ref="AR1673">_xlfn.IFS($AN1673=0,"-",OR($AH1673="対象外",$AH1673="-"),"-",OR($G1673="公衆街路灯A",$G1673="定額電灯"),_xlfn.XLOOKUP($AQ1673,削除禁止_電灯料金!$B:$B,削除禁止_電灯料金!$E:$E,0),1,"-")</f>
        <v>-</v>
      </c>
      <c r="AS1673" s="177" t="str" cm="1">
        <f t="array" ref="AS1673">_xlfn.IFS($AR1673="-","-",OR($G1673="公衆街路灯A",$G1673="定額電灯"),_xlfn.XLOOKUP(AQ1673,削除禁止_電灯料金!$B:$B,削除禁止_電灯料金!$D:$D,0),1,"-")</f>
        <v>-</v>
      </c>
      <c r="AT1673" s="176" t="str">
        <f>IFERROR(IF(OR($G1673="公衆街路灯A",$G1673="定額電灯"),"-",ROUND((_xlfn.XLOOKUP($AQ1673,削除禁止_電灯料金!$B:$B,削除禁止_電灯料金!$E:$E)*AM1673/1000*$K1673*$L1673/12),2)),"-")</f>
        <v>-</v>
      </c>
      <c r="AU1673" s="177">
        <f>IFERROR(IF(OR($G1673="公衆街路灯A",$G1673="定額電灯"),"-",ROUND((AM1673/1000*$K1673*$L1673/12)*_xlfn.XLOOKUP($A1673,削除禁止_電灯料金!K:K,削除禁止_電灯料金!M:M,"-"),2)),"-")</f>
        <v>0</v>
      </c>
      <c r="AV1673" s="178">
        <f>IFERROR(IF(OR($G1673="公衆街路灯A",$G1673="定額電灯"),ROUND((((AR1673+AS1673)*AN1673))*12*_xlfn.XLOOKUP($A1673,削除禁止_電灯料金!K:K,削除禁止_電灯料金!N:N),0),ROUND((AT1673+AU1673)*AN1673*12*_xlfn.XLOOKUP($A1673,削除禁止_電灯料金!K:K,削除禁止_電灯料金!N:N),0)),0)</f>
        <v>0</v>
      </c>
      <c r="AW1673" s="145"/>
    </row>
    <row r="1674" spans="1:49" ht="30" customHeight="1" thickBot="1">
      <c r="A1674" s="1">
        <v>31</v>
      </c>
      <c r="B1674" s="319" t="s">
        <v>1619</v>
      </c>
      <c r="C1674" s="42"/>
      <c r="D1674" s="215"/>
      <c r="E1674" s="216" t="s">
        <v>219</v>
      </c>
      <c r="F1674" s="217" t="s">
        <v>219</v>
      </c>
      <c r="G1674" s="216"/>
      <c r="H1674" s="216"/>
      <c r="I1674" s="218"/>
      <c r="J1674" s="219"/>
      <c r="K1674" s="220"/>
      <c r="L1674" s="221"/>
      <c r="M1674" s="222" t="s">
        <v>82</v>
      </c>
      <c r="N1674" s="223">
        <v>0</v>
      </c>
      <c r="O1674" s="224">
        <v>0</v>
      </c>
      <c r="P1674" s="225">
        <v>0</v>
      </c>
      <c r="Q1674" s="225">
        <v>0</v>
      </c>
      <c r="R1674" s="225">
        <v>0</v>
      </c>
      <c r="S1674" s="226">
        <v>0</v>
      </c>
      <c r="T1674" s="226">
        <v>0</v>
      </c>
      <c r="U1674" s="226">
        <v>0</v>
      </c>
      <c r="V1674" s="227">
        <v>0</v>
      </c>
      <c r="W1674" s="228">
        <v>0</v>
      </c>
      <c r="X1674" s="229"/>
      <c r="Y1674" s="410">
        <v>0</v>
      </c>
      <c r="Z1674" s="230">
        <v>0</v>
      </c>
      <c r="AA1674" s="225">
        <v>0</v>
      </c>
      <c r="AB1674" s="231" t="s">
        <v>56</v>
      </c>
      <c r="AC1674" s="232" t="s">
        <v>56</v>
      </c>
      <c r="AD1674" s="411" t="s">
        <v>56</v>
      </c>
      <c r="AE1674" s="232" t="s">
        <v>56</v>
      </c>
      <c r="AF1674" s="411" t="s">
        <v>56</v>
      </c>
      <c r="AG1674" s="412">
        <v>0</v>
      </c>
      <c r="AH1674" s="413" t="s">
        <v>56</v>
      </c>
      <c r="AI1674" s="236"/>
      <c r="AJ1674" s="237"/>
      <c r="AK1674" s="238"/>
      <c r="AL1674" s="239"/>
      <c r="AM1674" s="240"/>
      <c r="AN1674" s="241"/>
      <c r="AO1674" s="242">
        <f t="shared" si="491"/>
        <v>0</v>
      </c>
      <c r="AP1674" s="243" t="s">
        <v>82</v>
      </c>
      <c r="AQ1674" s="414" t="str" cm="1">
        <f t="array" ref="AQ1674">_xlfn.IFS(OR($G1674="公衆街路灯A",$G1674="定額電灯"),$G1674&amp;AP1674,COUNTIF(G1674,"*従量電灯*"),G1674,1,"-")</f>
        <v>-</v>
      </c>
      <c r="AR1674" s="415" t="str" cm="1">
        <f t="array" ref="AR1674">_xlfn.IFS($AN1674=0,"-",OR($AH1674="対象外",$AH1674="-"),"-",OR($G1674="公衆街路灯A",$G1674="定額電灯"),_xlfn.XLOOKUP($AQ1674,削除禁止_電灯料金!$B:$B,削除禁止_電灯料金!$E:$E,0),1,"-")</f>
        <v>-</v>
      </c>
      <c r="AS1674" s="416" t="str" cm="1">
        <f t="array" ref="AS1674">_xlfn.IFS($AR1674="-","-",OR($G1674="公衆街路灯A",$G1674="定額電灯"),_xlfn.XLOOKUP(AQ1674,削除禁止_電灯料金!$B:$B,削除禁止_電灯料金!$D:$D,0),1,"-")</f>
        <v>-</v>
      </c>
      <c r="AT1674" s="415" t="str">
        <f>IFERROR(IF(OR($G1674="公衆街路灯A",$G1674="定額電灯"),"-",ROUND((_xlfn.XLOOKUP($AQ1674,削除禁止_電灯料金!$B:$B,削除禁止_電灯料金!$E:$E)*AM1674/1000*$K1674*$L1674/12),2)),"-")</f>
        <v>-</v>
      </c>
      <c r="AU1674" s="416">
        <f>IFERROR(IF(OR($G1674="公衆街路灯A",$G1674="定額電灯"),"-",ROUND((AM1674/1000*$K1674*$L1674/12)*_xlfn.XLOOKUP($A1674,削除禁止_電灯料金!K:K,削除禁止_電灯料金!M:M,"-"),2)),"-")</f>
        <v>0</v>
      </c>
      <c r="AV1674" s="247">
        <f>IFERROR(IF(OR($G1674="公衆街路灯A",$G1674="定額電灯"),ROUND((((AR1674+AS1674)*AN1674))*12*_xlfn.XLOOKUP($A1674,削除禁止_電灯料金!K:K,削除禁止_電灯料金!N:N),0),ROUND((AT1674+AU1674)*AN1674*12*_xlfn.XLOOKUP($A1674,削除禁止_電灯料金!K:K,削除禁止_電灯料金!N:N),0)),0)</f>
        <v>0</v>
      </c>
      <c r="AW1674" s="145"/>
    </row>
    <row r="1675" spans="1:49" ht="30" customHeight="1">
      <c r="A1675" s="1"/>
      <c r="B1675" s="41"/>
      <c r="C1675" s="248"/>
    </row>
    <row r="1676" spans="1:49" ht="30" customHeight="1">
      <c r="A1676" s="1">
        <v>32</v>
      </c>
      <c r="B1676" s="319" t="s">
        <v>1626</v>
      </c>
      <c r="C1676" s="42"/>
      <c r="D1676" s="4" t="s">
        <v>1627</v>
      </c>
      <c r="E1676" s="43"/>
      <c r="F1676" s="44"/>
      <c r="G1676" s="44"/>
      <c r="H1676" s="45"/>
      <c r="I1676" s="43"/>
      <c r="J1676" s="43"/>
      <c r="K1676" s="43"/>
      <c r="L1676" s="43"/>
      <c r="M1676" s="43"/>
      <c r="N1676" s="46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42"/>
      <c r="AF1676" s="42"/>
      <c r="AG1676" s="42"/>
      <c r="AH1676" s="47"/>
      <c r="AI1676" s="48"/>
      <c r="AJ1676" s="48"/>
      <c r="AK1676" s="47"/>
      <c r="AL1676" s="49"/>
      <c r="AM1676" s="47"/>
      <c r="AN1676" s="47"/>
      <c r="AO1676" s="47"/>
      <c r="AP1676" s="47"/>
      <c r="AQ1676" s="49"/>
      <c r="AR1676" s="47"/>
      <c r="AS1676" s="47"/>
      <c r="AT1676" s="47"/>
      <c r="AU1676" s="47"/>
      <c r="AV1676" s="47"/>
      <c r="AW1676" s="47"/>
    </row>
    <row r="1677" spans="1:49" ht="30" customHeight="1">
      <c r="A1677" s="1">
        <v>32</v>
      </c>
      <c r="B1677" s="319" t="s">
        <v>1626</v>
      </c>
      <c r="C1677" s="42"/>
      <c r="D1677" s="43"/>
      <c r="E1677" s="43"/>
      <c r="F1677" s="44"/>
      <c r="G1677" s="44"/>
      <c r="H1677" s="45"/>
      <c r="I1677" s="43"/>
      <c r="J1677" s="43"/>
      <c r="K1677" s="43"/>
      <c r="L1677" s="43"/>
      <c r="M1677" s="43"/>
      <c r="N1677" s="46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7"/>
      <c r="AI1677" s="50"/>
      <c r="AJ1677" s="48"/>
      <c r="AK1677" s="47"/>
      <c r="AL1677" s="49"/>
      <c r="AM1677" s="47"/>
      <c r="AN1677" s="47"/>
      <c r="AO1677" s="51"/>
      <c r="AP1677" s="47"/>
      <c r="AQ1677" s="49"/>
      <c r="AR1677" s="51"/>
      <c r="AS1677" s="51"/>
      <c r="AT1677" s="51"/>
      <c r="AU1677" s="51"/>
      <c r="AV1677" s="47"/>
      <c r="AW1677" s="47"/>
    </row>
    <row r="1678" spans="1:49" ht="30" customHeight="1">
      <c r="A1678" s="1">
        <v>32</v>
      </c>
      <c r="B1678" s="319" t="s">
        <v>1626</v>
      </c>
      <c r="C1678" s="42"/>
      <c r="D1678" s="52" t="s">
        <v>47</v>
      </c>
      <c r="E1678" s="52"/>
      <c r="F1678" s="53">
        <v>10</v>
      </c>
      <c r="G1678" s="44"/>
      <c r="H1678" s="45"/>
      <c r="I1678" s="54"/>
      <c r="J1678" s="54"/>
      <c r="K1678" s="55"/>
      <c r="L1678" s="46"/>
      <c r="M1678" s="46"/>
      <c r="N1678" s="56"/>
      <c r="O1678" s="56"/>
      <c r="P1678" s="56"/>
      <c r="Q1678" s="56"/>
      <c r="R1678" s="56"/>
      <c r="S1678" s="56"/>
      <c r="T1678" s="56"/>
      <c r="U1678" s="56"/>
      <c r="V1678" s="56"/>
      <c r="W1678" s="56"/>
      <c r="X1678" s="56"/>
      <c r="Y1678" s="56"/>
      <c r="Z1678" s="56"/>
      <c r="AA1678" s="56"/>
      <c r="AB1678" s="56"/>
      <c r="AC1678" s="56"/>
      <c r="AD1678" s="56"/>
      <c r="AE1678" s="56"/>
      <c r="AF1678" s="56"/>
      <c r="AG1678" s="56"/>
      <c r="AH1678" s="47"/>
      <c r="AI1678" s="50"/>
      <c r="AJ1678" s="48"/>
      <c r="AK1678" s="47"/>
      <c r="AL1678" s="49"/>
      <c r="AM1678" s="47"/>
      <c r="AN1678" s="47"/>
      <c r="AO1678" s="47"/>
      <c r="AP1678" s="47"/>
      <c r="AQ1678" s="49"/>
      <c r="AR1678" s="47"/>
      <c r="AS1678" s="47"/>
      <c r="AT1678" s="47"/>
      <c r="AU1678" s="47"/>
      <c r="AV1678" s="47"/>
      <c r="AW1678" s="47"/>
    </row>
    <row r="1679" spans="1:49" ht="30" customHeight="1" thickBot="1">
      <c r="A1679" s="1">
        <v>32</v>
      </c>
      <c r="B1679" s="319" t="s">
        <v>1626</v>
      </c>
      <c r="C1679" s="42"/>
      <c r="D1679" s="57" t="s">
        <v>48</v>
      </c>
      <c r="E1679" s="57"/>
      <c r="F1679" s="58">
        <v>10</v>
      </c>
      <c r="G1679" s="44"/>
      <c r="H1679" s="45"/>
      <c r="I1679" s="54"/>
      <c r="J1679" s="54"/>
      <c r="K1679" s="55"/>
      <c r="L1679" s="46"/>
      <c r="M1679" s="46"/>
      <c r="N1679" s="56"/>
      <c r="O1679" s="56"/>
      <c r="P1679" s="56"/>
      <c r="Q1679" s="56"/>
      <c r="R1679" s="56"/>
      <c r="S1679" s="56"/>
      <c r="T1679" s="56"/>
      <c r="U1679" s="56"/>
      <c r="V1679" s="56"/>
      <c r="W1679" s="56"/>
      <c r="X1679" s="56"/>
      <c r="Y1679" s="56"/>
      <c r="Z1679" s="56"/>
      <c r="AA1679" s="56"/>
      <c r="AB1679" s="56"/>
      <c r="AC1679" s="56"/>
      <c r="AD1679" s="56"/>
      <c r="AE1679" s="56"/>
      <c r="AF1679" s="56"/>
      <c r="AG1679" s="56"/>
      <c r="AH1679" s="47"/>
      <c r="AI1679" s="50"/>
      <c r="AJ1679" s="48"/>
      <c r="AK1679" s="47"/>
      <c r="AL1679" s="49"/>
      <c r="AM1679" s="47"/>
      <c r="AN1679" s="47"/>
      <c r="AO1679" s="47"/>
      <c r="AP1679" s="47"/>
      <c r="AQ1679" s="49"/>
      <c r="AR1679" s="47"/>
      <c r="AS1679" s="47"/>
      <c r="AT1679" s="47"/>
      <c r="AU1679" s="47"/>
      <c r="AV1679" s="47"/>
      <c r="AW1679" s="47"/>
    </row>
    <row r="1680" spans="1:49" ht="30" customHeight="1" thickBot="1">
      <c r="A1680" s="1">
        <v>32</v>
      </c>
      <c r="B1680" s="319" t="s">
        <v>1626</v>
      </c>
      <c r="C1680" s="42"/>
      <c r="D1680" s="59" t="s">
        <v>49</v>
      </c>
      <c r="E1680" s="59"/>
      <c r="F1680" s="60">
        <v>30</v>
      </c>
      <c r="G1680" s="44"/>
      <c r="H1680" s="45"/>
      <c r="I1680" s="61"/>
      <c r="J1680" s="61"/>
      <c r="K1680" s="42"/>
      <c r="L1680" s="42"/>
      <c r="M1680" s="42"/>
      <c r="N1680" s="56"/>
      <c r="O1680" s="56"/>
      <c r="P1680" s="56"/>
      <c r="Q1680" s="56"/>
      <c r="R1680" s="56"/>
      <c r="S1680" s="56"/>
      <c r="T1680" s="56"/>
      <c r="U1680" s="56"/>
      <c r="V1680" s="56"/>
      <c r="W1680" s="56"/>
      <c r="X1680" s="56"/>
      <c r="Y1680" s="56"/>
      <c r="Z1680" s="56"/>
      <c r="AA1680" s="56"/>
      <c r="AB1680" s="56"/>
      <c r="AC1680" s="62"/>
      <c r="AD1680" s="62"/>
      <c r="AE1680" s="63"/>
      <c r="AF1680" s="42"/>
      <c r="AG1680" s="56"/>
      <c r="AH1680" s="47"/>
      <c r="AI1680" s="64" t="s">
        <v>50</v>
      </c>
      <c r="AJ1680" s="48"/>
      <c r="AK1680" s="47"/>
      <c r="AL1680" s="49"/>
      <c r="AM1680" s="47"/>
      <c r="AN1680" s="47"/>
      <c r="AO1680" s="47"/>
      <c r="AP1680" s="47"/>
      <c r="AQ1680" s="49"/>
      <c r="AR1680" s="47"/>
      <c r="AS1680" s="47"/>
      <c r="AT1680" s="47"/>
      <c r="AU1680" s="47"/>
      <c r="AV1680" s="47"/>
      <c r="AW1680" s="65"/>
    </row>
    <row r="1681" spans="1:49" ht="30" customHeight="1" thickBot="1">
      <c r="A1681" s="1">
        <v>32</v>
      </c>
      <c r="B1681" s="319" t="s">
        <v>1626</v>
      </c>
      <c r="C1681" s="42"/>
      <c r="D1681" s="66" t="s">
        <v>51</v>
      </c>
      <c r="E1681" s="66"/>
      <c r="F1681" s="67">
        <v>0.41499999999999998</v>
      </c>
      <c r="G1681" s="44"/>
      <c r="H1681" s="45"/>
      <c r="I1681" s="68"/>
      <c r="J1681" s="68"/>
      <c r="K1681" s="42"/>
      <c r="L1681" s="42"/>
      <c r="M1681" s="42"/>
      <c r="N1681" s="56"/>
      <c r="O1681" s="56"/>
      <c r="P1681" s="56"/>
      <c r="Q1681" s="56"/>
      <c r="R1681" s="56"/>
      <c r="S1681" s="56"/>
      <c r="T1681" s="56"/>
      <c r="U1681" s="56"/>
      <c r="V1681" s="56"/>
      <c r="W1681" s="56"/>
      <c r="X1681" s="56"/>
      <c r="Y1681" s="56"/>
      <c r="Z1681" s="56"/>
      <c r="AA1681" s="56"/>
      <c r="AB1681" s="56"/>
      <c r="AC1681" s="62" t="s">
        <v>52</v>
      </c>
      <c r="AD1681" s="69"/>
      <c r="AE1681" s="70" t="s">
        <v>53</v>
      </c>
      <c r="AF1681" s="69"/>
      <c r="AG1681" s="56"/>
      <c r="AH1681" s="47"/>
      <c r="AI1681" s="48"/>
      <c r="AJ1681" s="48"/>
      <c r="AK1681" s="47"/>
      <c r="AL1681" s="49"/>
      <c r="AM1681" s="47"/>
      <c r="AN1681" s="47"/>
      <c r="AO1681" s="47"/>
      <c r="AP1681" s="47"/>
      <c r="AQ1681" s="49"/>
      <c r="AR1681" s="47" t="s">
        <v>52</v>
      </c>
      <c r="AS1681" s="47"/>
      <c r="AT1681" s="47" t="s">
        <v>53</v>
      </c>
      <c r="AU1681" s="47"/>
      <c r="AV1681" s="47"/>
      <c r="AW1681" s="65"/>
    </row>
    <row r="1682" spans="1:49" ht="30" customHeight="1" thickBot="1">
      <c r="A1682" s="1">
        <v>32</v>
      </c>
      <c r="B1682" s="319" t="s">
        <v>1626</v>
      </c>
      <c r="C1682" s="42"/>
      <c r="D1682" s="71" t="s">
        <v>54</v>
      </c>
      <c r="E1682" s="45"/>
      <c r="F1682" s="45"/>
      <c r="G1682" s="45"/>
      <c r="H1682" s="45"/>
      <c r="I1682" s="45"/>
      <c r="J1682" s="45"/>
      <c r="K1682" s="72"/>
      <c r="L1682" s="72"/>
      <c r="M1682" s="73" t="s">
        <v>55</v>
      </c>
      <c r="N1682" s="74"/>
      <c r="O1682" s="74"/>
      <c r="P1682" s="74"/>
      <c r="Q1682" s="74"/>
      <c r="R1682" s="74"/>
      <c r="S1682" s="74"/>
      <c r="T1682" s="74"/>
      <c r="U1682" s="74"/>
      <c r="V1682" s="74"/>
      <c r="W1682" s="74"/>
      <c r="X1682" s="74"/>
      <c r="Y1682" s="74"/>
      <c r="Z1682" s="74"/>
      <c r="AA1682" s="74"/>
      <c r="AB1682" s="74"/>
      <c r="AC1682" s="75" t="s">
        <v>1</v>
      </c>
      <c r="AD1682" s="76"/>
      <c r="AE1682" s="76" t="s">
        <v>2</v>
      </c>
      <c r="AF1682" s="76"/>
      <c r="AG1682" s="77" t="s">
        <v>56</v>
      </c>
      <c r="AH1682" s="78" t="s">
        <v>57</v>
      </c>
      <c r="AI1682" s="79"/>
      <c r="AJ1682" s="79"/>
      <c r="AK1682" s="80"/>
      <c r="AL1682" s="15"/>
      <c r="AM1682" s="80"/>
      <c r="AN1682" s="80"/>
      <c r="AO1682" s="80"/>
      <c r="AP1682" s="80"/>
      <c r="AQ1682" s="15"/>
      <c r="AR1682" s="78" t="s">
        <v>1</v>
      </c>
      <c r="AS1682" s="81"/>
      <c r="AT1682" s="78" t="s">
        <v>2</v>
      </c>
      <c r="AU1682" s="81"/>
      <c r="AV1682" s="82" t="s">
        <v>56</v>
      </c>
      <c r="AW1682" s="83"/>
    </row>
    <row r="1683" spans="1:49" ht="42" customHeight="1">
      <c r="A1683" s="1">
        <v>32</v>
      </c>
      <c r="B1683" s="319" t="s">
        <v>1626</v>
      </c>
      <c r="C1683" s="42"/>
      <c r="D1683" s="474" t="s">
        <v>4</v>
      </c>
      <c r="E1683" s="476" t="s">
        <v>5</v>
      </c>
      <c r="F1683" s="476" t="s">
        <v>6</v>
      </c>
      <c r="G1683" s="476" t="s">
        <v>58</v>
      </c>
      <c r="H1683" s="476" t="s">
        <v>7</v>
      </c>
      <c r="I1683" s="20" t="s">
        <v>8</v>
      </c>
      <c r="J1683" s="20"/>
      <c r="K1683" s="84" t="s">
        <v>9</v>
      </c>
      <c r="L1683" s="85" t="s">
        <v>59</v>
      </c>
      <c r="M1683" s="478" t="s">
        <v>60</v>
      </c>
      <c r="N1683" s="480" t="s">
        <v>61</v>
      </c>
      <c r="O1683" s="482" t="s">
        <v>62</v>
      </c>
      <c r="P1683" s="482" t="s">
        <v>10</v>
      </c>
      <c r="Q1683" s="484" t="s">
        <v>63</v>
      </c>
      <c r="R1683" s="482" t="s">
        <v>64</v>
      </c>
      <c r="S1683" s="482" t="s">
        <v>65</v>
      </c>
      <c r="T1683" s="482" t="s">
        <v>66</v>
      </c>
      <c r="U1683" s="482" t="s">
        <v>67</v>
      </c>
      <c r="V1683" s="484" t="s">
        <v>11</v>
      </c>
      <c r="W1683" s="251" t="s">
        <v>12</v>
      </c>
      <c r="X1683" s="86" t="s">
        <v>13</v>
      </c>
      <c r="Y1683" s="86" t="s">
        <v>14</v>
      </c>
      <c r="Z1683" s="252" t="s">
        <v>15</v>
      </c>
      <c r="AA1683" s="484" t="s">
        <v>16</v>
      </c>
      <c r="AB1683" s="482" t="s">
        <v>17</v>
      </c>
      <c r="AC1683" s="87" t="s">
        <v>18</v>
      </c>
      <c r="AD1683" s="88" t="s">
        <v>19</v>
      </c>
      <c r="AE1683" s="87" t="s">
        <v>30</v>
      </c>
      <c r="AF1683" s="88" t="s">
        <v>21</v>
      </c>
      <c r="AG1683" s="89" t="s">
        <v>22</v>
      </c>
      <c r="AH1683" s="468" t="s">
        <v>23</v>
      </c>
      <c r="AI1683" s="470" t="s">
        <v>24</v>
      </c>
      <c r="AJ1683" s="470" t="s">
        <v>25</v>
      </c>
      <c r="AK1683" s="470" t="s">
        <v>26</v>
      </c>
      <c r="AL1683" s="91" t="s">
        <v>68</v>
      </c>
      <c r="AM1683" s="90" t="s">
        <v>27</v>
      </c>
      <c r="AN1683" s="92" t="s">
        <v>28</v>
      </c>
      <c r="AO1683" s="93" t="s">
        <v>29</v>
      </c>
      <c r="AP1683" s="28" t="s">
        <v>16</v>
      </c>
      <c r="AQ1683" s="472" t="s">
        <v>17</v>
      </c>
      <c r="AR1683" s="94" t="s">
        <v>18</v>
      </c>
      <c r="AS1683" s="95" t="s">
        <v>19</v>
      </c>
      <c r="AT1683" s="94" t="s">
        <v>30</v>
      </c>
      <c r="AU1683" s="95" t="s">
        <v>21</v>
      </c>
      <c r="AV1683" s="96" t="s">
        <v>31</v>
      </c>
      <c r="AW1683" s="83"/>
    </row>
    <row r="1684" spans="1:49" ht="30" customHeight="1" thickBot="1">
      <c r="A1684" s="1">
        <v>32</v>
      </c>
      <c r="B1684" s="319" t="s">
        <v>1626</v>
      </c>
      <c r="C1684" s="42"/>
      <c r="D1684" s="475"/>
      <c r="E1684" s="477"/>
      <c r="F1684" s="477"/>
      <c r="G1684" s="477"/>
      <c r="H1684" s="477"/>
      <c r="I1684" s="97" t="s">
        <v>69</v>
      </c>
      <c r="J1684" s="97" t="s">
        <v>70</v>
      </c>
      <c r="K1684" s="98" t="s">
        <v>34</v>
      </c>
      <c r="L1684" s="99" t="s">
        <v>35</v>
      </c>
      <c r="M1684" s="479"/>
      <c r="N1684" s="481"/>
      <c r="O1684" s="483"/>
      <c r="P1684" s="483"/>
      <c r="Q1684" s="485"/>
      <c r="R1684" s="483"/>
      <c r="S1684" s="483"/>
      <c r="T1684" s="483"/>
      <c r="U1684" s="483"/>
      <c r="V1684" s="485"/>
      <c r="W1684" s="100" t="s">
        <v>36</v>
      </c>
      <c r="X1684" s="100" t="s">
        <v>37</v>
      </c>
      <c r="Y1684" s="100" t="s">
        <v>38</v>
      </c>
      <c r="Z1684" s="101" t="s">
        <v>39</v>
      </c>
      <c r="AA1684" s="485"/>
      <c r="AB1684" s="483"/>
      <c r="AC1684" s="102" t="s">
        <v>40</v>
      </c>
      <c r="AD1684" s="103" t="s">
        <v>40</v>
      </c>
      <c r="AE1684" s="102" t="s">
        <v>40</v>
      </c>
      <c r="AF1684" s="103" t="s">
        <v>40</v>
      </c>
      <c r="AG1684" s="104">
        <v>10</v>
      </c>
      <c r="AH1684" s="469"/>
      <c r="AI1684" s="471"/>
      <c r="AJ1684" s="471"/>
      <c r="AK1684" s="471"/>
      <c r="AL1684" s="36" t="s">
        <v>41</v>
      </c>
      <c r="AM1684" s="105" t="s">
        <v>42</v>
      </c>
      <c r="AN1684" s="106" t="s">
        <v>43</v>
      </c>
      <c r="AO1684" s="107" t="s">
        <v>39</v>
      </c>
      <c r="AP1684" s="37" t="s">
        <v>44</v>
      </c>
      <c r="AQ1684" s="473"/>
      <c r="AR1684" s="108" t="s">
        <v>40</v>
      </c>
      <c r="AS1684" s="109" t="s">
        <v>40</v>
      </c>
      <c r="AT1684" s="108" t="s">
        <v>40</v>
      </c>
      <c r="AU1684" s="109" t="s">
        <v>40</v>
      </c>
      <c r="AV1684" s="40">
        <v>10</v>
      </c>
      <c r="AW1684" s="83"/>
    </row>
    <row r="1685" spans="1:49" ht="30" customHeight="1">
      <c r="A1685" s="1">
        <v>32</v>
      </c>
      <c r="B1685" s="319" t="s">
        <v>1626</v>
      </c>
      <c r="C1685" s="42"/>
      <c r="D1685" s="110" t="s">
        <v>1628</v>
      </c>
      <c r="E1685" s="111" t="s">
        <v>71</v>
      </c>
      <c r="F1685" s="112" t="s">
        <v>1581</v>
      </c>
      <c r="G1685" s="112" t="s">
        <v>73</v>
      </c>
      <c r="H1685" s="113"/>
      <c r="I1685" s="114"/>
      <c r="J1685" s="115"/>
      <c r="K1685" s="349">
        <v>24</v>
      </c>
      <c r="L1685" s="350">
        <v>365</v>
      </c>
      <c r="M1685" s="118" t="s">
        <v>1629</v>
      </c>
      <c r="N1685" s="119" t="s">
        <v>75</v>
      </c>
      <c r="O1685" s="120">
        <v>1</v>
      </c>
      <c r="P1685" s="121" t="s">
        <v>347</v>
      </c>
      <c r="Q1685" s="121">
        <v>0</v>
      </c>
      <c r="R1685" s="121" t="s">
        <v>77</v>
      </c>
      <c r="S1685" s="122">
        <v>0</v>
      </c>
      <c r="T1685" s="122">
        <v>0</v>
      </c>
      <c r="U1685" s="122" t="s">
        <v>853</v>
      </c>
      <c r="V1685" s="123">
        <v>0</v>
      </c>
      <c r="W1685" s="124">
        <v>18</v>
      </c>
      <c r="X1685" s="125">
        <v>9</v>
      </c>
      <c r="Y1685" s="126">
        <v>9</v>
      </c>
      <c r="Z1685" s="127">
        <f t="shared" ref="Z1685:Z1688" si="492">K1685*L1685*W1685*Y1685/12/1000</f>
        <v>118.26</v>
      </c>
      <c r="AA1685" s="121">
        <v>0</v>
      </c>
      <c r="AB1685" s="128" t="s">
        <v>80</v>
      </c>
      <c r="AC1685" s="129" t="s">
        <v>56</v>
      </c>
      <c r="AD1685" s="130" t="s">
        <v>56</v>
      </c>
      <c r="AE1685" s="129" t="s">
        <v>56</v>
      </c>
      <c r="AF1685" s="130">
        <f t="shared" ref="AF1685:AF1688" si="493">$B$2*Z1685/Y1685</f>
        <v>394.20000000000005</v>
      </c>
      <c r="AG1685" s="131">
        <f t="shared" ref="AG1685:AG1688" si="494">Y1685*AF1685*120</f>
        <v>425736</v>
      </c>
      <c r="AH1685" s="132" t="s">
        <v>81</v>
      </c>
      <c r="AI1685" s="133"/>
      <c r="AJ1685" s="134"/>
      <c r="AK1685" s="135"/>
      <c r="AL1685" s="136"/>
      <c r="AM1685" s="137"/>
      <c r="AN1685" s="138"/>
      <c r="AO1685" s="139">
        <f t="shared" ref="AO1685:AO1717" si="495">IFERROR((AM1685/1000)*K1685*L1685*AN1685/12,0)</f>
        <v>0</v>
      </c>
      <c r="AP1685" s="140" t="s">
        <v>82</v>
      </c>
      <c r="AQ1685" s="141" t="str" cm="1">
        <f t="array" ref="AQ1685">_xlfn.IFS(OR($G1685="公衆街路灯A",$G1685="定額電灯"),$G1685&amp;AP1685,COUNTIF(G1685,"*従量電灯*"),G1685,1,"-")</f>
        <v>従量電灯</v>
      </c>
      <c r="AR1685" s="142" t="str" cm="1">
        <f t="array" ref="AR1685">_xlfn.IFS($AN1685=0,"-",OR($AH1685="対象外",$AH1685="-"),"-",OR($G1685="公衆街路灯A",$G1685="定額電灯"),_xlfn.XLOOKUP($AQ1685,削除禁止_電灯料金!$B:$B,削除禁止_電灯料金!$E:$E,0),1,"-")</f>
        <v>-</v>
      </c>
      <c r="AS1685" s="143" t="str" cm="1">
        <f t="array" ref="AS1685">_xlfn.IFS($AR1685="-","-",OR($G1685="公衆街路灯A",$G1685="定額電灯"),_xlfn.XLOOKUP(AQ1685,削除禁止_電灯料金!$B:$B,削除禁止_電灯料金!$D:$D,0),1,"-")</f>
        <v>-</v>
      </c>
      <c r="AT1685" s="142">
        <f>IFERROR(IF(OR($G1685="公衆街路灯A",$G1685="定額電灯"),"-",ROUND((_xlfn.XLOOKUP($AQ1685,削除禁止_電灯料金!$B:$B,削除禁止_電灯料金!$E:$E)*AM1685/1000*$K1685*$L1685/12),2)),"-")</f>
        <v>0</v>
      </c>
      <c r="AU1685" s="143">
        <f>IFERROR(IF(OR($G1685="公衆街路灯A",$G1685="定額電灯"),"-",ROUND((AM1685/1000*$K1685*$L1685/12)*_xlfn.XLOOKUP($A1685,削除禁止_電灯料金!K:K,削除禁止_電灯料金!M:M,"-"),2)),"-")</f>
        <v>0</v>
      </c>
      <c r="AV1685" s="144">
        <f>IFERROR(IF(OR($G1685="公衆街路灯A",$G1685="定額電灯"),ROUND((((AR1685+AS1685)*AN1685))*12*_xlfn.XLOOKUP($A1685,削除禁止_電灯料金!K:K,削除禁止_電灯料金!N:N),0),ROUND((AT1685+AU1685)*AN1685*12*_xlfn.XLOOKUP($A1685,削除禁止_電灯料金!K:K,削除禁止_電灯料金!N:N),0)),0)</f>
        <v>0</v>
      </c>
      <c r="AW1685" s="145"/>
    </row>
    <row r="1686" spans="1:49" ht="30" customHeight="1">
      <c r="A1686" s="1">
        <v>32</v>
      </c>
      <c r="B1686" s="319" t="s">
        <v>1626</v>
      </c>
      <c r="C1686" s="42"/>
      <c r="D1686" s="146" t="s">
        <v>1628</v>
      </c>
      <c r="E1686" s="147" t="s">
        <v>71</v>
      </c>
      <c r="F1686" s="148" t="s">
        <v>1581</v>
      </c>
      <c r="G1686" s="148" t="s">
        <v>73</v>
      </c>
      <c r="H1686" s="149" t="s">
        <v>1556</v>
      </c>
      <c r="I1686" s="150"/>
      <c r="J1686" s="151"/>
      <c r="K1686" s="213">
        <v>24</v>
      </c>
      <c r="L1686" s="214">
        <v>365</v>
      </c>
      <c r="M1686" s="154" t="s">
        <v>1630</v>
      </c>
      <c r="N1686" s="119" t="s">
        <v>389</v>
      </c>
      <c r="O1686" s="120">
        <v>1</v>
      </c>
      <c r="P1686" s="155" t="s">
        <v>135</v>
      </c>
      <c r="Q1686" s="155">
        <v>0</v>
      </c>
      <c r="R1686" s="155">
        <v>0</v>
      </c>
      <c r="S1686" s="156">
        <v>0</v>
      </c>
      <c r="T1686" s="156">
        <v>0</v>
      </c>
      <c r="U1686" s="156" t="s">
        <v>1577</v>
      </c>
      <c r="V1686" s="157">
        <v>0</v>
      </c>
      <c r="W1686" s="158">
        <v>28</v>
      </c>
      <c r="X1686" s="159">
        <v>4</v>
      </c>
      <c r="Y1686" s="160">
        <v>4</v>
      </c>
      <c r="Z1686" s="161">
        <f t="shared" si="492"/>
        <v>81.760000000000005</v>
      </c>
      <c r="AA1686" s="155">
        <v>0</v>
      </c>
      <c r="AB1686" s="162" t="s">
        <v>80</v>
      </c>
      <c r="AC1686" s="163" t="s">
        <v>56</v>
      </c>
      <c r="AD1686" s="164" t="s">
        <v>56</v>
      </c>
      <c r="AE1686" s="163" t="s">
        <v>56</v>
      </c>
      <c r="AF1686" s="164">
        <f t="shared" si="493"/>
        <v>613.20000000000005</v>
      </c>
      <c r="AG1686" s="165">
        <f t="shared" si="494"/>
        <v>294336</v>
      </c>
      <c r="AH1686" s="166" t="s">
        <v>113</v>
      </c>
      <c r="AI1686" s="167"/>
      <c r="AJ1686" s="168"/>
      <c r="AK1686" s="169"/>
      <c r="AL1686" s="170"/>
      <c r="AM1686" s="171"/>
      <c r="AN1686" s="172"/>
      <c r="AO1686" s="173">
        <f t="shared" si="495"/>
        <v>0</v>
      </c>
      <c r="AP1686" s="174" t="s">
        <v>82</v>
      </c>
      <c r="AQ1686" s="175" t="str" cm="1">
        <f t="array" ref="AQ1686">_xlfn.IFS(OR($G1686="公衆街路灯A",$G1686="定額電灯"),$G1686&amp;AP1686,COUNTIF(G1686,"*従量電灯*"),G1686,1,"-")</f>
        <v>従量電灯</v>
      </c>
      <c r="AR1686" s="176" t="str" cm="1">
        <f t="array" ref="AR1686">_xlfn.IFS($AN1686=0,"-",OR($AH1686="対象外",$AH1686="-"),"-",OR($G1686="公衆街路灯A",$G1686="定額電灯"),_xlfn.XLOOKUP($AQ1686,削除禁止_電灯料金!$B:$B,削除禁止_電灯料金!$E:$E,0),1,"-")</f>
        <v>-</v>
      </c>
      <c r="AS1686" s="177" t="str" cm="1">
        <f t="array" ref="AS1686">_xlfn.IFS($AR1686="-","-",OR($G1686="公衆街路灯A",$G1686="定額電灯"),_xlfn.XLOOKUP(AQ1686,削除禁止_電灯料金!$B:$B,削除禁止_電灯料金!$D:$D,0),1,"-")</f>
        <v>-</v>
      </c>
      <c r="AT1686" s="176">
        <f>IFERROR(IF(OR($G1686="公衆街路灯A",$G1686="定額電灯"),"-",ROUND((_xlfn.XLOOKUP($AQ1686,削除禁止_電灯料金!$B:$B,削除禁止_電灯料金!$E:$E)*AM1686/1000*$K1686*$L1686/12),2)),"-")</f>
        <v>0</v>
      </c>
      <c r="AU1686" s="177">
        <f>IFERROR(IF(OR($G1686="公衆街路灯A",$G1686="定額電灯"),"-",ROUND((AM1686/1000*$K1686*$L1686/12)*_xlfn.XLOOKUP($A1686,削除禁止_電灯料金!K:K,削除禁止_電灯料金!M:M,"-"),2)),"-")</f>
        <v>0</v>
      </c>
      <c r="AV1686" s="178">
        <f>IFERROR(IF(OR($G1686="公衆街路灯A",$G1686="定額電灯"),ROUND((((AR1686+AS1686)*AN1686))*12*_xlfn.XLOOKUP($A1686,削除禁止_電灯料金!K:K,削除禁止_電灯料金!N:N),0),ROUND((AT1686+AU1686)*AN1686*12*_xlfn.XLOOKUP($A1686,削除禁止_電灯料金!K:K,削除禁止_電灯料金!N:N),0)),0)</f>
        <v>0</v>
      </c>
      <c r="AW1686" s="145"/>
    </row>
    <row r="1687" spans="1:49" ht="30" customHeight="1">
      <c r="A1687" s="1">
        <v>32</v>
      </c>
      <c r="B1687" s="319" t="s">
        <v>1626</v>
      </c>
      <c r="C1687" s="42"/>
      <c r="D1687" s="146" t="s">
        <v>1628</v>
      </c>
      <c r="E1687" s="147" t="s">
        <v>71</v>
      </c>
      <c r="F1687" s="148" t="s">
        <v>1586</v>
      </c>
      <c r="G1687" s="148" t="s">
        <v>73</v>
      </c>
      <c r="H1687" s="149"/>
      <c r="I1687" s="150"/>
      <c r="J1687" s="151"/>
      <c r="K1687" s="213">
        <v>24</v>
      </c>
      <c r="L1687" s="214">
        <v>365</v>
      </c>
      <c r="M1687" s="154" t="s">
        <v>1629</v>
      </c>
      <c r="N1687" s="119" t="s">
        <v>75</v>
      </c>
      <c r="O1687" s="120">
        <v>1</v>
      </c>
      <c r="P1687" s="155" t="s">
        <v>347</v>
      </c>
      <c r="Q1687" s="155">
        <v>0</v>
      </c>
      <c r="R1687" s="155" t="s">
        <v>77</v>
      </c>
      <c r="S1687" s="156">
        <v>0</v>
      </c>
      <c r="T1687" s="156">
        <v>0</v>
      </c>
      <c r="U1687" s="156" t="s">
        <v>853</v>
      </c>
      <c r="V1687" s="157">
        <v>0</v>
      </c>
      <c r="W1687" s="158">
        <v>18</v>
      </c>
      <c r="X1687" s="159">
        <v>7</v>
      </c>
      <c r="Y1687" s="160">
        <v>7</v>
      </c>
      <c r="Z1687" s="161">
        <f t="shared" si="492"/>
        <v>91.98</v>
      </c>
      <c r="AA1687" s="155">
        <v>0</v>
      </c>
      <c r="AB1687" s="162" t="s">
        <v>80</v>
      </c>
      <c r="AC1687" s="163" t="s">
        <v>56</v>
      </c>
      <c r="AD1687" s="164" t="s">
        <v>56</v>
      </c>
      <c r="AE1687" s="163" t="s">
        <v>56</v>
      </c>
      <c r="AF1687" s="164">
        <f t="shared" si="493"/>
        <v>394.2</v>
      </c>
      <c r="AG1687" s="165">
        <f t="shared" si="494"/>
        <v>331128</v>
      </c>
      <c r="AH1687" s="166" t="s">
        <v>81</v>
      </c>
      <c r="AI1687" s="167"/>
      <c r="AJ1687" s="168"/>
      <c r="AK1687" s="169"/>
      <c r="AL1687" s="170"/>
      <c r="AM1687" s="171"/>
      <c r="AN1687" s="172"/>
      <c r="AO1687" s="173">
        <f t="shared" si="495"/>
        <v>0</v>
      </c>
      <c r="AP1687" s="174" t="s">
        <v>82</v>
      </c>
      <c r="AQ1687" s="175" t="str" cm="1">
        <f t="array" ref="AQ1687">_xlfn.IFS(OR($G1687="公衆街路灯A",$G1687="定額電灯"),$G1687&amp;AP1687,COUNTIF(G1687,"*従量電灯*"),G1687,1,"-")</f>
        <v>従量電灯</v>
      </c>
      <c r="AR1687" s="176" t="str" cm="1">
        <f t="array" ref="AR1687">_xlfn.IFS($AN1687=0,"-",OR($AH1687="対象外",$AH1687="-"),"-",OR($G1687="公衆街路灯A",$G1687="定額電灯"),_xlfn.XLOOKUP($AQ1687,削除禁止_電灯料金!$B:$B,削除禁止_電灯料金!$E:$E,0),1,"-")</f>
        <v>-</v>
      </c>
      <c r="AS1687" s="177" t="str" cm="1">
        <f t="array" ref="AS1687">_xlfn.IFS($AR1687="-","-",OR($G1687="公衆街路灯A",$G1687="定額電灯"),_xlfn.XLOOKUP(AQ1687,削除禁止_電灯料金!$B:$B,削除禁止_電灯料金!$D:$D,0),1,"-")</f>
        <v>-</v>
      </c>
      <c r="AT1687" s="176">
        <f>IFERROR(IF(OR($G1687="公衆街路灯A",$G1687="定額電灯"),"-",ROUND((_xlfn.XLOOKUP($AQ1687,削除禁止_電灯料金!$B:$B,削除禁止_電灯料金!$E:$E)*AM1687/1000*$K1687*$L1687/12),2)),"-")</f>
        <v>0</v>
      </c>
      <c r="AU1687" s="177">
        <f>IFERROR(IF(OR($G1687="公衆街路灯A",$G1687="定額電灯"),"-",ROUND((AM1687/1000*$K1687*$L1687/12)*_xlfn.XLOOKUP($A1687,削除禁止_電灯料金!K:K,削除禁止_電灯料金!M:M,"-"),2)),"-")</f>
        <v>0</v>
      </c>
      <c r="AV1687" s="178">
        <f>IFERROR(IF(OR($G1687="公衆街路灯A",$G1687="定額電灯"),ROUND((((AR1687+AS1687)*AN1687))*12*_xlfn.XLOOKUP($A1687,削除禁止_電灯料金!K:K,削除禁止_電灯料金!N:N),0),ROUND((AT1687+AU1687)*AN1687*12*_xlfn.XLOOKUP($A1687,削除禁止_電灯料金!K:K,削除禁止_電灯料金!N:N),0)),0)</f>
        <v>0</v>
      </c>
      <c r="AW1687" s="145"/>
    </row>
    <row r="1688" spans="1:49" ht="30" customHeight="1">
      <c r="A1688" s="1">
        <v>32</v>
      </c>
      <c r="B1688" s="319" t="s">
        <v>1626</v>
      </c>
      <c r="C1688" s="42"/>
      <c r="D1688" s="146" t="s">
        <v>1628</v>
      </c>
      <c r="E1688" s="147" t="s">
        <v>71</v>
      </c>
      <c r="F1688" s="148" t="s">
        <v>1586</v>
      </c>
      <c r="G1688" s="148" t="s">
        <v>73</v>
      </c>
      <c r="H1688" s="149" t="s">
        <v>1556</v>
      </c>
      <c r="I1688" s="150"/>
      <c r="J1688" s="151"/>
      <c r="K1688" s="213">
        <v>24</v>
      </c>
      <c r="L1688" s="214">
        <v>365</v>
      </c>
      <c r="M1688" s="154" t="s">
        <v>1630</v>
      </c>
      <c r="N1688" s="119" t="s">
        <v>389</v>
      </c>
      <c r="O1688" s="120">
        <v>1</v>
      </c>
      <c r="P1688" s="155" t="s">
        <v>135</v>
      </c>
      <c r="Q1688" s="155">
        <v>0</v>
      </c>
      <c r="R1688" s="155">
        <v>0</v>
      </c>
      <c r="S1688" s="156">
        <v>0</v>
      </c>
      <c r="T1688" s="156">
        <v>0</v>
      </c>
      <c r="U1688" s="156" t="s">
        <v>1577</v>
      </c>
      <c r="V1688" s="157">
        <v>0</v>
      </c>
      <c r="W1688" s="158">
        <v>28</v>
      </c>
      <c r="X1688" s="159">
        <v>3</v>
      </c>
      <c r="Y1688" s="160">
        <v>3</v>
      </c>
      <c r="Z1688" s="161">
        <f t="shared" si="492"/>
        <v>61.32</v>
      </c>
      <c r="AA1688" s="155">
        <v>0</v>
      </c>
      <c r="AB1688" s="162" t="s">
        <v>80</v>
      </c>
      <c r="AC1688" s="163" t="s">
        <v>56</v>
      </c>
      <c r="AD1688" s="164" t="s">
        <v>56</v>
      </c>
      <c r="AE1688" s="163" t="s">
        <v>56</v>
      </c>
      <c r="AF1688" s="164">
        <f t="shared" si="493"/>
        <v>613.19999999999993</v>
      </c>
      <c r="AG1688" s="165">
        <f t="shared" si="494"/>
        <v>220752</v>
      </c>
      <c r="AH1688" s="166" t="s">
        <v>113</v>
      </c>
      <c r="AI1688" s="167"/>
      <c r="AJ1688" s="168"/>
      <c r="AK1688" s="169"/>
      <c r="AL1688" s="170"/>
      <c r="AM1688" s="171"/>
      <c r="AN1688" s="172"/>
      <c r="AO1688" s="173">
        <f t="shared" si="495"/>
        <v>0</v>
      </c>
      <c r="AP1688" s="174" t="s">
        <v>82</v>
      </c>
      <c r="AQ1688" s="175" t="str" cm="1">
        <f t="array" ref="AQ1688">_xlfn.IFS(OR($G1688="公衆街路灯A",$G1688="定額電灯"),$G1688&amp;AP1688,COUNTIF(G1688,"*従量電灯*"),G1688,1,"-")</f>
        <v>従量電灯</v>
      </c>
      <c r="AR1688" s="176" t="str" cm="1">
        <f t="array" ref="AR1688">_xlfn.IFS($AN1688=0,"-",OR($AH1688="対象外",$AH1688="-"),"-",OR($G1688="公衆街路灯A",$G1688="定額電灯"),_xlfn.XLOOKUP($AQ1688,削除禁止_電灯料金!$B:$B,削除禁止_電灯料金!$E:$E,0),1,"-")</f>
        <v>-</v>
      </c>
      <c r="AS1688" s="177" t="str" cm="1">
        <f t="array" ref="AS1688">_xlfn.IFS($AR1688="-","-",OR($G1688="公衆街路灯A",$G1688="定額電灯"),_xlfn.XLOOKUP(AQ1688,削除禁止_電灯料金!$B:$B,削除禁止_電灯料金!$D:$D,0),1,"-")</f>
        <v>-</v>
      </c>
      <c r="AT1688" s="176">
        <f>IFERROR(IF(OR($G1688="公衆街路灯A",$G1688="定額電灯"),"-",ROUND((_xlfn.XLOOKUP($AQ1688,削除禁止_電灯料金!$B:$B,削除禁止_電灯料金!$E:$E)*AM1688/1000*$K1688*$L1688/12),2)),"-")</f>
        <v>0</v>
      </c>
      <c r="AU1688" s="177">
        <f>IFERROR(IF(OR($G1688="公衆街路灯A",$G1688="定額電灯"),"-",ROUND((AM1688/1000*$K1688*$L1688/12)*_xlfn.XLOOKUP($A1688,削除禁止_電灯料金!K:K,削除禁止_電灯料金!M:M,"-"),2)),"-")</f>
        <v>0</v>
      </c>
      <c r="AV1688" s="178">
        <f>IFERROR(IF(OR($G1688="公衆街路灯A",$G1688="定額電灯"),ROUND((((AR1688+AS1688)*AN1688))*12*_xlfn.XLOOKUP($A1688,削除禁止_電灯料金!K:K,削除禁止_電灯料金!N:N),0),ROUND((AT1688+AU1688)*AN1688*12*_xlfn.XLOOKUP($A1688,削除禁止_電灯料金!K:K,削除禁止_電灯料金!N:N),0)),0)</f>
        <v>0</v>
      </c>
      <c r="AW1688" s="145"/>
    </row>
    <row r="1689" spans="1:49" ht="30" customHeight="1">
      <c r="A1689" s="1">
        <v>32</v>
      </c>
      <c r="B1689" s="319" t="s">
        <v>1626</v>
      </c>
      <c r="C1689" s="42"/>
      <c r="D1689" s="180" t="s">
        <v>1628</v>
      </c>
      <c r="E1689" s="181" t="s">
        <v>71</v>
      </c>
      <c r="F1689" s="182" t="s">
        <v>1631</v>
      </c>
      <c r="G1689" s="182" t="s">
        <v>73</v>
      </c>
      <c r="H1689" s="183" t="s">
        <v>118</v>
      </c>
      <c r="I1689" s="184"/>
      <c r="J1689" s="185"/>
      <c r="K1689" s="271">
        <v>8.5</v>
      </c>
      <c r="L1689" s="272">
        <v>365</v>
      </c>
      <c r="M1689" s="212" t="s">
        <v>1632</v>
      </c>
      <c r="N1689" s="189" t="s">
        <v>93</v>
      </c>
      <c r="O1689" s="190">
        <v>3</v>
      </c>
      <c r="P1689" s="191" t="s">
        <v>1633</v>
      </c>
      <c r="Q1689" s="191">
        <v>0</v>
      </c>
      <c r="R1689" s="191" t="s">
        <v>821</v>
      </c>
      <c r="S1689" s="192">
        <v>0</v>
      </c>
      <c r="T1689" s="192">
        <v>0</v>
      </c>
      <c r="U1689" s="192" t="s">
        <v>1634</v>
      </c>
      <c r="V1689" s="193">
        <v>0</v>
      </c>
      <c r="W1689" s="194">
        <v>60</v>
      </c>
      <c r="X1689" s="195">
        <v>1</v>
      </c>
      <c r="Y1689" s="196">
        <v>3</v>
      </c>
      <c r="Z1689" s="197">
        <v>0</v>
      </c>
      <c r="AA1689" s="191">
        <v>0</v>
      </c>
      <c r="AB1689" s="198" t="s">
        <v>80</v>
      </c>
      <c r="AC1689" s="199" t="s">
        <v>56</v>
      </c>
      <c r="AD1689" s="200" t="s">
        <v>56</v>
      </c>
      <c r="AE1689" s="199" t="s">
        <v>56</v>
      </c>
      <c r="AF1689" s="200">
        <v>0</v>
      </c>
      <c r="AG1689" s="201">
        <v>0</v>
      </c>
      <c r="AH1689" s="201" t="s">
        <v>124</v>
      </c>
      <c r="AI1689" s="202" t="s">
        <v>124</v>
      </c>
      <c r="AJ1689" s="203"/>
      <c r="AK1689" s="204"/>
      <c r="AL1689" s="194"/>
      <c r="AM1689" s="205"/>
      <c r="AN1689" s="206"/>
      <c r="AO1689" s="200">
        <f t="shared" si="495"/>
        <v>0</v>
      </c>
      <c r="AP1689" s="207" t="s">
        <v>82</v>
      </c>
      <c r="AQ1689" s="198" t="str" cm="1">
        <f t="array" ref="AQ1689">_xlfn.IFS(OR($G1689="公衆街路灯A",$G1689="定額電灯"),$G1689&amp;AP1689,COUNTIF(G1689,"*従量電灯*"),G1689,1,"-")</f>
        <v>従量電灯</v>
      </c>
      <c r="AR1689" s="208" t="str" cm="1">
        <f t="array" ref="AR1689">_xlfn.IFS($AN1689=0,"-",OR($AH1689="対象外",$AH1689="-"),"-",OR($G1689="公衆街路灯A",$G1689="定額電灯"),_xlfn.XLOOKUP($AQ1689,削除禁止_電灯料金!$B:$B,削除禁止_電灯料金!$E:$E,0),1,"-")</f>
        <v>-</v>
      </c>
      <c r="AS1689" s="209" t="str" cm="1">
        <f t="array" ref="AS1689">_xlfn.IFS($AR1689="-","-",OR($G1689="公衆街路灯A",$G1689="定額電灯"),_xlfn.XLOOKUP(AQ1689,削除禁止_電灯料金!$B:$B,削除禁止_電灯料金!$D:$D,0),1,"-")</f>
        <v>-</v>
      </c>
      <c r="AT1689" s="208">
        <f>IFERROR(IF(OR($G1689="公衆街路灯A",$G1689="定額電灯"),"-",ROUND((_xlfn.XLOOKUP($AQ1689,削除禁止_電灯料金!$B:$B,削除禁止_電灯料金!$E:$E)*AM1689/1000*$K1689*$L1689/12),2)),"-")</f>
        <v>0</v>
      </c>
      <c r="AU1689" s="209">
        <f>IFERROR(IF(OR($G1689="公衆街路灯A",$G1689="定額電灯"),"-",ROUND((AM1689/1000*$K1689*$L1689/12)*_xlfn.XLOOKUP($A1689,削除禁止_電灯料金!K:K,削除禁止_電灯料金!M:M,"-"),2)),"-")</f>
        <v>0</v>
      </c>
      <c r="AV1689" s="210">
        <f>IFERROR(IF(OR($G1689="公衆街路灯A",$G1689="定額電灯"),ROUND((((AR1689+AS1689)*AN1689))*12*_xlfn.XLOOKUP($A1689,削除禁止_電灯料金!K:K,削除禁止_電灯料金!N:N),0),ROUND((AT1689+AU1689)*AN1689*12*_xlfn.XLOOKUP($A1689,削除禁止_電灯料金!K:K,削除禁止_電灯料金!N:N),0)),0)</f>
        <v>0</v>
      </c>
      <c r="AW1689" s="145"/>
    </row>
    <row r="1690" spans="1:49" ht="30" customHeight="1">
      <c r="A1690" s="1">
        <v>32</v>
      </c>
      <c r="B1690" s="319" t="s">
        <v>1626</v>
      </c>
      <c r="C1690" s="42"/>
      <c r="D1690" s="180" t="s">
        <v>1628</v>
      </c>
      <c r="E1690" s="181" t="s">
        <v>71</v>
      </c>
      <c r="F1690" s="182" t="s">
        <v>1635</v>
      </c>
      <c r="G1690" s="182" t="s">
        <v>73</v>
      </c>
      <c r="H1690" s="183" t="s">
        <v>118</v>
      </c>
      <c r="I1690" s="184"/>
      <c r="J1690" s="185"/>
      <c r="K1690" s="271">
        <v>8.5</v>
      </c>
      <c r="L1690" s="272">
        <v>365</v>
      </c>
      <c r="M1690" s="212" t="s">
        <v>1298</v>
      </c>
      <c r="N1690" s="189" t="s">
        <v>134</v>
      </c>
      <c r="O1690" s="190">
        <v>1</v>
      </c>
      <c r="P1690" s="191" t="s">
        <v>294</v>
      </c>
      <c r="Q1690" s="191">
        <v>0</v>
      </c>
      <c r="R1690" s="191">
        <v>0</v>
      </c>
      <c r="S1690" s="192">
        <v>0</v>
      </c>
      <c r="T1690" s="192">
        <v>0</v>
      </c>
      <c r="U1690" s="192">
        <v>0</v>
      </c>
      <c r="V1690" s="193">
        <v>0</v>
      </c>
      <c r="W1690" s="194">
        <v>47</v>
      </c>
      <c r="X1690" s="195">
        <v>1</v>
      </c>
      <c r="Y1690" s="196">
        <v>1</v>
      </c>
      <c r="Z1690" s="197">
        <v>0</v>
      </c>
      <c r="AA1690" s="191">
        <v>0</v>
      </c>
      <c r="AB1690" s="198" t="s">
        <v>80</v>
      </c>
      <c r="AC1690" s="199" t="s">
        <v>56</v>
      </c>
      <c r="AD1690" s="200" t="s">
        <v>56</v>
      </c>
      <c r="AE1690" s="199" t="s">
        <v>56</v>
      </c>
      <c r="AF1690" s="200">
        <v>0</v>
      </c>
      <c r="AG1690" s="201">
        <v>0</v>
      </c>
      <c r="AH1690" s="201" t="s">
        <v>124</v>
      </c>
      <c r="AI1690" s="202" t="s">
        <v>124</v>
      </c>
      <c r="AJ1690" s="203"/>
      <c r="AK1690" s="204"/>
      <c r="AL1690" s="194"/>
      <c r="AM1690" s="205"/>
      <c r="AN1690" s="206"/>
      <c r="AO1690" s="200">
        <f t="shared" si="495"/>
        <v>0</v>
      </c>
      <c r="AP1690" s="207" t="s">
        <v>82</v>
      </c>
      <c r="AQ1690" s="198" t="str" cm="1">
        <f t="array" ref="AQ1690">_xlfn.IFS(OR($G1690="公衆街路灯A",$G1690="定額電灯"),$G1690&amp;AP1690,COUNTIF(G1690,"*従量電灯*"),G1690,1,"-")</f>
        <v>従量電灯</v>
      </c>
      <c r="AR1690" s="208" t="str" cm="1">
        <f t="array" ref="AR1690">_xlfn.IFS($AN1690=0,"-",OR($AH1690="対象外",$AH1690="-"),"-",OR($G1690="公衆街路灯A",$G1690="定額電灯"),_xlfn.XLOOKUP($AQ1690,削除禁止_電灯料金!$B:$B,削除禁止_電灯料金!$E:$E,0),1,"-")</f>
        <v>-</v>
      </c>
      <c r="AS1690" s="209" t="str" cm="1">
        <f t="array" ref="AS1690">_xlfn.IFS($AR1690="-","-",OR($G1690="公衆街路灯A",$G1690="定額電灯"),_xlfn.XLOOKUP(AQ1690,削除禁止_電灯料金!$B:$B,削除禁止_電灯料金!$D:$D,0),1,"-")</f>
        <v>-</v>
      </c>
      <c r="AT1690" s="208">
        <f>IFERROR(IF(OR($G1690="公衆街路灯A",$G1690="定額電灯"),"-",ROUND((_xlfn.XLOOKUP($AQ1690,削除禁止_電灯料金!$B:$B,削除禁止_電灯料金!$E:$E)*AM1690/1000*$K1690*$L1690/12),2)),"-")</f>
        <v>0</v>
      </c>
      <c r="AU1690" s="209">
        <f>IFERROR(IF(OR($G1690="公衆街路灯A",$G1690="定額電灯"),"-",ROUND((AM1690/1000*$K1690*$L1690/12)*_xlfn.XLOOKUP($A1690,削除禁止_電灯料金!K:K,削除禁止_電灯料金!M:M,"-"),2)),"-")</f>
        <v>0</v>
      </c>
      <c r="AV1690" s="210">
        <f>IFERROR(IF(OR($G1690="公衆街路灯A",$G1690="定額電灯"),ROUND((((AR1690+AS1690)*AN1690))*12*_xlfn.XLOOKUP($A1690,削除禁止_電灯料金!K:K,削除禁止_電灯料金!N:N),0),ROUND((AT1690+AU1690)*AN1690*12*_xlfn.XLOOKUP($A1690,削除禁止_電灯料金!K:K,削除禁止_電灯料金!N:N),0)),0)</f>
        <v>0</v>
      </c>
      <c r="AW1690" s="145"/>
    </row>
    <row r="1691" spans="1:49" ht="30" customHeight="1">
      <c r="A1691" s="1">
        <v>32</v>
      </c>
      <c r="B1691" s="319" t="s">
        <v>1626</v>
      </c>
      <c r="C1691" s="42"/>
      <c r="D1691" s="180" t="s">
        <v>1628</v>
      </c>
      <c r="E1691" s="181" t="s">
        <v>71</v>
      </c>
      <c r="F1691" s="182" t="s">
        <v>1635</v>
      </c>
      <c r="G1691" s="182" t="s">
        <v>73</v>
      </c>
      <c r="H1691" s="183" t="s">
        <v>118</v>
      </c>
      <c r="I1691" s="184"/>
      <c r="J1691" s="185"/>
      <c r="K1691" s="271">
        <v>8.5</v>
      </c>
      <c r="L1691" s="272">
        <v>365</v>
      </c>
      <c r="M1691" s="212" t="s">
        <v>1636</v>
      </c>
      <c r="N1691" s="189" t="s">
        <v>1637</v>
      </c>
      <c r="O1691" s="190">
        <v>1</v>
      </c>
      <c r="P1691" s="191" t="s">
        <v>135</v>
      </c>
      <c r="Q1691" s="191">
        <v>0</v>
      </c>
      <c r="R1691" s="191">
        <v>0</v>
      </c>
      <c r="S1691" s="192" t="s">
        <v>143</v>
      </c>
      <c r="T1691" s="192" t="s">
        <v>276</v>
      </c>
      <c r="U1691" s="192" t="s">
        <v>442</v>
      </c>
      <c r="V1691" s="193">
        <v>0</v>
      </c>
      <c r="W1691" s="194">
        <v>28</v>
      </c>
      <c r="X1691" s="195">
        <v>1</v>
      </c>
      <c r="Y1691" s="196">
        <v>1</v>
      </c>
      <c r="Z1691" s="197">
        <v>0</v>
      </c>
      <c r="AA1691" s="191">
        <v>0</v>
      </c>
      <c r="AB1691" s="198" t="s">
        <v>80</v>
      </c>
      <c r="AC1691" s="199" t="s">
        <v>56</v>
      </c>
      <c r="AD1691" s="200" t="s">
        <v>56</v>
      </c>
      <c r="AE1691" s="199" t="s">
        <v>56</v>
      </c>
      <c r="AF1691" s="200">
        <v>0</v>
      </c>
      <c r="AG1691" s="201">
        <v>0</v>
      </c>
      <c r="AH1691" s="201" t="s">
        <v>124</v>
      </c>
      <c r="AI1691" s="202" t="s">
        <v>124</v>
      </c>
      <c r="AJ1691" s="203"/>
      <c r="AK1691" s="204"/>
      <c r="AL1691" s="194"/>
      <c r="AM1691" s="205"/>
      <c r="AN1691" s="206"/>
      <c r="AO1691" s="200">
        <f t="shared" si="495"/>
        <v>0</v>
      </c>
      <c r="AP1691" s="207" t="s">
        <v>82</v>
      </c>
      <c r="AQ1691" s="198" t="str" cm="1">
        <f t="array" ref="AQ1691">_xlfn.IFS(OR($G1691="公衆街路灯A",$G1691="定額電灯"),$G1691&amp;AP1691,COUNTIF(G1691,"*従量電灯*"),G1691,1,"-")</f>
        <v>従量電灯</v>
      </c>
      <c r="AR1691" s="208" t="str" cm="1">
        <f t="array" ref="AR1691">_xlfn.IFS($AN1691=0,"-",OR($AH1691="対象外",$AH1691="-"),"-",OR($G1691="公衆街路灯A",$G1691="定額電灯"),_xlfn.XLOOKUP($AQ1691,削除禁止_電灯料金!$B:$B,削除禁止_電灯料金!$E:$E,0),1,"-")</f>
        <v>-</v>
      </c>
      <c r="AS1691" s="209" t="str" cm="1">
        <f t="array" ref="AS1691">_xlfn.IFS($AR1691="-","-",OR($G1691="公衆街路灯A",$G1691="定額電灯"),_xlfn.XLOOKUP(AQ1691,削除禁止_電灯料金!$B:$B,削除禁止_電灯料金!$D:$D,0),1,"-")</f>
        <v>-</v>
      </c>
      <c r="AT1691" s="208">
        <f>IFERROR(IF(OR($G1691="公衆街路灯A",$G1691="定額電灯"),"-",ROUND((_xlfn.XLOOKUP($AQ1691,削除禁止_電灯料金!$B:$B,削除禁止_電灯料金!$E:$E)*AM1691/1000*$K1691*$L1691/12),2)),"-")</f>
        <v>0</v>
      </c>
      <c r="AU1691" s="209">
        <f>IFERROR(IF(OR($G1691="公衆街路灯A",$G1691="定額電灯"),"-",ROUND((AM1691/1000*$K1691*$L1691/12)*_xlfn.XLOOKUP($A1691,削除禁止_電灯料金!K:K,削除禁止_電灯料金!M:M,"-"),2)),"-")</f>
        <v>0</v>
      </c>
      <c r="AV1691" s="210">
        <f>IFERROR(IF(OR($G1691="公衆街路灯A",$G1691="定額電灯"),ROUND((((AR1691+AS1691)*AN1691))*12*_xlfn.XLOOKUP($A1691,削除禁止_電灯料金!K:K,削除禁止_電灯料金!N:N),0),ROUND((AT1691+AU1691)*AN1691*12*_xlfn.XLOOKUP($A1691,削除禁止_電灯料金!K:K,削除禁止_電灯料金!N:N),0)),0)</f>
        <v>0</v>
      </c>
      <c r="AW1691" s="145"/>
    </row>
    <row r="1692" spans="1:49" ht="30" customHeight="1">
      <c r="A1692" s="1">
        <v>32</v>
      </c>
      <c r="B1692" s="319" t="s">
        <v>1626</v>
      </c>
      <c r="C1692" s="42"/>
      <c r="D1692" s="180" t="s">
        <v>1628</v>
      </c>
      <c r="E1692" s="181" t="s">
        <v>71</v>
      </c>
      <c r="F1692" s="182" t="s">
        <v>1638</v>
      </c>
      <c r="G1692" s="182" t="s">
        <v>73</v>
      </c>
      <c r="H1692" s="183" t="s">
        <v>118</v>
      </c>
      <c r="I1692" s="184"/>
      <c r="J1692" s="185"/>
      <c r="K1692" s="271">
        <v>8.5</v>
      </c>
      <c r="L1692" s="272">
        <v>365</v>
      </c>
      <c r="M1692" s="212" t="s">
        <v>1259</v>
      </c>
      <c r="N1692" s="189" t="s">
        <v>134</v>
      </c>
      <c r="O1692" s="190">
        <v>1</v>
      </c>
      <c r="P1692" s="191" t="s">
        <v>135</v>
      </c>
      <c r="Q1692" s="191">
        <v>0</v>
      </c>
      <c r="R1692" s="191">
        <v>0</v>
      </c>
      <c r="S1692" s="192">
        <v>0</v>
      </c>
      <c r="T1692" s="192">
        <v>0</v>
      </c>
      <c r="U1692" s="192">
        <v>0</v>
      </c>
      <c r="V1692" s="193">
        <v>0</v>
      </c>
      <c r="W1692" s="194">
        <v>28</v>
      </c>
      <c r="X1692" s="195">
        <v>1</v>
      </c>
      <c r="Y1692" s="196">
        <v>1</v>
      </c>
      <c r="Z1692" s="197">
        <v>0</v>
      </c>
      <c r="AA1692" s="191">
        <v>0</v>
      </c>
      <c r="AB1692" s="198" t="s">
        <v>80</v>
      </c>
      <c r="AC1692" s="199" t="s">
        <v>56</v>
      </c>
      <c r="AD1692" s="200" t="s">
        <v>56</v>
      </c>
      <c r="AE1692" s="199" t="s">
        <v>56</v>
      </c>
      <c r="AF1692" s="200">
        <v>0</v>
      </c>
      <c r="AG1692" s="201">
        <v>0</v>
      </c>
      <c r="AH1692" s="201" t="s">
        <v>124</v>
      </c>
      <c r="AI1692" s="202" t="s">
        <v>124</v>
      </c>
      <c r="AJ1692" s="203"/>
      <c r="AK1692" s="204"/>
      <c r="AL1692" s="194"/>
      <c r="AM1692" s="205"/>
      <c r="AN1692" s="206"/>
      <c r="AO1692" s="200">
        <f t="shared" si="495"/>
        <v>0</v>
      </c>
      <c r="AP1692" s="207" t="s">
        <v>82</v>
      </c>
      <c r="AQ1692" s="198" t="str" cm="1">
        <f t="array" ref="AQ1692">_xlfn.IFS(OR($G1692="公衆街路灯A",$G1692="定額電灯"),$G1692&amp;AP1692,COUNTIF(G1692,"*従量電灯*"),G1692,1,"-")</f>
        <v>従量電灯</v>
      </c>
      <c r="AR1692" s="208" t="str" cm="1">
        <f t="array" ref="AR1692">_xlfn.IFS($AN1692=0,"-",OR($AH1692="対象外",$AH1692="-"),"-",OR($G1692="公衆街路灯A",$G1692="定額電灯"),_xlfn.XLOOKUP($AQ1692,削除禁止_電灯料金!$B:$B,削除禁止_電灯料金!$E:$E,0),1,"-")</f>
        <v>-</v>
      </c>
      <c r="AS1692" s="209" t="str" cm="1">
        <f t="array" ref="AS1692">_xlfn.IFS($AR1692="-","-",OR($G1692="公衆街路灯A",$G1692="定額電灯"),_xlfn.XLOOKUP(AQ1692,削除禁止_電灯料金!$B:$B,削除禁止_電灯料金!$D:$D,0),1,"-")</f>
        <v>-</v>
      </c>
      <c r="AT1692" s="208">
        <f>IFERROR(IF(OR($G1692="公衆街路灯A",$G1692="定額電灯"),"-",ROUND((_xlfn.XLOOKUP($AQ1692,削除禁止_電灯料金!$B:$B,削除禁止_電灯料金!$E:$E)*AM1692/1000*$K1692*$L1692/12),2)),"-")</f>
        <v>0</v>
      </c>
      <c r="AU1692" s="209">
        <f>IFERROR(IF(OR($G1692="公衆街路灯A",$G1692="定額電灯"),"-",ROUND((AM1692/1000*$K1692*$L1692/12)*_xlfn.XLOOKUP($A1692,削除禁止_電灯料金!K:K,削除禁止_電灯料金!M:M,"-"),2)),"-")</f>
        <v>0</v>
      </c>
      <c r="AV1692" s="210">
        <f>IFERROR(IF(OR($G1692="公衆街路灯A",$G1692="定額電灯"),ROUND((((AR1692+AS1692)*AN1692))*12*_xlfn.XLOOKUP($A1692,削除禁止_電灯料金!K:K,削除禁止_電灯料金!N:N),0),ROUND((AT1692+AU1692)*AN1692*12*_xlfn.XLOOKUP($A1692,削除禁止_電灯料金!K:K,削除禁止_電灯料金!N:N),0)),0)</f>
        <v>0</v>
      </c>
      <c r="AW1692" s="145"/>
    </row>
    <row r="1693" spans="1:49" ht="30" customHeight="1">
      <c r="A1693" s="1">
        <v>32</v>
      </c>
      <c r="B1693" s="319" t="s">
        <v>1626</v>
      </c>
      <c r="C1693" s="42"/>
      <c r="D1693" s="180" t="s">
        <v>1628</v>
      </c>
      <c r="E1693" s="181" t="s">
        <v>71</v>
      </c>
      <c r="F1693" s="182" t="s">
        <v>1639</v>
      </c>
      <c r="G1693" s="182" t="s">
        <v>73</v>
      </c>
      <c r="H1693" s="183" t="s">
        <v>118</v>
      </c>
      <c r="I1693" s="184"/>
      <c r="J1693" s="185"/>
      <c r="K1693" s="271"/>
      <c r="L1693" s="272"/>
      <c r="M1693" s="212" t="s">
        <v>56</v>
      </c>
      <c r="N1693" s="189">
        <v>0</v>
      </c>
      <c r="O1693" s="190">
        <v>0</v>
      </c>
      <c r="P1693" s="191" t="s">
        <v>56</v>
      </c>
      <c r="Q1693" s="191">
        <v>0</v>
      </c>
      <c r="R1693" s="191">
        <v>0</v>
      </c>
      <c r="S1693" s="192">
        <v>0</v>
      </c>
      <c r="T1693" s="192">
        <v>0</v>
      </c>
      <c r="U1693" s="192">
        <v>0</v>
      </c>
      <c r="V1693" s="193">
        <v>0</v>
      </c>
      <c r="W1693" s="194">
        <v>0</v>
      </c>
      <c r="X1693" s="195"/>
      <c r="Y1693" s="196">
        <v>0</v>
      </c>
      <c r="Z1693" s="197">
        <v>0</v>
      </c>
      <c r="AA1693" s="191">
        <v>0</v>
      </c>
      <c r="AB1693" s="198" t="s">
        <v>56</v>
      </c>
      <c r="AC1693" s="199" t="s">
        <v>56</v>
      </c>
      <c r="AD1693" s="200" t="s">
        <v>56</v>
      </c>
      <c r="AE1693" s="199" t="s">
        <v>56</v>
      </c>
      <c r="AF1693" s="200" t="s">
        <v>56</v>
      </c>
      <c r="AG1693" s="201">
        <v>0</v>
      </c>
      <c r="AH1693" s="201" t="s">
        <v>124</v>
      </c>
      <c r="AI1693" s="202" t="s">
        <v>124</v>
      </c>
      <c r="AJ1693" s="203"/>
      <c r="AK1693" s="204"/>
      <c r="AL1693" s="194"/>
      <c r="AM1693" s="205"/>
      <c r="AN1693" s="206"/>
      <c r="AO1693" s="200">
        <f t="shared" si="495"/>
        <v>0</v>
      </c>
      <c r="AP1693" s="207" t="s">
        <v>82</v>
      </c>
      <c r="AQ1693" s="198" t="str" cm="1">
        <f t="array" ref="AQ1693">_xlfn.IFS(OR($G1693="公衆街路灯A",$G1693="定額電灯"),$G1693&amp;AP1693,COUNTIF(G1693,"*従量電灯*"),G1693,1,"-")</f>
        <v>従量電灯</v>
      </c>
      <c r="AR1693" s="208" t="str" cm="1">
        <f t="array" ref="AR1693">_xlfn.IFS($AN1693=0,"-",OR($AH1693="対象外",$AH1693="-"),"-",OR($G1693="公衆街路灯A",$G1693="定額電灯"),_xlfn.XLOOKUP($AQ1693,削除禁止_電灯料金!$B:$B,削除禁止_電灯料金!$E:$E,0),1,"-")</f>
        <v>-</v>
      </c>
      <c r="AS1693" s="209" t="str" cm="1">
        <f t="array" ref="AS1693">_xlfn.IFS($AR1693="-","-",OR($G1693="公衆街路灯A",$G1693="定額電灯"),_xlfn.XLOOKUP(AQ1693,削除禁止_電灯料金!$B:$B,削除禁止_電灯料金!$D:$D,0),1,"-")</f>
        <v>-</v>
      </c>
      <c r="AT1693" s="208">
        <f>IFERROR(IF(OR($G1693="公衆街路灯A",$G1693="定額電灯"),"-",ROUND((_xlfn.XLOOKUP($AQ1693,削除禁止_電灯料金!$B:$B,削除禁止_電灯料金!$E:$E)*AM1693/1000*$K1693*$L1693/12),2)),"-")</f>
        <v>0</v>
      </c>
      <c r="AU1693" s="209">
        <f>IFERROR(IF(OR($G1693="公衆街路灯A",$G1693="定額電灯"),"-",ROUND((AM1693/1000*$K1693*$L1693/12)*_xlfn.XLOOKUP($A1693,削除禁止_電灯料金!K:K,削除禁止_電灯料金!M:M,"-"),2)),"-")</f>
        <v>0</v>
      </c>
      <c r="AV1693" s="210">
        <f>IFERROR(IF(OR($G1693="公衆街路灯A",$G1693="定額電灯"),ROUND((((AR1693+AS1693)*AN1693))*12*_xlfn.XLOOKUP($A1693,削除禁止_電灯料金!K:K,削除禁止_電灯料金!N:N),0),ROUND((AT1693+AU1693)*AN1693*12*_xlfn.XLOOKUP($A1693,削除禁止_電灯料金!K:K,削除禁止_電灯料金!N:N),0)),0)</f>
        <v>0</v>
      </c>
      <c r="AW1693" s="145"/>
    </row>
    <row r="1694" spans="1:49" ht="30" customHeight="1">
      <c r="A1694" s="1">
        <v>32</v>
      </c>
      <c r="B1694" s="319" t="s">
        <v>1626</v>
      </c>
      <c r="C1694" s="42"/>
      <c r="D1694" s="180" t="s">
        <v>1628</v>
      </c>
      <c r="E1694" s="181" t="s">
        <v>71</v>
      </c>
      <c r="F1694" s="182" t="s">
        <v>1640</v>
      </c>
      <c r="G1694" s="182" t="s">
        <v>73</v>
      </c>
      <c r="H1694" s="183" t="s">
        <v>118</v>
      </c>
      <c r="I1694" s="184"/>
      <c r="J1694" s="185"/>
      <c r="K1694" s="271">
        <v>9</v>
      </c>
      <c r="L1694" s="272">
        <v>365</v>
      </c>
      <c r="M1694" s="212" t="s">
        <v>1257</v>
      </c>
      <c r="N1694" s="189" t="s">
        <v>110</v>
      </c>
      <c r="O1694" s="190">
        <v>2</v>
      </c>
      <c r="P1694" s="191" t="s">
        <v>294</v>
      </c>
      <c r="Q1694" s="191">
        <v>0</v>
      </c>
      <c r="R1694" s="191" t="s">
        <v>295</v>
      </c>
      <c r="S1694" s="192">
        <v>0</v>
      </c>
      <c r="T1694" s="192">
        <v>0</v>
      </c>
      <c r="U1694" s="192" t="s">
        <v>96</v>
      </c>
      <c r="V1694" s="193">
        <v>0</v>
      </c>
      <c r="W1694" s="194">
        <v>47</v>
      </c>
      <c r="X1694" s="195">
        <v>3</v>
      </c>
      <c r="Y1694" s="196">
        <v>6</v>
      </c>
      <c r="Z1694" s="197">
        <v>0</v>
      </c>
      <c r="AA1694" s="191">
        <v>0</v>
      </c>
      <c r="AB1694" s="198" t="s">
        <v>80</v>
      </c>
      <c r="AC1694" s="199" t="s">
        <v>56</v>
      </c>
      <c r="AD1694" s="200" t="s">
        <v>56</v>
      </c>
      <c r="AE1694" s="199" t="s">
        <v>56</v>
      </c>
      <c r="AF1694" s="200">
        <v>0</v>
      </c>
      <c r="AG1694" s="201">
        <v>0</v>
      </c>
      <c r="AH1694" s="201" t="s">
        <v>124</v>
      </c>
      <c r="AI1694" s="202" t="s">
        <v>124</v>
      </c>
      <c r="AJ1694" s="203"/>
      <c r="AK1694" s="204"/>
      <c r="AL1694" s="194"/>
      <c r="AM1694" s="205"/>
      <c r="AN1694" s="206"/>
      <c r="AO1694" s="200">
        <f t="shared" si="495"/>
        <v>0</v>
      </c>
      <c r="AP1694" s="207" t="s">
        <v>82</v>
      </c>
      <c r="AQ1694" s="198" t="str" cm="1">
        <f t="array" ref="AQ1694">_xlfn.IFS(OR($G1694="公衆街路灯A",$G1694="定額電灯"),$G1694&amp;AP1694,COUNTIF(G1694,"*従量電灯*"),G1694,1,"-")</f>
        <v>従量電灯</v>
      </c>
      <c r="AR1694" s="208" t="str" cm="1">
        <f t="array" ref="AR1694">_xlfn.IFS($AN1694=0,"-",OR($AH1694="対象外",$AH1694="-"),"-",OR($G1694="公衆街路灯A",$G1694="定額電灯"),_xlfn.XLOOKUP($AQ1694,削除禁止_電灯料金!$B:$B,削除禁止_電灯料金!$E:$E,0),1,"-")</f>
        <v>-</v>
      </c>
      <c r="AS1694" s="209" t="str" cm="1">
        <f t="array" ref="AS1694">_xlfn.IFS($AR1694="-","-",OR($G1694="公衆街路灯A",$G1694="定額電灯"),_xlfn.XLOOKUP(AQ1694,削除禁止_電灯料金!$B:$B,削除禁止_電灯料金!$D:$D,0),1,"-")</f>
        <v>-</v>
      </c>
      <c r="AT1694" s="208">
        <f>IFERROR(IF(OR($G1694="公衆街路灯A",$G1694="定額電灯"),"-",ROUND((_xlfn.XLOOKUP($AQ1694,削除禁止_電灯料金!$B:$B,削除禁止_電灯料金!$E:$E)*AM1694/1000*$K1694*$L1694/12),2)),"-")</f>
        <v>0</v>
      </c>
      <c r="AU1694" s="209">
        <f>IFERROR(IF(OR($G1694="公衆街路灯A",$G1694="定額電灯"),"-",ROUND((AM1694/1000*$K1694*$L1694/12)*_xlfn.XLOOKUP($A1694,削除禁止_電灯料金!K:K,削除禁止_電灯料金!M:M,"-"),2)),"-")</f>
        <v>0</v>
      </c>
      <c r="AV1694" s="210">
        <f>IFERROR(IF(OR($G1694="公衆街路灯A",$G1694="定額電灯"),ROUND((((AR1694+AS1694)*AN1694))*12*_xlfn.XLOOKUP($A1694,削除禁止_電灯料金!K:K,削除禁止_電灯料金!N:N),0),ROUND((AT1694+AU1694)*AN1694*12*_xlfn.XLOOKUP($A1694,削除禁止_電灯料金!K:K,削除禁止_電灯料金!N:N),0)),0)</f>
        <v>0</v>
      </c>
      <c r="AW1694" s="145"/>
    </row>
    <row r="1695" spans="1:49" ht="30" customHeight="1">
      <c r="A1695" s="1">
        <v>32</v>
      </c>
      <c r="B1695" s="319" t="s">
        <v>1626</v>
      </c>
      <c r="C1695" s="42"/>
      <c r="D1695" s="146" t="s">
        <v>1628</v>
      </c>
      <c r="E1695" s="147" t="s">
        <v>71</v>
      </c>
      <c r="F1695" s="148" t="s">
        <v>1641</v>
      </c>
      <c r="G1695" s="148" t="s">
        <v>73</v>
      </c>
      <c r="H1695" s="149"/>
      <c r="I1695" s="150"/>
      <c r="J1695" s="151"/>
      <c r="K1695" s="213">
        <v>24</v>
      </c>
      <c r="L1695" s="214">
        <v>365</v>
      </c>
      <c r="M1695" s="154" t="s">
        <v>1642</v>
      </c>
      <c r="N1695" s="119" t="s">
        <v>1643</v>
      </c>
      <c r="O1695" s="120">
        <v>3</v>
      </c>
      <c r="P1695" s="155" t="s">
        <v>508</v>
      </c>
      <c r="Q1695" s="155">
        <v>0</v>
      </c>
      <c r="R1695" s="155">
        <v>0</v>
      </c>
      <c r="S1695" s="156">
        <v>0</v>
      </c>
      <c r="T1695" s="156" t="s">
        <v>1644</v>
      </c>
      <c r="U1695" s="156" t="s">
        <v>1645</v>
      </c>
      <c r="V1695" s="157">
        <v>0</v>
      </c>
      <c r="W1695" s="158">
        <v>90</v>
      </c>
      <c r="X1695" s="159">
        <v>4</v>
      </c>
      <c r="Y1695" s="160">
        <v>12</v>
      </c>
      <c r="Z1695" s="161">
        <f t="shared" ref="Z1695:Z1714" si="496">K1695*L1695*W1695*Y1695/12/1000</f>
        <v>788.4</v>
      </c>
      <c r="AA1695" s="155">
        <v>0</v>
      </c>
      <c r="AB1695" s="162" t="s">
        <v>80</v>
      </c>
      <c r="AC1695" s="163" t="s">
        <v>56</v>
      </c>
      <c r="AD1695" s="164" t="s">
        <v>56</v>
      </c>
      <c r="AE1695" s="163" t="s">
        <v>56</v>
      </c>
      <c r="AF1695" s="164">
        <f t="shared" ref="AF1695:AF1714" si="497">$B$2*Z1695/Y1695</f>
        <v>1971</v>
      </c>
      <c r="AG1695" s="165">
        <f t="shared" ref="AG1695:AG1714" si="498">Y1695*AF1695*120</f>
        <v>2838240</v>
      </c>
      <c r="AH1695" s="166" t="s">
        <v>113</v>
      </c>
      <c r="AI1695" s="167"/>
      <c r="AJ1695" s="168"/>
      <c r="AK1695" s="169"/>
      <c r="AL1695" s="170"/>
      <c r="AM1695" s="171"/>
      <c r="AN1695" s="172"/>
      <c r="AO1695" s="173">
        <f t="shared" si="495"/>
        <v>0</v>
      </c>
      <c r="AP1695" s="174" t="s">
        <v>82</v>
      </c>
      <c r="AQ1695" s="175" t="str" cm="1">
        <f t="array" ref="AQ1695">_xlfn.IFS(OR($G1695="公衆街路灯A",$G1695="定額電灯"),$G1695&amp;AP1695,COUNTIF(G1695,"*従量電灯*"),G1695,1,"-")</f>
        <v>従量電灯</v>
      </c>
      <c r="AR1695" s="176" t="str" cm="1">
        <f t="array" ref="AR1695">_xlfn.IFS($AN1695=0,"-",OR($AH1695="対象外",$AH1695="-"),"-",OR($G1695="公衆街路灯A",$G1695="定額電灯"),_xlfn.XLOOKUP($AQ1695,削除禁止_電灯料金!$B:$B,削除禁止_電灯料金!$E:$E,0),1,"-")</f>
        <v>-</v>
      </c>
      <c r="AS1695" s="177" t="str" cm="1">
        <f t="array" ref="AS1695">_xlfn.IFS($AR1695="-","-",OR($G1695="公衆街路灯A",$G1695="定額電灯"),_xlfn.XLOOKUP(AQ1695,削除禁止_電灯料金!$B:$B,削除禁止_電灯料金!$D:$D,0),1,"-")</f>
        <v>-</v>
      </c>
      <c r="AT1695" s="176">
        <f>IFERROR(IF(OR($G1695="公衆街路灯A",$G1695="定額電灯"),"-",ROUND((_xlfn.XLOOKUP($AQ1695,削除禁止_電灯料金!$B:$B,削除禁止_電灯料金!$E:$E)*AM1695/1000*$K1695*$L1695/12),2)),"-")</f>
        <v>0</v>
      </c>
      <c r="AU1695" s="177">
        <f>IFERROR(IF(OR($G1695="公衆街路灯A",$G1695="定額電灯"),"-",ROUND((AM1695/1000*$K1695*$L1695/12)*_xlfn.XLOOKUP($A1695,削除禁止_電灯料金!K:K,削除禁止_電灯料金!M:M,"-"),2)),"-")</f>
        <v>0</v>
      </c>
      <c r="AV1695" s="178">
        <f>IFERROR(IF(OR($G1695="公衆街路灯A",$G1695="定額電灯"),ROUND((((AR1695+AS1695)*AN1695))*12*_xlfn.XLOOKUP($A1695,削除禁止_電灯料金!K:K,削除禁止_電灯料金!N:N),0),ROUND((AT1695+AU1695)*AN1695*12*_xlfn.XLOOKUP($A1695,削除禁止_電灯料金!K:K,削除禁止_電灯料金!N:N),0)),0)</f>
        <v>0</v>
      </c>
      <c r="AW1695" s="145"/>
    </row>
    <row r="1696" spans="1:49" ht="30" customHeight="1">
      <c r="A1696" s="1">
        <v>32</v>
      </c>
      <c r="B1696" s="319" t="s">
        <v>1626</v>
      </c>
      <c r="C1696" s="42"/>
      <c r="D1696" s="146" t="s">
        <v>1628</v>
      </c>
      <c r="E1696" s="147" t="s">
        <v>71</v>
      </c>
      <c r="F1696" s="148" t="s">
        <v>1641</v>
      </c>
      <c r="G1696" s="148" t="s">
        <v>73</v>
      </c>
      <c r="H1696" s="149"/>
      <c r="I1696" s="150"/>
      <c r="J1696" s="151"/>
      <c r="K1696" s="213">
        <v>24</v>
      </c>
      <c r="L1696" s="214">
        <v>365</v>
      </c>
      <c r="M1696" s="154" t="s">
        <v>1646</v>
      </c>
      <c r="N1696" s="119" t="s">
        <v>210</v>
      </c>
      <c r="O1696" s="120">
        <v>1</v>
      </c>
      <c r="P1696" s="155" t="s">
        <v>294</v>
      </c>
      <c r="Q1696" s="155">
        <v>0</v>
      </c>
      <c r="R1696" s="155">
        <v>0</v>
      </c>
      <c r="S1696" s="156">
        <v>0</v>
      </c>
      <c r="T1696" s="156">
        <v>0</v>
      </c>
      <c r="U1696" s="156">
        <v>0</v>
      </c>
      <c r="V1696" s="157" t="s">
        <v>90</v>
      </c>
      <c r="W1696" s="158">
        <v>47</v>
      </c>
      <c r="X1696" s="159">
        <v>9</v>
      </c>
      <c r="Y1696" s="160">
        <v>9</v>
      </c>
      <c r="Z1696" s="161">
        <f t="shared" si="496"/>
        <v>308.79000000000002</v>
      </c>
      <c r="AA1696" s="155">
        <v>0</v>
      </c>
      <c r="AB1696" s="162" t="s">
        <v>80</v>
      </c>
      <c r="AC1696" s="163" t="s">
        <v>56</v>
      </c>
      <c r="AD1696" s="164" t="s">
        <v>56</v>
      </c>
      <c r="AE1696" s="163" t="s">
        <v>56</v>
      </c>
      <c r="AF1696" s="164">
        <f t="shared" si="497"/>
        <v>1029.3000000000002</v>
      </c>
      <c r="AG1696" s="165">
        <f t="shared" si="498"/>
        <v>1111644</v>
      </c>
      <c r="AH1696" s="166" t="s">
        <v>113</v>
      </c>
      <c r="AI1696" s="167"/>
      <c r="AJ1696" s="168"/>
      <c r="AK1696" s="169"/>
      <c r="AL1696" s="170"/>
      <c r="AM1696" s="171"/>
      <c r="AN1696" s="172"/>
      <c r="AO1696" s="173">
        <f t="shared" si="495"/>
        <v>0</v>
      </c>
      <c r="AP1696" s="174" t="s">
        <v>82</v>
      </c>
      <c r="AQ1696" s="175" t="str" cm="1">
        <f t="array" ref="AQ1696">_xlfn.IFS(OR($G1696="公衆街路灯A",$G1696="定額電灯"),$G1696&amp;AP1696,COUNTIF(G1696,"*従量電灯*"),G1696,1,"-")</f>
        <v>従量電灯</v>
      </c>
      <c r="AR1696" s="176" t="str" cm="1">
        <f t="array" ref="AR1696">_xlfn.IFS($AN1696=0,"-",OR($AH1696="対象外",$AH1696="-"),"-",OR($G1696="公衆街路灯A",$G1696="定額電灯"),_xlfn.XLOOKUP($AQ1696,削除禁止_電灯料金!$B:$B,削除禁止_電灯料金!$E:$E,0),1,"-")</f>
        <v>-</v>
      </c>
      <c r="AS1696" s="177" t="str" cm="1">
        <f t="array" ref="AS1696">_xlfn.IFS($AR1696="-","-",OR($G1696="公衆街路灯A",$G1696="定額電灯"),_xlfn.XLOOKUP(AQ1696,削除禁止_電灯料金!$B:$B,削除禁止_電灯料金!$D:$D,0),1,"-")</f>
        <v>-</v>
      </c>
      <c r="AT1696" s="176">
        <f>IFERROR(IF(OR($G1696="公衆街路灯A",$G1696="定額電灯"),"-",ROUND((_xlfn.XLOOKUP($AQ1696,削除禁止_電灯料金!$B:$B,削除禁止_電灯料金!$E:$E)*AM1696/1000*$K1696*$L1696/12),2)),"-")</f>
        <v>0</v>
      </c>
      <c r="AU1696" s="177">
        <f>IFERROR(IF(OR($G1696="公衆街路灯A",$G1696="定額電灯"),"-",ROUND((AM1696/1000*$K1696*$L1696/12)*_xlfn.XLOOKUP($A1696,削除禁止_電灯料金!K:K,削除禁止_電灯料金!M:M,"-"),2)),"-")</f>
        <v>0</v>
      </c>
      <c r="AV1696" s="178">
        <f>IFERROR(IF(OR($G1696="公衆街路灯A",$G1696="定額電灯"),ROUND((((AR1696+AS1696)*AN1696))*12*_xlfn.XLOOKUP($A1696,削除禁止_電灯料金!K:K,削除禁止_電灯料金!N:N),0),ROUND((AT1696+AU1696)*AN1696*12*_xlfn.XLOOKUP($A1696,削除禁止_電灯料金!K:K,削除禁止_電灯料金!N:N),0)),0)</f>
        <v>0</v>
      </c>
      <c r="AW1696" s="145"/>
    </row>
    <row r="1697" spans="1:49" ht="30" customHeight="1">
      <c r="A1697" s="1">
        <v>32</v>
      </c>
      <c r="B1697" s="319" t="s">
        <v>1626</v>
      </c>
      <c r="C1697" s="42"/>
      <c r="D1697" s="146" t="s">
        <v>1628</v>
      </c>
      <c r="E1697" s="147" t="s">
        <v>71</v>
      </c>
      <c r="F1697" s="148" t="s">
        <v>1641</v>
      </c>
      <c r="G1697" s="148" t="s">
        <v>73</v>
      </c>
      <c r="H1697" s="149"/>
      <c r="I1697" s="150"/>
      <c r="J1697" s="151"/>
      <c r="K1697" s="213">
        <v>24</v>
      </c>
      <c r="L1697" s="214">
        <v>365</v>
      </c>
      <c r="M1697" s="154" t="s">
        <v>1290</v>
      </c>
      <c r="N1697" s="119" t="s">
        <v>86</v>
      </c>
      <c r="O1697" s="120">
        <v>1</v>
      </c>
      <c r="P1697" s="155" t="s">
        <v>189</v>
      </c>
      <c r="Q1697" s="155">
        <v>0</v>
      </c>
      <c r="R1697" s="155" t="s">
        <v>1223</v>
      </c>
      <c r="S1697" s="156">
        <v>0</v>
      </c>
      <c r="T1697" s="156">
        <v>0</v>
      </c>
      <c r="U1697" s="156">
        <v>0</v>
      </c>
      <c r="V1697" s="157" t="s">
        <v>90</v>
      </c>
      <c r="W1697" s="158">
        <v>3.8</v>
      </c>
      <c r="X1697" s="159">
        <v>1</v>
      </c>
      <c r="Y1697" s="160">
        <v>1</v>
      </c>
      <c r="Z1697" s="161">
        <f t="shared" si="496"/>
        <v>2.774</v>
      </c>
      <c r="AA1697" s="155">
        <v>0</v>
      </c>
      <c r="AB1697" s="162" t="s">
        <v>80</v>
      </c>
      <c r="AC1697" s="163" t="s">
        <v>56</v>
      </c>
      <c r="AD1697" s="164" t="s">
        <v>56</v>
      </c>
      <c r="AE1697" s="163" t="s">
        <v>56</v>
      </c>
      <c r="AF1697" s="164">
        <f t="shared" si="497"/>
        <v>83.22</v>
      </c>
      <c r="AG1697" s="165">
        <f t="shared" si="498"/>
        <v>9986.4</v>
      </c>
      <c r="AH1697" s="166" t="s">
        <v>81</v>
      </c>
      <c r="AI1697" s="167"/>
      <c r="AJ1697" s="168"/>
      <c r="AK1697" s="169"/>
      <c r="AL1697" s="170"/>
      <c r="AM1697" s="171"/>
      <c r="AN1697" s="172"/>
      <c r="AO1697" s="173">
        <f t="shared" si="495"/>
        <v>0</v>
      </c>
      <c r="AP1697" s="174" t="s">
        <v>82</v>
      </c>
      <c r="AQ1697" s="175" t="str" cm="1">
        <f t="array" ref="AQ1697">_xlfn.IFS(OR($G1697="公衆街路灯A",$G1697="定額電灯"),$G1697&amp;AP1697,COUNTIF(G1697,"*従量電灯*"),G1697,1,"-")</f>
        <v>従量電灯</v>
      </c>
      <c r="AR1697" s="176" t="str" cm="1">
        <f t="array" ref="AR1697">_xlfn.IFS($AN1697=0,"-",OR($AH1697="対象外",$AH1697="-"),"-",OR($G1697="公衆街路灯A",$G1697="定額電灯"),_xlfn.XLOOKUP($AQ1697,削除禁止_電灯料金!$B:$B,削除禁止_電灯料金!$E:$E,0),1,"-")</f>
        <v>-</v>
      </c>
      <c r="AS1697" s="177" t="str" cm="1">
        <f t="array" ref="AS1697">_xlfn.IFS($AR1697="-","-",OR($G1697="公衆街路灯A",$G1697="定額電灯"),_xlfn.XLOOKUP(AQ1697,削除禁止_電灯料金!$B:$B,削除禁止_電灯料金!$D:$D,0),1,"-")</f>
        <v>-</v>
      </c>
      <c r="AT1697" s="176">
        <f>IFERROR(IF(OR($G1697="公衆街路灯A",$G1697="定額電灯"),"-",ROUND((_xlfn.XLOOKUP($AQ1697,削除禁止_電灯料金!$B:$B,削除禁止_電灯料金!$E:$E)*AM1697/1000*$K1697*$L1697/12),2)),"-")</f>
        <v>0</v>
      </c>
      <c r="AU1697" s="177">
        <f>IFERROR(IF(OR($G1697="公衆街路灯A",$G1697="定額電灯"),"-",ROUND((AM1697/1000*$K1697*$L1697/12)*_xlfn.XLOOKUP($A1697,削除禁止_電灯料金!K:K,削除禁止_電灯料金!M:M,"-"),2)),"-")</f>
        <v>0</v>
      </c>
      <c r="AV1697" s="178">
        <f>IFERROR(IF(OR($G1697="公衆街路灯A",$G1697="定額電灯"),ROUND((((AR1697+AS1697)*AN1697))*12*_xlfn.XLOOKUP($A1697,削除禁止_電灯料金!K:K,削除禁止_電灯料金!N:N),0),ROUND((AT1697+AU1697)*AN1697*12*_xlfn.XLOOKUP($A1697,削除禁止_電灯料金!K:K,削除禁止_電灯料金!N:N),0)),0)</f>
        <v>0</v>
      </c>
      <c r="AW1697" s="145"/>
    </row>
    <row r="1698" spans="1:49" ht="30" customHeight="1">
      <c r="A1698" s="1">
        <v>32</v>
      </c>
      <c r="B1698" s="319" t="s">
        <v>1626</v>
      </c>
      <c r="C1698" s="42"/>
      <c r="D1698" s="146" t="s">
        <v>1628</v>
      </c>
      <c r="E1698" s="147" t="s">
        <v>71</v>
      </c>
      <c r="F1698" s="148" t="s">
        <v>1647</v>
      </c>
      <c r="G1698" s="148" t="s">
        <v>73</v>
      </c>
      <c r="H1698" s="149"/>
      <c r="I1698" s="150"/>
      <c r="J1698" s="151"/>
      <c r="K1698" s="213">
        <v>9</v>
      </c>
      <c r="L1698" s="214">
        <v>365</v>
      </c>
      <c r="M1698" s="154" t="s">
        <v>1648</v>
      </c>
      <c r="N1698" s="119" t="s">
        <v>354</v>
      </c>
      <c r="O1698" s="120">
        <v>2</v>
      </c>
      <c r="P1698" s="155" t="s">
        <v>111</v>
      </c>
      <c r="Q1698" s="155">
        <v>0</v>
      </c>
      <c r="R1698" s="155">
        <v>0</v>
      </c>
      <c r="S1698" s="156">
        <v>0</v>
      </c>
      <c r="T1698" s="156" t="s">
        <v>1649</v>
      </c>
      <c r="U1698" s="156" t="s">
        <v>1650</v>
      </c>
      <c r="V1698" s="157">
        <v>0</v>
      </c>
      <c r="W1698" s="158">
        <v>48</v>
      </c>
      <c r="X1698" s="159">
        <v>12</v>
      </c>
      <c r="Y1698" s="160">
        <v>24</v>
      </c>
      <c r="Z1698" s="161">
        <f t="shared" si="496"/>
        <v>315.36</v>
      </c>
      <c r="AA1698" s="155">
        <v>0</v>
      </c>
      <c r="AB1698" s="162" t="s">
        <v>80</v>
      </c>
      <c r="AC1698" s="163" t="s">
        <v>56</v>
      </c>
      <c r="AD1698" s="164" t="s">
        <v>56</v>
      </c>
      <c r="AE1698" s="163" t="s">
        <v>56</v>
      </c>
      <c r="AF1698" s="164">
        <f t="shared" si="497"/>
        <v>394.20000000000005</v>
      </c>
      <c r="AG1698" s="165">
        <f t="shared" si="498"/>
        <v>1135296.0000000002</v>
      </c>
      <c r="AH1698" s="166" t="s">
        <v>113</v>
      </c>
      <c r="AI1698" s="167"/>
      <c r="AJ1698" s="168"/>
      <c r="AK1698" s="169"/>
      <c r="AL1698" s="170"/>
      <c r="AM1698" s="171"/>
      <c r="AN1698" s="172"/>
      <c r="AO1698" s="173">
        <f t="shared" si="495"/>
        <v>0</v>
      </c>
      <c r="AP1698" s="174" t="s">
        <v>82</v>
      </c>
      <c r="AQ1698" s="175" t="str" cm="1">
        <f t="array" ref="AQ1698">_xlfn.IFS(OR($G1698="公衆街路灯A",$G1698="定額電灯"),$G1698&amp;AP1698,COUNTIF(G1698,"*従量電灯*"),G1698,1,"-")</f>
        <v>従量電灯</v>
      </c>
      <c r="AR1698" s="176" t="str" cm="1">
        <f t="array" ref="AR1698">_xlfn.IFS($AN1698=0,"-",OR($AH1698="対象外",$AH1698="-"),"-",OR($G1698="公衆街路灯A",$G1698="定額電灯"),_xlfn.XLOOKUP($AQ1698,削除禁止_電灯料金!$B:$B,削除禁止_電灯料金!$E:$E,0),1,"-")</f>
        <v>-</v>
      </c>
      <c r="AS1698" s="177" t="str" cm="1">
        <f t="array" ref="AS1698">_xlfn.IFS($AR1698="-","-",OR($G1698="公衆街路灯A",$G1698="定額電灯"),_xlfn.XLOOKUP(AQ1698,削除禁止_電灯料金!$B:$B,削除禁止_電灯料金!$D:$D,0),1,"-")</f>
        <v>-</v>
      </c>
      <c r="AT1698" s="176">
        <f>IFERROR(IF(OR($G1698="公衆街路灯A",$G1698="定額電灯"),"-",ROUND((_xlfn.XLOOKUP($AQ1698,削除禁止_電灯料金!$B:$B,削除禁止_電灯料金!$E:$E)*AM1698/1000*$K1698*$L1698/12),2)),"-")</f>
        <v>0</v>
      </c>
      <c r="AU1698" s="177">
        <f>IFERROR(IF(OR($G1698="公衆街路灯A",$G1698="定額電灯"),"-",ROUND((AM1698/1000*$K1698*$L1698/12)*_xlfn.XLOOKUP($A1698,削除禁止_電灯料金!K:K,削除禁止_電灯料金!M:M,"-"),2)),"-")</f>
        <v>0</v>
      </c>
      <c r="AV1698" s="178">
        <f>IFERROR(IF(OR($G1698="公衆街路灯A",$G1698="定額電灯"),ROUND((((AR1698+AS1698)*AN1698))*12*_xlfn.XLOOKUP($A1698,削除禁止_電灯料金!K:K,削除禁止_電灯料金!N:N),0),ROUND((AT1698+AU1698)*AN1698*12*_xlfn.XLOOKUP($A1698,削除禁止_電灯料金!K:K,削除禁止_電灯料金!N:N),0)),0)</f>
        <v>0</v>
      </c>
      <c r="AW1698" s="145"/>
    </row>
    <row r="1699" spans="1:49" ht="30" customHeight="1">
      <c r="A1699" s="1">
        <v>32</v>
      </c>
      <c r="B1699" s="319" t="s">
        <v>1626</v>
      </c>
      <c r="C1699" s="42"/>
      <c r="D1699" s="146" t="s">
        <v>1628</v>
      </c>
      <c r="E1699" s="147" t="s">
        <v>71</v>
      </c>
      <c r="F1699" s="148" t="s">
        <v>1647</v>
      </c>
      <c r="G1699" s="148" t="s">
        <v>73</v>
      </c>
      <c r="H1699" s="149"/>
      <c r="I1699" s="150"/>
      <c r="J1699" s="151"/>
      <c r="K1699" s="213">
        <v>9</v>
      </c>
      <c r="L1699" s="214">
        <v>365</v>
      </c>
      <c r="M1699" s="154" t="s">
        <v>1651</v>
      </c>
      <c r="N1699" s="119" t="s">
        <v>75</v>
      </c>
      <c r="O1699" s="120">
        <v>1</v>
      </c>
      <c r="P1699" s="155" t="s">
        <v>351</v>
      </c>
      <c r="Q1699" s="155">
        <v>0</v>
      </c>
      <c r="R1699" s="155" t="s">
        <v>1652</v>
      </c>
      <c r="S1699" s="156">
        <v>0</v>
      </c>
      <c r="T1699" s="156">
        <v>0</v>
      </c>
      <c r="U1699" s="156" t="s">
        <v>1653</v>
      </c>
      <c r="V1699" s="157">
        <v>0</v>
      </c>
      <c r="W1699" s="158">
        <v>34</v>
      </c>
      <c r="X1699" s="159">
        <v>3</v>
      </c>
      <c r="Y1699" s="160">
        <v>3</v>
      </c>
      <c r="Z1699" s="161">
        <f t="shared" si="496"/>
        <v>27.922499999999999</v>
      </c>
      <c r="AA1699" s="155">
        <v>0</v>
      </c>
      <c r="AB1699" s="162" t="s">
        <v>80</v>
      </c>
      <c r="AC1699" s="163" t="s">
        <v>56</v>
      </c>
      <c r="AD1699" s="164" t="s">
        <v>56</v>
      </c>
      <c r="AE1699" s="163" t="s">
        <v>56</v>
      </c>
      <c r="AF1699" s="164">
        <f t="shared" si="497"/>
        <v>279.22499999999997</v>
      </c>
      <c r="AG1699" s="165">
        <f t="shared" si="498"/>
        <v>100521</v>
      </c>
      <c r="AH1699" s="166" t="s">
        <v>81</v>
      </c>
      <c r="AI1699" s="167"/>
      <c r="AJ1699" s="168"/>
      <c r="AK1699" s="169"/>
      <c r="AL1699" s="170"/>
      <c r="AM1699" s="171"/>
      <c r="AN1699" s="172"/>
      <c r="AO1699" s="173">
        <f t="shared" si="495"/>
        <v>0</v>
      </c>
      <c r="AP1699" s="174" t="s">
        <v>82</v>
      </c>
      <c r="AQ1699" s="175" t="str" cm="1">
        <f t="array" ref="AQ1699">_xlfn.IFS(OR($G1699="公衆街路灯A",$G1699="定額電灯"),$G1699&amp;AP1699,COUNTIF(G1699,"*従量電灯*"),G1699,1,"-")</f>
        <v>従量電灯</v>
      </c>
      <c r="AR1699" s="176" t="str" cm="1">
        <f t="array" ref="AR1699">_xlfn.IFS($AN1699=0,"-",OR($AH1699="対象外",$AH1699="-"),"-",OR($G1699="公衆街路灯A",$G1699="定額電灯"),_xlfn.XLOOKUP($AQ1699,削除禁止_電灯料金!$B:$B,削除禁止_電灯料金!$E:$E,0),1,"-")</f>
        <v>-</v>
      </c>
      <c r="AS1699" s="177" t="str" cm="1">
        <f t="array" ref="AS1699">_xlfn.IFS($AR1699="-","-",OR($G1699="公衆街路灯A",$G1699="定額電灯"),_xlfn.XLOOKUP(AQ1699,削除禁止_電灯料金!$B:$B,削除禁止_電灯料金!$D:$D,0),1,"-")</f>
        <v>-</v>
      </c>
      <c r="AT1699" s="176">
        <f>IFERROR(IF(OR($G1699="公衆街路灯A",$G1699="定額電灯"),"-",ROUND((_xlfn.XLOOKUP($AQ1699,削除禁止_電灯料金!$B:$B,削除禁止_電灯料金!$E:$E)*AM1699/1000*$K1699*$L1699/12),2)),"-")</f>
        <v>0</v>
      </c>
      <c r="AU1699" s="177">
        <f>IFERROR(IF(OR($G1699="公衆街路灯A",$G1699="定額電灯"),"-",ROUND((AM1699/1000*$K1699*$L1699/12)*_xlfn.XLOOKUP($A1699,削除禁止_電灯料金!K:K,削除禁止_電灯料金!M:M,"-"),2)),"-")</f>
        <v>0</v>
      </c>
      <c r="AV1699" s="178">
        <f>IFERROR(IF(OR($G1699="公衆街路灯A",$G1699="定額電灯"),ROUND((((AR1699+AS1699)*AN1699))*12*_xlfn.XLOOKUP($A1699,削除禁止_電灯料金!K:K,削除禁止_電灯料金!N:N),0),ROUND((AT1699+AU1699)*AN1699*12*_xlfn.XLOOKUP($A1699,削除禁止_電灯料金!K:K,削除禁止_電灯料金!N:N),0)),0)</f>
        <v>0</v>
      </c>
      <c r="AW1699" s="145"/>
    </row>
    <row r="1700" spans="1:49" ht="30" customHeight="1">
      <c r="A1700" s="1">
        <v>32</v>
      </c>
      <c r="B1700" s="319" t="s">
        <v>1626</v>
      </c>
      <c r="C1700" s="42"/>
      <c r="D1700" s="146" t="s">
        <v>1628</v>
      </c>
      <c r="E1700" s="147" t="s">
        <v>71</v>
      </c>
      <c r="F1700" s="148" t="s">
        <v>1647</v>
      </c>
      <c r="G1700" s="148" t="s">
        <v>73</v>
      </c>
      <c r="H1700" s="149"/>
      <c r="I1700" s="150"/>
      <c r="J1700" s="151"/>
      <c r="K1700" s="213">
        <v>9</v>
      </c>
      <c r="L1700" s="214">
        <v>365</v>
      </c>
      <c r="M1700" s="154" t="s">
        <v>1654</v>
      </c>
      <c r="N1700" s="119" t="s">
        <v>1602</v>
      </c>
      <c r="O1700" s="120">
        <v>1</v>
      </c>
      <c r="P1700" s="155" t="s">
        <v>135</v>
      </c>
      <c r="Q1700" s="155">
        <v>0</v>
      </c>
      <c r="R1700" s="155">
        <v>0</v>
      </c>
      <c r="S1700" s="156" t="s">
        <v>100</v>
      </c>
      <c r="T1700" s="156">
        <v>0</v>
      </c>
      <c r="U1700" s="156" t="s">
        <v>107</v>
      </c>
      <c r="V1700" s="157">
        <v>0</v>
      </c>
      <c r="W1700" s="158">
        <v>28</v>
      </c>
      <c r="X1700" s="159">
        <v>1</v>
      </c>
      <c r="Y1700" s="160">
        <v>1</v>
      </c>
      <c r="Z1700" s="161">
        <f t="shared" si="496"/>
        <v>7.665</v>
      </c>
      <c r="AA1700" s="155">
        <v>0</v>
      </c>
      <c r="AB1700" s="162" t="s">
        <v>80</v>
      </c>
      <c r="AC1700" s="163" t="s">
        <v>56</v>
      </c>
      <c r="AD1700" s="164" t="s">
        <v>56</v>
      </c>
      <c r="AE1700" s="163" t="s">
        <v>56</v>
      </c>
      <c r="AF1700" s="164">
        <f t="shared" si="497"/>
        <v>229.95</v>
      </c>
      <c r="AG1700" s="165">
        <f t="shared" si="498"/>
        <v>27594</v>
      </c>
      <c r="AH1700" s="166" t="s">
        <v>81</v>
      </c>
      <c r="AI1700" s="167"/>
      <c r="AJ1700" s="168"/>
      <c r="AK1700" s="169"/>
      <c r="AL1700" s="170"/>
      <c r="AM1700" s="171"/>
      <c r="AN1700" s="172"/>
      <c r="AO1700" s="173">
        <f t="shared" si="495"/>
        <v>0</v>
      </c>
      <c r="AP1700" s="174" t="s">
        <v>82</v>
      </c>
      <c r="AQ1700" s="175" t="str" cm="1">
        <f t="array" ref="AQ1700">_xlfn.IFS(OR($G1700="公衆街路灯A",$G1700="定額電灯"),$G1700&amp;AP1700,COUNTIF(G1700,"*従量電灯*"),G1700,1,"-")</f>
        <v>従量電灯</v>
      </c>
      <c r="AR1700" s="176" t="str" cm="1">
        <f t="array" ref="AR1700">_xlfn.IFS($AN1700=0,"-",OR($AH1700="対象外",$AH1700="-"),"-",OR($G1700="公衆街路灯A",$G1700="定額電灯"),_xlfn.XLOOKUP($AQ1700,削除禁止_電灯料金!$B:$B,削除禁止_電灯料金!$E:$E,0),1,"-")</f>
        <v>-</v>
      </c>
      <c r="AS1700" s="177" t="str" cm="1">
        <f t="array" ref="AS1700">_xlfn.IFS($AR1700="-","-",OR($G1700="公衆街路灯A",$G1700="定額電灯"),_xlfn.XLOOKUP(AQ1700,削除禁止_電灯料金!$B:$B,削除禁止_電灯料金!$D:$D,0),1,"-")</f>
        <v>-</v>
      </c>
      <c r="AT1700" s="176">
        <f>IFERROR(IF(OR($G1700="公衆街路灯A",$G1700="定額電灯"),"-",ROUND((_xlfn.XLOOKUP($AQ1700,削除禁止_電灯料金!$B:$B,削除禁止_電灯料金!$E:$E)*AM1700/1000*$K1700*$L1700/12),2)),"-")</f>
        <v>0</v>
      </c>
      <c r="AU1700" s="177">
        <f>IFERROR(IF(OR($G1700="公衆街路灯A",$G1700="定額電灯"),"-",ROUND((AM1700/1000*$K1700*$L1700/12)*_xlfn.XLOOKUP($A1700,削除禁止_電灯料金!K:K,削除禁止_電灯料金!M:M,"-"),2)),"-")</f>
        <v>0</v>
      </c>
      <c r="AV1700" s="178">
        <f>IFERROR(IF(OR($G1700="公衆街路灯A",$G1700="定額電灯"),ROUND((((AR1700+AS1700)*AN1700))*12*_xlfn.XLOOKUP($A1700,削除禁止_電灯料金!K:K,削除禁止_電灯料金!N:N),0),ROUND((AT1700+AU1700)*AN1700*12*_xlfn.XLOOKUP($A1700,削除禁止_電灯料金!K:K,削除禁止_電灯料金!N:N),0)),0)</f>
        <v>0</v>
      </c>
      <c r="AW1700" s="145"/>
    </row>
    <row r="1701" spans="1:49" ht="30" customHeight="1">
      <c r="A1701" s="1">
        <v>32</v>
      </c>
      <c r="B1701" s="319" t="s">
        <v>1626</v>
      </c>
      <c r="C1701" s="42"/>
      <c r="D1701" s="146" t="s">
        <v>1628</v>
      </c>
      <c r="E1701" s="147" t="s">
        <v>71</v>
      </c>
      <c r="F1701" s="148" t="s">
        <v>1647</v>
      </c>
      <c r="G1701" s="148" t="s">
        <v>73</v>
      </c>
      <c r="H1701" s="149"/>
      <c r="I1701" s="150"/>
      <c r="J1701" s="151"/>
      <c r="K1701" s="213">
        <v>24</v>
      </c>
      <c r="L1701" s="214">
        <v>365</v>
      </c>
      <c r="M1701" s="154" t="s">
        <v>1290</v>
      </c>
      <c r="N1701" s="119" t="s">
        <v>86</v>
      </c>
      <c r="O1701" s="120">
        <v>1</v>
      </c>
      <c r="P1701" s="155" t="s">
        <v>189</v>
      </c>
      <c r="Q1701" s="155">
        <v>0</v>
      </c>
      <c r="R1701" s="155" t="s">
        <v>1223</v>
      </c>
      <c r="S1701" s="156">
        <v>0</v>
      </c>
      <c r="T1701" s="156">
        <v>0</v>
      </c>
      <c r="U1701" s="156">
        <v>0</v>
      </c>
      <c r="V1701" s="157" t="s">
        <v>90</v>
      </c>
      <c r="W1701" s="158">
        <v>3.8</v>
      </c>
      <c r="X1701" s="159">
        <v>1</v>
      </c>
      <c r="Y1701" s="160">
        <v>1</v>
      </c>
      <c r="Z1701" s="161">
        <f t="shared" si="496"/>
        <v>2.774</v>
      </c>
      <c r="AA1701" s="155">
        <v>0</v>
      </c>
      <c r="AB1701" s="162" t="s">
        <v>80</v>
      </c>
      <c r="AC1701" s="163" t="s">
        <v>56</v>
      </c>
      <c r="AD1701" s="164" t="s">
        <v>56</v>
      </c>
      <c r="AE1701" s="163" t="s">
        <v>56</v>
      </c>
      <c r="AF1701" s="164">
        <f t="shared" si="497"/>
        <v>83.22</v>
      </c>
      <c r="AG1701" s="165">
        <f t="shared" si="498"/>
        <v>9986.4</v>
      </c>
      <c r="AH1701" s="166" t="s">
        <v>81</v>
      </c>
      <c r="AI1701" s="167"/>
      <c r="AJ1701" s="168"/>
      <c r="AK1701" s="169"/>
      <c r="AL1701" s="170"/>
      <c r="AM1701" s="171"/>
      <c r="AN1701" s="172"/>
      <c r="AO1701" s="173">
        <f t="shared" si="495"/>
        <v>0</v>
      </c>
      <c r="AP1701" s="174" t="s">
        <v>82</v>
      </c>
      <c r="AQ1701" s="175" t="str" cm="1">
        <f t="array" ref="AQ1701">_xlfn.IFS(OR($G1701="公衆街路灯A",$G1701="定額電灯"),$G1701&amp;AP1701,COUNTIF(G1701,"*従量電灯*"),G1701,1,"-")</f>
        <v>従量電灯</v>
      </c>
      <c r="AR1701" s="176" t="str" cm="1">
        <f t="array" ref="AR1701">_xlfn.IFS($AN1701=0,"-",OR($AH1701="対象外",$AH1701="-"),"-",OR($G1701="公衆街路灯A",$G1701="定額電灯"),_xlfn.XLOOKUP($AQ1701,削除禁止_電灯料金!$B:$B,削除禁止_電灯料金!$E:$E,0),1,"-")</f>
        <v>-</v>
      </c>
      <c r="AS1701" s="177" t="str" cm="1">
        <f t="array" ref="AS1701">_xlfn.IFS($AR1701="-","-",OR($G1701="公衆街路灯A",$G1701="定額電灯"),_xlfn.XLOOKUP(AQ1701,削除禁止_電灯料金!$B:$B,削除禁止_電灯料金!$D:$D,0),1,"-")</f>
        <v>-</v>
      </c>
      <c r="AT1701" s="176">
        <f>IFERROR(IF(OR($G1701="公衆街路灯A",$G1701="定額電灯"),"-",ROUND((_xlfn.XLOOKUP($AQ1701,削除禁止_電灯料金!$B:$B,削除禁止_電灯料金!$E:$E)*AM1701/1000*$K1701*$L1701/12),2)),"-")</f>
        <v>0</v>
      </c>
      <c r="AU1701" s="177">
        <f>IFERROR(IF(OR($G1701="公衆街路灯A",$G1701="定額電灯"),"-",ROUND((AM1701/1000*$K1701*$L1701/12)*_xlfn.XLOOKUP($A1701,削除禁止_電灯料金!K:K,削除禁止_電灯料金!M:M,"-"),2)),"-")</f>
        <v>0</v>
      </c>
      <c r="AV1701" s="178">
        <f>IFERROR(IF(OR($G1701="公衆街路灯A",$G1701="定額電灯"),ROUND((((AR1701+AS1701)*AN1701))*12*_xlfn.XLOOKUP($A1701,削除禁止_電灯料金!K:K,削除禁止_電灯料金!N:N),0),ROUND((AT1701+AU1701)*AN1701*12*_xlfn.XLOOKUP($A1701,削除禁止_電灯料金!K:K,削除禁止_電灯料金!N:N),0)),0)</f>
        <v>0</v>
      </c>
      <c r="AW1701" s="145"/>
    </row>
    <row r="1702" spans="1:49" ht="30" customHeight="1">
      <c r="A1702" s="1">
        <v>32</v>
      </c>
      <c r="B1702" s="319" t="s">
        <v>1626</v>
      </c>
      <c r="C1702" s="42"/>
      <c r="D1702" s="146" t="s">
        <v>1628</v>
      </c>
      <c r="E1702" s="147" t="s">
        <v>71</v>
      </c>
      <c r="F1702" s="148" t="s">
        <v>1647</v>
      </c>
      <c r="G1702" s="148" t="s">
        <v>73</v>
      </c>
      <c r="H1702" s="149"/>
      <c r="I1702" s="150"/>
      <c r="J1702" s="151"/>
      <c r="K1702" s="213">
        <v>9</v>
      </c>
      <c r="L1702" s="214">
        <v>365</v>
      </c>
      <c r="M1702" s="154" t="s">
        <v>1655</v>
      </c>
      <c r="N1702" s="119" t="s">
        <v>75</v>
      </c>
      <c r="O1702" s="120">
        <v>1</v>
      </c>
      <c r="P1702" s="155" t="s">
        <v>351</v>
      </c>
      <c r="Q1702" s="155">
        <v>0</v>
      </c>
      <c r="R1702" s="155" t="s">
        <v>77</v>
      </c>
      <c r="S1702" s="156">
        <v>0</v>
      </c>
      <c r="T1702" s="156">
        <v>0</v>
      </c>
      <c r="U1702" s="156" t="s">
        <v>853</v>
      </c>
      <c r="V1702" s="157">
        <v>0</v>
      </c>
      <c r="W1702" s="158">
        <v>34</v>
      </c>
      <c r="X1702" s="159">
        <v>3</v>
      </c>
      <c r="Y1702" s="160">
        <v>3</v>
      </c>
      <c r="Z1702" s="161">
        <f t="shared" si="496"/>
        <v>27.922499999999999</v>
      </c>
      <c r="AA1702" s="155">
        <v>0</v>
      </c>
      <c r="AB1702" s="162" t="s">
        <v>80</v>
      </c>
      <c r="AC1702" s="163" t="s">
        <v>56</v>
      </c>
      <c r="AD1702" s="164" t="s">
        <v>56</v>
      </c>
      <c r="AE1702" s="163" t="s">
        <v>56</v>
      </c>
      <c r="AF1702" s="164">
        <f t="shared" si="497"/>
        <v>279.22499999999997</v>
      </c>
      <c r="AG1702" s="165">
        <f t="shared" si="498"/>
        <v>100521</v>
      </c>
      <c r="AH1702" s="166" t="s">
        <v>81</v>
      </c>
      <c r="AI1702" s="167"/>
      <c r="AJ1702" s="168"/>
      <c r="AK1702" s="169"/>
      <c r="AL1702" s="170"/>
      <c r="AM1702" s="171"/>
      <c r="AN1702" s="172"/>
      <c r="AO1702" s="173">
        <f t="shared" si="495"/>
        <v>0</v>
      </c>
      <c r="AP1702" s="174" t="s">
        <v>82</v>
      </c>
      <c r="AQ1702" s="175" t="str" cm="1">
        <f t="array" ref="AQ1702">_xlfn.IFS(OR($G1702="公衆街路灯A",$G1702="定額電灯"),$G1702&amp;AP1702,COUNTIF(G1702,"*従量電灯*"),G1702,1,"-")</f>
        <v>従量電灯</v>
      </c>
      <c r="AR1702" s="176" t="str" cm="1">
        <f t="array" ref="AR1702">_xlfn.IFS($AN1702=0,"-",OR($AH1702="対象外",$AH1702="-"),"-",OR($G1702="公衆街路灯A",$G1702="定額電灯"),_xlfn.XLOOKUP($AQ1702,削除禁止_電灯料金!$B:$B,削除禁止_電灯料金!$E:$E,0),1,"-")</f>
        <v>-</v>
      </c>
      <c r="AS1702" s="177" t="str" cm="1">
        <f t="array" ref="AS1702">_xlfn.IFS($AR1702="-","-",OR($G1702="公衆街路灯A",$G1702="定額電灯"),_xlfn.XLOOKUP(AQ1702,削除禁止_電灯料金!$B:$B,削除禁止_電灯料金!$D:$D,0),1,"-")</f>
        <v>-</v>
      </c>
      <c r="AT1702" s="176">
        <f>IFERROR(IF(OR($G1702="公衆街路灯A",$G1702="定額電灯"),"-",ROUND((_xlfn.XLOOKUP($AQ1702,削除禁止_電灯料金!$B:$B,削除禁止_電灯料金!$E:$E)*AM1702/1000*$K1702*$L1702/12),2)),"-")</f>
        <v>0</v>
      </c>
      <c r="AU1702" s="177">
        <f>IFERROR(IF(OR($G1702="公衆街路灯A",$G1702="定額電灯"),"-",ROUND((AM1702/1000*$K1702*$L1702/12)*_xlfn.XLOOKUP($A1702,削除禁止_電灯料金!K:K,削除禁止_電灯料金!M:M,"-"),2)),"-")</f>
        <v>0</v>
      </c>
      <c r="AV1702" s="178">
        <f>IFERROR(IF(OR($G1702="公衆街路灯A",$G1702="定額電灯"),ROUND((((AR1702+AS1702)*AN1702))*12*_xlfn.XLOOKUP($A1702,削除禁止_電灯料金!K:K,削除禁止_電灯料金!N:N),0),ROUND((AT1702+AU1702)*AN1702*12*_xlfn.XLOOKUP($A1702,削除禁止_電灯料金!K:K,削除禁止_電灯料金!N:N),0)),0)</f>
        <v>0</v>
      </c>
      <c r="AW1702" s="145"/>
    </row>
    <row r="1703" spans="1:49" ht="30" customHeight="1">
      <c r="A1703" s="1">
        <v>32</v>
      </c>
      <c r="B1703" s="319" t="s">
        <v>1626</v>
      </c>
      <c r="C1703" s="42"/>
      <c r="D1703" s="146" t="s">
        <v>1628</v>
      </c>
      <c r="E1703" s="147" t="s">
        <v>71</v>
      </c>
      <c r="F1703" s="148" t="s">
        <v>1647</v>
      </c>
      <c r="G1703" s="148" t="s">
        <v>73</v>
      </c>
      <c r="H1703" s="149"/>
      <c r="I1703" s="150"/>
      <c r="J1703" s="151"/>
      <c r="K1703" s="213">
        <v>9</v>
      </c>
      <c r="L1703" s="214">
        <v>365</v>
      </c>
      <c r="M1703" s="154" t="s">
        <v>1656</v>
      </c>
      <c r="N1703" s="119" t="s">
        <v>210</v>
      </c>
      <c r="O1703" s="120">
        <v>1</v>
      </c>
      <c r="P1703" s="155" t="s">
        <v>135</v>
      </c>
      <c r="Q1703" s="155">
        <v>0</v>
      </c>
      <c r="R1703" s="155">
        <v>0</v>
      </c>
      <c r="S1703" s="156">
        <v>0</v>
      </c>
      <c r="T1703" s="156">
        <v>0</v>
      </c>
      <c r="U1703" s="156">
        <v>0</v>
      </c>
      <c r="V1703" s="157">
        <v>0</v>
      </c>
      <c r="W1703" s="158">
        <v>28</v>
      </c>
      <c r="X1703" s="159">
        <v>3</v>
      </c>
      <c r="Y1703" s="160">
        <v>3</v>
      </c>
      <c r="Z1703" s="161">
        <f t="shared" si="496"/>
        <v>22.995000000000001</v>
      </c>
      <c r="AA1703" s="155">
        <v>0</v>
      </c>
      <c r="AB1703" s="162" t="s">
        <v>80</v>
      </c>
      <c r="AC1703" s="163" t="s">
        <v>56</v>
      </c>
      <c r="AD1703" s="164" t="s">
        <v>56</v>
      </c>
      <c r="AE1703" s="163" t="s">
        <v>56</v>
      </c>
      <c r="AF1703" s="164">
        <f t="shared" si="497"/>
        <v>229.95000000000002</v>
      </c>
      <c r="AG1703" s="165">
        <f t="shared" si="498"/>
        <v>82782</v>
      </c>
      <c r="AH1703" s="166" t="s">
        <v>113</v>
      </c>
      <c r="AI1703" s="167"/>
      <c r="AJ1703" s="168"/>
      <c r="AK1703" s="169"/>
      <c r="AL1703" s="170"/>
      <c r="AM1703" s="171"/>
      <c r="AN1703" s="172"/>
      <c r="AO1703" s="173">
        <f t="shared" si="495"/>
        <v>0</v>
      </c>
      <c r="AP1703" s="174" t="s">
        <v>82</v>
      </c>
      <c r="AQ1703" s="175" t="str" cm="1">
        <f t="array" ref="AQ1703">_xlfn.IFS(OR($G1703="公衆街路灯A",$G1703="定額電灯"),$G1703&amp;AP1703,COUNTIF(G1703,"*従量電灯*"),G1703,1,"-")</f>
        <v>従量電灯</v>
      </c>
      <c r="AR1703" s="176" t="str" cm="1">
        <f t="array" ref="AR1703">_xlfn.IFS($AN1703=0,"-",OR($AH1703="対象外",$AH1703="-"),"-",OR($G1703="公衆街路灯A",$G1703="定額電灯"),_xlfn.XLOOKUP($AQ1703,削除禁止_電灯料金!$B:$B,削除禁止_電灯料金!$E:$E,0),1,"-")</f>
        <v>-</v>
      </c>
      <c r="AS1703" s="177" t="str" cm="1">
        <f t="array" ref="AS1703">_xlfn.IFS($AR1703="-","-",OR($G1703="公衆街路灯A",$G1703="定額電灯"),_xlfn.XLOOKUP(AQ1703,削除禁止_電灯料金!$B:$B,削除禁止_電灯料金!$D:$D,0),1,"-")</f>
        <v>-</v>
      </c>
      <c r="AT1703" s="176">
        <f>IFERROR(IF(OR($G1703="公衆街路灯A",$G1703="定額電灯"),"-",ROUND((_xlfn.XLOOKUP($AQ1703,削除禁止_電灯料金!$B:$B,削除禁止_電灯料金!$E:$E)*AM1703/1000*$K1703*$L1703/12),2)),"-")</f>
        <v>0</v>
      </c>
      <c r="AU1703" s="177">
        <f>IFERROR(IF(OR($G1703="公衆街路灯A",$G1703="定額電灯"),"-",ROUND((AM1703/1000*$K1703*$L1703/12)*_xlfn.XLOOKUP($A1703,削除禁止_電灯料金!K:K,削除禁止_電灯料金!M:M,"-"),2)),"-")</f>
        <v>0</v>
      </c>
      <c r="AV1703" s="178">
        <f>IFERROR(IF(OR($G1703="公衆街路灯A",$G1703="定額電灯"),ROUND((((AR1703+AS1703)*AN1703))*12*_xlfn.XLOOKUP($A1703,削除禁止_電灯料金!K:K,削除禁止_電灯料金!N:N),0),ROUND((AT1703+AU1703)*AN1703*12*_xlfn.XLOOKUP($A1703,削除禁止_電灯料金!K:K,削除禁止_電灯料金!N:N),0)),0)</f>
        <v>0</v>
      </c>
      <c r="AW1703" s="145"/>
    </row>
    <row r="1704" spans="1:49" ht="30" customHeight="1">
      <c r="A1704" s="1">
        <v>32</v>
      </c>
      <c r="B1704" s="319" t="s">
        <v>1626</v>
      </c>
      <c r="C1704" s="42"/>
      <c r="D1704" s="146" t="s">
        <v>1628</v>
      </c>
      <c r="E1704" s="147" t="s">
        <v>71</v>
      </c>
      <c r="F1704" s="148" t="s">
        <v>1657</v>
      </c>
      <c r="G1704" s="148" t="s">
        <v>73</v>
      </c>
      <c r="H1704" s="149"/>
      <c r="I1704" s="150"/>
      <c r="J1704" s="151"/>
      <c r="K1704" s="213">
        <v>9</v>
      </c>
      <c r="L1704" s="214">
        <v>365</v>
      </c>
      <c r="M1704" s="154" t="s">
        <v>1346</v>
      </c>
      <c r="N1704" s="119" t="s">
        <v>134</v>
      </c>
      <c r="O1704" s="120">
        <v>1</v>
      </c>
      <c r="P1704" s="155" t="s">
        <v>294</v>
      </c>
      <c r="Q1704" s="155">
        <v>0</v>
      </c>
      <c r="R1704" s="155">
        <v>0</v>
      </c>
      <c r="S1704" s="156">
        <v>0</v>
      </c>
      <c r="T1704" s="156">
        <v>0</v>
      </c>
      <c r="U1704" s="156">
        <v>0</v>
      </c>
      <c r="V1704" s="157" t="s">
        <v>90</v>
      </c>
      <c r="W1704" s="158">
        <v>47</v>
      </c>
      <c r="X1704" s="159">
        <v>1</v>
      </c>
      <c r="Y1704" s="160">
        <v>1</v>
      </c>
      <c r="Z1704" s="161">
        <f t="shared" si="496"/>
        <v>12.866250000000001</v>
      </c>
      <c r="AA1704" s="155">
        <v>0</v>
      </c>
      <c r="AB1704" s="162" t="s">
        <v>80</v>
      </c>
      <c r="AC1704" s="163" t="s">
        <v>56</v>
      </c>
      <c r="AD1704" s="164" t="s">
        <v>56</v>
      </c>
      <c r="AE1704" s="163" t="s">
        <v>56</v>
      </c>
      <c r="AF1704" s="164">
        <f t="shared" si="497"/>
        <v>385.98750000000001</v>
      </c>
      <c r="AG1704" s="165">
        <f t="shared" si="498"/>
        <v>46318.5</v>
      </c>
      <c r="AH1704" s="166" t="s">
        <v>113</v>
      </c>
      <c r="AI1704" s="167"/>
      <c r="AJ1704" s="168"/>
      <c r="AK1704" s="169"/>
      <c r="AL1704" s="170"/>
      <c r="AM1704" s="171"/>
      <c r="AN1704" s="172"/>
      <c r="AO1704" s="173">
        <f t="shared" si="495"/>
        <v>0</v>
      </c>
      <c r="AP1704" s="174" t="s">
        <v>82</v>
      </c>
      <c r="AQ1704" s="175" t="str" cm="1">
        <f t="array" ref="AQ1704">_xlfn.IFS(OR($G1704="公衆街路灯A",$G1704="定額電灯"),$G1704&amp;AP1704,COUNTIF(G1704,"*従量電灯*"),G1704,1,"-")</f>
        <v>従量電灯</v>
      </c>
      <c r="AR1704" s="176" t="str" cm="1">
        <f t="array" ref="AR1704">_xlfn.IFS($AN1704=0,"-",OR($AH1704="対象外",$AH1704="-"),"-",OR($G1704="公衆街路灯A",$G1704="定額電灯"),_xlfn.XLOOKUP($AQ1704,削除禁止_電灯料金!$B:$B,削除禁止_電灯料金!$E:$E,0),1,"-")</f>
        <v>-</v>
      </c>
      <c r="AS1704" s="177" t="str" cm="1">
        <f t="array" ref="AS1704">_xlfn.IFS($AR1704="-","-",OR($G1704="公衆街路灯A",$G1704="定額電灯"),_xlfn.XLOOKUP(AQ1704,削除禁止_電灯料金!$B:$B,削除禁止_電灯料金!$D:$D,0),1,"-")</f>
        <v>-</v>
      </c>
      <c r="AT1704" s="176">
        <f>IFERROR(IF(OR($G1704="公衆街路灯A",$G1704="定額電灯"),"-",ROUND((_xlfn.XLOOKUP($AQ1704,削除禁止_電灯料金!$B:$B,削除禁止_電灯料金!$E:$E)*AM1704/1000*$K1704*$L1704/12),2)),"-")</f>
        <v>0</v>
      </c>
      <c r="AU1704" s="177">
        <f>IFERROR(IF(OR($G1704="公衆街路灯A",$G1704="定額電灯"),"-",ROUND((AM1704/1000*$K1704*$L1704/12)*_xlfn.XLOOKUP($A1704,削除禁止_電灯料金!K:K,削除禁止_電灯料金!M:M,"-"),2)),"-")</f>
        <v>0</v>
      </c>
      <c r="AV1704" s="178">
        <f>IFERROR(IF(OR($G1704="公衆街路灯A",$G1704="定額電灯"),ROUND((((AR1704+AS1704)*AN1704))*12*_xlfn.XLOOKUP($A1704,削除禁止_電灯料金!K:K,削除禁止_電灯料金!N:N),0),ROUND((AT1704+AU1704)*AN1704*12*_xlfn.XLOOKUP($A1704,削除禁止_電灯料金!K:K,削除禁止_電灯料金!N:N),0)),0)</f>
        <v>0</v>
      </c>
      <c r="AW1704" s="145"/>
    </row>
    <row r="1705" spans="1:49" ht="30" customHeight="1">
      <c r="A1705" s="1">
        <v>32</v>
      </c>
      <c r="B1705" s="319" t="s">
        <v>1626</v>
      </c>
      <c r="C1705" s="42"/>
      <c r="D1705" s="146" t="s">
        <v>1628</v>
      </c>
      <c r="E1705" s="147" t="s">
        <v>71</v>
      </c>
      <c r="F1705" s="148" t="s">
        <v>1657</v>
      </c>
      <c r="G1705" s="148" t="s">
        <v>73</v>
      </c>
      <c r="H1705" s="149"/>
      <c r="I1705" s="150"/>
      <c r="J1705" s="151"/>
      <c r="K1705" s="213">
        <v>9</v>
      </c>
      <c r="L1705" s="214">
        <v>365</v>
      </c>
      <c r="M1705" s="154" t="s">
        <v>1636</v>
      </c>
      <c r="N1705" s="119" t="s">
        <v>1637</v>
      </c>
      <c r="O1705" s="120">
        <v>1</v>
      </c>
      <c r="P1705" s="155" t="s">
        <v>135</v>
      </c>
      <c r="Q1705" s="155">
        <v>0</v>
      </c>
      <c r="R1705" s="155">
        <v>0</v>
      </c>
      <c r="S1705" s="156" t="s">
        <v>143</v>
      </c>
      <c r="T1705" s="156" t="s">
        <v>276</v>
      </c>
      <c r="U1705" s="156" t="s">
        <v>442</v>
      </c>
      <c r="V1705" s="157">
        <v>0</v>
      </c>
      <c r="W1705" s="158">
        <v>28</v>
      </c>
      <c r="X1705" s="159">
        <v>1</v>
      </c>
      <c r="Y1705" s="160">
        <v>1</v>
      </c>
      <c r="Z1705" s="161">
        <f t="shared" si="496"/>
        <v>7.665</v>
      </c>
      <c r="AA1705" s="155">
        <v>0</v>
      </c>
      <c r="AB1705" s="162" t="s">
        <v>80</v>
      </c>
      <c r="AC1705" s="163" t="s">
        <v>56</v>
      </c>
      <c r="AD1705" s="164" t="s">
        <v>56</v>
      </c>
      <c r="AE1705" s="163" t="s">
        <v>56</v>
      </c>
      <c r="AF1705" s="164">
        <f t="shared" si="497"/>
        <v>229.95</v>
      </c>
      <c r="AG1705" s="165">
        <f t="shared" si="498"/>
        <v>27594</v>
      </c>
      <c r="AH1705" s="166" t="s">
        <v>81</v>
      </c>
      <c r="AI1705" s="167"/>
      <c r="AJ1705" s="168"/>
      <c r="AK1705" s="169"/>
      <c r="AL1705" s="170"/>
      <c r="AM1705" s="171"/>
      <c r="AN1705" s="172"/>
      <c r="AO1705" s="173">
        <f t="shared" si="495"/>
        <v>0</v>
      </c>
      <c r="AP1705" s="174" t="s">
        <v>82</v>
      </c>
      <c r="AQ1705" s="175" t="str" cm="1">
        <f t="array" ref="AQ1705">_xlfn.IFS(OR($G1705="公衆街路灯A",$G1705="定額電灯"),$G1705&amp;AP1705,COUNTIF(G1705,"*従量電灯*"),G1705,1,"-")</f>
        <v>従量電灯</v>
      </c>
      <c r="AR1705" s="176" t="str" cm="1">
        <f t="array" ref="AR1705">_xlfn.IFS($AN1705=0,"-",OR($AH1705="対象外",$AH1705="-"),"-",OR($G1705="公衆街路灯A",$G1705="定額電灯"),_xlfn.XLOOKUP($AQ1705,削除禁止_電灯料金!$B:$B,削除禁止_電灯料金!$E:$E,0),1,"-")</f>
        <v>-</v>
      </c>
      <c r="AS1705" s="177" t="str" cm="1">
        <f t="array" ref="AS1705">_xlfn.IFS($AR1705="-","-",OR($G1705="公衆街路灯A",$G1705="定額電灯"),_xlfn.XLOOKUP(AQ1705,削除禁止_電灯料金!$B:$B,削除禁止_電灯料金!$D:$D,0),1,"-")</f>
        <v>-</v>
      </c>
      <c r="AT1705" s="176">
        <f>IFERROR(IF(OR($G1705="公衆街路灯A",$G1705="定額電灯"),"-",ROUND((_xlfn.XLOOKUP($AQ1705,削除禁止_電灯料金!$B:$B,削除禁止_電灯料金!$E:$E)*AM1705/1000*$K1705*$L1705/12),2)),"-")</f>
        <v>0</v>
      </c>
      <c r="AU1705" s="177">
        <f>IFERROR(IF(OR($G1705="公衆街路灯A",$G1705="定額電灯"),"-",ROUND((AM1705/1000*$K1705*$L1705/12)*_xlfn.XLOOKUP($A1705,削除禁止_電灯料金!K:K,削除禁止_電灯料金!M:M,"-"),2)),"-")</f>
        <v>0</v>
      </c>
      <c r="AV1705" s="178">
        <f>IFERROR(IF(OR($G1705="公衆街路灯A",$G1705="定額電灯"),ROUND((((AR1705+AS1705)*AN1705))*12*_xlfn.XLOOKUP($A1705,削除禁止_電灯料金!K:K,削除禁止_電灯料金!N:N),0),ROUND((AT1705+AU1705)*AN1705*12*_xlfn.XLOOKUP($A1705,削除禁止_電灯料金!K:K,削除禁止_電灯料金!N:N),0)),0)</f>
        <v>0</v>
      </c>
      <c r="AW1705" s="145"/>
    </row>
    <row r="1706" spans="1:49" ht="30" customHeight="1">
      <c r="A1706" s="1">
        <v>32</v>
      </c>
      <c r="B1706" s="319" t="s">
        <v>1626</v>
      </c>
      <c r="C1706" s="42"/>
      <c r="D1706" s="146" t="s">
        <v>1628</v>
      </c>
      <c r="E1706" s="147" t="s">
        <v>71</v>
      </c>
      <c r="F1706" s="148" t="s">
        <v>1658</v>
      </c>
      <c r="G1706" s="148" t="s">
        <v>73</v>
      </c>
      <c r="H1706" s="149"/>
      <c r="I1706" s="150"/>
      <c r="J1706" s="151"/>
      <c r="K1706" s="213">
        <v>9</v>
      </c>
      <c r="L1706" s="214">
        <v>365</v>
      </c>
      <c r="M1706" s="154" t="s">
        <v>1659</v>
      </c>
      <c r="N1706" s="119" t="s">
        <v>940</v>
      </c>
      <c r="O1706" s="120">
        <v>1</v>
      </c>
      <c r="P1706" s="155" t="s">
        <v>1660</v>
      </c>
      <c r="Q1706" s="155">
        <v>0</v>
      </c>
      <c r="R1706" s="155">
        <v>0</v>
      </c>
      <c r="S1706" s="156">
        <v>0</v>
      </c>
      <c r="T1706" s="156" t="s">
        <v>941</v>
      </c>
      <c r="U1706" s="156" t="s">
        <v>1661</v>
      </c>
      <c r="V1706" s="157">
        <v>0</v>
      </c>
      <c r="W1706" s="158">
        <v>75</v>
      </c>
      <c r="X1706" s="159">
        <v>10</v>
      </c>
      <c r="Y1706" s="160">
        <v>10</v>
      </c>
      <c r="Z1706" s="161">
        <f t="shared" si="496"/>
        <v>205.3125</v>
      </c>
      <c r="AA1706" s="155">
        <v>0</v>
      </c>
      <c r="AB1706" s="162" t="s">
        <v>80</v>
      </c>
      <c r="AC1706" s="163" t="s">
        <v>56</v>
      </c>
      <c r="AD1706" s="164" t="s">
        <v>56</v>
      </c>
      <c r="AE1706" s="163" t="s">
        <v>56</v>
      </c>
      <c r="AF1706" s="164">
        <f t="shared" si="497"/>
        <v>615.9375</v>
      </c>
      <c r="AG1706" s="165">
        <f t="shared" si="498"/>
        <v>739125</v>
      </c>
      <c r="AH1706" s="166" t="s">
        <v>81</v>
      </c>
      <c r="AI1706" s="167"/>
      <c r="AJ1706" s="168"/>
      <c r="AK1706" s="169"/>
      <c r="AL1706" s="170"/>
      <c r="AM1706" s="171"/>
      <c r="AN1706" s="172"/>
      <c r="AO1706" s="173">
        <f t="shared" si="495"/>
        <v>0</v>
      </c>
      <c r="AP1706" s="174" t="s">
        <v>82</v>
      </c>
      <c r="AQ1706" s="175" t="str" cm="1">
        <f t="array" ref="AQ1706">_xlfn.IFS(OR($G1706="公衆街路灯A",$G1706="定額電灯"),$G1706&amp;AP1706,COUNTIF(G1706,"*従量電灯*"),G1706,1,"-")</f>
        <v>従量電灯</v>
      </c>
      <c r="AR1706" s="176" t="str" cm="1">
        <f t="array" ref="AR1706">_xlfn.IFS($AN1706=0,"-",OR($AH1706="対象外",$AH1706="-"),"-",OR($G1706="公衆街路灯A",$G1706="定額電灯"),_xlfn.XLOOKUP($AQ1706,削除禁止_電灯料金!$B:$B,削除禁止_電灯料金!$E:$E,0),1,"-")</f>
        <v>-</v>
      </c>
      <c r="AS1706" s="177" t="str" cm="1">
        <f t="array" ref="AS1706">_xlfn.IFS($AR1706="-","-",OR($G1706="公衆街路灯A",$G1706="定額電灯"),_xlfn.XLOOKUP(AQ1706,削除禁止_電灯料金!$B:$B,削除禁止_電灯料金!$D:$D,0),1,"-")</f>
        <v>-</v>
      </c>
      <c r="AT1706" s="176">
        <f>IFERROR(IF(OR($G1706="公衆街路灯A",$G1706="定額電灯"),"-",ROUND((_xlfn.XLOOKUP($AQ1706,削除禁止_電灯料金!$B:$B,削除禁止_電灯料金!$E:$E)*AM1706/1000*$K1706*$L1706/12),2)),"-")</f>
        <v>0</v>
      </c>
      <c r="AU1706" s="177">
        <f>IFERROR(IF(OR($G1706="公衆街路灯A",$G1706="定額電灯"),"-",ROUND((AM1706/1000*$K1706*$L1706/12)*_xlfn.XLOOKUP($A1706,削除禁止_電灯料金!K:K,削除禁止_電灯料金!M:M,"-"),2)),"-")</f>
        <v>0</v>
      </c>
      <c r="AV1706" s="178">
        <f>IFERROR(IF(OR($G1706="公衆街路灯A",$G1706="定額電灯"),ROUND((((AR1706+AS1706)*AN1706))*12*_xlfn.XLOOKUP($A1706,削除禁止_電灯料金!K:K,削除禁止_電灯料金!N:N),0),ROUND((AT1706+AU1706)*AN1706*12*_xlfn.XLOOKUP($A1706,削除禁止_電灯料金!K:K,削除禁止_電灯料金!N:N),0)),0)</f>
        <v>0</v>
      </c>
      <c r="AW1706" s="145"/>
    </row>
    <row r="1707" spans="1:49" ht="30" customHeight="1">
      <c r="A1707" s="1">
        <v>32</v>
      </c>
      <c r="B1707" s="319" t="s">
        <v>1626</v>
      </c>
      <c r="C1707" s="42"/>
      <c r="D1707" s="146" t="s">
        <v>1628</v>
      </c>
      <c r="E1707" s="147" t="s">
        <v>71</v>
      </c>
      <c r="F1707" s="148" t="s">
        <v>1658</v>
      </c>
      <c r="G1707" s="148" t="s">
        <v>73</v>
      </c>
      <c r="H1707" s="149"/>
      <c r="I1707" s="150"/>
      <c r="J1707" s="151"/>
      <c r="K1707" s="213">
        <v>9</v>
      </c>
      <c r="L1707" s="214">
        <v>365</v>
      </c>
      <c r="M1707" s="154" t="s">
        <v>1662</v>
      </c>
      <c r="N1707" s="119" t="s">
        <v>354</v>
      </c>
      <c r="O1707" s="120">
        <v>1</v>
      </c>
      <c r="P1707" s="155" t="s">
        <v>111</v>
      </c>
      <c r="Q1707" s="155">
        <v>0</v>
      </c>
      <c r="R1707" s="155">
        <v>0</v>
      </c>
      <c r="S1707" s="156">
        <v>0</v>
      </c>
      <c r="T1707" s="156" t="s">
        <v>1649</v>
      </c>
      <c r="U1707" s="156" t="s">
        <v>1650</v>
      </c>
      <c r="V1707" s="157">
        <v>0</v>
      </c>
      <c r="W1707" s="158">
        <v>48</v>
      </c>
      <c r="X1707" s="159">
        <v>12</v>
      </c>
      <c r="Y1707" s="160">
        <v>12</v>
      </c>
      <c r="Z1707" s="161">
        <f t="shared" si="496"/>
        <v>157.68</v>
      </c>
      <c r="AA1707" s="155">
        <v>0</v>
      </c>
      <c r="AB1707" s="162" t="s">
        <v>80</v>
      </c>
      <c r="AC1707" s="163" t="s">
        <v>56</v>
      </c>
      <c r="AD1707" s="164" t="s">
        <v>56</v>
      </c>
      <c r="AE1707" s="163" t="s">
        <v>56</v>
      </c>
      <c r="AF1707" s="164">
        <f t="shared" si="497"/>
        <v>394.20000000000005</v>
      </c>
      <c r="AG1707" s="165">
        <f t="shared" si="498"/>
        <v>567648.00000000012</v>
      </c>
      <c r="AH1707" s="166" t="s">
        <v>113</v>
      </c>
      <c r="AI1707" s="167"/>
      <c r="AJ1707" s="168"/>
      <c r="AK1707" s="169"/>
      <c r="AL1707" s="170"/>
      <c r="AM1707" s="171"/>
      <c r="AN1707" s="172"/>
      <c r="AO1707" s="173">
        <f t="shared" si="495"/>
        <v>0</v>
      </c>
      <c r="AP1707" s="174" t="s">
        <v>82</v>
      </c>
      <c r="AQ1707" s="175" t="str" cm="1">
        <f t="array" ref="AQ1707">_xlfn.IFS(OR($G1707="公衆街路灯A",$G1707="定額電灯"),$G1707&amp;AP1707,COUNTIF(G1707,"*従量電灯*"),G1707,1,"-")</f>
        <v>従量電灯</v>
      </c>
      <c r="AR1707" s="176" t="str" cm="1">
        <f t="array" ref="AR1707">_xlfn.IFS($AN1707=0,"-",OR($AH1707="対象外",$AH1707="-"),"-",OR($G1707="公衆街路灯A",$G1707="定額電灯"),_xlfn.XLOOKUP($AQ1707,削除禁止_電灯料金!$B:$B,削除禁止_電灯料金!$E:$E,0),1,"-")</f>
        <v>-</v>
      </c>
      <c r="AS1707" s="177" t="str" cm="1">
        <f t="array" ref="AS1707">_xlfn.IFS($AR1707="-","-",OR($G1707="公衆街路灯A",$G1707="定額電灯"),_xlfn.XLOOKUP(AQ1707,削除禁止_電灯料金!$B:$B,削除禁止_電灯料金!$D:$D,0),1,"-")</f>
        <v>-</v>
      </c>
      <c r="AT1707" s="176">
        <f>IFERROR(IF(OR($G1707="公衆街路灯A",$G1707="定額電灯"),"-",ROUND((_xlfn.XLOOKUP($AQ1707,削除禁止_電灯料金!$B:$B,削除禁止_電灯料金!$E:$E)*AM1707/1000*$K1707*$L1707/12),2)),"-")</f>
        <v>0</v>
      </c>
      <c r="AU1707" s="177">
        <f>IFERROR(IF(OR($G1707="公衆街路灯A",$G1707="定額電灯"),"-",ROUND((AM1707/1000*$K1707*$L1707/12)*_xlfn.XLOOKUP($A1707,削除禁止_電灯料金!K:K,削除禁止_電灯料金!M:M,"-"),2)),"-")</f>
        <v>0</v>
      </c>
      <c r="AV1707" s="178">
        <f>IFERROR(IF(OR($G1707="公衆街路灯A",$G1707="定額電灯"),ROUND((((AR1707+AS1707)*AN1707))*12*_xlfn.XLOOKUP($A1707,削除禁止_電灯料金!K:K,削除禁止_電灯料金!N:N),0),ROUND((AT1707+AU1707)*AN1707*12*_xlfn.XLOOKUP($A1707,削除禁止_電灯料金!K:K,削除禁止_電灯料金!N:N),0)),0)</f>
        <v>0</v>
      </c>
      <c r="AW1707" s="145"/>
    </row>
    <row r="1708" spans="1:49" ht="30" customHeight="1">
      <c r="A1708" s="1">
        <v>32</v>
      </c>
      <c r="B1708" s="319" t="s">
        <v>1626</v>
      </c>
      <c r="C1708" s="42"/>
      <c r="D1708" s="146" t="s">
        <v>1628</v>
      </c>
      <c r="E1708" s="147" t="s">
        <v>71</v>
      </c>
      <c r="F1708" s="148" t="s">
        <v>1658</v>
      </c>
      <c r="G1708" s="148" t="s">
        <v>73</v>
      </c>
      <c r="H1708" s="149"/>
      <c r="I1708" s="150"/>
      <c r="J1708" s="151"/>
      <c r="K1708" s="213">
        <v>9</v>
      </c>
      <c r="L1708" s="214">
        <v>365</v>
      </c>
      <c r="M1708" s="154" t="s">
        <v>1654</v>
      </c>
      <c r="N1708" s="119" t="s">
        <v>1602</v>
      </c>
      <c r="O1708" s="120">
        <v>1</v>
      </c>
      <c r="P1708" s="155" t="s">
        <v>135</v>
      </c>
      <c r="Q1708" s="155">
        <v>0</v>
      </c>
      <c r="R1708" s="155">
        <v>0</v>
      </c>
      <c r="S1708" s="156" t="s">
        <v>100</v>
      </c>
      <c r="T1708" s="156">
        <v>0</v>
      </c>
      <c r="U1708" s="156" t="s">
        <v>107</v>
      </c>
      <c r="V1708" s="157">
        <v>0</v>
      </c>
      <c r="W1708" s="158">
        <v>28</v>
      </c>
      <c r="X1708" s="159">
        <v>1</v>
      </c>
      <c r="Y1708" s="160">
        <v>1</v>
      </c>
      <c r="Z1708" s="161">
        <f t="shared" si="496"/>
        <v>7.665</v>
      </c>
      <c r="AA1708" s="155">
        <v>0</v>
      </c>
      <c r="AB1708" s="162" t="s">
        <v>80</v>
      </c>
      <c r="AC1708" s="163" t="s">
        <v>56</v>
      </c>
      <c r="AD1708" s="164" t="s">
        <v>56</v>
      </c>
      <c r="AE1708" s="163" t="s">
        <v>56</v>
      </c>
      <c r="AF1708" s="164">
        <f t="shared" si="497"/>
        <v>229.95</v>
      </c>
      <c r="AG1708" s="165">
        <f t="shared" si="498"/>
        <v>27594</v>
      </c>
      <c r="AH1708" s="166" t="s">
        <v>81</v>
      </c>
      <c r="AI1708" s="167"/>
      <c r="AJ1708" s="168"/>
      <c r="AK1708" s="169"/>
      <c r="AL1708" s="170"/>
      <c r="AM1708" s="171"/>
      <c r="AN1708" s="172"/>
      <c r="AO1708" s="173">
        <f t="shared" si="495"/>
        <v>0</v>
      </c>
      <c r="AP1708" s="174" t="s">
        <v>82</v>
      </c>
      <c r="AQ1708" s="175" t="str" cm="1">
        <f t="array" ref="AQ1708">_xlfn.IFS(OR($G1708="公衆街路灯A",$G1708="定額電灯"),$G1708&amp;AP1708,COUNTIF(G1708,"*従量電灯*"),G1708,1,"-")</f>
        <v>従量電灯</v>
      </c>
      <c r="AR1708" s="176" t="str" cm="1">
        <f t="array" ref="AR1708">_xlfn.IFS($AN1708=0,"-",OR($AH1708="対象外",$AH1708="-"),"-",OR($G1708="公衆街路灯A",$G1708="定額電灯"),_xlfn.XLOOKUP($AQ1708,削除禁止_電灯料金!$B:$B,削除禁止_電灯料金!$E:$E,0),1,"-")</f>
        <v>-</v>
      </c>
      <c r="AS1708" s="177" t="str" cm="1">
        <f t="array" ref="AS1708">_xlfn.IFS($AR1708="-","-",OR($G1708="公衆街路灯A",$G1708="定額電灯"),_xlfn.XLOOKUP(AQ1708,削除禁止_電灯料金!$B:$B,削除禁止_電灯料金!$D:$D,0),1,"-")</f>
        <v>-</v>
      </c>
      <c r="AT1708" s="176">
        <f>IFERROR(IF(OR($G1708="公衆街路灯A",$G1708="定額電灯"),"-",ROUND((_xlfn.XLOOKUP($AQ1708,削除禁止_電灯料金!$B:$B,削除禁止_電灯料金!$E:$E)*AM1708/1000*$K1708*$L1708/12),2)),"-")</f>
        <v>0</v>
      </c>
      <c r="AU1708" s="177">
        <f>IFERROR(IF(OR($G1708="公衆街路灯A",$G1708="定額電灯"),"-",ROUND((AM1708/1000*$K1708*$L1708/12)*_xlfn.XLOOKUP($A1708,削除禁止_電灯料金!K:K,削除禁止_電灯料金!M:M,"-"),2)),"-")</f>
        <v>0</v>
      </c>
      <c r="AV1708" s="178">
        <f>IFERROR(IF(OR($G1708="公衆街路灯A",$G1708="定額電灯"),ROUND((((AR1708+AS1708)*AN1708))*12*_xlfn.XLOOKUP($A1708,削除禁止_電灯料金!K:K,削除禁止_電灯料金!N:N),0),ROUND((AT1708+AU1708)*AN1708*12*_xlfn.XLOOKUP($A1708,削除禁止_電灯料金!K:K,削除禁止_電灯料金!N:N),0)),0)</f>
        <v>0</v>
      </c>
      <c r="AW1708" s="145"/>
    </row>
    <row r="1709" spans="1:49" ht="30" customHeight="1">
      <c r="A1709" s="1">
        <v>32</v>
      </c>
      <c r="B1709" s="319" t="s">
        <v>1626</v>
      </c>
      <c r="C1709" s="42"/>
      <c r="D1709" s="146" t="s">
        <v>1628</v>
      </c>
      <c r="E1709" s="147" t="s">
        <v>71</v>
      </c>
      <c r="F1709" s="148" t="s">
        <v>1658</v>
      </c>
      <c r="G1709" s="148" t="s">
        <v>73</v>
      </c>
      <c r="H1709" s="149"/>
      <c r="I1709" s="150"/>
      <c r="J1709" s="151"/>
      <c r="K1709" s="213">
        <v>24</v>
      </c>
      <c r="L1709" s="214">
        <v>365</v>
      </c>
      <c r="M1709" s="154" t="s">
        <v>1290</v>
      </c>
      <c r="N1709" s="119" t="s">
        <v>86</v>
      </c>
      <c r="O1709" s="120">
        <v>1</v>
      </c>
      <c r="P1709" s="155" t="s">
        <v>189</v>
      </c>
      <c r="Q1709" s="155">
        <v>0</v>
      </c>
      <c r="R1709" s="155" t="s">
        <v>1223</v>
      </c>
      <c r="S1709" s="156">
        <v>0</v>
      </c>
      <c r="T1709" s="156">
        <v>0</v>
      </c>
      <c r="U1709" s="156">
        <v>0</v>
      </c>
      <c r="V1709" s="157" t="s">
        <v>90</v>
      </c>
      <c r="W1709" s="158">
        <v>3.8</v>
      </c>
      <c r="X1709" s="159">
        <v>1</v>
      </c>
      <c r="Y1709" s="160">
        <v>1</v>
      </c>
      <c r="Z1709" s="161">
        <f t="shared" si="496"/>
        <v>2.774</v>
      </c>
      <c r="AA1709" s="155">
        <v>0</v>
      </c>
      <c r="AB1709" s="162" t="s">
        <v>80</v>
      </c>
      <c r="AC1709" s="163" t="s">
        <v>56</v>
      </c>
      <c r="AD1709" s="164" t="s">
        <v>56</v>
      </c>
      <c r="AE1709" s="163" t="s">
        <v>56</v>
      </c>
      <c r="AF1709" s="164">
        <f t="shared" si="497"/>
        <v>83.22</v>
      </c>
      <c r="AG1709" s="165">
        <f t="shared" si="498"/>
        <v>9986.4</v>
      </c>
      <c r="AH1709" s="166" t="s">
        <v>81</v>
      </c>
      <c r="AI1709" s="167"/>
      <c r="AJ1709" s="168"/>
      <c r="AK1709" s="169"/>
      <c r="AL1709" s="170"/>
      <c r="AM1709" s="171"/>
      <c r="AN1709" s="172"/>
      <c r="AO1709" s="173">
        <f t="shared" si="495"/>
        <v>0</v>
      </c>
      <c r="AP1709" s="174" t="s">
        <v>82</v>
      </c>
      <c r="AQ1709" s="175" t="str" cm="1">
        <f t="array" ref="AQ1709">_xlfn.IFS(OR($G1709="公衆街路灯A",$G1709="定額電灯"),$G1709&amp;AP1709,COUNTIF(G1709,"*従量電灯*"),G1709,1,"-")</f>
        <v>従量電灯</v>
      </c>
      <c r="AR1709" s="176" t="str" cm="1">
        <f t="array" ref="AR1709">_xlfn.IFS($AN1709=0,"-",OR($AH1709="対象外",$AH1709="-"),"-",OR($G1709="公衆街路灯A",$G1709="定額電灯"),_xlfn.XLOOKUP($AQ1709,削除禁止_電灯料金!$B:$B,削除禁止_電灯料金!$E:$E,0),1,"-")</f>
        <v>-</v>
      </c>
      <c r="AS1709" s="177" t="str" cm="1">
        <f t="array" ref="AS1709">_xlfn.IFS($AR1709="-","-",OR($G1709="公衆街路灯A",$G1709="定額電灯"),_xlfn.XLOOKUP(AQ1709,削除禁止_電灯料金!$B:$B,削除禁止_電灯料金!$D:$D,0),1,"-")</f>
        <v>-</v>
      </c>
      <c r="AT1709" s="176">
        <f>IFERROR(IF(OR($G1709="公衆街路灯A",$G1709="定額電灯"),"-",ROUND((_xlfn.XLOOKUP($AQ1709,削除禁止_電灯料金!$B:$B,削除禁止_電灯料金!$E:$E)*AM1709/1000*$K1709*$L1709/12),2)),"-")</f>
        <v>0</v>
      </c>
      <c r="AU1709" s="177">
        <f>IFERROR(IF(OR($G1709="公衆街路灯A",$G1709="定額電灯"),"-",ROUND((AM1709/1000*$K1709*$L1709/12)*_xlfn.XLOOKUP($A1709,削除禁止_電灯料金!K:K,削除禁止_電灯料金!M:M,"-"),2)),"-")</f>
        <v>0</v>
      </c>
      <c r="AV1709" s="178">
        <f>IFERROR(IF(OR($G1709="公衆街路灯A",$G1709="定額電灯"),ROUND((((AR1709+AS1709)*AN1709))*12*_xlfn.XLOOKUP($A1709,削除禁止_電灯料金!K:K,削除禁止_電灯料金!N:N),0),ROUND((AT1709+AU1709)*AN1709*12*_xlfn.XLOOKUP($A1709,削除禁止_電灯料金!K:K,削除禁止_電灯料金!N:N),0)),0)</f>
        <v>0</v>
      </c>
      <c r="AW1709" s="145"/>
    </row>
    <row r="1710" spans="1:49" ht="30" customHeight="1">
      <c r="A1710" s="1">
        <v>32</v>
      </c>
      <c r="B1710" s="319" t="s">
        <v>1626</v>
      </c>
      <c r="C1710" s="42"/>
      <c r="D1710" s="146" t="s">
        <v>1628</v>
      </c>
      <c r="E1710" s="147" t="s">
        <v>71</v>
      </c>
      <c r="F1710" s="148" t="s">
        <v>1663</v>
      </c>
      <c r="G1710" s="148" t="s">
        <v>73</v>
      </c>
      <c r="H1710" s="149"/>
      <c r="I1710" s="150"/>
      <c r="J1710" s="151"/>
      <c r="K1710" s="213">
        <v>24</v>
      </c>
      <c r="L1710" s="214">
        <v>365</v>
      </c>
      <c r="M1710" s="154" t="s">
        <v>1664</v>
      </c>
      <c r="N1710" s="119" t="s">
        <v>120</v>
      </c>
      <c r="O1710" s="120">
        <v>1</v>
      </c>
      <c r="P1710" s="155" t="s">
        <v>351</v>
      </c>
      <c r="Q1710" s="155">
        <v>0</v>
      </c>
      <c r="R1710" s="155">
        <v>0</v>
      </c>
      <c r="S1710" s="156" t="s">
        <v>332</v>
      </c>
      <c r="T1710" s="156">
        <v>0</v>
      </c>
      <c r="U1710" s="156" t="s">
        <v>1465</v>
      </c>
      <c r="V1710" s="157">
        <v>0</v>
      </c>
      <c r="W1710" s="158">
        <v>34</v>
      </c>
      <c r="X1710" s="159">
        <v>2</v>
      </c>
      <c r="Y1710" s="160">
        <v>2</v>
      </c>
      <c r="Z1710" s="161">
        <f t="shared" si="496"/>
        <v>49.64</v>
      </c>
      <c r="AA1710" s="155">
        <v>0</v>
      </c>
      <c r="AB1710" s="162" t="s">
        <v>80</v>
      </c>
      <c r="AC1710" s="163" t="s">
        <v>56</v>
      </c>
      <c r="AD1710" s="164" t="s">
        <v>56</v>
      </c>
      <c r="AE1710" s="163" t="s">
        <v>56</v>
      </c>
      <c r="AF1710" s="164">
        <f t="shared" si="497"/>
        <v>744.6</v>
      </c>
      <c r="AG1710" s="165">
        <f t="shared" si="498"/>
        <v>178704</v>
      </c>
      <c r="AH1710" s="166" t="s">
        <v>81</v>
      </c>
      <c r="AI1710" s="167"/>
      <c r="AJ1710" s="168"/>
      <c r="AK1710" s="169"/>
      <c r="AL1710" s="170"/>
      <c r="AM1710" s="171"/>
      <c r="AN1710" s="172"/>
      <c r="AO1710" s="173">
        <f t="shared" si="495"/>
        <v>0</v>
      </c>
      <c r="AP1710" s="174" t="s">
        <v>82</v>
      </c>
      <c r="AQ1710" s="175" t="str" cm="1">
        <f t="array" ref="AQ1710">_xlfn.IFS(OR($G1710="公衆街路灯A",$G1710="定額電灯"),$G1710&amp;AP1710,COUNTIF(G1710,"*従量電灯*"),G1710,1,"-")</f>
        <v>従量電灯</v>
      </c>
      <c r="AR1710" s="176" t="str" cm="1">
        <f t="array" ref="AR1710">_xlfn.IFS($AN1710=0,"-",OR($AH1710="対象外",$AH1710="-"),"-",OR($G1710="公衆街路灯A",$G1710="定額電灯"),_xlfn.XLOOKUP($AQ1710,削除禁止_電灯料金!$B:$B,削除禁止_電灯料金!$E:$E,0),1,"-")</f>
        <v>-</v>
      </c>
      <c r="AS1710" s="177" t="str" cm="1">
        <f t="array" ref="AS1710">_xlfn.IFS($AR1710="-","-",OR($G1710="公衆街路灯A",$G1710="定額電灯"),_xlfn.XLOOKUP(AQ1710,削除禁止_電灯料金!$B:$B,削除禁止_電灯料金!$D:$D,0),1,"-")</f>
        <v>-</v>
      </c>
      <c r="AT1710" s="176">
        <f>IFERROR(IF(OR($G1710="公衆街路灯A",$G1710="定額電灯"),"-",ROUND((_xlfn.XLOOKUP($AQ1710,削除禁止_電灯料金!$B:$B,削除禁止_電灯料金!$E:$E)*AM1710/1000*$K1710*$L1710/12),2)),"-")</f>
        <v>0</v>
      </c>
      <c r="AU1710" s="177">
        <f>IFERROR(IF(OR($G1710="公衆街路灯A",$G1710="定額電灯"),"-",ROUND((AM1710/1000*$K1710*$L1710/12)*_xlfn.XLOOKUP($A1710,削除禁止_電灯料金!K:K,削除禁止_電灯料金!M:M,"-"),2)),"-")</f>
        <v>0</v>
      </c>
      <c r="AV1710" s="178">
        <f>IFERROR(IF(OR($G1710="公衆街路灯A",$G1710="定額電灯"),ROUND((((AR1710+AS1710)*AN1710))*12*_xlfn.XLOOKUP($A1710,削除禁止_電灯料金!K:K,削除禁止_電灯料金!N:N),0),ROUND((AT1710+AU1710)*AN1710*12*_xlfn.XLOOKUP($A1710,削除禁止_電灯料金!K:K,削除禁止_電灯料金!N:N),0)),0)</f>
        <v>0</v>
      </c>
      <c r="AW1710" s="145"/>
    </row>
    <row r="1711" spans="1:49" ht="30" customHeight="1">
      <c r="A1711" s="1">
        <v>32</v>
      </c>
      <c r="B1711" s="319" t="s">
        <v>1626</v>
      </c>
      <c r="C1711" s="42"/>
      <c r="D1711" s="146" t="s">
        <v>1628</v>
      </c>
      <c r="E1711" s="147" t="s">
        <v>71</v>
      </c>
      <c r="F1711" s="148" t="s">
        <v>1663</v>
      </c>
      <c r="G1711" s="148" t="s">
        <v>73</v>
      </c>
      <c r="H1711" s="149"/>
      <c r="I1711" s="150"/>
      <c r="J1711" s="151"/>
      <c r="K1711" s="213">
        <v>24</v>
      </c>
      <c r="L1711" s="214">
        <v>365</v>
      </c>
      <c r="M1711" s="154" t="s">
        <v>1665</v>
      </c>
      <c r="N1711" s="119" t="s">
        <v>120</v>
      </c>
      <c r="O1711" s="120">
        <v>1</v>
      </c>
      <c r="P1711" s="155" t="s">
        <v>1666</v>
      </c>
      <c r="Q1711" s="155">
        <v>0</v>
      </c>
      <c r="R1711" s="155">
        <v>0</v>
      </c>
      <c r="S1711" s="156" t="s">
        <v>332</v>
      </c>
      <c r="T1711" s="156">
        <v>0</v>
      </c>
      <c r="U1711" s="156" t="s">
        <v>1465</v>
      </c>
      <c r="V1711" s="157">
        <v>0</v>
      </c>
      <c r="W1711" s="158">
        <v>18</v>
      </c>
      <c r="X1711" s="159">
        <v>7</v>
      </c>
      <c r="Y1711" s="160">
        <v>7</v>
      </c>
      <c r="Z1711" s="161">
        <f t="shared" si="496"/>
        <v>91.98</v>
      </c>
      <c r="AA1711" s="155">
        <v>0</v>
      </c>
      <c r="AB1711" s="162" t="s">
        <v>80</v>
      </c>
      <c r="AC1711" s="163" t="s">
        <v>56</v>
      </c>
      <c r="AD1711" s="164" t="s">
        <v>56</v>
      </c>
      <c r="AE1711" s="163" t="s">
        <v>56</v>
      </c>
      <c r="AF1711" s="164">
        <f t="shared" si="497"/>
        <v>394.2</v>
      </c>
      <c r="AG1711" s="165">
        <f t="shared" si="498"/>
        <v>331128</v>
      </c>
      <c r="AH1711" s="166" t="s">
        <v>81</v>
      </c>
      <c r="AI1711" s="167"/>
      <c r="AJ1711" s="168"/>
      <c r="AK1711" s="169"/>
      <c r="AL1711" s="170"/>
      <c r="AM1711" s="171"/>
      <c r="AN1711" s="172"/>
      <c r="AO1711" s="173">
        <f t="shared" si="495"/>
        <v>0</v>
      </c>
      <c r="AP1711" s="174" t="s">
        <v>82</v>
      </c>
      <c r="AQ1711" s="175" t="str" cm="1">
        <f t="array" ref="AQ1711">_xlfn.IFS(OR($G1711="公衆街路灯A",$G1711="定額電灯"),$G1711&amp;AP1711,COUNTIF(G1711,"*従量電灯*"),G1711,1,"-")</f>
        <v>従量電灯</v>
      </c>
      <c r="AR1711" s="176" t="str" cm="1">
        <f t="array" ref="AR1711">_xlfn.IFS($AN1711=0,"-",OR($AH1711="対象外",$AH1711="-"),"-",OR($G1711="公衆街路灯A",$G1711="定額電灯"),_xlfn.XLOOKUP($AQ1711,削除禁止_電灯料金!$B:$B,削除禁止_電灯料金!$E:$E,0),1,"-")</f>
        <v>-</v>
      </c>
      <c r="AS1711" s="177" t="str" cm="1">
        <f t="array" ref="AS1711">_xlfn.IFS($AR1711="-","-",OR($G1711="公衆街路灯A",$G1711="定額電灯"),_xlfn.XLOOKUP(AQ1711,削除禁止_電灯料金!$B:$B,削除禁止_電灯料金!$D:$D,0),1,"-")</f>
        <v>-</v>
      </c>
      <c r="AT1711" s="176">
        <f>IFERROR(IF(OR($G1711="公衆街路灯A",$G1711="定額電灯"),"-",ROUND((_xlfn.XLOOKUP($AQ1711,削除禁止_電灯料金!$B:$B,削除禁止_電灯料金!$E:$E)*AM1711/1000*$K1711*$L1711/12),2)),"-")</f>
        <v>0</v>
      </c>
      <c r="AU1711" s="177">
        <f>IFERROR(IF(OR($G1711="公衆街路灯A",$G1711="定額電灯"),"-",ROUND((AM1711/1000*$K1711*$L1711/12)*_xlfn.XLOOKUP($A1711,削除禁止_電灯料金!K:K,削除禁止_電灯料金!M:M,"-"),2)),"-")</f>
        <v>0</v>
      </c>
      <c r="AV1711" s="178">
        <f>IFERROR(IF(OR($G1711="公衆街路灯A",$G1711="定額電灯"),ROUND((((AR1711+AS1711)*AN1711))*12*_xlfn.XLOOKUP($A1711,削除禁止_電灯料金!K:K,削除禁止_電灯料金!N:N),0),ROUND((AT1711+AU1711)*AN1711*12*_xlfn.XLOOKUP($A1711,削除禁止_電灯料金!K:K,削除禁止_電灯料金!N:N),0)),0)</f>
        <v>0</v>
      </c>
      <c r="AW1711" s="145"/>
    </row>
    <row r="1712" spans="1:49" ht="30" customHeight="1">
      <c r="A1712" s="1">
        <v>32</v>
      </c>
      <c r="B1712" s="319" t="s">
        <v>1626</v>
      </c>
      <c r="C1712" s="42"/>
      <c r="D1712" s="146" t="s">
        <v>1667</v>
      </c>
      <c r="E1712" s="147" t="s">
        <v>71</v>
      </c>
      <c r="F1712" s="148" t="s">
        <v>1668</v>
      </c>
      <c r="G1712" s="148" t="s">
        <v>73</v>
      </c>
      <c r="H1712" s="149" t="s">
        <v>1669</v>
      </c>
      <c r="I1712" s="150"/>
      <c r="J1712" s="151"/>
      <c r="K1712" s="213">
        <v>14.5</v>
      </c>
      <c r="L1712" s="214">
        <v>365</v>
      </c>
      <c r="M1712" s="154" t="s">
        <v>1670</v>
      </c>
      <c r="N1712" s="119" t="s">
        <v>331</v>
      </c>
      <c r="O1712" s="120">
        <v>1</v>
      </c>
      <c r="P1712" s="155" t="s">
        <v>294</v>
      </c>
      <c r="Q1712" s="155">
        <v>0</v>
      </c>
      <c r="R1712" s="155">
        <v>0</v>
      </c>
      <c r="S1712" s="156">
        <v>0</v>
      </c>
      <c r="T1712" s="156">
        <v>0</v>
      </c>
      <c r="U1712" s="156" t="s">
        <v>1671</v>
      </c>
      <c r="V1712" s="157">
        <v>0</v>
      </c>
      <c r="W1712" s="158">
        <v>47</v>
      </c>
      <c r="X1712" s="159">
        <v>4</v>
      </c>
      <c r="Y1712" s="160">
        <v>4</v>
      </c>
      <c r="Z1712" s="161">
        <f t="shared" si="496"/>
        <v>82.915833333333325</v>
      </c>
      <c r="AA1712" s="155">
        <v>0</v>
      </c>
      <c r="AB1712" s="162" t="s">
        <v>80</v>
      </c>
      <c r="AC1712" s="163" t="s">
        <v>56</v>
      </c>
      <c r="AD1712" s="164" t="s">
        <v>56</v>
      </c>
      <c r="AE1712" s="163" t="s">
        <v>56</v>
      </c>
      <c r="AF1712" s="164">
        <f t="shared" si="497"/>
        <v>621.86874999999998</v>
      </c>
      <c r="AG1712" s="165">
        <f t="shared" si="498"/>
        <v>298497</v>
      </c>
      <c r="AH1712" s="166" t="s">
        <v>81</v>
      </c>
      <c r="AI1712" s="167"/>
      <c r="AJ1712" s="168"/>
      <c r="AK1712" s="169"/>
      <c r="AL1712" s="170"/>
      <c r="AM1712" s="171"/>
      <c r="AN1712" s="172"/>
      <c r="AO1712" s="173">
        <f t="shared" si="495"/>
        <v>0</v>
      </c>
      <c r="AP1712" s="174" t="s">
        <v>82</v>
      </c>
      <c r="AQ1712" s="175" t="str" cm="1">
        <f t="array" ref="AQ1712">_xlfn.IFS(OR($G1712="公衆街路灯A",$G1712="定額電灯"),$G1712&amp;AP1712,COUNTIF(G1712,"*従量電灯*"),G1712,1,"-")</f>
        <v>従量電灯</v>
      </c>
      <c r="AR1712" s="176" t="str" cm="1">
        <f t="array" ref="AR1712">_xlfn.IFS($AN1712=0,"-",OR($AH1712="対象外",$AH1712="-"),"-",OR($G1712="公衆街路灯A",$G1712="定額電灯"),_xlfn.XLOOKUP($AQ1712,削除禁止_電灯料金!$B:$B,削除禁止_電灯料金!$E:$E,0),1,"-")</f>
        <v>-</v>
      </c>
      <c r="AS1712" s="177" t="str" cm="1">
        <f t="array" ref="AS1712">_xlfn.IFS($AR1712="-","-",OR($G1712="公衆街路灯A",$G1712="定額電灯"),_xlfn.XLOOKUP(AQ1712,削除禁止_電灯料金!$B:$B,削除禁止_電灯料金!$D:$D,0),1,"-")</f>
        <v>-</v>
      </c>
      <c r="AT1712" s="176">
        <f>IFERROR(IF(OR($G1712="公衆街路灯A",$G1712="定額電灯"),"-",ROUND((_xlfn.XLOOKUP($AQ1712,削除禁止_電灯料金!$B:$B,削除禁止_電灯料金!$E:$E)*AM1712/1000*$K1712*$L1712/12),2)),"-")</f>
        <v>0</v>
      </c>
      <c r="AU1712" s="177">
        <f>IFERROR(IF(OR($G1712="公衆街路灯A",$G1712="定額電灯"),"-",ROUND((AM1712/1000*$K1712*$L1712/12)*_xlfn.XLOOKUP($A1712,削除禁止_電灯料金!K:K,削除禁止_電灯料金!M:M,"-"),2)),"-")</f>
        <v>0</v>
      </c>
      <c r="AV1712" s="178">
        <f>IFERROR(IF(OR($G1712="公衆街路灯A",$G1712="定額電灯"),ROUND((((AR1712+AS1712)*AN1712))*12*_xlfn.XLOOKUP($A1712,削除禁止_電灯料金!K:K,削除禁止_電灯料金!N:N),0),ROUND((AT1712+AU1712)*AN1712*12*_xlfn.XLOOKUP($A1712,削除禁止_電灯料金!K:K,削除禁止_電灯料金!N:N),0)),0)</f>
        <v>0</v>
      </c>
      <c r="AW1712" s="145"/>
    </row>
    <row r="1713" spans="1:49" ht="30" customHeight="1">
      <c r="A1713" s="1">
        <v>32</v>
      </c>
      <c r="B1713" s="319" t="s">
        <v>1626</v>
      </c>
      <c r="C1713" s="42"/>
      <c r="D1713" s="146" t="s">
        <v>1667</v>
      </c>
      <c r="E1713" s="147" t="s">
        <v>71</v>
      </c>
      <c r="F1713" s="148" t="s">
        <v>1672</v>
      </c>
      <c r="G1713" s="148" t="s">
        <v>73</v>
      </c>
      <c r="H1713" s="149" t="s">
        <v>877</v>
      </c>
      <c r="I1713" s="150"/>
      <c r="J1713" s="151"/>
      <c r="K1713" s="213">
        <v>14.5</v>
      </c>
      <c r="L1713" s="214">
        <v>365</v>
      </c>
      <c r="M1713" s="154" t="s">
        <v>1670</v>
      </c>
      <c r="N1713" s="119" t="s">
        <v>331</v>
      </c>
      <c r="O1713" s="120">
        <v>1</v>
      </c>
      <c r="P1713" s="155" t="s">
        <v>294</v>
      </c>
      <c r="Q1713" s="155">
        <v>0</v>
      </c>
      <c r="R1713" s="155">
        <v>0</v>
      </c>
      <c r="S1713" s="156">
        <v>0</v>
      </c>
      <c r="T1713" s="156">
        <v>0</v>
      </c>
      <c r="U1713" s="156" t="s">
        <v>1671</v>
      </c>
      <c r="V1713" s="157">
        <v>0</v>
      </c>
      <c r="W1713" s="158">
        <v>47</v>
      </c>
      <c r="X1713" s="159">
        <v>1</v>
      </c>
      <c r="Y1713" s="160">
        <v>1</v>
      </c>
      <c r="Z1713" s="161">
        <f t="shared" si="496"/>
        <v>20.728958333333331</v>
      </c>
      <c r="AA1713" s="155">
        <v>0</v>
      </c>
      <c r="AB1713" s="162" t="s">
        <v>80</v>
      </c>
      <c r="AC1713" s="163" t="s">
        <v>56</v>
      </c>
      <c r="AD1713" s="164" t="s">
        <v>56</v>
      </c>
      <c r="AE1713" s="163" t="s">
        <v>56</v>
      </c>
      <c r="AF1713" s="164">
        <f t="shared" si="497"/>
        <v>621.86874999999998</v>
      </c>
      <c r="AG1713" s="165">
        <f t="shared" si="498"/>
        <v>74624.25</v>
      </c>
      <c r="AH1713" s="166" t="s">
        <v>81</v>
      </c>
      <c r="AI1713" s="167"/>
      <c r="AJ1713" s="168"/>
      <c r="AK1713" s="169"/>
      <c r="AL1713" s="170"/>
      <c r="AM1713" s="171"/>
      <c r="AN1713" s="172"/>
      <c r="AO1713" s="173">
        <f t="shared" si="495"/>
        <v>0</v>
      </c>
      <c r="AP1713" s="174" t="s">
        <v>82</v>
      </c>
      <c r="AQ1713" s="175" t="str" cm="1">
        <f t="array" ref="AQ1713">_xlfn.IFS(OR($G1713="公衆街路灯A",$G1713="定額電灯"),$G1713&amp;AP1713,COUNTIF(G1713,"*従量電灯*"),G1713,1,"-")</f>
        <v>従量電灯</v>
      </c>
      <c r="AR1713" s="176" t="str" cm="1">
        <f t="array" ref="AR1713">_xlfn.IFS($AN1713=0,"-",OR($AH1713="対象外",$AH1713="-"),"-",OR($G1713="公衆街路灯A",$G1713="定額電灯"),_xlfn.XLOOKUP($AQ1713,削除禁止_電灯料金!$B:$B,削除禁止_電灯料金!$E:$E,0),1,"-")</f>
        <v>-</v>
      </c>
      <c r="AS1713" s="177" t="str" cm="1">
        <f t="array" ref="AS1713">_xlfn.IFS($AR1713="-","-",OR($G1713="公衆街路灯A",$G1713="定額電灯"),_xlfn.XLOOKUP(AQ1713,削除禁止_電灯料金!$B:$B,削除禁止_電灯料金!$D:$D,0),1,"-")</f>
        <v>-</v>
      </c>
      <c r="AT1713" s="176">
        <f>IFERROR(IF(OR($G1713="公衆街路灯A",$G1713="定額電灯"),"-",ROUND((_xlfn.XLOOKUP($AQ1713,削除禁止_電灯料金!$B:$B,削除禁止_電灯料金!$E:$E)*AM1713/1000*$K1713*$L1713/12),2)),"-")</f>
        <v>0</v>
      </c>
      <c r="AU1713" s="177">
        <f>IFERROR(IF(OR($G1713="公衆街路灯A",$G1713="定額電灯"),"-",ROUND((AM1713/1000*$K1713*$L1713/12)*_xlfn.XLOOKUP($A1713,削除禁止_電灯料金!K:K,削除禁止_電灯料金!M:M,"-"),2)),"-")</f>
        <v>0</v>
      </c>
      <c r="AV1713" s="178">
        <f>IFERROR(IF(OR($G1713="公衆街路灯A",$G1713="定額電灯"),ROUND((((AR1713+AS1713)*AN1713))*12*_xlfn.XLOOKUP($A1713,削除禁止_電灯料金!K:K,削除禁止_電灯料金!N:N),0),ROUND((AT1713+AU1713)*AN1713*12*_xlfn.XLOOKUP($A1713,削除禁止_電灯料金!K:K,削除禁止_電灯料金!N:N),0)),0)</f>
        <v>0</v>
      </c>
      <c r="AW1713" s="145"/>
    </row>
    <row r="1714" spans="1:49" ht="30" customHeight="1">
      <c r="A1714" s="1">
        <v>32</v>
      </c>
      <c r="B1714" s="319" t="s">
        <v>1626</v>
      </c>
      <c r="C1714" s="42"/>
      <c r="D1714" s="146" t="s">
        <v>1667</v>
      </c>
      <c r="E1714" s="147" t="s">
        <v>71</v>
      </c>
      <c r="F1714" s="148" t="s">
        <v>1673</v>
      </c>
      <c r="G1714" s="148" t="s">
        <v>73</v>
      </c>
      <c r="H1714" s="149" t="s">
        <v>877</v>
      </c>
      <c r="I1714" s="150"/>
      <c r="J1714" s="151"/>
      <c r="K1714" s="213">
        <v>14.5</v>
      </c>
      <c r="L1714" s="214">
        <v>365</v>
      </c>
      <c r="M1714" s="154" t="s">
        <v>1670</v>
      </c>
      <c r="N1714" s="119" t="s">
        <v>331</v>
      </c>
      <c r="O1714" s="120">
        <v>1</v>
      </c>
      <c r="P1714" s="155" t="s">
        <v>294</v>
      </c>
      <c r="Q1714" s="155">
        <v>0</v>
      </c>
      <c r="R1714" s="155">
        <v>0</v>
      </c>
      <c r="S1714" s="156">
        <v>0</v>
      </c>
      <c r="T1714" s="156">
        <v>0</v>
      </c>
      <c r="U1714" s="156" t="s">
        <v>1671</v>
      </c>
      <c r="V1714" s="157">
        <v>0</v>
      </c>
      <c r="W1714" s="158">
        <v>47</v>
      </c>
      <c r="X1714" s="159">
        <v>4</v>
      </c>
      <c r="Y1714" s="160">
        <v>4</v>
      </c>
      <c r="Z1714" s="161">
        <f t="shared" si="496"/>
        <v>82.915833333333325</v>
      </c>
      <c r="AA1714" s="155">
        <v>0</v>
      </c>
      <c r="AB1714" s="162" t="s">
        <v>80</v>
      </c>
      <c r="AC1714" s="163" t="s">
        <v>56</v>
      </c>
      <c r="AD1714" s="164" t="s">
        <v>56</v>
      </c>
      <c r="AE1714" s="163" t="s">
        <v>56</v>
      </c>
      <c r="AF1714" s="164">
        <f t="shared" si="497"/>
        <v>621.86874999999998</v>
      </c>
      <c r="AG1714" s="165">
        <f t="shared" si="498"/>
        <v>298497</v>
      </c>
      <c r="AH1714" s="166" t="s">
        <v>81</v>
      </c>
      <c r="AI1714" s="167"/>
      <c r="AJ1714" s="168"/>
      <c r="AK1714" s="169"/>
      <c r="AL1714" s="170"/>
      <c r="AM1714" s="171"/>
      <c r="AN1714" s="172"/>
      <c r="AO1714" s="173">
        <f t="shared" si="495"/>
        <v>0</v>
      </c>
      <c r="AP1714" s="174" t="s">
        <v>82</v>
      </c>
      <c r="AQ1714" s="175" t="str" cm="1">
        <f t="array" ref="AQ1714">_xlfn.IFS(OR($G1714="公衆街路灯A",$G1714="定額電灯"),$G1714&amp;AP1714,COUNTIF(G1714,"*従量電灯*"),G1714,1,"-")</f>
        <v>従量電灯</v>
      </c>
      <c r="AR1714" s="176" t="str" cm="1">
        <f t="array" ref="AR1714">_xlfn.IFS($AN1714=0,"-",OR($AH1714="対象外",$AH1714="-"),"-",OR($G1714="公衆街路灯A",$G1714="定額電灯"),_xlfn.XLOOKUP($AQ1714,削除禁止_電灯料金!$B:$B,削除禁止_電灯料金!$E:$E,0),1,"-")</f>
        <v>-</v>
      </c>
      <c r="AS1714" s="177" t="str" cm="1">
        <f t="array" ref="AS1714">_xlfn.IFS($AR1714="-","-",OR($G1714="公衆街路灯A",$G1714="定額電灯"),_xlfn.XLOOKUP(AQ1714,削除禁止_電灯料金!$B:$B,削除禁止_電灯料金!$D:$D,0),1,"-")</f>
        <v>-</v>
      </c>
      <c r="AT1714" s="176">
        <f>IFERROR(IF(OR($G1714="公衆街路灯A",$G1714="定額電灯"),"-",ROUND((_xlfn.XLOOKUP($AQ1714,削除禁止_電灯料金!$B:$B,削除禁止_電灯料金!$E:$E)*AM1714/1000*$K1714*$L1714/12),2)),"-")</f>
        <v>0</v>
      </c>
      <c r="AU1714" s="177">
        <f>IFERROR(IF(OR($G1714="公衆街路灯A",$G1714="定額電灯"),"-",ROUND((AM1714/1000*$K1714*$L1714/12)*_xlfn.XLOOKUP($A1714,削除禁止_電灯料金!K:K,削除禁止_電灯料金!M:M,"-"),2)),"-")</f>
        <v>0</v>
      </c>
      <c r="AV1714" s="178">
        <f>IFERROR(IF(OR($G1714="公衆街路灯A",$G1714="定額電灯"),ROUND((((AR1714+AS1714)*AN1714))*12*_xlfn.XLOOKUP($A1714,削除禁止_電灯料金!K:K,削除禁止_電灯料金!N:N),0),ROUND((AT1714+AU1714)*AN1714*12*_xlfn.XLOOKUP($A1714,削除禁止_電灯料金!K:K,削除禁止_電灯料金!N:N),0)),0)</f>
        <v>0</v>
      </c>
      <c r="AW1714" s="145"/>
    </row>
    <row r="1715" spans="1:49" ht="30" customHeight="1">
      <c r="A1715" s="1">
        <v>32</v>
      </c>
      <c r="B1715" s="319" t="s">
        <v>1626</v>
      </c>
      <c r="C1715" s="42"/>
      <c r="D1715" s="146"/>
      <c r="E1715" s="147" t="s">
        <v>219</v>
      </c>
      <c r="F1715" s="148" t="s">
        <v>219</v>
      </c>
      <c r="G1715" s="148"/>
      <c r="H1715" s="149"/>
      <c r="I1715" s="150"/>
      <c r="J1715" s="151"/>
      <c r="K1715" s="213"/>
      <c r="L1715" s="214"/>
      <c r="M1715" s="179" t="s">
        <v>82</v>
      </c>
      <c r="N1715" s="119">
        <v>0</v>
      </c>
      <c r="O1715" s="120">
        <v>0</v>
      </c>
      <c r="P1715" s="155" t="s">
        <v>56</v>
      </c>
      <c r="Q1715" s="155">
        <v>0</v>
      </c>
      <c r="R1715" s="155">
        <v>0</v>
      </c>
      <c r="S1715" s="156">
        <v>0</v>
      </c>
      <c r="T1715" s="156">
        <v>0</v>
      </c>
      <c r="U1715" s="156">
        <v>0</v>
      </c>
      <c r="V1715" s="157">
        <v>0</v>
      </c>
      <c r="W1715" s="158">
        <v>0</v>
      </c>
      <c r="X1715" s="159"/>
      <c r="Y1715" s="160">
        <v>0</v>
      </c>
      <c r="Z1715" s="161">
        <v>0</v>
      </c>
      <c r="AA1715" s="155">
        <v>0</v>
      </c>
      <c r="AB1715" s="162" t="s">
        <v>56</v>
      </c>
      <c r="AC1715" s="163" t="s">
        <v>56</v>
      </c>
      <c r="AD1715" s="164" t="s">
        <v>56</v>
      </c>
      <c r="AE1715" s="163" t="s">
        <v>56</v>
      </c>
      <c r="AF1715" s="164" t="s">
        <v>56</v>
      </c>
      <c r="AG1715" s="165">
        <v>0</v>
      </c>
      <c r="AH1715" s="166" t="s">
        <v>56</v>
      </c>
      <c r="AI1715" s="167"/>
      <c r="AJ1715" s="168"/>
      <c r="AK1715" s="169"/>
      <c r="AL1715" s="170"/>
      <c r="AM1715" s="171"/>
      <c r="AN1715" s="172"/>
      <c r="AO1715" s="173">
        <f t="shared" si="495"/>
        <v>0</v>
      </c>
      <c r="AP1715" s="174" t="s">
        <v>82</v>
      </c>
      <c r="AQ1715" s="175" t="str" cm="1">
        <f t="array" ref="AQ1715">_xlfn.IFS(OR($G1715="公衆街路灯A",$G1715="定額電灯"),$G1715&amp;AP1715,COUNTIF(G1715,"*従量電灯*"),G1715,1,"-")</f>
        <v>-</v>
      </c>
      <c r="AR1715" s="176" t="str" cm="1">
        <f t="array" ref="AR1715">_xlfn.IFS($AN1715=0,"-",OR($AH1715="対象外",$AH1715="-"),"-",OR($G1715="公衆街路灯A",$G1715="定額電灯"),_xlfn.XLOOKUP($AQ1715,削除禁止_電灯料金!$B:$B,削除禁止_電灯料金!$E:$E,0),1,"-")</f>
        <v>-</v>
      </c>
      <c r="AS1715" s="177" t="str" cm="1">
        <f t="array" ref="AS1715">_xlfn.IFS($AR1715="-","-",OR($G1715="公衆街路灯A",$G1715="定額電灯"),_xlfn.XLOOKUP(AQ1715,削除禁止_電灯料金!$B:$B,削除禁止_電灯料金!$D:$D,0),1,"-")</f>
        <v>-</v>
      </c>
      <c r="AT1715" s="176" t="str">
        <f>IFERROR(IF(OR($G1715="公衆街路灯A",$G1715="定額電灯"),"-",ROUND((_xlfn.XLOOKUP($AQ1715,削除禁止_電灯料金!$B:$B,削除禁止_電灯料金!$E:$E)*AM1715/1000*$K1715*$L1715/12),2)),"-")</f>
        <v>-</v>
      </c>
      <c r="AU1715" s="177">
        <f>IFERROR(IF(OR($G1715="公衆街路灯A",$G1715="定額電灯"),"-",ROUND((AM1715/1000*$K1715*$L1715/12)*_xlfn.XLOOKUP($A1715,削除禁止_電灯料金!K:K,削除禁止_電灯料金!M:M,"-"),2)),"-")</f>
        <v>0</v>
      </c>
      <c r="AV1715" s="178">
        <f>IFERROR(IF(OR($G1715="公衆街路灯A",$G1715="定額電灯"),ROUND((((AR1715+AS1715)*AN1715))*12*_xlfn.XLOOKUP($A1715,削除禁止_電灯料金!K:K,削除禁止_電灯料金!N:N),0),ROUND((AT1715+AU1715)*AN1715*12*_xlfn.XLOOKUP($A1715,削除禁止_電灯料金!K:K,削除禁止_電灯料金!N:N),0)),0)</f>
        <v>0</v>
      </c>
      <c r="AW1715" s="145"/>
    </row>
    <row r="1716" spans="1:49" ht="30" customHeight="1">
      <c r="A1716" s="1">
        <v>32</v>
      </c>
      <c r="B1716" s="319" t="s">
        <v>1626</v>
      </c>
      <c r="C1716" s="42"/>
      <c r="D1716" s="146"/>
      <c r="E1716" s="147" t="s">
        <v>219</v>
      </c>
      <c r="F1716" s="148" t="s">
        <v>219</v>
      </c>
      <c r="G1716" s="148"/>
      <c r="H1716" s="149"/>
      <c r="I1716" s="150"/>
      <c r="J1716" s="151"/>
      <c r="K1716" s="213"/>
      <c r="L1716" s="214"/>
      <c r="M1716" s="179" t="s">
        <v>82</v>
      </c>
      <c r="N1716" s="119">
        <v>0</v>
      </c>
      <c r="O1716" s="120">
        <v>0</v>
      </c>
      <c r="P1716" s="155" t="s">
        <v>56</v>
      </c>
      <c r="Q1716" s="155">
        <v>0</v>
      </c>
      <c r="R1716" s="155">
        <v>0</v>
      </c>
      <c r="S1716" s="156">
        <v>0</v>
      </c>
      <c r="T1716" s="156">
        <v>0</v>
      </c>
      <c r="U1716" s="156">
        <v>0</v>
      </c>
      <c r="V1716" s="157">
        <v>0</v>
      </c>
      <c r="W1716" s="158">
        <v>0</v>
      </c>
      <c r="X1716" s="159"/>
      <c r="Y1716" s="160">
        <v>0</v>
      </c>
      <c r="Z1716" s="161">
        <v>0</v>
      </c>
      <c r="AA1716" s="155">
        <v>0</v>
      </c>
      <c r="AB1716" s="162" t="s">
        <v>56</v>
      </c>
      <c r="AC1716" s="163" t="s">
        <v>56</v>
      </c>
      <c r="AD1716" s="164" t="s">
        <v>56</v>
      </c>
      <c r="AE1716" s="163" t="s">
        <v>56</v>
      </c>
      <c r="AF1716" s="164" t="s">
        <v>56</v>
      </c>
      <c r="AG1716" s="165">
        <v>0</v>
      </c>
      <c r="AH1716" s="166" t="s">
        <v>56</v>
      </c>
      <c r="AI1716" s="167"/>
      <c r="AJ1716" s="168"/>
      <c r="AK1716" s="169"/>
      <c r="AL1716" s="170"/>
      <c r="AM1716" s="171"/>
      <c r="AN1716" s="172"/>
      <c r="AO1716" s="173">
        <f t="shared" si="495"/>
        <v>0</v>
      </c>
      <c r="AP1716" s="174" t="s">
        <v>82</v>
      </c>
      <c r="AQ1716" s="175" t="str" cm="1">
        <f t="array" ref="AQ1716">_xlfn.IFS(OR($G1716="公衆街路灯A",$G1716="定額電灯"),$G1716&amp;AP1716,COUNTIF(G1716,"*従量電灯*"),G1716,1,"-")</f>
        <v>-</v>
      </c>
      <c r="AR1716" s="176" t="str" cm="1">
        <f t="array" ref="AR1716">_xlfn.IFS($AN1716=0,"-",OR($AH1716="対象外",$AH1716="-"),"-",OR($G1716="公衆街路灯A",$G1716="定額電灯"),_xlfn.XLOOKUP($AQ1716,削除禁止_電灯料金!$B:$B,削除禁止_電灯料金!$E:$E,0),1,"-")</f>
        <v>-</v>
      </c>
      <c r="AS1716" s="177" t="str" cm="1">
        <f t="array" ref="AS1716">_xlfn.IFS($AR1716="-","-",OR($G1716="公衆街路灯A",$G1716="定額電灯"),_xlfn.XLOOKUP(AQ1716,削除禁止_電灯料金!$B:$B,削除禁止_電灯料金!$D:$D,0),1,"-")</f>
        <v>-</v>
      </c>
      <c r="AT1716" s="176" t="str">
        <f>IFERROR(IF(OR($G1716="公衆街路灯A",$G1716="定額電灯"),"-",ROUND((_xlfn.XLOOKUP($AQ1716,削除禁止_電灯料金!$B:$B,削除禁止_電灯料金!$E:$E)*AM1716/1000*$K1716*$L1716/12),2)),"-")</f>
        <v>-</v>
      </c>
      <c r="AU1716" s="177">
        <f>IFERROR(IF(OR($G1716="公衆街路灯A",$G1716="定額電灯"),"-",ROUND((AM1716/1000*$K1716*$L1716/12)*_xlfn.XLOOKUP($A1716,削除禁止_電灯料金!K:K,削除禁止_電灯料金!M:M,"-"),2)),"-")</f>
        <v>0</v>
      </c>
      <c r="AV1716" s="178">
        <f>IFERROR(IF(OR($G1716="公衆街路灯A",$G1716="定額電灯"),ROUND((((AR1716+AS1716)*AN1716))*12*_xlfn.XLOOKUP($A1716,削除禁止_電灯料金!K:K,削除禁止_電灯料金!N:N),0),ROUND((AT1716+AU1716)*AN1716*12*_xlfn.XLOOKUP($A1716,削除禁止_電灯料金!K:K,削除禁止_電灯料金!N:N),0)),0)</f>
        <v>0</v>
      </c>
      <c r="AW1716" s="145"/>
    </row>
    <row r="1717" spans="1:49" ht="30" customHeight="1" thickBot="1">
      <c r="A1717" s="1">
        <v>32</v>
      </c>
      <c r="B1717" s="319" t="s">
        <v>1626</v>
      </c>
      <c r="C1717" s="42"/>
      <c r="D1717" s="215"/>
      <c r="E1717" s="216" t="s">
        <v>219</v>
      </c>
      <c r="F1717" s="217" t="s">
        <v>219</v>
      </c>
      <c r="G1717" s="216"/>
      <c r="H1717" s="216"/>
      <c r="I1717" s="218"/>
      <c r="J1717" s="219"/>
      <c r="K1717" s="220"/>
      <c r="L1717" s="221"/>
      <c r="M1717" s="222" t="s">
        <v>82</v>
      </c>
      <c r="N1717" s="223">
        <v>0</v>
      </c>
      <c r="O1717" s="224">
        <v>0</v>
      </c>
      <c r="P1717" s="225" t="s">
        <v>56</v>
      </c>
      <c r="Q1717" s="225">
        <v>0</v>
      </c>
      <c r="R1717" s="225">
        <v>0</v>
      </c>
      <c r="S1717" s="226">
        <v>0</v>
      </c>
      <c r="T1717" s="226">
        <v>0</v>
      </c>
      <c r="U1717" s="226">
        <v>0</v>
      </c>
      <c r="V1717" s="227">
        <v>0</v>
      </c>
      <c r="W1717" s="228">
        <v>0</v>
      </c>
      <c r="X1717" s="229"/>
      <c r="Y1717" s="410">
        <v>0</v>
      </c>
      <c r="Z1717" s="230">
        <v>0</v>
      </c>
      <c r="AA1717" s="225">
        <v>0</v>
      </c>
      <c r="AB1717" s="231" t="s">
        <v>56</v>
      </c>
      <c r="AC1717" s="232" t="s">
        <v>56</v>
      </c>
      <c r="AD1717" s="411" t="s">
        <v>56</v>
      </c>
      <c r="AE1717" s="232" t="s">
        <v>56</v>
      </c>
      <c r="AF1717" s="411" t="s">
        <v>56</v>
      </c>
      <c r="AG1717" s="412">
        <v>0</v>
      </c>
      <c r="AH1717" s="413" t="s">
        <v>56</v>
      </c>
      <c r="AI1717" s="236"/>
      <c r="AJ1717" s="237"/>
      <c r="AK1717" s="238"/>
      <c r="AL1717" s="239"/>
      <c r="AM1717" s="240"/>
      <c r="AN1717" s="241"/>
      <c r="AO1717" s="242">
        <f t="shared" si="495"/>
        <v>0</v>
      </c>
      <c r="AP1717" s="243" t="s">
        <v>82</v>
      </c>
      <c r="AQ1717" s="414" t="str" cm="1">
        <f t="array" ref="AQ1717">_xlfn.IFS(OR($G1717="公衆街路灯A",$G1717="定額電灯"),$G1717&amp;AP1717,COUNTIF(G1717,"*従量電灯*"),G1717,1,"-")</f>
        <v>-</v>
      </c>
      <c r="AR1717" s="415" t="str" cm="1">
        <f t="array" ref="AR1717">_xlfn.IFS($AN1717=0,"-",OR($AH1717="対象外",$AH1717="-"),"-",OR($G1717="公衆街路灯A",$G1717="定額電灯"),_xlfn.XLOOKUP($AQ1717,削除禁止_電灯料金!$B:$B,削除禁止_電灯料金!$E:$E,0),1,"-")</f>
        <v>-</v>
      </c>
      <c r="AS1717" s="416" t="str" cm="1">
        <f t="array" ref="AS1717">_xlfn.IFS($AR1717="-","-",OR($G1717="公衆街路灯A",$G1717="定額電灯"),_xlfn.XLOOKUP(AQ1717,削除禁止_電灯料金!$B:$B,削除禁止_電灯料金!$D:$D,0),1,"-")</f>
        <v>-</v>
      </c>
      <c r="AT1717" s="415" t="str">
        <f>IFERROR(IF(OR($G1717="公衆街路灯A",$G1717="定額電灯"),"-",ROUND((_xlfn.XLOOKUP($AQ1717,削除禁止_電灯料金!$B:$B,削除禁止_電灯料金!$E:$E)*AM1717/1000*$K1717*$L1717/12),2)),"-")</f>
        <v>-</v>
      </c>
      <c r="AU1717" s="416">
        <f>IFERROR(IF(OR($G1717="公衆街路灯A",$G1717="定額電灯"),"-",ROUND((AM1717/1000*$K1717*$L1717/12)*_xlfn.XLOOKUP($A1717,削除禁止_電灯料金!K:K,削除禁止_電灯料金!M:M,"-"),2)),"-")</f>
        <v>0</v>
      </c>
      <c r="AV1717" s="247">
        <f>IFERROR(IF(OR($G1717="公衆街路灯A",$G1717="定額電灯"),ROUND((((AR1717+AS1717)*AN1717))*12*_xlfn.XLOOKUP($A1717,削除禁止_電灯料金!K:K,削除禁止_電灯料金!N:N),0),ROUND((AT1717+AU1717)*AN1717*12*_xlfn.XLOOKUP($A1717,削除禁止_電灯料金!K:K,削除禁止_電灯料金!N:N),0)),0)</f>
        <v>0</v>
      </c>
      <c r="AW1717" s="145"/>
    </row>
    <row r="1718" spans="1:49" ht="30" customHeight="1">
      <c r="A1718" s="1"/>
      <c r="B1718" s="41"/>
      <c r="C1718" s="248"/>
    </row>
    <row r="1719" spans="1:49" ht="30" customHeight="1">
      <c r="A1719" s="1">
        <v>33</v>
      </c>
      <c r="B1719" s="319" t="s">
        <v>1674</v>
      </c>
      <c r="C1719" s="42"/>
      <c r="D1719" s="4" t="s">
        <v>1675</v>
      </c>
      <c r="E1719" s="43"/>
      <c r="F1719" s="44"/>
      <c r="G1719" s="44"/>
      <c r="H1719" s="45"/>
      <c r="I1719" s="43"/>
      <c r="J1719" s="43"/>
      <c r="K1719" s="43"/>
      <c r="L1719" s="43"/>
      <c r="M1719" s="43"/>
      <c r="N1719" s="46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2"/>
      <c r="AE1719" s="42"/>
      <c r="AF1719" s="42"/>
      <c r="AG1719" s="42"/>
      <c r="AH1719" s="47"/>
      <c r="AI1719" s="48"/>
      <c r="AJ1719" s="48"/>
      <c r="AK1719" s="47"/>
      <c r="AL1719" s="49"/>
      <c r="AM1719" s="47"/>
      <c r="AN1719" s="47"/>
      <c r="AO1719" s="47"/>
      <c r="AP1719" s="47"/>
      <c r="AQ1719" s="49"/>
      <c r="AR1719" s="47"/>
      <c r="AS1719" s="47"/>
      <c r="AT1719" s="47"/>
      <c r="AU1719" s="47"/>
      <c r="AV1719" s="47"/>
      <c r="AW1719" s="47"/>
    </row>
    <row r="1720" spans="1:49" ht="30" customHeight="1">
      <c r="A1720" s="1">
        <v>33</v>
      </c>
      <c r="B1720" s="319" t="s">
        <v>1674</v>
      </c>
      <c r="C1720" s="42"/>
      <c r="D1720" s="43"/>
      <c r="E1720" s="43"/>
      <c r="F1720" s="44"/>
      <c r="G1720" s="44"/>
      <c r="H1720" s="45"/>
      <c r="I1720" s="43"/>
      <c r="J1720" s="43"/>
      <c r="K1720" s="43"/>
      <c r="L1720" s="43"/>
      <c r="M1720" s="43"/>
      <c r="N1720" s="46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7"/>
      <c r="AI1720" s="50"/>
      <c r="AJ1720" s="48"/>
      <c r="AK1720" s="47"/>
      <c r="AL1720" s="49"/>
      <c r="AM1720" s="47"/>
      <c r="AN1720" s="47"/>
      <c r="AO1720" s="51"/>
      <c r="AP1720" s="47"/>
      <c r="AQ1720" s="49"/>
      <c r="AR1720" s="51"/>
      <c r="AS1720" s="51"/>
      <c r="AT1720" s="51"/>
      <c r="AU1720" s="51"/>
      <c r="AV1720" s="47"/>
      <c r="AW1720" s="47"/>
    </row>
    <row r="1721" spans="1:49" ht="30" customHeight="1">
      <c r="A1721" s="1">
        <v>33</v>
      </c>
      <c r="B1721" s="319" t="s">
        <v>1674</v>
      </c>
      <c r="C1721" s="42"/>
      <c r="D1721" s="52" t="s">
        <v>47</v>
      </c>
      <c r="E1721" s="52"/>
      <c r="F1721" s="53">
        <v>10</v>
      </c>
      <c r="G1721" s="44"/>
      <c r="H1721" s="45"/>
      <c r="I1721" s="54"/>
      <c r="J1721" s="54"/>
      <c r="K1721" s="55"/>
      <c r="L1721" s="46"/>
      <c r="M1721" s="46"/>
      <c r="N1721" s="56"/>
      <c r="O1721" s="56"/>
      <c r="P1721" s="56"/>
      <c r="Q1721" s="56"/>
      <c r="R1721" s="56"/>
      <c r="S1721" s="56"/>
      <c r="T1721" s="56"/>
      <c r="U1721" s="56"/>
      <c r="V1721" s="56"/>
      <c r="W1721" s="56"/>
      <c r="X1721" s="56"/>
      <c r="Y1721" s="56"/>
      <c r="Z1721" s="56"/>
      <c r="AA1721" s="56"/>
      <c r="AB1721" s="56"/>
      <c r="AC1721" s="56"/>
      <c r="AD1721" s="56"/>
      <c r="AE1721" s="56"/>
      <c r="AF1721" s="56"/>
      <c r="AG1721" s="56"/>
      <c r="AH1721" s="47"/>
      <c r="AI1721" s="50"/>
      <c r="AJ1721" s="48"/>
      <c r="AK1721" s="47"/>
      <c r="AL1721" s="49"/>
      <c r="AM1721" s="47"/>
      <c r="AN1721" s="47"/>
      <c r="AO1721" s="47"/>
      <c r="AP1721" s="47"/>
      <c r="AQ1721" s="49"/>
      <c r="AR1721" s="47"/>
      <c r="AS1721" s="47"/>
      <c r="AT1721" s="47"/>
      <c r="AU1721" s="47"/>
      <c r="AV1721" s="47"/>
      <c r="AW1721" s="47"/>
    </row>
    <row r="1722" spans="1:49" ht="30" customHeight="1" thickBot="1">
      <c r="A1722" s="1">
        <v>33</v>
      </c>
      <c r="B1722" s="319" t="s">
        <v>1674</v>
      </c>
      <c r="C1722" s="42"/>
      <c r="D1722" s="57" t="s">
        <v>48</v>
      </c>
      <c r="E1722" s="57"/>
      <c r="F1722" s="58">
        <v>10</v>
      </c>
      <c r="G1722" s="44"/>
      <c r="H1722" s="45"/>
      <c r="I1722" s="54"/>
      <c r="J1722" s="54"/>
      <c r="K1722" s="55"/>
      <c r="L1722" s="46"/>
      <c r="M1722" s="46"/>
      <c r="N1722" s="56"/>
      <c r="O1722" s="56"/>
      <c r="P1722" s="56"/>
      <c r="Q1722" s="56"/>
      <c r="R1722" s="56"/>
      <c r="S1722" s="56"/>
      <c r="T1722" s="56"/>
      <c r="U1722" s="56"/>
      <c r="V1722" s="56"/>
      <c r="W1722" s="56"/>
      <c r="X1722" s="56"/>
      <c r="Y1722" s="56"/>
      <c r="Z1722" s="56"/>
      <c r="AA1722" s="56"/>
      <c r="AB1722" s="56"/>
      <c r="AC1722" s="56"/>
      <c r="AD1722" s="56"/>
      <c r="AE1722" s="56"/>
      <c r="AF1722" s="56"/>
      <c r="AG1722" s="56"/>
      <c r="AH1722" s="47"/>
      <c r="AI1722" s="50"/>
      <c r="AJ1722" s="48"/>
      <c r="AK1722" s="47"/>
      <c r="AL1722" s="49"/>
      <c r="AM1722" s="47"/>
      <c r="AN1722" s="47"/>
      <c r="AO1722" s="47"/>
      <c r="AP1722" s="47"/>
      <c r="AQ1722" s="49"/>
      <c r="AR1722" s="47"/>
      <c r="AS1722" s="47"/>
      <c r="AT1722" s="47"/>
      <c r="AU1722" s="47"/>
      <c r="AV1722" s="47"/>
      <c r="AW1722" s="47"/>
    </row>
    <row r="1723" spans="1:49" ht="30" customHeight="1" thickBot="1">
      <c r="A1723" s="1">
        <v>33</v>
      </c>
      <c r="B1723" s="319" t="s">
        <v>1674</v>
      </c>
      <c r="C1723" s="42"/>
      <c r="D1723" s="59" t="s">
        <v>49</v>
      </c>
      <c r="E1723" s="59"/>
      <c r="F1723" s="60">
        <v>30</v>
      </c>
      <c r="G1723" s="44"/>
      <c r="H1723" s="45"/>
      <c r="I1723" s="61"/>
      <c r="J1723" s="61"/>
      <c r="K1723" s="42"/>
      <c r="L1723" s="42"/>
      <c r="M1723" s="42"/>
      <c r="N1723" s="56"/>
      <c r="O1723" s="56"/>
      <c r="P1723" s="56"/>
      <c r="Q1723" s="56"/>
      <c r="R1723" s="56"/>
      <c r="S1723" s="56"/>
      <c r="T1723" s="56"/>
      <c r="U1723" s="56"/>
      <c r="V1723" s="56"/>
      <c r="W1723" s="56"/>
      <c r="X1723" s="56"/>
      <c r="Y1723" s="56"/>
      <c r="Z1723" s="56"/>
      <c r="AA1723" s="56"/>
      <c r="AB1723" s="56"/>
      <c r="AC1723" s="62"/>
      <c r="AD1723" s="62"/>
      <c r="AE1723" s="63"/>
      <c r="AF1723" s="42"/>
      <c r="AG1723" s="56"/>
      <c r="AH1723" s="47"/>
      <c r="AI1723" s="64" t="s">
        <v>50</v>
      </c>
      <c r="AJ1723" s="48"/>
      <c r="AK1723" s="47"/>
      <c r="AL1723" s="49"/>
      <c r="AM1723" s="47"/>
      <c r="AN1723" s="47"/>
      <c r="AO1723" s="47"/>
      <c r="AP1723" s="47"/>
      <c r="AQ1723" s="49"/>
      <c r="AR1723" s="47"/>
      <c r="AS1723" s="47"/>
      <c r="AT1723" s="47"/>
      <c r="AU1723" s="47"/>
      <c r="AV1723" s="47"/>
      <c r="AW1723" s="65"/>
    </row>
    <row r="1724" spans="1:49" ht="30" customHeight="1" thickBot="1">
      <c r="A1724" s="1">
        <v>33</v>
      </c>
      <c r="B1724" s="319" t="s">
        <v>1674</v>
      </c>
      <c r="C1724" s="42"/>
      <c r="D1724" s="66" t="s">
        <v>51</v>
      </c>
      <c r="E1724" s="66"/>
      <c r="F1724" s="67">
        <v>0.41499999999999998</v>
      </c>
      <c r="G1724" s="44"/>
      <c r="H1724" s="45"/>
      <c r="I1724" s="68"/>
      <c r="J1724" s="68"/>
      <c r="K1724" s="42"/>
      <c r="L1724" s="42"/>
      <c r="M1724" s="42"/>
      <c r="N1724" s="56"/>
      <c r="O1724" s="56"/>
      <c r="P1724" s="56"/>
      <c r="Q1724" s="56"/>
      <c r="R1724" s="56"/>
      <c r="S1724" s="56"/>
      <c r="T1724" s="56"/>
      <c r="U1724" s="56"/>
      <c r="V1724" s="56"/>
      <c r="W1724" s="56"/>
      <c r="X1724" s="56"/>
      <c r="Y1724" s="56"/>
      <c r="Z1724" s="56"/>
      <c r="AA1724" s="56"/>
      <c r="AB1724" s="56"/>
      <c r="AC1724" s="62" t="s">
        <v>52</v>
      </c>
      <c r="AD1724" s="69"/>
      <c r="AE1724" s="70" t="s">
        <v>53</v>
      </c>
      <c r="AF1724" s="69"/>
      <c r="AG1724" s="56"/>
      <c r="AH1724" s="47"/>
      <c r="AI1724" s="48"/>
      <c r="AJ1724" s="48"/>
      <c r="AK1724" s="47"/>
      <c r="AL1724" s="49"/>
      <c r="AM1724" s="47"/>
      <c r="AN1724" s="47"/>
      <c r="AO1724" s="47"/>
      <c r="AP1724" s="47"/>
      <c r="AQ1724" s="49"/>
      <c r="AR1724" s="47" t="s">
        <v>52</v>
      </c>
      <c r="AS1724" s="47"/>
      <c r="AT1724" s="47" t="s">
        <v>53</v>
      </c>
      <c r="AU1724" s="47"/>
      <c r="AV1724" s="47"/>
      <c r="AW1724" s="65"/>
    </row>
    <row r="1725" spans="1:49" ht="30" customHeight="1" thickBot="1">
      <c r="A1725" s="1">
        <v>33</v>
      </c>
      <c r="B1725" s="319" t="s">
        <v>1674</v>
      </c>
      <c r="C1725" s="42"/>
      <c r="D1725" s="71" t="s">
        <v>54</v>
      </c>
      <c r="E1725" s="45"/>
      <c r="F1725" s="45"/>
      <c r="G1725" s="45"/>
      <c r="H1725" s="45"/>
      <c r="I1725" s="45"/>
      <c r="J1725" s="45"/>
      <c r="K1725" s="72"/>
      <c r="L1725" s="72"/>
      <c r="M1725" s="73" t="s">
        <v>55</v>
      </c>
      <c r="N1725" s="74"/>
      <c r="O1725" s="74"/>
      <c r="P1725" s="74"/>
      <c r="Q1725" s="74"/>
      <c r="R1725" s="74"/>
      <c r="S1725" s="74"/>
      <c r="T1725" s="74"/>
      <c r="U1725" s="74"/>
      <c r="V1725" s="74"/>
      <c r="W1725" s="74"/>
      <c r="X1725" s="74"/>
      <c r="Y1725" s="74"/>
      <c r="Z1725" s="74"/>
      <c r="AA1725" s="74"/>
      <c r="AB1725" s="74"/>
      <c r="AC1725" s="75" t="s">
        <v>1</v>
      </c>
      <c r="AD1725" s="76"/>
      <c r="AE1725" s="76" t="s">
        <v>2</v>
      </c>
      <c r="AF1725" s="76"/>
      <c r="AG1725" s="77" t="s">
        <v>56</v>
      </c>
      <c r="AH1725" s="78" t="s">
        <v>57</v>
      </c>
      <c r="AI1725" s="79"/>
      <c r="AJ1725" s="79"/>
      <c r="AK1725" s="80"/>
      <c r="AL1725" s="15"/>
      <c r="AM1725" s="80"/>
      <c r="AN1725" s="80"/>
      <c r="AO1725" s="80"/>
      <c r="AP1725" s="80"/>
      <c r="AQ1725" s="15"/>
      <c r="AR1725" s="78" t="s">
        <v>1</v>
      </c>
      <c r="AS1725" s="81"/>
      <c r="AT1725" s="78" t="s">
        <v>2</v>
      </c>
      <c r="AU1725" s="81"/>
      <c r="AV1725" s="82" t="s">
        <v>56</v>
      </c>
      <c r="AW1725" s="83"/>
    </row>
    <row r="1726" spans="1:49" ht="42" customHeight="1">
      <c r="A1726" s="1">
        <v>33</v>
      </c>
      <c r="B1726" s="319" t="s">
        <v>1674</v>
      </c>
      <c r="C1726" s="42"/>
      <c r="D1726" s="474" t="s">
        <v>4</v>
      </c>
      <c r="E1726" s="476" t="s">
        <v>5</v>
      </c>
      <c r="F1726" s="476" t="s">
        <v>6</v>
      </c>
      <c r="G1726" s="476" t="s">
        <v>58</v>
      </c>
      <c r="H1726" s="476" t="s">
        <v>7</v>
      </c>
      <c r="I1726" s="20" t="s">
        <v>8</v>
      </c>
      <c r="J1726" s="20"/>
      <c r="K1726" s="84" t="s">
        <v>9</v>
      </c>
      <c r="L1726" s="85" t="s">
        <v>59</v>
      </c>
      <c r="M1726" s="478" t="s">
        <v>60</v>
      </c>
      <c r="N1726" s="480" t="s">
        <v>61</v>
      </c>
      <c r="O1726" s="482" t="s">
        <v>62</v>
      </c>
      <c r="P1726" s="482" t="s">
        <v>10</v>
      </c>
      <c r="Q1726" s="484" t="s">
        <v>63</v>
      </c>
      <c r="R1726" s="482" t="s">
        <v>64</v>
      </c>
      <c r="S1726" s="482" t="s">
        <v>65</v>
      </c>
      <c r="T1726" s="482" t="s">
        <v>66</v>
      </c>
      <c r="U1726" s="482" t="s">
        <v>67</v>
      </c>
      <c r="V1726" s="484" t="s">
        <v>11</v>
      </c>
      <c r="W1726" s="251" t="s">
        <v>12</v>
      </c>
      <c r="X1726" s="86" t="s">
        <v>13</v>
      </c>
      <c r="Y1726" s="86" t="s">
        <v>14</v>
      </c>
      <c r="Z1726" s="252" t="s">
        <v>15</v>
      </c>
      <c r="AA1726" s="484" t="s">
        <v>16</v>
      </c>
      <c r="AB1726" s="482" t="s">
        <v>17</v>
      </c>
      <c r="AC1726" s="87" t="s">
        <v>18</v>
      </c>
      <c r="AD1726" s="88" t="s">
        <v>19</v>
      </c>
      <c r="AE1726" s="87" t="s">
        <v>30</v>
      </c>
      <c r="AF1726" s="88" t="s">
        <v>21</v>
      </c>
      <c r="AG1726" s="89" t="s">
        <v>22</v>
      </c>
      <c r="AH1726" s="468" t="s">
        <v>23</v>
      </c>
      <c r="AI1726" s="470" t="s">
        <v>24</v>
      </c>
      <c r="AJ1726" s="470" t="s">
        <v>25</v>
      </c>
      <c r="AK1726" s="470" t="s">
        <v>26</v>
      </c>
      <c r="AL1726" s="91" t="s">
        <v>68</v>
      </c>
      <c r="AM1726" s="90" t="s">
        <v>27</v>
      </c>
      <c r="AN1726" s="92" t="s">
        <v>28</v>
      </c>
      <c r="AO1726" s="93" t="s">
        <v>29</v>
      </c>
      <c r="AP1726" s="28" t="s">
        <v>16</v>
      </c>
      <c r="AQ1726" s="472" t="s">
        <v>17</v>
      </c>
      <c r="AR1726" s="94" t="s">
        <v>18</v>
      </c>
      <c r="AS1726" s="95" t="s">
        <v>19</v>
      </c>
      <c r="AT1726" s="94" t="s">
        <v>30</v>
      </c>
      <c r="AU1726" s="95" t="s">
        <v>21</v>
      </c>
      <c r="AV1726" s="96" t="s">
        <v>31</v>
      </c>
      <c r="AW1726" s="83"/>
    </row>
    <row r="1727" spans="1:49" ht="30" customHeight="1" thickBot="1">
      <c r="A1727" s="1">
        <v>33</v>
      </c>
      <c r="B1727" s="319" t="s">
        <v>1674</v>
      </c>
      <c r="C1727" s="42"/>
      <c r="D1727" s="475"/>
      <c r="E1727" s="477"/>
      <c r="F1727" s="477"/>
      <c r="G1727" s="477"/>
      <c r="H1727" s="477"/>
      <c r="I1727" s="97" t="s">
        <v>69</v>
      </c>
      <c r="J1727" s="97" t="s">
        <v>70</v>
      </c>
      <c r="K1727" s="98" t="s">
        <v>34</v>
      </c>
      <c r="L1727" s="99" t="s">
        <v>35</v>
      </c>
      <c r="M1727" s="479"/>
      <c r="N1727" s="481"/>
      <c r="O1727" s="483"/>
      <c r="P1727" s="483"/>
      <c r="Q1727" s="485"/>
      <c r="R1727" s="483"/>
      <c r="S1727" s="483"/>
      <c r="T1727" s="483"/>
      <c r="U1727" s="483"/>
      <c r="V1727" s="485"/>
      <c r="W1727" s="100" t="s">
        <v>36</v>
      </c>
      <c r="X1727" s="100" t="s">
        <v>37</v>
      </c>
      <c r="Y1727" s="100" t="s">
        <v>38</v>
      </c>
      <c r="Z1727" s="101" t="s">
        <v>39</v>
      </c>
      <c r="AA1727" s="485"/>
      <c r="AB1727" s="483"/>
      <c r="AC1727" s="102" t="s">
        <v>40</v>
      </c>
      <c r="AD1727" s="103" t="s">
        <v>40</v>
      </c>
      <c r="AE1727" s="102" t="s">
        <v>40</v>
      </c>
      <c r="AF1727" s="103" t="s">
        <v>40</v>
      </c>
      <c r="AG1727" s="104">
        <v>10</v>
      </c>
      <c r="AH1727" s="469"/>
      <c r="AI1727" s="471"/>
      <c r="AJ1727" s="471"/>
      <c r="AK1727" s="471"/>
      <c r="AL1727" s="36" t="s">
        <v>41</v>
      </c>
      <c r="AM1727" s="105" t="s">
        <v>42</v>
      </c>
      <c r="AN1727" s="106" t="s">
        <v>43</v>
      </c>
      <c r="AO1727" s="107" t="s">
        <v>39</v>
      </c>
      <c r="AP1727" s="37" t="s">
        <v>44</v>
      </c>
      <c r="AQ1727" s="473"/>
      <c r="AR1727" s="108" t="s">
        <v>40</v>
      </c>
      <c r="AS1727" s="109" t="s">
        <v>40</v>
      </c>
      <c r="AT1727" s="108" t="s">
        <v>40</v>
      </c>
      <c r="AU1727" s="109" t="s">
        <v>40</v>
      </c>
      <c r="AV1727" s="40">
        <v>10</v>
      </c>
      <c r="AW1727" s="83"/>
    </row>
    <row r="1728" spans="1:49" ht="30" customHeight="1">
      <c r="A1728" s="1">
        <v>33</v>
      </c>
      <c r="B1728" s="319" t="s">
        <v>1674</v>
      </c>
      <c r="C1728" s="42"/>
      <c r="D1728" s="110" t="s">
        <v>1676</v>
      </c>
      <c r="E1728" s="111" t="s">
        <v>1676</v>
      </c>
      <c r="F1728" s="112" t="s">
        <v>1677</v>
      </c>
      <c r="G1728" s="112" t="s">
        <v>73</v>
      </c>
      <c r="H1728" s="113"/>
      <c r="I1728" s="114"/>
      <c r="J1728" s="115"/>
      <c r="K1728" s="349">
        <v>0</v>
      </c>
      <c r="L1728" s="350">
        <v>365</v>
      </c>
      <c r="M1728" s="118" t="s">
        <v>1678</v>
      </c>
      <c r="N1728" s="119" t="s">
        <v>210</v>
      </c>
      <c r="O1728" s="120">
        <v>1</v>
      </c>
      <c r="P1728" s="121" t="s">
        <v>135</v>
      </c>
      <c r="Q1728" s="121">
        <v>0</v>
      </c>
      <c r="R1728" s="121">
        <v>0</v>
      </c>
      <c r="S1728" s="122" t="s">
        <v>178</v>
      </c>
      <c r="T1728" s="122">
        <v>0</v>
      </c>
      <c r="U1728" s="122">
        <v>0</v>
      </c>
      <c r="V1728" s="123">
        <v>0</v>
      </c>
      <c r="W1728" s="124">
        <v>28</v>
      </c>
      <c r="X1728" s="125">
        <v>2</v>
      </c>
      <c r="Y1728" s="126">
        <v>2</v>
      </c>
      <c r="Z1728" s="127">
        <v>0</v>
      </c>
      <c r="AA1728" s="121">
        <v>0</v>
      </c>
      <c r="AB1728" s="128" t="s">
        <v>1679</v>
      </c>
      <c r="AC1728" s="129" t="s">
        <v>56</v>
      </c>
      <c r="AD1728" s="130" t="s">
        <v>56</v>
      </c>
      <c r="AE1728" s="129">
        <v>0</v>
      </c>
      <c r="AF1728" s="130">
        <v>0</v>
      </c>
      <c r="AG1728" s="131">
        <v>0</v>
      </c>
      <c r="AH1728" s="132" t="s">
        <v>81</v>
      </c>
      <c r="AI1728" s="133"/>
      <c r="AJ1728" s="134"/>
      <c r="AK1728" s="135"/>
      <c r="AL1728" s="136"/>
      <c r="AM1728" s="137"/>
      <c r="AN1728" s="138"/>
      <c r="AO1728" s="139">
        <f t="shared" ref="AO1728:AO1739" si="499">IFERROR((AM1728/1000)*K1728*L1728*AN1728/12,0)</f>
        <v>0</v>
      </c>
      <c r="AP1728" s="140" t="s">
        <v>82</v>
      </c>
      <c r="AQ1728" s="141" t="str" cm="1">
        <f t="array" ref="AQ1728">_xlfn.IFS(OR($G1728="公衆街路灯A",$G1728="定額電灯"),$G1728&amp;AP1728,COUNTIF(G1728,"*従量電灯*"),G1728,1,"-")</f>
        <v>従量電灯</v>
      </c>
      <c r="AR1728" s="142" t="str" cm="1">
        <f t="array" ref="AR1728">_xlfn.IFS($AN1728=0,"-",OR($AH1728="対象外",$AH1728="-"),"-",OR($G1728="公衆街路灯A",$G1728="定額電灯"),_xlfn.XLOOKUP($AQ1728,削除禁止_電灯料金!$B:$B,削除禁止_電灯料金!$E:$E,0),1,"-")</f>
        <v>-</v>
      </c>
      <c r="AS1728" s="143" t="str" cm="1">
        <f t="array" ref="AS1728">_xlfn.IFS($AR1728="-","-",OR($G1728="公衆街路灯A",$G1728="定額電灯"),_xlfn.XLOOKUP(AQ1728,削除禁止_電灯料金!$B:$B,削除禁止_電灯料金!$D:$D,0),1,"-")</f>
        <v>-</v>
      </c>
      <c r="AT1728" s="142">
        <f>IFERROR(IF(OR($G1728="公衆街路灯A",$G1728="定額電灯"),"-",ROUND((_xlfn.XLOOKUP($AQ1728,削除禁止_電灯料金!$B:$B,削除禁止_電灯料金!$E:$E)*AM1728/1000*$K1728*$L1728/12),2)),"-")</f>
        <v>0</v>
      </c>
      <c r="AU1728" s="143">
        <f>IFERROR(IF(OR($G1728="公衆街路灯A",$G1728="定額電灯"),"-",ROUND((AM1728/1000*$K1728*$L1728/12)*_xlfn.XLOOKUP($A1728,削除禁止_電灯料金!K:K,削除禁止_電灯料金!M:M,"-"),2)),"-")</f>
        <v>0</v>
      </c>
      <c r="AV1728" s="144">
        <f>IFERROR(IF(OR($G1728="公衆街路灯A",$G1728="定額電灯"),ROUND((((AR1728+AS1728)*AN1728))*12*_xlfn.XLOOKUP($A1728,削除禁止_電灯料金!K:K,削除禁止_電灯料金!N:N),0),ROUND((AT1728+AU1728)*AN1728*12*_xlfn.XLOOKUP($A1728,削除禁止_電灯料金!K:K,削除禁止_電灯料金!N:N),0)),0)</f>
        <v>0</v>
      </c>
      <c r="AW1728" s="145"/>
    </row>
    <row r="1729" spans="1:49" ht="30" customHeight="1">
      <c r="A1729" s="1">
        <v>33</v>
      </c>
      <c r="B1729" s="319" t="s">
        <v>1674</v>
      </c>
      <c r="C1729" s="42"/>
      <c r="D1729" s="146" t="s">
        <v>1676</v>
      </c>
      <c r="E1729" s="147" t="s">
        <v>1676</v>
      </c>
      <c r="F1729" s="148" t="s">
        <v>1680</v>
      </c>
      <c r="G1729" s="148" t="s">
        <v>1681</v>
      </c>
      <c r="H1729" s="149"/>
      <c r="I1729" s="150"/>
      <c r="J1729" s="151"/>
      <c r="K1729" s="213">
        <v>24</v>
      </c>
      <c r="L1729" s="214">
        <v>365</v>
      </c>
      <c r="M1729" s="154" t="s">
        <v>1682</v>
      </c>
      <c r="N1729" s="119" t="s">
        <v>215</v>
      </c>
      <c r="O1729" s="120">
        <v>1</v>
      </c>
      <c r="P1729" s="155" t="s">
        <v>1350</v>
      </c>
      <c r="Q1729" s="155">
        <v>0</v>
      </c>
      <c r="R1729" s="155">
        <v>0</v>
      </c>
      <c r="S1729" s="156">
        <v>0</v>
      </c>
      <c r="T1729" s="156">
        <v>0</v>
      </c>
      <c r="U1729" s="156" t="s">
        <v>218</v>
      </c>
      <c r="V1729" s="157">
        <v>0</v>
      </c>
      <c r="W1729" s="158">
        <v>120</v>
      </c>
      <c r="X1729" s="159">
        <v>1</v>
      </c>
      <c r="Y1729" s="160">
        <v>1</v>
      </c>
      <c r="Z1729" s="161">
        <v>87.600000000000009</v>
      </c>
      <c r="AA1729" s="155" t="s">
        <v>1683</v>
      </c>
      <c r="AB1729" s="162" t="s">
        <v>1684</v>
      </c>
      <c r="AC1729" s="163">
        <v>309.16000000000003</v>
      </c>
      <c r="AD1729" s="164">
        <v>767.96</v>
      </c>
      <c r="AE1729" s="163" t="s">
        <v>56</v>
      </c>
      <c r="AF1729" s="164" t="s">
        <v>56</v>
      </c>
      <c r="AG1729" s="165">
        <f>(AC1729+AD1729)*120</f>
        <v>129254.40000000001</v>
      </c>
      <c r="AH1729" s="166" t="s">
        <v>81</v>
      </c>
      <c r="AI1729" s="167"/>
      <c r="AJ1729" s="168"/>
      <c r="AK1729" s="169"/>
      <c r="AL1729" s="170"/>
      <c r="AM1729" s="171"/>
      <c r="AN1729" s="172"/>
      <c r="AO1729" s="173">
        <f t="shared" si="499"/>
        <v>0</v>
      </c>
      <c r="AP1729" s="174" t="s">
        <v>1685</v>
      </c>
      <c r="AQ1729" s="175" t="str" cm="1">
        <f t="array" ref="AQ1729">_xlfn.IFS(OR($G1729="公衆街路灯A",$G1729="定額電灯"),$G1729&amp;AP1729,COUNTIF(G1729,"*従量電灯*"),G1729,1,"-")</f>
        <v>公衆街路灯Aﾌﾟﾙﾀﾞｳﾝ選択</v>
      </c>
      <c r="AR1729" s="176" t="str" cm="1">
        <f t="array" ref="AR1729">_xlfn.IFS($AN1729=0,"-",OR($AH1729="対象外",$AH1729="-"),"-",OR($G1729="公衆街路灯A",$G1729="定額電灯"),_xlfn.XLOOKUP($AQ1729,削除禁止_電灯料金!$B:$B,削除禁止_電灯料金!$E:$E,0),1,"-")</f>
        <v>-</v>
      </c>
      <c r="AS1729" s="177" t="str" cm="1">
        <f t="array" ref="AS1729">_xlfn.IFS($AR1729="-","-",OR($G1729="公衆街路灯A",$G1729="定額電灯"),_xlfn.XLOOKUP(AQ1729,削除禁止_電灯料金!$B:$B,削除禁止_電灯料金!$D:$D,0),1,"-")</f>
        <v>-</v>
      </c>
      <c r="AT1729" s="176" t="str">
        <f>IFERROR(IF(OR($G1729="公衆街路灯A",$G1729="定額電灯"),"-",ROUND((_xlfn.XLOOKUP($AQ1729,削除禁止_電灯料金!$B:$B,削除禁止_電灯料金!$E:$E)*AM1729/1000*$K1729*$L1729/12),2)),"-")</f>
        <v>-</v>
      </c>
      <c r="AU1729" s="177" t="str">
        <f>IFERROR(IF(OR($G1729="公衆街路灯A",$G1729="定額電灯"),"-",ROUND((AM1729/1000*$K1729*$L1729/12)*_xlfn.XLOOKUP($A1729,削除禁止_電灯料金!K:K,削除禁止_電灯料金!M:M,"-"),2)),"-")</f>
        <v>-</v>
      </c>
      <c r="AV1729" s="178">
        <f>IFERROR(IF(OR($G1729="公衆街路灯A",$G1729="定額電灯"),ROUND((((AR1729+AS1729)*AN1729))*12*_xlfn.XLOOKUP($A1729,削除禁止_電灯料金!K:K,削除禁止_電灯料金!N:N),0),ROUND((AT1729+AU1729)*AN1729*12*_xlfn.XLOOKUP($A1729,削除禁止_電灯料金!K:K,削除禁止_電灯料金!N:N),0)),0)</f>
        <v>0</v>
      </c>
      <c r="AW1729" s="145"/>
    </row>
    <row r="1730" spans="1:49" ht="30" customHeight="1">
      <c r="A1730" s="1">
        <v>33</v>
      </c>
      <c r="B1730" s="319" t="s">
        <v>1674</v>
      </c>
      <c r="C1730" s="42"/>
      <c r="D1730" s="146" t="s">
        <v>1686</v>
      </c>
      <c r="E1730" s="147" t="s">
        <v>71</v>
      </c>
      <c r="F1730" s="148" t="s">
        <v>1687</v>
      </c>
      <c r="G1730" s="148" t="s">
        <v>1688</v>
      </c>
      <c r="H1730" s="149"/>
      <c r="I1730" s="150"/>
      <c r="J1730" s="151"/>
      <c r="K1730" s="213">
        <v>24</v>
      </c>
      <c r="L1730" s="214">
        <v>365</v>
      </c>
      <c r="M1730" s="154" t="s">
        <v>1689</v>
      </c>
      <c r="N1730" s="119" t="s">
        <v>75</v>
      </c>
      <c r="O1730" s="120">
        <v>1</v>
      </c>
      <c r="P1730" s="155" t="s">
        <v>759</v>
      </c>
      <c r="Q1730" s="155">
        <v>0</v>
      </c>
      <c r="R1730" s="155">
        <v>0</v>
      </c>
      <c r="S1730" s="156">
        <v>0</v>
      </c>
      <c r="T1730" s="156">
        <v>0</v>
      </c>
      <c r="U1730" s="156">
        <v>0</v>
      </c>
      <c r="V1730" s="157">
        <v>0</v>
      </c>
      <c r="W1730" s="158">
        <v>26</v>
      </c>
      <c r="X1730" s="159">
        <v>1</v>
      </c>
      <c r="Y1730" s="160">
        <v>1</v>
      </c>
      <c r="Z1730" s="161">
        <f t="shared" ref="Z1730:Z1733" si="500">K1730*L1730*W1730*Y1730/12/1000</f>
        <v>18.98</v>
      </c>
      <c r="AA1730" s="155">
        <v>0</v>
      </c>
      <c r="AB1730" s="162" t="s">
        <v>80</v>
      </c>
      <c r="AC1730" s="163" t="s">
        <v>56</v>
      </c>
      <c r="AD1730" s="164" t="s">
        <v>56</v>
      </c>
      <c r="AE1730" s="163" t="s">
        <v>56</v>
      </c>
      <c r="AF1730" s="164">
        <f t="shared" ref="AF1730:AF1733" si="501">$B$2*Z1730/Y1730</f>
        <v>569.4</v>
      </c>
      <c r="AG1730" s="165">
        <f t="shared" ref="AG1730:AG1733" si="502">Y1730*AF1730*120</f>
        <v>68328</v>
      </c>
      <c r="AH1730" s="166" t="s">
        <v>81</v>
      </c>
      <c r="AI1730" s="167"/>
      <c r="AJ1730" s="168"/>
      <c r="AK1730" s="169"/>
      <c r="AL1730" s="170"/>
      <c r="AM1730" s="171"/>
      <c r="AN1730" s="172"/>
      <c r="AO1730" s="173">
        <f t="shared" si="499"/>
        <v>0</v>
      </c>
      <c r="AP1730" s="174" t="s">
        <v>82</v>
      </c>
      <c r="AQ1730" s="175" t="str" cm="1">
        <f t="array" ref="AQ1730">_xlfn.IFS(OR($G1730="公衆街路灯A",$G1730="定額電灯"),$G1730&amp;AP1730,COUNTIF(G1730,"*従量電灯*"),G1730,1,"-")</f>
        <v>従量電灯</v>
      </c>
      <c r="AR1730" s="176" t="str" cm="1">
        <f t="array" ref="AR1730">_xlfn.IFS($AN1730=0,"-",OR($AH1730="対象外",$AH1730="-"),"-",OR($G1730="公衆街路灯A",$G1730="定額電灯"),_xlfn.XLOOKUP($AQ1730,削除禁止_電灯料金!$B:$B,削除禁止_電灯料金!$E:$E,0),1,"-")</f>
        <v>-</v>
      </c>
      <c r="AS1730" s="177" t="str" cm="1">
        <f t="array" ref="AS1730">_xlfn.IFS($AR1730="-","-",OR($G1730="公衆街路灯A",$G1730="定額電灯"),_xlfn.XLOOKUP(AQ1730,削除禁止_電灯料金!$B:$B,削除禁止_電灯料金!$D:$D,0),1,"-")</f>
        <v>-</v>
      </c>
      <c r="AT1730" s="176">
        <f>IFERROR(IF(OR($G1730="公衆街路灯A",$G1730="定額電灯"),"-",ROUND((_xlfn.XLOOKUP($AQ1730,削除禁止_電灯料金!$B:$B,削除禁止_電灯料金!$E:$E)*AM1730/1000*$K1730*$L1730/12),2)),"-")</f>
        <v>0</v>
      </c>
      <c r="AU1730" s="177">
        <f>IFERROR(IF(OR($G1730="公衆街路灯A",$G1730="定額電灯"),"-",ROUND((AM1730/1000*$K1730*$L1730/12)*_xlfn.XLOOKUP($A1730,削除禁止_電灯料金!K:K,削除禁止_電灯料金!M:M,"-"),2)),"-")</f>
        <v>0</v>
      </c>
      <c r="AV1730" s="178">
        <f>IFERROR(IF(OR($G1730="公衆街路灯A",$G1730="定額電灯"),ROUND((((AR1730+AS1730)*AN1730))*12*_xlfn.XLOOKUP($A1730,削除禁止_電灯料金!K:K,削除禁止_電灯料金!N:N),0),ROUND((AT1730+AU1730)*AN1730*12*_xlfn.XLOOKUP($A1730,削除禁止_電灯料金!K:K,削除禁止_電灯料金!N:N),0)),0)</f>
        <v>0</v>
      </c>
      <c r="AW1730" s="145"/>
    </row>
    <row r="1731" spans="1:49" ht="30" customHeight="1">
      <c r="A1731" s="1">
        <v>33</v>
      </c>
      <c r="B1731" s="319" t="s">
        <v>1674</v>
      </c>
      <c r="C1731" s="42"/>
      <c r="D1731" s="146" t="s">
        <v>1686</v>
      </c>
      <c r="E1731" s="147" t="s">
        <v>71</v>
      </c>
      <c r="F1731" s="148" t="s">
        <v>1690</v>
      </c>
      <c r="G1731" s="148" t="s">
        <v>1688</v>
      </c>
      <c r="H1731" s="149"/>
      <c r="I1731" s="150"/>
      <c r="J1731" s="151"/>
      <c r="K1731" s="213">
        <v>24</v>
      </c>
      <c r="L1731" s="214">
        <v>365</v>
      </c>
      <c r="M1731" s="154" t="s">
        <v>1689</v>
      </c>
      <c r="N1731" s="119" t="s">
        <v>75</v>
      </c>
      <c r="O1731" s="120">
        <v>1</v>
      </c>
      <c r="P1731" s="155" t="s">
        <v>759</v>
      </c>
      <c r="Q1731" s="155">
        <v>0</v>
      </c>
      <c r="R1731" s="155">
        <v>0</v>
      </c>
      <c r="S1731" s="156">
        <v>0</v>
      </c>
      <c r="T1731" s="156">
        <v>0</v>
      </c>
      <c r="U1731" s="156">
        <v>0</v>
      </c>
      <c r="V1731" s="157">
        <v>0</v>
      </c>
      <c r="W1731" s="158">
        <v>26</v>
      </c>
      <c r="X1731" s="159">
        <v>3</v>
      </c>
      <c r="Y1731" s="160">
        <v>3</v>
      </c>
      <c r="Z1731" s="161">
        <f t="shared" si="500"/>
        <v>56.94</v>
      </c>
      <c r="AA1731" s="155">
        <v>0</v>
      </c>
      <c r="AB1731" s="162" t="s">
        <v>80</v>
      </c>
      <c r="AC1731" s="163" t="s">
        <v>56</v>
      </c>
      <c r="AD1731" s="164" t="s">
        <v>56</v>
      </c>
      <c r="AE1731" s="163" t="s">
        <v>56</v>
      </c>
      <c r="AF1731" s="164">
        <f t="shared" si="501"/>
        <v>569.4</v>
      </c>
      <c r="AG1731" s="165">
        <f t="shared" si="502"/>
        <v>204983.99999999997</v>
      </c>
      <c r="AH1731" s="166" t="s">
        <v>81</v>
      </c>
      <c r="AI1731" s="167"/>
      <c r="AJ1731" s="168"/>
      <c r="AK1731" s="169"/>
      <c r="AL1731" s="170"/>
      <c r="AM1731" s="171"/>
      <c r="AN1731" s="172"/>
      <c r="AO1731" s="173">
        <f t="shared" si="499"/>
        <v>0</v>
      </c>
      <c r="AP1731" s="174" t="s">
        <v>82</v>
      </c>
      <c r="AQ1731" s="175" t="str" cm="1">
        <f t="array" ref="AQ1731">_xlfn.IFS(OR($G1731="公衆街路灯A",$G1731="定額電灯"),$G1731&amp;AP1731,COUNTIF(G1731,"*従量電灯*"),G1731,1,"-")</f>
        <v>従量電灯</v>
      </c>
      <c r="AR1731" s="176" t="str" cm="1">
        <f t="array" ref="AR1731">_xlfn.IFS($AN1731=0,"-",OR($AH1731="対象外",$AH1731="-"),"-",OR($G1731="公衆街路灯A",$G1731="定額電灯"),_xlfn.XLOOKUP($AQ1731,削除禁止_電灯料金!$B:$B,削除禁止_電灯料金!$E:$E,0),1,"-")</f>
        <v>-</v>
      </c>
      <c r="AS1731" s="177" t="str" cm="1">
        <f t="array" ref="AS1731">_xlfn.IFS($AR1731="-","-",OR($G1731="公衆街路灯A",$G1731="定額電灯"),_xlfn.XLOOKUP(AQ1731,削除禁止_電灯料金!$B:$B,削除禁止_電灯料金!$D:$D,0),1,"-")</f>
        <v>-</v>
      </c>
      <c r="AT1731" s="176">
        <f>IFERROR(IF(OR($G1731="公衆街路灯A",$G1731="定額電灯"),"-",ROUND((_xlfn.XLOOKUP($AQ1731,削除禁止_電灯料金!$B:$B,削除禁止_電灯料金!$E:$E)*AM1731/1000*$K1731*$L1731/12),2)),"-")</f>
        <v>0</v>
      </c>
      <c r="AU1731" s="177">
        <f>IFERROR(IF(OR($G1731="公衆街路灯A",$G1731="定額電灯"),"-",ROUND((AM1731/1000*$K1731*$L1731/12)*_xlfn.XLOOKUP($A1731,削除禁止_電灯料金!K:K,削除禁止_電灯料金!M:M,"-"),2)),"-")</f>
        <v>0</v>
      </c>
      <c r="AV1731" s="178">
        <f>IFERROR(IF(OR($G1731="公衆街路灯A",$G1731="定額電灯"),ROUND((((AR1731+AS1731)*AN1731))*12*_xlfn.XLOOKUP($A1731,削除禁止_電灯料金!K:K,削除禁止_電灯料金!N:N),0),ROUND((AT1731+AU1731)*AN1731*12*_xlfn.XLOOKUP($A1731,削除禁止_電灯料金!K:K,削除禁止_電灯料金!N:N),0)),0)</f>
        <v>0</v>
      </c>
      <c r="AW1731" s="145"/>
    </row>
    <row r="1732" spans="1:49" ht="30" customHeight="1">
      <c r="A1732" s="1">
        <v>33</v>
      </c>
      <c r="B1732" s="319" t="s">
        <v>1674</v>
      </c>
      <c r="C1732" s="42"/>
      <c r="D1732" s="146" t="s">
        <v>1686</v>
      </c>
      <c r="E1732" s="147" t="s">
        <v>71</v>
      </c>
      <c r="F1732" s="148" t="s">
        <v>1691</v>
      </c>
      <c r="G1732" s="148" t="s">
        <v>1688</v>
      </c>
      <c r="H1732" s="149"/>
      <c r="I1732" s="150"/>
      <c r="J1732" s="151"/>
      <c r="K1732" s="213">
        <v>24</v>
      </c>
      <c r="L1732" s="214">
        <v>365</v>
      </c>
      <c r="M1732" s="154" t="s">
        <v>1689</v>
      </c>
      <c r="N1732" s="119" t="s">
        <v>75</v>
      </c>
      <c r="O1732" s="120">
        <v>1</v>
      </c>
      <c r="P1732" s="155" t="s">
        <v>759</v>
      </c>
      <c r="Q1732" s="155">
        <v>0</v>
      </c>
      <c r="R1732" s="155">
        <v>0</v>
      </c>
      <c r="S1732" s="156">
        <v>0</v>
      </c>
      <c r="T1732" s="156">
        <v>0</v>
      </c>
      <c r="U1732" s="156">
        <v>0</v>
      </c>
      <c r="V1732" s="157">
        <v>0</v>
      </c>
      <c r="W1732" s="158">
        <v>26</v>
      </c>
      <c r="X1732" s="159">
        <v>1</v>
      </c>
      <c r="Y1732" s="160">
        <v>1</v>
      </c>
      <c r="Z1732" s="161">
        <f t="shared" si="500"/>
        <v>18.98</v>
      </c>
      <c r="AA1732" s="155">
        <v>0</v>
      </c>
      <c r="AB1732" s="162" t="s">
        <v>80</v>
      </c>
      <c r="AC1732" s="163" t="s">
        <v>56</v>
      </c>
      <c r="AD1732" s="164" t="s">
        <v>56</v>
      </c>
      <c r="AE1732" s="163" t="s">
        <v>56</v>
      </c>
      <c r="AF1732" s="164">
        <f t="shared" si="501"/>
        <v>569.4</v>
      </c>
      <c r="AG1732" s="165">
        <f t="shared" si="502"/>
        <v>68328</v>
      </c>
      <c r="AH1732" s="166" t="s">
        <v>81</v>
      </c>
      <c r="AI1732" s="167"/>
      <c r="AJ1732" s="168"/>
      <c r="AK1732" s="169"/>
      <c r="AL1732" s="170"/>
      <c r="AM1732" s="171"/>
      <c r="AN1732" s="172"/>
      <c r="AO1732" s="173">
        <f t="shared" si="499"/>
        <v>0</v>
      </c>
      <c r="AP1732" s="174" t="s">
        <v>82</v>
      </c>
      <c r="AQ1732" s="175" t="str" cm="1">
        <f t="array" ref="AQ1732">_xlfn.IFS(OR($G1732="公衆街路灯A",$G1732="定額電灯"),$G1732&amp;AP1732,COUNTIF(G1732,"*従量電灯*"),G1732,1,"-")</f>
        <v>従量電灯</v>
      </c>
      <c r="AR1732" s="176" t="str" cm="1">
        <f t="array" ref="AR1732">_xlfn.IFS($AN1732=0,"-",OR($AH1732="対象外",$AH1732="-"),"-",OR($G1732="公衆街路灯A",$G1732="定額電灯"),_xlfn.XLOOKUP($AQ1732,削除禁止_電灯料金!$B:$B,削除禁止_電灯料金!$E:$E,0),1,"-")</f>
        <v>-</v>
      </c>
      <c r="AS1732" s="177" t="str" cm="1">
        <f t="array" ref="AS1732">_xlfn.IFS($AR1732="-","-",OR($G1732="公衆街路灯A",$G1732="定額電灯"),_xlfn.XLOOKUP(AQ1732,削除禁止_電灯料金!$B:$B,削除禁止_電灯料金!$D:$D,0),1,"-")</f>
        <v>-</v>
      </c>
      <c r="AT1732" s="176">
        <f>IFERROR(IF(OR($G1732="公衆街路灯A",$G1732="定額電灯"),"-",ROUND((_xlfn.XLOOKUP($AQ1732,削除禁止_電灯料金!$B:$B,削除禁止_電灯料金!$E:$E)*AM1732/1000*$K1732*$L1732/12),2)),"-")</f>
        <v>0</v>
      </c>
      <c r="AU1732" s="177">
        <f>IFERROR(IF(OR($G1732="公衆街路灯A",$G1732="定額電灯"),"-",ROUND((AM1732/1000*$K1732*$L1732/12)*_xlfn.XLOOKUP($A1732,削除禁止_電灯料金!K:K,削除禁止_電灯料金!M:M,"-"),2)),"-")</f>
        <v>0</v>
      </c>
      <c r="AV1732" s="178">
        <f>IFERROR(IF(OR($G1732="公衆街路灯A",$G1732="定額電灯"),ROUND((((AR1732+AS1732)*AN1732))*12*_xlfn.XLOOKUP($A1732,削除禁止_電灯料金!K:K,削除禁止_電灯料金!N:N),0),ROUND((AT1732+AU1732)*AN1732*12*_xlfn.XLOOKUP($A1732,削除禁止_電灯料金!K:K,削除禁止_電灯料金!N:N),0)),0)</f>
        <v>0</v>
      </c>
      <c r="AW1732" s="145"/>
    </row>
    <row r="1733" spans="1:49" ht="30" customHeight="1">
      <c r="A1733" s="1">
        <v>33</v>
      </c>
      <c r="B1733" s="319" t="s">
        <v>1674</v>
      </c>
      <c r="C1733" s="42"/>
      <c r="D1733" s="146" t="s">
        <v>1686</v>
      </c>
      <c r="E1733" s="147" t="s">
        <v>71</v>
      </c>
      <c r="F1733" s="148" t="s">
        <v>1692</v>
      </c>
      <c r="G1733" s="148" t="s">
        <v>1688</v>
      </c>
      <c r="H1733" s="149"/>
      <c r="I1733" s="150"/>
      <c r="J1733" s="151"/>
      <c r="K1733" s="213">
        <v>24</v>
      </c>
      <c r="L1733" s="214">
        <v>365</v>
      </c>
      <c r="M1733" s="154" t="s">
        <v>1689</v>
      </c>
      <c r="N1733" s="119" t="s">
        <v>75</v>
      </c>
      <c r="O1733" s="120">
        <v>1</v>
      </c>
      <c r="P1733" s="155" t="s">
        <v>759</v>
      </c>
      <c r="Q1733" s="155">
        <v>0</v>
      </c>
      <c r="R1733" s="155">
        <v>0</v>
      </c>
      <c r="S1733" s="156">
        <v>0</v>
      </c>
      <c r="T1733" s="156">
        <v>0</v>
      </c>
      <c r="U1733" s="156">
        <v>0</v>
      </c>
      <c r="V1733" s="157">
        <v>0</v>
      </c>
      <c r="W1733" s="158">
        <v>26</v>
      </c>
      <c r="X1733" s="159">
        <v>3</v>
      </c>
      <c r="Y1733" s="160">
        <v>3</v>
      </c>
      <c r="Z1733" s="161">
        <f t="shared" si="500"/>
        <v>56.94</v>
      </c>
      <c r="AA1733" s="155">
        <v>0</v>
      </c>
      <c r="AB1733" s="162" t="s">
        <v>80</v>
      </c>
      <c r="AC1733" s="163" t="s">
        <v>56</v>
      </c>
      <c r="AD1733" s="164" t="s">
        <v>56</v>
      </c>
      <c r="AE1733" s="163" t="s">
        <v>56</v>
      </c>
      <c r="AF1733" s="164">
        <f t="shared" si="501"/>
        <v>569.4</v>
      </c>
      <c r="AG1733" s="165">
        <f t="shared" si="502"/>
        <v>204983.99999999997</v>
      </c>
      <c r="AH1733" s="166" t="s">
        <v>81</v>
      </c>
      <c r="AI1733" s="167"/>
      <c r="AJ1733" s="168"/>
      <c r="AK1733" s="169"/>
      <c r="AL1733" s="170"/>
      <c r="AM1733" s="171"/>
      <c r="AN1733" s="172"/>
      <c r="AO1733" s="173">
        <f t="shared" si="499"/>
        <v>0</v>
      </c>
      <c r="AP1733" s="174" t="s">
        <v>82</v>
      </c>
      <c r="AQ1733" s="175" t="str" cm="1">
        <f t="array" ref="AQ1733">_xlfn.IFS(OR($G1733="公衆街路灯A",$G1733="定額電灯"),$G1733&amp;AP1733,COUNTIF(G1733,"*従量電灯*"),G1733,1,"-")</f>
        <v>従量電灯</v>
      </c>
      <c r="AR1733" s="176" t="str" cm="1">
        <f t="array" ref="AR1733">_xlfn.IFS($AN1733=0,"-",OR($AH1733="対象外",$AH1733="-"),"-",OR($G1733="公衆街路灯A",$G1733="定額電灯"),_xlfn.XLOOKUP($AQ1733,削除禁止_電灯料金!$B:$B,削除禁止_電灯料金!$E:$E,0),1,"-")</f>
        <v>-</v>
      </c>
      <c r="AS1733" s="177" t="str" cm="1">
        <f t="array" ref="AS1733">_xlfn.IFS($AR1733="-","-",OR($G1733="公衆街路灯A",$G1733="定額電灯"),_xlfn.XLOOKUP(AQ1733,削除禁止_電灯料金!$B:$B,削除禁止_電灯料金!$D:$D,0),1,"-")</f>
        <v>-</v>
      </c>
      <c r="AT1733" s="176">
        <f>IFERROR(IF(OR($G1733="公衆街路灯A",$G1733="定額電灯"),"-",ROUND((_xlfn.XLOOKUP($AQ1733,削除禁止_電灯料金!$B:$B,削除禁止_電灯料金!$E:$E)*AM1733/1000*$K1733*$L1733/12),2)),"-")</f>
        <v>0</v>
      </c>
      <c r="AU1733" s="177">
        <f>IFERROR(IF(OR($G1733="公衆街路灯A",$G1733="定額電灯"),"-",ROUND((AM1733/1000*$K1733*$L1733/12)*_xlfn.XLOOKUP($A1733,削除禁止_電灯料金!K:K,削除禁止_電灯料金!M:M,"-"),2)),"-")</f>
        <v>0</v>
      </c>
      <c r="AV1733" s="178">
        <f>IFERROR(IF(OR($G1733="公衆街路灯A",$G1733="定額電灯"),ROUND((((AR1733+AS1733)*AN1733))*12*_xlfn.XLOOKUP($A1733,削除禁止_電灯料金!K:K,削除禁止_電灯料金!N:N),0),ROUND((AT1733+AU1733)*AN1733*12*_xlfn.XLOOKUP($A1733,削除禁止_電灯料金!K:K,削除禁止_電灯料金!N:N),0)),0)</f>
        <v>0</v>
      </c>
      <c r="AW1733" s="145"/>
    </row>
    <row r="1734" spans="1:49" ht="30" customHeight="1">
      <c r="A1734" s="1">
        <v>33</v>
      </c>
      <c r="B1734" s="319" t="s">
        <v>1674</v>
      </c>
      <c r="C1734" s="42"/>
      <c r="D1734" s="146" t="s">
        <v>1686</v>
      </c>
      <c r="E1734" s="147" t="s">
        <v>71</v>
      </c>
      <c r="F1734" s="148" t="s">
        <v>1693</v>
      </c>
      <c r="G1734" s="148" t="s">
        <v>73</v>
      </c>
      <c r="H1734" s="149"/>
      <c r="I1734" s="150"/>
      <c r="J1734" s="151"/>
      <c r="K1734" s="213">
        <v>12</v>
      </c>
      <c r="L1734" s="214">
        <v>365</v>
      </c>
      <c r="M1734" s="154" t="s">
        <v>1694</v>
      </c>
      <c r="N1734" s="119" t="s">
        <v>134</v>
      </c>
      <c r="O1734" s="120">
        <v>2</v>
      </c>
      <c r="P1734" s="155" t="s">
        <v>294</v>
      </c>
      <c r="Q1734" s="155">
        <v>0</v>
      </c>
      <c r="R1734" s="155">
        <v>0</v>
      </c>
      <c r="S1734" s="156">
        <v>0</v>
      </c>
      <c r="T1734" s="156">
        <v>0</v>
      </c>
      <c r="U1734" s="156">
        <v>0</v>
      </c>
      <c r="V1734" s="157">
        <v>0</v>
      </c>
      <c r="W1734" s="158">
        <v>47</v>
      </c>
      <c r="X1734" s="159">
        <v>2</v>
      </c>
      <c r="Y1734" s="160">
        <v>4</v>
      </c>
      <c r="Z1734" s="161">
        <v>68.62</v>
      </c>
      <c r="AA1734" s="155">
        <v>0</v>
      </c>
      <c r="AB1734" s="162" t="s">
        <v>1679</v>
      </c>
      <c r="AC1734" s="163" t="s">
        <v>56</v>
      </c>
      <c r="AD1734" s="164" t="s">
        <v>56</v>
      </c>
      <c r="AE1734" s="163">
        <v>0</v>
      </c>
      <c r="AF1734" s="164">
        <v>0</v>
      </c>
      <c r="AG1734" s="165">
        <v>255269</v>
      </c>
      <c r="AH1734" s="166" t="s">
        <v>113</v>
      </c>
      <c r="AI1734" s="167"/>
      <c r="AJ1734" s="168"/>
      <c r="AK1734" s="169"/>
      <c r="AL1734" s="170"/>
      <c r="AM1734" s="171"/>
      <c r="AN1734" s="172"/>
      <c r="AO1734" s="173">
        <f t="shared" si="499"/>
        <v>0</v>
      </c>
      <c r="AP1734" s="174" t="s">
        <v>82</v>
      </c>
      <c r="AQ1734" s="175" t="str" cm="1">
        <f t="array" ref="AQ1734">_xlfn.IFS(OR($G1734="公衆街路灯A",$G1734="定額電灯"),$G1734&amp;AP1734,COUNTIF(G1734,"*従量電灯*"),G1734,1,"-")</f>
        <v>従量電灯</v>
      </c>
      <c r="AR1734" s="176" t="str" cm="1">
        <f t="array" ref="AR1734">_xlfn.IFS($AN1734=0,"-",OR($AH1734="対象外",$AH1734="-"),"-",OR($G1734="公衆街路灯A",$G1734="定額電灯"),_xlfn.XLOOKUP($AQ1734,削除禁止_電灯料金!$B:$B,削除禁止_電灯料金!$E:$E,0),1,"-")</f>
        <v>-</v>
      </c>
      <c r="AS1734" s="177" t="str" cm="1">
        <f t="array" ref="AS1734">_xlfn.IFS($AR1734="-","-",OR($G1734="公衆街路灯A",$G1734="定額電灯"),_xlfn.XLOOKUP(AQ1734,削除禁止_電灯料金!$B:$B,削除禁止_電灯料金!$D:$D,0),1,"-")</f>
        <v>-</v>
      </c>
      <c r="AT1734" s="176">
        <f>IFERROR(IF(OR($G1734="公衆街路灯A",$G1734="定額電灯"),"-",ROUND((_xlfn.XLOOKUP($AQ1734,削除禁止_電灯料金!$B:$B,削除禁止_電灯料金!$E:$E)*AM1734/1000*$K1734*$L1734/12),2)),"-")</f>
        <v>0</v>
      </c>
      <c r="AU1734" s="177">
        <f>IFERROR(IF(OR($G1734="公衆街路灯A",$G1734="定額電灯"),"-",ROUND((AM1734/1000*$K1734*$L1734/12)*_xlfn.XLOOKUP($A1734,削除禁止_電灯料金!K:K,削除禁止_電灯料金!M:M,"-"),2)),"-")</f>
        <v>0</v>
      </c>
      <c r="AV1734" s="178">
        <f>IFERROR(IF(OR($G1734="公衆街路灯A",$G1734="定額電灯"),ROUND((((AR1734+AS1734)*AN1734))*12*_xlfn.XLOOKUP($A1734,削除禁止_電灯料金!K:K,削除禁止_電灯料金!N:N),0),ROUND((AT1734+AU1734)*AN1734*12*_xlfn.XLOOKUP($A1734,削除禁止_電灯料金!K:K,削除禁止_電灯料金!N:N),0)),0)</f>
        <v>0</v>
      </c>
      <c r="AW1734" s="145"/>
    </row>
    <row r="1735" spans="1:49" ht="30" customHeight="1">
      <c r="A1735" s="1">
        <v>33</v>
      </c>
      <c r="B1735" s="319" t="s">
        <v>1674</v>
      </c>
      <c r="C1735" s="42"/>
      <c r="D1735" s="180" t="s">
        <v>1686</v>
      </c>
      <c r="E1735" s="181" t="s">
        <v>71</v>
      </c>
      <c r="F1735" s="182" t="s">
        <v>1693</v>
      </c>
      <c r="G1735" s="182" t="s">
        <v>73</v>
      </c>
      <c r="H1735" s="183" t="s">
        <v>118</v>
      </c>
      <c r="I1735" s="184"/>
      <c r="J1735" s="185"/>
      <c r="K1735" s="271">
        <v>12</v>
      </c>
      <c r="L1735" s="272">
        <v>365</v>
      </c>
      <c r="M1735" s="212" t="s">
        <v>1695</v>
      </c>
      <c r="N1735" s="189" t="s">
        <v>234</v>
      </c>
      <c r="O1735" s="190">
        <v>1</v>
      </c>
      <c r="P1735" s="191" t="s">
        <v>998</v>
      </c>
      <c r="Q1735" s="191">
        <v>0</v>
      </c>
      <c r="R1735" s="191">
        <v>0</v>
      </c>
      <c r="S1735" s="192">
        <v>0</v>
      </c>
      <c r="T1735" s="192">
        <v>0</v>
      </c>
      <c r="U1735" s="192">
        <v>0</v>
      </c>
      <c r="V1735" s="193">
        <v>0</v>
      </c>
      <c r="W1735" s="194">
        <v>0</v>
      </c>
      <c r="X1735" s="195">
        <v>2</v>
      </c>
      <c r="Y1735" s="196">
        <v>2</v>
      </c>
      <c r="Z1735" s="197">
        <v>0</v>
      </c>
      <c r="AA1735" s="191">
        <v>0</v>
      </c>
      <c r="AB1735" s="198" t="s">
        <v>1679</v>
      </c>
      <c r="AC1735" s="199" t="s">
        <v>56</v>
      </c>
      <c r="AD1735" s="200" t="s">
        <v>56</v>
      </c>
      <c r="AE1735" s="199" t="s">
        <v>56</v>
      </c>
      <c r="AF1735" s="200">
        <v>0</v>
      </c>
      <c r="AG1735" s="201">
        <v>0</v>
      </c>
      <c r="AH1735" s="201" t="s">
        <v>124</v>
      </c>
      <c r="AI1735" s="202" t="s">
        <v>124</v>
      </c>
      <c r="AJ1735" s="203"/>
      <c r="AK1735" s="204"/>
      <c r="AL1735" s="194"/>
      <c r="AM1735" s="205"/>
      <c r="AN1735" s="206"/>
      <c r="AO1735" s="200">
        <f t="shared" si="499"/>
        <v>0</v>
      </c>
      <c r="AP1735" s="207" t="s">
        <v>82</v>
      </c>
      <c r="AQ1735" s="198" t="str" cm="1">
        <f t="array" ref="AQ1735">_xlfn.IFS(OR($G1735="公衆街路灯A",$G1735="定額電灯"),$G1735&amp;AP1735,COUNTIF(G1735,"*従量電灯*"),G1735,1,"-")</f>
        <v>従量電灯</v>
      </c>
      <c r="AR1735" s="208" t="str" cm="1">
        <f t="array" ref="AR1735">_xlfn.IFS($AN1735=0,"-",OR($AH1735="対象外",$AH1735="-"),"-",OR($G1735="公衆街路灯A",$G1735="定額電灯"),_xlfn.XLOOKUP($AQ1735,削除禁止_電灯料金!$B:$B,削除禁止_電灯料金!$E:$E,0),1,"-")</f>
        <v>-</v>
      </c>
      <c r="AS1735" s="209" t="str" cm="1">
        <f t="array" ref="AS1735">_xlfn.IFS($AR1735="-","-",OR($G1735="公衆街路灯A",$G1735="定額電灯"),_xlfn.XLOOKUP(AQ1735,削除禁止_電灯料金!$B:$B,削除禁止_電灯料金!$D:$D,0),1,"-")</f>
        <v>-</v>
      </c>
      <c r="AT1735" s="208">
        <f>IFERROR(IF(OR($G1735="公衆街路灯A",$G1735="定額電灯"),"-",ROUND((_xlfn.XLOOKUP($AQ1735,削除禁止_電灯料金!$B:$B,削除禁止_電灯料金!$E:$E)*AM1735/1000*$K1735*$L1735/12),2)),"-")</f>
        <v>0</v>
      </c>
      <c r="AU1735" s="209">
        <f>IFERROR(IF(OR($G1735="公衆街路灯A",$G1735="定額電灯"),"-",ROUND((AM1735/1000*$K1735*$L1735/12)*_xlfn.XLOOKUP($A1735,削除禁止_電灯料金!K:K,削除禁止_電灯料金!M:M,"-"),2)),"-")</f>
        <v>0</v>
      </c>
      <c r="AV1735" s="210">
        <f>IFERROR(IF(OR($G1735="公衆街路灯A",$G1735="定額電灯"),ROUND((((AR1735+AS1735)*AN1735))*12*_xlfn.XLOOKUP($A1735,削除禁止_電灯料金!K:K,削除禁止_電灯料金!N:N),0),ROUND((AT1735+AU1735)*AN1735*12*_xlfn.XLOOKUP($A1735,削除禁止_電灯料金!K:K,削除禁止_電灯料金!N:N),0)),0)</f>
        <v>0</v>
      </c>
      <c r="AW1735" s="145"/>
    </row>
    <row r="1736" spans="1:49" ht="30" customHeight="1">
      <c r="A1736" s="1">
        <v>33</v>
      </c>
      <c r="B1736" s="319" t="s">
        <v>1674</v>
      </c>
      <c r="C1736" s="42"/>
      <c r="D1736" s="146" t="s">
        <v>1686</v>
      </c>
      <c r="E1736" s="147" t="s">
        <v>71</v>
      </c>
      <c r="F1736" s="148" t="s">
        <v>1696</v>
      </c>
      <c r="G1736" s="148" t="s">
        <v>1688</v>
      </c>
      <c r="H1736" s="149"/>
      <c r="I1736" s="150"/>
      <c r="J1736" s="151"/>
      <c r="K1736" s="213">
        <v>24</v>
      </c>
      <c r="L1736" s="214">
        <v>365</v>
      </c>
      <c r="M1736" s="154" t="s">
        <v>1697</v>
      </c>
      <c r="N1736" s="119" t="s">
        <v>120</v>
      </c>
      <c r="O1736" s="120">
        <v>1</v>
      </c>
      <c r="P1736" s="155" t="s">
        <v>249</v>
      </c>
      <c r="Q1736" s="155">
        <v>0</v>
      </c>
      <c r="R1736" s="155">
        <v>0</v>
      </c>
      <c r="S1736" s="156" t="s">
        <v>211</v>
      </c>
      <c r="T1736" s="156">
        <v>0</v>
      </c>
      <c r="U1736" s="156">
        <v>0</v>
      </c>
      <c r="V1736" s="157">
        <v>0</v>
      </c>
      <c r="W1736" s="158">
        <v>54</v>
      </c>
      <c r="X1736" s="159">
        <v>3</v>
      </c>
      <c r="Y1736" s="160">
        <v>3</v>
      </c>
      <c r="Z1736" s="161">
        <f t="shared" ref="Z1736" si="503">K1736*L1736*W1736*Y1736/12/1000</f>
        <v>118.26</v>
      </c>
      <c r="AA1736" s="155">
        <v>0</v>
      </c>
      <c r="AB1736" s="162" t="s">
        <v>80</v>
      </c>
      <c r="AC1736" s="163" t="s">
        <v>56</v>
      </c>
      <c r="AD1736" s="164" t="s">
        <v>56</v>
      </c>
      <c r="AE1736" s="163" t="s">
        <v>56</v>
      </c>
      <c r="AF1736" s="164">
        <f t="shared" ref="AF1736" si="504">$B$2*Z1736/Y1736</f>
        <v>1182.6000000000001</v>
      </c>
      <c r="AG1736" s="165">
        <f t="shared" ref="AG1736" si="505">Y1736*AF1736*120</f>
        <v>425736</v>
      </c>
      <c r="AH1736" s="166" t="s">
        <v>81</v>
      </c>
      <c r="AI1736" s="167"/>
      <c r="AJ1736" s="168"/>
      <c r="AK1736" s="169"/>
      <c r="AL1736" s="170"/>
      <c r="AM1736" s="171"/>
      <c r="AN1736" s="172"/>
      <c r="AO1736" s="173">
        <f t="shared" si="499"/>
        <v>0</v>
      </c>
      <c r="AP1736" s="174" t="s">
        <v>82</v>
      </c>
      <c r="AQ1736" s="175" t="str" cm="1">
        <f t="array" ref="AQ1736">_xlfn.IFS(OR($G1736="公衆街路灯A",$G1736="定額電灯"),$G1736&amp;AP1736,COUNTIF(G1736,"*従量電灯*"),G1736,1,"-")</f>
        <v>従量電灯</v>
      </c>
      <c r="AR1736" s="176" t="str" cm="1">
        <f t="array" ref="AR1736">_xlfn.IFS($AN1736=0,"-",OR($AH1736="対象外",$AH1736="-"),"-",OR($G1736="公衆街路灯A",$G1736="定額電灯"),_xlfn.XLOOKUP($AQ1736,削除禁止_電灯料金!$B:$B,削除禁止_電灯料金!$E:$E,0),1,"-")</f>
        <v>-</v>
      </c>
      <c r="AS1736" s="177" t="str" cm="1">
        <f t="array" ref="AS1736">_xlfn.IFS($AR1736="-","-",OR($G1736="公衆街路灯A",$G1736="定額電灯"),_xlfn.XLOOKUP(AQ1736,削除禁止_電灯料金!$B:$B,削除禁止_電灯料金!$D:$D,0),1,"-")</f>
        <v>-</v>
      </c>
      <c r="AT1736" s="176">
        <f>IFERROR(IF(OR($G1736="公衆街路灯A",$G1736="定額電灯"),"-",ROUND((_xlfn.XLOOKUP($AQ1736,削除禁止_電灯料金!$B:$B,削除禁止_電灯料金!$E:$E)*AM1736/1000*$K1736*$L1736/12),2)),"-")</f>
        <v>0</v>
      </c>
      <c r="AU1736" s="177">
        <f>IFERROR(IF(OR($G1736="公衆街路灯A",$G1736="定額電灯"),"-",ROUND((AM1736/1000*$K1736*$L1736/12)*_xlfn.XLOOKUP($A1736,削除禁止_電灯料金!K:K,削除禁止_電灯料金!M:M,"-"),2)),"-")</f>
        <v>0</v>
      </c>
      <c r="AV1736" s="178">
        <f>IFERROR(IF(OR($G1736="公衆街路灯A",$G1736="定額電灯"),ROUND((((AR1736+AS1736)*AN1736))*12*_xlfn.XLOOKUP($A1736,削除禁止_電灯料金!K:K,削除禁止_電灯料金!N:N),0),ROUND((AT1736+AU1736)*AN1736*12*_xlfn.XLOOKUP($A1736,削除禁止_電灯料金!K:K,削除禁止_電灯料金!N:N),0)),0)</f>
        <v>0</v>
      </c>
      <c r="AW1736" s="145"/>
    </row>
    <row r="1737" spans="1:49" ht="91.5" customHeight="1">
      <c r="A1737" s="1">
        <v>33</v>
      </c>
      <c r="B1737" s="319" t="s">
        <v>1674</v>
      </c>
      <c r="C1737" s="42"/>
      <c r="D1737" s="146"/>
      <c r="E1737" s="147"/>
      <c r="F1737" s="148"/>
      <c r="G1737" s="148"/>
      <c r="H1737" s="149"/>
      <c r="I1737" s="150"/>
      <c r="J1737" s="151"/>
      <c r="K1737" s="213"/>
      <c r="L1737" s="214"/>
      <c r="M1737" s="154" t="s">
        <v>82</v>
      </c>
      <c r="N1737" s="119">
        <v>0</v>
      </c>
      <c r="O1737" s="120">
        <v>0</v>
      </c>
      <c r="P1737" s="155" t="s">
        <v>56</v>
      </c>
      <c r="Q1737" s="155">
        <v>0</v>
      </c>
      <c r="R1737" s="155">
        <v>0</v>
      </c>
      <c r="S1737" s="156">
        <v>0</v>
      </c>
      <c r="T1737" s="156">
        <v>0</v>
      </c>
      <c r="U1737" s="156">
        <v>0</v>
      </c>
      <c r="V1737" s="157">
        <v>0</v>
      </c>
      <c r="W1737" s="158">
        <v>0</v>
      </c>
      <c r="X1737" s="159"/>
      <c r="Y1737" s="160">
        <v>0</v>
      </c>
      <c r="Z1737" s="161">
        <v>0</v>
      </c>
      <c r="AA1737" s="155">
        <v>0</v>
      </c>
      <c r="AB1737" s="162" t="s">
        <v>56</v>
      </c>
      <c r="AC1737" s="163" t="s">
        <v>56</v>
      </c>
      <c r="AD1737" s="164" t="s">
        <v>56</v>
      </c>
      <c r="AE1737" s="163" t="s">
        <v>56</v>
      </c>
      <c r="AF1737" s="164" t="s">
        <v>56</v>
      </c>
      <c r="AG1737" s="165">
        <v>0</v>
      </c>
      <c r="AH1737" s="166" t="s">
        <v>56</v>
      </c>
      <c r="AI1737" s="167"/>
      <c r="AJ1737" s="168"/>
      <c r="AK1737" s="169"/>
      <c r="AL1737" s="170"/>
      <c r="AM1737" s="171"/>
      <c r="AN1737" s="172"/>
      <c r="AO1737" s="173">
        <f t="shared" si="499"/>
        <v>0</v>
      </c>
      <c r="AP1737" s="174" t="s">
        <v>82</v>
      </c>
      <c r="AQ1737" s="175" t="str" cm="1">
        <f t="array" ref="AQ1737">_xlfn.IFS(OR($G1737="公衆街路灯A",$G1737="定額電灯"),$G1737&amp;AP1737,COUNTIF(G1737,"*従量電灯*"),G1737,1,"-")</f>
        <v>-</v>
      </c>
      <c r="AR1737" s="176" t="str" cm="1">
        <f t="array" ref="AR1737">_xlfn.IFS($AN1737=0,"-",OR($AH1737="対象外",$AH1737="-"),"-",OR($G1737="公衆街路灯A",$G1737="定額電灯"),_xlfn.XLOOKUP($AQ1737,削除禁止_電灯料金!$B:$B,削除禁止_電灯料金!$E:$E,0),1,"-")</f>
        <v>-</v>
      </c>
      <c r="AS1737" s="177" t="str" cm="1">
        <f t="array" ref="AS1737">_xlfn.IFS($AR1737="-","-",OR($G1737="公衆街路灯A",$G1737="定額電灯"),_xlfn.XLOOKUP(AQ1737,削除禁止_電灯料金!$B:$B,削除禁止_電灯料金!$D:$D,0),1,"-")</f>
        <v>-</v>
      </c>
      <c r="AT1737" s="176" t="str">
        <f>IFERROR(IF(OR($G1737="公衆街路灯A",$G1737="定額電灯"),"-",ROUND((_xlfn.XLOOKUP($AQ1737,削除禁止_電灯料金!$B:$B,削除禁止_電灯料金!$E:$E)*AM1737/1000*$K1737*$L1737/12),2)),"-")</f>
        <v>-</v>
      </c>
      <c r="AU1737" s="177">
        <f>IFERROR(IF(OR($G1737="公衆街路灯A",$G1737="定額電灯"),"-",ROUND((AM1737/1000*$K1737*$L1737/12)*_xlfn.XLOOKUP($A1737,削除禁止_電灯料金!K:K,削除禁止_電灯料金!M:M,"-"),2)),"-")</f>
        <v>0</v>
      </c>
      <c r="AV1737" s="178">
        <f>IFERROR(IF(OR($G1737="公衆街路灯A",$G1737="定額電灯"),ROUND((((AR1737+AS1737)*AN1737))*12*_xlfn.XLOOKUP($A1737,削除禁止_電灯料金!K:K,削除禁止_電灯料金!N:N),0),ROUND((AT1737+AU1737)*AN1737*12*_xlfn.XLOOKUP($A1737,削除禁止_電灯料金!K:K,削除禁止_電灯料金!N:N),0)),0)</f>
        <v>0</v>
      </c>
      <c r="AW1737" s="145"/>
    </row>
    <row r="1738" spans="1:49" ht="30" customHeight="1">
      <c r="A1738" s="1">
        <v>33</v>
      </c>
      <c r="B1738" s="319" t="s">
        <v>1674</v>
      </c>
      <c r="C1738" s="42"/>
      <c r="D1738" s="146"/>
      <c r="E1738" s="147" t="s">
        <v>219</v>
      </c>
      <c r="F1738" s="148" t="s">
        <v>219</v>
      </c>
      <c r="G1738" s="148"/>
      <c r="H1738" s="149"/>
      <c r="I1738" s="150"/>
      <c r="J1738" s="151"/>
      <c r="K1738" s="213"/>
      <c r="L1738" s="214"/>
      <c r="M1738" s="179" t="s">
        <v>82</v>
      </c>
      <c r="N1738" s="119">
        <v>0</v>
      </c>
      <c r="O1738" s="120">
        <v>0</v>
      </c>
      <c r="P1738" s="155" t="s">
        <v>56</v>
      </c>
      <c r="Q1738" s="155">
        <v>0</v>
      </c>
      <c r="R1738" s="155">
        <v>0</v>
      </c>
      <c r="S1738" s="156">
        <v>0</v>
      </c>
      <c r="T1738" s="156">
        <v>0</v>
      </c>
      <c r="U1738" s="156">
        <v>0</v>
      </c>
      <c r="V1738" s="157">
        <v>0</v>
      </c>
      <c r="W1738" s="158">
        <v>0</v>
      </c>
      <c r="X1738" s="159"/>
      <c r="Y1738" s="160">
        <v>0</v>
      </c>
      <c r="Z1738" s="161">
        <v>0</v>
      </c>
      <c r="AA1738" s="155">
        <v>0</v>
      </c>
      <c r="AB1738" s="162" t="s">
        <v>56</v>
      </c>
      <c r="AC1738" s="163" t="s">
        <v>56</v>
      </c>
      <c r="AD1738" s="164" t="s">
        <v>56</v>
      </c>
      <c r="AE1738" s="163" t="s">
        <v>56</v>
      </c>
      <c r="AF1738" s="164" t="s">
        <v>56</v>
      </c>
      <c r="AG1738" s="165">
        <v>0</v>
      </c>
      <c r="AH1738" s="166" t="s">
        <v>56</v>
      </c>
      <c r="AI1738" s="167"/>
      <c r="AJ1738" s="168"/>
      <c r="AK1738" s="169"/>
      <c r="AL1738" s="170"/>
      <c r="AM1738" s="171"/>
      <c r="AN1738" s="172"/>
      <c r="AO1738" s="173">
        <f t="shared" si="499"/>
        <v>0</v>
      </c>
      <c r="AP1738" s="174" t="s">
        <v>82</v>
      </c>
      <c r="AQ1738" s="175" t="str" cm="1">
        <f t="array" ref="AQ1738">_xlfn.IFS(OR($G1738="公衆街路灯A",$G1738="定額電灯"),$G1738&amp;AP1738,COUNTIF(G1738,"*従量電灯*"),G1738,1,"-")</f>
        <v>-</v>
      </c>
      <c r="AR1738" s="176" t="str" cm="1">
        <f t="array" ref="AR1738">_xlfn.IFS($AN1738=0,"-",OR($AH1738="対象外",$AH1738="-"),"-",OR($G1738="公衆街路灯A",$G1738="定額電灯"),_xlfn.XLOOKUP($AQ1738,削除禁止_電灯料金!$B:$B,削除禁止_電灯料金!$E:$E,0),1,"-")</f>
        <v>-</v>
      </c>
      <c r="AS1738" s="177" t="str" cm="1">
        <f t="array" ref="AS1738">_xlfn.IFS($AR1738="-","-",OR($G1738="公衆街路灯A",$G1738="定額電灯"),_xlfn.XLOOKUP(AQ1738,削除禁止_電灯料金!$B:$B,削除禁止_電灯料金!$D:$D,0),1,"-")</f>
        <v>-</v>
      </c>
      <c r="AT1738" s="176" t="str">
        <f>IFERROR(IF(OR($G1738="公衆街路灯A",$G1738="定額電灯"),"-",ROUND((_xlfn.XLOOKUP($AQ1738,削除禁止_電灯料金!$B:$B,削除禁止_電灯料金!$E:$E)*AM1738/1000*$K1738*$L1738/12),2)),"-")</f>
        <v>-</v>
      </c>
      <c r="AU1738" s="177">
        <f>IFERROR(IF(OR($G1738="公衆街路灯A",$G1738="定額電灯"),"-",ROUND((AM1738/1000*$K1738*$L1738/12)*_xlfn.XLOOKUP($A1738,削除禁止_電灯料金!K:K,削除禁止_電灯料金!M:M,"-"),2)),"-")</f>
        <v>0</v>
      </c>
      <c r="AV1738" s="178">
        <f>IFERROR(IF(OR($G1738="公衆街路灯A",$G1738="定額電灯"),ROUND((((AR1738+AS1738)*AN1738))*12*_xlfn.XLOOKUP($A1738,削除禁止_電灯料金!K:K,削除禁止_電灯料金!N:N),0),ROUND((AT1738+AU1738)*AN1738*12*_xlfn.XLOOKUP($A1738,削除禁止_電灯料金!K:K,削除禁止_電灯料金!N:N),0)),0)</f>
        <v>0</v>
      </c>
      <c r="AW1738" s="145"/>
    </row>
    <row r="1739" spans="1:49" ht="30" customHeight="1" thickBot="1">
      <c r="A1739" s="1">
        <v>33</v>
      </c>
      <c r="B1739" s="319" t="s">
        <v>1674</v>
      </c>
      <c r="C1739" s="42"/>
      <c r="D1739" s="215"/>
      <c r="E1739" s="216" t="s">
        <v>219</v>
      </c>
      <c r="F1739" s="217" t="s">
        <v>219</v>
      </c>
      <c r="G1739" s="216"/>
      <c r="H1739" s="216"/>
      <c r="I1739" s="218"/>
      <c r="J1739" s="219"/>
      <c r="K1739" s="220"/>
      <c r="L1739" s="221"/>
      <c r="M1739" s="222" t="s">
        <v>82</v>
      </c>
      <c r="N1739" s="223">
        <v>0</v>
      </c>
      <c r="O1739" s="224">
        <v>0</v>
      </c>
      <c r="P1739" s="225" t="s">
        <v>56</v>
      </c>
      <c r="Q1739" s="225">
        <v>0</v>
      </c>
      <c r="R1739" s="225">
        <v>0</v>
      </c>
      <c r="S1739" s="226">
        <v>0</v>
      </c>
      <c r="T1739" s="226">
        <v>0</v>
      </c>
      <c r="U1739" s="226">
        <v>0</v>
      </c>
      <c r="V1739" s="227">
        <v>0</v>
      </c>
      <c r="W1739" s="228">
        <v>0</v>
      </c>
      <c r="X1739" s="229"/>
      <c r="Y1739" s="410">
        <v>0</v>
      </c>
      <c r="Z1739" s="230">
        <v>0</v>
      </c>
      <c r="AA1739" s="225">
        <v>0</v>
      </c>
      <c r="AB1739" s="231" t="s">
        <v>56</v>
      </c>
      <c r="AC1739" s="232" t="s">
        <v>56</v>
      </c>
      <c r="AD1739" s="411" t="s">
        <v>56</v>
      </c>
      <c r="AE1739" s="232" t="s">
        <v>56</v>
      </c>
      <c r="AF1739" s="411" t="s">
        <v>56</v>
      </c>
      <c r="AG1739" s="412">
        <v>0</v>
      </c>
      <c r="AH1739" s="413" t="s">
        <v>56</v>
      </c>
      <c r="AI1739" s="236"/>
      <c r="AJ1739" s="237"/>
      <c r="AK1739" s="238"/>
      <c r="AL1739" s="239"/>
      <c r="AM1739" s="240"/>
      <c r="AN1739" s="241"/>
      <c r="AO1739" s="242">
        <f t="shared" si="499"/>
        <v>0</v>
      </c>
      <c r="AP1739" s="243" t="s">
        <v>82</v>
      </c>
      <c r="AQ1739" s="414" t="str" cm="1">
        <f t="array" ref="AQ1739">_xlfn.IFS(OR($G1739="公衆街路灯A",$G1739="定額電灯"),$G1739&amp;AP1739,COUNTIF(G1739,"*従量電灯*"),G1739,1,"-")</f>
        <v>-</v>
      </c>
      <c r="AR1739" s="415" t="str" cm="1">
        <f t="array" ref="AR1739">_xlfn.IFS($AN1739=0,"-",OR($AH1739="対象外",$AH1739="-"),"-",OR($G1739="公衆街路灯A",$G1739="定額電灯"),_xlfn.XLOOKUP($AQ1739,削除禁止_電灯料金!$B:$B,削除禁止_電灯料金!$E:$E,0),1,"-")</f>
        <v>-</v>
      </c>
      <c r="AS1739" s="416" t="str" cm="1">
        <f t="array" ref="AS1739">_xlfn.IFS($AR1739="-","-",OR($G1739="公衆街路灯A",$G1739="定額電灯"),_xlfn.XLOOKUP(AQ1739,削除禁止_電灯料金!$B:$B,削除禁止_電灯料金!$D:$D,0),1,"-")</f>
        <v>-</v>
      </c>
      <c r="AT1739" s="415" t="str">
        <f>IFERROR(IF(OR($G1739="公衆街路灯A",$G1739="定額電灯"),"-",ROUND((_xlfn.XLOOKUP($AQ1739,削除禁止_電灯料金!$B:$B,削除禁止_電灯料金!$E:$E)*AM1739/1000*$K1739*$L1739/12),2)),"-")</f>
        <v>-</v>
      </c>
      <c r="AU1739" s="416">
        <f>IFERROR(IF(OR($G1739="公衆街路灯A",$G1739="定額電灯"),"-",ROUND((AM1739/1000*$K1739*$L1739/12)*_xlfn.XLOOKUP($A1739,削除禁止_電灯料金!K:K,削除禁止_電灯料金!M:M,"-"),2)),"-")</f>
        <v>0</v>
      </c>
      <c r="AV1739" s="247">
        <f>IFERROR(IF(OR($G1739="公衆街路灯A",$G1739="定額電灯"),ROUND((((AR1739+AS1739)*AN1739))*12*_xlfn.XLOOKUP($A1739,削除禁止_電灯料金!K:K,削除禁止_電灯料金!N:N),0),ROUND((AT1739+AU1739)*AN1739*12*_xlfn.XLOOKUP($A1739,削除禁止_電灯料金!K:K,削除禁止_電灯料金!N:N),0)),0)</f>
        <v>0</v>
      </c>
      <c r="AW1739" s="145"/>
    </row>
    <row r="1740" spans="1:49" ht="30" customHeight="1">
      <c r="A1740" s="1"/>
      <c r="B1740" s="41"/>
      <c r="C1740" s="248"/>
    </row>
    <row r="1741" spans="1:49" ht="30" customHeight="1">
      <c r="A1741" s="1">
        <v>34</v>
      </c>
      <c r="B1741" s="41" t="s">
        <v>1698</v>
      </c>
      <c r="C1741" s="42"/>
      <c r="D1741" s="4" t="s">
        <v>1699</v>
      </c>
      <c r="E1741" s="43"/>
      <c r="F1741" s="44"/>
      <c r="G1741" s="44"/>
      <c r="H1741" s="45"/>
      <c r="I1741" s="43"/>
      <c r="J1741" s="43"/>
      <c r="K1741" s="43"/>
      <c r="L1741" s="43"/>
      <c r="M1741" s="43"/>
      <c r="N1741" s="46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2"/>
      <c r="AE1741" s="42"/>
      <c r="AF1741" s="42"/>
      <c r="AG1741" s="42"/>
      <c r="AH1741" s="47"/>
      <c r="AI1741" s="48"/>
      <c r="AJ1741" s="48"/>
      <c r="AK1741" s="47"/>
      <c r="AL1741" s="49"/>
      <c r="AM1741" s="47"/>
      <c r="AN1741" s="47"/>
      <c r="AO1741" s="47"/>
      <c r="AP1741" s="47"/>
      <c r="AQ1741" s="49"/>
      <c r="AR1741" s="47"/>
      <c r="AS1741" s="47"/>
      <c r="AT1741" s="47"/>
      <c r="AU1741" s="47"/>
      <c r="AV1741" s="47"/>
      <c r="AW1741" s="47"/>
    </row>
    <row r="1742" spans="1:49" ht="30" customHeight="1">
      <c r="A1742" s="1">
        <v>34</v>
      </c>
      <c r="B1742" s="41" t="s">
        <v>1698</v>
      </c>
      <c r="C1742" s="42"/>
      <c r="D1742" s="43"/>
      <c r="E1742" s="43"/>
      <c r="F1742" s="44"/>
      <c r="G1742" s="44"/>
      <c r="H1742" s="45"/>
      <c r="I1742" s="43"/>
      <c r="J1742" s="43"/>
      <c r="K1742" s="43"/>
      <c r="L1742" s="43"/>
      <c r="M1742" s="43"/>
      <c r="N1742" s="46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2"/>
      <c r="AE1742" s="42"/>
      <c r="AF1742" s="42"/>
      <c r="AG1742" s="42"/>
      <c r="AH1742" s="47"/>
      <c r="AI1742" s="50"/>
      <c r="AJ1742" s="48"/>
      <c r="AK1742" s="47"/>
      <c r="AL1742" s="49"/>
      <c r="AM1742" s="47"/>
      <c r="AN1742" s="47"/>
      <c r="AO1742" s="51"/>
      <c r="AP1742" s="47"/>
      <c r="AQ1742" s="49"/>
      <c r="AR1742" s="51"/>
      <c r="AS1742" s="51"/>
      <c r="AT1742" s="51"/>
      <c r="AU1742" s="51"/>
      <c r="AV1742" s="47"/>
      <c r="AW1742" s="47"/>
    </row>
    <row r="1743" spans="1:49" ht="30" customHeight="1">
      <c r="A1743" s="1">
        <v>34</v>
      </c>
      <c r="B1743" s="41" t="s">
        <v>1698</v>
      </c>
      <c r="C1743" s="42"/>
      <c r="D1743" s="52" t="s">
        <v>47</v>
      </c>
      <c r="E1743" s="52"/>
      <c r="F1743" s="53">
        <v>10</v>
      </c>
      <c r="G1743" s="44"/>
      <c r="H1743" s="45"/>
      <c r="I1743" s="54"/>
      <c r="J1743" s="54"/>
      <c r="K1743" s="55"/>
      <c r="L1743" s="46"/>
      <c r="M1743" s="46"/>
      <c r="N1743" s="56"/>
      <c r="O1743" s="56"/>
      <c r="P1743" s="56"/>
      <c r="Q1743" s="56"/>
      <c r="R1743" s="56"/>
      <c r="S1743" s="56"/>
      <c r="T1743" s="56"/>
      <c r="U1743" s="56"/>
      <c r="V1743" s="56"/>
      <c r="W1743" s="56"/>
      <c r="X1743" s="56"/>
      <c r="Y1743" s="56"/>
      <c r="Z1743" s="56"/>
      <c r="AA1743" s="56"/>
      <c r="AB1743" s="56"/>
      <c r="AC1743" s="56"/>
      <c r="AD1743" s="56"/>
      <c r="AE1743" s="56"/>
      <c r="AF1743" s="56"/>
      <c r="AG1743" s="56"/>
      <c r="AH1743" s="47"/>
      <c r="AI1743" s="50"/>
      <c r="AJ1743" s="48"/>
      <c r="AK1743" s="47"/>
      <c r="AL1743" s="49"/>
      <c r="AM1743" s="47"/>
      <c r="AN1743" s="47"/>
      <c r="AO1743" s="47"/>
      <c r="AP1743" s="47"/>
      <c r="AQ1743" s="49"/>
      <c r="AR1743" s="47"/>
      <c r="AS1743" s="47"/>
      <c r="AT1743" s="47"/>
      <c r="AU1743" s="47"/>
      <c r="AV1743" s="47"/>
      <c r="AW1743" s="47"/>
    </row>
    <row r="1744" spans="1:49" ht="30" customHeight="1" thickBot="1">
      <c r="A1744" s="1">
        <v>34</v>
      </c>
      <c r="B1744" s="41" t="s">
        <v>1698</v>
      </c>
      <c r="C1744" s="42"/>
      <c r="D1744" s="57" t="s">
        <v>48</v>
      </c>
      <c r="E1744" s="57"/>
      <c r="F1744" s="58">
        <v>10</v>
      </c>
      <c r="G1744" s="44"/>
      <c r="H1744" s="45"/>
      <c r="I1744" s="54"/>
      <c r="J1744" s="54"/>
      <c r="K1744" s="55"/>
      <c r="L1744" s="46"/>
      <c r="M1744" s="46"/>
      <c r="N1744" s="56"/>
      <c r="O1744" s="56"/>
      <c r="P1744" s="56"/>
      <c r="Q1744" s="56"/>
      <c r="R1744" s="56"/>
      <c r="S1744" s="56"/>
      <c r="T1744" s="56"/>
      <c r="U1744" s="56"/>
      <c r="V1744" s="56"/>
      <c r="W1744" s="56"/>
      <c r="X1744" s="56"/>
      <c r="Y1744" s="56"/>
      <c r="Z1744" s="56"/>
      <c r="AA1744" s="56"/>
      <c r="AB1744" s="56"/>
      <c r="AC1744" s="56"/>
      <c r="AD1744" s="56"/>
      <c r="AE1744" s="56"/>
      <c r="AF1744" s="56"/>
      <c r="AG1744" s="56"/>
      <c r="AH1744" s="47"/>
      <c r="AI1744" s="50"/>
      <c r="AJ1744" s="48"/>
      <c r="AK1744" s="47"/>
      <c r="AL1744" s="49"/>
      <c r="AM1744" s="47"/>
      <c r="AN1744" s="47"/>
      <c r="AO1744" s="47"/>
      <c r="AP1744" s="47"/>
      <c r="AQ1744" s="49"/>
      <c r="AR1744" s="47"/>
      <c r="AS1744" s="47"/>
      <c r="AT1744" s="47"/>
      <c r="AU1744" s="47"/>
      <c r="AV1744" s="47"/>
      <c r="AW1744" s="47"/>
    </row>
    <row r="1745" spans="1:49" ht="30" customHeight="1" thickBot="1">
      <c r="A1745" s="1">
        <v>34</v>
      </c>
      <c r="B1745" s="41" t="s">
        <v>1698</v>
      </c>
      <c r="C1745" s="42"/>
      <c r="D1745" s="59" t="s">
        <v>49</v>
      </c>
      <c r="E1745" s="59"/>
      <c r="F1745" s="60">
        <v>30</v>
      </c>
      <c r="G1745" s="44"/>
      <c r="H1745" s="45"/>
      <c r="I1745" s="61"/>
      <c r="J1745" s="61"/>
      <c r="K1745" s="42"/>
      <c r="L1745" s="42"/>
      <c r="M1745" s="42"/>
      <c r="N1745" s="56"/>
      <c r="O1745" s="56"/>
      <c r="P1745" s="56"/>
      <c r="Q1745" s="56"/>
      <c r="R1745" s="56"/>
      <c r="S1745" s="56"/>
      <c r="T1745" s="56"/>
      <c r="U1745" s="56"/>
      <c r="V1745" s="56"/>
      <c r="W1745" s="56"/>
      <c r="X1745" s="56"/>
      <c r="Y1745" s="56"/>
      <c r="Z1745" s="56"/>
      <c r="AA1745" s="56"/>
      <c r="AB1745" s="56"/>
      <c r="AC1745" s="62"/>
      <c r="AD1745" s="62"/>
      <c r="AE1745" s="63"/>
      <c r="AF1745" s="42"/>
      <c r="AG1745" s="56"/>
      <c r="AH1745" s="47"/>
      <c r="AI1745" s="64" t="s">
        <v>50</v>
      </c>
      <c r="AJ1745" s="48"/>
      <c r="AK1745" s="47"/>
      <c r="AL1745" s="49"/>
      <c r="AM1745" s="47"/>
      <c r="AN1745" s="47"/>
      <c r="AO1745" s="47"/>
      <c r="AP1745" s="47"/>
      <c r="AQ1745" s="49"/>
      <c r="AR1745" s="47"/>
      <c r="AS1745" s="47"/>
      <c r="AT1745" s="47"/>
      <c r="AU1745" s="47"/>
      <c r="AV1745" s="47"/>
      <c r="AW1745" s="65"/>
    </row>
    <row r="1746" spans="1:49" ht="30" customHeight="1" thickBot="1">
      <c r="A1746" s="1">
        <v>34</v>
      </c>
      <c r="B1746" s="41" t="s">
        <v>1698</v>
      </c>
      <c r="C1746" s="42"/>
      <c r="D1746" s="66" t="s">
        <v>51</v>
      </c>
      <c r="E1746" s="66"/>
      <c r="F1746" s="67">
        <v>0.41499999999999998</v>
      </c>
      <c r="G1746" s="44"/>
      <c r="H1746" s="45"/>
      <c r="I1746" s="68"/>
      <c r="J1746" s="68"/>
      <c r="K1746" s="42"/>
      <c r="L1746" s="42"/>
      <c r="M1746" s="42"/>
      <c r="N1746" s="56"/>
      <c r="O1746" s="56"/>
      <c r="P1746" s="56"/>
      <c r="Q1746" s="56"/>
      <c r="R1746" s="56"/>
      <c r="S1746" s="56"/>
      <c r="T1746" s="56"/>
      <c r="U1746" s="56"/>
      <c r="V1746" s="56"/>
      <c r="W1746" s="56"/>
      <c r="X1746" s="56"/>
      <c r="Y1746" s="56"/>
      <c r="Z1746" s="56"/>
      <c r="AA1746" s="56"/>
      <c r="AB1746" s="56"/>
      <c r="AC1746" s="62" t="s">
        <v>52</v>
      </c>
      <c r="AD1746" s="69"/>
      <c r="AE1746" s="70" t="s">
        <v>53</v>
      </c>
      <c r="AF1746" s="69"/>
      <c r="AG1746" s="56"/>
      <c r="AH1746" s="47"/>
      <c r="AI1746" s="48"/>
      <c r="AJ1746" s="48"/>
      <c r="AK1746" s="47"/>
      <c r="AL1746" s="49"/>
      <c r="AM1746" s="47"/>
      <c r="AN1746" s="47"/>
      <c r="AO1746" s="47"/>
      <c r="AP1746" s="47"/>
      <c r="AQ1746" s="49"/>
      <c r="AR1746" s="47" t="s">
        <v>52</v>
      </c>
      <c r="AS1746" s="47"/>
      <c r="AT1746" s="47" t="s">
        <v>53</v>
      </c>
      <c r="AU1746" s="47"/>
      <c r="AV1746" s="47"/>
      <c r="AW1746" s="65"/>
    </row>
    <row r="1747" spans="1:49" ht="30" customHeight="1" thickBot="1">
      <c r="A1747" s="1">
        <v>34</v>
      </c>
      <c r="B1747" s="41" t="s">
        <v>1698</v>
      </c>
      <c r="C1747" s="42"/>
      <c r="D1747" s="71" t="s">
        <v>54</v>
      </c>
      <c r="E1747" s="45"/>
      <c r="F1747" s="45"/>
      <c r="G1747" s="45"/>
      <c r="H1747" s="45"/>
      <c r="I1747" s="45"/>
      <c r="J1747" s="45"/>
      <c r="K1747" s="72"/>
      <c r="L1747" s="72"/>
      <c r="M1747" s="73" t="s">
        <v>55</v>
      </c>
      <c r="N1747" s="74"/>
      <c r="O1747" s="74"/>
      <c r="P1747" s="74"/>
      <c r="Q1747" s="74"/>
      <c r="R1747" s="74"/>
      <c r="S1747" s="74"/>
      <c r="T1747" s="74"/>
      <c r="U1747" s="74"/>
      <c r="V1747" s="74"/>
      <c r="W1747" s="74"/>
      <c r="X1747" s="74"/>
      <c r="Y1747" s="74"/>
      <c r="Z1747" s="74"/>
      <c r="AA1747" s="74"/>
      <c r="AB1747" s="74"/>
      <c r="AC1747" s="75" t="s">
        <v>1</v>
      </c>
      <c r="AD1747" s="76"/>
      <c r="AE1747" s="76" t="s">
        <v>2</v>
      </c>
      <c r="AF1747" s="76"/>
      <c r="AG1747" s="77" t="s">
        <v>56</v>
      </c>
      <c r="AH1747" s="78" t="s">
        <v>57</v>
      </c>
      <c r="AI1747" s="79"/>
      <c r="AJ1747" s="79"/>
      <c r="AK1747" s="80"/>
      <c r="AL1747" s="15"/>
      <c r="AM1747" s="80"/>
      <c r="AN1747" s="80"/>
      <c r="AO1747" s="80"/>
      <c r="AP1747" s="80"/>
      <c r="AQ1747" s="15"/>
      <c r="AR1747" s="78" t="s">
        <v>1</v>
      </c>
      <c r="AS1747" s="81"/>
      <c r="AT1747" s="78" t="s">
        <v>2</v>
      </c>
      <c r="AU1747" s="81"/>
      <c r="AV1747" s="82" t="s">
        <v>56</v>
      </c>
      <c r="AW1747" s="83"/>
    </row>
    <row r="1748" spans="1:49" ht="42" customHeight="1">
      <c r="A1748" s="1">
        <v>34</v>
      </c>
      <c r="B1748" s="41" t="s">
        <v>1698</v>
      </c>
      <c r="C1748" s="42"/>
      <c r="D1748" s="474" t="s">
        <v>4</v>
      </c>
      <c r="E1748" s="476" t="s">
        <v>5</v>
      </c>
      <c r="F1748" s="476" t="s">
        <v>6</v>
      </c>
      <c r="G1748" s="476" t="s">
        <v>58</v>
      </c>
      <c r="H1748" s="476" t="s">
        <v>7</v>
      </c>
      <c r="I1748" s="20" t="s">
        <v>8</v>
      </c>
      <c r="J1748" s="20"/>
      <c r="K1748" s="84" t="s">
        <v>9</v>
      </c>
      <c r="L1748" s="85" t="s">
        <v>59</v>
      </c>
      <c r="M1748" s="478" t="s">
        <v>60</v>
      </c>
      <c r="N1748" s="480" t="s">
        <v>61</v>
      </c>
      <c r="O1748" s="482" t="s">
        <v>62</v>
      </c>
      <c r="P1748" s="482" t="s">
        <v>10</v>
      </c>
      <c r="Q1748" s="484" t="s">
        <v>63</v>
      </c>
      <c r="R1748" s="482" t="s">
        <v>64</v>
      </c>
      <c r="S1748" s="482" t="s">
        <v>65</v>
      </c>
      <c r="T1748" s="482" t="s">
        <v>66</v>
      </c>
      <c r="U1748" s="482" t="s">
        <v>67</v>
      </c>
      <c r="V1748" s="484" t="s">
        <v>11</v>
      </c>
      <c r="W1748" s="251" t="s">
        <v>12</v>
      </c>
      <c r="X1748" s="86" t="s">
        <v>13</v>
      </c>
      <c r="Y1748" s="86" t="s">
        <v>14</v>
      </c>
      <c r="Z1748" s="252" t="s">
        <v>15</v>
      </c>
      <c r="AA1748" s="484" t="s">
        <v>16</v>
      </c>
      <c r="AB1748" s="482" t="s">
        <v>17</v>
      </c>
      <c r="AC1748" s="87" t="s">
        <v>18</v>
      </c>
      <c r="AD1748" s="88" t="s">
        <v>19</v>
      </c>
      <c r="AE1748" s="87" t="s">
        <v>30</v>
      </c>
      <c r="AF1748" s="88" t="s">
        <v>21</v>
      </c>
      <c r="AG1748" s="89" t="s">
        <v>22</v>
      </c>
      <c r="AH1748" s="468" t="s">
        <v>23</v>
      </c>
      <c r="AI1748" s="470" t="s">
        <v>24</v>
      </c>
      <c r="AJ1748" s="470" t="s">
        <v>25</v>
      </c>
      <c r="AK1748" s="470" t="s">
        <v>26</v>
      </c>
      <c r="AL1748" s="91" t="s">
        <v>68</v>
      </c>
      <c r="AM1748" s="90" t="s">
        <v>27</v>
      </c>
      <c r="AN1748" s="92" t="s">
        <v>28</v>
      </c>
      <c r="AO1748" s="93" t="s">
        <v>29</v>
      </c>
      <c r="AP1748" s="28" t="s">
        <v>16</v>
      </c>
      <c r="AQ1748" s="472" t="s">
        <v>17</v>
      </c>
      <c r="AR1748" s="94" t="s">
        <v>18</v>
      </c>
      <c r="AS1748" s="95" t="s">
        <v>19</v>
      </c>
      <c r="AT1748" s="94" t="s">
        <v>30</v>
      </c>
      <c r="AU1748" s="95" t="s">
        <v>21</v>
      </c>
      <c r="AV1748" s="96" t="s">
        <v>31</v>
      </c>
      <c r="AW1748" s="83"/>
    </row>
    <row r="1749" spans="1:49" ht="30" customHeight="1" thickBot="1">
      <c r="A1749" s="1">
        <v>34</v>
      </c>
      <c r="B1749" s="41" t="s">
        <v>1698</v>
      </c>
      <c r="C1749" s="42"/>
      <c r="D1749" s="475"/>
      <c r="E1749" s="477"/>
      <c r="F1749" s="477"/>
      <c r="G1749" s="477"/>
      <c r="H1749" s="477"/>
      <c r="I1749" s="97" t="s">
        <v>69</v>
      </c>
      <c r="J1749" s="97" t="s">
        <v>70</v>
      </c>
      <c r="K1749" s="98" t="s">
        <v>34</v>
      </c>
      <c r="L1749" s="99" t="s">
        <v>35</v>
      </c>
      <c r="M1749" s="479"/>
      <c r="N1749" s="481"/>
      <c r="O1749" s="483"/>
      <c r="P1749" s="483"/>
      <c r="Q1749" s="485"/>
      <c r="R1749" s="483"/>
      <c r="S1749" s="483"/>
      <c r="T1749" s="483"/>
      <c r="U1749" s="483"/>
      <c r="V1749" s="485"/>
      <c r="W1749" s="100" t="s">
        <v>36</v>
      </c>
      <c r="X1749" s="100" t="s">
        <v>37</v>
      </c>
      <c r="Y1749" s="100" t="s">
        <v>38</v>
      </c>
      <c r="Z1749" s="101" t="s">
        <v>39</v>
      </c>
      <c r="AA1749" s="485"/>
      <c r="AB1749" s="483"/>
      <c r="AC1749" s="102" t="s">
        <v>40</v>
      </c>
      <c r="AD1749" s="103" t="s">
        <v>40</v>
      </c>
      <c r="AE1749" s="102" t="s">
        <v>40</v>
      </c>
      <c r="AF1749" s="103" t="s">
        <v>40</v>
      </c>
      <c r="AG1749" s="104">
        <v>10</v>
      </c>
      <c r="AH1749" s="469"/>
      <c r="AI1749" s="471"/>
      <c r="AJ1749" s="471"/>
      <c r="AK1749" s="471"/>
      <c r="AL1749" s="36" t="s">
        <v>41</v>
      </c>
      <c r="AM1749" s="105" t="s">
        <v>42</v>
      </c>
      <c r="AN1749" s="106" t="s">
        <v>43</v>
      </c>
      <c r="AO1749" s="107" t="s">
        <v>39</v>
      </c>
      <c r="AP1749" s="37" t="s">
        <v>44</v>
      </c>
      <c r="AQ1749" s="473"/>
      <c r="AR1749" s="108" t="s">
        <v>40</v>
      </c>
      <c r="AS1749" s="109" t="s">
        <v>40</v>
      </c>
      <c r="AT1749" s="108" t="s">
        <v>40</v>
      </c>
      <c r="AU1749" s="109" t="s">
        <v>40</v>
      </c>
      <c r="AV1749" s="40">
        <v>10</v>
      </c>
      <c r="AW1749" s="83"/>
    </row>
    <row r="1750" spans="1:49" ht="30" customHeight="1">
      <c r="A1750" s="1">
        <v>34</v>
      </c>
      <c r="B1750" s="41" t="s">
        <v>1698</v>
      </c>
      <c r="C1750" s="42"/>
      <c r="D1750" s="110" t="s">
        <v>1700</v>
      </c>
      <c r="E1750" s="111" t="s">
        <v>71</v>
      </c>
      <c r="F1750" s="112" t="s">
        <v>1701</v>
      </c>
      <c r="G1750" s="112" t="s">
        <v>73</v>
      </c>
      <c r="H1750" s="113"/>
      <c r="I1750" s="114"/>
      <c r="J1750" s="115"/>
      <c r="K1750" s="349">
        <v>15</v>
      </c>
      <c r="L1750" s="350">
        <v>365</v>
      </c>
      <c r="M1750" s="118" t="s">
        <v>1467</v>
      </c>
      <c r="N1750" s="119" t="s">
        <v>120</v>
      </c>
      <c r="O1750" s="120">
        <v>1</v>
      </c>
      <c r="P1750" s="121" t="s">
        <v>249</v>
      </c>
      <c r="Q1750" s="121">
        <v>0</v>
      </c>
      <c r="R1750" s="121">
        <v>0</v>
      </c>
      <c r="S1750" s="122">
        <v>0</v>
      </c>
      <c r="T1750" s="122" t="s">
        <v>1702</v>
      </c>
      <c r="U1750" s="122">
        <v>0</v>
      </c>
      <c r="V1750" s="123">
        <v>0</v>
      </c>
      <c r="W1750" s="124">
        <v>54</v>
      </c>
      <c r="X1750" s="125">
        <v>2</v>
      </c>
      <c r="Y1750" s="126">
        <v>2</v>
      </c>
      <c r="Z1750" s="127">
        <v>49.274999999999999</v>
      </c>
      <c r="AA1750" s="121">
        <v>0</v>
      </c>
      <c r="AB1750" s="128" t="s">
        <v>1679</v>
      </c>
      <c r="AC1750" s="129" t="s">
        <v>56</v>
      </c>
      <c r="AD1750" s="130" t="s">
        <v>56</v>
      </c>
      <c r="AE1750" s="129">
        <v>0</v>
      </c>
      <c r="AF1750" s="130">
        <v>0</v>
      </c>
      <c r="AG1750" s="131">
        <v>183302</v>
      </c>
      <c r="AH1750" s="132" t="s">
        <v>81</v>
      </c>
      <c r="AI1750" s="133"/>
      <c r="AJ1750" s="134"/>
      <c r="AK1750" s="135"/>
      <c r="AL1750" s="136"/>
      <c r="AM1750" s="137"/>
      <c r="AN1750" s="138"/>
      <c r="AO1750" s="139">
        <f t="shared" ref="AO1750:AO1755" si="506">IFERROR((AM1750/1000)*K1750*L1750*AN1750/12,0)</f>
        <v>0</v>
      </c>
      <c r="AP1750" s="140" t="s">
        <v>82</v>
      </c>
      <c r="AQ1750" s="141" t="str" cm="1">
        <f t="array" ref="AQ1750">_xlfn.IFS(OR($G1750="公衆街路灯A",$G1750="定額電灯"),$G1750&amp;AP1750,COUNTIF(G1750,"*従量電灯*"),G1750,1,"-")</f>
        <v>従量電灯</v>
      </c>
      <c r="AR1750" s="142" t="str" cm="1">
        <f t="array" ref="AR1750">_xlfn.IFS($AN1750=0,"-",OR($AH1750="対象外",$AH1750="-"),"-",OR($G1750="公衆街路灯A",$G1750="定額電灯"),_xlfn.XLOOKUP($AQ1750,削除禁止_電灯料金!$B:$B,削除禁止_電灯料金!$E:$E,0),1,"-")</f>
        <v>-</v>
      </c>
      <c r="AS1750" s="143" t="str" cm="1">
        <f t="array" ref="AS1750">_xlfn.IFS($AR1750="-","-",OR($G1750="公衆街路灯A",$G1750="定額電灯"),_xlfn.XLOOKUP(AQ1750,削除禁止_電灯料金!$B:$B,削除禁止_電灯料金!$D:$D,0),1,"-")</f>
        <v>-</v>
      </c>
      <c r="AT1750" s="142">
        <f>IFERROR(IF(OR($G1750="公衆街路灯A",$G1750="定額電灯"),"-",ROUND((_xlfn.XLOOKUP($AQ1750,削除禁止_電灯料金!$B:$B,削除禁止_電灯料金!$E:$E)*AM1750/1000*$K1750*$L1750/12),2)),"-")</f>
        <v>0</v>
      </c>
      <c r="AU1750" s="143">
        <f>IFERROR(IF(OR($G1750="公衆街路灯A",$G1750="定額電灯"),"-",ROUND((AM1750/1000*$K1750*$L1750/12)*_xlfn.XLOOKUP($A1750,削除禁止_電灯料金!K:K,削除禁止_電灯料金!M:M,"-"),2)),"-")</f>
        <v>0</v>
      </c>
      <c r="AV1750" s="144">
        <f>IFERROR(IF(OR($G1750="公衆街路灯A",$G1750="定額電灯"),ROUND((((AR1750+AS1750)*AN1750))*12*_xlfn.XLOOKUP($A1750,削除禁止_電灯料金!K:K,削除禁止_電灯料金!N:N),0),ROUND((AT1750+AU1750)*AN1750*12*_xlfn.XLOOKUP($A1750,削除禁止_電灯料金!K:K,削除禁止_電灯料金!N:N),0)),0)</f>
        <v>0</v>
      </c>
      <c r="AW1750" s="145"/>
    </row>
    <row r="1751" spans="1:49" ht="30" customHeight="1">
      <c r="A1751" s="1">
        <v>34</v>
      </c>
      <c r="B1751" s="41" t="s">
        <v>1698</v>
      </c>
      <c r="C1751" s="42"/>
      <c r="D1751" s="146" t="s">
        <v>1698</v>
      </c>
      <c r="E1751" s="147" t="s">
        <v>71</v>
      </c>
      <c r="F1751" s="148" t="s">
        <v>1703</v>
      </c>
      <c r="G1751" s="148" t="s">
        <v>73</v>
      </c>
      <c r="H1751" s="149"/>
      <c r="I1751" s="150"/>
      <c r="J1751" s="151"/>
      <c r="K1751" s="213">
        <v>15</v>
      </c>
      <c r="L1751" s="214">
        <v>365</v>
      </c>
      <c r="M1751" s="154" t="s">
        <v>1500</v>
      </c>
      <c r="N1751" s="119" t="s">
        <v>120</v>
      </c>
      <c r="O1751" s="120">
        <v>1</v>
      </c>
      <c r="P1751" s="155" t="s">
        <v>1464</v>
      </c>
      <c r="Q1751" s="155">
        <v>0</v>
      </c>
      <c r="R1751" s="155">
        <v>0</v>
      </c>
      <c r="S1751" s="156">
        <v>0</v>
      </c>
      <c r="T1751" s="156" t="s">
        <v>1704</v>
      </c>
      <c r="U1751" s="156">
        <v>0</v>
      </c>
      <c r="V1751" s="157">
        <v>0</v>
      </c>
      <c r="W1751" s="158">
        <v>40</v>
      </c>
      <c r="X1751" s="159">
        <v>1</v>
      </c>
      <c r="Y1751" s="160">
        <v>1</v>
      </c>
      <c r="Z1751" s="161">
        <v>18.25</v>
      </c>
      <c r="AA1751" s="155">
        <v>0</v>
      </c>
      <c r="AB1751" s="162" t="s">
        <v>1679</v>
      </c>
      <c r="AC1751" s="163" t="s">
        <v>56</v>
      </c>
      <c r="AD1751" s="164" t="s">
        <v>56</v>
      </c>
      <c r="AE1751" s="163">
        <v>0</v>
      </c>
      <c r="AF1751" s="164">
        <v>0</v>
      </c>
      <c r="AG1751" s="165">
        <v>67890</v>
      </c>
      <c r="AH1751" s="166" t="s">
        <v>81</v>
      </c>
      <c r="AI1751" s="167"/>
      <c r="AJ1751" s="168"/>
      <c r="AK1751" s="169"/>
      <c r="AL1751" s="170"/>
      <c r="AM1751" s="171"/>
      <c r="AN1751" s="172"/>
      <c r="AO1751" s="173">
        <f t="shared" si="506"/>
        <v>0</v>
      </c>
      <c r="AP1751" s="174" t="s">
        <v>82</v>
      </c>
      <c r="AQ1751" s="175" t="str" cm="1">
        <f t="array" ref="AQ1751">_xlfn.IFS(OR($G1751="公衆街路灯A",$G1751="定額電灯"),$G1751&amp;AP1751,COUNTIF(G1751,"*従量電灯*"),G1751,1,"-")</f>
        <v>従量電灯</v>
      </c>
      <c r="AR1751" s="176" t="str" cm="1">
        <f t="array" ref="AR1751">_xlfn.IFS($AN1751=0,"-",OR($AH1751="対象外",$AH1751="-"),"-",OR($G1751="公衆街路灯A",$G1751="定額電灯"),_xlfn.XLOOKUP($AQ1751,削除禁止_電灯料金!$B:$B,削除禁止_電灯料金!$E:$E,0),1,"-")</f>
        <v>-</v>
      </c>
      <c r="AS1751" s="177" t="str" cm="1">
        <f t="array" ref="AS1751">_xlfn.IFS($AR1751="-","-",OR($G1751="公衆街路灯A",$G1751="定額電灯"),_xlfn.XLOOKUP(AQ1751,削除禁止_電灯料金!$B:$B,削除禁止_電灯料金!$D:$D,0),1,"-")</f>
        <v>-</v>
      </c>
      <c r="AT1751" s="176">
        <f>IFERROR(IF(OR($G1751="公衆街路灯A",$G1751="定額電灯"),"-",ROUND((_xlfn.XLOOKUP($AQ1751,削除禁止_電灯料金!$B:$B,削除禁止_電灯料金!$E:$E)*AM1751/1000*$K1751*$L1751/12),2)),"-")</f>
        <v>0</v>
      </c>
      <c r="AU1751" s="177">
        <f>IFERROR(IF(OR($G1751="公衆街路灯A",$G1751="定額電灯"),"-",ROUND((AM1751/1000*$K1751*$L1751/12)*_xlfn.XLOOKUP($A1751,削除禁止_電灯料金!K:K,削除禁止_電灯料金!M:M,"-"),2)),"-")</f>
        <v>0</v>
      </c>
      <c r="AV1751" s="178">
        <f>IFERROR(IF(OR($G1751="公衆街路灯A",$G1751="定額電灯"),ROUND((((AR1751+AS1751)*AN1751))*12*_xlfn.XLOOKUP($A1751,削除禁止_電灯料金!K:K,削除禁止_電灯料金!N:N),0),ROUND((AT1751+AU1751)*AN1751*12*_xlfn.XLOOKUP($A1751,削除禁止_電灯料金!K:K,削除禁止_電灯料金!N:N),0)),0)</f>
        <v>0</v>
      </c>
      <c r="AW1751" s="145"/>
    </row>
    <row r="1752" spans="1:49" ht="30" customHeight="1">
      <c r="A1752" s="1">
        <v>34</v>
      </c>
      <c r="B1752" s="41" t="s">
        <v>1698</v>
      </c>
      <c r="C1752" s="42"/>
      <c r="D1752" s="146" t="s">
        <v>1698</v>
      </c>
      <c r="E1752" s="147" t="s">
        <v>71</v>
      </c>
      <c r="F1752" s="148" t="s">
        <v>1705</v>
      </c>
      <c r="G1752" s="148" t="s">
        <v>73</v>
      </c>
      <c r="H1752" s="149"/>
      <c r="I1752" s="150"/>
      <c r="J1752" s="151"/>
      <c r="K1752" s="213">
        <v>15</v>
      </c>
      <c r="L1752" s="214">
        <v>365</v>
      </c>
      <c r="M1752" s="154" t="s">
        <v>1467</v>
      </c>
      <c r="N1752" s="119" t="s">
        <v>120</v>
      </c>
      <c r="O1752" s="120">
        <v>1</v>
      </c>
      <c r="P1752" s="155" t="s">
        <v>249</v>
      </c>
      <c r="Q1752" s="155">
        <v>0</v>
      </c>
      <c r="R1752" s="155">
        <v>0</v>
      </c>
      <c r="S1752" s="156">
        <v>0</v>
      </c>
      <c r="T1752" s="156" t="s">
        <v>1702</v>
      </c>
      <c r="U1752" s="156">
        <v>0</v>
      </c>
      <c r="V1752" s="157">
        <v>0</v>
      </c>
      <c r="W1752" s="158">
        <v>54</v>
      </c>
      <c r="X1752" s="159">
        <v>2</v>
      </c>
      <c r="Y1752" s="160">
        <v>2</v>
      </c>
      <c r="Z1752" s="161">
        <v>49.274999999999999</v>
      </c>
      <c r="AA1752" s="155">
        <v>0</v>
      </c>
      <c r="AB1752" s="162" t="s">
        <v>1679</v>
      </c>
      <c r="AC1752" s="163" t="s">
        <v>56</v>
      </c>
      <c r="AD1752" s="164" t="s">
        <v>56</v>
      </c>
      <c r="AE1752" s="163">
        <v>0</v>
      </c>
      <c r="AF1752" s="164">
        <v>0</v>
      </c>
      <c r="AG1752" s="165">
        <v>183302</v>
      </c>
      <c r="AH1752" s="166" t="s">
        <v>81</v>
      </c>
      <c r="AI1752" s="167"/>
      <c r="AJ1752" s="168"/>
      <c r="AK1752" s="169"/>
      <c r="AL1752" s="170"/>
      <c r="AM1752" s="171"/>
      <c r="AN1752" s="172"/>
      <c r="AO1752" s="173">
        <f t="shared" si="506"/>
        <v>0</v>
      </c>
      <c r="AP1752" s="174" t="s">
        <v>82</v>
      </c>
      <c r="AQ1752" s="175" t="str" cm="1">
        <f t="array" ref="AQ1752">_xlfn.IFS(OR($G1752="公衆街路灯A",$G1752="定額電灯"),$G1752&amp;AP1752,COUNTIF(G1752,"*従量電灯*"),G1752,1,"-")</f>
        <v>従量電灯</v>
      </c>
      <c r="AR1752" s="176" t="str" cm="1">
        <f t="array" ref="AR1752">_xlfn.IFS($AN1752=0,"-",OR($AH1752="対象外",$AH1752="-"),"-",OR($G1752="公衆街路灯A",$G1752="定額電灯"),_xlfn.XLOOKUP($AQ1752,削除禁止_電灯料金!$B:$B,削除禁止_電灯料金!$E:$E,0),1,"-")</f>
        <v>-</v>
      </c>
      <c r="AS1752" s="177" t="str" cm="1">
        <f t="array" ref="AS1752">_xlfn.IFS($AR1752="-","-",OR($G1752="公衆街路灯A",$G1752="定額電灯"),_xlfn.XLOOKUP(AQ1752,削除禁止_電灯料金!$B:$B,削除禁止_電灯料金!$D:$D,0),1,"-")</f>
        <v>-</v>
      </c>
      <c r="AT1752" s="176">
        <f>IFERROR(IF(OR($G1752="公衆街路灯A",$G1752="定額電灯"),"-",ROUND((_xlfn.XLOOKUP($AQ1752,削除禁止_電灯料金!$B:$B,削除禁止_電灯料金!$E:$E)*AM1752/1000*$K1752*$L1752/12),2)),"-")</f>
        <v>0</v>
      </c>
      <c r="AU1752" s="177">
        <f>IFERROR(IF(OR($G1752="公衆街路灯A",$G1752="定額電灯"),"-",ROUND((AM1752/1000*$K1752*$L1752/12)*_xlfn.XLOOKUP($A1752,削除禁止_電灯料金!K:K,削除禁止_電灯料金!M:M,"-"),2)),"-")</f>
        <v>0</v>
      </c>
      <c r="AV1752" s="178">
        <f>IFERROR(IF(OR($G1752="公衆街路灯A",$G1752="定額電灯"),ROUND((((AR1752+AS1752)*AN1752))*12*_xlfn.XLOOKUP($A1752,削除禁止_電灯料金!K:K,削除禁止_電灯料金!N:N),0),ROUND((AT1752+AU1752)*AN1752*12*_xlfn.XLOOKUP($A1752,削除禁止_電灯料金!K:K,削除禁止_電灯料金!N:N),0)),0)</f>
        <v>0</v>
      </c>
      <c r="AW1752" s="145"/>
    </row>
    <row r="1753" spans="1:49" ht="63" customHeight="1">
      <c r="A1753" s="1">
        <v>34</v>
      </c>
      <c r="B1753" s="41" t="s">
        <v>1698</v>
      </c>
      <c r="C1753" s="42"/>
      <c r="D1753" s="146"/>
      <c r="E1753" s="147"/>
      <c r="F1753" s="148"/>
      <c r="G1753" s="148"/>
      <c r="H1753" s="149"/>
      <c r="I1753" s="150"/>
      <c r="J1753" s="151"/>
      <c r="K1753" s="213"/>
      <c r="L1753" s="214"/>
      <c r="M1753" s="154" t="s">
        <v>82</v>
      </c>
      <c r="N1753" s="119">
        <v>0</v>
      </c>
      <c r="O1753" s="120">
        <v>0</v>
      </c>
      <c r="P1753" s="155" t="s">
        <v>56</v>
      </c>
      <c r="Q1753" s="155">
        <v>0</v>
      </c>
      <c r="R1753" s="155">
        <v>0</v>
      </c>
      <c r="S1753" s="156">
        <v>0</v>
      </c>
      <c r="T1753" s="156">
        <v>0</v>
      </c>
      <c r="U1753" s="156">
        <v>0</v>
      </c>
      <c r="V1753" s="157">
        <v>0</v>
      </c>
      <c r="W1753" s="158">
        <v>0</v>
      </c>
      <c r="X1753" s="159"/>
      <c r="Y1753" s="160">
        <v>0</v>
      </c>
      <c r="Z1753" s="161">
        <v>0</v>
      </c>
      <c r="AA1753" s="155">
        <v>0</v>
      </c>
      <c r="AB1753" s="162" t="s">
        <v>56</v>
      </c>
      <c r="AC1753" s="163" t="s">
        <v>56</v>
      </c>
      <c r="AD1753" s="164" t="s">
        <v>56</v>
      </c>
      <c r="AE1753" s="163" t="s">
        <v>56</v>
      </c>
      <c r="AF1753" s="164" t="s">
        <v>56</v>
      </c>
      <c r="AG1753" s="165">
        <v>0</v>
      </c>
      <c r="AH1753" s="166" t="s">
        <v>56</v>
      </c>
      <c r="AI1753" s="167"/>
      <c r="AJ1753" s="168"/>
      <c r="AK1753" s="169"/>
      <c r="AL1753" s="170"/>
      <c r="AM1753" s="171"/>
      <c r="AN1753" s="172"/>
      <c r="AO1753" s="173">
        <f t="shared" si="506"/>
        <v>0</v>
      </c>
      <c r="AP1753" s="174" t="s">
        <v>82</v>
      </c>
      <c r="AQ1753" s="175" t="str" cm="1">
        <f t="array" ref="AQ1753">_xlfn.IFS(OR($G1753="公衆街路灯A",$G1753="定額電灯"),$G1753&amp;AP1753,COUNTIF(G1753,"*従量電灯*"),G1753,1,"-")</f>
        <v>-</v>
      </c>
      <c r="AR1753" s="176" t="str" cm="1">
        <f t="array" ref="AR1753">_xlfn.IFS($AN1753=0,"-",OR($AH1753="対象外",$AH1753="-"),"-",OR($G1753="公衆街路灯A",$G1753="定額電灯"),_xlfn.XLOOKUP($AQ1753,削除禁止_電灯料金!$B:$B,削除禁止_電灯料金!$E:$E,0),1,"-")</f>
        <v>-</v>
      </c>
      <c r="AS1753" s="177" t="str" cm="1">
        <f t="array" ref="AS1753">_xlfn.IFS($AR1753="-","-",OR($G1753="公衆街路灯A",$G1753="定額電灯"),_xlfn.XLOOKUP(AQ1753,削除禁止_電灯料金!$B:$B,削除禁止_電灯料金!$D:$D,0),1,"-")</f>
        <v>-</v>
      </c>
      <c r="AT1753" s="176" t="str">
        <f>IFERROR(IF(OR($G1753="公衆街路灯A",$G1753="定額電灯"),"-",ROUND((_xlfn.XLOOKUP($AQ1753,削除禁止_電灯料金!$B:$B,削除禁止_電灯料金!$E:$E)*AM1753/1000*$K1753*$L1753/12),2)),"-")</f>
        <v>-</v>
      </c>
      <c r="AU1753" s="177">
        <f>IFERROR(IF(OR($G1753="公衆街路灯A",$G1753="定額電灯"),"-",ROUND((AM1753/1000*$K1753*$L1753/12)*_xlfn.XLOOKUP($A1753,削除禁止_電灯料金!K:K,削除禁止_電灯料金!M:M,"-"),2)),"-")</f>
        <v>0</v>
      </c>
      <c r="AV1753" s="178">
        <f>IFERROR(IF(OR($G1753="公衆街路灯A",$G1753="定額電灯"),ROUND((((AR1753+AS1753)*AN1753))*12*_xlfn.XLOOKUP($A1753,削除禁止_電灯料金!K:K,削除禁止_電灯料金!N:N),0),ROUND((AT1753+AU1753)*AN1753*12*_xlfn.XLOOKUP($A1753,削除禁止_電灯料金!K:K,削除禁止_電灯料金!N:N),0)),0)</f>
        <v>0</v>
      </c>
      <c r="AW1753" s="145"/>
    </row>
    <row r="1754" spans="1:49" ht="30" customHeight="1">
      <c r="A1754" s="1">
        <v>34</v>
      </c>
      <c r="B1754" s="41" t="s">
        <v>1698</v>
      </c>
      <c r="C1754" s="42"/>
      <c r="D1754" s="146"/>
      <c r="E1754" s="147" t="s">
        <v>219</v>
      </c>
      <c r="F1754" s="148" t="s">
        <v>219</v>
      </c>
      <c r="G1754" s="148"/>
      <c r="H1754" s="149"/>
      <c r="I1754" s="150"/>
      <c r="J1754" s="151"/>
      <c r="K1754" s="213"/>
      <c r="L1754" s="214"/>
      <c r="M1754" s="179" t="s">
        <v>82</v>
      </c>
      <c r="N1754" s="119">
        <v>0</v>
      </c>
      <c r="O1754" s="120">
        <v>0</v>
      </c>
      <c r="P1754" s="155" t="s">
        <v>56</v>
      </c>
      <c r="Q1754" s="155">
        <v>0</v>
      </c>
      <c r="R1754" s="155">
        <v>0</v>
      </c>
      <c r="S1754" s="156">
        <v>0</v>
      </c>
      <c r="T1754" s="156">
        <v>0</v>
      </c>
      <c r="U1754" s="156">
        <v>0</v>
      </c>
      <c r="V1754" s="157">
        <v>0</v>
      </c>
      <c r="W1754" s="158">
        <v>0</v>
      </c>
      <c r="X1754" s="159"/>
      <c r="Y1754" s="160">
        <v>0</v>
      </c>
      <c r="Z1754" s="161">
        <v>0</v>
      </c>
      <c r="AA1754" s="155">
        <v>0</v>
      </c>
      <c r="AB1754" s="162" t="s">
        <v>56</v>
      </c>
      <c r="AC1754" s="163" t="s">
        <v>56</v>
      </c>
      <c r="AD1754" s="164" t="s">
        <v>56</v>
      </c>
      <c r="AE1754" s="163" t="s">
        <v>56</v>
      </c>
      <c r="AF1754" s="164" t="s">
        <v>56</v>
      </c>
      <c r="AG1754" s="165">
        <v>0</v>
      </c>
      <c r="AH1754" s="166" t="s">
        <v>56</v>
      </c>
      <c r="AI1754" s="167"/>
      <c r="AJ1754" s="168"/>
      <c r="AK1754" s="169"/>
      <c r="AL1754" s="170"/>
      <c r="AM1754" s="171"/>
      <c r="AN1754" s="172"/>
      <c r="AO1754" s="173">
        <f t="shared" si="506"/>
        <v>0</v>
      </c>
      <c r="AP1754" s="174" t="s">
        <v>82</v>
      </c>
      <c r="AQ1754" s="175" t="str" cm="1">
        <f t="array" ref="AQ1754">_xlfn.IFS(OR($G1754="公衆街路灯A",$G1754="定額電灯"),$G1754&amp;AP1754,COUNTIF(G1754,"*従量電灯*"),G1754,1,"-")</f>
        <v>-</v>
      </c>
      <c r="AR1754" s="176" t="str" cm="1">
        <f t="array" ref="AR1754">_xlfn.IFS($AN1754=0,"-",OR($AH1754="対象外",$AH1754="-"),"-",OR($G1754="公衆街路灯A",$G1754="定額電灯"),_xlfn.XLOOKUP($AQ1754,削除禁止_電灯料金!$B:$B,削除禁止_電灯料金!$E:$E,0),1,"-")</f>
        <v>-</v>
      </c>
      <c r="AS1754" s="177" t="str" cm="1">
        <f t="array" ref="AS1754">_xlfn.IFS($AR1754="-","-",OR($G1754="公衆街路灯A",$G1754="定額電灯"),_xlfn.XLOOKUP(AQ1754,削除禁止_電灯料金!$B:$B,削除禁止_電灯料金!$D:$D,0),1,"-")</f>
        <v>-</v>
      </c>
      <c r="AT1754" s="176" t="str">
        <f>IFERROR(IF(OR($G1754="公衆街路灯A",$G1754="定額電灯"),"-",ROUND((_xlfn.XLOOKUP($AQ1754,削除禁止_電灯料金!$B:$B,削除禁止_電灯料金!$E:$E)*AM1754/1000*$K1754*$L1754/12),2)),"-")</f>
        <v>-</v>
      </c>
      <c r="AU1754" s="177">
        <f>IFERROR(IF(OR($G1754="公衆街路灯A",$G1754="定額電灯"),"-",ROUND((AM1754/1000*$K1754*$L1754/12)*_xlfn.XLOOKUP($A1754,削除禁止_電灯料金!K:K,削除禁止_電灯料金!M:M,"-"),2)),"-")</f>
        <v>0</v>
      </c>
      <c r="AV1754" s="178">
        <f>IFERROR(IF(OR($G1754="公衆街路灯A",$G1754="定額電灯"),ROUND((((AR1754+AS1754)*AN1754))*12*_xlfn.XLOOKUP($A1754,削除禁止_電灯料金!K:K,削除禁止_電灯料金!N:N),0),ROUND((AT1754+AU1754)*AN1754*12*_xlfn.XLOOKUP($A1754,削除禁止_電灯料金!K:K,削除禁止_電灯料金!N:N),0)),0)</f>
        <v>0</v>
      </c>
      <c r="AW1754" s="145"/>
    </row>
    <row r="1755" spans="1:49" ht="30" customHeight="1" thickBot="1">
      <c r="A1755" s="1">
        <v>34</v>
      </c>
      <c r="B1755" s="41" t="s">
        <v>1698</v>
      </c>
      <c r="C1755" s="42"/>
      <c r="D1755" s="215"/>
      <c r="E1755" s="216" t="s">
        <v>219</v>
      </c>
      <c r="F1755" s="217" t="s">
        <v>219</v>
      </c>
      <c r="G1755" s="216"/>
      <c r="H1755" s="216"/>
      <c r="I1755" s="218"/>
      <c r="J1755" s="219"/>
      <c r="K1755" s="220"/>
      <c r="L1755" s="221"/>
      <c r="M1755" s="222" t="s">
        <v>82</v>
      </c>
      <c r="N1755" s="223">
        <v>0</v>
      </c>
      <c r="O1755" s="224">
        <v>0</v>
      </c>
      <c r="P1755" s="225" t="s">
        <v>56</v>
      </c>
      <c r="Q1755" s="225">
        <v>0</v>
      </c>
      <c r="R1755" s="225">
        <v>0</v>
      </c>
      <c r="S1755" s="226">
        <v>0</v>
      </c>
      <c r="T1755" s="226">
        <v>0</v>
      </c>
      <c r="U1755" s="226">
        <v>0</v>
      </c>
      <c r="V1755" s="227">
        <v>0</v>
      </c>
      <c r="W1755" s="228">
        <v>0</v>
      </c>
      <c r="X1755" s="229"/>
      <c r="Y1755" s="410">
        <v>0</v>
      </c>
      <c r="Z1755" s="230">
        <v>0</v>
      </c>
      <c r="AA1755" s="225">
        <v>0</v>
      </c>
      <c r="AB1755" s="231" t="s">
        <v>56</v>
      </c>
      <c r="AC1755" s="232" t="s">
        <v>56</v>
      </c>
      <c r="AD1755" s="411" t="s">
        <v>56</v>
      </c>
      <c r="AE1755" s="232" t="s">
        <v>56</v>
      </c>
      <c r="AF1755" s="411" t="s">
        <v>56</v>
      </c>
      <c r="AG1755" s="412">
        <v>0</v>
      </c>
      <c r="AH1755" s="413" t="s">
        <v>56</v>
      </c>
      <c r="AI1755" s="236"/>
      <c r="AJ1755" s="237"/>
      <c r="AK1755" s="238"/>
      <c r="AL1755" s="239"/>
      <c r="AM1755" s="240"/>
      <c r="AN1755" s="241"/>
      <c r="AO1755" s="242">
        <f t="shared" si="506"/>
        <v>0</v>
      </c>
      <c r="AP1755" s="243" t="s">
        <v>82</v>
      </c>
      <c r="AQ1755" s="414" t="str" cm="1">
        <f t="array" ref="AQ1755">_xlfn.IFS(OR($G1755="公衆街路灯A",$G1755="定額電灯"),$G1755&amp;AP1755,COUNTIF(G1755,"*従量電灯*"),G1755,1,"-")</f>
        <v>-</v>
      </c>
      <c r="AR1755" s="415" t="str" cm="1">
        <f t="array" ref="AR1755">_xlfn.IFS($AN1755=0,"-",OR($AH1755="対象外",$AH1755="-"),"-",OR($G1755="公衆街路灯A",$G1755="定額電灯"),_xlfn.XLOOKUP($AQ1755,削除禁止_電灯料金!$B:$B,削除禁止_電灯料金!$E:$E,0),1,"-")</f>
        <v>-</v>
      </c>
      <c r="AS1755" s="416" t="str" cm="1">
        <f t="array" ref="AS1755">_xlfn.IFS($AR1755="-","-",OR($G1755="公衆街路灯A",$G1755="定額電灯"),_xlfn.XLOOKUP(AQ1755,削除禁止_電灯料金!$B:$B,削除禁止_電灯料金!$D:$D,0),1,"-")</f>
        <v>-</v>
      </c>
      <c r="AT1755" s="415" t="str">
        <f>IFERROR(IF(OR($G1755="公衆街路灯A",$G1755="定額電灯"),"-",ROUND((_xlfn.XLOOKUP($AQ1755,削除禁止_電灯料金!$B:$B,削除禁止_電灯料金!$E:$E)*AM1755/1000*$K1755*$L1755/12),2)),"-")</f>
        <v>-</v>
      </c>
      <c r="AU1755" s="416">
        <f>IFERROR(IF(OR($G1755="公衆街路灯A",$G1755="定額電灯"),"-",ROUND((AM1755/1000*$K1755*$L1755/12)*_xlfn.XLOOKUP($A1755,削除禁止_電灯料金!K:K,削除禁止_電灯料金!M:M,"-"),2)),"-")</f>
        <v>0</v>
      </c>
      <c r="AV1755" s="247">
        <f>IFERROR(IF(OR($G1755="公衆街路灯A",$G1755="定額電灯"),ROUND((((AR1755+AS1755)*AN1755))*12*_xlfn.XLOOKUP($A1755,削除禁止_電灯料金!K:K,削除禁止_電灯料金!N:N),0),ROUND((AT1755+AU1755)*AN1755*12*_xlfn.XLOOKUP($A1755,削除禁止_電灯料金!K:K,削除禁止_電灯料金!N:N),0)),0)</f>
        <v>0</v>
      </c>
      <c r="AW1755" s="145"/>
    </row>
    <row r="1756" spans="1:49" ht="30" customHeight="1">
      <c r="A1756" s="1"/>
      <c r="B1756" s="41"/>
      <c r="C1756" s="248"/>
    </row>
    <row r="1757" spans="1:49" ht="30" customHeight="1">
      <c r="A1757" s="1">
        <v>35</v>
      </c>
      <c r="B1757" s="41" t="s">
        <v>1706</v>
      </c>
      <c r="C1757" s="42"/>
      <c r="D1757" s="4" t="s">
        <v>1707</v>
      </c>
      <c r="E1757" s="43"/>
      <c r="F1757" s="44"/>
      <c r="G1757" s="44"/>
      <c r="H1757" s="45"/>
      <c r="I1757" s="43"/>
      <c r="J1757" s="43"/>
      <c r="K1757" s="43"/>
      <c r="L1757" s="43"/>
      <c r="M1757" s="43"/>
      <c r="N1757" s="46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2"/>
      <c r="AE1757" s="42"/>
      <c r="AF1757" s="42"/>
      <c r="AG1757" s="42"/>
      <c r="AH1757" s="47"/>
      <c r="AI1757" s="48"/>
      <c r="AJ1757" s="48"/>
      <c r="AK1757" s="47"/>
      <c r="AL1757" s="49"/>
      <c r="AM1757" s="47"/>
      <c r="AN1757" s="47"/>
      <c r="AO1757" s="47"/>
      <c r="AP1757" s="47"/>
      <c r="AQ1757" s="49"/>
      <c r="AR1757" s="47"/>
      <c r="AS1757" s="47"/>
      <c r="AT1757" s="47"/>
      <c r="AU1757" s="47"/>
      <c r="AV1757" s="47"/>
      <c r="AW1757" s="47"/>
    </row>
    <row r="1758" spans="1:49" ht="30" customHeight="1">
      <c r="A1758" s="1">
        <v>35</v>
      </c>
      <c r="B1758" s="41" t="s">
        <v>1706</v>
      </c>
      <c r="C1758" s="42"/>
      <c r="D1758" s="43"/>
      <c r="E1758" s="43"/>
      <c r="F1758" s="44"/>
      <c r="G1758" s="44"/>
      <c r="H1758" s="45"/>
      <c r="I1758" s="43"/>
      <c r="J1758" s="43"/>
      <c r="K1758" s="43"/>
      <c r="L1758" s="43"/>
      <c r="M1758" s="43"/>
      <c r="N1758" s="46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2"/>
      <c r="AE1758" s="42"/>
      <c r="AF1758" s="42"/>
      <c r="AG1758" s="42"/>
      <c r="AH1758" s="47"/>
      <c r="AI1758" s="50"/>
      <c r="AJ1758" s="48"/>
      <c r="AK1758" s="47"/>
      <c r="AL1758" s="49"/>
      <c r="AM1758" s="47"/>
      <c r="AN1758" s="47"/>
      <c r="AO1758" s="51"/>
      <c r="AP1758" s="47"/>
      <c r="AQ1758" s="49"/>
      <c r="AR1758" s="51"/>
      <c r="AS1758" s="51"/>
      <c r="AT1758" s="51"/>
      <c r="AU1758" s="51"/>
      <c r="AV1758" s="47"/>
      <c r="AW1758" s="47"/>
    </row>
    <row r="1759" spans="1:49" ht="30" customHeight="1">
      <c r="A1759" s="1">
        <v>35</v>
      </c>
      <c r="B1759" s="41" t="s">
        <v>1706</v>
      </c>
      <c r="C1759" s="42"/>
      <c r="D1759" s="52" t="s">
        <v>47</v>
      </c>
      <c r="E1759" s="52"/>
      <c r="F1759" s="53">
        <v>10</v>
      </c>
      <c r="G1759" s="44"/>
      <c r="H1759" s="45"/>
      <c r="I1759" s="54"/>
      <c r="J1759" s="54"/>
      <c r="K1759" s="55"/>
      <c r="L1759" s="46"/>
      <c r="M1759" s="46"/>
      <c r="N1759" s="56"/>
      <c r="O1759" s="56"/>
      <c r="P1759" s="56"/>
      <c r="Q1759" s="56"/>
      <c r="R1759" s="56"/>
      <c r="S1759" s="56"/>
      <c r="T1759" s="56"/>
      <c r="U1759" s="56"/>
      <c r="V1759" s="56"/>
      <c r="W1759" s="56"/>
      <c r="X1759" s="56"/>
      <c r="Y1759" s="56"/>
      <c r="Z1759" s="56"/>
      <c r="AA1759" s="56"/>
      <c r="AB1759" s="56"/>
      <c r="AC1759" s="56"/>
      <c r="AD1759" s="56"/>
      <c r="AE1759" s="56"/>
      <c r="AF1759" s="56"/>
      <c r="AG1759" s="56"/>
      <c r="AH1759" s="47"/>
      <c r="AI1759" s="50"/>
      <c r="AJ1759" s="48"/>
      <c r="AK1759" s="47"/>
      <c r="AL1759" s="49"/>
      <c r="AM1759" s="47"/>
      <c r="AN1759" s="47"/>
      <c r="AO1759" s="47"/>
      <c r="AP1759" s="47"/>
      <c r="AQ1759" s="49"/>
      <c r="AR1759" s="47"/>
      <c r="AS1759" s="47"/>
      <c r="AT1759" s="47"/>
      <c r="AU1759" s="47"/>
      <c r="AV1759" s="47"/>
      <c r="AW1759" s="47"/>
    </row>
    <row r="1760" spans="1:49" ht="30" customHeight="1" thickBot="1">
      <c r="A1760" s="1">
        <v>35</v>
      </c>
      <c r="B1760" s="41" t="s">
        <v>1706</v>
      </c>
      <c r="C1760" s="42"/>
      <c r="D1760" s="57" t="s">
        <v>48</v>
      </c>
      <c r="E1760" s="57"/>
      <c r="F1760" s="58">
        <v>10</v>
      </c>
      <c r="G1760" s="44"/>
      <c r="H1760" s="45"/>
      <c r="I1760" s="54"/>
      <c r="J1760" s="54"/>
      <c r="K1760" s="55"/>
      <c r="L1760" s="46"/>
      <c r="M1760" s="46"/>
      <c r="N1760" s="56"/>
      <c r="O1760" s="56"/>
      <c r="P1760" s="56"/>
      <c r="Q1760" s="56"/>
      <c r="R1760" s="56"/>
      <c r="S1760" s="56"/>
      <c r="T1760" s="56"/>
      <c r="U1760" s="56"/>
      <c r="V1760" s="56"/>
      <c r="W1760" s="56"/>
      <c r="X1760" s="56"/>
      <c r="Y1760" s="56"/>
      <c r="Z1760" s="56"/>
      <c r="AA1760" s="56"/>
      <c r="AB1760" s="56"/>
      <c r="AC1760" s="56"/>
      <c r="AD1760" s="56"/>
      <c r="AE1760" s="56"/>
      <c r="AF1760" s="56"/>
      <c r="AG1760" s="56"/>
      <c r="AH1760" s="47"/>
      <c r="AI1760" s="50"/>
      <c r="AJ1760" s="48"/>
      <c r="AK1760" s="47"/>
      <c r="AL1760" s="49"/>
      <c r="AM1760" s="47"/>
      <c r="AN1760" s="47"/>
      <c r="AO1760" s="47"/>
      <c r="AP1760" s="47"/>
      <c r="AQ1760" s="49"/>
      <c r="AR1760" s="47"/>
      <c r="AS1760" s="47"/>
      <c r="AT1760" s="47"/>
      <c r="AU1760" s="47"/>
      <c r="AV1760" s="47"/>
      <c r="AW1760" s="47"/>
    </row>
    <row r="1761" spans="1:49" ht="30" customHeight="1" thickBot="1">
      <c r="A1761" s="1">
        <v>35</v>
      </c>
      <c r="B1761" s="41" t="s">
        <v>1706</v>
      </c>
      <c r="C1761" s="42"/>
      <c r="D1761" s="59" t="s">
        <v>49</v>
      </c>
      <c r="E1761" s="59"/>
      <c r="F1761" s="60">
        <v>30</v>
      </c>
      <c r="G1761" s="44"/>
      <c r="H1761" s="45"/>
      <c r="I1761" s="61"/>
      <c r="J1761" s="61"/>
      <c r="K1761" s="42"/>
      <c r="L1761" s="42"/>
      <c r="M1761" s="42"/>
      <c r="N1761" s="56"/>
      <c r="O1761" s="56"/>
      <c r="P1761" s="56"/>
      <c r="Q1761" s="56"/>
      <c r="R1761" s="56"/>
      <c r="S1761" s="56"/>
      <c r="T1761" s="56"/>
      <c r="U1761" s="56"/>
      <c r="V1761" s="56"/>
      <c r="W1761" s="56"/>
      <c r="X1761" s="56"/>
      <c r="Y1761" s="56"/>
      <c r="Z1761" s="56"/>
      <c r="AA1761" s="56"/>
      <c r="AB1761" s="56"/>
      <c r="AC1761" s="62"/>
      <c r="AD1761" s="62"/>
      <c r="AE1761" s="63"/>
      <c r="AF1761" s="42"/>
      <c r="AG1761" s="56"/>
      <c r="AH1761" s="47"/>
      <c r="AI1761" s="64" t="s">
        <v>50</v>
      </c>
      <c r="AJ1761" s="48"/>
      <c r="AK1761" s="47"/>
      <c r="AL1761" s="49"/>
      <c r="AM1761" s="47"/>
      <c r="AN1761" s="47"/>
      <c r="AO1761" s="47"/>
      <c r="AP1761" s="47"/>
      <c r="AQ1761" s="49"/>
      <c r="AR1761" s="47"/>
      <c r="AS1761" s="47"/>
      <c r="AT1761" s="47"/>
      <c r="AU1761" s="47"/>
      <c r="AV1761" s="47"/>
      <c r="AW1761" s="65"/>
    </row>
    <row r="1762" spans="1:49" ht="30" customHeight="1" thickBot="1">
      <c r="A1762" s="1">
        <v>35</v>
      </c>
      <c r="B1762" s="41" t="s">
        <v>1706</v>
      </c>
      <c r="C1762" s="42"/>
      <c r="D1762" s="66" t="s">
        <v>51</v>
      </c>
      <c r="E1762" s="66"/>
      <c r="F1762" s="67">
        <v>0.41499999999999998</v>
      </c>
      <c r="G1762" s="44"/>
      <c r="H1762" s="45"/>
      <c r="I1762" s="68"/>
      <c r="J1762" s="68"/>
      <c r="K1762" s="42"/>
      <c r="L1762" s="42"/>
      <c r="M1762" s="42"/>
      <c r="N1762" s="56"/>
      <c r="O1762" s="56"/>
      <c r="P1762" s="56"/>
      <c r="Q1762" s="56"/>
      <c r="R1762" s="56"/>
      <c r="S1762" s="56"/>
      <c r="T1762" s="56"/>
      <c r="U1762" s="56"/>
      <c r="V1762" s="56"/>
      <c r="W1762" s="56"/>
      <c r="X1762" s="56"/>
      <c r="Y1762" s="56"/>
      <c r="Z1762" s="56"/>
      <c r="AA1762" s="56"/>
      <c r="AB1762" s="56"/>
      <c r="AC1762" s="62" t="s">
        <v>52</v>
      </c>
      <c r="AD1762" s="69"/>
      <c r="AE1762" s="70" t="s">
        <v>53</v>
      </c>
      <c r="AF1762" s="69"/>
      <c r="AG1762" s="56"/>
      <c r="AH1762" s="47"/>
      <c r="AI1762" s="48"/>
      <c r="AJ1762" s="48"/>
      <c r="AK1762" s="47"/>
      <c r="AL1762" s="49"/>
      <c r="AM1762" s="47"/>
      <c r="AN1762" s="47"/>
      <c r="AO1762" s="47"/>
      <c r="AP1762" s="47"/>
      <c r="AQ1762" s="49"/>
      <c r="AR1762" s="47" t="s">
        <v>52</v>
      </c>
      <c r="AS1762" s="47"/>
      <c r="AT1762" s="47" t="s">
        <v>53</v>
      </c>
      <c r="AU1762" s="47"/>
      <c r="AV1762" s="47"/>
      <c r="AW1762" s="65"/>
    </row>
    <row r="1763" spans="1:49" ht="30" customHeight="1" thickBot="1">
      <c r="A1763" s="1">
        <v>35</v>
      </c>
      <c r="B1763" s="41" t="s">
        <v>1706</v>
      </c>
      <c r="C1763" s="42"/>
      <c r="D1763" s="71" t="s">
        <v>54</v>
      </c>
      <c r="E1763" s="45"/>
      <c r="F1763" s="45"/>
      <c r="G1763" s="45"/>
      <c r="H1763" s="45"/>
      <c r="I1763" s="45"/>
      <c r="J1763" s="45"/>
      <c r="K1763" s="72"/>
      <c r="L1763" s="72"/>
      <c r="M1763" s="73" t="s">
        <v>55</v>
      </c>
      <c r="N1763" s="74"/>
      <c r="O1763" s="74"/>
      <c r="P1763" s="74"/>
      <c r="Q1763" s="74"/>
      <c r="R1763" s="74"/>
      <c r="S1763" s="74"/>
      <c r="T1763" s="74"/>
      <c r="U1763" s="74"/>
      <c r="V1763" s="74"/>
      <c r="W1763" s="74"/>
      <c r="X1763" s="74"/>
      <c r="Y1763" s="74"/>
      <c r="Z1763" s="74"/>
      <c r="AA1763" s="74"/>
      <c r="AB1763" s="74"/>
      <c r="AC1763" s="75" t="s">
        <v>1</v>
      </c>
      <c r="AD1763" s="76"/>
      <c r="AE1763" s="76" t="s">
        <v>2</v>
      </c>
      <c r="AF1763" s="76"/>
      <c r="AG1763" s="77" t="s">
        <v>56</v>
      </c>
      <c r="AH1763" s="78" t="s">
        <v>57</v>
      </c>
      <c r="AI1763" s="79"/>
      <c r="AJ1763" s="79"/>
      <c r="AK1763" s="80"/>
      <c r="AL1763" s="15"/>
      <c r="AM1763" s="80"/>
      <c r="AN1763" s="80"/>
      <c r="AO1763" s="80"/>
      <c r="AP1763" s="80"/>
      <c r="AQ1763" s="15"/>
      <c r="AR1763" s="78" t="s">
        <v>1</v>
      </c>
      <c r="AS1763" s="81"/>
      <c r="AT1763" s="78" t="s">
        <v>2</v>
      </c>
      <c r="AU1763" s="81"/>
      <c r="AV1763" s="82" t="s">
        <v>56</v>
      </c>
      <c r="AW1763" s="83"/>
    </row>
    <row r="1764" spans="1:49" ht="42" customHeight="1">
      <c r="A1764" s="1">
        <v>35</v>
      </c>
      <c r="B1764" s="41" t="s">
        <v>1706</v>
      </c>
      <c r="C1764" s="42"/>
      <c r="D1764" s="474" t="s">
        <v>4</v>
      </c>
      <c r="E1764" s="476" t="s">
        <v>5</v>
      </c>
      <c r="F1764" s="476" t="s">
        <v>6</v>
      </c>
      <c r="G1764" s="476" t="s">
        <v>58</v>
      </c>
      <c r="H1764" s="476" t="s">
        <v>7</v>
      </c>
      <c r="I1764" s="20" t="s">
        <v>8</v>
      </c>
      <c r="J1764" s="20"/>
      <c r="K1764" s="84" t="s">
        <v>9</v>
      </c>
      <c r="L1764" s="85" t="s">
        <v>59</v>
      </c>
      <c r="M1764" s="478" t="s">
        <v>60</v>
      </c>
      <c r="N1764" s="480" t="s">
        <v>61</v>
      </c>
      <c r="O1764" s="482" t="s">
        <v>62</v>
      </c>
      <c r="P1764" s="482" t="s">
        <v>10</v>
      </c>
      <c r="Q1764" s="484" t="s">
        <v>63</v>
      </c>
      <c r="R1764" s="482" t="s">
        <v>64</v>
      </c>
      <c r="S1764" s="482" t="s">
        <v>65</v>
      </c>
      <c r="T1764" s="482" t="s">
        <v>66</v>
      </c>
      <c r="U1764" s="482" t="s">
        <v>67</v>
      </c>
      <c r="V1764" s="484" t="s">
        <v>11</v>
      </c>
      <c r="W1764" s="251" t="s">
        <v>12</v>
      </c>
      <c r="X1764" s="86" t="s">
        <v>13</v>
      </c>
      <c r="Y1764" s="86" t="s">
        <v>14</v>
      </c>
      <c r="Z1764" s="252" t="s">
        <v>15</v>
      </c>
      <c r="AA1764" s="484" t="s">
        <v>16</v>
      </c>
      <c r="AB1764" s="482" t="s">
        <v>17</v>
      </c>
      <c r="AC1764" s="87" t="s">
        <v>18</v>
      </c>
      <c r="AD1764" s="88" t="s">
        <v>19</v>
      </c>
      <c r="AE1764" s="87" t="s">
        <v>30</v>
      </c>
      <c r="AF1764" s="88" t="s">
        <v>21</v>
      </c>
      <c r="AG1764" s="89" t="s">
        <v>22</v>
      </c>
      <c r="AH1764" s="468" t="s">
        <v>23</v>
      </c>
      <c r="AI1764" s="470" t="s">
        <v>24</v>
      </c>
      <c r="AJ1764" s="470" t="s">
        <v>25</v>
      </c>
      <c r="AK1764" s="470" t="s">
        <v>26</v>
      </c>
      <c r="AL1764" s="91" t="s">
        <v>68</v>
      </c>
      <c r="AM1764" s="90" t="s">
        <v>27</v>
      </c>
      <c r="AN1764" s="92" t="s">
        <v>28</v>
      </c>
      <c r="AO1764" s="93" t="s">
        <v>29</v>
      </c>
      <c r="AP1764" s="28" t="s">
        <v>16</v>
      </c>
      <c r="AQ1764" s="472" t="s">
        <v>17</v>
      </c>
      <c r="AR1764" s="94" t="s">
        <v>18</v>
      </c>
      <c r="AS1764" s="95" t="s">
        <v>19</v>
      </c>
      <c r="AT1764" s="94" t="s">
        <v>30</v>
      </c>
      <c r="AU1764" s="95" t="s">
        <v>21</v>
      </c>
      <c r="AV1764" s="96" t="s">
        <v>31</v>
      </c>
      <c r="AW1764" s="83"/>
    </row>
    <row r="1765" spans="1:49" ht="30" customHeight="1" thickBot="1">
      <c r="A1765" s="1">
        <v>35</v>
      </c>
      <c r="B1765" s="41" t="s">
        <v>1706</v>
      </c>
      <c r="C1765" s="42"/>
      <c r="D1765" s="475"/>
      <c r="E1765" s="477"/>
      <c r="F1765" s="477"/>
      <c r="G1765" s="477"/>
      <c r="H1765" s="477"/>
      <c r="I1765" s="97" t="s">
        <v>69</v>
      </c>
      <c r="J1765" s="97" t="s">
        <v>70</v>
      </c>
      <c r="K1765" s="98" t="s">
        <v>34</v>
      </c>
      <c r="L1765" s="99" t="s">
        <v>35</v>
      </c>
      <c r="M1765" s="479"/>
      <c r="N1765" s="481"/>
      <c r="O1765" s="483"/>
      <c r="P1765" s="483"/>
      <c r="Q1765" s="485"/>
      <c r="R1765" s="483"/>
      <c r="S1765" s="483"/>
      <c r="T1765" s="483"/>
      <c r="U1765" s="483"/>
      <c r="V1765" s="485"/>
      <c r="W1765" s="100" t="s">
        <v>36</v>
      </c>
      <c r="X1765" s="100" t="s">
        <v>37</v>
      </c>
      <c r="Y1765" s="100" t="s">
        <v>38</v>
      </c>
      <c r="Z1765" s="101" t="s">
        <v>39</v>
      </c>
      <c r="AA1765" s="485"/>
      <c r="AB1765" s="483"/>
      <c r="AC1765" s="102" t="s">
        <v>40</v>
      </c>
      <c r="AD1765" s="103" t="s">
        <v>40</v>
      </c>
      <c r="AE1765" s="102" t="s">
        <v>40</v>
      </c>
      <c r="AF1765" s="103" t="s">
        <v>40</v>
      </c>
      <c r="AG1765" s="104">
        <v>10</v>
      </c>
      <c r="AH1765" s="469"/>
      <c r="AI1765" s="471"/>
      <c r="AJ1765" s="471"/>
      <c r="AK1765" s="471"/>
      <c r="AL1765" s="36" t="s">
        <v>41</v>
      </c>
      <c r="AM1765" s="105" t="s">
        <v>42</v>
      </c>
      <c r="AN1765" s="106" t="s">
        <v>43</v>
      </c>
      <c r="AO1765" s="107" t="s">
        <v>39</v>
      </c>
      <c r="AP1765" s="37" t="s">
        <v>44</v>
      </c>
      <c r="AQ1765" s="473"/>
      <c r="AR1765" s="108" t="s">
        <v>40</v>
      </c>
      <c r="AS1765" s="109" t="s">
        <v>40</v>
      </c>
      <c r="AT1765" s="108" t="s">
        <v>40</v>
      </c>
      <c r="AU1765" s="109" t="s">
        <v>40</v>
      </c>
      <c r="AV1765" s="40">
        <v>10</v>
      </c>
      <c r="AW1765" s="83"/>
    </row>
    <row r="1766" spans="1:49" ht="30" customHeight="1">
      <c r="A1766" s="1">
        <v>35</v>
      </c>
      <c r="B1766" s="41" t="s">
        <v>1706</v>
      </c>
      <c r="C1766" s="42"/>
      <c r="D1766" s="110" t="s">
        <v>1708</v>
      </c>
      <c r="E1766" s="111" t="s">
        <v>71</v>
      </c>
      <c r="F1766" s="112" t="s">
        <v>1709</v>
      </c>
      <c r="G1766" s="112" t="s">
        <v>73</v>
      </c>
      <c r="H1766" s="113"/>
      <c r="I1766" s="114"/>
      <c r="J1766" s="115"/>
      <c r="K1766" s="349">
        <v>9</v>
      </c>
      <c r="L1766" s="350">
        <v>361</v>
      </c>
      <c r="M1766" s="118" t="s">
        <v>1710</v>
      </c>
      <c r="N1766" s="119" t="s">
        <v>134</v>
      </c>
      <c r="O1766" s="120">
        <v>2</v>
      </c>
      <c r="P1766" s="121" t="s">
        <v>135</v>
      </c>
      <c r="Q1766" s="121">
        <v>0</v>
      </c>
      <c r="R1766" s="121">
        <v>0</v>
      </c>
      <c r="S1766" s="122">
        <v>0</v>
      </c>
      <c r="T1766" s="122">
        <v>0</v>
      </c>
      <c r="U1766" s="122">
        <v>0</v>
      </c>
      <c r="V1766" s="123" t="s">
        <v>1711</v>
      </c>
      <c r="W1766" s="124">
        <v>28</v>
      </c>
      <c r="X1766" s="125">
        <v>1</v>
      </c>
      <c r="Y1766" s="126">
        <v>2</v>
      </c>
      <c r="Z1766" s="127">
        <f t="shared" ref="Z1766" si="507">K1766*L1766*W1766*Y1766/12/1000</f>
        <v>15.162000000000001</v>
      </c>
      <c r="AA1766" s="121">
        <v>0</v>
      </c>
      <c r="AB1766" s="128" t="s">
        <v>80</v>
      </c>
      <c r="AC1766" s="129" t="s">
        <v>56</v>
      </c>
      <c r="AD1766" s="130" t="s">
        <v>56</v>
      </c>
      <c r="AE1766" s="129" t="s">
        <v>56</v>
      </c>
      <c r="AF1766" s="130">
        <f t="shared" ref="AF1766" si="508">$B$2*Z1766/Y1766</f>
        <v>227.43</v>
      </c>
      <c r="AG1766" s="131">
        <f t="shared" ref="AG1766" si="509">Y1766*AF1766*120</f>
        <v>54583.200000000004</v>
      </c>
      <c r="AH1766" s="132" t="s">
        <v>81</v>
      </c>
      <c r="AI1766" s="133"/>
      <c r="AJ1766" s="134"/>
      <c r="AK1766" s="135"/>
      <c r="AL1766" s="136"/>
      <c r="AM1766" s="137"/>
      <c r="AN1766" s="138"/>
      <c r="AO1766" s="139">
        <f t="shared" ref="AO1766:AO1771" si="510">IFERROR((AM1766/1000)*K1766*L1766*AN1766/12,0)</f>
        <v>0</v>
      </c>
      <c r="AP1766" s="140" t="s">
        <v>82</v>
      </c>
      <c r="AQ1766" s="141" t="str" cm="1">
        <f t="array" ref="AQ1766">_xlfn.IFS(OR($G1766="公衆街路灯A",$G1766="定額電灯"),$G1766&amp;AP1766,COUNTIF(G1766,"*従量電灯*"),G1766,1,"-")</f>
        <v>従量電灯</v>
      </c>
      <c r="AR1766" s="142" t="str" cm="1">
        <f t="array" ref="AR1766">_xlfn.IFS($AN1766=0,"-",OR($AH1766="対象外",$AH1766="-"),"-",OR($G1766="公衆街路灯A",$G1766="定額電灯"),_xlfn.XLOOKUP($AQ1766,削除禁止_電灯料金!$B:$B,削除禁止_電灯料金!$E:$E,0),1,"-")</f>
        <v>-</v>
      </c>
      <c r="AS1766" s="143" t="str" cm="1">
        <f t="array" ref="AS1766">_xlfn.IFS($AR1766="-","-",OR($G1766="公衆街路灯A",$G1766="定額電灯"),_xlfn.XLOOKUP(AQ1766,削除禁止_電灯料金!$B:$B,削除禁止_電灯料金!$D:$D,0),1,"-")</f>
        <v>-</v>
      </c>
      <c r="AT1766" s="142">
        <f>IFERROR(IF(OR($G1766="公衆街路灯A",$G1766="定額電灯"),"-",ROUND((_xlfn.XLOOKUP($AQ1766,削除禁止_電灯料金!$B:$B,削除禁止_電灯料金!$E:$E)*AM1766/1000*$K1766*$L1766/12),2)),"-")</f>
        <v>0</v>
      </c>
      <c r="AU1766" s="143">
        <f>IFERROR(IF(OR($G1766="公衆街路灯A",$G1766="定額電灯"),"-",ROUND((AM1766/1000*$K1766*$L1766/12)*_xlfn.XLOOKUP($A1766,削除禁止_電灯料金!K:K,削除禁止_電灯料金!M:M,"-"),2)),"-")</f>
        <v>0</v>
      </c>
      <c r="AV1766" s="144">
        <f>IFERROR(IF(OR($G1766="公衆街路灯A",$G1766="定額電灯"),ROUND((((AR1766+AS1766)*AN1766))*12*_xlfn.XLOOKUP($A1766,削除禁止_電灯料金!K:K,削除禁止_電灯料金!N:N),0),ROUND((AT1766+AU1766)*AN1766*12*_xlfn.XLOOKUP($A1766,削除禁止_電灯料金!K:K,削除禁止_電灯料金!N:N),0)),0)</f>
        <v>0</v>
      </c>
      <c r="AW1766" s="145"/>
    </row>
    <row r="1767" spans="1:49" ht="30" customHeight="1">
      <c r="A1767" s="1">
        <v>35</v>
      </c>
      <c r="B1767" s="41" t="s">
        <v>1706</v>
      </c>
      <c r="C1767" s="42"/>
      <c r="D1767" s="146" t="s">
        <v>1708</v>
      </c>
      <c r="E1767" s="147" t="s">
        <v>71</v>
      </c>
      <c r="F1767" s="148" t="s">
        <v>1709</v>
      </c>
      <c r="G1767" s="148" t="s">
        <v>73</v>
      </c>
      <c r="H1767" s="149" t="s">
        <v>1712</v>
      </c>
      <c r="I1767" s="150"/>
      <c r="J1767" s="151"/>
      <c r="K1767" s="213">
        <v>0</v>
      </c>
      <c r="L1767" s="214">
        <v>0</v>
      </c>
      <c r="M1767" s="179" t="s">
        <v>1713</v>
      </c>
      <c r="N1767" s="119" t="s">
        <v>175</v>
      </c>
      <c r="O1767" s="120">
        <v>1</v>
      </c>
      <c r="P1767" s="155" t="s">
        <v>725</v>
      </c>
      <c r="Q1767" s="155">
        <v>0</v>
      </c>
      <c r="R1767" s="155" t="s">
        <v>88</v>
      </c>
      <c r="S1767" s="156">
        <v>0</v>
      </c>
      <c r="T1767" s="156">
        <v>0</v>
      </c>
      <c r="U1767" s="156">
        <v>0</v>
      </c>
      <c r="V1767" s="157" t="s">
        <v>90</v>
      </c>
      <c r="W1767" s="158">
        <v>2</v>
      </c>
      <c r="X1767" s="159">
        <v>1</v>
      </c>
      <c r="Y1767" s="160">
        <v>1</v>
      </c>
      <c r="Z1767" s="161">
        <v>0</v>
      </c>
      <c r="AA1767" s="155">
        <v>0</v>
      </c>
      <c r="AB1767" s="162" t="s">
        <v>80</v>
      </c>
      <c r="AC1767" s="163" t="s">
        <v>56</v>
      </c>
      <c r="AD1767" s="164" t="s">
        <v>56</v>
      </c>
      <c r="AE1767" s="163" t="s">
        <v>56</v>
      </c>
      <c r="AF1767" s="164">
        <v>0</v>
      </c>
      <c r="AG1767" s="165">
        <v>0</v>
      </c>
      <c r="AH1767" s="166" t="s">
        <v>81</v>
      </c>
      <c r="AI1767" s="167"/>
      <c r="AJ1767" s="168"/>
      <c r="AK1767" s="169"/>
      <c r="AL1767" s="170"/>
      <c r="AM1767" s="171"/>
      <c r="AN1767" s="172"/>
      <c r="AO1767" s="173">
        <f t="shared" si="510"/>
        <v>0</v>
      </c>
      <c r="AP1767" s="174" t="s">
        <v>82</v>
      </c>
      <c r="AQ1767" s="175" t="str" cm="1">
        <f t="array" ref="AQ1767">_xlfn.IFS(OR($G1767="公衆街路灯A",$G1767="定額電灯"),$G1767&amp;AP1767,COUNTIF(G1767,"*従量電灯*"),G1767,1,"-")</f>
        <v>従量電灯</v>
      </c>
      <c r="AR1767" s="176" t="str" cm="1">
        <f t="array" ref="AR1767">_xlfn.IFS($AN1767=0,"-",OR($AH1767="対象外",$AH1767="-"),"-",OR($G1767="公衆街路灯A",$G1767="定額電灯"),_xlfn.XLOOKUP($AQ1767,削除禁止_電灯料金!$B:$B,削除禁止_電灯料金!$E:$E,0),1,"-")</f>
        <v>-</v>
      </c>
      <c r="AS1767" s="177" t="str" cm="1">
        <f t="array" ref="AS1767">_xlfn.IFS($AR1767="-","-",OR($G1767="公衆街路灯A",$G1767="定額電灯"),_xlfn.XLOOKUP(AQ1767,削除禁止_電灯料金!$B:$B,削除禁止_電灯料金!$D:$D,0),1,"-")</f>
        <v>-</v>
      </c>
      <c r="AT1767" s="176">
        <f>IFERROR(IF(OR($G1767="公衆街路灯A",$G1767="定額電灯"),"-",ROUND((_xlfn.XLOOKUP($AQ1767,削除禁止_電灯料金!$B:$B,削除禁止_電灯料金!$E:$E)*AM1767/1000*$K1767*$L1767/12),2)),"-")</f>
        <v>0</v>
      </c>
      <c r="AU1767" s="177">
        <f>IFERROR(IF(OR($G1767="公衆街路灯A",$G1767="定額電灯"),"-",ROUND((AM1767/1000*$K1767*$L1767/12)*_xlfn.XLOOKUP($A1767,削除禁止_電灯料金!K:K,削除禁止_電灯料金!M:M,"-"),2)),"-")</f>
        <v>0</v>
      </c>
      <c r="AV1767" s="178">
        <f>IFERROR(IF(OR($G1767="公衆街路灯A",$G1767="定額電灯"),ROUND((((AR1767+AS1767)*AN1767))*12*_xlfn.XLOOKUP($A1767,削除禁止_電灯料金!K:K,削除禁止_電灯料金!N:N),0),ROUND((AT1767+AU1767)*AN1767*12*_xlfn.XLOOKUP($A1767,削除禁止_電灯料金!K:K,削除禁止_電灯料金!N:N),0)),0)</f>
        <v>0</v>
      </c>
      <c r="AW1767" s="145"/>
    </row>
    <row r="1768" spans="1:49" ht="79.5" customHeight="1">
      <c r="A1768" s="1">
        <v>35</v>
      </c>
      <c r="B1768" s="41" t="s">
        <v>1706</v>
      </c>
      <c r="C1768" s="42"/>
      <c r="D1768" s="146" t="s">
        <v>1714</v>
      </c>
      <c r="E1768" s="147" t="s">
        <v>1716</v>
      </c>
      <c r="F1768" s="148" t="s">
        <v>1717</v>
      </c>
      <c r="G1768" s="148" t="s">
        <v>1681</v>
      </c>
      <c r="H1768" s="149"/>
      <c r="I1768" s="150"/>
      <c r="J1768" s="151"/>
      <c r="K1768" s="213">
        <v>9</v>
      </c>
      <c r="L1768" s="214">
        <v>361</v>
      </c>
      <c r="M1768" s="154" t="s">
        <v>1718</v>
      </c>
      <c r="N1768" s="119" t="s">
        <v>615</v>
      </c>
      <c r="O1768" s="120">
        <v>1</v>
      </c>
      <c r="P1768" s="155" t="s">
        <v>135</v>
      </c>
      <c r="Q1768" s="155">
        <v>0</v>
      </c>
      <c r="R1768" s="155">
        <v>0</v>
      </c>
      <c r="S1768" s="156">
        <v>0</v>
      </c>
      <c r="T1768" s="156">
        <v>0</v>
      </c>
      <c r="U1768" s="156" t="s">
        <v>442</v>
      </c>
      <c r="V1768" s="157">
        <v>0</v>
      </c>
      <c r="W1768" s="158">
        <v>28</v>
      </c>
      <c r="X1768" s="159">
        <v>5</v>
      </c>
      <c r="Y1768" s="160">
        <v>5</v>
      </c>
      <c r="Z1768" s="161">
        <v>37.904999999999994</v>
      </c>
      <c r="AA1768" s="155" t="s">
        <v>1719</v>
      </c>
      <c r="AB1768" s="162" t="s">
        <v>1720</v>
      </c>
      <c r="AC1768" s="163">
        <v>61.83</v>
      </c>
      <c r="AD1768" s="164">
        <v>173.4</v>
      </c>
      <c r="AE1768" s="163" t="s">
        <v>56</v>
      </c>
      <c r="AF1768" s="164" t="s">
        <v>56</v>
      </c>
      <c r="AG1768" s="165">
        <f>(AC1768+AD1768)*120</f>
        <v>28227.600000000002</v>
      </c>
      <c r="AH1768" s="166" t="s">
        <v>81</v>
      </c>
      <c r="AI1768" s="167"/>
      <c r="AJ1768" s="168"/>
      <c r="AK1768" s="169"/>
      <c r="AL1768" s="170"/>
      <c r="AM1768" s="171"/>
      <c r="AN1768" s="172"/>
      <c r="AO1768" s="173">
        <f t="shared" si="510"/>
        <v>0</v>
      </c>
      <c r="AP1768" s="174" t="s">
        <v>1685</v>
      </c>
      <c r="AQ1768" s="175" t="str" cm="1">
        <f t="array" ref="AQ1768">_xlfn.IFS(OR($G1768="公衆街路灯A",$G1768="定額電灯"),$G1768&amp;AP1768,COUNTIF(G1768,"*従量電灯*"),G1768,1,"-")</f>
        <v>公衆街路灯Aﾌﾟﾙﾀﾞｳﾝ選択</v>
      </c>
      <c r="AR1768" s="176" t="str" cm="1">
        <f t="array" ref="AR1768">_xlfn.IFS($AN1768=0,"-",OR($AH1768="対象外",$AH1768="-"),"-",OR($G1768="公衆街路灯A",$G1768="定額電灯"),_xlfn.XLOOKUP($AQ1768,削除禁止_電灯料金!$B:$B,削除禁止_電灯料金!$E:$E,0),1,"-")</f>
        <v>-</v>
      </c>
      <c r="AS1768" s="177" t="str" cm="1">
        <f t="array" ref="AS1768">_xlfn.IFS($AR1768="-","-",OR($G1768="公衆街路灯A",$G1768="定額電灯"),_xlfn.XLOOKUP(AQ1768,削除禁止_電灯料金!$B:$B,削除禁止_電灯料金!$D:$D,0),1,"-")</f>
        <v>-</v>
      </c>
      <c r="AT1768" s="176" t="str">
        <f>IFERROR(IF(OR($G1768="公衆街路灯A",$G1768="定額電灯"),"-",ROUND((_xlfn.XLOOKUP($AQ1768,削除禁止_電灯料金!$B:$B,削除禁止_電灯料金!$E:$E)*AM1768/1000*$K1768*$L1768/12),2)),"-")</f>
        <v>-</v>
      </c>
      <c r="AU1768" s="177" t="str">
        <f>IFERROR(IF(OR($G1768="公衆街路灯A",$G1768="定額電灯"),"-",ROUND((AM1768/1000*$K1768*$L1768/12)*_xlfn.XLOOKUP($A1768,削除禁止_電灯料金!K:K,削除禁止_電灯料金!M:M,"-"),2)),"-")</f>
        <v>-</v>
      </c>
      <c r="AV1768" s="178">
        <f>IFERROR(IF(OR($G1768="公衆街路灯A",$G1768="定額電灯"),ROUND((((AR1768+AS1768)*AN1768))*12*_xlfn.XLOOKUP($A1768,削除禁止_電灯料金!K:K,削除禁止_電灯料金!N:N),0),ROUND((AT1768+AU1768)*AN1768*12*_xlfn.XLOOKUP($A1768,削除禁止_電灯料金!K:K,削除禁止_電灯料金!N:N),0)),0)</f>
        <v>0</v>
      </c>
      <c r="AW1768" s="145"/>
    </row>
    <row r="1769" spans="1:49" ht="30" customHeight="1">
      <c r="A1769" s="1">
        <v>35</v>
      </c>
      <c r="B1769" s="41" t="s">
        <v>1706</v>
      </c>
      <c r="C1769" s="42"/>
      <c r="D1769" s="146"/>
      <c r="E1769" s="147" t="s">
        <v>219</v>
      </c>
      <c r="F1769" s="148" t="s">
        <v>219</v>
      </c>
      <c r="G1769" s="148"/>
      <c r="H1769" s="149"/>
      <c r="I1769" s="150"/>
      <c r="J1769" s="151"/>
      <c r="K1769" s="213"/>
      <c r="L1769" s="214"/>
      <c r="M1769" s="179" t="s">
        <v>82</v>
      </c>
      <c r="N1769" s="119">
        <v>0</v>
      </c>
      <c r="O1769" s="120">
        <v>0</v>
      </c>
      <c r="P1769" s="155" t="s">
        <v>56</v>
      </c>
      <c r="Q1769" s="155">
        <v>0</v>
      </c>
      <c r="R1769" s="155">
        <v>0</v>
      </c>
      <c r="S1769" s="156">
        <v>0</v>
      </c>
      <c r="T1769" s="156">
        <v>0</v>
      </c>
      <c r="U1769" s="156">
        <v>0</v>
      </c>
      <c r="V1769" s="157">
        <v>0</v>
      </c>
      <c r="W1769" s="158">
        <v>0</v>
      </c>
      <c r="X1769" s="159"/>
      <c r="Y1769" s="160">
        <v>0</v>
      </c>
      <c r="Z1769" s="161">
        <v>0</v>
      </c>
      <c r="AA1769" s="155">
        <v>0</v>
      </c>
      <c r="AB1769" s="162" t="s">
        <v>56</v>
      </c>
      <c r="AC1769" s="163" t="s">
        <v>56</v>
      </c>
      <c r="AD1769" s="164" t="s">
        <v>56</v>
      </c>
      <c r="AE1769" s="163" t="s">
        <v>56</v>
      </c>
      <c r="AF1769" s="164" t="s">
        <v>56</v>
      </c>
      <c r="AG1769" s="165">
        <v>0</v>
      </c>
      <c r="AH1769" s="166" t="s">
        <v>56</v>
      </c>
      <c r="AI1769" s="167"/>
      <c r="AJ1769" s="168"/>
      <c r="AK1769" s="169"/>
      <c r="AL1769" s="170"/>
      <c r="AM1769" s="171"/>
      <c r="AN1769" s="172"/>
      <c r="AO1769" s="173">
        <f t="shared" si="510"/>
        <v>0</v>
      </c>
      <c r="AP1769" s="174" t="s">
        <v>82</v>
      </c>
      <c r="AQ1769" s="175" t="str" cm="1">
        <f t="array" ref="AQ1769">_xlfn.IFS(OR($G1769="公衆街路灯A",$G1769="定額電灯"),$G1769&amp;AP1769,COUNTIF(G1769,"*従量電灯*"),G1769,1,"-")</f>
        <v>-</v>
      </c>
      <c r="AR1769" s="176" t="str" cm="1">
        <f t="array" ref="AR1769">_xlfn.IFS($AN1769=0,"-",OR($AH1769="対象外",$AH1769="-"),"-",OR($G1769="公衆街路灯A",$G1769="定額電灯"),_xlfn.XLOOKUP($AQ1769,削除禁止_電灯料金!$B:$B,削除禁止_電灯料金!$E:$E,0),1,"-")</f>
        <v>-</v>
      </c>
      <c r="AS1769" s="177" t="str" cm="1">
        <f t="array" ref="AS1769">_xlfn.IFS($AR1769="-","-",OR($G1769="公衆街路灯A",$G1769="定額電灯"),_xlfn.XLOOKUP(AQ1769,削除禁止_電灯料金!$B:$B,削除禁止_電灯料金!$D:$D,0),1,"-")</f>
        <v>-</v>
      </c>
      <c r="AT1769" s="176" t="str">
        <f>IFERROR(IF(OR($G1769="公衆街路灯A",$G1769="定額電灯"),"-",ROUND((_xlfn.XLOOKUP($AQ1769,削除禁止_電灯料金!$B:$B,削除禁止_電灯料金!$E:$E)*AM1769/1000*$K1769*$L1769/12),2)),"-")</f>
        <v>-</v>
      </c>
      <c r="AU1769" s="177">
        <f>IFERROR(IF(OR($G1769="公衆街路灯A",$G1769="定額電灯"),"-",ROUND((AM1769/1000*$K1769*$L1769/12)*_xlfn.XLOOKUP($A1769,削除禁止_電灯料金!K:K,削除禁止_電灯料金!M:M,"-"),2)),"-")</f>
        <v>0</v>
      </c>
      <c r="AV1769" s="178">
        <f>IFERROR(IF(OR($G1769="公衆街路灯A",$G1769="定額電灯"),ROUND((((AR1769+AS1769)*AN1769))*12*_xlfn.XLOOKUP($A1769,削除禁止_電灯料金!K:K,削除禁止_電灯料金!N:N),0),ROUND((AT1769+AU1769)*AN1769*12*_xlfn.XLOOKUP($A1769,削除禁止_電灯料金!K:K,削除禁止_電灯料金!N:N),0)),0)</f>
        <v>0</v>
      </c>
      <c r="AW1769" s="145"/>
    </row>
    <row r="1770" spans="1:49" ht="30" customHeight="1">
      <c r="A1770" s="1">
        <v>35</v>
      </c>
      <c r="B1770" s="41" t="s">
        <v>1706</v>
      </c>
      <c r="C1770" s="42"/>
      <c r="D1770" s="146"/>
      <c r="E1770" s="147" t="s">
        <v>219</v>
      </c>
      <c r="F1770" s="148" t="s">
        <v>219</v>
      </c>
      <c r="G1770" s="148"/>
      <c r="H1770" s="149"/>
      <c r="I1770" s="150"/>
      <c r="J1770" s="151"/>
      <c r="K1770" s="213"/>
      <c r="L1770" s="214"/>
      <c r="M1770" s="179" t="s">
        <v>82</v>
      </c>
      <c r="N1770" s="119">
        <v>0</v>
      </c>
      <c r="O1770" s="120">
        <v>0</v>
      </c>
      <c r="P1770" s="155" t="s">
        <v>56</v>
      </c>
      <c r="Q1770" s="155">
        <v>0</v>
      </c>
      <c r="R1770" s="155">
        <v>0</v>
      </c>
      <c r="S1770" s="156">
        <v>0</v>
      </c>
      <c r="T1770" s="156">
        <v>0</v>
      </c>
      <c r="U1770" s="156">
        <v>0</v>
      </c>
      <c r="V1770" s="157">
        <v>0</v>
      </c>
      <c r="W1770" s="158">
        <v>0</v>
      </c>
      <c r="X1770" s="159"/>
      <c r="Y1770" s="160">
        <v>0</v>
      </c>
      <c r="Z1770" s="161">
        <v>0</v>
      </c>
      <c r="AA1770" s="155">
        <v>0</v>
      </c>
      <c r="AB1770" s="162" t="s">
        <v>56</v>
      </c>
      <c r="AC1770" s="163" t="s">
        <v>56</v>
      </c>
      <c r="AD1770" s="164" t="s">
        <v>56</v>
      </c>
      <c r="AE1770" s="163" t="s">
        <v>56</v>
      </c>
      <c r="AF1770" s="164" t="s">
        <v>56</v>
      </c>
      <c r="AG1770" s="165">
        <v>0</v>
      </c>
      <c r="AH1770" s="166" t="s">
        <v>56</v>
      </c>
      <c r="AI1770" s="167"/>
      <c r="AJ1770" s="168"/>
      <c r="AK1770" s="169"/>
      <c r="AL1770" s="170"/>
      <c r="AM1770" s="171"/>
      <c r="AN1770" s="172"/>
      <c r="AO1770" s="173">
        <f t="shared" si="510"/>
        <v>0</v>
      </c>
      <c r="AP1770" s="174" t="s">
        <v>82</v>
      </c>
      <c r="AQ1770" s="175" t="str" cm="1">
        <f t="array" ref="AQ1770">_xlfn.IFS(OR($G1770="公衆街路灯A",$G1770="定額電灯"),$G1770&amp;AP1770,COUNTIF(G1770,"*従量電灯*"),G1770,1,"-")</f>
        <v>-</v>
      </c>
      <c r="AR1770" s="176" t="str" cm="1">
        <f t="array" ref="AR1770">_xlfn.IFS($AN1770=0,"-",OR($AH1770="対象外",$AH1770="-"),"-",OR($G1770="公衆街路灯A",$G1770="定額電灯"),_xlfn.XLOOKUP($AQ1770,削除禁止_電灯料金!$B:$B,削除禁止_電灯料金!$E:$E,0),1,"-")</f>
        <v>-</v>
      </c>
      <c r="AS1770" s="177" t="str" cm="1">
        <f t="array" ref="AS1770">_xlfn.IFS($AR1770="-","-",OR($G1770="公衆街路灯A",$G1770="定額電灯"),_xlfn.XLOOKUP(AQ1770,削除禁止_電灯料金!$B:$B,削除禁止_電灯料金!$D:$D,0),1,"-")</f>
        <v>-</v>
      </c>
      <c r="AT1770" s="176" t="str">
        <f>IFERROR(IF(OR($G1770="公衆街路灯A",$G1770="定額電灯"),"-",ROUND((_xlfn.XLOOKUP($AQ1770,削除禁止_電灯料金!$B:$B,削除禁止_電灯料金!$E:$E)*AM1770/1000*$K1770*$L1770/12),2)),"-")</f>
        <v>-</v>
      </c>
      <c r="AU1770" s="177">
        <f>IFERROR(IF(OR($G1770="公衆街路灯A",$G1770="定額電灯"),"-",ROUND((AM1770/1000*$K1770*$L1770/12)*_xlfn.XLOOKUP($A1770,削除禁止_電灯料金!K:K,削除禁止_電灯料金!M:M,"-"),2)),"-")</f>
        <v>0</v>
      </c>
      <c r="AV1770" s="178">
        <f>IFERROR(IF(OR($G1770="公衆街路灯A",$G1770="定額電灯"),ROUND((((AR1770+AS1770)*AN1770))*12*_xlfn.XLOOKUP($A1770,削除禁止_電灯料金!K:K,削除禁止_電灯料金!N:N),0),ROUND((AT1770+AU1770)*AN1770*12*_xlfn.XLOOKUP($A1770,削除禁止_電灯料金!K:K,削除禁止_電灯料金!N:N),0)),0)</f>
        <v>0</v>
      </c>
      <c r="AW1770" s="145"/>
    </row>
    <row r="1771" spans="1:49" ht="30" customHeight="1" thickBot="1">
      <c r="A1771" s="1">
        <v>35</v>
      </c>
      <c r="B1771" s="41" t="s">
        <v>1706</v>
      </c>
      <c r="C1771" s="42"/>
      <c r="D1771" s="215"/>
      <c r="E1771" s="216" t="s">
        <v>219</v>
      </c>
      <c r="F1771" s="217" t="s">
        <v>219</v>
      </c>
      <c r="G1771" s="216"/>
      <c r="H1771" s="216"/>
      <c r="I1771" s="218"/>
      <c r="J1771" s="219"/>
      <c r="K1771" s="220"/>
      <c r="L1771" s="221"/>
      <c r="M1771" s="222" t="s">
        <v>82</v>
      </c>
      <c r="N1771" s="223">
        <v>0</v>
      </c>
      <c r="O1771" s="224">
        <v>0</v>
      </c>
      <c r="P1771" s="225" t="s">
        <v>56</v>
      </c>
      <c r="Q1771" s="225">
        <v>0</v>
      </c>
      <c r="R1771" s="225">
        <v>0</v>
      </c>
      <c r="S1771" s="226">
        <v>0</v>
      </c>
      <c r="T1771" s="226">
        <v>0</v>
      </c>
      <c r="U1771" s="226">
        <v>0</v>
      </c>
      <c r="V1771" s="227">
        <v>0</v>
      </c>
      <c r="W1771" s="228">
        <v>0</v>
      </c>
      <c r="X1771" s="229"/>
      <c r="Y1771" s="410">
        <v>0</v>
      </c>
      <c r="Z1771" s="230">
        <v>0</v>
      </c>
      <c r="AA1771" s="225">
        <v>0</v>
      </c>
      <c r="AB1771" s="231" t="s">
        <v>56</v>
      </c>
      <c r="AC1771" s="232" t="s">
        <v>56</v>
      </c>
      <c r="AD1771" s="411" t="s">
        <v>56</v>
      </c>
      <c r="AE1771" s="232" t="s">
        <v>56</v>
      </c>
      <c r="AF1771" s="411" t="s">
        <v>56</v>
      </c>
      <c r="AG1771" s="412">
        <v>0</v>
      </c>
      <c r="AH1771" s="413" t="s">
        <v>56</v>
      </c>
      <c r="AI1771" s="236"/>
      <c r="AJ1771" s="237"/>
      <c r="AK1771" s="238"/>
      <c r="AL1771" s="239"/>
      <c r="AM1771" s="240"/>
      <c r="AN1771" s="241"/>
      <c r="AO1771" s="242">
        <f t="shared" si="510"/>
        <v>0</v>
      </c>
      <c r="AP1771" s="243" t="s">
        <v>82</v>
      </c>
      <c r="AQ1771" s="414" t="str" cm="1">
        <f t="array" ref="AQ1771">_xlfn.IFS(OR($G1771="公衆街路灯A",$G1771="定額電灯"),$G1771&amp;AP1771,COUNTIF(G1771,"*従量電灯*"),G1771,1,"-")</f>
        <v>-</v>
      </c>
      <c r="AR1771" s="415" t="str" cm="1">
        <f t="array" ref="AR1771">_xlfn.IFS($AN1771=0,"-",OR($AH1771="対象外",$AH1771="-"),"-",OR($G1771="公衆街路灯A",$G1771="定額電灯"),_xlfn.XLOOKUP($AQ1771,削除禁止_電灯料金!$B:$B,削除禁止_電灯料金!$E:$E,0),1,"-")</f>
        <v>-</v>
      </c>
      <c r="AS1771" s="416" t="str" cm="1">
        <f t="array" ref="AS1771">_xlfn.IFS($AR1771="-","-",OR($G1771="公衆街路灯A",$G1771="定額電灯"),_xlfn.XLOOKUP(AQ1771,削除禁止_電灯料金!$B:$B,削除禁止_電灯料金!$D:$D,0),1,"-")</f>
        <v>-</v>
      </c>
      <c r="AT1771" s="415" t="str">
        <f>IFERROR(IF(OR($G1771="公衆街路灯A",$G1771="定額電灯"),"-",ROUND((_xlfn.XLOOKUP($AQ1771,削除禁止_電灯料金!$B:$B,削除禁止_電灯料金!$E:$E)*AM1771/1000*$K1771*$L1771/12),2)),"-")</f>
        <v>-</v>
      </c>
      <c r="AU1771" s="416">
        <f>IFERROR(IF(OR($G1771="公衆街路灯A",$G1771="定額電灯"),"-",ROUND((AM1771/1000*$K1771*$L1771/12)*_xlfn.XLOOKUP($A1771,削除禁止_電灯料金!K:K,削除禁止_電灯料金!M:M,"-"),2)),"-")</f>
        <v>0</v>
      </c>
      <c r="AV1771" s="247">
        <f>IFERROR(IF(OR($G1771="公衆街路灯A",$G1771="定額電灯"),ROUND((((AR1771+AS1771)*AN1771))*12*_xlfn.XLOOKUP($A1771,削除禁止_電灯料金!K:K,削除禁止_電灯料金!N:N),0),ROUND((AT1771+AU1771)*AN1771*12*_xlfn.XLOOKUP($A1771,削除禁止_電灯料金!K:K,削除禁止_電灯料金!N:N),0)),0)</f>
        <v>0</v>
      </c>
      <c r="AW1771" s="145"/>
    </row>
    <row r="1772" spans="1:49" ht="30" customHeight="1">
      <c r="A1772" s="1"/>
      <c r="B1772" s="41"/>
      <c r="C1772" s="248"/>
    </row>
    <row r="1773" spans="1:49" ht="30" customHeight="1">
      <c r="A1773" s="1">
        <v>36</v>
      </c>
      <c r="B1773" s="319" t="s">
        <v>1721</v>
      </c>
      <c r="C1773" s="42"/>
      <c r="D1773" s="4" t="s">
        <v>1722</v>
      </c>
      <c r="E1773" s="43"/>
      <c r="F1773" s="44"/>
      <c r="G1773" s="44"/>
      <c r="H1773" s="45"/>
      <c r="I1773" s="43"/>
      <c r="J1773" s="43"/>
      <c r="K1773" s="43"/>
      <c r="L1773" s="43"/>
      <c r="M1773" s="43"/>
      <c r="N1773" s="46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2"/>
      <c r="AD1773" s="42"/>
      <c r="AE1773" s="42"/>
      <c r="AF1773" s="42"/>
      <c r="AG1773" s="42"/>
      <c r="AH1773" s="47"/>
      <c r="AI1773" s="48"/>
      <c r="AJ1773" s="48"/>
      <c r="AK1773" s="47"/>
      <c r="AL1773" s="49"/>
      <c r="AM1773" s="47"/>
      <c r="AN1773" s="47"/>
      <c r="AO1773" s="47"/>
      <c r="AP1773" s="47"/>
      <c r="AQ1773" s="49"/>
      <c r="AR1773" s="47"/>
      <c r="AS1773" s="47"/>
      <c r="AT1773" s="47"/>
      <c r="AU1773" s="47"/>
      <c r="AV1773" s="47"/>
      <c r="AW1773" s="47"/>
    </row>
    <row r="1774" spans="1:49" ht="30" customHeight="1">
      <c r="A1774" s="1">
        <v>36</v>
      </c>
      <c r="B1774" s="319" t="s">
        <v>1721</v>
      </c>
      <c r="C1774" s="42"/>
      <c r="D1774" s="43"/>
      <c r="E1774" s="43"/>
      <c r="F1774" s="44"/>
      <c r="G1774" s="44"/>
      <c r="H1774" s="45"/>
      <c r="I1774" s="43"/>
      <c r="J1774" s="43"/>
      <c r="K1774" s="43"/>
      <c r="L1774" s="43"/>
      <c r="M1774" s="43"/>
      <c r="N1774" s="46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2"/>
      <c r="AE1774" s="42"/>
      <c r="AF1774" s="42"/>
      <c r="AG1774" s="42"/>
      <c r="AH1774" s="47"/>
      <c r="AI1774" s="50"/>
      <c r="AJ1774" s="48"/>
      <c r="AK1774" s="47"/>
      <c r="AL1774" s="49"/>
      <c r="AM1774" s="47"/>
      <c r="AN1774" s="47"/>
      <c r="AO1774" s="51"/>
      <c r="AP1774" s="47"/>
      <c r="AQ1774" s="49"/>
      <c r="AR1774" s="51"/>
      <c r="AS1774" s="51"/>
      <c r="AT1774" s="51"/>
      <c r="AU1774" s="51"/>
      <c r="AV1774" s="47"/>
      <c r="AW1774" s="47"/>
    </row>
    <row r="1775" spans="1:49" ht="30" customHeight="1">
      <c r="A1775" s="1">
        <v>36</v>
      </c>
      <c r="B1775" s="319" t="s">
        <v>1721</v>
      </c>
      <c r="C1775" s="42"/>
      <c r="D1775" s="52" t="s">
        <v>47</v>
      </c>
      <c r="E1775" s="52"/>
      <c r="F1775" s="53">
        <v>10</v>
      </c>
      <c r="G1775" s="44"/>
      <c r="H1775" s="45"/>
      <c r="I1775" s="54"/>
      <c r="J1775" s="54"/>
      <c r="K1775" s="55"/>
      <c r="L1775" s="46"/>
      <c r="M1775" s="46"/>
      <c r="N1775" s="56"/>
      <c r="O1775" s="56"/>
      <c r="P1775" s="56"/>
      <c r="Q1775" s="56"/>
      <c r="R1775" s="56"/>
      <c r="S1775" s="56"/>
      <c r="T1775" s="56"/>
      <c r="U1775" s="56"/>
      <c r="V1775" s="56"/>
      <c r="W1775" s="56"/>
      <c r="X1775" s="56"/>
      <c r="Y1775" s="56"/>
      <c r="Z1775" s="56"/>
      <c r="AA1775" s="56"/>
      <c r="AB1775" s="56"/>
      <c r="AC1775" s="56"/>
      <c r="AD1775" s="56"/>
      <c r="AE1775" s="56"/>
      <c r="AF1775" s="56"/>
      <c r="AG1775" s="56"/>
      <c r="AH1775" s="47"/>
      <c r="AI1775" s="50"/>
      <c r="AJ1775" s="48"/>
      <c r="AK1775" s="47"/>
      <c r="AL1775" s="49"/>
      <c r="AM1775" s="47"/>
      <c r="AN1775" s="47"/>
      <c r="AO1775" s="47"/>
      <c r="AP1775" s="47"/>
      <c r="AQ1775" s="49"/>
      <c r="AR1775" s="47"/>
      <c r="AS1775" s="47"/>
      <c r="AT1775" s="47"/>
      <c r="AU1775" s="47"/>
      <c r="AV1775" s="47"/>
      <c r="AW1775" s="47"/>
    </row>
    <row r="1776" spans="1:49" ht="30" customHeight="1" thickBot="1">
      <c r="A1776" s="1">
        <v>36</v>
      </c>
      <c r="B1776" s="319" t="s">
        <v>1721</v>
      </c>
      <c r="C1776" s="42"/>
      <c r="D1776" s="57" t="s">
        <v>48</v>
      </c>
      <c r="E1776" s="57"/>
      <c r="F1776" s="58">
        <v>10</v>
      </c>
      <c r="G1776" s="44"/>
      <c r="H1776" s="45"/>
      <c r="I1776" s="54"/>
      <c r="J1776" s="54"/>
      <c r="K1776" s="55"/>
      <c r="L1776" s="46"/>
      <c r="M1776" s="46"/>
      <c r="N1776" s="56"/>
      <c r="O1776" s="56"/>
      <c r="P1776" s="56"/>
      <c r="Q1776" s="56"/>
      <c r="R1776" s="56"/>
      <c r="S1776" s="56"/>
      <c r="T1776" s="56"/>
      <c r="U1776" s="56"/>
      <c r="V1776" s="56"/>
      <c r="W1776" s="56"/>
      <c r="X1776" s="56"/>
      <c r="Y1776" s="56"/>
      <c r="Z1776" s="56"/>
      <c r="AA1776" s="56"/>
      <c r="AB1776" s="56"/>
      <c r="AC1776" s="56"/>
      <c r="AD1776" s="56"/>
      <c r="AE1776" s="56"/>
      <c r="AF1776" s="56"/>
      <c r="AG1776" s="56"/>
      <c r="AH1776" s="47"/>
      <c r="AI1776" s="50"/>
      <c r="AJ1776" s="48"/>
      <c r="AK1776" s="47"/>
      <c r="AL1776" s="49"/>
      <c r="AM1776" s="47"/>
      <c r="AN1776" s="47"/>
      <c r="AO1776" s="47"/>
      <c r="AP1776" s="47"/>
      <c r="AQ1776" s="49"/>
      <c r="AR1776" s="47"/>
      <c r="AS1776" s="47"/>
      <c r="AT1776" s="47"/>
      <c r="AU1776" s="47"/>
      <c r="AV1776" s="47"/>
      <c r="AW1776" s="47"/>
    </row>
    <row r="1777" spans="1:49" ht="30" customHeight="1" thickBot="1">
      <c r="A1777" s="1">
        <v>36</v>
      </c>
      <c r="B1777" s="319" t="s">
        <v>1721</v>
      </c>
      <c r="C1777" s="42"/>
      <c r="D1777" s="59" t="s">
        <v>49</v>
      </c>
      <c r="E1777" s="59"/>
      <c r="F1777" s="60">
        <v>30</v>
      </c>
      <c r="G1777" s="44"/>
      <c r="H1777" s="45"/>
      <c r="I1777" s="61"/>
      <c r="J1777" s="61"/>
      <c r="K1777" s="42"/>
      <c r="L1777" s="42"/>
      <c r="M1777" s="42"/>
      <c r="N1777" s="56"/>
      <c r="O1777" s="56"/>
      <c r="P1777" s="56"/>
      <c r="Q1777" s="56"/>
      <c r="R1777" s="56"/>
      <c r="S1777" s="56"/>
      <c r="T1777" s="56"/>
      <c r="U1777" s="56"/>
      <c r="V1777" s="56"/>
      <c r="W1777" s="56"/>
      <c r="X1777" s="56"/>
      <c r="Y1777" s="56"/>
      <c r="Z1777" s="56"/>
      <c r="AA1777" s="56"/>
      <c r="AB1777" s="56"/>
      <c r="AC1777" s="62"/>
      <c r="AD1777" s="62"/>
      <c r="AE1777" s="63"/>
      <c r="AF1777" s="42"/>
      <c r="AG1777" s="56"/>
      <c r="AH1777" s="47"/>
      <c r="AI1777" s="64" t="s">
        <v>50</v>
      </c>
      <c r="AJ1777" s="48"/>
      <c r="AK1777" s="47"/>
      <c r="AL1777" s="49"/>
      <c r="AM1777" s="47"/>
      <c r="AN1777" s="47"/>
      <c r="AO1777" s="47"/>
      <c r="AP1777" s="47"/>
      <c r="AQ1777" s="49"/>
      <c r="AR1777" s="47"/>
      <c r="AS1777" s="47"/>
      <c r="AT1777" s="47"/>
      <c r="AU1777" s="47"/>
      <c r="AV1777" s="47"/>
      <c r="AW1777" s="65"/>
    </row>
    <row r="1778" spans="1:49" ht="30" customHeight="1" thickBot="1">
      <c r="A1778" s="1">
        <v>36</v>
      </c>
      <c r="B1778" s="319" t="s">
        <v>1721</v>
      </c>
      <c r="C1778" s="42"/>
      <c r="D1778" s="66" t="s">
        <v>51</v>
      </c>
      <c r="E1778" s="66"/>
      <c r="F1778" s="67">
        <v>0.41499999999999998</v>
      </c>
      <c r="G1778" s="44"/>
      <c r="H1778" s="45"/>
      <c r="I1778" s="68"/>
      <c r="J1778" s="68"/>
      <c r="K1778" s="42"/>
      <c r="L1778" s="42"/>
      <c r="M1778" s="42"/>
      <c r="N1778" s="56"/>
      <c r="O1778" s="56"/>
      <c r="P1778" s="56"/>
      <c r="Q1778" s="56"/>
      <c r="R1778" s="56"/>
      <c r="S1778" s="56"/>
      <c r="T1778" s="56"/>
      <c r="U1778" s="56"/>
      <c r="V1778" s="56"/>
      <c r="W1778" s="56"/>
      <c r="X1778" s="56"/>
      <c r="Y1778" s="56"/>
      <c r="Z1778" s="56"/>
      <c r="AA1778" s="56"/>
      <c r="AB1778" s="56"/>
      <c r="AC1778" s="62" t="s">
        <v>52</v>
      </c>
      <c r="AD1778" s="69"/>
      <c r="AE1778" s="70" t="s">
        <v>53</v>
      </c>
      <c r="AF1778" s="69"/>
      <c r="AG1778" s="56"/>
      <c r="AH1778" s="47"/>
      <c r="AI1778" s="48"/>
      <c r="AJ1778" s="48"/>
      <c r="AK1778" s="47"/>
      <c r="AL1778" s="49"/>
      <c r="AM1778" s="47"/>
      <c r="AN1778" s="47"/>
      <c r="AO1778" s="47"/>
      <c r="AP1778" s="47"/>
      <c r="AQ1778" s="49"/>
      <c r="AR1778" s="47" t="s">
        <v>52</v>
      </c>
      <c r="AS1778" s="47"/>
      <c r="AT1778" s="47" t="s">
        <v>53</v>
      </c>
      <c r="AU1778" s="47"/>
      <c r="AV1778" s="47"/>
      <c r="AW1778" s="65"/>
    </row>
    <row r="1779" spans="1:49" ht="30" customHeight="1" thickBot="1">
      <c r="A1779" s="1">
        <v>36</v>
      </c>
      <c r="B1779" s="319" t="s">
        <v>1721</v>
      </c>
      <c r="C1779" s="42"/>
      <c r="D1779" s="71" t="s">
        <v>54</v>
      </c>
      <c r="E1779" s="45"/>
      <c r="F1779" s="45"/>
      <c r="G1779" s="45"/>
      <c r="H1779" s="45"/>
      <c r="I1779" s="45"/>
      <c r="J1779" s="45"/>
      <c r="K1779" s="72"/>
      <c r="L1779" s="72"/>
      <c r="M1779" s="73" t="s">
        <v>55</v>
      </c>
      <c r="N1779" s="74"/>
      <c r="O1779" s="74"/>
      <c r="P1779" s="74"/>
      <c r="Q1779" s="74"/>
      <c r="R1779" s="74"/>
      <c r="S1779" s="74"/>
      <c r="T1779" s="74"/>
      <c r="U1779" s="74"/>
      <c r="V1779" s="74"/>
      <c r="W1779" s="74"/>
      <c r="X1779" s="74"/>
      <c r="Y1779" s="74"/>
      <c r="Z1779" s="74"/>
      <c r="AA1779" s="74"/>
      <c r="AB1779" s="74"/>
      <c r="AC1779" s="75" t="s">
        <v>1</v>
      </c>
      <c r="AD1779" s="76"/>
      <c r="AE1779" s="76" t="s">
        <v>2</v>
      </c>
      <c r="AF1779" s="76"/>
      <c r="AG1779" s="77" t="s">
        <v>56</v>
      </c>
      <c r="AH1779" s="78" t="s">
        <v>57</v>
      </c>
      <c r="AI1779" s="79"/>
      <c r="AJ1779" s="79"/>
      <c r="AK1779" s="80"/>
      <c r="AL1779" s="15"/>
      <c r="AM1779" s="80"/>
      <c r="AN1779" s="80"/>
      <c r="AO1779" s="80"/>
      <c r="AP1779" s="80"/>
      <c r="AQ1779" s="15"/>
      <c r="AR1779" s="78" t="s">
        <v>1</v>
      </c>
      <c r="AS1779" s="81"/>
      <c r="AT1779" s="78" t="s">
        <v>2</v>
      </c>
      <c r="AU1779" s="81"/>
      <c r="AV1779" s="82" t="s">
        <v>56</v>
      </c>
      <c r="AW1779" s="83"/>
    </row>
    <row r="1780" spans="1:49" ht="42" customHeight="1">
      <c r="A1780" s="1">
        <v>36</v>
      </c>
      <c r="B1780" s="319" t="s">
        <v>1721</v>
      </c>
      <c r="C1780" s="42"/>
      <c r="D1780" s="474" t="s">
        <v>4</v>
      </c>
      <c r="E1780" s="476" t="s">
        <v>5</v>
      </c>
      <c r="F1780" s="476" t="s">
        <v>6</v>
      </c>
      <c r="G1780" s="476" t="s">
        <v>58</v>
      </c>
      <c r="H1780" s="476" t="s">
        <v>7</v>
      </c>
      <c r="I1780" s="20" t="s">
        <v>8</v>
      </c>
      <c r="J1780" s="20"/>
      <c r="K1780" s="84" t="s">
        <v>9</v>
      </c>
      <c r="L1780" s="85" t="s">
        <v>59</v>
      </c>
      <c r="M1780" s="478" t="s">
        <v>60</v>
      </c>
      <c r="N1780" s="480" t="s">
        <v>61</v>
      </c>
      <c r="O1780" s="482" t="s">
        <v>62</v>
      </c>
      <c r="P1780" s="482" t="s">
        <v>10</v>
      </c>
      <c r="Q1780" s="484" t="s">
        <v>63</v>
      </c>
      <c r="R1780" s="482" t="s">
        <v>64</v>
      </c>
      <c r="S1780" s="482" t="s">
        <v>65</v>
      </c>
      <c r="T1780" s="482" t="s">
        <v>66</v>
      </c>
      <c r="U1780" s="482" t="s">
        <v>67</v>
      </c>
      <c r="V1780" s="484" t="s">
        <v>11</v>
      </c>
      <c r="W1780" s="251" t="s">
        <v>12</v>
      </c>
      <c r="X1780" s="86" t="s">
        <v>13</v>
      </c>
      <c r="Y1780" s="86" t="s">
        <v>14</v>
      </c>
      <c r="Z1780" s="252" t="s">
        <v>15</v>
      </c>
      <c r="AA1780" s="484" t="s">
        <v>16</v>
      </c>
      <c r="AB1780" s="482" t="s">
        <v>17</v>
      </c>
      <c r="AC1780" s="87" t="s">
        <v>18</v>
      </c>
      <c r="AD1780" s="88" t="s">
        <v>19</v>
      </c>
      <c r="AE1780" s="87" t="s">
        <v>30</v>
      </c>
      <c r="AF1780" s="88" t="s">
        <v>21</v>
      </c>
      <c r="AG1780" s="89" t="s">
        <v>22</v>
      </c>
      <c r="AH1780" s="468" t="s">
        <v>23</v>
      </c>
      <c r="AI1780" s="470" t="s">
        <v>24</v>
      </c>
      <c r="AJ1780" s="470" t="s">
        <v>25</v>
      </c>
      <c r="AK1780" s="470" t="s">
        <v>26</v>
      </c>
      <c r="AL1780" s="91" t="s">
        <v>68</v>
      </c>
      <c r="AM1780" s="90" t="s">
        <v>27</v>
      </c>
      <c r="AN1780" s="92" t="s">
        <v>28</v>
      </c>
      <c r="AO1780" s="93" t="s">
        <v>29</v>
      </c>
      <c r="AP1780" s="28" t="s">
        <v>16</v>
      </c>
      <c r="AQ1780" s="472" t="s">
        <v>17</v>
      </c>
      <c r="AR1780" s="94" t="s">
        <v>18</v>
      </c>
      <c r="AS1780" s="95" t="s">
        <v>19</v>
      </c>
      <c r="AT1780" s="94" t="s">
        <v>30</v>
      </c>
      <c r="AU1780" s="95" t="s">
        <v>21</v>
      </c>
      <c r="AV1780" s="96" t="s">
        <v>31</v>
      </c>
      <c r="AW1780" s="83"/>
    </row>
    <row r="1781" spans="1:49" ht="30" customHeight="1" thickBot="1">
      <c r="A1781" s="1">
        <v>36</v>
      </c>
      <c r="B1781" s="319" t="s">
        <v>1721</v>
      </c>
      <c r="C1781" s="42"/>
      <c r="D1781" s="475"/>
      <c r="E1781" s="477"/>
      <c r="F1781" s="477"/>
      <c r="G1781" s="477"/>
      <c r="H1781" s="477"/>
      <c r="I1781" s="97" t="s">
        <v>69</v>
      </c>
      <c r="J1781" s="97" t="s">
        <v>70</v>
      </c>
      <c r="K1781" s="98" t="s">
        <v>34</v>
      </c>
      <c r="L1781" s="99" t="s">
        <v>35</v>
      </c>
      <c r="M1781" s="479"/>
      <c r="N1781" s="481"/>
      <c r="O1781" s="483"/>
      <c r="P1781" s="483"/>
      <c r="Q1781" s="485"/>
      <c r="R1781" s="483"/>
      <c r="S1781" s="483"/>
      <c r="T1781" s="483"/>
      <c r="U1781" s="483"/>
      <c r="V1781" s="485"/>
      <c r="W1781" s="100" t="s">
        <v>36</v>
      </c>
      <c r="X1781" s="100" t="s">
        <v>37</v>
      </c>
      <c r="Y1781" s="100" t="s">
        <v>38</v>
      </c>
      <c r="Z1781" s="101" t="s">
        <v>39</v>
      </c>
      <c r="AA1781" s="485"/>
      <c r="AB1781" s="483"/>
      <c r="AC1781" s="102" t="s">
        <v>40</v>
      </c>
      <c r="AD1781" s="103" t="s">
        <v>40</v>
      </c>
      <c r="AE1781" s="102" t="s">
        <v>40</v>
      </c>
      <c r="AF1781" s="103" t="s">
        <v>40</v>
      </c>
      <c r="AG1781" s="104">
        <v>10</v>
      </c>
      <c r="AH1781" s="469"/>
      <c r="AI1781" s="471"/>
      <c r="AJ1781" s="471"/>
      <c r="AK1781" s="471"/>
      <c r="AL1781" s="36" t="s">
        <v>41</v>
      </c>
      <c r="AM1781" s="105" t="s">
        <v>42</v>
      </c>
      <c r="AN1781" s="106" t="s">
        <v>43</v>
      </c>
      <c r="AO1781" s="107" t="s">
        <v>39</v>
      </c>
      <c r="AP1781" s="37" t="s">
        <v>44</v>
      </c>
      <c r="AQ1781" s="473"/>
      <c r="AR1781" s="108" t="s">
        <v>40</v>
      </c>
      <c r="AS1781" s="109" t="s">
        <v>40</v>
      </c>
      <c r="AT1781" s="108" t="s">
        <v>40</v>
      </c>
      <c r="AU1781" s="109" t="s">
        <v>40</v>
      </c>
      <c r="AV1781" s="40">
        <v>10</v>
      </c>
      <c r="AW1781" s="83"/>
    </row>
    <row r="1782" spans="1:49" ht="30" customHeight="1">
      <c r="A1782" s="1">
        <v>36</v>
      </c>
      <c r="B1782" s="319" t="s">
        <v>1721</v>
      </c>
      <c r="C1782" s="42"/>
      <c r="D1782" s="110" t="s">
        <v>1723</v>
      </c>
      <c r="E1782" s="111" t="s">
        <v>71</v>
      </c>
      <c r="F1782" s="112" t="s">
        <v>1724</v>
      </c>
      <c r="G1782" s="112" t="s">
        <v>73</v>
      </c>
      <c r="H1782" s="113"/>
      <c r="I1782" s="114"/>
      <c r="J1782" s="115"/>
      <c r="K1782" s="349">
        <v>24</v>
      </c>
      <c r="L1782" s="350">
        <v>361</v>
      </c>
      <c r="M1782" s="118" t="s">
        <v>1725</v>
      </c>
      <c r="N1782" s="119" t="s">
        <v>134</v>
      </c>
      <c r="O1782" s="120">
        <v>2</v>
      </c>
      <c r="P1782" s="121" t="s">
        <v>227</v>
      </c>
      <c r="Q1782" s="121">
        <v>0</v>
      </c>
      <c r="R1782" s="121">
        <v>0</v>
      </c>
      <c r="S1782" s="122">
        <v>0</v>
      </c>
      <c r="T1782" s="122">
        <v>0</v>
      </c>
      <c r="U1782" s="122">
        <v>0</v>
      </c>
      <c r="V1782" s="123">
        <v>0</v>
      </c>
      <c r="W1782" s="124">
        <v>47</v>
      </c>
      <c r="X1782" s="125">
        <v>2</v>
      </c>
      <c r="Y1782" s="126">
        <v>4</v>
      </c>
      <c r="Z1782" s="127">
        <f t="shared" ref="Z1782:Z1799" si="511">K1782*L1782*W1782*Y1782/12/1000</f>
        <v>135.73599999999999</v>
      </c>
      <c r="AA1782" s="121">
        <v>0</v>
      </c>
      <c r="AB1782" s="128" t="s">
        <v>80</v>
      </c>
      <c r="AC1782" s="129" t="s">
        <v>56</v>
      </c>
      <c r="AD1782" s="130" t="s">
        <v>56</v>
      </c>
      <c r="AE1782" s="129" t="s">
        <v>56</v>
      </c>
      <c r="AF1782" s="130">
        <f t="shared" ref="AF1782:AF1799" si="512">$B$2*Z1782/Y1782</f>
        <v>1018.02</v>
      </c>
      <c r="AG1782" s="131">
        <f t="shared" ref="AG1782:AG1799" si="513">Y1782*AF1782*120</f>
        <v>488649.6</v>
      </c>
      <c r="AH1782" s="132" t="s">
        <v>113</v>
      </c>
      <c r="AI1782" s="133"/>
      <c r="AJ1782" s="134"/>
      <c r="AK1782" s="135"/>
      <c r="AL1782" s="136"/>
      <c r="AM1782" s="137"/>
      <c r="AN1782" s="138"/>
      <c r="AO1782" s="139">
        <f t="shared" ref="AO1782:AO1802" si="514">IFERROR((AM1782/1000)*K1782*L1782*AN1782/12,0)</f>
        <v>0</v>
      </c>
      <c r="AP1782" s="140" t="s">
        <v>82</v>
      </c>
      <c r="AQ1782" s="141" t="str" cm="1">
        <f t="array" ref="AQ1782">_xlfn.IFS(OR($G1782="公衆街路灯A",$G1782="定額電灯"),$G1782&amp;AP1782,COUNTIF(G1782,"*従量電灯*"),G1782,1,"-")</f>
        <v>従量電灯</v>
      </c>
      <c r="AR1782" s="142" t="str" cm="1">
        <f t="array" ref="AR1782">_xlfn.IFS($AN1782=0,"-",OR($AH1782="対象外",$AH1782="-"),"-",OR($G1782="公衆街路灯A",$G1782="定額電灯"),_xlfn.XLOOKUP($AQ1782,削除禁止_電灯料金!$B:$B,削除禁止_電灯料金!$E:$E,0),1,"-")</f>
        <v>-</v>
      </c>
      <c r="AS1782" s="143" t="str" cm="1">
        <f t="array" ref="AS1782">_xlfn.IFS($AR1782="-","-",OR($G1782="公衆街路灯A",$G1782="定額電灯"),_xlfn.XLOOKUP(AQ1782,削除禁止_電灯料金!$B:$B,削除禁止_電灯料金!$D:$D,0),1,"-")</f>
        <v>-</v>
      </c>
      <c r="AT1782" s="142">
        <f>IFERROR(IF(OR($G1782="公衆街路灯A",$G1782="定額電灯"),"-",ROUND((_xlfn.XLOOKUP($AQ1782,削除禁止_電灯料金!$B:$B,削除禁止_電灯料金!$E:$E)*AM1782/1000*$K1782*$L1782/12),2)),"-")</f>
        <v>0</v>
      </c>
      <c r="AU1782" s="143">
        <f>IFERROR(IF(OR($G1782="公衆街路灯A",$G1782="定額電灯"),"-",ROUND((AM1782/1000*$K1782*$L1782/12)*_xlfn.XLOOKUP($A1782,削除禁止_電灯料金!K:K,削除禁止_電灯料金!M:M,"-"),2)),"-")</f>
        <v>0</v>
      </c>
      <c r="AV1782" s="144">
        <f>IFERROR(IF(OR($G1782="公衆街路灯A",$G1782="定額電灯"),ROUND((((AR1782+AS1782)*AN1782))*12*_xlfn.XLOOKUP($A1782,削除禁止_電灯料金!K:K,削除禁止_電灯料金!N:N),0),ROUND((AT1782+AU1782)*AN1782*12*_xlfn.XLOOKUP($A1782,削除禁止_電灯料金!K:K,削除禁止_電灯料金!N:N),0)),0)</f>
        <v>0</v>
      </c>
      <c r="AW1782" s="145"/>
    </row>
    <row r="1783" spans="1:49" ht="30" customHeight="1">
      <c r="A1783" s="1">
        <v>36</v>
      </c>
      <c r="B1783" s="319" t="s">
        <v>1721</v>
      </c>
      <c r="C1783" s="42"/>
      <c r="D1783" s="146" t="s">
        <v>1726</v>
      </c>
      <c r="E1783" s="147" t="s">
        <v>71</v>
      </c>
      <c r="F1783" s="148" t="s">
        <v>1724</v>
      </c>
      <c r="G1783" s="148" t="s">
        <v>73</v>
      </c>
      <c r="H1783" s="149"/>
      <c r="I1783" s="150"/>
      <c r="J1783" s="151"/>
      <c r="K1783" s="213">
        <v>24</v>
      </c>
      <c r="L1783" s="214">
        <v>361</v>
      </c>
      <c r="M1783" s="154" t="s">
        <v>1727</v>
      </c>
      <c r="N1783" s="119" t="s">
        <v>110</v>
      </c>
      <c r="O1783" s="120">
        <v>1</v>
      </c>
      <c r="P1783" s="155" t="s">
        <v>227</v>
      </c>
      <c r="Q1783" s="155">
        <v>0</v>
      </c>
      <c r="R1783" s="155" t="s">
        <v>359</v>
      </c>
      <c r="S1783" s="156">
        <v>0</v>
      </c>
      <c r="T1783" s="156">
        <v>0</v>
      </c>
      <c r="U1783" s="156">
        <v>0</v>
      </c>
      <c r="V1783" s="157">
        <v>0</v>
      </c>
      <c r="W1783" s="158">
        <v>47</v>
      </c>
      <c r="X1783" s="159">
        <v>1</v>
      </c>
      <c r="Y1783" s="160">
        <v>1</v>
      </c>
      <c r="Z1783" s="161">
        <f t="shared" si="511"/>
        <v>33.933999999999997</v>
      </c>
      <c r="AA1783" s="155">
        <v>0</v>
      </c>
      <c r="AB1783" s="162" t="s">
        <v>80</v>
      </c>
      <c r="AC1783" s="163" t="s">
        <v>56</v>
      </c>
      <c r="AD1783" s="164" t="s">
        <v>56</v>
      </c>
      <c r="AE1783" s="163" t="s">
        <v>56</v>
      </c>
      <c r="AF1783" s="164">
        <f t="shared" si="512"/>
        <v>1018.02</v>
      </c>
      <c r="AG1783" s="165">
        <f t="shared" si="513"/>
        <v>122162.4</v>
      </c>
      <c r="AH1783" s="166" t="s">
        <v>113</v>
      </c>
      <c r="AI1783" s="167"/>
      <c r="AJ1783" s="168"/>
      <c r="AK1783" s="169"/>
      <c r="AL1783" s="170"/>
      <c r="AM1783" s="171"/>
      <c r="AN1783" s="172"/>
      <c r="AO1783" s="173">
        <f t="shared" si="514"/>
        <v>0</v>
      </c>
      <c r="AP1783" s="174" t="s">
        <v>82</v>
      </c>
      <c r="AQ1783" s="175" t="str" cm="1">
        <f t="array" ref="AQ1783">_xlfn.IFS(OR($G1783="公衆街路灯A",$G1783="定額電灯"),$G1783&amp;AP1783,COUNTIF(G1783,"*従量電灯*"),G1783,1,"-")</f>
        <v>従量電灯</v>
      </c>
      <c r="AR1783" s="176" t="str" cm="1">
        <f t="array" ref="AR1783">_xlfn.IFS($AN1783=0,"-",OR($AH1783="対象外",$AH1783="-"),"-",OR($G1783="公衆街路灯A",$G1783="定額電灯"),_xlfn.XLOOKUP($AQ1783,削除禁止_電灯料金!$B:$B,削除禁止_電灯料金!$E:$E,0),1,"-")</f>
        <v>-</v>
      </c>
      <c r="AS1783" s="177" t="str" cm="1">
        <f t="array" ref="AS1783">_xlfn.IFS($AR1783="-","-",OR($G1783="公衆街路灯A",$G1783="定額電灯"),_xlfn.XLOOKUP(AQ1783,削除禁止_電灯料金!$B:$B,削除禁止_電灯料金!$D:$D,0),1,"-")</f>
        <v>-</v>
      </c>
      <c r="AT1783" s="176">
        <f>IFERROR(IF(OR($G1783="公衆街路灯A",$G1783="定額電灯"),"-",ROUND((_xlfn.XLOOKUP($AQ1783,削除禁止_電灯料金!$B:$B,削除禁止_電灯料金!$E:$E)*AM1783/1000*$K1783*$L1783/12),2)),"-")</f>
        <v>0</v>
      </c>
      <c r="AU1783" s="177">
        <f>IFERROR(IF(OR($G1783="公衆街路灯A",$G1783="定額電灯"),"-",ROUND((AM1783/1000*$K1783*$L1783/12)*_xlfn.XLOOKUP($A1783,削除禁止_電灯料金!K:K,削除禁止_電灯料金!M:M,"-"),2)),"-")</f>
        <v>0</v>
      </c>
      <c r="AV1783" s="178">
        <f>IFERROR(IF(OR($G1783="公衆街路灯A",$G1783="定額電灯"),ROUND((((AR1783+AS1783)*AN1783))*12*_xlfn.XLOOKUP($A1783,削除禁止_電灯料金!K:K,削除禁止_電灯料金!N:N),0),ROUND((AT1783+AU1783)*AN1783*12*_xlfn.XLOOKUP($A1783,削除禁止_電灯料金!K:K,削除禁止_電灯料金!N:N),0)),0)</f>
        <v>0</v>
      </c>
      <c r="AW1783" s="145"/>
    </row>
    <row r="1784" spans="1:49" ht="30" customHeight="1">
      <c r="A1784" s="1">
        <v>36</v>
      </c>
      <c r="B1784" s="319" t="s">
        <v>1721</v>
      </c>
      <c r="C1784" s="42"/>
      <c r="D1784" s="146" t="s">
        <v>1726</v>
      </c>
      <c r="E1784" s="147" t="s">
        <v>71</v>
      </c>
      <c r="F1784" s="148" t="s">
        <v>1724</v>
      </c>
      <c r="G1784" s="148" t="s">
        <v>73</v>
      </c>
      <c r="H1784" s="149" t="s">
        <v>1556</v>
      </c>
      <c r="I1784" s="150"/>
      <c r="J1784" s="151"/>
      <c r="K1784" s="213">
        <v>24</v>
      </c>
      <c r="L1784" s="214">
        <v>361</v>
      </c>
      <c r="M1784" s="154" t="s">
        <v>1728</v>
      </c>
      <c r="N1784" s="119" t="s">
        <v>1637</v>
      </c>
      <c r="O1784" s="120">
        <v>1</v>
      </c>
      <c r="P1784" s="155" t="s">
        <v>135</v>
      </c>
      <c r="Q1784" s="155">
        <v>0</v>
      </c>
      <c r="R1784" s="155">
        <v>0</v>
      </c>
      <c r="S1784" s="156" t="s">
        <v>143</v>
      </c>
      <c r="T1784" s="156">
        <v>0</v>
      </c>
      <c r="U1784" s="156">
        <v>0</v>
      </c>
      <c r="V1784" s="157">
        <v>0</v>
      </c>
      <c r="W1784" s="158">
        <v>28</v>
      </c>
      <c r="X1784" s="159">
        <v>1</v>
      </c>
      <c r="Y1784" s="160">
        <v>1</v>
      </c>
      <c r="Z1784" s="161">
        <f t="shared" si="511"/>
        <v>20.216000000000001</v>
      </c>
      <c r="AA1784" s="155">
        <v>0</v>
      </c>
      <c r="AB1784" s="162" t="s">
        <v>80</v>
      </c>
      <c r="AC1784" s="163" t="s">
        <v>56</v>
      </c>
      <c r="AD1784" s="164" t="s">
        <v>56</v>
      </c>
      <c r="AE1784" s="163" t="s">
        <v>56</v>
      </c>
      <c r="AF1784" s="164">
        <f t="shared" si="512"/>
        <v>606.48</v>
      </c>
      <c r="AG1784" s="165">
        <f t="shared" si="513"/>
        <v>72777.600000000006</v>
      </c>
      <c r="AH1784" s="166" t="s">
        <v>81</v>
      </c>
      <c r="AI1784" s="167"/>
      <c r="AJ1784" s="168"/>
      <c r="AK1784" s="169"/>
      <c r="AL1784" s="170"/>
      <c r="AM1784" s="171"/>
      <c r="AN1784" s="172"/>
      <c r="AO1784" s="173">
        <f t="shared" si="514"/>
        <v>0</v>
      </c>
      <c r="AP1784" s="174" t="s">
        <v>82</v>
      </c>
      <c r="AQ1784" s="175" t="str" cm="1">
        <f t="array" ref="AQ1784">_xlfn.IFS(OR($G1784="公衆街路灯A",$G1784="定額電灯"),$G1784&amp;AP1784,COUNTIF(G1784,"*従量電灯*"),G1784,1,"-")</f>
        <v>従量電灯</v>
      </c>
      <c r="AR1784" s="176" t="str" cm="1">
        <f t="array" ref="AR1784">_xlfn.IFS($AN1784=0,"-",OR($AH1784="対象外",$AH1784="-"),"-",OR($G1784="公衆街路灯A",$G1784="定額電灯"),_xlfn.XLOOKUP($AQ1784,削除禁止_電灯料金!$B:$B,削除禁止_電灯料金!$E:$E,0),1,"-")</f>
        <v>-</v>
      </c>
      <c r="AS1784" s="177" t="str" cm="1">
        <f t="array" ref="AS1784">_xlfn.IFS($AR1784="-","-",OR($G1784="公衆街路灯A",$G1784="定額電灯"),_xlfn.XLOOKUP(AQ1784,削除禁止_電灯料金!$B:$B,削除禁止_電灯料金!$D:$D,0),1,"-")</f>
        <v>-</v>
      </c>
      <c r="AT1784" s="176">
        <f>IFERROR(IF(OR($G1784="公衆街路灯A",$G1784="定額電灯"),"-",ROUND((_xlfn.XLOOKUP($AQ1784,削除禁止_電灯料金!$B:$B,削除禁止_電灯料金!$E:$E)*AM1784/1000*$K1784*$L1784/12),2)),"-")</f>
        <v>0</v>
      </c>
      <c r="AU1784" s="177">
        <f>IFERROR(IF(OR($G1784="公衆街路灯A",$G1784="定額電灯"),"-",ROUND((AM1784/1000*$K1784*$L1784/12)*_xlfn.XLOOKUP($A1784,削除禁止_電灯料金!K:K,削除禁止_電灯料金!M:M,"-"),2)),"-")</f>
        <v>0</v>
      </c>
      <c r="AV1784" s="178">
        <f>IFERROR(IF(OR($G1784="公衆街路灯A",$G1784="定額電灯"),ROUND((((AR1784+AS1784)*AN1784))*12*_xlfn.XLOOKUP($A1784,削除禁止_電灯料金!K:K,削除禁止_電灯料金!N:N),0),ROUND((AT1784+AU1784)*AN1784*12*_xlfn.XLOOKUP($A1784,削除禁止_電灯料金!K:K,削除禁止_電灯料金!N:N),0)),0)</f>
        <v>0</v>
      </c>
      <c r="AW1784" s="145"/>
    </row>
    <row r="1785" spans="1:49" ht="30" customHeight="1">
      <c r="A1785" s="1">
        <v>36</v>
      </c>
      <c r="B1785" s="319" t="s">
        <v>1721</v>
      </c>
      <c r="C1785" s="42"/>
      <c r="D1785" s="146" t="s">
        <v>1726</v>
      </c>
      <c r="E1785" s="147" t="s">
        <v>71</v>
      </c>
      <c r="F1785" s="148" t="s">
        <v>1729</v>
      </c>
      <c r="G1785" s="148" t="s">
        <v>73</v>
      </c>
      <c r="H1785" s="149"/>
      <c r="I1785" s="150"/>
      <c r="J1785" s="151"/>
      <c r="K1785" s="213">
        <v>24</v>
      </c>
      <c r="L1785" s="214">
        <v>361</v>
      </c>
      <c r="M1785" s="154" t="s">
        <v>1730</v>
      </c>
      <c r="N1785" s="119" t="s">
        <v>172</v>
      </c>
      <c r="O1785" s="120">
        <v>1</v>
      </c>
      <c r="P1785" s="155" t="s">
        <v>227</v>
      </c>
      <c r="Q1785" s="155">
        <v>0</v>
      </c>
      <c r="R1785" s="155">
        <v>0</v>
      </c>
      <c r="S1785" s="156" t="s">
        <v>211</v>
      </c>
      <c r="T1785" s="156">
        <v>0</v>
      </c>
      <c r="U1785" s="156" t="s">
        <v>1731</v>
      </c>
      <c r="V1785" s="157">
        <v>0</v>
      </c>
      <c r="W1785" s="158">
        <v>47</v>
      </c>
      <c r="X1785" s="159">
        <v>1</v>
      </c>
      <c r="Y1785" s="160">
        <v>1</v>
      </c>
      <c r="Z1785" s="161">
        <f t="shared" si="511"/>
        <v>33.933999999999997</v>
      </c>
      <c r="AA1785" s="155">
        <v>0</v>
      </c>
      <c r="AB1785" s="162" t="s">
        <v>80</v>
      </c>
      <c r="AC1785" s="163" t="s">
        <v>56</v>
      </c>
      <c r="AD1785" s="164" t="s">
        <v>56</v>
      </c>
      <c r="AE1785" s="163" t="s">
        <v>56</v>
      </c>
      <c r="AF1785" s="164">
        <f t="shared" si="512"/>
        <v>1018.02</v>
      </c>
      <c r="AG1785" s="165">
        <f t="shared" si="513"/>
        <v>122162.4</v>
      </c>
      <c r="AH1785" s="166" t="s">
        <v>113</v>
      </c>
      <c r="AI1785" s="167"/>
      <c r="AJ1785" s="168"/>
      <c r="AK1785" s="169"/>
      <c r="AL1785" s="170"/>
      <c r="AM1785" s="171"/>
      <c r="AN1785" s="172"/>
      <c r="AO1785" s="173">
        <f t="shared" si="514"/>
        <v>0</v>
      </c>
      <c r="AP1785" s="174" t="s">
        <v>82</v>
      </c>
      <c r="AQ1785" s="175" t="str" cm="1">
        <f t="array" ref="AQ1785">_xlfn.IFS(OR($G1785="公衆街路灯A",$G1785="定額電灯"),$G1785&amp;AP1785,COUNTIF(G1785,"*従量電灯*"),G1785,1,"-")</f>
        <v>従量電灯</v>
      </c>
      <c r="AR1785" s="176" t="str" cm="1">
        <f t="array" ref="AR1785">_xlfn.IFS($AN1785=0,"-",OR($AH1785="対象外",$AH1785="-"),"-",OR($G1785="公衆街路灯A",$G1785="定額電灯"),_xlfn.XLOOKUP($AQ1785,削除禁止_電灯料金!$B:$B,削除禁止_電灯料金!$E:$E,0),1,"-")</f>
        <v>-</v>
      </c>
      <c r="AS1785" s="177" t="str" cm="1">
        <f t="array" ref="AS1785">_xlfn.IFS($AR1785="-","-",OR($G1785="公衆街路灯A",$G1785="定額電灯"),_xlfn.XLOOKUP(AQ1785,削除禁止_電灯料金!$B:$B,削除禁止_電灯料金!$D:$D,0),1,"-")</f>
        <v>-</v>
      </c>
      <c r="AT1785" s="176">
        <f>IFERROR(IF(OR($G1785="公衆街路灯A",$G1785="定額電灯"),"-",ROUND((_xlfn.XLOOKUP($AQ1785,削除禁止_電灯料金!$B:$B,削除禁止_電灯料金!$E:$E)*AM1785/1000*$K1785*$L1785/12),2)),"-")</f>
        <v>0</v>
      </c>
      <c r="AU1785" s="177">
        <f>IFERROR(IF(OR($G1785="公衆街路灯A",$G1785="定額電灯"),"-",ROUND((AM1785/1000*$K1785*$L1785/12)*_xlfn.XLOOKUP($A1785,削除禁止_電灯料金!K:K,削除禁止_電灯料金!M:M,"-"),2)),"-")</f>
        <v>0</v>
      </c>
      <c r="AV1785" s="178">
        <f>IFERROR(IF(OR($G1785="公衆街路灯A",$G1785="定額電灯"),ROUND((((AR1785+AS1785)*AN1785))*12*_xlfn.XLOOKUP($A1785,削除禁止_電灯料金!K:K,削除禁止_電灯料金!N:N),0),ROUND((AT1785+AU1785)*AN1785*12*_xlfn.XLOOKUP($A1785,削除禁止_電灯料金!K:K,削除禁止_電灯料金!N:N),0)),0)</f>
        <v>0</v>
      </c>
      <c r="AW1785" s="145"/>
    </row>
    <row r="1786" spans="1:49" ht="30" customHeight="1">
      <c r="A1786" s="1">
        <v>36</v>
      </c>
      <c r="B1786" s="319" t="s">
        <v>1721</v>
      </c>
      <c r="C1786" s="42"/>
      <c r="D1786" s="146" t="s">
        <v>1726</v>
      </c>
      <c r="E1786" s="147" t="s">
        <v>71</v>
      </c>
      <c r="F1786" s="148" t="s">
        <v>1732</v>
      </c>
      <c r="G1786" s="148" t="s">
        <v>73</v>
      </c>
      <c r="H1786" s="149" t="s">
        <v>1669</v>
      </c>
      <c r="I1786" s="150"/>
      <c r="J1786" s="151"/>
      <c r="K1786" s="213">
        <v>24</v>
      </c>
      <c r="L1786" s="214">
        <v>361</v>
      </c>
      <c r="M1786" s="154" t="s">
        <v>1733</v>
      </c>
      <c r="N1786" s="119" t="s">
        <v>331</v>
      </c>
      <c r="O1786" s="120">
        <v>1</v>
      </c>
      <c r="P1786" s="155" t="s">
        <v>227</v>
      </c>
      <c r="Q1786" s="155">
        <v>0</v>
      </c>
      <c r="R1786" s="155">
        <v>0</v>
      </c>
      <c r="S1786" s="156" t="s">
        <v>211</v>
      </c>
      <c r="T1786" s="156">
        <v>0</v>
      </c>
      <c r="U1786" s="156">
        <v>0</v>
      </c>
      <c r="V1786" s="157">
        <v>0</v>
      </c>
      <c r="W1786" s="158">
        <v>47</v>
      </c>
      <c r="X1786" s="159">
        <v>42</v>
      </c>
      <c r="Y1786" s="160">
        <v>42</v>
      </c>
      <c r="Z1786" s="161">
        <f t="shared" si="511"/>
        <v>1425.2280000000001</v>
      </c>
      <c r="AA1786" s="155">
        <v>0</v>
      </c>
      <c r="AB1786" s="162" t="s">
        <v>80</v>
      </c>
      <c r="AC1786" s="163" t="s">
        <v>56</v>
      </c>
      <c r="AD1786" s="164" t="s">
        <v>56</v>
      </c>
      <c r="AE1786" s="163" t="s">
        <v>56</v>
      </c>
      <c r="AF1786" s="164">
        <f t="shared" si="512"/>
        <v>1018.0200000000001</v>
      </c>
      <c r="AG1786" s="165">
        <f t="shared" si="513"/>
        <v>5130820.8000000007</v>
      </c>
      <c r="AH1786" s="166" t="s">
        <v>81</v>
      </c>
      <c r="AI1786" s="167"/>
      <c r="AJ1786" s="168"/>
      <c r="AK1786" s="169"/>
      <c r="AL1786" s="170"/>
      <c r="AM1786" s="171"/>
      <c r="AN1786" s="172"/>
      <c r="AO1786" s="173">
        <f t="shared" si="514"/>
        <v>0</v>
      </c>
      <c r="AP1786" s="174" t="s">
        <v>82</v>
      </c>
      <c r="AQ1786" s="175" t="str" cm="1">
        <f t="array" ref="AQ1786">_xlfn.IFS(OR($G1786="公衆街路灯A",$G1786="定額電灯"),$G1786&amp;AP1786,COUNTIF(G1786,"*従量電灯*"),G1786,1,"-")</f>
        <v>従量電灯</v>
      </c>
      <c r="AR1786" s="176" t="str" cm="1">
        <f t="array" ref="AR1786">_xlfn.IFS($AN1786=0,"-",OR($AH1786="対象外",$AH1786="-"),"-",OR($G1786="公衆街路灯A",$G1786="定額電灯"),_xlfn.XLOOKUP($AQ1786,削除禁止_電灯料金!$B:$B,削除禁止_電灯料金!$E:$E,0),1,"-")</f>
        <v>-</v>
      </c>
      <c r="AS1786" s="177" t="str" cm="1">
        <f t="array" ref="AS1786">_xlfn.IFS($AR1786="-","-",OR($G1786="公衆街路灯A",$G1786="定額電灯"),_xlfn.XLOOKUP(AQ1786,削除禁止_電灯料金!$B:$B,削除禁止_電灯料金!$D:$D,0),1,"-")</f>
        <v>-</v>
      </c>
      <c r="AT1786" s="176">
        <f>IFERROR(IF(OR($G1786="公衆街路灯A",$G1786="定額電灯"),"-",ROUND((_xlfn.XLOOKUP($AQ1786,削除禁止_電灯料金!$B:$B,削除禁止_電灯料金!$E:$E)*AM1786/1000*$K1786*$L1786/12),2)),"-")</f>
        <v>0</v>
      </c>
      <c r="AU1786" s="177">
        <f>IFERROR(IF(OR($G1786="公衆街路灯A",$G1786="定額電灯"),"-",ROUND((AM1786/1000*$K1786*$L1786/12)*_xlfn.XLOOKUP($A1786,削除禁止_電灯料金!K:K,削除禁止_電灯料金!M:M,"-"),2)),"-")</f>
        <v>0</v>
      </c>
      <c r="AV1786" s="178">
        <f>IFERROR(IF(OR($G1786="公衆街路灯A",$G1786="定額電灯"),ROUND((((AR1786+AS1786)*AN1786))*12*_xlfn.XLOOKUP($A1786,削除禁止_電灯料金!K:K,削除禁止_電灯料金!N:N),0),ROUND((AT1786+AU1786)*AN1786*12*_xlfn.XLOOKUP($A1786,削除禁止_電灯料金!K:K,削除禁止_電灯料金!N:N),0)),0)</f>
        <v>0</v>
      </c>
      <c r="AW1786" s="145"/>
    </row>
    <row r="1787" spans="1:49" ht="30" customHeight="1">
      <c r="A1787" s="1">
        <v>36</v>
      </c>
      <c r="B1787" s="319" t="s">
        <v>1721</v>
      </c>
      <c r="C1787" s="42"/>
      <c r="D1787" s="146" t="s">
        <v>1726</v>
      </c>
      <c r="E1787" s="147" t="s">
        <v>71</v>
      </c>
      <c r="F1787" s="148" t="s">
        <v>1734</v>
      </c>
      <c r="G1787" s="148" t="s">
        <v>73</v>
      </c>
      <c r="H1787" s="149"/>
      <c r="I1787" s="150"/>
      <c r="J1787" s="151"/>
      <c r="K1787" s="213">
        <v>24</v>
      </c>
      <c r="L1787" s="214">
        <v>365</v>
      </c>
      <c r="M1787" s="154" t="s">
        <v>1735</v>
      </c>
      <c r="N1787" s="119" t="s">
        <v>86</v>
      </c>
      <c r="O1787" s="120">
        <v>1</v>
      </c>
      <c r="P1787" s="155" t="s">
        <v>87</v>
      </c>
      <c r="Q1787" s="155">
        <v>0</v>
      </c>
      <c r="R1787" s="155" t="s">
        <v>1736</v>
      </c>
      <c r="S1787" s="156">
        <v>0</v>
      </c>
      <c r="T1787" s="156">
        <v>0</v>
      </c>
      <c r="U1787" s="156">
        <v>0</v>
      </c>
      <c r="V1787" s="157" t="s">
        <v>90</v>
      </c>
      <c r="W1787" s="158">
        <v>2.7</v>
      </c>
      <c r="X1787" s="159">
        <v>8</v>
      </c>
      <c r="Y1787" s="160">
        <v>8</v>
      </c>
      <c r="Z1787" s="161">
        <f t="shared" si="511"/>
        <v>15.768000000000001</v>
      </c>
      <c r="AA1787" s="155">
        <v>0</v>
      </c>
      <c r="AB1787" s="162" t="s">
        <v>80</v>
      </c>
      <c r="AC1787" s="163" t="s">
        <v>56</v>
      </c>
      <c r="AD1787" s="164" t="s">
        <v>56</v>
      </c>
      <c r="AE1787" s="163" t="s">
        <v>56</v>
      </c>
      <c r="AF1787" s="164">
        <f t="shared" si="512"/>
        <v>59.13</v>
      </c>
      <c r="AG1787" s="165">
        <f t="shared" si="513"/>
        <v>56764.800000000003</v>
      </c>
      <c r="AH1787" s="166" t="s">
        <v>81</v>
      </c>
      <c r="AI1787" s="167"/>
      <c r="AJ1787" s="168"/>
      <c r="AK1787" s="169"/>
      <c r="AL1787" s="170"/>
      <c r="AM1787" s="171"/>
      <c r="AN1787" s="172"/>
      <c r="AO1787" s="173">
        <f t="shared" si="514"/>
        <v>0</v>
      </c>
      <c r="AP1787" s="174" t="s">
        <v>82</v>
      </c>
      <c r="AQ1787" s="175" t="str" cm="1">
        <f t="array" ref="AQ1787">_xlfn.IFS(OR($G1787="公衆街路灯A",$G1787="定額電灯"),$G1787&amp;AP1787,COUNTIF(G1787,"*従量電灯*"),G1787,1,"-")</f>
        <v>従量電灯</v>
      </c>
      <c r="AR1787" s="176" t="str" cm="1">
        <f t="array" ref="AR1787">_xlfn.IFS($AN1787=0,"-",OR($AH1787="対象外",$AH1787="-"),"-",OR($G1787="公衆街路灯A",$G1787="定額電灯"),_xlfn.XLOOKUP($AQ1787,削除禁止_電灯料金!$B:$B,削除禁止_電灯料金!$E:$E,0),1,"-")</f>
        <v>-</v>
      </c>
      <c r="AS1787" s="177" t="str" cm="1">
        <f t="array" ref="AS1787">_xlfn.IFS($AR1787="-","-",OR($G1787="公衆街路灯A",$G1787="定額電灯"),_xlfn.XLOOKUP(AQ1787,削除禁止_電灯料金!$B:$B,削除禁止_電灯料金!$D:$D,0),1,"-")</f>
        <v>-</v>
      </c>
      <c r="AT1787" s="176">
        <f>IFERROR(IF(OR($G1787="公衆街路灯A",$G1787="定額電灯"),"-",ROUND((_xlfn.XLOOKUP($AQ1787,削除禁止_電灯料金!$B:$B,削除禁止_電灯料金!$E:$E)*AM1787/1000*$K1787*$L1787/12),2)),"-")</f>
        <v>0</v>
      </c>
      <c r="AU1787" s="177">
        <f>IFERROR(IF(OR($G1787="公衆街路灯A",$G1787="定額電灯"),"-",ROUND((AM1787/1000*$K1787*$L1787/12)*_xlfn.XLOOKUP($A1787,削除禁止_電灯料金!K:K,削除禁止_電灯料金!M:M,"-"),2)),"-")</f>
        <v>0</v>
      </c>
      <c r="AV1787" s="178">
        <f>IFERROR(IF(OR($G1787="公衆街路灯A",$G1787="定額電灯"),ROUND((((AR1787+AS1787)*AN1787))*12*_xlfn.XLOOKUP($A1787,削除禁止_電灯料金!K:K,削除禁止_電灯料金!N:N),0),ROUND((AT1787+AU1787)*AN1787*12*_xlfn.XLOOKUP($A1787,削除禁止_電灯料金!K:K,削除禁止_電灯料金!N:N),0)),0)</f>
        <v>0</v>
      </c>
      <c r="AW1787" s="145"/>
    </row>
    <row r="1788" spans="1:49" ht="30" customHeight="1">
      <c r="A1788" s="1">
        <v>36</v>
      </c>
      <c r="B1788" s="319" t="s">
        <v>1721</v>
      </c>
      <c r="C1788" s="42"/>
      <c r="D1788" s="146" t="s">
        <v>1726</v>
      </c>
      <c r="E1788" s="147" t="s">
        <v>71</v>
      </c>
      <c r="F1788" s="148" t="s">
        <v>1734</v>
      </c>
      <c r="G1788" s="148" t="s">
        <v>73</v>
      </c>
      <c r="H1788" s="149"/>
      <c r="I1788" s="150"/>
      <c r="J1788" s="151"/>
      <c r="K1788" s="213">
        <v>24</v>
      </c>
      <c r="L1788" s="214">
        <v>365</v>
      </c>
      <c r="M1788" s="154" t="s">
        <v>1737</v>
      </c>
      <c r="N1788" s="119" t="s">
        <v>86</v>
      </c>
      <c r="O1788" s="120">
        <v>1</v>
      </c>
      <c r="P1788" s="155" t="s">
        <v>189</v>
      </c>
      <c r="Q1788" s="155">
        <v>0</v>
      </c>
      <c r="R1788" s="155" t="s">
        <v>1736</v>
      </c>
      <c r="S1788" s="156">
        <v>0</v>
      </c>
      <c r="T1788" s="156">
        <v>0</v>
      </c>
      <c r="U1788" s="156">
        <v>0</v>
      </c>
      <c r="V1788" s="157" t="s">
        <v>90</v>
      </c>
      <c r="W1788" s="158">
        <v>3.8</v>
      </c>
      <c r="X1788" s="159">
        <v>10</v>
      </c>
      <c r="Y1788" s="160">
        <v>10</v>
      </c>
      <c r="Z1788" s="161">
        <f t="shared" si="511"/>
        <v>27.74</v>
      </c>
      <c r="AA1788" s="155">
        <v>0</v>
      </c>
      <c r="AB1788" s="162" t="s">
        <v>80</v>
      </c>
      <c r="AC1788" s="163" t="s">
        <v>56</v>
      </c>
      <c r="AD1788" s="164" t="s">
        <v>56</v>
      </c>
      <c r="AE1788" s="163" t="s">
        <v>56</v>
      </c>
      <c r="AF1788" s="164">
        <f t="shared" si="512"/>
        <v>83.22</v>
      </c>
      <c r="AG1788" s="165">
        <f t="shared" si="513"/>
        <v>99864</v>
      </c>
      <c r="AH1788" s="166" t="s">
        <v>81</v>
      </c>
      <c r="AI1788" s="167"/>
      <c r="AJ1788" s="168"/>
      <c r="AK1788" s="169"/>
      <c r="AL1788" s="170"/>
      <c r="AM1788" s="171"/>
      <c r="AN1788" s="172"/>
      <c r="AO1788" s="173">
        <f t="shared" si="514"/>
        <v>0</v>
      </c>
      <c r="AP1788" s="174" t="s">
        <v>82</v>
      </c>
      <c r="AQ1788" s="175" t="str" cm="1">
        <f t="array" ref="AQ1788">_xlfn.IFS(OR($G1788="公衆街路灯A",$G1788="定額電灯"),$G1788&amp;AP1788,COUNTIF(G1788,"*従量電灯*"),G1788,1,"-")</f>
        <v>従量電灯</v>
      </c>
      <c r="AR1788" s="176" t="str" cm="1">
        <f t="array" ref="AR1788">_xlfn.IFS($AN1788=0,"-",OR($AH1788="対象外",$AH1788="-"),"-",OR($G1788="公衆街路灯A",$G1788="定額電灯"),_xlfn.XLOOKUP($AQ1788,削除禁止_電灯料金!$B:$B,削除禁止_電灯料金!$E:$E,0),1,"-")</f>
        <v>-</v>
      </c>
      <c r="AS1788" s="177" t="str" cm="1">
        <f t="array" ref="AS1788">_xlfn.IFS($AR1788="-","-",OR($G1788="公衆街路灯A",$G1788="定額電灯"),_xlfn.XLOOKUP(AQ1788,削除禁止_電灯料金!$B:$B,削除禁止_電灯料金!$D:$D,0),1,"-")</f>
        <v>-</v>
      </c>
      <c r="AT1788" s="176">
        <f>IFERROR(IF(OR($G1788="公衆街路灯A",$G1788="定額電灯"),"-",ROUND((_xlfn.XLOOKUP($AQ1788,削除禁止_電灯料金!$B:$B,削除禁止_電灯料金!$E:$E)*AM1788/1000*$K1788*$L1788/12),2)),"-")</f>
        <v>0</v>
      </c>
      <c r="AU1788" s="177">
        <f>IFERROR(IF(OR($G1788="公衆街路灯A",$G1788="定額電灯"),"-",ROUND((AM1788/1000*$K1788*$L1788/12)*_xlfn.XLOOKUP($A1788,削除禁止_電灯料金!K:K,削除禁止_電灯料金!M:M,"-"),2)),"-")</f>
        <v>0</v>
      </c>
      <c r="AV1788" s="178">
        <f>IFERROR(IF(OR($G1788="公衆街路灯A",$G1788="定額電灯"),ROUND((((AR1788+AS1788)*AN1788))*12*_xlfn.XLOOKUP($A1788,削除禁止_電灯料金!K:K,削除禁止_電灯料金!N:N),0),ROUND((AT1788+AU1788)*AN1788*12*_xlfn.XLOOKUP($A1788,削除禁止_電灯料金!K:K,削除禁止_電灯料金!N:N),0)),0)</f>
        <v>0</v>
      </c>
      <c r="AW1788" s="145"/>
    </row>
    <row r="1789" spans="1:49" ht="30" customHeight="1">
      <c r="A1789" s="1">
        <v>36</v>
      </c>
      <c r="B1789" s="319" t="s">
        <v>1721</v>
      </c>
      <c r="C1789" s="42"/>
      <c r="D1789" s="146" t="s">
        <v>1738</v>
      </c>
      <c r="E1789" s="147" t="s">
        <v>71</v>
      </c>
      <c r="F1789" s="148" t="s">
        <v>1724</v>
      </c>
      <c r="G1789" s="148" t="s">
        <v>73</v>
      </c>
      <c r="H1789" s="149"/>
      <c r="I1789" s="150"/>
      <c r="J1789" s="151"/>
      <c r="K1789" s="213">
        <v>24</v>
      </c>
      <c r="L1789" s="214">
        <v>361</v>
      </c>
      <c r="M1789" s="154" t="s">
        <v>1725</v>
      </c>
      <c r="N1789" s="119" t="s">
        <v>134</v>
      </c>
      <c r="O1789" s="120">
        <v>2</v>
      </c>
      <c r="P1789" s="155" t="s">
        <v>227</v>
      </c>
      <c r="Q1789" s="155">
        <v>0</v>
      </c>
      <c r="R1789" s="155">
        <v>0</v>
      </c>
      <c r="S1789" s="156">
        <v>0</v>
      </c>
      <c r="T1789" s="156">
        <v>0</v>
      </c>
      <c r="U1789" s="156">
        <v>0</v>
      </c>
      <c r="V1789" s="157">
        <v>0</v>
      </c>
      <c r="W1789" s="158">
        <v>47</v>
      </c>
      <c r="X1789" s="159">
        <v>1</v>
      </c>
      <c r="Y1789" s="160">
        <v>2</v>
      </c>
      <c r="Z1789" s="161">
        <f t="shared" si="511"/>
        <v>67.867999999999995</v>
      </c>
      <c r="AA1789" s="155">
        <v>0</v>
      </c>
      <c r="AB1789" s="162" t="s">
        <v>80</v>
      </c>
      <c r="AC1789" s="163" t="s">
        <v>56</v>
      </c>
      <c r="AD1789" s="164" t="s">
        <v>56</v>
      </c>
      <c r="AE1789" s="163" t="s">
        <v>56</v>
      </c>
      <c r="AF1789" s="164">
        <f t="shared" si="512"/>
        <v>1018.02</v>
      </c>
      <c r="AG1789" s="165">
        <f t="shared" si="513"/>
        <v>244324.8</v>
      </c>
      <c r="AH1789" s="166" t="s">
        <v>113</v>
      </c>
      <c r="AI1789" s="167"/>
      <c r="AJ1789" s="168"/>
      <c r="AK1789" s="169"/>
      <c r="AL1789" s="170"/>
      <c r="AM1789" s="171"/>
      <c r="AN1789" s="172"/>
      <c r="AO1789" s="173">
        <f t="shared" si="514"/>
        <v>0</v>
      </c>
      <c r="AP1789" s="174" t="s">
        <v>82</v>
      </c>
      <c r="AQ1789" s="175" t="str" cm="1">
        <f t="array" ref="AQ1789">_xlfn.IFS(OR($G1789="公衆街路灯A",$G1789="定額電灯"),$G1789&amp;AP1789,COUNTIF(G1789,"*従量電灯*"),G1789,1,"-")</f>
        <v>従量電灯</v>
      </c>
      <c r="AR1789" s="176" t="str" cm="1">
        <f t="array" ref="AR1789">_xlfn.IFS($AN1789=0,"-",OR($AH1789="対象外",$AH1789="-"),"-",OR($G1789="公衆街路灯A",$G1789="定額電灯"),_xlfn.XLOOKUP($AQ1789,削除禁止_電灯料金!$B:$B,削除禁止_電灯料金!$E:$E,0),1,"-")</f>
        <v>-</v>
      </c>
      <c r="AS1789" s="177" t="str" cm="1">
        <f t="array" ref="AS1789">_xlfn.IFS($AR1789="-","-",OR($G1789="公衆街路灯A",$G1789="定額電灯"),_xlfn.XLOOKUP(AQ1789,削除禁止_電灯料金!$B:$B,削除禁止_電灯料金!$D:$D,0),1,"-")</f>
        <v>-</v>
      </c>
      <c r="AT1789" s="176">
        <f>IFERROR(IF(OR($G1789="公衆街路灯A",$G1789="定額電灯"),"-",ROUND((_xlfn.XLOOKUP($AQ1789,削除禁止_電灯料金!$B:$B,削除禁止_電灯料金!$E:$E)*AM1789/1000*$K1789*$L1789/12),2)),"-")</f>
        <v>0</v>
      </c>
      <c r="AU1789" s="177">
        <f>IFERROR(IF(OR($G1789="公衆街路灯A",$G1789="定額電灯"),"-",ROUND((AM1789/1000*$K1789*$L1789/12)*_xlfn.XLOOKUP($A1789,削除禁止_電灯料金!K:K,削除禁止_電灯料金!M:M,"-"),2)),"-")</f>
        <v>0</v>
      </c>
      <c r="AV1789" s="178">
        <f>IFERROR(IF(OR($G1789="公衆街路灯A",$G1789="定額電灯"),ROUND((((AR1789+AS1789)*AN1789))*12*_xlfn.XLOOKUP($A1789,削除禁止_電灯料金!K:K,削除禁止_電灯料金!N:N),0),ROUND((AT1789+AU1789)*AN1789*12*_xlfn.XLOOKUP($A1789,削除禁止_電灯料金!K:K,削除禁止_電灯料金!N:N),0)),0)</f>
        <v>0</v>
      </c>
      <c r="AW1789" s="145"/>
    </row>
    <row r="1790" spans="1:49" ht="30" customHeight="1">
      <c r="A1790" s="1">
        <v>36</v>
      </c>
      <c r="B1790" s="319" t="s">
        <v>1721</v>
      </c>
      <c r="C1790" s="42"/>
      <c r="D1790" s="146" t="s">
        <v>1738</v>
      </c>
      <c r="E1790" s="147" t="s">
        <v>71</v>
      </c>
      <c r="F1790" s="148" t="s">
        <v>1732</v>
      </c>
      <c r="G1790" s="148" t="s">
        <v>73</v>
      </c>
      <c r="H1790" s="149" t="s">
        <v>1669</v>
      </c>
      <c r="I1790" s="150"/>
      <c r="J1790" s="151"/>
      <c r="K1790" s="213">
        <v>24</v>
      </c>
      <c r="L1790" s="214">
        <v>361</v>
      </c>
      <c r="M1790" s="154" t="s">
        <v>1733</v>
      </c>
      <c r="N1790" s="119" t="s">
        <v>331</v>
      </c>
      <c r="O1790" s="120">
        <v>1</v>
      </c>
      <c r="P1790" s="155" t="s">
        <v>227</v>
      </c>
      <c r="Q1790" s="155">
        <v>0</v>
      </c>
      <c r="R1790" s="155">
        <v>0</v>
      </c>
      <c r="S1790" s="156" t="s">
        <v>211</v>
      </c>
      <c r="T1790" s="156">
        <v>0</v>
      </c>
      <c r="U1790" s="156">
        <v>0</v>
      </c>
      <c r="V1790" s="157">
        <v>0</v>
      </c>
      <c r="W1790" s="158">
        <v>47</v>
      </c>
      <c r="X1790" s="159">
        <v>7</v>
      </c>
      <c r="Y1790" s="160">
        <v>7</v>
      </c>
      <c r="Z1790" s="161">
        <f t="shared" si="511"/>
        <v>237.53800000000001</v>
      </c>
      <c r="AA1790" s="155">
        <v>0</v>
      </c>
      <c r="AB1790" s="162" t="s">
        <v>80</v>
      </c>
      <c r="AC1790" s="163" t="s">
        <v>56</v>
      </c>
      <c r="AD1790" s="164" t="s">
        <v>56</v>
      </c>
      <c r="AE1790" s="163" t="s">
        <v>56</v>
      </c>
      <c r="AF1790" s="164">
        <f t="shared" si="512"/>
        <v>1018.0200000000001</v>
      </c>
      <c r="AG1790" s="165">
        <f t="shared" si="513"/>
        <v>855136.8</v>
      </c>
      <c r="AH1790" s="166" t="s">
        <v>81</v>
      </c>
      <c r="AI1790" s="167"/>
      <c r="AJ1790" s="168"/>
      <c r="AK1790" s="169"/>
      <c r="AL1790" s="170"/>
      <c r="AM1790" s="171"/>
      <c r="AN1790" s="172"/>
      <c r="AO1790" s="173">
        <f t="shared" si="514"/>
        <v>0</v>
      </c>
      <c r="AP1790" s="174" t="s">
        <v>82</v>
      </c>
      <c r="AQ1790" s="175" t="str" cm="1">
        <f t="array" ref="AQ1790">_xlfn.IFS(OR($G1790="公衆街路灯A",$G1790="定額電灯"),$G1790&amp;AP1790,COUNTIF(G1790,"*従量電灯*"),G1790,1,"-")</f>
        <v>従量電灯</v>
      </c>
      <c r="AR1790" s="176" t="str" cm="1">
        <f t="array" ref="AR1790">_xlfn.IFS($AN1790=0,"-",OR($AH1790="対象外",$AH1790="-"),"-",OR($G1790="公衆街路灯A",$G1790="定額電灯"),_xlfn.XLOOKUP($AQ1790,削除禁止_電灯料金!$B:$B,削除禁止_電灯料金!$E:$E,0),1,"-")</f>
        <v>-</v>
      </c>
      <c r="AS1790" s="177" t="str" cm="1">
        <f t="array" ref="AS1790">_xlfn.IFS($AR1790="-","-",OR($G1790="公衆街路灯A",$G1790="定額電灯"),_xlfn.XLOOKUP(AQ1790,削除禁止_電灯料金!$B:$B,削除禁止_電灯料金!$D:$D,0),1,"-")</f>
        <v>-</v>
      </c>
      <c r="AT1790" s="176">
        <f>IFERROR(IF(OR($G1790="公衆街路灯A",$G1790="定額電灯"),"-",ROUND((_xlfn.XLOOKUP($AQ1790,削除禁止_電灯料金!$B:$B,削除禁止_電灯料金!$E:$E)*AM1790/1000*$K1790*$L1790/12),2)),"-")</f>
        <v>0</v>
      </c>
      <c r="AU1790" s="177">
        <f>IFERROR(IF(OR($G1790="公衆街路灯A",$G1790="定額電灯"),"-",ROUND((AM1790/1000*$K1790*$L1790/12)*_xlfn.XLOOKUP($A1790,削除禁止_電灯料金!K:K,削除禁止_電灯料金!M:M,"-"),2)),"-")</f>
        <v>0</v>
      </c>
      <c r="AV1790" s="178">
        <f>IFERROR(IF(OR($G1790="公衆街路灯A",$G1790="定額電灯"),ROUND((((AR1790+AS1790)*AN1790))*12*_xlfn.XLOOKUP($A1790,削除禁止_電灯料金!K:K,削除禁止_電灯料金!N:N),0),ROUND((AT1790+AU1790)*AN1790*12*_xlfn.XLOOKUP($A1790,削除禁止_電灯料金!K:K,削除禁止_電灯料金!N:N),0)),0)</f>
        <v>0</v>
      </c>
      <c r="AW1790" s="145"/>
    </row>
    <row r="1791" spans="1:49" ht="30" customHeight="1">
      <c r="A1791" s="1">
        <v>36</v>
      </c>
      <c r="B1791" s="319" t="s">
        <v>1721</v>
      </c>
      <c r="C1791" s="42"/>
      <c r="D1791" s="146" t="s">
        <v>1738</v>
      </c>
      <c r="E1791" s="147" t="s">
        <v>71</v>
      </c>
      <c r="F1791" s="148" t="s">
        <v>1732</v>
      </c>
      <c r="G1791" s="148" t="s">
        <v>73</v>
      </c>
      <c r="H1791" s="149"/>
      <c r="I1791" s="150"/>
      <c r="J1791" s="151"/>
      <c r="K1791" s="213">
        <v>24</v>
      </c>
      <c r="L1791" s="214">
        <v>365</v>
      </c>
      <c r="M1791" s="154" t="s">
        <v>1735</v>
      </c>
      <c r="N1791" s="119" t="s">
        <v>86</v>
      </c>
      <c r="O1791" s="120">
        <v>1</v>
      </c>
      <c r="P1791" s="155" t="s">
        <v>87</v>
      </c>
      <c r="Q1791" s="155">
        <v>0</v>
      </c>
      <c r="R1791" s="155" t="s">
        <v>1736</v>
      </c>
      <c r="S1791" s="156">
        <v>0</v>
      </c>
      <c r="T1791" s="156">
        <v>0</v>
      </c>
      <c r="U1791" s="156">
        <v>0</v>
      </c>
      <c r="V1791" s="157" t="s">
        <v>90</v>
      </c>
      <c r="W1791" s="158">
        <v>2.7</v>
      </c>
      <c r="X1791" s="159">
        <v>2</v>
      </c>
      <c r="Y1791" s="160">
        <v>2</v>
      </c>
      <c r="Z1791" s="161">
        <f t="shared" si="511"/>
        <v>3.9420000000000002</v>
      </c>
      <c r="AA1791" s="155">
        <v>0</v>
      </c>
      <c r="AB1791" s="162" t="s">
        <v>80</v>
      </c>
      <c r="AC1791" s="163" t="s">
        <v>56</v>
      </c>
      <c r="AD1791" s="164" t="s">
        <v>56</v>
      </c>
      <c r="AE1791" s="163" t="s">
        <v>56</v>
      </c>
      <c r="AF1791" s="164">
        <f t="shared" si="512"/>
        <v>59.13</v>
      </c>
      <c r="AG1791" s="165">
        <f t="shared" si="513"/>
        <v>14191.2</v>
      </c>
      <c r="AH1791" s="166" t="s">
        <v>81</v>
      </c>
      <c r="AI1791" s="167"/>
      <c r="AJ1791" s="168"/>
      <c r="AK1791" s="169"/>
      <c r="AL1791" s="170"/>
      <c r="AM1791" s="171"/>
      <c r="AN1791" s="172"/>
      <c r="AO1791" s="173">
        <f t="shared" si="514"/>
        <v>0</v>
      </c>
      <c r="AP1791" s="174" t="s">
        <v>82</v>
      </c>
      <c r="AQ1791" s="175" t="str" cm="1">
        <f t="array" ref="AQ1791">_xlfn.IFS(OR($G1791="公衆街路灯A",$G1791="定額電灯"),$G1791&amp;AP1791,COUNTIF(G1791,"*従量電灯*"),G1791,1,"-")</f>
        <v>従量電灯</v>
      </c>
      <c r="AR1791" s="176" t="str" cm="1">
        <f t="array" ref="AR1791">_xlfn.IFS($AN1791=0,"-",OR($AH1791="対象外",$AH1791="-"),"-",OR($G1791="公衆街路灯A",$G1791="定額電灯"),_xlfn.XLOOKUP($AQ1791,削除禁止_電灯料金!$B:$B,削除禁止_電灯料金!$E:$E,0),1,"-")</f>
        <v>-</v>
      </c>
      <c r="AS1791" s="177" t="str" cm="1">
        <f t="array" ref="AS1791">_xlfn.IFS($AR1791="-","-",OR($G1791="公衆街路灯A",$G1791="定額電灯"),_xlfn.XLOOKUP(AQ1791,削除禁止_電灯料金!$B:$B,削除禁止_電灯料金!$D:$D,0),1,"-")</f>
        <v>-</v>
      </c>
      <c r="AT1791" s="176">
        <f>IFERROR(IF(OR($G1791="公衆街路灯A",$G1791="定額電灯"),"-",ROUND((_xlfn.XLOOKUP($AQ1791,削除禁止_電灯料金!$B:$B,削除禁止_電灯料金!$E:$E)*AM1791/1000*$K1791*$L1791/12),2)),"-")</f>
        <v>0</v>
      </c>
      <c r="AU1791" s="177">
        <f>IFERROR(IF(OR($G1791="公衆街路灯A",$G1791="定額電灯"),"-",ROUND((AM1791/1000*$K1791*$L1791/12)*_xlfn.XLOOKUP($A1791,削除禁止_電灯料金!K:K,削除禁止_電灯料金!M:M,"-"),2)),"-")</f>
        <v>0</v>
      </c>
      <c r="AV1791" s="178">
        <f>IFERROR(IF(OR($G1791="公衆街路灯A",$G1791="定額電灯"),ROUND((((AR1791+AS1791)*AN1791))*12*_xlfn.XLOOKUP($A1791,削除禁止_電灯料金!K:K,削除禁止_電灯料金!N:N),0),ROUND((AT1791+AU1791)*AN1791*12*_xlfn.XLOOKUP($A1791,削除禁止_電灯料金!K:K,削除禁止_電灯料金!N:N),0)),0)</f>
        <v>0</v>
      </c>
      <c r="AW1791" s="145"/>
    </row>
    <row r="1792" spans="1:49" ht="30" customHeight="1">
      <c r="A1792" s="1">
        <v>36</v>
      </c>
      <c r="B1792" s="319" t="s">
        <v>1721</v>
      </c>
      <c r="C1792" s="42"/>
      <c r="D1792" s="146" t="s">
        <v>1738</v>
      </c>
      <c r="E1792" s="147" t="s">
        <v>71</v>
      </c>
      <c r="F1792" s="148" t="s">
        <v>1732</v>
      </c>
      <c r="G1792" s="148" t="s">
        <v>73</v>
      </c>
      <c r="H1792" s="149"/>
      <c r="I1792" s="150"/>
      <c r="J1792" s="151"/>
      <c r="K1792" s="213">
        <v>24</v>
      </c>
      <c r="L1792" s="214">
        <v>365</v>
      </c>
      <c r="M1792" s="154" t="s">
        <v>1737</v>
      </c>
      <c r="N1792" s="119" t="s">
        <v>86</v>
      </c>
      <c r="O1792" s="120">
        <v>1</v>
      </c>
      <c r="P1792" s="155" t="s">
        <v>189</v>
      </c>
      <c r="Q1792" s="155">
        <v>0</v>
      </c>
      <c r="R1792" s="155" t="s">
        <v>1736</v>
      </c>
      <c r="S1792" s="156">
        <v>0</v>
      </c>
      <c r="T1792" s="156">
        <v>0</v>
      </c>
      <c r="U1792" s="156">
        <v>0</v>
      </c>
      <c r="V1792" s="157" t="s">
        <v>90</v>
      </c>
      <c r="W1792" s="158">
        <v>3.8</v>
      </c>
      <c r="X1792" s="159">
        <v>3</v>
      </c>
      <c r="Y1792" s="160">
        <v>3</v>
      </c>
      <c r="Z1792" s="161">
        <f t="shared" si="511"/>
        <v>8.3219999999999992</v>
      </c>
      <c r="AA1792" s="155">
        <v>0</v>
      </c>
      <c r="AB1792" s="162" t="s">
        <v>80</v>
      </c>
      <c r="AC1792" s="163" t="s">
        <v>56</v>
      </c>
      <c r="AD1792" s="164" t="s">
        <v>56</v>
      </c>
      <c r="AE1792" s="163" t="s">
        <v>56</v>
      </c>
      <c r="AF1792" s="164">
        <f t="shared" si="512"/>
        <v>83.219999999999985</v>
      </c>
      <c r="AG1792" s="165">
        <f t="shared" si="513"/>
        <v>29959.199999999997</v>
      </c>
      <c r="AH1792" s="166" t="s">
        <v>81</v>
      </c>
      <c r="AI1792" s="167"/>
      <c r="AJ1792" s="168"/>
      <c r="AK1792" s="169"/>
      <c r="AL1792" s="170"/>
      <c r="AM1792" s="171"/>
      <c r="AN1792" s="172"/>
      <c r="AO1792" s="173">
        <f t="shared" si="514"/>
        <v>0</v>
      </c>
      <c r="AP1792" s="174" t="s">
        <v>82</v>
      </c>
      <c r="AQ1792" s="175" t="str" cm="1">
        <f t="array" ref="AQ1792">_xlfn.IFS(OR($G1792="公衆街路灯A",$G1792="定額電灯"),$G1792&amp;AP1792,COUNTIF(G1792,"*従量電灯*"),G1792,1,"-")</f>
        <v>従量電灯</v>
      </c>
      <c r="AR1792" s="176" t="str" cm="1">
        <f t="array" ref="AR1792">_xlfn.IFS($AN1792=0,"-",OR($AH1792="対象外",$AH1792="-"),"-",OR($G1792="公衆街路灯A",$G1792="定額電灯"),_xlfn.XLOOKUP($AQ1792,削除禁止_電灯料金!$B:$B,削除禁止_電灯料金!$E:$E,0),1,"-")</f>
        <v>-</v>
      </c>
      <c r="AS1792" s="177" t="str" cm="1">
        <f t="array" ref="AS1792">_xlfn.IFS($AR1792="-","-",OR($G1792="公衆街路灯A",$G1792="定額電灯"),_xlfn.XLOOKUP(AQ1792,削除禁止_電灯料金!$B:$B,削除禁止_電灯料金!$D:$D,0),1,"-")</f>
        <v>-</v>
      </c>
      <c r="AT1792" s="176">
        <f>IFERROR(IF(OR($G1792="公衆街路灯A",$G1792="定額電灯"),"-",ROUND((_xlfn.XLOOKUP($AQ1792,削除禁止_電灯料金!$B:$B,削除禁止_電灯料金!$E:$E)*AM1792/1000*$K1792*$L1792/12),2)),"-")</f>
        <v>0</v>
      </c>
      <c r="AU1792" s="177">
        <f>IFERROR(IF(OR($G1792="公衆街路灯A",$G1792="定額電灯"),"-",ROUND((AM1792/1000*$K1792*$L1792/12)*_xlfn.XLOOKUP($A1792,削除禁止_電灯料金!K:K,削除禁止_電灯料金!M:M,"-"),2)),"-")</f>
        <v>0</v>
      </c>
      <c r="AV1792" s="178">
        <f>IFERROR(IF(OR($G1792="公衆街路灯A",$G1792="定額電灯"),ROUND((((AR1792+AS1792)*AN1792))*12*_xlfn.XLOOKUP($A1792,削除禁止_電灯料金!K:K,削除禁止_電灯料金!N:N),0),ROUND((AT1792+AU1792)*AN1792*12*_xlfn.XLOOKUP($A1792,削除禁止_電灯料金!K:K,削除禁止_電灯料金!N:N),0)),0)</f>
        <v>0</v>
      </c>
      <c r="AW1792" s="145"/>
    </row>
    <row r="1793" spans="1:49" ht="30" customHeight="1">
      <c r="A1793" s="1">
        <v>36</v>
      </c>
      <c r="B1793" s="319" t="s">
        <v>1721</v>
      </c>
      <c r="C1793" s="42"/>
      <c r="D1793" s="146" t="s">
        <v>1738</v>
      </c>
      <c r="E1793" s="147" t="s">
        <v>71</v>
      </c>
      <c r="F1793" s="148" t="s">
        <v>1739</v>
      </c>
      <c r="G1793" s="148" t="s">
        <v>73</v>
      </c>
      <c r="H1793" s="149" t="s">
        <v>1556</v>
      </c>
      <c r="I1793" s="150"/>
      <c r="J1793" s="151"/>
      <c r="K1793" s="213">
        <v>24</v>
      </c>
      <c r="L1793" s="214">
        <v>361</v>
      </c>
      <c r="M1793" s="154" t="s">
        <v>1740</v>
      </c>
      <c r="N1793" s="119" t="s">
        <v>331</v>
      </c>
      <c r="O1793" s="120">
        <v>1</v>
      </c>
      <c r="P1793" s="155" t="s">
        <v>1367</v>
      </c>
      <c r="Q1793" s="155">
        <v>0</v>
      </c>
      <c r="R1793" s="155">
        <v>0</v>
      </c>
      <c r="S1793" s="156" t="s">
        <v>211</v>
      </c>
      <c r="T1793" s="156">
        <v>0</v>
      </c>
      <c r="U1793" s="156">
        <v>0</v>
      </c>
      <c r="V1793" s="157">
        <v>0</v>
      </c>
      <c r="W1793" s="158">
        <v>32</v>
      </c>
      <c r="X1793" s="159">
        <v>3</v>
      </c>
      <c r="Y1793" s="160">
        <v>3</v>
      </c>
      <c r="Z1793" s="161">
        <f t="shared" si="511"/>
        <v>69.311999999999998</v>
      </c>
      <c r="AA1793" s="155">
        <v>0</v>
      </c>
      <c r="AB1793" s="162" t="s">
        <v>80</v>
      </c>
      <c r="AC1793" s="163" t="s">
        <v>56</v>
      </c>
      <c r="AD1793" s="164" t="s">
        <v>56</v>
      </c>
      <c r="AE1793" s="163" t="s">
        <v>56</v>
      </c>
      <c r="AF1793" s="164">
        <f t="shared" si="512"/>
        <v>693.12</v>
      </c>
      <c r="AG1793" s="165">
        <f t="shared" si="513"/>
        <v>249523.20000000001</v>
      </c>
      <c r="AH1793" s="166" t="s">
        <v>81</v>
      </c>
      <c r="AI1793" s="167"/>
      <c r="AJ1793" s="168"/>
      <c r="AK1793" s="169"/>
      <c r="AL1793" s="170"/>
      <c r="AM1793" s="171"/>
      <c r="AN1793" s="172"/>
      <c r="AO1793" s="173">
        <f t="shared" si="514"/>
        <v>0</v>
      </c>
      <c r="AP1793" s="174" t="s">
        <v>82</v>
      </c>
      <c r="AQ1793" s="175" t="str" cm="1">
        <f t="array" ref="AQ1793">_xlfn.IFS(OR($G1793="公衆街路灯A",$G1793="定額電灯"),$G1793&amp;AP1793,COUNTIF(G1793,"*従量電灯*"),G1793,1,"-")</f>
        <v>従量電灯</v>
      </c>
      <c r="AR1793" s="176" t="str" cm="1">
        <f t="array" ref="AR1793">_xlfn.IFS($AN1793=0,"-",OR($AH1793="対象外",$AH1793="-"),"-",OR($G1793="公衆街路灯A",$G1793="定額電灯"),_xlfn.XLOOKUP($AQ1793,削除禁止_電灯料金!$B:$B,削除禁止_電灯料金!$E:$E,0),1,"-")</f>
        <v>-</v>
      </c>
      <c r="AS1793" s="177" t="str" cm="1">
        <f t="array" ref="AS1793">_xlfn.IFS($AR1793="-","-",OR($G1793="公衆街路灯A",$G1793="定額電灯"),_xlfn.XLOOKUP(AQ1793,削除禁止_電灯料金!$B:$B,削除禁止_電灯料金!$D:$D,0),1,"-")</f>
        <v>-</v>
      </c>
      <c r="AT1793" s="176">
        <f>IFERROR(IF(OR($G1793="公衆街路灯A",$G1793="定額電灯"),"-",ROUND((_xlfn.XLOOKUP($AQ1793,削除禁止_電灯料金!$B:$B,削除禁止_電灯料金!$E:$E)*AM1793/1000*$K1793*$L1793/12),2)),"-")</f>
        <v>0</v>
      </c>
      <c r="AU1793" s="177">
        <f>IFERROR(IF(OR($G1793="公衆街路灯A",$G1793="定額電灯"),"-",ROUND((AM1793/1000*$K1793*$L1793/12)*_xlfn.XLOOKUP($A1793,削除禁止_電灯料金!K:K,削除禁止_電灯料金!M:M,"-"),2)),"-")</f>
        <v>0</v>
      </c>
      <c r="AV1793" s="178">
        <f>IFERROR(IF(OR($G1793="公衆街路灯A",$G1793="定額電灯"),ROUND((((AR1793+AS1793)*AN1793))*12*_xlfn.XLOOKUP($A1793,削除禁止_電灯料金!K:K,削除禁止_電灯料金!N:N),0),ROUND((AT1793+AU1793)*AN1793*12*_xlfn.XLOOKUP($A1793,削除禁止_電灯料金!K:K,削除禁止_電灯料金!N:N),0)),0)</f>
        <v>0</v>
      </c>
      <c r="AW1793" s="145"/>
    </row>
    <row r="1794" spans="1:49" ht="30" customHeight="1">
      <c r="A1794" s="1">
        <v>36</v>
      </c>
      <c r="B1794" s="319" t="s">
        <v>1721</v>
      </c>
      <c r="C1794" s="42"/>
      <c r="D1794" s="146" t="s">
        <v>1738</v>
      </c>
      <c r="E1794" s="147" t="s">
        <v>71</v>
      </c>
      <c r="F1794" s="148" t="s">
        <v>1741</v>
      </c>
      <c r="G1794" s="148" t="s">
        <v>73</v>
      </c>
      <c r="H1794" s="149" t="s">
        <v>1556</v>
      </c>
      <c r="I1794" s="150"/>
      <c r="J1794" s="151"/>
      <c r="K1794" s="213">
        <v>24</v>
      </c>
      <c r="L1794" s="214">
        <v>361</v>
      </c>
      <c r="M1794" s="154" t="s">
        <v>1742</v>
      </c>
      <c r="N1794" s="119" t="s">
        <v>331</v>
      </c>
      <c r="O1794" s="120">
        <v>1</v>
      </c>
      <c r="P1794" s="155" t="s">
        <v>135</v>
      </c>
      <c r="Q1794" s="155">
        <v>0</v>
      </c>
      <c r="R1794" s="155">
        <v>0</v>
      </c>
      <c r="S1794" s="156" t="s">
        <v>211</v>
      </c>
      <c r="T1794" s="156">
        <v>0</v>
      </c>
      <c r="U1794" s="156">
        <v>0</v>
      </c>
      <c r="V1794" s="157">
        <v>0</v>
      </c>
      <c r="W1794" s="158">
        <v>28</v>
      </c>
      <c r="X1794" s="159">
        <v>6</v>
      </c>
      <c r="Y1794" s="160">
        <v>6</v>
      </c>
      <c r="Z1794" s="161">
        <f t="shared" si="511"/>
        <v>121.29600000000001</v>
      </c>
      <c r="AA1794" s="155">
        <v>0</v>
      </c>
      <c r="AB1794" s="162" t="s">
        <v>80</v>
      </c>
      <c r="AC1794" s="163" t="s">
        <v>56</v>
      </c>
      <c r="AD1794" s="164" t="s">
        <v>56</v>
      </c>
      <c r="AE1794" s="163" t="s">
        <v>56</v>
      </c>
      <c r="AF1794" s="164">
        <f t="shared" si="512"/>
        <v>606.48</v>
      </c>
      <c r="AG1794" s="165">
        <f t="shared" si="513"/>
        <v>436665.60000000003</v>
      </c>
      <c r="AH1794" s="166" t="s">
        <v>81</v>
      </c>
      <c r="AI1794" s="167"/>
      <c r="AJ1794" s="168"/>
      <c r="AK1794" s="169"/>
      <c r="AL1794" s="170"/>
      <c r="AM1794" s="171"/>
      <c r="AN1794" s="172"/>
      <c r="AO1794" s="173">
        <f t="shared" si="514"/>
        <v>0</v>
      </c>
      <c r="AP1794" s="174" t="s">
        <v>82</v>
      </c>
      <c r="AQ1794" s="175" t="str" cm="1">
        <f t="array" ref="AQ1794">_xlfn.IFS(OR($G1794="公衆街路灯A",$G1794="定額電灯"),$G1794&amp;AP1794,COUNTIF(G1794,"*従量電灯*"),G1794,1,"-")</f>
        <v>従量電灯</v>
      </c>
      <c r="AR1794" s="176" t="str" cm="1">
        <f t="array" ref="AR1794">_xlfn.IFS($AN1794=0,"-",OR($AH1794="対象外",$AH1794="-"),"-",OR($G1794="公衆街路灯A",$G1794="定額電灯"),_xlfn.XLOOKUP($AQ1794,削除禁止_電灯料金!$B:$B,削除禁止_電灯料金!$E:$E,0),1,"-")</f>
        <v>-</v>
      </c>
      <c r="AS1794" s="177" t="str" cm="1">
        <f t="array" ref="AS1794">_xlfn.IFS($AR1794="-","-",OR($G1794="公衆街路灯A",$G1794="定額電灯"),_xlfn.XLOOKUP(AQ1794,削除禁止_電灯料金!$B:$B,削除禁止_電灯料金!$D:$D,0),1,"-")</f>
        <v>-</v>
      </c>
      <c r="AT1794" s="176">
        <f>IFERROR(IF(OR($G1794="公衆街路灯A",$G1794="定額電灯"),"-",ROUND((_xlfn.XLOOKUP($AQ1794,削除禁止_電灯料金!$B:$B,削除禁止_電灯料金!$E:$E)*AM1794/1000*$K1794*$L1794/12),2)),"-")</f>
        <v>0</v>
      </c>
      <c r="AU1794" s="177">
        <f>IFERROR(IF(OR($G1794="公衆街路灯A",$G1794="定額電灯"),"-",ROUND((AM1794/1000*$K1794*$L1794/12)*_xlfn.XLOOKUP($A1794,削除禁止_電灯料金!K:K,削除禁止_電灯料金!M:M,"-"),2)),"-")</f>
        <v>0</v>
      </c>
      <c r="AV1794" s="178">
        <f>IFERROR(IF(OR($G1794="公衆街路灯A",$G1794="定額電灯"),ROUND((((AR1794+AS1794)*AN1794))*12*_xlfn.XLOOKUP($A1794,削除禁止_電灯料金!K:K,削除禁止_電灯料金!N:N),0),ROUND((AT1794+AU1794)*AN1794*12*_xlfn.XLOOKUP($A1794,削除禁止_電灯料金!K:K,削除禁止_電灯料金!N:N),0)),0)</f>
        <v>0</v>
      </c>
      <c r="AW1794" s="145"/>
    </row>
    <row r="1795" spans="1:49" ht="30" customHeight="1">
      <c r="A1795" s="1">
        <v>36</v>
      </c>
      <c r="B1795" s="319" t="s">
        <v>1721</v>
      </c>
      <c r="C1795" s="42"/>
      <c r="D1795" s="146" t="s">
        <v>1738</v>
      </c>
      <c r="E1795" s="147" t="s">
        <v>71</v>
      </c>
      <c r="F1795" s="148" t="s">
        <v>1741</v>
      </c>
      <c r="G1795" s="148" t="s">
        <v>73</v>
      </c>
      <c r="H1795" s="149"/>
      <c r="I1795" s="150"/>
      <c r="J1795" s="151"/>
      <c r="K1795" s="213">
        <v>24</v>
      </c>
      <c r="L1795" s="214">
        <v>365</v>
      </c>
      <c r="M1795" s="154" t="s">
        <v>1735</v>
      </c>
      <c r="N1795" s="119" t="s">
        <v>86</v>
      </c>
      <c r="O1795" s="120">
        <v>1</v>
      </c>
      <c r="P1795" s="155" t="s">
        <v>87</v>
      </c>
      <c r="Q1795" s="155">
        <v>0</v>
      </c>
      <c r="R1795" s="155" t="s">
        <v>1736</v>
      </c>
      <c r="S1795" s="156">
        <v>0</v>
      </c>
      <c r="T1795" s="156">
        <v>0</v>
      </c>
      <c r="U1795" s="156">
        <v>0</v>
      </c>
      <c r="V1795" s="157" t="s">
        <v>90</v>
      </c>
      <c r="W1795" s="158">
        <v>2.7</v>
      </c>
      <c r="X1795" s="159">
        <v>5</v>
      </c>
      <c r="Y1795" s="160">
        <v>5</v>
      </c>
      <c r="Z1795" s="161">
        <f t="shared" si="511"/>
        <v>9.8550000000000004</v>
      </c>
      <c r="AA1795" s="155">
        <v>0</v>
      </c>
      <c r="AB1795" s="162" t="s">
        <v>80</v>
      </c>
      <c r="AC1795" s="163" t="s">
        <v>56</v>
      </c>
      <c r="AD1795" s="164" t="s">
        <v>56</v>
      </c>
      <c r="AE1795" s="163" t="s">
        <v>56</v>
      </c>
      <c r="AF1795" s="164">
        <f t="shared" si="512"/>
        <v>59.13000000000001</v>
      </c>
      <c r="AG1795" s="165">
        <f t="shared" si="513"/>
        <v>35478.000000000007</v>
      </c>
      <c r="AH1795" s="166" t="s">
        <v>81</v>
      </c>
      <c r="AI1795" s="167"/>
      <c r="AJ1795" s="168"/>
      <c r="AK1795" s="169"/>
      <c r="AL1795" s="170"/>
      <c r="AM1795" s="171"/>
      <c r="AN1795" s="172"/>
      <c r="AO1795" s="173">
        <f t="shared" si="514"/>
        <v>0</v>
      </c>
      <c r="AP1795" s="174" t="s">
        <v>82</v>
      </c>
      <c r="AQ1795" s="175" t="str" cm="1">
        <f t="array" ref="AQ1795">_xlfn.IFS(OR($G1795="公衆街路灯A",$G1795="定額電灯"),$G1795&amp;AP1795,COUNTIF(G1795,"*従量電灯*"),G1795,1,"-")</f>
        <v>従量電灯</v>
      </c>
      <c r="AR1795" s="176" t="str" cm="1">
        <f t="array" ref="AR1795">_xlfn.IFS($AN1795=0,"-",OR($AH1795="対象外",$AH1795="-"),"-",OR($G1795="公衆街路灯A",$G1795="定額電灯"),_xlfn.XLOOKUP($AQ1795,削除禁止_電灯料金!$B:$B,削除禁止_電灯料金!$E:$E,0),1,"-")</f>
        <v>-</v>
      </c>
      <c r="AS1795" s="177" t="str" cm="1">
        <f t="array" ref="AS1795">_xlfn.IFS($AR1795="-","-",OR($G1795="公衆街路灯A",$G1795="定額電灯"),_xlfn.XLOOKUP(AQ1795,削除禁止_電灯料金!$B:$B,削除禁止_電灯料金!$D:$D,0),1,"-")</f>
        <v>-</v>
      </c>
      <c r="AT1795" s="176">
        <f>IFERROR(IF(OR($G1795="公衆街路灯A",$G1795="定額電灯"),"-",ROUND((_xlfn.XLOOKUP($AQ1795,削除禁止_電灯料金!$B:$B,削除禁止_電灯料金!$E:$E)*AM1795/1000*$K1795*$L1795/12),2)),"-")</f>
        <v>0</v>
      </c>
      <c r="AU1795" s="177">
        <f>IFERROR(IF(OR($G1795="公衆街路灯A",$G1795="定額電灯"),"-",ROUND((AM1795/1000*$K1795*$L1795/12)*_xlfn.XLOOKUP($A1795,削除禁止_電灯料金!K:K,削除禁止_電灯料金!M:M,"-"),2)),"-")</f>
        <v>0</v>
      </c>
      <c r="AV1795" s="178">
        <f>IFERROR(IF(OR($G1795="公衆街路灯A",$G1795="定額電灯"),ROUND((((AR1795+AS1795)*AN1795))*12*_xlfn.XLOOKUP($A1795,削除禁止_電灯料金!K:K,削除禁止_電灯料金!N:N),0),ROUND((AT1795+AU1795)*AN1795*12*_xlfn.XLOOKUP($A1795,削除禁止_電灯料金!K:K,削除禁止_電灯料金!N:N),0)),0)</f>
        <v>0</v>
      </c>
      <c r="AW1795" s="145"/>
    </row>
    <row r="1796" spans="1:49" ht="30" customHeight="1">
      <c r="A1796" s="1">
        <v>36</v>
      </c>
      <c r="B1796" s="319" t="s">
        <v>1721</v>
      </c>
      <c r="C1796" s="42"/>
      <c r="D1796" s="146" t="s">
        <v>1738</v>
      </c>
      <c r="E1796" s="147" t="s">
        <v>71</v>
      </c>
      <c r="F1796" s="148" t="s">
        <v>1741</v>
      </c>
      <c r="G1796" s="148" t="s">
        <v>73</v>
      </c>
      <c r="H1796" s="149"/>
      <c r="I1796" s="150"/>
      <c r="J1796" s="151"/>
      <c r="K1796" s="213">
        <v>24</v>
      </c>
      <c r="L1796" s="214">
        <v>365</v>
      </c>
      <c r="M1796" s="154" t="s">
        <v>1737</v>
      </c>
      <c r="N1796" s="119" t="s">
        <v>86</v>
      </c>
      <c r="O1796" s="120">
        <v>1</v>
      </c>
      <c r="P1796" s="155" t="s">
        <v>189</v>
      </c>
      <c r="Q1796" s="155">
        <v>0</v>
      </c>
      <c r="R1796" s="155" t="s">
        <v>1736</v>
      </c>
      <c r="S1796" s="156">
        <v>0</v>
      </c>
      <c r="T1796" s="156">
        <v>0</v>
      </c>
      <c r="U1796" s="156">
        <v>0</v>
      </c>
      <c r="V1796" s="157" t="s">
        <v>90</v>
      </c>
      <c r="W1796" s="158">
        <v>3.8</v>
      </c>
      <c r="X1796" s="159">
        <v>3</v>
      </c>
      <c r="Y1796" s="160">
        <v>3</v>
      </c>
      <c r="Z1796" s="161">
        <f t="shared" si="511"/>
        <v>8.3219999999999992</v>
      </c>
      <c r="AA1796" s="155">
        <v>0</v>
      </c>
      <c r="AB1796" s="162" t="s">
        <v>80</v>
      </c>
      <c r="AC1796" s="163" t="s">
        <v>56</v>
      </c>
      <c r="AD1796" s="164" t="s">
        <v>56</v>
      </c>
      <c r="AE1796" s="163" t="s">
        <v>56</v>
      </c>
      <c r="AF1796" s="164">
        <f t="shared" si="512"/>
        <v>83.219999999999985</v>
      </c>
      <c r="AG1796" s="165">
        <f t="shared" si="513"/>
        <v>29959.199999999997</v>
      </c>
      <c r="AH1796" s="166" t="s">
        <v>81</v>
      </c>
      <c r="AI1796" s="167"/>
      <c r="AJ1796" s="168"/>
      <c r="AK1796" s="169"/>
      <c r="AL1796" s="170"/>
      <c r="AM1796" s="171"/>
      <c r="AN1796" s="172"/>
      <c r="AO1796" s="173">
        <f t="shared" si="514"/>
        <v>0</v>
      </c>
      <c r="AP1796" s="174" t="s">
        <v>82</v>
      </c>
      <c r="AQ1796" s="175" t="str" cm="1">
        <f t="array" ref="AQ1796">_xlfn.IFS(OR($G1796="公衆街路灯A",$G1796="定額電灯"),$G1796&amp;AP1796,COUNTIF(G1796,"*従量電灯*"),G1796,1,"-")</f>
        <v>従量電灯</v>
      </c>
      <c r="AR1796" s="176" t="str" cm="1">
        <f t="array" ref="AR1796">_xlfn.IFS($AN1796=0,"-",OR($AH1796="対象外",$AH1796="-"),"-",OR($G1796="公衆街路灯A",$G1796="定額電灯"),_xlfn.XLOOKUP($AQ1796,削除禁止_電灯料金!$B:$B,削除禁止_電灯料金!$E:$E,0),1,"-")</f>
        <v>-</v>
      </c>
      <c r="AS1796" s="177" t="str" cm="1">
        <f t="array" ref="AS1796">_xlfn.IFS($AR1796="-","-",OR($G1796="公衆街路灯A",$G1796="定額電灯"),_xlfn.XLOOKUP(AQ1796,削除禁止_電灯料金!$B:$B,削除禁止_電灯料金!$D:$D,0),1,"-")</f>
        <v>-</v>
      </c>
      <c r="AT1796" s="176">
        <f>IFERROR(IF(OR($G1796="公衆街路灯A",$G1796="定額電灯"),"-",ROUND((_xlfn.XLOOKUP($AQ1796,削除禁止_電灯料金!$B:$B,削除禁止_電灯料金!$E:$E)*AM1796/1000*$K1796*$L1796/12),2)),"-")</f>
        <v>0</v>
      </c>
      <c r="AU1796" s="177">
        <f>IFERROR(IF(OR($G1796="公衆街路灯A",$G1796="定額電灯"),"-",ROUND((AM1796/1000*$K1796*$L1796/12)*_xlfn.XLOOKUP($A1796,削除禁止_電灯料金!K:K,削除禁止_電灯料金!M:M,"-"),2)),"-")</f>
        <v>0</v>
      </c>
      <c r="AV1796" s="178">
        <f>IFERROR(IF(OR($G1796="公衆街路灯A",$G1796="定額電灯"),ROUND((((AR1796+AS1796)*AN1796))*12*_xlfn.XLOOKUP($A1796,削除禁止_電灯料金!K:K,削除禁止_電灯料金!N:N),0),ROUND((AT1796+AU1796)*AN1796*12*_xlfn.XLOOKUP($A1796,削除禁止_電灯料金!K:K,削除禁止_電灯料金!N:N),0)),0)</f>
        <v>0</v>
      </c>
      <c r="AW1796" s="145"/>
    </row>
    <row r="1797" spans="1:49" ht="30" customHeight="1">
      <c r="A1797" s="1">
        <v>36</v>
      </c>
      <c r="B1797" s="319" t="s">
        <v>1721</v>
      </c>
      <c r="C1797" s="42"/>
      <c r="D1797" s="146" t="s">
        <v>1738</v>
      </c>
      <c r="E1797" s="147" t="s">
        <v>71</v>
      </c>
      <c r="F1797" s="148" t="s">
        <v>1743</v>
      </c>
      <c r="G1797" s="148" t="s">
        <v>73</v>
      </c>
      <c r="H1797" s="149" t="s">
        <v>1556</v>
      </c>
      <c r="I1797" s="150"/>
      <c r="J1797" s="151"/>
      <c r="K1797" s="213">
        <v>24</v>
      </c>
      <c r="L1797" s="214">
        <v>361</v>
      </c>
      <c r="M1797" s="154" t="s">
        <v>1740</v>
      </c>
      <c r="N1797" s="119" t="s">
        <v>331</v>
      </c>
      <c r="O1797" s="120">
        <v>1</v>
      </c>
      <c r="P1797" s="155" t="s">
        <v>1367</v>
      </c>
      <c r="Q1797" s="155">
        <v>0</v>
      </c>
      <c r="R1797" s="155">
        <v>0</v>
      </c>
      <c r="S1797" s="156" t="s">
        <v>211</v>
      </c>
      <c r="T1797" s="156">
        <v>0</v>
      </c>
      <c r="U1797" s="156">
        <v>0</v>
      </c>
      <c r="V1797" s="157">
        <v>0</v>
      </c>
      <c r="W1797" s="158">
        <v>32</v>
      </c>
      <c r="X1797" s="159">
        <v>2</v>
      </c>
      <c r="Y1797" s="160">
        <v>2</v>
      </c>
      <c r="Z1797" s="161">
        <f t="shared" si="511"/>
        <v>46.207999999999998</v>
      </c>
      <c r="AA1797" s="155">
        <v>0</v>
      </c>
      <c r="AB1797" s="162" t="s">
        <v>80</v>
      </c>
      <c r="AC1797" s="163" t="s">
        <v>56</v>
      </c>
      <c r="AD1797" s="164" t="s">
        <v>56</v>
      </c>
      <c r="AE1797" s="163" t="s">
        <v>56</v>
      </c>
      <c r="AF1797" s="164">
        <f t="shared" si="512"/>
        <v>693.12</v>
      </c>
      <c r="AG1797" s="165">
        <f t="shared" si="513"/>
        <v>166348.79999999999</v>
      </c>
      <c r="AH1797" s="166" t="s">
        <v>81</v>
      </c>
      <c r="AI1797" s="167"/>
      <c r="AJ1797" s="168"/>
      <c r="AK1797" s="169"/>
      <c r="AL1797" s="170"/>
      <c r="AM1797" s="171"/>
      <c r="AN1797" s="172"/>
      <c r="AO1797" s="173">
        <f t="shared" si="514"/>
        <v>0</v>
      </c>
      <c r="AP1797" s="174" t="s">
        <v>82</v>
      </c>
      <c r="AQ1797" s="175" t="str" cm="1">
        <f t="array" ref="AQ1797">_xlfn.IFS(OR($G1797="公衆街路灯A",$G1797="定額電灯"),$G1797&amp;AP1797,COUNTIF(G1797,"*従量電灯*"),G1797,1,"-")</f>
        <v>従量電灯</v>
      </c>
      <c r="AR1797" s="176" t="str" cm="1">
        <f t="array" ref="AR1797">_xlfn.IFS($AN1797=0,"-",OR($AH1797="対象外",$AH1797="-"),"-",OR($G1797="公衆街路灯A",$G1797="定額電灯"),_xlfn.XLOOKUP($AQ1797,削除禁止_電灯料金!$B:$B,削除禁止_電灯料金!$E:$E,0),1,"-")</f>
        <v>-</v>
      </c>
      <c r="AS1797" s="177" t="str" cm="1">
        <f t="array" ref="AS1797">_xlfn.IFS($AR1797="-","-",OR($G1797="公衆街路灯A",$G1797="定額電灯"),_xlfn.XLOOKUP(AQ1797,削除禁止_電灯料金!$B:$B,削除禁止_電灯料金!$D:$D,0),1,"-")</f>
        <v>-</v>
      </c>
      <c r="AT1797" s="176">
        <f>IFERROR(IF(OR($G1797="公衆街路灯A",$G1797="定額電灯"),"-",ROUND((_xlfn.XLOOKUP($AQ1797,削除禁止_電灯料金!$B:$B,削除禁止_電灯料金!$E:$E)*AM1797/1000*$K1797*$L1797/12),2)),"-")</f>
        <v>0</v>
      </c>
      <c r="AU1797" s="177">
        <f>IFERROR(IF(OR($G1797="公衆街路灯A",$G1797="定額電灯"),"-",ROUND((AM1797/1000*$K1797*$L1797/12)*_xlfn.XLOOKUP($A1797,削除禁止_電灯料金!K:K,削除禁止_電灯料金!M:M,"-"),2)),"-")</f>
        <v>0</v>
      </c>
      <c r="AV1797" s="178">
        <f>IFERROR(IF(OR($G1797="公衆街路灯A",$G1797="定額電灯"),ROUND((((AR1797+AS1797)*AN1797))*12*_xlfn.XLOOKUP($A1797,削除禁止_電灯料金!K:K,削除禁止_電灯料金!N:N),0),ROUND((AT1797+AU1797)*AN1797*12*_xlfn.XLOOKUP($A1797,削除禁止_電灯料金!K:K,削除禁止_電灯料金!N:N),0)),0)</f>
        <v>0</v>
      </c>
      <c r="AW1797" s="145"/>
    </row>
    <row r="1798" spans="1:49" ht="30" customHeight="1">
      <c r="A1798" s="1">
        <v>36</v>
      </c>
      <c r="B1798" s="319" t="s">
        <v>1721</v>
      </c>
      <c r="C1798" s="42"/>
      <c r="D1798" s="146" t="s">
        <v>1738</v>
      </c>
      <c r="E1798" s="147" t="s">
        <v>71</v>
      </c>
      <c r="F1798" s="148" t="s">
        <v>1744</v>
      </c>
      <c r="G1798" s="148" t="s">
        <v>73</v>
      </c>
      <c r="H1798" s="149" t="s">
        <v>1556</v>
      </c>
      <c r="I1798" s="150"/>
      <c r="J1798" s="151"/>
      <c r="K1798" s="213">
        <v>24</v>
      </c>
      <c r="L1798" s="214">
        <v>361</v>
      </c>
      <c r="M1798" s="154" t="s">
        <v>1740</v>
      </c>
      <c r="N1798" s="119" t="s">
        <v>331</v>
      </c>
      <c r="O1798" s="120">
        <v>1</v>
      </c>
      <c r="P1798" s="155" t="s">
        <v>1367</v>
      </c>
      <c r="Q1798" s="155">
        <v>0</v>
      </c>
      <c r="R1798" s="155">
        <v>0</v>
      </c>
      <c r="S1798" s="156" t="s">
        <v>211</v>
      </c>
      <c r="T1798" s="156">
        <v>0</v>
      </c>
      <c r="U1798" s="156">
        <v>0</v>
      </c>
      <c r="V1798" s="157">
        <v>0</v>
      </c>
      <c r="W1798" s="158">
        <v>32</v>
      </c>
      <c r="X1798" s="159">
        <v>3</v>
      </c>
      <c r="Y1798" s="160">
        <v>3</v>
      </c>
      <c r="Z1798" s="161">
        <f t="shared" si="511"/>
        <v>69.311999999999998</v>
      </c>
      <c r="AA1798" s="155">
        <v>0</v>
      </c>
      <c r="AB1798" s="162" t="s">
        <v>80</v>
      </c>
      <c r="AC1798" s="163" t="s">
        <v>56</v>
      </c>
      <c r="AD1798" s="164" t="s">
        <v>56</v>
      </c>
      <c r="AE1798" s="163" t="s">
        <v>56</v>
      </c>
      <c r="AF1798" s="164">
        <f t="shared" si="512"/>
        <v>693.12</v>
      </c>
      <c r="AG1798" s="165">
        <f t="shared" si="513"/>
        <v>249523.20000000001</v>
      </c>
      <c r="AH1798" s="166" t="s">
        <v>81</v>
      </c>
      <c r="AI1798" s="167"/>
      <c r="AJ1798" s="168"/>
      <c r="AK1798" s="169"/>
      <c r="AL1798" s="170"/>
      <c r="AM1798" s="171"/>
      <c r="AN1798" s="172"/>
      <c r="AO1798" s="173">
        <f t="shared" si="514"/>
        <v>0</v>
      </c>
      <c r="AP1798" s="174" t="s">
        <v>82</v>
      </c>
      <c r="AQ1798" s="175" t="str" cm="1">
        <f t="array" ref="AQ1798">_xlfn.IFS(OR($G1798="公衆街路灯A",$G1798="定額電灯"),$G1798&amp;AP1798,COUNTIF(G1798,"*従量電灯*"),G1798,1,"-")</f>
        <v>従量電灯</v>
      </c>
      <c r="AR1798" s="176" t="str" cm="1">
        <f t="array" ref="AR1798">_xlfn.IFS($AN1798=0,"-",OR($AH1798="対象外",$AH1798="-"),"-",OR($G1798="公衆街路灯A",$G1798="定額電灯"),_xlfn.XLOOKUP($AQ1798,削除禁止_電灯料金!$B:$B,削除禁止_電灯料金!$E:$E,0),1,"-")</f>
        <v>-</v>
      </c>
      <c r="AS1798" s="177" t="str" cm="1">
        <f t="array" ref="AS1798">_xlfn.IFS($AR1798="-","-",OR($G1798="公衆街路灯A",$G1798="定額電灯"),_xlfn.XLOOKUP(AQ1798,削除禁止_電灯料金!$B:$B,削除禁止_電灯料金!$D:$D,0),1,"-")</f>
        <v>-</v>
      </c>
      <c r="AT1798" s="176">
        <f>IFERROR(IF(OR($G1798="公衆街路灯A",$G1798="定額電灯"),"-",ROUND((_xlfn.XLOOKUP($AQ1798,削除禁止_電灯料金!$B:$B,削除禁止_電灯料金!$E:$E)*AM1798/1000*$K1798*$L1798/12),2)),"-")</f>
        <v>0</v>
      </c>
      <c r="AU1798" s="177">
        <f>IFERROR(IF(OR($G1798="公衆街路灯A",$G1798="定額電灯"),"-",ROUND((AM1798/1000*$K1798*$L1798/12)*_xlfn.XLOOKUP($A1798,削除禁止_電灯料金!K:K,削除禁止_電灯料金!M:M,"-"),2)),"-")</f>
        <v>0</v>
      </c>
      <c r="AV1798" s="178">
        <f>IFERROR(IF(OR($G1798="公衆街路灯A",$G1798="定額電灯"),ROUND((((AR1798+AS1798)*AN1798))*12*_xlfn.XLOOKUP($A1798,削除禁止_電灯料金!K:K,削除禁止_電灯料金!N:N),0),ROUND((AT1798+AU1798)*AN1798*12*_xlfn.XLOOKUP($A1798,削除禁止_電灯料金!K:K,削除禁止_電灯料金!N:N),0)),0)</f>
        <v>0</v>
      </c>
      <c r="AW1798" s="145"/>
    </row>
    <row r="1799" spans="1:49" ht="30" customHeight="1">
      <c r="A1799" s="1">
        <v>36</v>
      </c>
      <c r="B1799" s="319" t="s">
        <v>1721</v>
      </c>
      <c r="C1799" s="42"/>
      <c r="D1799" s="146" t="s">
        <v>1738</v>
      </c>
      <c r="E1799" s="147" t="s">
        <v>71</v>
      </c>
      <c r="F1799" s="148" t="s">
        <v>1569</v>
      </c>
      <c r="G1799" s="148" t="s">
        <v>73</v>
      </c>
      <c r="H1799" s="149" t="s">
        <v>1669</v>
      </c>
      <c r="I1799" s="150"/>
      <c r="J1799" s="151"/>
      <c r="K1799" s="213">
        <v>24</v>
      </c>
      <c r="L1799" s="214">
        <v>361</v>
      </c>
      <c r="M1799" s="154" t="s">
        <v>1733</v>
      </c>
      <c r="N1799" s="119" t="s">
        <v>331</v>
      </c>
      <c r="O1799" s="120">
        <v>1</v>
      </c>
      <c r="P1799" s="155" t="s">
        <v>227</v>
      </c>
      <c r="Q1799" s="155">
        <v>0</v>
      </c>
      <c r="R1799" s="155">
        <v>0</v>
      </c>
      <c r="S1799" s="156" t="s">
        <v>211</v>
      </c>
      <c r="T1799" s="156">
        <v>0</v>
      </c>
      <c r="U1799" s="156">
        <v>0</v>
      </c>
      <c r="V1799" s="157">
        <v>0</v>
      </c>
      <c r="W1799" s="158">
        <v>47</v>
      </c>
      <c r="X1799" s="159">
        <v>2</v>
      </c>
      <c r="Y1799" s="160">
        <v>2</v>
      </c>
      <c r="Z1799" s="161">
        <f t="shared" si="511"/>
        <v>67.867999999999995</v>
      </c>
      <c r="AA1799" s="155">
        <v>0</v>
      </c>
      <c r="AB1799" s="162" t="s">
        <v>80</v>
      </c>
      <c r="AC1799" s="163" t="s">
        <v>56</v>
      </c>
      <c r="AD1799" s="164" t="s">
        <v>56</v>
      </c>
      <c r="AE1799" s="163" t="s">
        <v>56</v>
      </c>
      <c r="AF1799" s="164">
        <f t="shared" si="512"/>
        <v>1018.02</v>
      </c>
      <c r="AG1799" s="165">
        <f t="shared" si="513"/>
        <v>244324.8</v>
      </c>
      <c r="AH1799" s="166" t="s">
        <v>81</v>
      </c>
      <c r="AI1799" s="167"/>
      <c r="AJ1799" s="168"/>
      <c r="AK1799" s="169"/>
      <c r="AL1799" s="170"/>
      <c r="AM1799" s="171"/>
      <c r="AN1799" s="172"/>
      <c r="AO1799" s="173">
        <f t="shared" si="514"/>
        <v>0</v>
      </c>
      <c r="AP1799" s="174" t="s">
        <v>82</v>
      </c>
      <c r="AQ1799" s="175" t="str" cm="1">
        <f t="array" ref="AQ1799">_xlfn.IFS(OR($G1799="公衆街路灯A",$G1799="定額電灯"),$G1799&amp;AP1799,COUNTIF(G1799,"*従量電灯*"),G1799,1,"-")</f>
        <v>従量電灯</v>
      </c>
      <c r="AR1799" s="176" t="str" cm="1">
        <f t="array" ref="AR1799">_xlfn.IFS($AN1799=0,"-",OR($AH1799="対象外",$AH1799="-"),"-",OR($G1799="公衆街路灯A",$G1799="定額電灯"),_xlfn.XLOOKUP($AQ1799,削除禁止_電灯料金!$B:$B,削除禁止_電灯料金!$E:$E,0),1,"-")</f>
        <v>-</v>
      </c>
      <c r="AS1799" s="177" t="str" cm="1">
        <f t="array" ref="AS1799">_xlfn.IFS($AR1799="-","-",OR($G1799="公衆街路灯A",$G1799="定額電灯"),_xlfn.XLOOKUP(AQ1799,削除禁止_電灯料金!$B:$B,削除禁止_電灯料金!$D:$D,0),1,"-")</f>
        <v>-</v>
      </c>
      <c r="AT1799" s="176">
        <f>IFERROR(IF(OR($G1799="公衆街路灯A",$G1799="定額電灯"),"-",ROUND((_xlfn.XLOOKUP($AQ1799,削除禁止_電灯料金!$B:$B,削除禁止_電灯料金!$E:$E)*AM1799/1000*$K1799*$L1799/12),2)),"-")</f>
        <v>0</v>
      </c>
      <c r="AU1799" s="177">
        <f>IFERROR(IF(OR($G1799="公衆街路灯A",$G1799="定額電灯"),"-",ROUND((AM1799/1000*$K1799*$L1799/12)*_xlfn.XLOOKUP($A1799,削除禁止_電灯料金!K:K,削除禁止_電灯料金!M:M,"-"),2)),"-")</f>
        <v>0</v>
      </c>
      <c r="AV1799" s="178">
        <f>IFERROR(IF(OR($G1799="公衆街路灯A",$G1799="定額電灯"),ROUND((((AR1799+AS1799)*AN1799))*12*_xlfn.XLOOKUP($A1799,削除禁止_電灯料金!K:K,削除禁止_電灯料金!N:N),0),ROUND((AT1799+AU1799)*AN1799*12*_xlfn.XLOOKUP($A1799,削除禁止_電灯料金!K:K,削除禁止_電灯料金!N:N),0)),0)</f>
        <v>0</v>
      </c>
      <c r="AW1799" s="145"/>
    </row>
    <row r="1800" spans="1:49" ht="30" customHeight="1">
      <c r="A1800" s="1">
        <v>36</v>
      </c>
      <c r="B1800" s="319" t="s">
        <v>1721</v>
      </c>
      <c r="C1800" s="42"/>
      <c r="D1800" s="146"/>
      <c r="E1800" s="147" t="s">
        <v>219</v>
      </c>
      <c r="F1800" s="148" t="s">
        <v>219</v>
      </c>
      <c r="G1800" s="148"/>
      <c r="H1800" s="149"/>
      <c r="I1800" s="150"/>
      <c r="J1800" s="151"/>
      <c r="K1800" s="213"/>
      <c r="L1800" s="214"/>
      <c r="M1800" s="179" t="s">
        <v>82</v>
      </c>
      <c r="N1800" s="119">
        <v>0</v>
      </c>
      <c r="O1800" s="120">
        <v>0</v>
      </c>
      <c r="P1800" s="155" t="s">
        <v>56</v>
      </c>
      <c r="Q1800" s="155">
        <v>0</v>
      </c>
      <c r="R1800" s="155">
        <v>0</v>
      </c>
      <c r="S1800" s="156">
        <v>0</v>
      </c>
      <c r="T1800" s="156">
        <v>0</v>
      </c>
      <c r="U1800" s="156">
        <v>0</v>
      </c>
      <c r="V1800" s="157">
        <v>0</v>
      </c>
      <c r="W1800" s="158">
        <v>0</v>
      </c>
      <c r="X1800" s="159"/>
      <c r="Y1800" s="160">
        <v>0</v>
      </c>
      <c r="Z1800" s="161">
        <v>0</v>
      </c>
      <c r="AA1800" s="155">
        <v>0</v>
      </c>
      <c r="AB1800" s="162" t="s">
        <v>56</v>
      </c>
      <c r="AC1800" s="163" t="s">
        <v>56</v>
      </c>
      <c r="AD1800" s="164" t="s">
        <v>56</v>
      </c>
      <c r="AE1800" s="163" t="s">
        <v>56</v>
      </c>
      <c r="AF1800" s="164" t="s">
        <v>56</v>
      </c>
      <c r="AG1800" s="165">
        <v>0</v>
      </c>
      <c r="AH1800" s="166" t="s">
        <v>56</v>
      </c>
      <c r="AI1800" s="167"/>
      <c r="AJ1800" s="168"/>
      <c r="AK1800" s="169"/>
      <c r="AL1800" s="170"/>
      <c r="AM1800" s="171"/>
      <c r="AN1800" s="172"/>
      <c r="AO1800" s="173">
        <f t="shared" si="514"/>
        <v>0</v>
      </c>
      <c r="AP1800" s="174" t="s">
        <v>82</v>
      </c>
      <c r="AQ1800" s="175" t="str" cm="1">
        <f t="array" ref="AQ1800">_xlfn.IFS(OR($G1800="公衆街路灯A",$G1800="定額電灯"),$G1800&amp;AP1800,COUNTIF(G1800,"*従量電灯*"),G1800,1,"-")</f>
        <v>-</v>
      </c>
      <c r="AR1800" s="176" t="str" cm="1">
        <f t="array" ref="AR1800">_xlfn.IFS($AN1800=0,"-",OR($AH1800="対象外",$AH1800="-"),"-",OR($G1800="公衆街路灯A",$G1800="定額電灯"),_xlfn.XLOOKUP($AQ1800,削除禁止_電灯料金!$B:$B,削除禁止_電灯料金!$E:$E,0),1,"-")</f>
        <v>-</v>
      </c>
      <c r="AS1800" s="177" t="str" cm="1">
        <f t="array" ref="AS1800">_xlfn.IFS($AR1800="-","-",OR($G1800="公衆街路灯A",$G1800="定額電灯"),_xlfn.XLOOKUP(AQ1800,削除禁止_電灯料金!$B:$B,削除禁止_電灯料金!$D:$D,0),1,"-")</f>
        <v>-</v>
      </c>
      <c r="AT1800" s="176" t="str">
        <f>IFERROR(IF(OR($G1800="公衆街路灯A",$G1800="定額電灯"),"-",ROUND((_xlfn.XLOOKUP($AQ1800,削除禁止_電灯料金!$B:$B,削除禁止_電灯料金!$E:$E)*AM1800/1000*$K1800*$L1800/12),2)),"-")</f>
        <v>-</v>
      </c>
      <c r="AU1800" s="177">
        <f>IFERROR(IF(OR($G1800="公衆街路灯A",$G1800="定額電灯"),"-",ROUND((AM1800/1000*$K1800*$L1800/12)*_xlfn.XLOOKUP($A1800,削除禁止_電灯料金!K:K,削除禁止_電灯料金!M:M,"-"),2)),"-")</f>
        <v>0</v>
      </c>
      <c r="AV1800" s="178">
        <f>IFERROR(IF(OR($G1800="公衆街路灯A",$G1800="定額電灯"),ROUND((((AR1800+AS1800)*AN1800))*12*_xlfn.XLOOKUP($A1800,削除禁止_電灯料金!K:K,削除禁止_電灯料金!N:N),0),ROUND((AT1800+AU1800)*AN1800*12*_xlfn.XLOOKUP($A1800,削除禁止_電灯料金!K:K,削除禁止_電灯料金!N:N),0)),0)</f>
        <v>0</v>
      </c>
      <c r="AW1800" s="145"/>
    </row>
    <row r="1801" spans="1:49" ht="30" customHeight="1">
      <c r="A1801" s="1">
        <v>36</v>
      </c>
      <c r="B1801" s="319" t="s">
        <v>1721</v>
      </c>
      <c r="C1801" s="42"/>
      <c r="D1801" s="146"/>
      <c r="E1801" s="147" t="s">
        <v>219</v>
      </c>
      <c r="F1801" s="148" t="s">
        <v>219</v>
      </c>
      <c r="G1801" s="148"/>
      <c r="H1801" s="149"/>
      <c r="I1801" s="150"/>
      <c r="J1801" s="151"/>
      <c r="K1801" s="213"/>
      <c r="L1801" s="214"/>
      <c r="M1801" s="179" t="s">
        <v>82</v>
      </c>
      <c r="N1801" s="119">
        <v>0</v>
      </c>
      <c r="O1801" s="120">
        <v>0</v>
      </c>
      <c r="P1801" s="155" t="s">
        <v>56</v>
      </c>
      <c r="Q1801" s="155">
        <v>0</v>
      </c>
      <c r="R1801" s="155">
        <v>0</v>
      </c>
      <c r="S1801" s="156">
        <v>0</v>
      </c>
      <c r="T1801" s="156">
        <v>0</v>
      </c>
      <c r="U1801" s="156">
        <v>0</v>
      </c>
      <c r="V1801" s="157">
        <v>0</v>
      </c>
      <c r="W1801" s="158">
        <v>0</v>
      </c>
      <c r="X1801" s="159"/>
      <c r="Y1801" s="160">
        <v>0</v>
      </c>
      <c r="Z1801" s="161">
        <v>0</v>
      </c>
      <c r="AA1801" s="155">
        <v>0</v>
      </c>
      <c r="AB1801" s="162" t="s">
        <v>56</v>
      </c>
      <c r="AC1801" s="163" t="s">
        <v>56</v>
      </c>
      <c r="AD1801" s="164" t="s">
        <v>56</v>
      </c>
      <c r="AE1801" s="163" t="s">
        <v>56</v>
      </c>
      <c r="AF1801" s="164" t="s">
        <v>56</v>
      </c>
      <c r="AG1801" s="165">
        <v>0</v>
      </c>
      <c r="AH1801" s="166" t="s">
        <v>56</v>
      </c>
      <c r="AI1801" s="167"/>
      <c r="AJ1801" s="168"/>
      <c r="AK1801" s="169"/>
      <c r="AL1801" s="170"/>
      <c r="AM1801" s="171"/>
      <c r="AN1801" s="172"/>
      <c r="AO1801" s="173">
        <f t="shared" si="514"/>
        <v>0</v>
      </c>
      <c r="AP1801" s="174" t="s">
        <v>82</v>
      </c>
      <c r="AQ1801" s="175" t="str" cm="1">
        <f t="array" ref="AQ1801">_xlfn.IFS(OR($G1801="公衆街路灯A",$G1801="定額電灯"),$G1801&amp;AP1801,COUNTIF(G1801,"*従量電灯*"),G1801,1,"-")</f>
        <v>-</v>
      </c>
      <c r="AR1801" s="176" t="str" cm="1">
        <f t="array" ref="AR1801">_xlfn.IFS($AN1801=0,"-",OR($AH1801="対象外",$AH1801="-"),"-",OR($G1801="公衆街路灯A",$G1801="定額電灯"),_xlfn.XLOOKUP($AQ1801,削除禁止_電灯料金!$B:$B,削除禁止_電灯料金!$E:$E,0),1,"-")</f>
        <v>-</v>
      </c>
      <c r="AS1801" s="177" t="str" cm="1">
        <f t="array" ref="AS1801">_xlfn.IFS($AR1801="-","-",OR($G1801="公衆街路灯A",$G1801="定額電灯"),_xlfn.XLOOKUP(AQ1801,削除禁止_電灯料金!$B:$B,削除禁止_電灯料金!$D:$D,0),1,"-")</f>
        <v>-</v>
      </c>
      <c r="AT1801" s="176" t="str">
        <f>IFERROR(IF(OR($G1801="公衆街路灯A",$G1801="定額電灯"),"-",ROUND((_xlfn.XLOOKUP($AQ1801,削除禁止_電灯料金!$B:$B,削除禁止_電灯料金!$E:$E)*AM1801/1000*$K1801*$L1801/12),2)),"-")</f>
        <v>-</v>
      </c>
      <c r="AU1801" s="177">
        <f>IFERROR(IF(OR($G1801="公衆街路灯A",$G1801="定額電灯"),"-",ROUND((AM1801/1000*$K1801*$L1801/12)*_xlfn.XLOOKUP($A1801,削除禁止_電灯料金!K:K,削除禁止_電灯料金!M:M,"-"),2)),"-")</f>
        <v>0</v>
      </c>
      <c r="AV1801" s="178">
        <f>IFERROR(IF(OR($G1801="公衆街路灯A",$G1801="定額電灯"),ROUND((((AR1801+AS1801)*AN1801))*12*_xlfn.XLOOKUP($A1801,削除禁止_電灯料金!K:K,削除禁止_電灯料金!N:N),0),ROUND((AT1801+AU1801)*AN1801*12*_xlfn.XLOOKUP($A1801,削除禁止_電灯料金!K:K,削除禁止_電灯料金!N:N),0)),0)</f>
        <v>0</v>
      </c>
      <c r="AW1801" s="145"/>
    </row>
    <row r="1802" spans="1:49" ht="30" customHeight="1" thickBot="1">
      <c r="A1802" s="1">
        <v>36</v>
      </c>
      <c r="B1802" s="319" t="s">
        <v>1721</v>
      </c>
      <c r="C1802" s="42"/>
      <c r="D1802" s="215"/>
      <c r="E1802" s="216" t="s">
        <v>219</v>
      </c>
      <c r="F1802" s="217" t="s">
        <v>219</v>
      </c>
      <c r="G1802" s="216"/>
      <c r="H1802" s="216"/>
      <c r="I1802" s="218"/>
      <c r="J1802" s="219"/>
      <c r="K1802" s="220"/>
      <c r="L1802" s="221"/>
      <c r="M1802" s="222" t="s">
        <v>82</v>
      </c>
      <c r="N1802" s="223">
        <v>0</v>
      </c>
      <c r="O1802" s="224">
        <v>0</v>
      </c>
      <c r="P1802" s="225" t="s">
        <v>56</v>
      </c>
      <c r="Q1802" s="225">
        <v>0</v>
      </c>
      <c r="R1802" s="225">
        <v>0</v>
      </c>
      <c r="S1802" s="226">
        <v>0</v>
      </c>
      <c r="T1802" s="226">
        <v>0</v>
      </c>
      <c r="U1802" s="226">
        <v>0</v>
      </c>
      <c r="V1802" s="227">
        <v>0</v>
      </c>
      <c r="W1802" s="228">
        <v>0</v>
      </c>
      <c r="X1802" s="229"/>
      <c r="Y1802" s="410">
        <v>0</v>
      </c>
      <c r="Z1802" s="230">
        <v>0</v>
      </c>
      <c r="AA1802" s="225">
        <v>0</v>
      </c>
      <c r="AB1802" s="231" t="s">
        <v>56</v>
      </c>
      <c r="AC1802" s="232" t="s">
        <v>56</v>
      </c>
      <c r="AD1802" s="411" t="s">
        <v>56</v>
      </c>
      <c r="AE1802" s="232" t="s">
        <v>56</v>
      </c>
      <c r="AF1802" s="411" t="s">
        <v>56</v>
      </c>
      <c r="AG1802" s="412">
        <v>0</v>
      </c>
      <c r="AH1802" s="413" t="s">
        <v>56</v>
      </c>
      <c r="AI1802" s="236"/>
      <c r="AJ1802" s="237"/>
      <c r="AK1802" s="238"/>
      <c r="AL1802" s="239"/>
      <c r="AM1802" s="240"/>
      <c r="AN1802" s="241"/>
      <c r="AO1802" s="242">
        <f t="shared" si="514"/>
        <v>0</v>
      </c>
      <c r="AP1802" s="243" t="s">
        <v>82</v>
      </c>
      <c r="AQ1802" s="414" t="str" cm="1">
        <f t="array" ref="AQ1802">_xlfn.IFS(OR($G1802="公衆街路灯A",$G1802="定額電灯"),$G1802&amp;AP1802,COUNTIF(G1802,"*従量電灯*"),G1802,1,"-")</f>
        <v>-</v>
      </c>
      <c r="AR1802" s="415" t="str" cm="1">
        <f t="array" ref="AR1802">_xlfn.IFS($AN1802=0,"-",OR($AH1802="対象外",$AH1802="-"),"-",OR($G1802="公衆街路灯A",$G1802="定額電灯"),_xlfn.XLOOKUP($AQ1802,削除禁止_電灯料金!$B:$B,削除禁止_電灯料金!$E:$E,0),1,"-")</f>
        <v>-</v>
      </c>
      <c r="AS1802" s="416" t="str" cm="1">
        <f t="array" ref="AS1802">_xlfn.IFS($AR1802="-","-",OR($G1802="公衆街路灯A",$G1802="定額電灯"),_xlfn.XLOOKUP(AQ1802,削除禁止_電灯料金!$B:$B,削除禁止_電灯料金!$D:$D,0),1,"-")</f>
        <v>-</v>
      </c>
      <c r="AT1802" s="415" t="str">
        <f>IFERROR(IF(OR($G1802="公衆街路灯A",$G1802="定額電灯"),"-",ROUND((_xlfn.XLOOKUP($AQ1802,削除禁止_電灯料金!$B:$B,削除禁止_電灯料金!$E:$E)*AM1802/1000*$K1802*$L1802/12),2)),"-")</f>
        <v>-</v>
      </c>
      <c r="AU1802" s="416">
        <f>IFERROR(IF(OR($G1802="公衆街路灯A",$G1802="定額電灯"),"-",ROUND((AM1802/1000*$K1802*$L1802/12)*_xlfn.XLOOKUP($A1802,削除禁止_電灯料金!K:K,削除禁止_電灯料金!M:M,"-"),2)),"-")</f>
        <v>0</v>
      </c>
      <c r="AV1802" s="247">
        <f>IFERROR(IF(OR($G1802="公衆街路灯A",$G1802="定額電灯"),ROUND((((AR1802+AS1802)*AN1802))*12*_xlfn.XLOOKUP($A1802,削除禁止_電灯料金!K:K,削除禁止_電灯料金!N:N),0),ROUND((AT1802+AU1802)*AN1802*12*_xlfn.XLOOKUP($A1802,削除禁止_電灯料金!K:K,削除禁止_電灯料金!N:N),0)),0)</f>
        <v>0</v>
      </c>
      <c r="AW1802" s="145"/>
    </row>
    <row r="1803" spans="1:49" ht="30" customHeight="1">
      <c r="A1803" s="1"/>
      <c r="B1803" s="41"/>
      <c r="C1803" s="248"/>
    </row>
    <row r="1804" spans="1:49" ht="30" customHeight="1">
      <c r="A1804" s="1">
        <v>37</v>
      </c>
      <c r="B1804" s="319" t="s">
        <v>1745</v>
      </c>
      <c r="C1804" s="42"/>
      <c r="D1804" s="4" t="s">
        <v>1746</v>
      </c>
      <c r="E1804" s="43"/>
      <c r="F1804" s="44"/>
      <c r="G1804" s="44"/>
      <c r="H1804" s="45"/>
      <c r="I1804" s="43"/>
      <c r="J1804" s="43"/>
      <c r="K1804" s="43"/>
      <c r="L1804" s="43"/>
      <c r="M1804" s="43"/>
      <c r="N1804" s="46"/>
      <c r="O1804" s="42"/>
      <c r="P1804" s="42"/>
      <c r="Q1804" s="42"/>
      <c r="R1804" s="42"/>
      <c r="S1804" s="42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2"/>
      <c r="AD1804" s="42"/>
      <c r="AE1804" s="42"/>
      <c r="AF1804" s="42"/>
      <c r="AG1804" s="42"/>
      <c r="AH1804" s="47"/>
      <c r="AI1804" s="48"/>
      <c r="AJ1804" s="48"/>
      <c r="AK1804" s="47"/>
      <c r="AL1804" s="49"/>
      <c r="AM1804" s="47"/>
      <c r="AN1804" s="47"/>
      <c r="AO1804" s="47"/>
      <c r="AP1804" s="47"/>
      <c r="AQ1804" s="49"/>
      <c r="AR1804" s="47"/>
      <c r="AS1804" s="47"/>
      <c r="AT1804" s="47"/>
      <c r="AU1804" s="47"/>
      <c r="AV1804" s="47"/>
      <c r="AW1804" s="47"/>
    </row>
    <row r="1805" spans="1:49" ht="30" customHeight="1">
      <c r="A1805" s="1">
        <v>37</v>
      </c>
      <c r="B1805" s="319" t="s">
        <v>1745</v>
      </c>
      <c r="C1805" s="42"/>
      <c r="D1805" s="43"/>
      <c r="E1805" s="43"/>
      <c r="F1805" s="44"/>
      <c r="G1805" s="44"/>
      <c r="H1805" s="45"/>
      <c r="I1805" s="43"/>
      <c r="J1805" s="43"/>
      <c r="K1805" s="43"/>
      <c r="L1805" s="43"/>
      <c r="M1805" s="43"/>
      <c r="N1805" s="46"/>
      <c r="O1805" s="42"/>
      <c r="P1805" s="42"/>
      <c r="Q1805" s="42"/>
      <c r="R1805" s="42"/>
      <c r="S1805" s="42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2"/>
      <c r="AD1805" s="42"/>
      <c r="AE1805" s="42"/>
      <c r="AF1805" s="42"/>
      <c r="AG1805" s="42"/>
      <c r="AH1805" s="47"/>
      <c r="AI1805" s="50"/>
      <c r="AJ1805" s="48"/>
      <c r="AK1805" s="47"/>
      <c r="AL1805" s="49"/>
      <c r="AM1805" s="47"/>
      <c r="AN1805" s="47"/>
      <c r="AO1805" s="51"/>
      <c r="AP1805" s="47"/>
      <c r="AQ1805" s="49"/>
      <c r="AR1805" s="51"/>
      <c r="AS1805" s="51"/>
      <c r="AT1805" s="51"/>
      <c r="AU1805" s="51"/>
      <c r="AV1805" s="47"/>
      <c r="AW1805" s="47"/>
    </row>
    <row r="1806" spans="1:49" ht="30" customHeight="1">
      <c r="A1806" s="1">
        <v>37</v>
      </c>
      <c r="B1806" s="319" t="s">
        <v>1745</v>
      </c>
      <c r="C1806" s="42"/>
      <c r="D1806" s="52" t="s">
        <v>47</v>
      </c>
      <c r="E1806" s="52"/>
      <c r="F1806" s="53">
        <v>10</v>
      </c>
      <c r="G1806" s="44"/>
      <c r="H1806" s="45"/>
      <c r="I1806" s="54"/>
      <c r="J1806" s="54"/>
      <c r="K1806" s="55"/>
      <c r="L1806" s="46"/>
      <c r="M1806" s="46"/>
      <c r="N1806" s="56"/>
      <c r="O1806" s="56"/>
      <c r="P1806" s="56"/>
      <c r="Q1806" s="56"/>
      <c r="R1806" s="56"/>
      <c r="S1806" s="56"/>
      <c r="T1806" s="56"/>
      <c r="U1806" s="56"/>
      <c r="V1806" s="56"/>
      <c r="W1806" s="56"/>
      <c r="X1806" s="56"/>
      <c r="Y1806" s="56"/>
      <c r="Z1806" s="56"/>
      <c r="AA1806" s="56"/>
      <c r="AB1806" s="56"/>
      <c r="AC1806" s="56"/>
      <c r="AD1806" s="56"/>
      <c r="AE1806" s="56"/>
      <c r="AF1806" s="56"/>
      <c r="AG1806" s="56"/>
      <c r="AH1806" s="47"/>
      <c r="AI1806" s="50"/>
      <c r="AJ1806" s="48"/>
      <c r="AK1806" s="47"/>
      <c r="AL1806" s="49"/>
      <c r="AM1806" s="47"/>
      <c r="AN1806" s="47"/>
      <c r="AO1806" s="47"/>
      <c r="AP1806" s="47"/>
      <c r="AQ1806" s="49"/>
      <c r="AR1806" s="47"/>
      <c r="AS1806" s="47"/>
      <c r="AT1806" s="47"/>
      <c r="AU1806" s="47"/>
      <c r="AV1806" s="47"/>
      <c r="AW1806" s="47"/>
    </row>
    <row r="1807" spans="1:49" ht="30" customHeight="1" thickBot="1">
      <c r="A1807" s="1">
        <v>37</v>
      </c>
      <c r="B1807" s="319" t="s">
        <v>1745</v>
      </c>
      <c r="C1807" s="42"/>
      <c r="D1807" s="57" t="s">
        <v>48</v>
      </c>
      <c r="E1807" s="57"/>
      <c r="F1807" s="58">
        <v>10</v>
      </c>
      <c r="G1807" s="44"/>
      <c r="H1807" s="45"/>
      <c r="I1807" s="54"/>
      <c r="J1807" s="54"/>
      <c r="K1807" s="55"/>
      <c r="L1807" s="46"/>
      <c r="M1807" s="46"/>
      <c r="N1807" s="56"/>
      <c r="O1807" s="56"/>
      <c r="P1807" s="56"/>
      <c r="Q1807" s="56"/>
      <c r="R1807" s="56"/>
      <c r="S1807" s="56"/>
      <c r="T1807" s="56"/>
      <c r="U1807" s="56"/>
      <c r="V1807" s="56"/>
      <c r="W1807" s="56"/>
      <c r="X1807" s="56"/>
      <c r="Y1807" s="56"/>
      <c r="Z1807" s="56"/>
      <c r="AA1807" s="56"/>
      <c r="AB1807" s="56"/>
      <c r="AC1807" s="56"/>
      <c r="AD1807" s="56"/>
      <c r="AE1807" s="56"/>
      <c r="AF1807" s="56"/>
      <c r="AG1807" s="56"/>
      <c r="AH1807" s="47"/>
      <c r="AI1807" s="50"/>
      <c r="AJ1807" s="48"/>
      <c r="AK1807" s="47"/>
      <c r="AL1807" s="49"/>
      <c r="AM1807" s="47"/>
      <c r="AN1807" s="47"/>
      <c r="AO1807" s="47"/>
      <c r="AP1807" s="47"/>
      <c r="AQ1807" s="49"/>
      <c r="AR1807" s="47"/>
      <c r="AS1807" s="47"/>
      <c r="AT1807" s="47"/>
      <c r="AU1807" s="47"/>
      <c r="AV1807" s="47"/>
      <c r="AW1807" s="47"/>
    </row>
    <row r="1808" spans="1:49" ht="30" customHeight="1" thickBot="1">
      <c r="A1808" s="1">
        <v>37</v>
      </c>
      <c r="B1808" s="319" t="s">
        <v>1745</v>
      </c>
      <c r="C1808" s="42"/>
      <c r="D1808" s="59" t="s">
        <v>49</v>
      </c>
      <c r="E1808" s="59"/>
      <c r="F1808" s="60">
        <v>30</v>
      </c>
      <c r="G1808" s="44"/>
      <c r="H1808" s="45"/>
      <c r="I1808" s="61"/>
      <c r="J1808" s="61"/>
      <c r="K1808" s="42"/>
      <c r="L1808" s="42"/>
      <c r="M1808" s="42"/>
      <c r="N1808" s="56"/>
      <c r="O1808" s="56"/>
      <c r="P1808" s="56"/>
      <c r="Q1808" s="56"/>
      <c r="R1808" s="56"/>
      <c r="S1808" s="56"/>
      <c r="T1808" s="56"/>
      <c r="U1808" s="56"/>
      <c r="V1808" s="56"/>
      <c r="W1808" s="56"/>
      <c r="X1808" s="56"/>
      <c r="Y1808" s="56"/>
      <c r="Z1808" s="56"/>
      <c r="AA1808" s="56"/>
      <c r="AB1808" s="56"/>
      <c r="AC1808" s="62"/>
      <c r="AD1808" s="62"/>
      <c r="AE1808" s="63"/>
      <c r="AF1808" s="42"/>
      <c r="AG1808" s="56"/>
      <c r="AH1808" s="47"/>
      <c r="AI1808" s="64" t="s">
        <v>50</v>
      </c>
      <c r="AJ1808" s="48"/>
      <c r="AK1808" s="47"/>
      <c r="AL1808" s="49"/>
      <c r="AM1808" s="47"/>
      <c r="AN1808" s="47"/>
      <c r="AO1808" s="47"/>
      <c r="AP1808" s="47"/>
      <c r="AQ1808" s="49"/>
      <c r="AR1808" s="47"/>
      <c r="AS1808" s="47"/>
      <c r="AT1808" s="47"/>
      <c r="AU1808" s="47"/>
      <c r="AV1808" s="47"/>
      <c r="AW1808" s="65"/>
    </row>
    <row r="1809" spans="1:49" ht="30" customHeight="1" thickBot="1">
      <c r="A1809" s="1">
        <v>37</v>
      </c>
      <c r="B1809" s="319" t="s">
        <v>1745</v>
      </c>
      <c r="C1809" s="42"/>
      <c r="D1809" s="66" t="s">
        <v>51</v>
      </c>
      <c r="E1809" s="66"/>
      <c r="F1809" s="67">
        <v>0.41499999999999998</v>
      </c>
      <c r="G1809" s="44"/>
      <c r="H1809" s="45"/>
      <c r="I1809" s="68"/>
      <c r="J1809" s="68"/>
      <c r="K1809" s="42"/>
      <c r="L1809" s="42"/>
      <c r="M1809" s="42"/>
      <c r="N1809" s="56"/>
      <c r="O1809" s="56"/>
      <c r="P1809" s="56"/>
      <c r="Q1809" s="56"/>
      <c r="R1809" s="56"/>
      <c r="S1809" s="56"/>
      <c r="T1809" s="56"/>
      <c r="U1809" s="56"/>
      <c r="V1809" s="56"/>
      <c r="W1809" s="56"/>
      <c r="X1809" s="56"/>
      <c r="Y1809" s="56"/>
      <c r="Z1809" s="56"/>
      <c r="AA1809" s="56"/>
      <c r="AB1809" s="56"/>
      <c r="AC1809" s="62" t="s">
        <v>52</v>
      </c>
      <c r="AD1809" s="69"/>
      <c r="AE1809" s="70" t="s">
        <v>53</v>
      </c>
      <c r="AF1809" s="69"/>
      <c r="AG1809" s="56"/>
      <c r="AH1809" s="47"/>
      <c r="AI1809" s="48"/>
      <c r="AJ1809" s="48"/>
      <c r="AK1809" s="47"/>
      <c r="AL1809" s="49"/>
      <c r="AM1809" s="47"/>
      <c r="AN1809" s="47"/>
      <c r="AO1809" s="47"/>
      <c r="AP1809" s="47"/>
      <c r="AQ1809" s="49"/>
      <c r="AR1809" s="47" t="s">
        <v>52</v>
      </c>
      <c r="AS1809" s="47"/>
      <c r="AT1809" s="47" t="s">
        <v>53</v>
      </c>
      <c r="AU1809" s="47"/>
      <c r="AV1809" s="47"/>
      <c r="AW1809" s="65"/>
    </row>
    <row r="1810" spans="1:49" ht="30" customHeight="1" thickBot="1">
      <c r="A1810" s="1">
        <v>37</v>
      </c>
      <c r="B1810" s="319" t="s">
        <v>1745</v>
      </c>
      <c r="C1810" s="42"/>
      <c r="D1810" s="71" t="s">
        <v>54</v>
      </c>
      <c r="E1810" s="45"/>
      <c r="F1810" s="45"/>
      <c r="G1810" s="45"/>
      <c r="H1810" s="45"/>
      <c r="I1810" s="45"/>
      <c r="J1810" s="45"/>
      <c r="K1810" s="72"/>
      <c r="L1810" s="72"/>
      <c r="M1810" s="73" t="s">
        <v>55</v>
      </c>
      <c r="N1810" s="74"/>
      <c r="O1810" s="74"/>
      <c r="P1810" s="74"/>
      <c r="Q1810" s="74"/>
      <c r="R1810" s="74"/>
      <c r="S1810" s="74"/>
      <c r="T1810" s="74"/>
      <c r="U1810" s="74"/>
      <c r="V1810" s="74"/>
      <c r="W1810" s="74"/>
      <c r="X1810" s="74"/>
      <c r="Y1810" s="74"/>
      <c r="Z1810" s="74"/>
      <c r="AA1810" s="74"/>
      <c r="AB1810" s="74"/>
      <c r="AC1810" s="75" t="s">
        <v>1</v>
      </c>
      <c r="AD1810" s="76"/>
      <c r="AE1810" s="76" t="s">
        <v>2</v>
      </c>
      <c r="AF1810" s="76"/>
      <c r="AG1810" s="77" t="s">
        <v>56</v>
      </c>
      <c r="AH1810" s="78" t="s">
        <v>57</v>
      </c>
      <c r="AI1810" s="79"/>
      <c r="AJ1810" s="79"/>
      <c r="AK1810" s="80"/>
      <c r="AL1810" s="15"/>
      <c r="AM1810" s="80"/>
      <c r="AN1810" s="80"/>
      <c r="AO1810" s="80"/>
      <c r="AP1810" s="80"/>
      <c r="AQ1810" s="15"/>
      <c r="AR1810" s="78" t="s">
        <v>1</v>
      </c>
      <c r="AS1810" s="81"/>
      <c r="AT1810" s="78" t="s">
        <v>2</v>
      </c>
      <c r="AU1810" s="81"/>
      <c r="AV1810" s="82" t="s">
        <v>56</v>
      </c>
      <c r="AW1810" s="83"/>
    </row>
    <row r="1811" spans="1:49" ht="42" customHeight="1">
      <c r="A1811" s="1">
        <v>37</v>
      </c>
      <c r="B1811" s="319" t="s">
        <v>1745</v>
      </c>
      <c r="C1811" s="42"/>
      <c r="D1811" s="474" t="s">
        <v>4</v>
      </c>
      <c r="E1811" s="476" t="s">
        <v>5</v>
      </c>
      <c r="F1811" s="476" t="s">
        <v>6</v>
      </c>
      <c r="G1811" s="476" t="s">
        <v>58</v>
      </c>
      <c r="H1811" s="476" t="s">
        <v>7</v>
      </c>
      <c r="I1811" s="20" t="s">
        <v>8</v>
      </c>
      <c r="J1811" s="20"/>
      <c r="K1811" s="84" t="s">
        <v>9</v>
      </c>
      <c r="L1811" s="85" t="s">
        <v>59</v>
      </c>
      <c r="M1811" s="478" t="s">
        <v>60</v>
      </c>
      <c r="N1811" s="480" t="s">
        <v>61</v>
      </c>
      <c r="O1811" s="482" t="s">
        <v>62</v>
      </c>
      <c r="P1811" s="482" t="s">
        <v>10</v>
      </c>
      <c r="Q1811" s="484" t="s">
        <v>63</v>
      </c>
      <c r="R1811" s="482" t="s">
        <v>64</v>
      </c>
      <c r="S1811" s="482" t="s">
        <v>65</v>
      </c>
      <c r="T1811" s="482" t="s">
        <v>66</v>
      </c>
      <c r="U1811" s="482" t="s">
        <v>67</v>
      </c>
      <c r="V1811" s="484" t="s">
        <v>11</v>
      </c>
      <c r="W1811" s="251" t="s">
        <v>12</v>
      </c>
      <c r="X1811" s="86" t="s">
        <v>13</v>
      </c>
      <c r="Y1811" s="86" t="s">
        <v>14</v>
      </c>
      <c r="Z1811" s="252" t="s">
        <v>15</v>
      </c>
      <c r="AA1811" s="484" t="s">
        <v>16</v>
      </c>
      <c r="AB1811" s="482" t="s">
        <v>17</v>
      </c>
      <c r="AC1811" s="87" t="s">
        <v>18</v>
      </c>
      <c r="AD1811" s="88" t="s">
        <v>19</v>
      </c>
      <c r="AE1811" s="87" t="s">
        <v>30</v>
      </c>
      <c r="AF1811" s="88" t="s">
        <v>21</v>
      </c>
      <c r="AG1811" s="89" t="s">
        <v>22</v>
      </c>
      <c r="AH1811" s="468" t="s">
        <v>23</v>
      </c>
      <c r="AI1811" s="470" t="s">
        <v>24</v>
      </c>
      <c r="AJ1811" s="470" t="s">
        <v>25</v>
      </c>
      <c r="AK1811" s="470" t="s">
        <v>26</v>
      </c>
      <c r="AL1811" s="91" t="s">
        <v>68</v>
      </c>
      <c r="AM1811" s="90" t="s">
        <v>27</v>
      </c>
      <c r="AN1811" s="92" t="s">
        <v>28</v>
      </c>
      <c r="AO1811" s="93" t="s">
        <v>29</v>
      </c>
      <c r="AP1811" s="28" t="s">
        <v>16</v>
      </c>
      <c r="AQ1811" s="472" t="s">
        <v>17</v>
      </c>
      <c r="AR1811" s="94" t="s">
        <v>18</v>
      </c>
      <c r="AS1811" s="95" t="s">
        <v>19</v>
      </c>
      <c r="AT1811" s="94" t="s">
        <v>30</v>
      </c>
      <c r="AU1811" s="95" t="s">
        <v>21</v>
      </c>
      <c r="AV1811" s="96" t="s">
        <v>31</v>
      </c>
      <c r="AW1811" s="83"/>
    </row>
    <row r="1812" spans="1:49" ht="30" customHeight="1" thickBot="1">
      <c r="A1812" s="1">
        <v>37</v>
      </c>
      <c r="B1812" s="319" t="s">
        <v>1745</v>
      </c>
      <c r="C1812" s="42"/>
      <c r="D1812" s="475"/>
      <c r="E1812" s="477"/>
      <c r="F1812" s="477"/>
      <c r="G1812" s="477"/>
      <c r="H1812" s="477"/>
      <c r="I1812" s="97" t="s">
        <v>69</v>
      </c>
      <c r="J1812" s="97" t="s">
        <v>70</v>
      </c>
      <c r="K1812" s="98" t="s">
        <v>34</v>
      </c>
      <c r="L1812" s="99" t="s">
        <v>35</v>
      </c>
      <c r="M1812" s="479"/>
      <c r="N1812" s="481"/>
      <c r="O1812" s="483"/>
      <c r="P1812" s="483"/>
      <c r="Q1812" s="485"/>
      <c r="R1812" s="483"/>
      <c r="S1812" s="483"/>
      <c r="T1812" s="483"/>
      <c r="U1812" s="483"/>
      <c r="V1812" s="485"/>
      <c r="W1812" s="100" t="s">
        <v>36</v>
      </c>
      <c r="X1812" s="100" t="s">
        <v>37</v>
      </c>
      <c r="Y1812" s="100" t="s">
        <v>38</v>
      </c>
      <c r="Z1812" s="101" t="s">
        <v>39</v>
      </c>
      <c r="AA1812" s="485"/>
      <c r="AB1812" s="483"/>
      <c r="AC1812" s="102" t="s">
        <v>40</v>
      </c>
      <c r="AD1812" s="103" t="s">
        <v>40</v>
      </c>
      <c r="AE1812" s="102" t="s">
        <v>40</v>
      </c>
      <c r="AF1812" s="103" t="s">
        <v>40</v>
      </c>
      <c r="AG1812" s="104">
        <v>10</v>
      </c>
      <c r="AH1812" s="469"/>
      <c r="AI1812" s="471"/>
      <c r="AJ1812" s="471"/>
      <c r="AK1812" s="471"/>
      <c r="AL1812" s="36" t="s">
        <v>41</v>
      </c>
      <c r="AM1812" s="105" t="s">
        <v>42</v>
      </c>
      <c r="AN1812" s="106" t="s">
        <v>43</v>
      </c>
      <c r="AO1812" s="107" t="s">
        <v>39</v>
      </c>
      <c r="AP1812" s="37" t="s">
        <v>44</v>
      </c>
      <c r="AQ1812" s="473"/>
      <c r="AR1812" s="108" t="s">
        <v>40</v>
      </c>
      <c r="AS1812" s="109" t="s">
        <v>40</v>
      </c>
      <c r="AT1812" s="108" t="s">
        <v>40</v>
      </c>
      <c r="AU1812" s="109" t="s">
        <v>40</v>
      </c>
      <c r="AV1812" s="40">
        <v>10</v>
      </c>
      <c r="AW1812" s="83"/>
    </row>
    <row r="1813" spans="1:49" ht="30" customHeight="1">
      <c r="A1813" s="1">
        <v>37</v>
      </c>
      <c r="B1813" s="319" t="s">
        <v>1745</v>
      </c>
      <c r="C1813" s="42"/>
      <c r="D1813" s="110" t="s">
        <v>1747</v>
      </c>
      <c r="E1813" s="111" t="s">
        <v>71</v>
      </c>
      <c r="F1813" s="112" t="s">
        <v>1748</v>
      </c>
      <c r="G1813" s="112" t="s">
        <v>73</v>
      </c>
      <c r="H1813" s="113" t="s">
        <v>1556</v>
      </c>
      <c r="I1813" s="114"/>
      <c r="J1813" s="115"/>
      <c r="K1813" s="349">
        <v>24</v>
      </c>
      <c r="L1813" s="350">
        <v>361</v>
      </c>
      <c r="M1813" s="118" t="s">
        <v>1749</v>
      </c>
      <c r="N1813" s="119" t="s">
        <v>331</v>
      </c>
      <c r="O1813" s="120">
        <v>1</v>
      </c>
      <c r="P1813" s="121" t="s">
        <v>294</v>
      </c>
      <c r="Q1813" s="121">
        <v>0</v>
      </c>
      <c r="R1813" s="121">
        <v>0</v>
      </c>
      <c r="S1813" s="122" t="s">
        <v>332</v>
      </c>
      <c r="T1813" s="122">
        <v>0</v>
      </c>
      <c r="U1813" s="122">
        <v>0</v>
      </c>
      <c r="V1813" s="123">
        <v>0</v>
      </c>
      <c r="W1813" s="124">
        <v>47</v>
      </c>
      <c r="X1813" s="125">
        <v>1</v>
      </c>
      <c r="Y1813" s="126">
        <v>1</v>
      </c>
      <c r="Z1813" s="127">
        <f t="shared" ref="Z1813:Z1824" si="515">K1813*L1813*W1813*Y1813/12/1000</f>
        <v>33.933999999999997</v>
      </c>
      <c r="AA1813" s="121">
        <v>0</v>
      </c>
      <c r="AB1813" s="128" t="s">
        <v>80</v>
      </c>
      <c r="AC1813" s="129" t="s">
        <v>56</v>
      </c>
      <c r="AD1813" s="130" t="s">
        <v>56</v>
      </c>
      <c r="AE1813" s="129" t="s">
        <v>56</v>
      </c>
      <c r="AF1813" s="130">
        <f t="shared" ref="AF1813:AF1824" si="516">$B$2*Z1813/Y1813</f>
        <v>1018.02</v>
      </c>
      <c r="AG1813" s="131">
        <f t="shared" ref="AG1813:AG1824" si="517">Y1813*AF1813*120</f>
        <v>122162.4</v>
      </c>
      <c r="AH1813" s="132" t="s">
        <v>81</v>
      </c>
      <c r="AI1813" s="133"/>
      <c r="AJ1813" s="134"/>
      <c r="AK1813" s="135"/>
      <c r="AL1813" s="136"/>
      <c r="AM1813" s="137"/>
      <c r="AN1813" s="138"/>
      <c r="AO1813" s="139">
        <f t="shared" ref="AO1813:AO1827" si="518">IFERROR((AM1813/1000)*K1813*L1813*AN1813/12,0)</f>
        <v>0</v>
      </c>
      <c r="AP1813" s="140" t="s">
        <v>82</v>
      </c>
      <c r="AQ1813" s="141" t="str" cm="1">
        <f t="array" ref="AQ1813">_xlfn.IFS(OR($G1813="公衆街路灯A",$G1813="定額電灯"),$G1813&amp;AP1813,COUNTIF(G1813,"*従量電灯*"),G1813,1,"-")</f>
        <v>従量電灯</v>
      </c>
      <c r="AR1813" s="142" t="str" cm="1">
        <f t="array" ref="AR1813">_xlfn.IFS($AN1813=0,"-",OR($AH1813="対象外",$AH1813="-"),"-",OR($G1813="公衆街路灯A",$G1813="定額電灯"),_xlfn.XLOOKUP($AQ1813,削除禁止_電灯料金!$B:$B,削除禁止_電灯料金!$E:$E,0),1,"-")</f>
        <v>-</v>
      </c>
      <c r="AS1813" s="143" t="str" cm="1">
        <f t="array" ref="AS1813">_xlfn.IFS($AR1813="-","-",OR($G1813="公衆街路灯A",$G1813="定額電灯"),_xlfn.XLOOKUP(AQ1813,削除禁止_電灯料金!$B:$B,削除禁止_電灯料金!$D:$D,0),1,"-")</f>
        <v>-</v>
      </c>
      <c r="AT1813" s="142">
        <f>IFERROR(IF(OR($G1813="公衆街路灯A",$G1813="定額電灯"),"-",ROUND((_xlfn.XLOOKUP($AQ1813,削除禁止_電灯料金!$B:$B,削除禁止_電灯料金!$E:$E)*AM1813/1000*$K1813*$L1813/12),2)),"-")</f>
        <v>0</v>
      </c>
      <c r="AU1813" s="143">
        <f>IFERROR(IF(OR($G1813="公衆街路灯A",$G1813="定額電灯"),"-",ROUND((AM1813/1000*$K1813*$L1813/12)*_xlfn.XLOOKUP($A1813,削除禁止_電灯料金!K:K,削除禁止_電灯料金!M:M,"-"),2)),"-")</f>
        <v>0</v>
      </c>
      <c r="AV1813" s="144">
        <f>IFERROR(IF(OR($G1813="公衆街路灯A",$G1813="定額電灯"),ROUND((((AR1813+AS1813)*AN1813))*12*_xlfn.XLOOKUP($A1813,削除禁止_電灯料金!K:K,削除禁止_電灯料金!N:N),0),ROUND((AT1813+AU1813)*AN1813*12*_xlfn.XLOOKUP($A1813,削除禁止_電灯料金!K:K,削除禁止_電灯料金!N:N),0)),0)</f>
        <v>0</v>
      </c>
      <c r="AW1813" s="145"/>
    </row>
    <row r="1814" spans="1:49" ht="30" customHeight="1">
      <c r="A1814" s="1">
        <v>37</v>
      </c>
      <c r="B1814" s="319" t="s">
        <v>1745</v>
      </c>
      <c r="C1814" s="42"/>
      <c r="D1814" s="146" t="s">
        <v>1750</v>
      </c>
      <c r="E1814" s="147" t="s">
        <v>71</v>
      </c>
      <c r="F1814" s="148" t="s">
        <v>1751</v>
      </c>
      <c r="G1814" s="148" t="s">
        <v>73</v>
      </c>
      <c r="H1814" s="149"/>
      <c r="I1814" s="150"/>
      <c r="J1814" s="151"/>
      <c r="K1814" s="213">
        <v>24</v>
      </c>
      <c r="L1814" s="214">
        <v>361</v>
      </c>
      <c r="M1814" s="154" t="s">
        <v>1752</v>
      </c>
      <c r="N1814" s="119" t="s">
        <v>110</v>
      </c>
      <c r="O1814" s="120">
        <v>2</v>
      </c>
      <c r="P1814" s="155" t="s">
        <v>135</v>
      </c>
      <c r="Q1814" s="155">
        <v>0</v>
      </c>
      <c r="R1814" s="155" t="s">
        <v>295</v>
      </c>
      <c r="S1814" s="156">
        <v>0</v>
      </c>
      <c r="T1814" s="156">
        <v>0</v>
      </c>
      <c r="U1814" s="156">
        <v>0</v>
      </c>
      <c r="V1814" s="157">
        <v>0</v>
      </c>
      <c r="W1814" s="158">
        <v>28</v>
      </c>
      <c r="X1814" s="159">
        <v>3</v>
      </c>
      <c r="Y1814" s="160">
        <v>6</v>
      </c>
      <c r="Z1814" s="161">
        <f t="shared" si="515"/>
        <v>121.29600000000001</v>
      </c>
      <c r="AA1814" s="155">
        <v>0</v>
      </c>
      <c r="AB1814" s="162" t="s">
        <v>80</v>
      </c>
      <c r="AC1814" s="163" t="s">
        <v>56</v>
      </c>
      <c r="AD1814" s="164" t="s">
        <v>56</v>
      </c>
      <c r="AE1814" s="163" t="s">
        <v>56</v>
      </c>
      <c r="AF1814" s="164">
        <f t="shared" si="516"/>
        <v>606.48</v>
      </c>
      <c r="AG1814" s="165">
        <f t="shared" si="517"/>
        <v>436665.60000000003</v>
      </c>
      <c r="AH1814" s="166" t="s">
        <v>81</v>
      </c>
      <c r="AI1814" s="167"/>
      <c r="AJ1814" s="168"/>
      <c r="AK1814" s="169"/>
      <c r="AL1814" s="170"/>
      <c r="AM1814" s="171"/>
      <c r="AN1814" s="172"/>
      <c r="AO1814" s="173">
        <f t="shared" si="518"/>
        <v>0</v>
      </c>
      <c r="AP1814" s="174" t="s">
        <v>82</v>
      </c>
      <c r="AQ1814" s="175" t="str" cm="1">
        <f t="array" ref="AQ1814">_xlfn.IFS(OR($G1814="公衆街路灯A",$G1814="定額電灯"),$G1814&amp;AP1814,COUNTIF(G1814,"*従量電灯*"),G1814,1,"-")</f>
        <v>従量電灯</v>
      </c>
      <c r="AR1814" s="176" t="str" cm="1">
        <f t="array" ref="AR1814">_xlfn.IFS($AN1814=0,"-",OR($AH1814="対象外",$AH1814="-"),"-",OR($G1814="公衆街路灯A",$G1814="定額電灯"),_xlfn.XLOOKUP($AQ1814,削除禁止_電灯料金!$B:$B,削除禁止_電灯料金!$E:$E,0),1,"-")</f>
        <v>-</v>
      </c>
      <c r="AS1814" s="177" t="str" cm="1">
        <f t="array" ref="AS1814">_xlfn.IFS($AR1814="-","-",OR($G1814="公衆街路灯A",$G1814="定額電灯"),_xlfn.XLOOKUP(AQ1814,削除禁止_電灯料金!$B:$B,削除禁止_電灯料金!$D:$D,0),1,"-")</f>
        <v>-</v>
      </c>
      <c r="AT1814" s="176">
        <f>IFERROR(IF(OR($G1814="公衆街路灯A",$G1814="定額電灯"),"-",ROUND((_xlfn.XLOOKUP($AQ1814,削除禁止_電灯料金!$B:$B,削除禁止_電灯料金!$E:$E)*AM1814/1000*$K1814*$L1814/12),2)),"-")</f>
        <v>0</v>
      </c>
      <c r="AU1814" s="177">
        <f>IFERROR(IF(OR($G1814="公衆街路灯A",$G1814="定額電灯"),"-",ROUND((AM1814/1000*$K1814*$L1814/12)*_xlfn.XLOOKUP($A1814,削除禁止_電灯料金!K:K,削除禁止_電灯料金!M:M,"-"),2)),"-")</f>
        <v>0</v>
      </c>
      <c r="AV1814" s="178">
        <f>IFERROR(IF(OR($G1814="公衆街路灯A",$G1814="定額電灯"),ROUND((((AR1814+AS1814)*AN1814))*12*_xlfn.XLOOKUP($A1814,削除禁止_電灯料金!K:K,削除禁止_電灯料金!N:N),0),ROUND((AT1814+AU1814)*AN1814*12*_xlfn.XLOOKUP($A1814,削除禁止_電灯料金!K:K,削除禁止_電灯料金!N:N),0)),0)</f>
        <v>0</v>
      </c>
      <c r="AW1814" s="145"/>
    </row>
    <row r="1815" spans="1:49" ht="30" customHeight="1">
      <c r="A1815" s="1">
        <v>37</v>
      </c>
      <c r="B1815" s="319" t="s">
        <v>1745</v>
      </c>
      <c r="C1815" s="42"/>
      <c r="D1815" s="146" t="s">
        <v>1750</v>
      </c>
      <c r="E1815" s="147" t="s">
        <v>71</v>
      </c>
      <c r="F1815" s="148" t="s">
        <v>1751</v>
      </c>
      <c r="G1815" s="148" t="s">
        <v>73</v>
      </c>
      <c r="H1815" s="149"/>
      <c r="I1815" s="150"/>
      <c r="J1815" s="151"/>
      <c r="K1815" s="213">
        <v>24</v>
      </c>
      <c r="L1815" s="214">
        <v>361</v>
      </c>
      <c r="M1815" s="154" t="s">
        <v>1753</v>
      </c>
      <c r="N1815" s="119" t="s">
        <v>210</v>
      </c>
      <c r="O1815" s="120">
        <v>1</v>
      </c>
      <c r="P1815" s="155" t="s">
        <v>135</v>
      </c>
      <c r="Q1815" s="155">
        <v>0</v>
      </c>
      <c r="R1815" s="155">
        <v>0</v>
      </c>
      <c r="S1815" s="156">
        <v>0</v>
      </c>
      <c r="T1815" s="156">
        <v>0</v>
      </c>
      <c r="U1815" s="156">
        <v>0</v>
      </c>
      <c r="V1815" s="157">
        <v>0</v>
      </c>
      <c r="W1815" s="158">
        <v>28</v>
      </c>
      <c r="X1815" s="159">
        <v>1</v>
      </c>
      <c r="Y1815" s="160">
        <v>1</v>
      </c>
      <c r="Z1815" s="161">
        <f t="shared" si="515"/>
        <v>20.216000000000001</v>
      </c>
      <c r="AA1815" s="155">
        <v>0</v>
      </c>
      <c r="AB1815" s="162" t="s">
        <v>80</v>
      </c>
      <c r="AC1815" s="163" t="s">
        <v>56</v>
      </c>
      <c r="AD1815" s="164" t="s">
        <v>56</v>
      </c>
      <c r="AE1815" s="163" t="s">
        <v>56</v>
      </c>
      <c r="AF1815" s="164">
        <f t="shared" si="516"/>
        <v>606.48</v>
      </c>
      <c r="AG1815" s="165">
        <f t="shared" si="517"/>
        <v>72777.600000000006</v>
      </c>
      <c r="AH1815" s="166" t="s">
        <v>81</v>
      </c>
      <c r="AI1815" s="167"/>
      <c r="AJ1815" s="168"/>
      <c r="AK1815" s="169"/>
      <c r="AL1815" s="170"/>
      <c r="AM1815" s="171"/>
      <c r="AN1815" s="172"/>
      <c r="AO1815" s="173">
        <f t="shared" si="518"/>
        <v>0</v>
      </c>
      <c r="AP1815" s="174" t="s">
        <v>82</v>
      </c>
      <c r="AQ1815" s="175" t="str" cm="1">
        <f t="array" ref="AQ1815">_xlfn.IFS(OR($G1815="公衆街路灯A",$G1815="定額電灯"),$G1815&amp;AP1815,COUNTIF(G1815,"*従量電灯*"),G1815,1,"-")</f>
        <v>従量電灯</v>
      </c>
      <c r="AR1815" s="176" t="str" cm="1">
        <f t="array" ref="AR1815">_xlfn.IFS($AN1815=0,"-",OR($AH1815="対象外",$AH1815="-"),"-",OR($G1815="公衆街路灯A",$G1815="定額電灯"),_xlfn.XLOOKUP($AQ1815,削除禁止_電灯料金!$B:$B,削除禁止_電灯料金!$E:$E,0),1,"-")</f>
        <v>-</v>
      </c>
      <c r="AS1815" s="177" t="str" cm="1">
        <f t="array" ref="AS1815">_xlfn.IFS($AR1815="-","-",OR($G1815="公衆街路灯A",$G1815="定額電灯"),_xlfn.XLOOKUP(AQ1815,削除禁止_電灯料金!$B:$B,削除禁止_電灯料金!$D:$D,0),1,"-")</f>
        <v>-</v>
      </c>
      <c r="AT1815" s="176">
        <f>IFERROR(IF(OR($G1815="公衆街路灯A",$G1815="定額電灯"),"-",ROUND((_xlfn.XLOOKUP($AQ1815,削除禁止_電灯料金!$B:$B,削除禁止_電灯料金!$E:$E)*AM1815/1000*$K1815*$L1815/12),2)),"-")</f>
        <v>0</v>
      </c>
      <c r="AU1815" s="177">
        <f>IFERROR(IF(OR($G1815="公衆街路灯A",$G1815="定額電灯"),"-",ROUND((AM1815/1000*$K1815*$L1815/12)*_xlfn.XLOOKUP($A1815,削除禁止_電灯料金!K:K,削除禁止_電灯料金!M:M,"-"),2)),"-")</f>
        <v>0</v>
      </c>
      <c r="AV1815" s="178">
        <f>IFERROR(IF(OR($G1815="公衆街路灯A",$G1815="定額電灯"),ROUND((((AR1815+AS1815)*AN1815))*12*_xlfn.XLOOKUP($A1815,削除禁止_電灯料金!K:K,削除禁止_電灯料金!N:N),0),ROUND((AT1815+AU1815)*AN1815*12*_xlfn.XLOOKUP($A1815,削除禁止_電灯料金!K:K,削除禁止_電灯料金!N:N),0)),0)</f>
        <v>0</v>
      </c>
      <c r="AW1815" s="145"/>
    </row>
    <row r="1816" spans="1:49" ht="30" customHeight="1">
      <c r="A1816" s="1">
        <v>37</v>
      </c>
      <c r="B1816" s="319" t="s">
        <v>1745</v>
      </c>
      <c r="C1816" s="42"/>
      <c r="D1816" s="146" t="s">
        <v>1750</v>
      </c>
      <c r="E1816" s="147" t="s">
        <v>71</v>
      </c>
      <c r="F1816" s="148" t="s">
        <v>1754</v>
      </c>
      <c r="G1816" s="148" t="s">
        <v>73</v>
      </c>
      <c r="H1816" s="149"/>
      <c r="I1816" s="150"/>
      <c r="J1816" s="151"/>
      <c r="K1816" s="213">
        <v>24</v>
      </c>
      <c r="L1816" s="214">
        <v>361</v>
      </c>
      <c r="M1816" s="154" t="s">
        <v>1755</v>
      </c>
      <c r="N1816" s="119" t="s">
        <v>75</v>
      </c>
      <c r="O1816" s="120">
        <v>1</v>
      </c>
      <c r="P1816" s="155" t="s">
        <v>759</v>
      </c>
      <c r="Q1816" s="155">
        <v>0</v>
      </c>
      <c r="R1816" s="155" t="s">
        <v>77</v>
      </c>
      <c r="S1816" s="156">
        <v>0</v>
      </c>
      <c r="T1816" s="156">
        <v>0</v>
      </c>
      <c r="U1816" s="156" t="s">
        <v>1756</v>
      </c>
      <c r="V1816" s="157">
        <v>0</v>
      </c>
      <c r="W1816" s="158">
        <v>26</v>
      </c>
      <c r="X1816" s="159">
        <v>1</v>
      </c>
      <c r="Y1816" s="160">
        <v>1</v>
      </c>
      <c r="Z1816" s="161">
        <f t="shared" si="515"/>
        <v>18.771999999999998</v>
      </c>
      <c r="AA1816" s="155">
        <v>0</v>
      </c>
      <c r="AB1816" s="162" t="s">
        <v>80</v>
      </c>
      <c r="AC1816" s="163" t="s">
        <v>56</v>
      </c>
      <c r="AD1816" s="164" t="s">
        <v>56</v>
      </c>
      <c r="AE1816" s="163" t="s">
        <v>56</v>
      </c>
      <c r="AF1816" s="164">
        <f t="shared" si="516"/>
        <v>563.16</v>
      </c>
      <c r="AG1816" s="165">
        <f t="shared" si="517"/>
        <v>67579.199999999997</v>
      </c>
      <c r="AH1816" s="166" t="s">
        <v>81</v>
      </c>
      <c r="AI1816" s="167"/>
      <c r="AJ1816" s="168"/>
      <c r="AK1816" s="169"/>
      <c r="AL1816" s="170"/>
      <c r="AM1816" s="171"/>
      <c r="AN1816" s="172"/>
      <c r="AO1816" s="173">
        <f t="shared" si="518"/>
        <v>0</v>
      </c>
      <c r="AP1816" s="174" t="s">
        <v>82</v>
      </c>
      <c r="AQ1816" s="175" t="str" cm="1">
        <f t="array" ref="AQ1816">_xlfn.IFS(OR($G1816="公衆街路灯A",$G1816="定額電灯"),$G1816&amp;AP1816,COUNTIF(G1816,"*従量電灯*"),G1816,1,"-")</f>
        <v>従量電灯</v>
      </c>
      <c r="AR1816" s="176" t="str" cm="1">
        <f t="array" ref="AR1816">_xlfn.IFS($AN1816=0,"-",OR($AH1816="対象外",$AH1816="-"),"-",OR($G1816="公衆街路灯A",$G1816="定額電灯"),_xlfn.XLOOKUP($AQ1816,削除禁止_電灯料金!$B:$B,削除禁止_電灯料金!$E:$E,0),1,"-")</f>
        <v>-</v>
      </c>
      <c r="AS1816" s="177" t="str" cm="1">
        <f t="array" ref="AS1816">_xlfn.IFS($AR1816="-","-",OR($G1816="公衆街路灯A",$G1816="定額電灯"),_xlfn.XLOOKUP(AQ1816,削除禁止_電灯料金!$B:$B,削除禁止_電灯料金!$D:$D,0),1,"-")</f>
        <v>-</v>
      </c>
      <c r="AT1816" s="176">
        <f>IFERROR(IF(OR($G1816="公衆街路灯A",$G1816="定額電灯"),"-",ROUND((_xlfn.XLOOKUP($AQ1816,削除禁止_電灯料金!$B:$B,削除禁止_電灯料金!$E:$E)*AM1816/1000*$K1816*$L1816/12),2)),"-")</f>
        <v>0</v>
      </c>
      <c r="AU1816" s="177">
        <f>IFERROR(IF(OR($G1816="公衆街路灯A",$G1816="定額電灯"),"-",ROUND((AM1816/1000*$K1816*$L1816/12)*_xlfn.XLOOKUP($A1816,削除禁止_電灯料金!K:K,削除禁止_電灯料金!M:M,"-"),2)),"-")</f>
        <v>0</v>
      </c>
      <c r="AV1816" s="178">
        <f>IFERROR(IF(OR($G1816="公衆街路灯A",$G1816="定額電灯"),ROUND((((AR1816+AS1816)*AN1816))*12*_xlfn.XLOOKUP($A1816,削除禁止_電灯料金!K:K,削除禁止_電灯料金!N:N),0),ROUND((AT1816+AU1816)*AN1816*12*_xlfn.XLOOKUP($A1816,削除禁止_電灯料金!K:K,削除禁止_電灯料金!N:N),0)),0)</f>
        <v>0</v>
      </c>
      <c r="AW1816" s="145"/>
    </row>
    <row r="1817" spans="1:49" ht="30" customHeight="1">
      <c r="A1817" s="1">
        <v>37</v>
      </c>
      <c r="B1817" s="319" t="s">
        <v>1745</v>
      </c>
      <c r="C1817" s="42"/>
      <c r="D1817" s="146" t="s">
        <v>1750</v>
      </c>
      <c r="E1817" s="147" t="s">
        <v>71</v>
      </c>
      <c r="F1817" s="148" t="s">
        <v>1757</v>
      </c>
      <c r="G1817" s="148" t="s">
        <v>73</v>
      </c>
      <c r="H1817" s="149"/>
      <c r="I1817" s="150"/>
      <c r="J1817" s="151"/>
      <c r="K1817" s="213">
        <v>24</v>
      </c>
      <c r="L1817" s="214">
        <v>361</v>
      </c>
      <c r="M1817" s="154" t="s">
        <v>1461</v>
      </c>
      <c r="N1817" s="119" t="s">
        <v>134</v>
      </c>
      <c r="O1817" s="120">
        <v>2</v>
      </c>
      <c r="P1817" s="155" t="s">
        <v>294</v>
      </c>
      <c r="Q1817" s="155">
        <v>0</v>
      </c>
      <c r="R1817" s="155">
        <v>0</v>
      </c>
      <c r="S1817" s="156">
        <v>0</v>
      </c>
      <c r="T1817" s="156">
        <v>0</v>
      </c>
      <c r="U1817" s="156" t="s">
        <v>754</v>
      </c>
      <c r="V1817" s="157">
        <v>0</v>
      </c>
      <c r="W1817" s="158">
        <v>47</v>
      </c>
      <c r="X1817" s="159">
        <v>19</v>
      </c>
      <c r="Y1817" s="160">
        <v>38</v>
      </c>
      <c r="Z1817" s="161">
        <f t="shared" si="515"/>
        <v>1289.492</v>
      </c>
      <c r="AA1817" s="155">
        <v>0</v>
      </c>
      <c r="AB1817" s="162" t="s">
        <v>80</v>
      </c>
      <c r="AC1817" s="163" t="s">
        <v>56</v>
      </c>
      <c r="AD1817" s="164" t="s">
        <v>56</v>
      </c>
      <c r="AE1817" s="163" t="s">
        <v>56</v>
      </c>
      <c r="AF1817" s="164">
        <f t="shared" si="516"/>
        <v>1018.0200000000001</v>
      </c>
      <c r="AG1817" s="165">
        <f t="shared" si="517"/>
        <v>4642171.2</v>
      </c>
      <c r="AH1817" s="166" t="s">
        <v>81</v>
      </c>
      <c r="AI1817" s="167"/>
      <c r="AJ1817" s="168"/>
      <c r="AK1817" s="169"/>
      <c r="AL1817" s="170"/>
      <c r="AM1817" s="171"/>
      <c r="AN1817" s="172"/>
      <c r="AO1817" s="173">
        <f t="shared" si="518"/>
        <v>0</v>
      </c>
      <c r="AP1817" s="174" t="s">
        <v>82</v>
      </c>
      <c r="AQ1817" s="175" t="str" cm="1">
        <f t="array" ref="AQ1817">_xlfn.IFS(OR($G1817="公衆街路灯A",$G1817="定額電灯"),$G1817&amp;AP1817,COUNTIF(G1817,"*従量電灯*"),G1817,1,"-")</f>
        <v>従量電灯</v>
      </c>
      <c r="AR1817" s="176" t="str" cm="1">
        <f t="array" ref="AR1817">_xlfn.IFS($AN1817=0,"-",OR($AH1817="対象外",$AH1817="-"),"-",OR($G1817="公衆街路灯A",$G1817="定額電灯"),_xlfn.XLOOKUP($AQ1817,削除禁止_電灯料金!$B:$B,削除禁止_電灯料金!$E:$E,0),1,"-")</f>
        <v>-</v>
      </c>
      <c r="AS1817" s="177" t="str" cm="1">
        <f t="array" ref="AS1817">_xlfn.IFS($AR1817="-","-",OR($G1817="公衆街路灯A",$G1817="定額電灯"),_xlfn.XLOOKUP(AQ1817,削除禁止_電灯料金!$B:$B,削除禁止_電灯料金!$D:$D,0),1,"-")</f>
        <v>-</v>
      </c>
      <c r="AT1817" s="176">
        <f>IFERROR(IF(OR($G1817="公衆街路灯A",$G1817="定額電灯"),"-",ROUND((_xlfn.XLOOKUP($AQ1817,削除禁止_電灯料金!$B:$B,削除禁止_電灯料金!$E:$E)*AM1817/1000*$K1817*$L1817/12),2)),"-")</f>
        <v>0</v>
      </c>
      <c r="AU1817" s="177">
        <f>IFERROR(IF(OR($G1817="公衆街路灯A",$G1817="定額電灯"),"-",ROUND((AM1817/1000*$K1817*$L1817/12)*_xlfn.XLOOKUP($A1817,削除禁止_電灯料金!K:K,削除禁止_電灯料金!M:M,"-"),2)),"-")</f>
        <v>0</v>
      </c>
      <c r="AV1817" s="178">
        <f>IFERROR(IF(OR($G1817="公衆街路灯A",$G1817="定額電灯"),ROUND((((AR1817+AS1817)*AN1817))*12*_xlfn.XLOOKUP($A1817,削除禁止_電灯料金!K:K,削除禁止_電灯料金!N:N),0),ROUND((AT1817+AU1817)*AN1817*12*_xlfn.XLOOKUP($A1817,削除禁止_電灯料金!K:K,削除禁止_電灯料金!N:N),0)),0)</f>
        <v>0</v>
      </c>
      <c r="AW1817" s="145"/>
    </row>
    <row r="1818" spans="1:49" ht="30" customHeight="1">
      <c r="A1818" s="1">
        <v>37</v>
      </c>
      <c r="B1818" s="319" t="s">
        <v>1745</v>
      </c>
      <c r="C1818" s="42"/>
      <c r="D1818" s="146" t="s">
        <v>1750</v>
      </c>
      <c r="E1818" s="147" t="s">
        <v>186</v>
      </c>
      <c r="F1818" s="148" t="s">
        <v>1757</v>
      </c>
      <c r="G1818" s="148" t="s">
        <v>73</v>
      </c>
      <c r="H1818" s="149" t="s">
        <v>1758</v>
      </c>
      <c r="I1818" s="150"/>
      <c r="J1818" s="151"/>
      <c r="K1818" s="213">
        <v>24</v>
      </c>
      <c r="L1818" s="214">
        <v>361</v>
      </c>
      <c r="M1818" s="154" t="s">
        <v>1461</v>
      </c>
      <c r="N1818" s="119" t="s">
        <v>134</v>
      </c>
      <c r="O1818" s="120">
        <v>2</v>
      </c>
      <c r="P1818" s="155" t="s">
        <v>294</v>
      </c>
      <c r="Q1818" s="155">
        <v>0</v>
      </c>
      <c r="R1818" s="155">
        <v>0</v>
      </c>
      <c r="S1818" s="156">
        <v>0</v>
      </c>
      <c r="T1818" s="156">
        <v>0</v>
      </c>
      <c r="U1818" s="156" t="s">
        <v>754</v>
      </c>
      <c r="V1818" s="157">
        <v>0</v>
      </c>
      <c r="W1818" s="158">
        <v>47</v>
      </c>
      <c r="X1818" s="159">
        <v>20</v>
      </c>
      <c r="Y1818" s="160">
        <v>40</v>
      </c>
      <c r="Z1818" s="161">
        <f t="shared" si="515"/>
        <v>1357.36</v>
      </c>
      <c r="AA1818" s="155">
        <v>0</v>
      </c>
      <c r="AB1818" s="162" t="s">
        <v>80</v>
      </c>
      <c r="AC1818" s="163" t="s">
        <v>56</v>
      </c>
      <c r="AD1818" s="164" t="s">
        <v>56</v>
      </c>
      <c r="AE1818" s="163" t="s">
        <v>56</v>
      </c>
      <c r="AF1818" s="164">
        <f t="shared" si="516"/>
        <v>1018.0199999999999</v>
      </c>
      <c r="AG1818" s="165">
        <f t="shared" si="517"/>
        <v>4886495.9999999991</v>
      </c>
      <c r="AH1818" s="166" t="s">
        <v>81</v>
      </c>
      <c r="AI1818" s="167"/>
      <c r="AJ1818" s="168"/>
      <c r="AK1818" s="169"/>
      <c r="AL1818" s="170"/>
      <c r="AM1818" s="171"/>
      <c r="AN1818" s="172"/>
      <c r="AO1818" s="173">
        <f t="shared" si="518"/>
        <v>0</v>
      </c>
      <c r="AP1818" s="174" t="s">
        <v>82</v>
      </c>
      <c r="AQ1818" s="175" t="str" cm="1">
        <f t="array" ref="AQ1818">_xlfn.IFS(OR($G1818="公衆街路灯A",$G1818="定額電灯"),$G1818&amp;AP1818,COUNTIF(G1818,"*従量電灯*"),G1818,1,"-")</f>
        <v>従量電灯</v>
      </c>
      <c r="AR1818" s="176" t="str" cm="1">
        <f t="array" ref="AR1818">_xlfn.IFS($AN1818=0,"-",OR($AH1818="対象外",$AH1818="-"),"-",OR($G1818="公衆街路灯A",$G1818="定額電灯"),_xlfn.XLOOKUP($AQ1818,削除禁止_電灯料金!$B:$B,削除禁止_電灯料金!$E:$E,0),1,"-")</f>
        <v>-</v>
      </c>
      <c r="AS1818" s="177" t="str" cm="1">
        <f t="array" ref="AS1818">_xlfn.IFS($AR1818="-","-",OR($G1818="公衆街路灯A",$G1818="定額電灯"),_xlfn.XLOOKUP(AQ1818,削除禁止_電灯料金!$B:$B,削除禁止_電灯料金!$D:$D,0),1,"-")</f>
        <v>-</v>
      </c>
      <c r="AT1818" s="176">
        <f>IFERROR(IF(OR($G1818="公衆街路灯A",$G1818="定額電灯"),"-",ROUND((_xlfn.XLOOKUP($AQ1818,削除禁止_電灯料金!$B:$B,削除禁止_電灯料金!$E:$E)*AM1818/1000*$K1818*$L1818/12),2)),"-")</f>
        <v>0</v>
      </c>
      <c r="AU1818" s="177">
        <f>IFERROR(IF(OR($G1818="公衆街路灯A",$G1818="定額電灯"),"-",ROUND((AM1818/1000*$K1818*$L1818/12)*_xlfn.XLOOKUP($A1818,削除禁止_電灯料金!K:K,削除禁止_電灯料金!M:M,"-"),2)),"-")</f>
        <v>0</v>
      </c>
      <c r="AV1818" s="178">
        <f>IFERROR(IF(OR($G1818="公衆街路灯A",$G1818="定額電灯"),ROUND((((AR1818+AS1818)*AN1818))*12*_xlfn.XLOOKUP($A1818,削除禁止_電灯料金!K:K,削除禁止_電灯料金!N:N),0),ROUND((AT1818+AU1818)*AN1818*12*_xlfn.XLOOKUP($A1818,削除禁止_電灯料金!K:K,削除禁止_電灯料金!N:N),0)),0)</f>
        <v>0</v>
      </c>
      <c r="AW1818" s="145"/>
    </row>
    <row r="1819" spans="1:49" ht="30" customHeight="1">
      <c r="A1819" s="1">
        <v>37</v>
      </c>
      <c r="B1819" s="319" t="s">
        <v>1745</v>
      </c>
      <c r="C1819" s="42"/>
      <c r="D1819" s="146" t="s">
        <v>1750</v>
      </c>
      <c r="E1819" s="147" t="s">
        <v>200</v>
      </c>
      <c r="F1819" s="148" t="s">
        <v>1759</v>
      </c>
      <c r="G1819" s="148" t="s">
        <v>73</v>
      </c>
      <c r="H1819" s="149" t="s">
        <v>1556</v>
      </c>
      <c r="I1819" s="150"/>
      <c r="J1819" s="151"/>
      <c r="K1819" s="213">
        <v>24</v>
      </c>
      <c r="L1819" s="214">
        <v>361</v>
      </c>
      <c r="M1819" s="154" t="s">
        <v>1760</v>
      </c>
      <c r="N1819" s="119" t="s">
        <v>120</v>
      </c>
      <c r="O1819" s="120">
        <v>1</v>
      </c>
      <c r="P1819" s="155" t="s">
        <v>135</v>
      </c>
      <c r="Q1819" s="155">
        <v>0</v>
      </c>
      <c r="R1819" s="155">
        <v>0</v>
      </c>
      <c r="S1819" s="156" t="s">
        <v>1761</v>
      </c>
      <c r="T1819" s="156">
        <v>0</v>
      </c>
      <c r="U1819" s="156" t="s">
        <v>442</v>
      </c>
      <c r="V1819" s="157">
        <v>0</v>
      </c>
      <c r="W1819" s="158">
        <v>28</v>
      </c>
      <c r="X1819" s="159">
        <v>1</v>
      </c>
      <c r="Y1819" s="160">
        <v>1</v>
      </c>
      <c r="Z1819" s="161">
        <f t="shared" si="515"/>
        <v>20.216000000000001</v>
      </c>
      <c r="AA1819" s="155">
        <v>0</v>
      </c>
      <c r="AB1819" s="162" t="s">
        <v>80</v>
      </c>
      <c r="AC1819" s="163" t="s">
        <v>56</v>
      </c>
      <c r="AD1819" s="164" t="s">
        <v>56</v>
      </c>
      <c r="AE1819" s="163" t="s">
        <v>56</v>
      </c>
      <c r="AF1819" s="164">
        <f t="shared" si="516"/>
        <v>606.48</v>
      </c>
      <c r="AG1819" s="165">
        <f t="shared" si="517"/>
        <v>72777.600000000006</v>
      </c>
      <c r="AH1819" s="166" t="s">
        <v>81</v>
      </c>
      <c r="AI1819" s="167"/>
      <c r="AJ1819" s="168"/>
      <c r="AK1819" s="169"/>
      <c r="AL1819" s="170"/>
      <c r="AM1819" s="171"/>
      <c r="AN1819" s="172"/>
      <c r="AO1819" s="173">
        <f t="shared" si="518"/>
        <v>0</v>
      </c>
      <c r="AP1819" s="174" t="s">
        <v>82</v>
      </c>
      <c r="AQ1819" s="175" t="str" cm="1">
        <f t="array" ref="AQ1819">_xlfn.IFS(OR($G1819="公衆街路灯A",$G1819="定額電灯"),$G1819&amp;AP1819,COUNTIF(G1819,"*従量電灯*"),G1819,1,"-")</f>
        <v>従量電灯</v>
      </c>
      <c r="AR1819" s="176" t="str" cm="1">
        <f t="array" ref="AR1819">_xlfn.IFS($AN1819=0,"-",OR($AH1819="対象外",$AH1819="-"),"-",OR($G1819="公衆街路灯A",$G1819="定額電灯"),_xlfn.XLOOKUP($AQ1819,削除禁止_電灯料金!$B:$B,削除禁止_電灯料金!$E:$E,0),1,"-")</f>
        <v>-</v>
      </c>
      <c r="AS1819" s="177" t="str" cm="1">
        <f t="array" ref="AS1819">_xlfn.IFS($AR1819="-","-",OR($G1819="公衆街路灯A",$G1819="定額電灯"),_xlfn.XLOOKUP(AQ1819,削除禁止_電灯料金!$B:$B,削除禁止_電灯料金!$D:$D,0),1,"-")</f>
        <v>-</v>
      </c>
      <c r="AT1819" s="176">
        <f>IFERROR(IF(OR($G1819="公衆街路灯A",$G1819="定額電灯"),"-",ROUND((_xlfn.XLOOKUP($AQ1819,削除禁止_電灯料金!$B:$B,削除禁止_電灯料金!$E:$E)*AM1819/1000*$K1819*$L1819/12),2)),"-")</f>
        <v>0</v>
      </c>
      <c r="AU1819" s="177">
        <f>IFERROR(IF(OR($G1819="公衆街路灯A",$G1819="定額電灯"),"-",ROUND((AM1819/1000*$K1819*$L1819/12)*_xlfn.XLOOKUP($A1819,削除禁止_電灯料金!K:K,削除禁止_電灯料金!M:M,"-"),2)),"-")</f>
        <v>0</v>
      </c>
      <c r="AV1819" s="178">
        <f>IFERROR(IF(OR($G1819="公衆街路灯A",$G1819="定額電灯"),ROUND((((AR1819+AS1819)*AN1819))*12*_xlfn.XLOOKUP($A1819,削除禁止_電灯料金!K:K,削除禁止_電灯料金!N:N),0),ROUND((AT1819+AU1819)*AN1819*12*_xlfn.XLOOKUP($A1819,削除禁止_電灯料金!K:K,削除禁止_電灯料金!N:N),0)),0)</f>
        <v>0</v>
      </c>
      <c r="AW1819" s="145"/>
    </row>
    <row r="1820" spans="1:49" ht="30" customHeight="1">
      <c r="A1820" s="1">
        <v>37</v>
      </c>
      <c r="B1820" s="319" t="s">
        <v>1745</v>
      </c>
      <c r="C1820" s="42"/>
      <c r="D1820" s="146" t="s">
        <v>1762</v>
      </c>
      <c r="E1820" s="147" t="s">
        <v>71</v>
      </c>
      <c r="F1820" s="148" t="s">
        <v>1751</v>
      </c>
      <c r="G1820" s="148" t="s">
        <v>73</v>
      </c>
      <c r="H1820" s="149"/>
      <c r="I1820" s="150"/>
      <c r="J1820" s="151"/>
      <c r="K1820" s="213">
        <v>24</v>
      </c>
      <c r="L1820" s="214">
        <v>361</v>
      </c>
      <c r="M1820" s="154" t="s">
        <v>1763</v>
      </c>
      <c r="N1820" s="119" t="s">
        <v>110</v>
      </c>
      <c r="O1820" s="120">
        <v>2</v>
      </c>
      <c r="P1820" s="155" t="s">
        <v>294</v>
      </c>
      <c r="Q1820" s="155">
        <v>0</v>
      </c>
      <c r="R1820" s="155" t="s">
        <v>295</v>
      </c>
      <c r="S1820" s="156">
        <v>0</v>
      </c>
      <c r="T1820" s="156">
        <v>0</v>
      </c>
      <c r="U1820" s="156">
        <v>0</v>
      </c>
      <c r="V1820" s="157">
        <v>0</v>
      </c>
      <c r="W1820" s="158">
        <v>47</v>
      </c>
      <c r="X1820" s="159">
        <v>1</v>
      </c>
      <c r="Y1820" s="160">
        <v>2</v>
      </c>
      <c r="Z1820" s="161">
        <f t="shared" si="515"/>
        <v>67.867999999999995</v>
      </c>
      <c r="AA1820" s="155">
        <v>0</v>
      </c>
      <c r="AB1820" s="162" t="s">
        <v>80</v>
      </c>
      <c r="AC1820" s="163" t="s">
        <v>56</v>
      </c>
      <c r="AD1820" s="164" t="s">
        <v>56</v>
      </c>
      <c r="AE1820" s="163" t="s">
        <v>56</v>
      </c>
      <c r="AF1820" s="164">
        <f t="shared" si="516"/>
        <v>1018.02</v>
      </c>
      <c r="AG1820" s="165">
        <f t="shared" si="517"/>
        <v>244324.8</v>
      </c>
      <c r="AH1820" s="166" t="s">
        <v>81</v>
      </c>
      <c r="AI1820" s="167"/>
      <c r="AJ1820" s="168"/>
      <c r="AK1820" s="169"/>
      <c r="AL1820" s="170"/>
      <c r="AM1820" s="171"/>
      <c r="AN1820" s="172"/>
      <c r="AO1820" s="173">
        <f t="shared" si="518"/>
        <v>0</v>
      </c>
      <c r="AP1820" s="174" t="s">
        <v>82</v>
      </c>
      <c r="AQ1820" s="175" t="str" cm="1">
        <f t="array" ref="AQ1820">_xlfn.IFS(OR($G1820="公衆街路灯A",$G1820="定額電灯"),$G1820&amp;AP1820,COUNTIF(G1820,"*従量電灯*"),G1820,1,"-")</f>
        <v>従量電灯</v>
      </c>
      <c r="AR1820" s="176" t="str" cm="1">
        <f t="array" ref="AR1820">_xlfn.IFS($AN1820=0,"-",OR($AH1820="対象外",$AH1820="-"),"-",OR($G1820="公衆街路灯A",$G1820="定額電灯"),_xlfn.XLOOKUP($AQ1820,削除禁止_電灯料金!$B:$B,削除禁止_電灯料金!$E:$E,0),1,"-")</f>
        <v>-</v>
      </c>
      <c r="AS1820" s="177" t="str" cm="1">
        <f t="array" ref="AS1820">_xlfn.IFS($AR1820="-","-",OR($G1820="公衆街路灯A",$G1820="定額電灯"),_xlfn.XLOOKUP(AQ1820,削除禁止_電灯料金!$B:$B,削除禁止_電灯料金!$D:$D,0),1,"-")</f>
        <v>-</v>
      </c>
      <c r="AT1820" s="176">
        <f>IFERROR(IF(OR($G1820="公衆街路灯A",$G1820="定額電灯"),"-",ROUND((_xlfn.XLOOKUP($AQ1820,削除禁止_電灯料金!$B:$B,削除禁止_電灯料金!$E:$E)*AM1820/1000*$K1820*$L1820/12),2)),"-")</f>
        <v>0</v>
      </c>
      <c r="AU1820" s="177">
        <f>IFERROR(IF(OR($G1820="公衆街路灯A",$G1820="定額電灯"),"-",ROUND((AM1820/1000*$K1820*$L1820/12)*_xlfn.XLOOKUP($A1820,削除禁止_電灯料金!K:K,削除禁止_電灯料金!M:M,"-"),2)),"-")</f>
        <v>0</v>
      </c>
      <c r="AV1820" s="178">
        <f>IFERROR(IF(OR($G1820="公衆街路灯A",$G1820="定額電灯"),ROUND((((AR1820+AS1820)*AN1820))*12*_xlfn.XLOOKUP($A1820,削除禁止_電灯料金!K:K,削除禁止_電灯料金!N:N),0),ROUND((AT1820+AU1820)*AN1820*12*_xlfn.XLOOKUP($A1820,削除禁止_電灯料金!K:K,削除禁止_電灯料金!N:N),0)),0)</f>
        <v>0</v>
      </c>
      <c r="AW1820" s="145"/>
    </row>
    <row r="1821" spans="1:49" ht="30" customHeight="1">
      <c r="A1821" s="1">
        <v>37</v>
      </c>
      <c r="B1821" s="319" t="s">
        <v>1745</v>
      </c>
      <c r="C1821" s="42"/>
      <c r="D1821" s="146" t="s">
        <v>1762</v>
      </c>
      <c r="E1821" s="147" t="s">
        <v>71</v>
      </c>
      <c r="F1821" s="148" t="s">
        <v>1751</v>
      </c>
      <c r="G1821" s="148" t="s">
        <v>73</v>
      </c>
      <c r="H1821" s="149"/>
      <c r="I1821" s="150"/>
      <c r="J1821" s="151"/>
      <c r="K1821" s="213">
        <v>24</v>
      </c>
      <c r="L1821" s="214">
        <v>361</v>
      </c>
      <c r="M1821" s="154" t="s">
        <v>1753</v>
      </c>
      <c r="N1821" s="119" t="s">
        <v>210</v>
      </c>
      <c r="O1821" s="120">
        <v>1</v>
      </c>
      <c r="P1821" s="155" t="s">
        <v>135</v>
      </c>
      <c r="Q1821" s="155">
        <v>0</v>
      </c>
      <c r="R1821" s="155">
        <v>0</v>
      </c>
      <c r="S1821" s="156">
        <v>0</v>
      </c>
      <c r="T1821" s="156">
        <v>0</v>
      </c>
      <c r="U1821" s="156">
        <v>0</v>
      </c>
      <c r="V1821" s="157">
        <v>0</v>
      </c>
      <c r="W1821" s="158">
        <v>28</v>
      </c>
      <c r="X1821" s="159">
        <v>1</v>
      </c>
      <c r="Y1821" s="160">
        <v>1</v>
      </c>
      <c r="Z1821" s="161">
        <f t="shared" si="515"/>
        <v>20.216000000000001</v>
      </c>
      <c r="AA1821" s="155">
        <v>0</v>
      </c>
      <c r="AB1821" s="162" t="s">
        <v>80</v>
      </c>
      <c r="AC1821" s="163" t="s">
        <v>56</v>
      </c>
      <c r="AD1821" s="164" t="s">
        <v>56</v>
      </c>
      <c r="AE1821" s="163" t="s">
        <v>56</v>
      </c>
      <c r="AF1821" s="164">
        <f t="shared" si="516"/>
        <v>606.48</v>
      </c>
      <c r="AG1821" s="165">
        <f t="shared" si="517"/>
        <v>72777.600000000006</v>
      </c>
      <c r="AH1821" s="166" t="s">
        <v>81</v>
      </c>
      <c r="AI1821" s="167"/>
      <c r="AJ1821" s="168"/>
      <c r="AK1821" s="169"/>
      <c r="AL1821" s="170"/>
      <c r="AM1821" s="171"/>
      <c r="AN1821" s="172"/>
      <c r="AO1821" s="173">
        <f t="shared" si="518"/>
        <v>0</v>
      </c>
      <c r="AP1821" s="174" t="s">
        <v>82</v>
      </c>
      <c r="AQ1821" s="175" t="str" cm="1">
        <f t="array" ref="AQ1821">_xlfn.IFS(OR($G1821="公衆街路灯A",$G1821="定額電灯"),$G1821&amp;AP1821,COUNTIF(G1821,"*従量電灯*"),G1821,1,"-")</f>
        <v>従量電灯</v>
      </c>
      <c r="AR1821" s="176" t="str" cm="1">
        <f t="array" ref="AR1821">_xlfn.IFS($AN1821=0,"-",OR($AH1821="対象外",$AH1821="-"),"-",OR($G1821="公衆街路灯A",$G1821="定額電灯"),_xlfn.XLOOKUP($AQ1821,削除禁止_電灯料金!$B:$B,削除禁止_電灯料金!$E:$E,0),1,"-")</f>
        <v>-</v>
      </c>
      <c r="AS1821" s="177" t="str" cm="1">
        <f t="array" ref="AS1821">_xlfn.IFS($AR1821="-","-",OR($G1821="公衆街路灯A",$G1821="定額電灯"),_xlfn.XLOOKUP(AQ1821,削除禁止_電灯料金!$B:$B,削除禁止_電灯料金!$D:$D,0),1,"-")</f>
        <v>-</v>
      </c>
      <c r="AT1821" s="176">
        <f>IFERROR(IF(OR($G1821="公衆街路灯A",$G1821="定額電灯"),"-",ROUND((_xlfn.XLOOKUP($AQ1821,削除禁止_電灯料金!$B:$B,削除禁止_電灯料金!$E:$E)*AM1821/1000*$K1821*$L1821/12),2)),"-")</f>
        <v>0</v>
      </c>
      <c r="AU1821" s="177">
        <f>IFERROR(IF(OR($G1821="公衆街路灯A",$G1821="定額電灯"),"-",ROUND((AM1821/1000*$K1821*$L1821/12)*_xlfn.XLOOKUP($A1821,削除禁止_電灯料金!K:K,削除禁止_電灯料金!M:M,"-"),2)),"-")</f>
        <v>0</v>
      </c>
      <c r="AV1821" s="178">
        <f>IFERROR(IF(OR($G1821="公衆街路灯A",$G1821="定額電灯"),ROUND((((AR1821+AS1821)*AN1821))*12*_xlfn.XLOOKUP($A1821,削除禁止_電灯料金!K:K,削除禁止_電灯料金!N:N),0),ROUND((AT1821+AU1821)*AN1821*12*_xlfn.XLOOKUP($A1821,削除禁止_電灯料金!K:K,削除禁止_電灯料金!N:N),0)),0)</f>
        <v>0</v>
      </c>
      <c r="AW1821" s="145"/>
    </row>
    <row r="1822" spans="1:49" ht="30" customHeight="1">
      <c r="A1822" s="1">
        <v>37</v>
      </c>
      <c r="B1822" s="319" t="s">
        <v>1745</v>
      </c>
      <c r="C1822" s="42"/>
      <c r="D1822" s="146" t="s">
        <v>1762</v>
      </c>
      <c r="E1822" s="147" t="s">
        <v>71</v>
      </c>
      <c r="F1822" s="148" t="s">
        <v>1754</v>
      </c>
      <c r="G1822" s="148" t="s">
        <v>73</v>
      </c>
      <c r="H1822" s="149"/>
      <c r="I1822" s="150"/>
      <c r="J1822" s="151"/>
      <c r="K1822" s="213">
        <v>24</v>
      </c>
      <c r="L1822" s="214">
        <v>361</v>
      </c>
      <c r="M1822" s="154" t="s">
        <v>1755</v>
      </c>
      <c r="N1822" s="119" t="s">
        <v>75</v>
      </c>
      <c r="O1822" s="120">
        <v>1</v>
      </c>
      <c r="P1822" s="155" t="s">
        <v>759</v>
      </c>
      <c r="Q1822" s="155">
        <v>0</v>
      </c>
      <c r="R1822" s="155" t="s">
        <v>77</v>
      </c>
      <c r="S1822" s="156">
        <v>0</v>
      </c>
      <c r="T1822" s="156">
        <v>0</v>
      </c>
      <c r="U1822" s="156" t="s">
        <v>1756</v>
      </c>
      <c r="V1822" s="157">
        <v>0</v>
      </c>
      <c r="W1822" s="158">
        <v>26</v>
      </c>
      <c r="X1822" s="159">
        <v>1</v>
      </c>
      <c r="Y1822" s="160">
        <v>1</v>
      </c>
      <c r="Z1822" s="161">
        <f t="shared" si="515"/>
        <v>18.771999999999998</v>
      </c>
      <c r="AA1822" s="155">
        <v>0</v>
      </c>
      <c r="AB1822" s="162" t="s">
        <v>80</v>
      </c>
      <c r="AC1822" s="163" t="s">
        <v>56</v>
      </c>
      <c r="AD1822" s="164" t="s">
        <v>56</v>
      </c>
      <c r="AE1822" s="163" t="s">
        <v>56</v>
      </c>
      <c r="AF1822" s="164">
        <f t="shared" si="516"/>
        <v>563.16</v>
      </c>
      <c r="AG1822" s="165">
        <f t="shared" si="517"/>
        <v>67579.199999999997</v>
      </c>
      <c r="AH1822" s="166" t="s">
        <v>81</v>
      </c>
      <c r="AI1822" s="167"/>
      <c r="AJ1822" s="168"/>
      <c r="AK1822" s="169"/>
      <c r="AL1822" s="170"/>
      <c r="AM1822" s="171"/>
      <c r="AN1822" s="172"/>
      <c r="AO1822" s="173">
        <f t="shared" si="518"/>
        <v>0</v>
      </c>
      <c r="AP1822" s="174" t="s">
        <v>82</v>
      </c>
      <c r="AQ1822" s="175" t="str" cm="1">
        <f t="array" ref="AQ1822">_xlfn.IFS(OR($G1822="公衆街路灯A",$G1822="定額電灯"),$G1822&amp;AP1822,COUNTIF(G1822,"*従量電灯*"),G1822,1,"-")</f>
        <v>従量電灯</v>
      </c>
      <c r="AR1822" s="176" t="str" cm="1">
        <f t="array" ref="AR1822">_xlfn.IFS($AN1822=0,"-",OR($AH1822="対象外",$AH1822="-"),"-",OR($G1822="公衆街路灯A",$G1822="定額電灯"),_xlfn.XLOOKUP($AQ1822,削除禁止_電灯料金!$B:$B,削除禁止_電灯料金!$E:$E,0),1,"-")</f>
        <v>-</v>
      </c>
      <c r="AS1822" s="177" t="str" cm="1">
        <f t="array" ref="AS1822">_xlfn.IFS($AR1822="-","-",OR($G1822="公衆街路灯A",$G1822="定額電灯"),_xlfn.XLOOKUP(AQ1822,削除禁止_電灯料金!$B:$B,削除禁止_電灯料金!$D:$D,0),1,"-")</f>
        <v>-</v>
      </c>
      <c r="AT1822" s="176">
        <f>IFERROR(IF(OR($G1822="公衆街路灯A",$G1822="定額電灯"),"-",ROUND((_xlfn.XLOOKUP($AQ1822,削除禁止_電灯料金!$B:$B,削除禁止_電灯料金!$E:$E)*AM1822/1000*$K1822*$L1822/12),2)),"-")</f>
        <v>0</v>
      </c>
      <c r="AU1822" s="177">
        <f>IFERROR(IF(OR($G1822="公衆街路灯A",$G1822="定額電灯"),"-",ROUND((AM1822/1000*$K1822*$L1822/12)*_xlfn.XLOOKUP($A1822,削除禁止_電灯料金!K:K,削除禁止_電灯料金!M:M,"-"),2)),"-")</f>
        <v>0</v>
      </c>
      <c r="AV1822" s="178">
        <f>IFERROR(IF(OR($G1822="公衆街路灯A",$G1822="定額電灯"),ROUND((((AR1822+AS1822)*AN1822))*12*_xlfn.XLOOKUP($A1822,削除禁止_電灯料金!K:K,削除禁止_電灯料金!N:N),0),ROUND((AT1822+AU1822)*AN1822*12*_xlfn.XLOOKUP($A1822,削除禁止_電灯料金!K:K,削除禁止_電灯料金!N:N),0)),0)</f>
        <v>0</v>
      </c>
      <c r="AW1822" s="145"/>
    </row>
    <row r="1823" spans="1:49" ht="30" customHeight="1">
      <c r="A1823" s="1">
        <v>37</v>
      </c>
      <c r="B1823" s="319" t="s">
        <v>1745</v>
      </c>
      <c r="C1823" s="42"/>
      <c r="D1823" s="146" t="s">
        <v>1762</v>
      </c>
      <c r="E1823" s="147" t="s">
        <v>71</v>
      </c>
      <c r="F1823" s="148" t="s">
        <v>1757</v>
      </c>
      <c r="G1823" s="148" t="s">
        <v>73</v>
      </c>
      <c r="H1823" s="149" t="s">
        <v>1764</v>
      </c>
      <c r="I1823" s="150"/>
      <c r="J1823" s="151"/>
      <c r="K1823" s="213">
        <v>24</v>
      </c>
      <c r="L1823" s="214">
        <v>361</v>
      </c>
      <c r="M1823" s="154" t="s">
        <v>1518</v>
      </c>
      <c r="N1823" s="119" t="s">
        <v>134</v>
      </c>
      <c r="O1823" s="120">
        <v>1</v>
      </c>
      <c r="P1823" s="155" t="s">
        <v>294</v>
      </c>
      <c r="Q1823" s="155">
        <v>0</v>
      </c>
      <c r="R1823" s="155">
        <v>0</v>
      </c>
      <c r="S1823" s="156">
        <v>0</v>
      </c>
      <c r="T1823" s="156">
        <v>0</v>
      </c>
      <c r="U1823" s="156" t="s">
        <v>754</v>
      </c>
      <c r="V1823" s="157">
        <v>0</v>
      </c>
      <c r="W1823" s="158">
        <v>47</v>
      </c>
      <c r="X1823" s="159">
        <v>12</v>
      </c>
      <c r="Y1823" s="160">
        <v>12</v>
      </c>
      <c r="Z1823" s="161">
        <f t="shared" si="515"/>
        <v>407.20800000000003</v>
      </c>
      <c r="AA1823" s="155">
        <v>0</v>
      </c>
      <c r="AB1823" s="162" t="s">
        <v>80</v>
      </c>
      <c r="AC1823" s="163" t="s">
        <v>56</v>
      </c>
      <c r="AD1823" s="164" t="s">
        <v>56</v>
      </c>
      <c r="AE1823" s="163" t="s">
        <v>56</v>
      </c>
      <c r="AF1823" s="164">
        <f t="shared" si="516"/>
        <v>1018.0200000000001</v>
      </c>
      <c r="AG1823" s="165">
        <f t="shared" si="517"/>
        <v>1465948.8000000003</v>
      </c>
      <c r="AH1823" s="166" t="s">
        <v>81</v>
      </c>
      <c r="AI1823" s="167"/>
      <c r="AJ1823" s="168"/>
      <c r="AK1823" s="169"/>
      <c r="AL1823" s="170"/>
      <c r="AM1823" s="171"/>
      <c r="AN1823" s="172"/>
      <c r="AO1823" s="173">
        <f t="shared" si="518"/>
        <v>0</v>
      </c>
      <c r="AP1823" s="174" t="s">
        <v>82</v>
      </c>
      <c r="AQ1823" s="175" t="str" cm="1">
        <f t="array" ref="AQ1823">_xlfn.IFS(OR($G1823="公衆街路灯A",$G1823="定額電灯"),$G1823&amp;AP1823,COUNTIF(G1823,"*従量電灯*"),G1823,1,"-")</f>
        <v>従量電灯</v>
      </c>
      <c r="AR1823" s="176" t="str" cm="1">
        <f t="array" ref="AR1823">_xlfn.IFS($AN1823=0,"-",OR($AH1823="対象外",$AH1823="-"),"-",OR($G1823="公衆街路灯A",$G1823="定額電灯"),_xlfn.XLOOKUP($AQ1823,削除禁止_電灯料金!$B:$B,削除禁止_電灯料金!$E:$E,0),1,"-")</f>
        <v>-</v>
      </c>
      <c r="AS1823" s="177" t="str" cm="1">
        <f t="array" ref="AS1823">_xlfn.IFS($AR1823="-","-",OR($G1823="公衆街路灯A",$G1823="定額電灯"),_xlfn.XLOOKUP(AQ1823,削除禁止_電灯料金!$B:$B,削除禁止_電灯料金!$D:$D,0),1,"-")</f>
        <v>-</v>
      </c>
      <c r="AT1823" s="176">
        <f>IFERROR(IF(OR($G1823="公衆街路灯A",$G1823="定額電灯"),"-",ROUND((_xlfn.XLOOKUP($AQ1823,削除禁止_電灯料金!$B:$B,削除禁止_電灯料金!$E:$E)*AM1823/1000*$K1823*$L1823/12),2)),"-")</f>
        <v>0</v>
      </c>
      <c r="AU1823" s="177">
        <f>IFERROR(IF(OR($G1823="公衆街路灯A",$G1823="定額電灯"),"-",ROUND((AM1823/1000*$K1823*$L1823/12)*_xlfn.XLOOKUP($A1823,削除禁止_電灯料金!K:K,削除禁止_電灯料金!M:M,"-"),2)),"-")</f>
        <v>0</v>
      </c>
      <c r="AV1823" s="178">
        <f>IFERROR(IF(OR($G1823="公衆街路灯A",$G1823="定額電灯"),ROUND((((AR1823+AS1823)*AN1823))*12*_xlfn.XLOOKUP($A1823,削除禁止_電灯料金!K:K,削除禁止_電灯料金!N:N),0),ROUND((AT1823+AU1823)*AN1823*12*_xlfn.XLOOKUP($A1823,削除禁止_電灯料金!K:K,削除禁止_電灯料金!N:N),0)),0)</f>
        <v>0</v>
      </c>
      <c r="AW1823" s="145"/>
    </row>
    <row r="1824" spans="1:49" ht="30" customHeight="1">
      <c r="A1824" s="1">
        <v>37</v>
      </c>
      <c r="B1824" s="319" t="s">
        <v>1745</v>
      </c>
      <c r="C1824" s="42"/>
      <c r="D1824" s="146" t="s">
        <v>1762</v>
      </c>
      <c r="E1824" s="147" t="s">
        <v>71</v>
      </c>
      <c r="F1824" s="148" t="s">
        <v>1757</v>
      </c>
      <c r="G1824" s="148" t="s">
        <v>73</v>
      </c>
      <c r="H1824" s="149" t="s">
        <v>1556</v>
      </c>
      <c r="I1824" s="150"/>
      <c r="J1824" s="151"/>
      <c r="K1824" s="213">
        <v>24</v>
      </c>
      <c r="L1824" s="214">
        <v>361</v>
      </c>
      <c r="M1824" s="154" t="s">
        <v>1760</v>
      </c>
      <c r="N1824" s="119" t="s">
        <v>120</v>
      </c>
      <c r="O1824" s="120">
        <v>1</v>
      </c>
      <c r="P1824" s="155" t="s">
        <v>135</v>
      </c>
      <c r="Q1824" s="155">
        <v>0</v>
      </c>
      <c r="R1824" s="155">
        <v>0</v>
      </c>
      <c r="S1824" s="156" t="s">
        <v>1761</v>
      </c>
      <c r="T1824" s="156">
        <v>0</v>
      </c>
      <c r="U1824" s="156" t="s">
        <v>442</v>
      </c>
      <c r="V1824" s="157">
        <v>0</v>
      </c>
      <c r="W1824" s="158">
        <v>28</v>
      </c>
      <c r="X1824" s="159">
        <v>1</v>
      </c>
      <c r="Y1824" s="160">
        <v>1</v>
      </c>
      <c r="Z1824" s="161">
        <f t="shared" si="515"/>
        <v>20.216000000000001</v>
      </c>
      <c r="AA1824" s="155">
        <v>0</v>
      </c>
      <c r="AB1824" s="162" t="s">
        <v>80</v>
      </c>
      <c r="AC1824" s="163" t="s">
        <v>56</v>
      </c>
      <c r="AD1824" s="164" t="s">
        <v>56</v>
      </c>
      <c r="AE1824" s="163" t="s">
        <v>56</v>
      </c>
      <c r="AF1824" s="164">
        <f t="shared" si="516"/>
        <v>606.48</v>
      </c>
      <c r="AG1824" s="165">
        <f t="shared" si="517"/>
        <v>72777.600000000006</v>
      </c>
      <c r="AH1824" s="166" t="s">
        <v>81</v>
      </c>
      <c r="AI1824" s="167"/>
      <c r="AJ1824" s="168"/>
      <c r="AK1824" s="169"/>
      <c r="AL1824" s="170"/>
      <c r="AM1824" s="171"/>
      <c r="AN1824" s="172"/>
      <c r="AO1824" s="173">
        <f t="shared" si="518"/>
        <v>0</v>
      </c>
      <c r="AP1824" s="174" t="s">
        <v>82</v>
      </c>
      <c r="AQ1824" s="175" t="str" cm="1">
        <f t="array" ref="AQ1824">_xlfn.IFS(OR($G1824="公衆街路灯A",$G1824="定額電灯"),$G1824&amp;AP1824,COUNTIF(G1824,"*従量電灯*"),G1824,1,"-")</f>
        <v>従量電灯</v>
      </c>
      <c r="AR1824" s="176" t="str" cm="1">
        <f t="array" ref="AR1824">_xlfn.IFS($AN1824=0,"-",OR($AH1824="対象外",$AH1824="-"),"-",OR($G1824="公衆街路灯A",$G1824="定額電灯"),_xlfn.XLOOKUP($AQ1824,削除禁止_電灯料金!$B:$B,削除禁止_電灯料金!$E:$E,0),1,"-")</f>
        <v>-</v>
      </c>
      <c r="AS1824" s="177" t="str" cm="1">
        <f t="array" ref="AS1824">_xlfn.IFS($AR1824="-","-",OR($G1824="公衆街路灯A",$G1824="定額電灯"),_xlfn.XLOOKUP(AQ1824,削除禁止_電灯料金!$B:$B,削除禁止_電灯料金!$D:$D,0),1,"-")</f>
        <v>-</v>
      </c>
      <c r="AT1824" s="176">
        <f>IFERROR(IF(OR($G1824="公衆街路灯A",$G1824="定額電灯"),"-",ROUND((_xlfn.XLOOKUP($AQ1824,削除禁止_電灯料金!$B:$B,削除禁止_電灯料金!$E:$E)*AM1824/1000*$K1824*$L1824/12),2)),"-")</f>
        <v>0</v>
      </c>
      <c r="AU1824" s="177">
        <f>IFERROR(IF(OR($G1824="公衆街路灯A",$G1824="定額電灯"),"-",ROUND((AM1824/1000*$K1824*$L1824/12)*_xlfn.XLOOKUP($A1824,削除禁止_電灯料金!K:K,削除禁止_電灯料金!M:M,"-"),2)),"-")</f>
        <v>0</v>
      </c>
      <c r="AV1824" s="178">
        <f>IFERROR(IF(OR($G1824="公衆街路灯A",$G1824="定額電灯"),ROUND((((AR1824+AS1824)*AN1824))*12*_xlfn.XLOOKUP($A1824,削除禁止_電灯料金!K:K,削除禁止_電灯料金!N:N),0),ROUND((AT1824+AU1824)*AN1824*12*_xlfn.XLOOKUP($A1824,削除禁止_電灯料金!K:K,削除禁止_電灯料金!N:N),0)),0)</f>
        <v>0</v>
      </c>
      <c r="AW1824" s="145"/>
    </row>
    <row r="1825" spans="1:49" ht="30" customHeight="1">
      <c r="A1825" s="1">
        <v>37</v>
      </c>
      <c r="B1825" s="319" t="s">
        <v>1745</v>
      </c>
      <c r="C1825" s="42"/>
      <c r="D1825" s="146"/>
      <c r="E1825" s="147" t="s">
        <v>219</v>
      </c>
      <c r="F1825" s="148" t="s">
        <v>219</v>
      </c>
      <c r="G1825" s="148"/>
      <c r="H1825" s="149"/>
      <c r="I1825" s="150"/>
      <c r="J1825" s="151"/>
      <c r="K1825" s="213"/>
      <c r="L1825" s="214"/>
      <c r="M1825" s="179" t="s">
        <v>82</v>
      </c>
      <c r="N1825" s="119">
        <v>0</v>
      </c>
      <c r="O1825" s="120">
        <v>0</v>
      </c>
      <c r="P1825" s="155" t="s">
        <v>56</v>
      </c>
      <c r="Q1825" s="155">
        <v>0</v>
      </c>
      <c r="R1825" s="155">
        <v>0</v>
      </c>
      <c r="S1825" s="156">
        <v>0</v>
      </c>
      <c r="T1825" s="156">
        <v>0</v>
      </c>
      <c r="U1825" s="156">
        <v>0</v>
      </c>
      <c r="V1825" s="157">
        <v>0</v>
      </c>
      <c r="W1825" s="158">
        <v>0</v>
      </c>
      <c r="X1825" s="159"/>
      <c r="Y1825" s="160">
        <v>0</v>
      </c>
      <c r="Z1825" s="161">
        <v>0</v>
      </c>
      <c r="AA1825" s="155">
        <v>0</v>
      </c>
      <c r="AB1825" s="162" t="s">
        <v>56</v>
      </c>
      <c r="AC1825" s="163" t="s">
        <v>56</v>
      </c>
      <c r="AD1825" s="164" t="s">
        <v>56</v>
      </c>
      <c r="AE1825" s="163" t="s">
        <v>56</v>
      </c>
      <c r="AF1825" s="164" t="s">
        <v>56</v>
      </c>
      <c r="AG1825" s="165">
        <v>0</v>
      </c>
      <c r="AH1825" s="166" t="s">
        <v>56</v>
      </c>
      <c r="AI1825" s="167"/>
      <c r="AJ1825" s="168"/>
      <c r="AK1825" s="169"/>
      <c r="AL1825" s="170"/>
      <c r="AM1825" s="171"/>
      <c r="AN1825" s="172"/>
      <c r="AO1825" s="173">
        <f t="shared" si="518"/>
        <v>0</v>
      </c>
      <c r="AP1825" s="174" t="s">
        <v>82</v>
      </c>
      <c r="AQ1825" s="175" t="str" cm="1">
        <f t="array" ref="AQ1825">_xlfn.IFS(OR($G1825="公衆街路灯A",$G1825="定額電灯"),$G1825&amp;AP1825,COUNTIF(G1825,"*従量電灯*"),G1825,1,"-")</f>
        <v>-</v>
      </c>
      <c r="AR1825" s="176" t="str" cm="1">
        <f t="array" ref="AR1825">_xlfn.IFS($AN1825=0,"-",OR($AH1825="対象外",$AH1825="-"),"-",OR($G1825="公衆街路灯A",$G1825="定額電灯"),_xlfn.XLOOKUP($AQ1825,削除禁止_電灯料金!$B:$B,削除禁止_電灯料金!$E:$E,0),1,"-")</f>
        <v>-</v>
      </c>
      <c r="AS1825" s="177" t="str" cm="1">
        <f t="array" ref="AS1825">_xlfn.IFS($AR1825="-","-",OR($G1825="公衆街路灯A",$G1825="定額電灯"),_xlfn.XLOOKUP(AQ1825,削除禁止_電灯料金!$B:$B,削除禁止_電灯料金!$D:$D,0),1,"-")</f>
        <v>-</v>
      </c>
      <c r="AT1825" s="176" t="str">
        <f>IFERROR(IF(OR($G1825="公衆街路灯A",$G1825="定額電灯"),"-",ROUND((_xlfn.XLOOKUP($AQ1825,削除禁止_電灯料金!$B:$B,削除禁止_電灯料金!$E:$E)*AM1825/1000*$K1825*$L1825/12),2)),"-")</f>
        <v>-</v>
      </c>
      <c r="AU1825" s="177">
        <f>IFERROR(IF(OR($G1825="公衆街路灯A",$G1825="定額電灯"),"-",ROUND((AM1825/1000*$K1825*$L1825/12)*_xlfn.XLOOKUP($A1825,削除禁止_電灯料金!K:K,削除禁止_電灯料金!M:M,"-"),2)),"-")</f>
        <v>0</v>
      </c>
      <c r="AV1825" s="178">
        <f>IFERROR(IF(OR($G1825="公衆街路灯A",$G1825="定額電灯"),ROUND((((AR1825+AS1825)*AN1825))*12*_xlfn.XLOOKUP($A1825,削除禁止_電灯料金!K:K,削除禁止_電灯料金!N:N),0),ROUND((AT1825+AU1825)*AN1825*12*_xlfn.XLOOKUP($A1825,削除禁止_電灯料金!K:K,削除禁止_電灯料金!N:N),0)),0)</f>
        <v>0</v>
      </c>
      <c r="AW1825" s="145"/>
    </row>
    <row r="1826" spans="1:49" ht="30" customHeight="1">
      <c r="A1826" s="1">
        <v>37</v>
      </c>
      <c r="B1826" s="319" t="s">
        <v>1745</v>
      </c>
      <c r="C1826" s="42"/>
      <c r="D1826" s="146"/>
      <c r="E1826" s="147" t="s">
        <v>219</v>
      </c>
      <c r="F1826" s="148" t="s">
        <v>219</v>
      </c>
      <c r="G1826" s="148"/>
      <c r="H1826" s="149"/>
      <c r="I1826" s="150"/>
      <c r="J1826" s="151"/>
      <c r="K1826" s="213"/>
      <c r="L1826" s="214"/>
      <c r="M1826" s="179" t="s">
        <v>82</v>
      </c>
      <c r="N1826" s="119">
        <v>0</v>
      </c>
      <c r="O1826" s="120">
        <v>0</v>
      </c>
      <c r="P1826" s="155" t="s">
        <v>56</v>
      </c>
      <c r="Q1826" s="155">
        <v>0</v>
      </c>
      <c r="R1826" s="155">
        <v>0</v>
      </c>
      <c r="S1826" s="156">
        <v>0</v>
      </c>
      <c r="T1826" s="156">
        <v>0</v>
      </c>
      <c r="U1826" s="156">
        <v>0</v>
      </c>
      <c r="V1826" s="157">
        <v>0</v>
      </c>
      <c r="W1826" s="158">
        <v>0</v>
      </c>
      <c r="X1826" s="159"/>
      <c r="Y1826" s="160">
        <v>0</v>
      </c>
      <c r="Z1826" s="161">
        <v>0</v>
      </c>
      <c r="AA1826" s="155">
        <v>0</v>
      </c>
      <c r="AB1826" s="162" t="s">
        <v>56</v>
      </c>
      <c r="AC1826" s="163" t="s">
        <v>56</v>
      </c>
      <c r="AD1826" s="164" t="s">
        <v>56</v>
      </c>
      <c r="AE1826" s="163" t="s">
        <v>56</v>
      </c>
      <c r="AF1826" s="164" t="s">
        <v>56</v>
      </c>
      <c r="AG1826" s="165">
        <v>0</v>
      </c>
      <c r="AH1826" s="166" t="s">
        <v>56</v>
      </c>
      <c r="AI1826" s="167"/>
      <c r="AJ1826" s="168"/>
      <c r="AK1826" s="169"/>
      <c r="AL1826" s="170"/>
      <c r="AM1826" s="171"/>
      <c r="AN1826" s="172"/>
      <c r="AO1826" s="173">
        <f t="shared" si="518"/>
        <v>0</v>
      </c>
      <c r="AP1826" s="174" t="s">
        <v>82</v>
      </c>
      <c r="AQ1826" s="175" t="str" cm="1">
        <f t="array" ref="AQ1826">_xlfn.IFS(OR($G1826="公衆街路灯A",$G1826="定額電灯"),$G1826&amp;AP1826,COUNTIF(G1826,"*従量電灯*"),G1826,1,"-")</f>
        <v>-</v>
      </c>
      <c r="AR1826" s="176" t="str" cm="1">
        <f t="array" ref="AR1826">_xlfn.IFS($AN1826=0,"-",OR($AH1826="対象外",$AH1826="-"),"-",OR($G1826="公衆街路灯A",$G1826="定額電灯"),_xlfn.XLOOKUP($AQ1826,削除禁止_電灯料金!$B:$B,削除禁止_電灯料金!$E:$E,0),1,"-")</f>
        <v>-</v>
      </c>
      <c r="AS1826" s="177" t="str" cm="1">
        <f t="array" ref="AS1826">_xlfn.IFS($AR1826="-","-",OR($G1826="公衆街路灯A",$G1826="定額電灯"),_xlfn.XLOOKUP(AQ1826,削除禁止_電灯料金!$B:$B,削除禁止_電灯料金!$D:$D,0),1,"-")</f>
        <v>-</v>
      </c>
      <c r="AT1826" s="176" t="str">
        <f>IFERROR(IF(OR($G1826="公衆街路灯A",$G1826="定額電灯"),"-",ROUND((_xlfn.XLOOKUP($AQ1826,削除禁止_電灯料金!$B:$B,削除禁止_電灯料金!$E:$E)*AM1826/1000*$K1826*$L1826/12),2)),"-")</f>
        <v>-</v>
      </c>
      <c r="AU1826" s="177">
        <f>IFERROR(IF(OR($G1826="公衆街路灯A",$G1826="定額電灯"),"-",ROUND((AM1826/1000*$K1826*$L1826/12)*_xlfn.XLOOKUP($A1826,削除禁止_電灯料金!K:K,削除禁止_電灯料金!M:M,"-"),2)),"-")</f>
        <v>0</v>
      </c>
      <c r="AV1826" s="178">
        <f>IFERROR(IF(OR($G1826="公衆街路灯A",$G1826="定額電灯"),ROUND((((AR1826+AS1826)*AN1826))*12*_xlfn.XLOOKUP($A1826,削除禁止_電灯料金!K:K,削除禁止_電灯料金!N:N),0),ROUND((AT1826+AU1826)*AN1826*12*_xlfn.XLOOKUP($A1826,削除禁止_電灯料金!K:K,削除禁止_電灯料金!N:N),0)),0)</f>
        <v>0</v>
      </c>
      <c r="AW1826" s="145"/>
    </row>
    <row r="1827" spans="1:49" ht="30" customHeight="1" thickBot="1">
      <c r="A1827" s="1">
        <v>37</v>
      </c>
      <c r="B1827" s="319" t="s">
        <v>1745</v>
      </c>
      <c r="C1827" s="42"/>
      <c r="D1827" s="215"/>
      <c r="E1827" s="216" t="s">
        <v>219</v>
      </c>
      <c r="F1827" s="217" t="s">
        <v>219</v>
      </c>
      <c r="G1827" s="216"/>
      <c r="H1827" s="216"/>
      <c r="I1827" s="218"/>
      <c r="J1827" s="219"/>
      <c r="K1827" s="220"/>
      <c r="L1827" s="221"/>
      <c r="M1827" s="222" t="s">
        <v>82</v>
      </c>
      <c r="N1827" s="223">
        <v>0</v>
      </c>
      <c r="O1827" s="224">
        <v>0</v>
      </c>
      <c r="P1827" s="225" t="s">
        <v>56</v>
      </c>
      <c r="Q1827" s="225">
        <v>0</v>
      </c>
      <c r="R1827" s="225">
        <v>0</v>
      </c>
      <c r="S1827" s="226">
        <v>0</v>
      </c>
      <c r="T1827" s="226">
        <v>0</v>
      </c>
      <c r="U1827" s="226">
        <v>0</v>
      </c>
      <c r="V1827" s="227">
        <v>0</v>
      </c>
      <c r="W1827" s="228">
        <v>0</v>
      </c>
      <c r="X1827" s="229"/>
      <c r="Y1827" s="410">
        <v>0</v>
      </c>
      <c r="Z1827" s="230">
        <v>0</v>
      </c>
      <c r="AA1827" s="225">
        <v>0</v>
      </c>
      <c r="AB1827" s="231" t="s">
        <v>56</v>
      </c>
      <c r="AC1827" s="232" t="s">
        <v>56</v>
      </c>
      <c r="AD1827" s="411" t="s">
        <v>56</v>
      </c>
      <c r="AE1827" s="232" t="s">
        <v>56</v>
      </c>
      <c r="AF1827" s="411" t="s">
        <v>56</v>
      </c>
      <c r="AG1827" s="412">
        <v>0</v>
      </c>
      <c r="AH1827" s="413" t="s">
        <v>56</v>
      </c>
      <c r="AI1827" s="236"/>
      <c r="AJ1827" s="237"/>
      <c r="AK1827" s="238"/>
      <c r="AL1827" s="239"/>
      <c r="AM1827" s="240"/>
      <c r="AN1827" s="241"/>
      <c r="AO1827" s="242">
        <f t="shared" si="518"/>
        <v>0</v>
      </c>
      <c r="AP1827" s="243" t="s">
        <v>82</v>
      </c>
      <c r="AQ1827" s="414" t="str" cm="1">
        <f t="array" ref="AQ1827">_xlfn.IFS(OR($G1827="公衆街路灯A",$G1827="定額電灯"),$G1827&amp;AP1827,COUNTIF(G1827,"*従量電灯*"),G1827,1,"-")</f>
        <v>-</v>
      </c>
      <c r="AR1827" s="415" t="str" cm="1">
        <f t="array" ref="AR1827">_xlfn.IFS($AN1827=0,"-",OR($AH1827="対象外",$AH1827="-"),"-",OR($G1827="公衆街路灯A",$G1827="定額電灯"),_xlfn.XLOOKUP($AQ1827,削除禁止_電灯料金!$B:$B,削除禁止_電灯料金!$E:$E,0),1,"-")</f>
        <v>-</v>
      </c>
      <c r="AS1827" s="416" t="str" cm="1">
        <f t="array" ref="AS1827">_xlfn.IFS($AR1827="-","-",OR($G1827="公衆街路灯A",$G1827="定額電灯"),_xlfn.XLOOKUP(AQ1827,削除禁止_電灯料金!$B:$B,削除禁止_電灯料金!$D:$D,0),1,"-")</f>
        <v>-</v>
      </c>
      <c r="AT1827" s="415" t="str">
        <f>IFERROR(IF(OR($G1827="公衆街路灯A",$G1827="定額電灯"),"-",ROUND((_xlfn.XLOOKUP($AQ1827,削除禁止_電灯料金!$B:$B,削除禁止_電灯料金!$E:$E)*AM1827/1000*$K1827*$L1827/12),2)),"-")</f>
        <v>-</v>
      </c>
      <c r="AU1827" s="416">
        <f>IFERROR(IF(OR($G1827="公衆街路灯A",$G1827="定額電灯"),"-",ROUND((AM1827/1000*$K1827*$L1827/12)*_xlfn.XLOOKUP($A1827,削除禁止_電灯料金!K:K,削除禁止_電灯料金!M:M,"-"),2)),"-")</f>
        <v>0</v>
      </c>
      <c r="AV1827" s="247">
        <f>IFERROR(IF(OR($G1827="公衆街路灯A",$G1827="定額電灯"),ROUND((((AR1827+AS1827)*AN1827))*12*_xlfn.XLOOKUP($A1827,削除禁止_電灯料金!K:K,削除禁止_電灯料金!N:N),0),ROUND((AT1827+AU1827)*AN1827*12*_xlfn.XLOOKUP($A1827,削除禁止_電灯料金!K:K,削除禁止_電灯料金!N:N),0)),0)</f>
        <v>0</v>
      </c>
      <c r="AW1827" s="145"/>
    </row>
    <row r="1828" spans="1:49" ht="30" customHeight="1">
      <c r="A1828" s="1"/>
      <c r="B1828" s="41"/>
      <c r="C1828" s="248"/>
    </row>
    <row r="1829" spans="1:49" ht="30" customHeight="1">
      <c r="A1829" s="1">
        <v>38</v>
      </c>
      <c r="B1829" s="319" t="s">
        <v>1765</v>
      </c>
      <c r="C1829" s="42"/>
      <c r="D1829" s="4" t="s">
        <v>1766</v>
      </c>
      <c r="E1829" s="43"/>
      <c r="F1829" s="44"/>
      <c r="G1829" s="44"/>
      <c r="H1829" s="45"/>
      <c r="I1829" s="43"/>
      <c r="J1829" s="43"/>
      <c r="K1829" s="43"/>
      <c r="L1829" s="43"/>
      <c r="M1829" s="43"/>
      <c r="N1829" s="46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2"/>
      <c r="AD1829" s="42"/>
      <c r="AE1829" s="42"/>
      <c r="AF1829" s="42"/>
      <c r="AG1829" s="42"/>
      <c r="AH1829" s="47"/>
      <c r="AI1829" s="48"/>
      <c r="AJ1829" s="48"/>
      <c r="AK1829" s="47"/>
      <c r="AL1829" s="49"/>
      <c r="AM1829" s="47"/>
      <c r="AN1829" s="47"/>
      <c r="AO1829" s="47"/>
      <c r="AP1829" s="47"/>
      <c r="AQ1829" s="49"/>
      <c r="AR1829" s="47"/>
      <c r="AS1829" s="47"/>
      <c r="AT1829" s="47"/>
      <c r="AU1829" s="47"/>
      <c r="AV1829" s="47"/>
      <c r="AW1829" s="47"/>
    </row>
    <row r="1830" spans="1:49" ht="30" customHeight="1">
      <c r="A1830" s="1">
        <v>38</v>
      </c>
      <c r="B1830" s="319" t="s">
        <v>1765</v>
      </c>
      <c r="C1830" s="42"/>
      <c r="D1830" s="43"/>
      <c r="E1830" s="43"/>
      <c r="F1830" s="44"/>
      <c r="G1830" s="44"/>
      <c r="H1830" s="45"/>
      <c r="I1830" s="43"/>
      <c r="J1830" s="43"/>
      <c r="K1830" s="43"/>
      <c r="L1830" s="43"/>
      <c r="M1830" s="43"/>
      <c r="N1830" s="46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2"/>
      <c r="AD1830" s="42"/>
      <c r="AE1830" s="42"/>
      <c r="AF1830" s="42"/>
      <c r="AG1830" s="42"/>
      <c r="AH1830" s="47"/>
      <c r="AI1830" s="50"/>
      <c r="AJ1830" s="48"/>
      <c r="AK1830" s="47"/>
      <c r="AL1830" s="49"/>
      <c r="AM1830" s="47"/>
      <c r="AN1830" s="47"/>
      <c r="AO1830" s="51"/>
      <c r="AP1830" s="47"/>
      <c r="AQ1830" s="49"/>
      <c r="AR1830" s="51"/>
      <c r="AS1830" s="51"/>
      <c r="AT1830" s="51"/>
      <c r="AU1830" s="51"/>
      <c r="AV1830" s="47"/>
      <c r="AW1830" s="47"/>
    </row>
    <row r="1831" spans="1:49" ht="30" customHeight="1">
      <c r="A1831" s="1">
        <v>38</v>
      </c>
      <c r="B1831" s="319" t="s">
        <v>1765</v>
      </c>
      <c r="C1831" s="42"/>
      <c r="D1831" s="52" t="s">
        <v>47</v>
      </c>
      <c r="E1831" s="52"/>
      <c r="F1831" s="53">
        <v>10</v>
      </c>
      <c r="G1831" s="44"/>
      <c r="H1831" s="45"/>
      <c r="I1831" s="54"/>
      <c r="J1831" s="54"/>
      <c r="K1831" s="55"/>
      <c r="L1831" s="46"/>
      <c r="M1831" s="46"/>
      <c r="N1831" s="56"/>
      <c r="O1831" s="56"/>
      <c r="P1831" s="56"/>
      <c r="Q1831" s="56"/>
      <c r="R1831" s="56"/>
      <c r="S1831" s="56"/>
      <c r="T1831" s="56"/>
      <c r="U1831" s="56"/>
      <c r="V1831" s="56"/>
      <c r="W1831" s="56"/>
      <c r="X1831" s="56"/>
      <c r="Y1831" s="56"/>
      <c r="Z1831" s="56"/>
      <c r="AA1831" s="56"/>
      <c r="AB1831" s="56"/>
      <c r="AC1831" s="56"/>
      <c r="AD1831" s="56"/>
      <c r="AE1831" s="56"/>
      <c r="AF1831" s="56"/>
      <c r="AG1831" s="56"/>
      <c r="AH1831" s="47"/>
      <c r="AI1831" s="50"/>
      <c r="AJ1831" s="48"/>
      <c r="AK1831" s="47"/>
      <c r="AL1831" s="49"/>
      <c r="AM1831" s="47"/>
      <c r="AN1831" s="47"/>
      <c r="AO1831" s="47"/>
      <c r="AP1831" s="47"/>
      <c r="AQ1831" s="49"/>
      <c r="AR1831" s="47"/>
      <c r="AS1831" s="47"/>
      <c r="AT1831" s="47"/>
      <c r="AU1831" s="47"/>
      <c r="AV1831" s="47"/>
      <c r="AW1831" s="47"/>
    </row>
    <row r="1832" spans="1:49" ht="30" customHeight="1" thickBot="1">
      <c r="A1832" s="1">
        <v>38</v>
      </c>
      <c r="B1832" s="319" t="s">
        <v>1765</v>
      </c>
      <c r="C1832" s="42"/>
      <c r="D1832" s="57" t="s">
        <v>48</v>
      </c>
      <c r="E1832" s="57"/>
      <c r="F1832" s="58">
        <v>10</v>
      </c>
      <c r="G1832" s="44"/>
      <c r="H1832" s="45"/>
      <c r="I1832" s="54"/>
      <c r="J1832" s="54"/>
      <c r="K1832" s="55"/>
      <c r="L1832" s="46"/>
      <c r="M1832" s="46"/>
      <c r="N1832" s="56"/>
      <c r="O1832" s="56"/>
      <c r="P1832" s="56"/>
      <c r="Q1832" s="56"/>
      <c r="R1832" s="56"/>
      <c r="S1832" s="56"/>
      <c r="T1832" s="56"/>
      <c r="U1832" s="56"/>
      <c r="V1832" s="56"/>
      <c r="W1832" s="56"/>
      <c r="X1832" s="56"/>
      <c r="Y1832" s="56"/>
      <c r="Z1832" s="56"/>
      <c r="AA1832" s="56"/>
      <c r="AB1832" s="56"/>
      <c r="AC1832" s="56"/>
      <c r="AD1832" s="56"/>
      <c r="AE1832" s="56"/>
      <c r="AF1832" s="56"/>
      <c r="AG1832" s="56"/>
      <c r="AH1832" s="47"/>
      <c r="AI1832" s="50"/>
      <c r="AJ1832" s="48"/>
      <c r="AK1832" s="47"/>
      <c r="AL1832" s="49"/>
      <c r="AM1832" s="47"/>
      <c r="AN1832" s="47"/>
      <c r="AO1832" s="47"/>
      <c r="AP1832" s="47"/>
      <c r="AQ1832" s="49"/>
      <c r="AR1832" s="47"/>
      <c r="AS1832" s="47"/>
      <c r="AT1832" s="47"/>
      <c r="AU1832" s="47"/>
      <c r="AV1832" s="47"/>
      <c r="AW1832" s="47"/>
    </row>
    <row r="1833" spans="1:49" ht="30" customHeight="1" thickBot="1">
      <c r="A1833" s="1">
        <v>38</v>
      </c>
      <c r="B1833" s="319" t="s">
        <v>1765</v>
      </c>
      <c r="C1833" s="42"/>
      <c r="D1833" s="59" t="s">
        <v>49</v>
      </c>
      <c r="E1833" s="59"/>
      <c r="F1833" s="60">
        <v>30</v>
      </c>
      <c r="G1833" s="44"/>
      <c r="H1833" s="45"/>
      <c r="I1833" s="61"/>
      <c r="J1833" s="61"/>
      <c r="K1833" s="42"/>
      <c r="L1833" s="42"/>
      <c r="M1833" s="42"/>
      <c r="N1833" s="56"/>
      <c r="O1833" s="56"/>
      <c r="P1833" s="56"/>
      <c r="Q1833" s="56"/>
      <c r="R1833" s="56"/>
      <c r="S1833" s="56"/>
      <c r="T1833" s="56"/>
      <c r="U1833" s="56"/>
      <c r="V1833" s="56"/>
      <c r="W1833" s="56"/>
      <c r="X1833" s="56"/>
      <c r="Y1833" s="56"/>
      <c r="Z1833" s="56"/>
      <c r="AA1833" s="56"/>
      <c r="AB1833" s="56"/>
      <c r="AC1833" s="62"/>
      <c r="AD1833" s="62"/>
      <c r="AE1833" s="63"/>
      <c r="AF1833" s="42"/>
      <c r="AG1833" s="56"/>
      <c r="AH1833" s="47"/>
      <c r="AI1833" s="64" t="s">
        <v>50</v>
      </c>
      <c r="AJ1833" s="48"/>
      <c r="AK1833" s="47"/>
      <c r="AL1833" s="49"/>
      <c r="AM1833" s="47"/>
      <c r="AN1833" s="47"/>
      <c r="AO1833" s="47"/>
      <c r="AP1833" s="47"/>
      <c r="AQ1833" s="49"/>
      <c r="AR1833" s="47"/>
      <c r="AS1833" s="47"/>
      <c r="AT1833" s="47"/>
      <c r="AU1833" s="47"/>
      <c r="AV1833" s="47"/>
      <c r="AW1833" s="65"/>
    </row>
    <row r="1834" spans="1:49" ht="30" customHeight="1" thickBot="1">
      <c r="A1834" s="1">
        <v>38</v>
      </c>
      <c r="B1834" s="319" t="s">
        <v>1765</v>
      </c>
      <c r="C1834" s="42"/>
      <c r="D1834" s="66" t="s">
        <v>51</v>
      </c>
      <c r="E1834" s="66"/>
      <c r="F1834" s="67">
        <v>0.41499999999999998</v>
      </c>
      <c r="G1834" s="44"/>
      <c r="H1834" s="45"/>
      <c r="I1834" s="68"/>
      <c r="J1834" s="68"/>
      <c r="K1834" s="42"/>
      <c r="L1834" s="42"/>
      <c r="M1834" s="42"/>
      <c r="N1834" s="56"/>
      <c r="O1834" s="56"/>
      <c r="P1834" s="56"/>
      <c r="Q1834" s="56"/>
      <c r="R1834" s="56"/>
      <c r="S1834" s="56"/>
      <c r="T1834" s="56"/>
      <c r="U1834" s="56"/>
      <c r="V1834" s="56"/>
      <c r="W1834" s="56"/>
      <c r="X1834" s="56"/>
      <c r="Y1834" s="56"/>
      <c r="Z1834" s="56"/>
      <c r="AA1834" s="56"/>
      <c r="AB1834" s="56"/>
      <c r="AC1834" s="62" t="s">
        <v>52</v>
      </c>
      <c r="AD1834" s="69"/>
      <c r="AE1834" s="70" t="s">
        <v>53</v>
      </c>
      <c r="AF1834" s="69"/>
      <c r="AG1834" s="56"/>
      <c r="AH1834" s="47"/>
      <c r="AI1834" s="48"/>
      <c r="AJ1834" s="48"/>
      <c r="AK1834" s="47"/>
      <c r="AL1834" s="49"/>
      <c r="AM1834" s="47"/>
      <c r="AN1834" s="47"/>
      <c r="AO1834" s="47"/>
      <c r="AP1834" s="47"/>
      <c r="AQ1834" s="49"/>
      <c r="AR1834" s="47" t="s">
        <v>52</v>
      </c>
      <c r="AS1834" s="47"/>
      <c r="AT1834" s="47" t="s">
        <v>53</v>
      </c>
      <c r="AU1834" s="47"/>
      <c r="AV1834" s="47"/>
      <c r="AW1834" s="65"/>
    </row>
    <row r="1835" spans="1:49" ht="30" customHeight="1" thickBot="1">
      <c r="A1835" s="1">
        <v>38</v>
      </c>
      <c r="B1835" s="319" t="s">
        <v>1765</v>
      </c>
      <c r="C1835" s="42"/>
      <c r="D1835" s="71" t="s">
        <v>54</v>
      </c>
      <c r="E1835" s="45"/>
      <c r="F1835" s="45"/>
      <c r="G1835" s="45"/>
      <c r="H1835" s="45"/>
      <c r="I1835" s="45"/>
      <c r="J1835" s="45"/>
      <c r="K1835" s="72"/>
      <c r="L1835" s="72"/>
      <c r="M1835" s="73" t="s">
        <v>55</v>
      </c>
      <c r="N1835" s="74"/>
      <c r="O1835" s="74"/>
      <c r="P1835" s="74"/>
      <c r="Q1835" s="74"/>
      <c r="R1835" s="74"/>
      <c r="S1835" s="74"/>
      <c r="T1835" s="74"/>
      <c r="U1835" s="74"/>
      <c r="V1835" s="74"/>
      <c r="W1835" s="74"/>
      <c r="X1835" s="74"/>
      <c r="Y1835" s="74"/>
      <c r="Z1835" s="74"/>
      <c r="AA1835" s="74"/>
      <c r="AB1835" s="74"/>
      <c r="AC1835" s="75" t="s">
        <v>1</v>
      </c>
      <c r="AD1835" s="76"/>
      <c r="AE1835" s="76" t="s">
        <v>2</v>
      </c>
      <c r="AF1835" s="76"/>
      <c r="AG1835" s="77" t="s">
        <v>56</v>
      </c>
      <c r="AH1835" s="78" t="s">
        <v>57</v>
      </c>
      <c r="AI1835" s="79"/>
      <c r="AJ1835" s="79"/>
      <c r="AK1835" s="80"/>
      <c r="AL1835" s="15"/>
      <c r="AM1835" s="80"/>
      <c r="AN1835" s="80"/>
      <c r="AO1835" s="80"/>
      <c r="AP1835" s="80"/>
      <c r="AQ1835" s="15"/>
      <c r="AR1835" s="78" t="s">
        <v>1</v>
      </c>
      <c r="AS1835" s="81"/>
      <c r="AT1835" s="78" t="s">
        <v>2</v>
      </c>
      <c r="AU1835" s="81"/>
      <c r="AV1835" s="82" t="s">
        <v>56</v>
      </c>
      <c r="AW1835" s="83"/>
    </row>
    <row r="1836" spans="1:49" ht="42" customHeight="1">
      <c r="A1836" s="1">
        <v>38</v>
      </c>
      <c r="B1836" s="319" t="s">
        <v>1765</v>
      </c>
      <c r="C1836" s="42"/>
      <c r="D1836" s="474" t="s">
        <v>4</v>
      </c>
      <c r="E1836" s="476" t="s">
        <v>5</v>
      </c>
      <c r="F1836" s="476" t="s">
        <v>6</v>
      </c>
      <c r="G1836" s="476" t="s">
        <v>58</v>
      </c>
      <c r="H1836" s="476" t="s">
        <v>7</v>
      </c>
      <c r="I1836" s="20" t="s">
        <v>8</v>
      </c>
      <c r="J1836" s="20"/>
      <c r="K1836" s="84" t="s">
        <v>9</v>
      </c>
      <c r="L1836" s="85" t="s">
        <v>59</v>
      </c>
      <c r="M1836" s="478" t="s">
        <v>60</v>
      </c>
      <c r="N1836" s="480" t="s">
        <v>61</v>
      </c>
      <c r="O1836" s="482" t="s">
        <v>62</v>
      </c>
      <c r="P1836" s="482" t="s">
        <v>10</v>
      </c>
      <c r="Q1836" s="484" t="s">
        <v>63</v>
      </c>
      <c r="R1836" s="482" t="s">
        <v>64</v>
      </c>
      <c r="S1836" s="482" t="s">
        <v>65</v>
      </c>
      <c r="T1836" s="482" t="s">
        <v>66</v>
      </c>
      <c r="U1836" s="482" t="s">
        <v>67</v>
      </c>
      <c r="V1836" s="484" t="s">
        <v>11</v>
      </c>
      <c r="W1836" s="251" t="s">
        <v>12</v>
      </c>
      <c r="X1836" s="86" t="s">
        <v>13</v>
      </c>
      <c r="Y1836" s="86" t="s">
        <v>14</v>
      </c>
      <c r="Z1836" s="252" t="s">
        <v>15</v>
      </c>
      <c r="AA1836" s="484" t="s">
        <v>16</v>
      </c>
      <c r="AB1836" s="482" t="s">
        <v>17</v>
      </c>
      <c r="AC1836" s="87" t="s">
        <v>18</v>
      </c>
      <c r="AD1836" s="88" t="s">
        <v>19</v>
      </c>
      <c r="AE1836" s="87" t="s">
        <v>30</v>
      </c>
      <c r="AF1836" s="88" t="s">
        <v>21</v>
      </c>
      <c r="AG1836" s="89" t="s">
        <v>22</v>
      </c>
      <c r="AH1836" s="468" t="s">
        <v>23</v>
      </c>
      <c r="AI1836" s="470" t="s">
        <v>24</v>
      </c>
      <c r="AJ1836" s="470" t="s">
        <v>25</v>
      </c>
      <c r="AK1836" s="470" t="s">
        <v>26</v>
      </c>
      <c r="AL1836" s="91" t="s">
        <v>68</v>
      </c>
      <c r="AM1836" s="90" t="s">
        <v>27</v>
      </c>
      <c r="AN1836" s="92" t="s">
        <v>28</v>
      </c>
      <c r="AO1836" s="93" t="s">
        <v>29</v>
      </c>
      <c r="AP1836" s="28" t="s">
        <v>16</v>
      </c>
      <c r="AQ1836" s="472" t="s">
        <v>17</v>
      </c>
      <c r="AR1836" s="94" t="s">
        <v>18</v>
      </c>
      <c r="AS1836" s="95" t="s">
        <v>19</v>
      </c>
      <c r="AT1836" s="94" t="s">
        <v>30</v>
      </c>
      <c r="AU1836" s="95" t="s">
        <v>21</v>
      </c>
      <c r="AV1836" s="96" t="s">
        <v>31</v>
      </c>
      <c r="AW1836" s="83"/>
    </row>
    <row r="1837" spans="1:49" ht="30" customHeight="1" thickBot="1">
      <c r="A1837" s="1">
        <v>38</v>
      </c>
      <c r="B1837" s="319" t="s">
        <v>1765</v>
      </c>
      <c r="C1837" s="42"/>
      <c r="D1837" s="475"/>
      <c r="E1837" s="477"/>
      <c r="F1837" s="477"/>
      <c r="G1837" s="477"/>
      <c r="H1837" s="477"/>
      <c r="I1837" s="97" t="s">
        <v>69</v>
      </c>
      <c r="J1837" s="97" t="s">
        <v>70</v>
      </c>
      <c r="K1837" s="98" t="s">
        <v>34</v>
      </c>
      <c r="L1837" s="99" t="s">
        <v>35</v>
      </c>
      <c r="M1837" s="479"/>
      <c r="N1837" s="481"/>
      <c r="O1837" s="483"/>
      <c r="P1837" s="483"/>
      <c r="Q1837" s="485"/>
      <c r="R1837" s="483"/>
      <c r="S1837" s="483"/>
      <c r="T1837" s="483"/>
      <c r="U1837" s="483"/>
      <c r="V1837" s="485"/>
      <c r="W1837" s="100" t="s">
        <v>36</v>
      </c>
      <c r="X1837" s="100" t="s">
        <v>37</v>
      </c>
      <c r="Y1837" s="100" t="s">
        <v>38</v>
      </c>
      <c r="Z1837" s="101" t="s">
        <v>39</v>
      </c>
      <c r="AA1837" s="485"/>
      <c r="AB1837" s="483"/>
      <c r="AC1837" s="102" t="s">
        <v>40</v>
      </c>
      <c r="AD1837" s="103" t="s">
        <v>40</v>
      </c>
      <c r="AE1837" s="102" t="s">
        <v>40</v>
      </c>
      <c r="AF1837" s="103" t="s">
        <v>40</v>
      </c>
      <c r="AG1837" s="104">
        <v>10</v>
      </c>
      <c r="AH1837" s="469"/>
      <c r="AI1837" s="471"/>
      <c r="AJ1837" s="471"/>
      <c r="AK1837" s="471"/>
      <c r="AL1837" s="36" t="s">
        <v>41</v>
      </c>
      <c r="AM1837" s="105" t="s">
        <v>42</v>
      </c>
      <c r="AN1837" s="106" t="s">
        <v>43</v>
      </c>
      <c r="AO1837" s="107" t="s">
        <v>39</v>
      </c>
      <c r="AP1837" s="37" t="s">
        <v>44</v>
      </c>
      <c r="AQ1837" s="473"/>
      <c r="AR1837" s="108" t="s">
        <v>40</v>
      </c>
      <c r="AS1837" s="109" t="s">
        <v>40</v>
      </c>
      <c r="AT1837" s="108" t="s">
        <v>40</v>
      </c>
      <c r="AU1837" s="109" t="s">
        <v>40</v>
      </c>
      <c r="AV1837" s="40">
        <v>10</v>
      </c>
      <c r="AW1837" s="83"/>
    </row>
    <row r="1838" spans="1:49" ht="30" customHeight="1">
      <c r="A1838" s="1">
        <v>38</v>
      </c>
      <c r="B1838" s="319" t="s">
        <v>1765</v>
      </c>
      <c r="C1838" s="42"/>
      <c r="D1838" s="314" t="s">
        <v>82</v>
      </c>
      <c r="E1838" s="315" t="s">
        <v>252</v>
      </c>
      <c r="F1838" s="316" t="s">
        <v>1767</v>
      </c>
      <c r="G1838" s="284" t="s">
        <v>73</v>
      </c>
      <c r="H1838" s="317" t="s">
        <v>483</v>
      </c>
      <c r="I1838" s="335"/>
      <c r="J1838" s="336"/>
      <c r="K1838" s="346" t="s">
        <v>56</v>
      </c>
      <c r="L1838" s="347" t="s">
        <v>56</v>
      </c>
      <c r="M1838" s="348" t="s">
        <v>486</v>
      </c>
      <c r="N1838" s="189" t="s">
        <v>485</v>
      </c>
      <c r="O1838" s="190">
        <v>0</v>
      </c>
      <c r="P1838" s="291" t="s">
        <v>486</v>
      </c>
      <c r="Q1838" s="291">
        <v>0</v>
      </c>
      <c r="R1838" s="291">
        <v>0</v>
      </c>
      <c r="S1838" s="292">
        <v>0</v>
      </c>
      <c r="T1838" s="292">
        <v>0</v>
      </c>
      <c r="U1838" s="292">
        <v>0</v>
      </c>
      <c r="V1838" s="293">
        <v>0</v>
      </c>
      <c r="W1838" s="294" t="s">
        <v>56</v>
      </c>
      <c r="X1838" s="295"/>
      <c r="Y1838" s="296">
        <v>0</v>
      </c>
      <c r="Z1838" s="297">
        <v>0</v>
      </c>
      <c r="AA1838" s="291">
        <v>0</v>
      </c>
      <c r="AB1838" s="298" t="s">
        <v>80</v>
      </c>
      <c r="AC1838" s="299" t="s">
        <v>56</v>
      </c>
      <c r="AD1838" s="300" t="s">
        <v>56</v>
      </c>
      <c r="AE1838" s="299" t="s">
        <v>56</v>
      </c>
      <c r="AF1838" s="300" t="s">
        <v>56</v>
      </c>
      <c r="AG1838" s="301">
        <v>0</v>
      </c>
      <c r="AH1838" s="301" t="s">
        <v>124</v>
      </c>
      <c r="AI1838" s="302" t="s">
        <v>487</v>
      </c>
      <c r="AJ1838" s="303"/>
      <c r="AK1838" s="304"/>
      <c r="AL1838" s="294"/>
      <c r="AM1838" s="305"/>
      <c r="AN1838" s="306"/>
      <c r="AO1838" s="300">
        <f t="shared" ref="AO1838:AO1854" si="519">IFERROR((AM1838/1000)*K1838*L1838*AN1838/12,0)</f>
        <v>0</v>
      </c>
      <c r="AP1838" s="307" t="s">
        <v>82</v>
      </c>
      <c r="AQ1838" s="298" t="str" cm="1">
        <f t="array" ref="AQ1838">_xlfn.IFS(OR($G1838="公衆街路灯A",$G1838="定額電灯"),$G1838&amp;AP1838,COUNTIF(G1838,"*従量電灯*"),G1838,1,"-")</f>
        <v>従量電灯</v>
      </c>
      <c r="AR1838" s="308" t="str" cm="1">
        <f t="array" ref="AR1838">_xlfn.IFS($AN1838=0,"-",OR($AH1838="対象外",$AH1838="-"),"-",OR($G1838="公衆街路灯A",$G1838="定額電灯"),_xlfn.XLOOKUP($AQ1838,削除禁止_電灯料金!$B:$B,削除禁止_電灯料金!$E:$E,0),1,"-")</f>
        <v>-</v>
      </c>
      <c r="AS1838" s="309" t="str" cm="1">
        <f t="array" ref="AS1838">_xlfn.IFS($AR1838="-","-",OR($G1838="公衆街路灯A",$G1838="定額電灯"),_xlfn.XLOOKUP(AQ1838,削除禁止_電灯料金!$B:$B,削除禁止_電灯料金!$D:$D,0),1,"-")</f>
        <v>-</v>
      </c>
      <c r="AT1838" s="308" t="str">
        <f>IFERROR(IF(OR($G1838="公衆街路灯A",$G1838="定額電灯"),"-",ROUND((_xlfn.XLOOKUP($AQ1838,削除禁止_電灯料金!$B:$B,削除禁止_電灯料金!$E:$E)*AM1838/1000*$K1838*$L1838/12),2)),"-")</f>
        <v>-</v>
      </c>
      <c r="AU1838" s="309" t="str">
        <f>IFERROR(IF(OR($G1838="公衆街路灯A",$G1838="定額電灯"),"-",ROUND((AM1838/1000*$K1838*$L1838/12)*_xlfn.XLOOKUP($A1838,削除禁止_電灯料金!K:K,削除禁止_電灯料金!M:M,"-"),2)),"-")</f>
        <v>-</v>
      </c>
      <c r="AV1838" s="310">
        <f>IFERROR(IF(OR($G1838="公衆街路灯A",$G1838="定額電灯"),ROUND((((AR1838+AS1838)*AN1838))*12*_xlfn.XLOOKUP($A1838,削除禁止_電灯料金!K:K,削除禁止_電灯料金!N:N),0),ROUND((AT1838+AU1838)*AN1838*12*_xlfn.XLOOKUP($A1838,削除禁止_電灯料金!K:K,削除禁止_電灯料金!N:N),0)),0)</f>
        <v>0</v>
      </c>
      <c r="AW1838" s="145"/>
    </row>
    <row r="1839" spans="1:49" ht="30" customHeight="1">
      <c r="A1839" s="1">
        <v>38</v>
      </c>
      <c r="B1839" s="319" t="s">
        <v>1765</v>
      </c>
      <c r="C1839" s="42"/>
      <c r="D1839" s="256" t="s">
        <v>56</v>
      </c>
      <c r="E1839" s="257" t="s">
        <v>186</v>
      </c>
      <c r="F1839" s="258" t="s">
        <v>1768</v>
      </c>
      <c r="G1839" s="148" t="s">
        <v>73</v>
      </c>
      <c r="H1839" s="149"/>
      <c r="I1839" s="150"/>
      <c r="J1839" s="151"/>
      <c r="K1839" s="213">
        <v>24</v>
      </c>
      <c r="L1839" s="214">
        <v>365</v>
      </c>
      <c r="M1839" s="154" t="s">
        <v>1769</v>
      </c>
      <c r="N1839" s="119" t="s">
        <v>110</v>
      </c>
      <c r="O1839" s="120">
        <v>2</v>
      </c>
      <c r="P1839" s="155" t="s">
        <v>294</v>
      </c>
      <c r="Q1839" s="155">
        <v>0</v>
      </c>
      <c r="R1839" s="155" t="s">
        <v>295</v>
      </c>
      <c r="S1839" s="156" t="s">
        <v>1424</v>
      </c>
      <c r="T1839" s="156">
        <v>0</v>
      </c>
      <c r="U1839" s="156">
        <v>0</v>
      </c>
      <c r="V1839" s="157">
        <v>0</v>
      </c>
      <c r="W1839" s="158">
        <v>47</v>
      </c>
      <c r="X1839" s="159">
        <v>1</v>
      </c>
      <c r="Y1839" s="160">
        <v>2</v>
      </c>
      <c r="Z1839" s="161">
        <f t="shared" ref="Z1839:Z1842" si="520">K1839*L1839*W1839*Y1839/12/1000</f>
        <v>68.62</v>
      </c>
      <c r="AA1839" s="155">
        <v>0</v>
      </c>
      <c r="AB1839" s="162" t="s">
        <v>80</v>
      </c>
      <c r="AC1839" s="163" t="s">
        <v>56</v>
      </c>
      <c r="AD1839" s="164" t="s">
        <v>56</v>
      </c>
      <c r="AE1839" s="163" t="s">
        <v>56</v>
      </c>
      <c r="AF1839" s="164">
        <f t="shared" ref="AF1839:AF1842" si="521">$B$2*Z1839/Y1839</f>
        <v>1029.3000000000002</v>
      </c>
      <c r="AG1839" s="165">
        <f t="shared" ref="AG1839:AG1842" si="522">Y1839*AF1839*120</f>
        <v>247032.00000000006</v>
      </c>
      <c r="AH1839" s="166" t="s">
        <v>113</v>
      </c>
      <c r="AI1839" s="167"/>
      <c r="AJ1839" s="168"/>
      <c r="AK1839" s="169"/>
      <c r="AL1839" s="170"/>
      <c r="AM1839" s="171"/>
      <c r="AN1839" s="172"/>
      <c r="AO1839" s="173">
        <f t="shared" si="519"/>
        <v>0</v>
      </c>
      <c r="AP1839" s="174" t="s">
        <v>82</v>
      </c>
      <c r="AQ1839" s="175" t="str" cm="1">
        <f t="array" ref="AQ1839">_xlfn.IFS(OR($G1839="公衆街路灯A",$G1839="定額電灯"),$G1839&amp;AP1839,COUNTIF(G1839,"*従量電灯*"),G1839,1,"-")</f>
        <v>従量電灯</v>
      </c>
      <c r="AR1839" s="176" t="str" cm="1">
        <f t="array" ref="AR1839">_xlfn.IFS($AN1839=0,"-",OR($AH1839="対象外",$AH1839="-"),"-",OR($G1839="公衆街路灯A",$G1839="定額電灯"),_xlfn.XLOOKUP($AQ1839,削除禁止_電灯料金!$B:$B,削除禁止_電灯料金!$E:$E,0),1,"-")</f>
        <v>-</v>
      </c>
      <c r="AS1839" s="177" t="str" cm="1">
        <f t="array" ref="AS1839">_xlfn.IFS($AR1839="-","-",OR($G1839="公衆街路灯A",$G1839="定額電灯"),_xlfn.XLOOKUP(AQ1839,削除禁止_電灯料金!$B:$B,削除禁止_電灯料金!$D:$D,0),1,"-")</f>
        <v>-</v>
      </c>
      <c r="AT1839" s="176">
        <f>IFERROR(IF(OR($G1839="公衆街路灯A",$G1839="定額電灯"),"-",ROUND((_xlfn.XLOOKUP($AQ1839,削除禁止_電灯料金!$B:$B,削除禁止_電灯料金!$E:$E)*AM1839/1000*$K1839*$L1839/12),2)),"-")</f>
        <v>0</v>
      </c>
      <c r="AU1839" s="177">
        <f>IFERROR(IF(OR($G1839="公衆街路灯A",$G1839="定額電灯"),"-",ROUND((AM1839/1000*$K1839*$L1839/12)*_xlfn.XLOOKUP($A1839,削除禁止_電灯料金!K:K,削除禁止_電灯料金!M:M,"-"),2)),"-")</f>
        <v>0</v>
      </c>
      <c r="AV1839" s="178">
        <f>IFERROR(IF(OR($G1839="公衆街路灯A",$G1839="定額電灯"),ROUND((((AR1839+AS1839)*AN1839))*12*_xlfn.XLOOKUP($A1839,削除禁止_電灯料金!K:K,削除禁止_電灯料金!N:N),0),ROUND((AT1839+AU1839)*AN1839*12*_xlfn.XLOOKUP($A1839,削除禁止_電灯料金!K:K,削除禁止_電灯料金!N:N),0)),0)</f>
        <v>0</v>
      </c>
      <c r="AW1839" s="145"/>
    </row>
    <row r="1840" spans="1:49" ht="30" customHeight="1">
      <c r="A1840" s="1">
        <v>38</v>
      </c>
      <c r="B1840" s="319" t="s">
        <v>1765</v>
      </c>
      <c r="C1840" s="42"/>
      <c r="D1840" s="256" t="s">
        <v>56</v>
      </c>
      <c r="E1840" s="257" t="s">
        <v>186</v>
      </c>
      <c r="F1840" s="258" t="s">
        <v>1770</v>
      </c>
      <c r="G1840" s="148" t="s">
        <v>73</v>
      </c>
      <c r="H1840" s="149"/>
      <c r="I1840" s="150"/>
      <c r="J1840" s="151"/>
      <c r="K1840" s="213">
        <v>24</v>
      </c>
      <c r="L1840" s="214">
        <v>365</v>
      </c>
      <c r="M1840" s="154" t="s">
        <v>1771</v>
      </c>
      <c r="N1840" s="119" t="s">
        <v>110</v>
      </c>
      <c r="O1840" s="120">
        <v>1</v>
      </c>
      <c r="P1840" s="155" t="s">
        <v>135</v>
      </c>
      <c r="Q1840" s="155">
        <v>0</v>
      </c>
      <c r="R1840" s="155">
        <v>0</v>
      </c>
      <c r="S1840" s="156" t="s">
        <v>1235</v>
      </c>
      <c r="T1840" s="156" t="s">
        <v>1772</v>
      </c>
      <c r="U1840" s="156">
        <v>0</v>
      </c>
      <c r="V1840" s="157">
        <v>0</v>
      </c>
      <c r="W1840" s="158">
        <v>28</v>
      </c>
      <c r="X1840" s="159">
        <v>1</v>
      </c>
      <c r="Y1840" s="160">
        <v>1</v>
      </c>
      <c r="Z1840" s="161">
        <f t="shared" si="520"/>
        <v>20.440000000000001</v>
      </c>
      <c r="AA1840" s="155">
        <v>0</v>
      </c>
      <c r="AB1840" s="162" t="s">
        <v>80</v>
      </c>
      <c r="AC1840" s="163" t="s">
        <v>56</v>
      </c>
      <c r="AD1840" s="164" t="s">
        <v>56</v>
      </c>
      <c r="AE1840" s="163" t="s">
        <v>56</v>
      </c>
      <c r="AF1840" s="164">
        <f t="shared" si="521"/>
        <v>613.20000000000005</v>
      </c>
      <c r="AG1840" s="165">
        <f t="shared" si="522"/>
        <v>73584</v>
      </c>
      <c r="AH1840" s="166" t="s">
        <v>113</v>
      </c>
      <c r="AI1840" s="167"/>
      <c r="AJ1840" s="168"/>
      <c r="AK1840" s="169"/>
      <c r="AL1840" s="170"/>
      <c r="AM1840" s="171"/>
      <c r="AN1840" s="172"/>
      <c r="AO1840" s="173">
        <f t="shared" si="519"/>
        <v>0</v>
      </c>
      <c r="AP1840" s="174" t="s">
        <v>82</v>
      </c>
      <c r="AQ1840" s="175" t="str" cm="1">
        <f t="array" ref="AQ1840">_xlfn.IFS(OR($G1840="公衆街路灯A",$G1840="定額電灯"),$G1840&amp;AP1840,COUNTIF(G1840,"*従量電灯*"),G1840,1,"-")</f>
        <v>従量電灯</v>
      </c>
      <c r="AR1840" s="176" t="str" cm="1">
        <f t="array" ref="AR1840">_xlfn.IFS($AN1840=0,"-",OR($AH1840="対象外",$AH1840="-"),"-",OR($G1840="公衆街路灯A",$G1840="定額電灯"),_xlfn.XLOOKUP($AQ1840,削除禁止_電灯料金!$B:$B,削除禁止_電灯料金!$E:$E,0),1,"-")</f>
        <v>-</v>
      </c>
      <c r="AS1840" s="177" t="str" cm="1">
        <f t="array" ref="AS1840">_xlfn.IFS($AR1840="-","-",OR($G1840="公衆街路灯A",$G1840="定額電灯"),_xlfn.XLOOKUP(AQ1840,削除禁止_電灯料金!$B:$B,削除禁止_電灯料金!$D:$D,0),1,"-")</f>
        <v>-</v>
      </c>
      <c r="AT1840" s="176">
        <f>IFERROR(IF(OR($G1840="公衆街路灯A",$G1840="定額電灯"),"-",ROUND((_xlfn.XLOOKUP($AQ1840,削除禁止_電灯料金!$B:$B,削除禁止_電灯料金!$E:$E)*AM1840/1000*$K1840*$L1840/12),2)),"-")</f>
        <v>0</v>
      </c>
      <c r="AU1840" s="177">
        <f>IFERROR(IF(OR($G1840="公衆街路灯A",$G1840="定額電灯"),"-",ROUND((AM1840/1000*$K1840*$L1840/12)*_xlfn.XLOOKUP($A1840,削除禁止_電灯料金!K:K,削除禁止_電灯料金!M:M,"-"),2)),"-")</f>
        <v>0</v>
      </c>
      <c r="AV1840" s="178">
        <f>IFERROR(IF(OR($G1840="公衆街路灯A",$G1840="定額電灯"),ROUND((((AR1840+AS1840)*AN1840))*12*_xlfn.XLOOKUP($A1840,削除禁止_電灯料金!K:K,削除禁止_電灯料金!N:N),0),ROUND((AT1840+AU1840)*AN1840*12*_xlfn.XLOOKUP($A1840,削除禁止_電灯料金!K:K,削除禁止_電灯料金!N:N),0)),0)</f>
        <v>0</v>
      </c>
      <c r="AW1840" s="145"/>
    </row>
    <row r="1841" spans="1:49" ht="30" customHeight="1">
      <c r="A1841" s="1">
        <v>38</v>
      </c>
      <c r="B1841" s="319" t="s">
        <v>1765</v>
      </c>
      <c r="C1841" s="42"/>
      <c r="D1841" s="256" t="s">
        <v>56</v>
      </c>
      <c r="E1841" s="257" t="s">
        <v>186</v>
      </c>
      <c r="F1841" s="258" t="s">
        <v>1770</v>
      </c>
      <c r="G1841" s="148" t="s">
        <v>73</v>
      </c>
      <c r="H1841" s="149"/>
      <c r="I1841" s="150"/>
      <c r="J1841" s="151"/>
      <c r="K1841" s="213">
        <v>24</v>
      </c>
      <c r="L1841" s="214">
        <v>365</v>
      </c>
      <c r="M1841" s="154" t="s">
        <v>1773</v>
      </c>
      <c r="N1841" s="119" t="s">
        <v>75</v>
      </c>
      <c r="O1841" s="120">
        <v>1</v>
      </c>
      <c r="P1841" s="155" t="s">
        <v>351</v>
      </c>
      <c r="Q1841" s="155">
        <v>0</v>
      </c>
      <c r="R1841" s="155" t="s">
        <v>77</v>
      </c>
      <c r="S1841" s="156" t="s">
        <v>1235</v>
      </c>
      <c r="T1841" s="156">
        <v>0</v>
      </c>
      <c r="U1841" s="156">
        <v>0</v>
      </c>
      <c r="V1841" s="157">
        <v>0</v>
      </c>
      <c r="W1841" s="158">
        <v>34</v>
      </c>
      <c r="X1841" s="159">
        <v>3</v>
      </c>
      <c r="Y1841" s="160">
        <v>3</v>
      </c>
      <c r="Z1841" s="161">
        <f t="shared" si="520"/>
        <v>74.459999999999994</v>
      </c>
      <c r="AA1841" s="155">
        <v>0</v>
      </c>
      <c r="AB1841" s="162" t="s">
        <v>80</v>
      </c>
      <c r="AC1841" s="163" t="s">
        <v>56</v>
      </c>
      <c r="AD1841" s="164" t="s">
        <v>56</v>
      </c>
      <c r="AE1841" s="163" t="s">
        <v>56</v>
      </c>
      <c r="AF1841" s="164">
        <f t="shared" si="521"/>
        <v>744.59999999999991</v>
      </c>
      <c r="AG1841" s="165">
        <f t="shared" si="522"/>
        <v>268055.99999999994</v>
      </c>
      <c r="AH1841" s="166" t="s">
        <v>81</v>
      </c>
      <c r="AI1841" s="167"/>
      <c r="AJ1841" s="168"/>
      <c r="AK1841" s="169"/>
      <c r="AL1841" s="170"/>
      <c r="AM1841" s="171"/>
      <c r="AN1841" s="172"/>
      <c r="AO1841" s="173">
        <f t="shared" si="519"/>
        <v>0</v>
      </c>
      <c r="AP1841" s="174" t="s">
        <v>82</v>
      </c>
      <c r="AQ1841" s="175" t="str" cm="1">
        <f t="array" ref="AQ1841">_xlfn.IFS(OR($G1841="公衆街路灯A",$G1841="定額電灯"),$G1841&amp;AP1841,COUNTIF(G1841,"*従量電灯*"),G1841,1,"-")</f>
        <v>従量電灯</v>
      </c>
      <c r="AR1841" s="176" t="str" cm="1">
        <f t="array" ref="AR1841">_xlfn.IFS($AN1841=0,"-",OR($AH1841="対象外",$AH1841="-"),"-",OR($G1841="公衆街路灯A",$G1841="定額電灯"),_xlfn.XLOOKUP($AQ1841,削除禁止_電灯料金!$B:$B,削除禁止_電灯料金!$E:$E,0),1,"-")</f>
        <v>-</v>
      </c>
      <c r="AS1841" s="177" t="str" cm="1">
        <f t="array" ref="AS1841">_xlfn.IFS($AR1841="-","-",OR($G1841="公衆街路灯A",$G1841="定額電灯"),_xlfn.XLOOKUP(AQ1841,削除禁止_電灯料金!$B:$B,削除禁止_電灯料金!$D:$D,0),1,"-")</f>
        <v>-</v>
      </c>
      <c r="AT1841" s="176">
        <f>IFERROR(IF(OR($G1841="公衆街路灯A",$G1841="定額電灯"),"-",ROUND((_xlfn.XLOOKUP($AQ1841,削除禁止_電灯料金!$B:$B,削除禁止_電灯料金!$E:$E)*AM1841/1000*$K1841*$L1841/12),2)),"-")</f>
        <v>0</v>
      </c>
      <c r="AU1841" s="177">
        <f>IFERROR(IF(OR($G1841="公衆街路灯A",$G1841="定額電灯"),"-",ROUND((AM1841/1000*$K1841*$L1841/12)*_xlfn.XLOOKUP($A1841,削除禁止_電灯料金!K:K,削除禁止_電灯料金!M:M,"-"),2)),"-")</f>
        <v>0</v>
      </c>
      <c r="AV1841" s="178">
        <f>IFERROR(IF(OR($G1841="公衆街路灯A",$G1841="定額電灯"),ROUND((((AR1841+AS1841)*AN1841))*12*_xlfn.XLOOKUP($A1841,削除禁止_電灯料金!K:K,削除禁止_電灯料金!N:N),0),ROUND((AT1841+AU1841)*AN1841*12*_xlfn.XLOOKUP($A1841,削除禁止_電灯料金!K:K,削除禁止_電灯料金!N:N),0)),0)</f>
        <v>0</v>
      </c>
      <c r="AW1841" s="145"/>
    </row>
    <row r="1842" spans="1:49" ht="30" customHeight="1">
      <c r="A1842" s="1">
        <v>38</v>
      </c>
      <c r="B1842" s="319" t="s">
        <v>1765</v>
      </c>
      <c r="C1842" s="42"/>
      <c r="D1842" s="256" t="s">
        <v>56</v>
      </c>
      <c r="E1842" s="257" t="s">
        <v>186</v>
      </c>
      <c r="F1842" s="258" t="s">
        <v>1770</v>
      </c>
      <c r="G1842" s="148" t="s">
        <v>73</v>
      </c>
      <c r="H1842" s="149"/>
      <c r="I1842" s="150"/>
      <c r="J1842" s="151"/>
      <c r="K1842" s="213">
        <v>24</v>
      </c>
      <c r="L1842" s="214">
        <v>365</v>
      </c>
      <c r="M1842" s="154" t="s">
        <v>1769</v>
      </c>
      <c r="N1842" s="119" t="s">
        <v>110</v>
      </c>
      <c r="O1842" s="120">
        <v>2</v>
      </c>
      <c r="P1842" s="155" t="s">
        <v>294</v>
      </c>
      <c r="Q1842" s="155">
        <v>0</v>
      </c>
      <c r="R1842" s="155" t="s">
        <v>295</v>
      </c>
      <c r="S1842" s="156" t="s">
        <v>1424</v>
      </c>
      <c r="T1842" s="156">
        <v>0</v>
      </c>
      <c r="U1842" s="156">
        <v>0</v>
      </c>
      <c r="V1842" s="157">
        <v>0</v>
      </c>
      <c r="W1842" s="158">
        <v>47</v>
      </c>
      <c r="X1842" s="159">
        <v>2</v>
      </c>
      <c r="Y1842" s="160">
        <v>4</v>
      </c>
      <c r="Z1842" s="161">
        <f t="shared" si="520"/>
        <v>137.24</v>
      </c>
      <c r="AA1842" s="155">
        <v>0</v>
      </c>
      <c r="AB1842" s="162" t="s">
        <v>80</v>
      </c>
      <c r="AC1842" s="163" t="s">
        <v>56</v>
      </c>
      <c r="AD1842" s="164" t="s">
        <v>56</v>
      </c>
      <c r="AE1842" s="163" t="s">
        <v>56</v>
      </c>
      <c r="AF1842" s="164">
        <f t="shared" si="521"/>
        <v>1029.3000000000002</v>
      </c>
      <c r="AG1842" s="165">
        <f t="shared" si="522"/>
        <v>494064.00000000012</v>
      </c>
      <c r="AH1842" s="166" t="s">
        <v>113</v>
      </c>
      <c r="AI1842" s="167"/>
      <c r="AJ1842" s="168"/>
      <c r="AK1842" s="169"/>
      <c r="AL1842" s="170"/>
      <c r="AM1842" s="171"/>
      <c r="AN1842" s="172"/>
      <c r="AO1842" s="173">
        <f t="shared" si="519"/>
        <v>0</v>
      </c>
      <c r="AP1842" s="174" t="s">
        <v>82</v>
      </c>
      <c r="AQ1842" s="175" t="str" cm="1">
        <f t="array" ref="AQ1842">_xlfn.IFS(OR($G1842="公衆街路灯A",$G1842="定額電灯"),$G1842&amp;AP1842,COUNTIF(G1842,"*従量電灯*"),G1842,1,"-")</f>
        <v>従量電灯</v>
      </c>
      <c r="AR1842" s="176" t="str" cm="1">
        <f t="array" ref="AR1842">_xlfn.IFS($AN1842=0,"-",OR($AH1842="対象外",$AH1842="-"),"-",OR($G1842="公衆街路灯A",$G1842="定額電灯"),_xlfn.XLOOKUP($AQ1842,削除禁止_電灯料金!$B:$B,削除禁止_電灯料金!$E:$E,0),1,"-")</f>
        <v>-</v>
      </c>
      <c r="AS1842" s="177" t="str" cm="1">
        <f t="array" ref="AS1842">_xlfn.IFS($AR1842="-","-",OR($G1842="公衆街路灯A",$G1842="定額電灯"),_xlfn.XLOOKUP(AQ1842,削除禁止_電灯料金!$B:$B,削除禁止_電灯料金!$D:$D,0),1,"-")</f>
        <v>-</v>
      </c>
      <c r="AT1842" s="176">
        <f>IFERROR(IF(OR($G1842="公衆街路灯A",$G1842="定額電灯"),"-",ROUND((_xlfn.XLOOKUP($AQ1842,削除禁止_電灯料金!$B:$B,削除禁止_電灯料金!$E:$E)*AM1842/1000*$K1842*$L1842/12),2)),"-")</f>
        <v>0</v>
      </c>
      <c r="AU1842" s="177">
        <f>IFERROR(IF(OR($G1842="公衆街路灯A",$G1842="定額電灯"),"-",ROUND((AM1842/1000*$K1842*$L1842/12)*_xlfn.XLOOKUP($A1842,削除禁止_電灯料金!K:K,削除禁止_電灯料金!M:M,"-"),2)),"-")</f>
        <v>0</v>
      </c>
      <c r="AV1842" s="178">
        <f>IFERROR(IF(OR($G1842="公衆街路灯A",$G1842="定額電灯"),ROUND((((AR1842+AS1842)*AN1842))*12*_xlfn.XLOOKUP($A1842,削除禁止_電灯料金!K:K,削除禁止_電灯料金!N:N),0),ROUND((AT1842+AU1842)*AN1842*12*_xlfn.XLOOKUP($A1842,削除禁止_電灯料金!K:K,削除禁止_電灯料金!N:N),0)),0)</f>
        <v>0</v>
      </c>
      <c r="AW1842" s="145"/>
    </row>
    <row r="1843" spans="1:49" ht="30" customHeight="1">
      <c r="A1843" s="1">
        <v>38</v>
      </c>
      <c r="B1843" s="319" t="s">
        <v>1765</v>
      </c>
      <c r="C1843" s="42"/>
      <c r="D1843" s="259" t="s">
        <v>56</v>
      </c>
      <c r="E1843" s="260" t="s">
        <v>186</v>
      </c>
      <c r="F1843" s="261" t="s">
        <v>1770</v>
      </c>
      <c r="G1843" s="182" t="s">
        <v>73</v>
      </c>
      <c r="H1843" s="183" t="s">
        <v>118</v>
      </c>
      <c r="I1843" s="184"/>
      <c r="J1843" s="185"/>
      <c r="K1843" s="271">
        <v>24</v>
      </c>
      <c r="L1843" s="272">
        <v>365</v>
      </c>
      <c r="M1843" s="212" t="s">
        <v>1774</v>
      </c>
      <c r="N1843" s="189" t="s">
        <v>120</v>
      </c>
      <c r="O1843" s="190">
        <v>1</v>
      </c>
      <c r="P1843" s="191" t="s">
        <v>249</v>
      </c>
      <c r="Q1843" s="191">
        <v>0</v>
      </c>
      <c r="R1843" s="191">
        <v>0</v>
      </c>
      <c r="S1843" s="192" t="s">
        <v>1775</v>
      </c>
      <c r="T1843" s="192">
        <v>0</v>
      </c>
      <c r="U1843" s="192" t="s">
        <v>442</v>
      </c>
      <c r="V1843" s="193">
        <v>0</v>
      </c>
      <c r="W1843" s="194">
        <v>54</v>
      </c>
      <c r="X1843" s="195">
        <v>2</v>
      </c>
      <c r="Y1843" s="196">
        <v>2</v>
      </c>
      <c r="Z1843" s="197">
        <v>0</v>
      </c>
      <c r="AA1843" s="191">
        <v>0</v>
      </c>
      <c r="AB1843" s="198" t="s">
        <v>80</v>
      </c>
      <c r="AC1843" s="199" t="s">
        <v>56</v>
      </c>
      <c r="AD1843" s="200" t="s">
        <v>56</v>
      </c>
      <c r="AE1843" s="199" t="s">
        <v>56</v>
      </c>
      <c r="AF1843" s="200">
        <v>0</v>
      </c>
      <c r="AG1843" s="201">
        <v>0</v>
      </c>
      <c r="AH1843" s="201" t="s">
        <v>124</v>
      </c>
      <c r="AI1843" s="202" t="s">
        <v>124</v>
      </c>
      <c r="AJ1843" s="203"/>
      <c r="AK1843" s="204"/>
      <c r="AL1843" s="194"/>
      <c r="AM1843" s="205"/>
      <c r="AN1843" s="206"/>
      <c r="AO1843" s="200">
        <f t="shared" si="519"/>
        <v>0</v>
      </c>
      <c r="AP1843" s="207" t="s">
        <v>82</v>
      </c>
      <c r="AQ1843" s="198" t="str" cm="1">
        <f t="array" ref="AQ1843">_xlfn.IFS(OR($G1843="公衆街路灯A",$G1843="定額電灯"),$G1843&amp;AP1843,COUNTIF(G1843,"*従量電灯*"),G1843,1,"-")</f>
        <v>従量電灯</v>
      </c>
      <c r="AR1843" s="208" t="str" cm="1">
        <f t="array" ref="AR1843">_xlfn.IFS($AN1843=0,"-",OR($AH1843="対象外",$AH1843="-"),"-",OR($G1843="公衆街路灯A",$G1843="定額電灯"),_xlfn.XLOOKUP($AQ1843,削除禁止_電灯料金!$B:$B,削除禁止_電灯料金!$E:$E,0),1,"-")</f>
        <v>-</v>
      </c>
      <c r="AS1843" s="209" t="str" cm="1">
        <f t="array" ref="AS1843">_xlfn.IFS($AR1843="-","-",OR($G1843="公衆街路灯A",$G1843="定額電灯"),_xlfn.XLOOKUP(AQ1843,削除禁止_電灯料金!$B:$B,削除禁止_電灯料金!$D:$D,0),1,"-")</f>
        <v>-</v>
      </c>
      <c r="AT1843" s="208">
        <f>IFERROR(IF(OR($G1843="公衆街路灯A",$G1843="定額電灯"),"-",ROUND((_xlfn.XLOOKUP($AQ1843,削除禁止_電灯料金!$B:$B,削除禁止_電灯料金!$E:$E)*AM1843/1000*$K1843*$L1843/12),2)),"-")</f>
        <v>0</v>
      </c>
      <c r="AU1843" s="209">
        <f>IFERROR(IF(OR($G1843="公衆街路灯A",$G1843="定額電灯"),"-",ROUND((AM1843/1000*$K1843*$L1843/12)*_xlfn.XLOOKUP($A1843,削除禁止_電灯料金!K:K,削除禁止_電灯料金!M:M,"-"),2)),"-")</f>
        <v>0</v>
      </c>
      <c r="AV1843" s="210">
        <f>IFERROR(IF(OR($G1843="公衆街路灯A",$G1843="定額電灯"),ROUND((((AR1843+AS1843)*AN1843))*12*_xlfn.XLOOKUP($A1843,削除禁止_電灯料金!K:K,削除禁止_電灯料金!N:N),0),ROUND((AT1843+AU1843)*AN1843*12*_xlfn.XLOOKUP($A1843,削除禁止_電灯料金!K:K,削除禁止_電灯料金!N:N),0)),0)</f>
        <v>0</v>
      </c>
      <c r="AW1843" s="145"/>
    </row>
    <row r="1844" spans="1:49" ht="30" customHeight="1">
      <c r="A1844" s="1">
        <v>38</v>
      </c>
      <c r="B1844" s="319" t="s">
        <v>1765</v>
      </c>
      <c r="C1844" s="42"/>
      <c r="D1844" s="146" t="s">
        <v>1776</v>
      </c>
      <c r="E1844" s="147">
        <v>1</v>
      </c>
      <c r="F1844" s="148" t="s">
        <v>1777</v>
      </c>
      <c r="G1844" s="148" t="s">
        <v>1688</v>
      </c>
      <c r="H1844" s="149"/>
      <c r="I1844" s="150"/>
      <c r="J1844" s="151"/>
      <c r="K1844" s="213">
        <v>0</v>
      </c>
      <c r="L1844" s="214">
        <v>365</v>
      </c>
      <c r="M1844" s="154" t="s">
        <v>1778</v>
      </c>
      <c r="N1844" s="119" t="s">
        <v>110</v>
      </c>
      <c r="O1844" s="120">
        <v>2</v>
      </c>
      <c r="P1844" s="155" t="s">
        <v>294</v>
      </c>
      <c r="Q1844" s="155">
        <v>0</v>
      </c>
      <c r="R1844" s="155">
        <v>0</v>
      </c>
      <c r="S1844" s="156" t="s">
        <v>1424</v>
      </c>
      <c r="T1844" s="156" t="s">
        <v>1772</v>
      </c>
      <c r="U1844" s="156">
        <v>0</v>
      </c>
      <c r="V1844" s="157">
        <v>0</v>
      </c>
      <c r="W1844" s="158">
        <v>47</v>
      </c>
      <c r="X1844" s="159">
        <v>1</v>
      </c>
      <c r="Y1844" s="160">
        <v>2</v>
      </c>
      <c r="Z1844" s="161">
        <v>0</v>
      </c>
      <c r="AA1844" s="155">
        <v>0</v>
      </c>
      <c r="AB1844" s="162" t="s">
        <v>80</v>
      </c>
      <c r="AC1844" s="163" t="s">
        <v>56</v>
      </c>
      <c r="AD1844" s="164" t="s">
        <v>56</v>
      </c>
      <c r="AE1844" s="163" t="s">
        <v>56</v>
      </c>
      <c r="AF1844" s="164">
        <v>0</v>
      </c>
      <c r="AG1844" s="165">
        <v>0</v>
      </c>
      <c r="AH1844" s="166" t="s">
        <v>113</v>
      </c>
      <c r="AI1844" s="167"/>
      <c r="AJ1844" s="168"/>
      <c r="AK1844" s="169"/>
      <c r="AL1844" s="170"/>
      <c r="AM1844" s="171"/>
      <c r="AN1844" s="172"/>
      <c r="AO1844" s="173">
        <f t="shared" si="519"/>
        <v>0</v>
      </c>
      <c r="AP1844" s="174" t="s">
        <v>82</v>
      </c>
      <c r="AQ1844" s="175" t="str" cm="1">
        <f t="array" ref="AQ1844">_xlfn.IFS(OR($G1844="公衆街路灯A",$G1844="定額電灯"),$G1844&amp;AP1844,COUNTIF(G1844,"*従量電灯*"),G1844,1,"-")</f>
        <v>従量電灯</v>
      </c>
      <c r="AR1844" s="176" t="str" cm="1">
        <f t="array" ref="AR1844">_xlfn.IFS($AN1844=0,"-",OR($AH1844="対象外",$AH1844="-"),"-",OR($G1844="公衆街路灯A",$G1844="定額電灯"),_xlfn.XLOOKUP($AQ1844,削除禁止_電灯料金!$B:$B,削除禁止_電灯料金!$E:$E,0),1,"-")</f>
        <v>-</v>
      </c>
      <c r="AS1844" s="177" t="str" cm="1">
        <f t="array" ref="AS1844">_xlfn.IFS($AR1844="-","-",OR($G1844="公衆街路灯A",$G1844="定額電灯"),_xlfn.XLOOKUP(AQ1844,削除禁止_電灯料金!$B:$B,削除禁止_電灯料金!$D:$D,0),1,"-")</f>
        <v>-</v>
      </c>
      <c r="AT1844" s="176">
        <f>IFERROR(IF(OR($G1844="公衆街路灯A",$G1844="定額電灯"),"-",ROUND((_xlfn.XLOOKUP($AQ1844,削除禁止_電灯料金!$B:$B,削除禁止_電灯料金!$E:$E)*AM1844/1000*$K1844*$L1844/12),2)),"-")</f>
        <v>0</v>
      </c>
      <c r="AU1844" s="177">
        <f>IFERROR(IF(OR($G1844="公衆街路灯A",$G1844="定額電灯"),"-",ROUND((AM1844/1000*$K1844*$L1844/12)*_xlfn.XLOOKUP($A1844,削除禁止_電灯料金!K:K,削除禁止_電灯料金!M:M,"-"),2)),"-")</f>
        <v>0</v>
      </c>
      <c r="AV1844" s="178">
        <f>IFERROR(IF(OR($G1844="公衆街路灯A",$G1844="定額電灯"),ROUND((((AR1844+AS1844)*AN1844))*12*_xlfn.XLOOKUP($A1844,削除禁止_電灯料金!K:K,削除禁止_電灯料金!N:N),0),ROUND((AT1844+AU1844)*AN1844*12*_xlfn.XLOOKUP($A1844,削除禁止_電灯料金!K:K,削除禁止_電灯料金!N:N),0)),0)</f>
        <v>0</v>
      </c>
      <c r="AW1844" s="145"/>
    </row>
    <row r="1845" spans="1:49" ht="30" customHeight="1">
      <c r="A1845" s="1">
        <v>38</v>
      </c>
      <c r="B1845" s="319" t="s">
        <v>1765</v>
      </c>
      <c r="C1845" s="42"/>
      <c r="D1845" s="146" t="s">
        <v>1776</v>
      </c>
      <c r="E1845" s="147">
        <v>1</v>
      </c>
      <c r="F1845" s="148" t="s">
        <v>1777</v>
      </c>
      <c r="G1845" s="148" t="s">
        <v>1688</v>
      </c>
      <c r="H1845" s="149"/>
      <c r="I1845" s="150"/>
      <c r="J1845" s="151"/>
      <c r="K1845" s="213">
        <v>0</v>
      </c>
      <c r="L1845" s="214">
        <v>365</v>
      </c>
      <c r="M1845" s="154" t="s">
        <v>1779</v>
      </c>
      <c r="N1845" s="119" t="s">
        <v>110</v>
      </c>
      <c r="O1845" s="120">
        <v>2</v>
      </c>
      <c r="P1845" s="155" t="s">
        <v>294</v>
      </c>
      <c r="Q1845" s="155">
        <v>0</v>
      </c>
      <c r="R1845" s="155">
        <v>0</v>
      </c>
      <c r="S1845" s="156" t="s">
        <v>1424</v>
      </c>
      <c r="T1845" s="156" t="s">
        <v>1772</v>
      </c>
      <c r="U1845" s="156">
        <v>0</v>
      </c>
      <c r="V1845" s="157" t="s">
        <v>90</v>
      </c>
      <c r="W1845" s="158">
        <v>47</v>
      </c>
      <c r="X1845" s="159">
        <v>1</v>
      </c>
      <c r="Y1845" s="160">
        <v>2</v>
      </c>
      <c r="Z1845" s="161">
        <v>0</v>
      </c>
      <c r="AA1845" s="155">
        <v>0</v>
      </c>
      <c r="AB1845" s="162" t="s">
        <v>80</v>
      </c>
      <c r="AC1845" s="163" t="s">
        <v>56</v>
      </c>
      <c r="AD1845" s="164" t="s">
        <v>56</v>
      </c>
      <c r="AE1845" s="163" t="s">
        <v>56</v>
      </c>
      <c r="AF1845" s="164">
        <v>0</v>
      </c>
      <c r="AG1845" s="165">
        <v>0</v>
      </c>
      <c r="AH1845" s="166" t="s">
        <v>113</v>
      </c>
      <c r="AI1845" s="167"/>
      <c r="AJ1845" s="168"/>
      <c r="AK1845" s="169"/>
      <c r="AL1845" s="170"/>
      <c r="AM1845" s="171"/>
      <c r="AN1845" s="172"/>
      <c r="AO1845" s="173">
        <f t="shared" si="519"/>
        <v>0</v>
      </c>
      <c r="AP1845" s="174" t="s">
        <v>82</v>
      </c>
      <c r="AQ1845" s="175" t="str" cm="1">
        <f t="array" ref="AQ1845">_xlfn.IFS(OR($G1845="公衆街路灯A",$G1845="定額電灯"),$G1845&amp;AP1845,COUNTIF(G1845,"*従量電灯*"),G1845,1,"-")</f>
        <v>従量電灯</v>
      </c>
      <c r="AR1845" s="176" t="str" cm="1">
        <f t="array" ref="AR1845">_xlfn.IFS($AN1845=0,"-",OR($AH1845="対象外",$AH1845="-"),"-",OR($G1845="公衆街路灯A",$G1845="定額電灯"),_xlfn.XLOOKUP($AQ1845,削除禁止_電灯料金!$B:$B,削除禁止_電灯料金!$E:$E,0),1,"-")</f>
        <v>-</v>
      </c>
      <c r="AS1845" s="177" t="str" cm="1">
        <f t="array" ref="AS1845">_xlfn.IFS($AR1845="-","-",OR($G1845="公衆街路灯A",$G1845="定額電灯"),_xlfn.XLOOKUP(AQ1845,削除禁止_電灯料金!$B:$B,削除禁止_電灯料金!$D:$D,0),1,"-")</f>
        <v>-</v>
      </c>
      <c r="AT1845" s="176">
        <f>IFERROR(IF(OR($G1845="公衆街路灯A",$G1845="定額電灯"),"-",ROUND((_xlfn.XLOOKUP($AQ1845,削除禁止_電灯料金!$B:$B,削除禁止_電灯料金!$E:$E)*AM1845/1000*$K1845*$L1845/12),2)),"-")</f>
        <v>0</v>
      </c>
      <c r="AU1845" s="177">
        <f>IFERROR(IF(OR($G1845="公衆街路灯A",$G1845="定額電灯"),"-",ROUND((AM1845/1000*$K1845*$L1845/12)*_xlfn.XLOOKUP($A1845,削除禁止_電灯料金!K:K,削除禁止_電灯料金!M:M,"-"),2)),"-")</f>
        <v>0</v>
      </c>
      <c r="AV1845" s="178">
        <f>IFERROR(IF(OR($G1845="公衆街路灯A",$G1845="定額電灯"),ROUND((((AR1845+AS1845)*AN1845))*12*_xlfn.XLOOKUP($A1845,削除禁止_電灯料金!K:K,削除禁止_電灯料金!N:N),0),ROUND((AT1845+AU1845)*AN1845*12*_xlfn.XLOOKUP($A1845,削除禁止_電灯料金!K:K,削除禁止_電灯料金!N:N),0)),0)</f>
        <v>0</v>
      </c>
      <c r="AW1845" s="145"/>
    </row>
    <row r="1846" spans="1:49" ht="30" customHeight="1">
      <c r="A1846" s="1">
        <v>38</v>
      </c>
      <c r="B1846" s="319" t="s">
        <v>1765</v>
      </c>
      <c r="C1846" s="42"/>
      <c r="D1846" s="146" t="s">
        <v>1776</v>
      </c>
      <c r="E1846" s="147">
        <v>1</v>
      </c>
      <c r="F1846" s="148" t="s">
        <v>1780</v>
      </c>
      <c r="G1846" s="148" t="s">
        <v>1688</v>
      </c>
      <c r="H1846" s="149"/>
      <c r="I1846" s="150"/>
      <c r="J1846" s="151"/>
      <c r="K1846" s="213">
        <v>0</v>
      </c>
      <c r="L1846" s="214">
        <v>365</v>
      </c>
      <c r="M1846" s="154" t="s">
        <v>1778</v>
      </c>
      <c r="N1846" s="119" t="s">
        <v>110</v>
      </c>
      <c r="O1846" s="120">
        <v>2</v>
      </c>
      <c r="P1846" s="155" t="s">
        <v>294</v>
      </c>
      <c r="Q1846" s="155">
        <v>0</v>
      </c>
      <c r="R1846" s="155">
        <v>0</v>
      </c>
      <c r="S1846" s="156" t="s">
        <v>1424</v>
      </c>
      <c r="T1846" s="156" t="s">
        <v>1772</v>
      </c>
      <c r="U1846" s="156">
        <v>0</v>
      </c>
      <c r="V1846" s="157">
        <v>0</v>
      </c>
      <c r="W1846" s="158">
        <v>47</v>
      </c>
      <c r="X1846" s="159">
        <v>2</v>
      </c>
      <c r="Y1846" s="160">
        <v>4</v>
      </c>
      <c r="Z1846" s="161">
        <v>0</v>
      </c>
      <c r="AA1846" s="155">
        <v>0</v>
      </c>
      <c r="AB1846" s="162" t="s">
        <v>80</v>
      </c>
      <c r="AC1846" s="163" t="s">
        <v>56</v>
      </c>
      <c r="AD1846" s="164" t="s">
        <v>56</v>
      </c>
      <c r="AE1846" s="163" t="s">
        <v>56</v>
      </c>
      <c r="AF1846" s="164">
        <v>0</v>
      </c>
      <c r="AG1846" s="165">
        <v>0</v>
      </c>
      <c r="AH1846" s="166" t="s">
        <v>113</v>
      </c>
      <c r="AI1846" s="167"/>
      <c r="AJ1846" s="168"/>
      <c r="AK1846" s="169"/>
      <c r="AL1846" s="170"/>
      <c r="AM1846" s="171"/>
      <c r="AN1846" s="172"/>
      <c r="AO1846" s="173">
        <f t="shared" si="519"/>
        <v>0</v>
      </c>
      <c r="AP1846" s="174" t="s">
        <v>82</v>
      </c>
      <c r="AQ1846" s="175" t="str" cm="1">
        <f t="array" ref="AQ1846">_xlfn.IFS(OR($G1846="公衆街路灯A",$G1846="定額電灯"),$G1846&amp;AP1846,COUNTIF(G1846,"*従量電灯*"),G1846,1,"-")</f>
        <v>従量電灯</v>
      </c>
      <c r="AR1846" s="176" t="str" cm="1">
        <f t="array" ref="AR1846">_xlfn.IFS($AN1846=0,"-",OR($AH1846="対象外",$AH1846="-"),"-",OR($G1846="公衆街路灯A",$G1846="定額電灯"),_xlfn.XLOOKUP($AQ1846,削除禁止_電灯料金!$B:$B,削除禁止_電灯料金!$E:$E,0),1,"-")</f>
        <v>-</v>
      </c>
      <c r="AS1846" s="177" t="str" cm="1">
        <f t="array" ref="AS1846">_xlfn.IFS($AR1846="-","-",OR($G1846="公衆街路灯A",$G1846="定額電灯"),_xlfn.XLOOKUP(AQ1846,削除禁止_電灯料金!$B:$B,削除禁止_電灯料金!$D:$D,0),1,"-")</f>
        <v>-</v>
      </c>
      <c r="AT1846" s="176">
        <f>IFERROR(IF(OR($G1846="公衆街路灯A",$G1846="定額電灯"),"-",ROUND((_xlfn.XLOOKUP($AQ1846,削除禁止_電灯料金!$B:$B,削除禁止_電灯料金!$E:$E)*AM1846/1000*$K1846*$L1846/12),2)),"-")</f>
        <v>0</v>
      </c>
      <c r="AU1846" s="177">
        <f>IFERROR(IF(OR($G1846="公衆街路灯A",$G1846="定額電灯"),"-",ROUND((AM1846/1000*$K1846*$L1846/12)*_xlfn.XLOOKUP($A1846,削除禁止_電灯料金!K:K,削除禁止_電灯料金!M:M,"-"),2)),"-")</f>
        <v>0</v>
      </c>
      <c r="AV1846" s="178">
        <f>IFERROR(IF(OR($G1846="公衆街路灯A",$G1846="定額電灯"),ROUND((((AR1846+AS1846)*AN1846))*12*_xlfn.XLOOKUP($A1846,削除禁止_電灯料金!K:K,削除禁止_電灯料金!N:N),0),ROUND((AT1846+AU1846)*AN1846*12*_xlfn.XLOOKUP($A1846,削除禁止_電灯料金!K:K,削除禁止_電灯料金!N:N),0)),0)</f>
        <v>0</v>
      </c>
      <c r="AW1846" s="145"/>
    </row>
    <row r="1847" spans="1:49" ht="30" customHeight="1">
      <c r="A1847" s="1">
        <v>38</v>
      </c>
      <c r="B1847" s="319" t="s">
        <v>1765</v>
      </c>
      <c r="C1847" s="42"/>
      <c r="D1847" s="146" t="s">
        <v>1776</v>
      </c>
      <c r="E1847" s="147">
        <v>1</v>
      </c>
      <c r="F1847" s="148" t="s">
        <v>1781</v>
      </c>
      <c r="G1847" s="148" t="s">
        <v>1688</v>
      </c>
      <c r="H1847" s="149"/>
      <c r="I1847" s="150"/>
      <c r="J1847" s="151"/>
      <c r="K1847" s="213">
        <v>0</v>
      </c>
      <c r="L1847" s="214">
        <v>365</v>
      </c>
      <c r="M1847" s="154" t="s">
        <v>1778</v>
      </c>
      <c r="N1847" s="119" t="s">
        <v>110</v>
      </c>
      <c r="O1847" s="120">
        <v>2</v>
      </c>
      <c r="P1847" s="155" t="s">
        <v>294</v>
      </c>
      <c r="Q1847" s="155">
        <v>0</v>
      </c>
      <c r="R1847" s="155">
        <v>0</v>
      </c>
      <c r="S1847" s="156" t="s">
        <v>1424</v>
      </c>
      <c r="T1847" s="156" t="s">
        <v>1772</v>
      </c>
      <c r="U1847" s="156">
        <v>0</v>
      </c>
      <c r="V1847" s="157">
        <v>0</v>
      </c>
      <c r="W1847" s="158">
        <v>47</v>
      </c>
      <c r="X1847" s="159">
        <v>1</v>
      </c>
      <c r="Y1847" s="160">
        <v>2</v>
      </c>
      <c r="Z1847" s="161">
        <v>0</v>
      </c>
      <c r="AA1847" s="155">
        <v>0</v>
      </c>
      <c r="AB1847" s="162" t="s">
        <v>80</v>
      </c>
      <c r="AC1847" s="163" t="s">
        <v>56</v>
      </c>
      <c r="AD1847" s="164" t="s">
        <v>56</v>
      </c>
      <c r="AE1847" s="163" t="s">
        <v>56</v>
      </c>
      <c r="AF1847" s="164">
        <v>0</v>
      </c>
      <c r="AG1847" s="165">
        <v>0</v>
      </c>
      <c r="AH1847" s="166" t="s">
        <v>113</v>
      </c>
      <c r="AI1847" s="167"/>
      <c r="AJ1847" s="168"/>
      <c r="AK1847" s="169"/>
      <c r="AL1847" s="170"/>
      <c r="AM1847" s="171"/>
      <c r="AN1847" s="172"/>
      <c r="AO1847" s="173">
        <f t="shared" si="519"/>
        <v>0</v>
      </c>
      <c r="AP1847" s="174" t="s">
        <v>82</v>
      </c>
      <c r="AQ1847" s="175" t="str" cm="1">
        <f t="array" ref="AQ1847">_xlfn.IFS(OR($G1847="公衆街路灯A",$G1847="定額電灯"),$G1847&amp;AP1847,COUNTIF(G1847,"*従量電灯*"),G1847,1,"-")</f>
        <v>従量電灯</v>
      </c>
      <c r="AR1847" s="176" t="str" cm="1">
        <f t="array" ref="AR1847">_xlfn.IFS($AN1847=0,"-",OR($AH1847="対象外",$AH1847="-"),"-",OR($G1847="公衆街路灯A",$G1847="定額電灯"),_xlfn.XLOOKUP($AQ1847,削除禁止_電灯料金!$B:$B,削除禁止_電灯料金!$E:$E,0),1,"-")</f>
        <v>-</v>
      </c>
      <c r="AS1847" s="177" t="str" cm="1">
        <f t="array" ref="AS1847">_xlfn.IFS($AR1847="-","-",OR($G1847="公衆街路灯A",$G1847="定額電灯"),_xlfn.XLOOKUP(AQ1847,削除禁止_電灯料金!$B:$B,削除禁止_電灯料金!$D:$D,0),1,"-")</f>
        <v>-</v>
      </c>
      <c r="AT1847" s="176">
        <f>IFERROR(IF(OR($G1847="公衆街路灯A",$G1847="定額電灯"),"-",ROUND((_xlfn.XLOOKUP($AQ1847,削除禁止_電灯料金!$B:$B,削除禁止_電灯料金!$E:$E)*AM1847/1000*$K1847*$L1847/12),2)),"-")</f>
        <v>0</v>
      </c>
      <c r="AU1847" s="177">
        <f>IFERROR(IF(OR($G1847="公衆街路灯A",$G1847="定額電灯"),"-",ROUND((AM1847/1000*$K1847*$L1847/12)*_xlfn.XLOOKUP($A1847,削除禁止_電灯料金!K:K,削除禁止_電灯料金!M:M,"-"),2)),"-")</f>
        <v>0</v>
      </c>
      <c r="AV1847" s="178">
        <f>IFERROR(IF(OR($G1847="公衆街路灯A",$G1847="定額電灯"),ROUND((((AR1847+AS1847)*AN1847))*12*_xlfn.XLOOKUP($A1847,削除禁止_電灯料金!K:K,削除禁止_電灯料金!N:N),0),ROUND((AT1847+AU1847)*AN1847*12*_xlfn.XLOOKUP($A1847,削除禁止_電灯料金!K:K,削除禁止_電灯料金!N:N),0)),0)</f>
        <v>0</v>
      </c>
      <c r="AW1847" s="145"/>
    </row>
    <row r="1848" spans="1:49" ht="30" customHeight="1">
      <c r="A1848" s="1">
        <v>38</v>
      </c>
      <c r="B1848" s="319" t="s">
        <v>1765</v>
      </c>
      <c r="C1848" s="42"/>
      <c r="D1848" s="146" t="s">
        <v>1776</v>
      </c>
      <c r="E1848" s="147">
        <v>1</v>
      </c>
      <c r="F1848" s="148" t="s">
        <v>1781</v>
      </c>
      <c r="G1848" s="148" t="s">
        <v>1688</v>
      </c>
      <c r="H1848" s="149"/>
      <c r="I1848" s="150"/>
      <c r="J1848" s="151"/>
      <c r="K1848" s="213">
        <v>0</v>
      </c>
      <c r="L1848" s="214">
        <v>365</v>
      </c>
      <c r="M1848" s="154" t="s">
        <v>1779</v>
      </c>
      <c r="N1848" s="119" t="s">
        <v>110</v>
      </c>
      <c r="O1848" s="120">
        <v>2</v>
      </c>
      <c r="P1848" s="155" t="s">
        <v>294</v>
      </c>
      <c r="Q1848" s="155">
        <v>0</v>
      </c>
      <c r="R1848" s="155">
        <v>0</v>
      </c>
      <c r="S1848" s="156" t="s">
        <v>1424</v>
      </c>
      <c r="T1848" s="156" t="s">
        <v>1772</v>
      </c>
      <c r="U1848" s="156">
        <v>0</v>
      </c>
      <c r="V1848" s="157" t="s">
        <v>90</v>
      </c>
      <c r="W1848" s="158">
        <v>47</v>
      </c>
      <c r="X1848" s="159">
        <v>1</v>
      </c>
      <c r="Y1848" s="160">
        <v>2</v>
      </c>
      <c r="Z1848" s="161">
        <v>0</v>
      </c>
      <c r="AA1848" s="155">
        <v>0</v>
      </c>
      <c r="AB1848" s="162" t="s">
        <v>80</v>
      </c>
      <c r="AC1848" s="163" t="s">
        <v>56</v>
      </c>
      <c r="AD1848" s="164" t="s">
        <v>56</v>
      </c>
      <c r="AE1848" s="163" t="s">
        <v>56</v>
      </c>
      <c r="AF1848" s="164">
        <v>0</v>
      </c>
      <c r="AG1848" s="165">
        <v>0</v>
      </c>
      <c r="AH1848" s="166" t="s">
        <v>113</v>
      </c>
      <c r="AI1848" s="167"/>
      <c r="AJ1848" s="168"/>
      <c r="AK1848" s="169"/>
      <c r="AL1848" s="170"/>
      <c r="AM1848" s="171"/>
      <c r="AN1848" s="172"/>
      <c r="AO1848" s="173">
        <f t="shared" si="519"/>
        <v>0</v>
      </c>
      <c r="AP1848" s="174" t="s">
        <v>82</v>
      </c>
      <c r="AQ1848" s="175" t="str" cm="1">
        <f t="array" ref="AQ1848">_xlfn.IFS(OR($G1848="公衆街路灯A",$G1848="定額電灯"),$G1848&amp;AP1848,COUNTIF(G1848,"*従量電灯*"),G1848,1,"-")</f>
        <v>従量電灯</v>
      </c>
      <c r="AR1848" s="176" t="str" cm="1">
        <f t="array" ref="AR1848">_xlfn.IFS($AN1848=0,"-",OR($AH1848="対象外",$AH1848="-"),"-",OR($G1848="公衆街路灯A",$G1848="定額電灯"),_xlfn.XLOOKUP($AQ1848,削除禁止_電灯料金!$B:$B,削除禁止_電灯料金!$E:$E,0),1,"-")</f>
        <v>-</v>
      </c>
      <c r="AS1848" s="177" t="str" cm="1">
        <f t="array" ref="AS1848">_xlfn.IFS($AR1848="-","-",OR($G1848="公衆街路灯A",$G1848="定額電灯"),_xlfn.XLOOKUP(AQ1848,削除禁止_電灯料金!$B:$B,削除禁止_電灯料金!$D:$D,0),1,"-")</f>
        <v>-</v>
      </c>
      <c r="AT1848" s="176">
        <f>IFERROR(IF(OR($G1848="公衆街路灯A",$G1848="定額電灯"),"-",ROUND((_xlfn.XLOOKUP($AQ1848,削除禁止_電灯料金!$B:$B,削除禁止_電灯料金!$E:$E)*AM1848/1000*$K1848*$L1848/12),2)),"-")</f>
        <v>0</v>
      </c>
      <c r="AU1848" s="177">
        <f>IFERROR(IF(OR($G1848="公衆街路灯A",$G1848="定額電灯"),"-",ROUND((AM1848/1000*$K1848*$L1848/12)*_xlfn.XLOOKUP($A1848,削除禁止_電灯料金!K:K,削除禁止_電灯料金!M:M,"-"),2)),"-")</f>
        <v>0</v>
      </c>
      <c r="AV1848" s="178">
        <f>IFERROR(IF(OR($G1848="公衆街路灯A",$G1848="定額電灯"),ROUND((((AR1848+AS1848)*AN1848))*12*_xlfn.XLOOKUP($A1848,削除禁止_電灯料金!K:K,削除禁止_電灯料金!N:N),0),ROUND((AT1848+AU1848)*AN1848*12*_xlfn.XLOOKUP($A1848,削除禁止_電灯料金!K:K,削除禁止_電灯料金!N:N),0)),0)</f>
        <v>0</v>
      </c>
      <c r="AW1848" s="145"/>
    </row>
    <row r="1849" spans="1:49" ht="30" customHeight="1">
      <c r="A1849" s="1">
        <v>38</v>
      </c>
      <c r="B1849" s="319" t="s">
        <v>1765</v>
      </c>
      <c r="C1849" s="42"/>
      <c r="D1849" s="146" t="s">
        <v>1776</v>
      </c>
      <c r="E1849" s="147">
        <v>1</v>
      </c>
      <c r="F1849" s="148" t="s">
        <v>1782</v>
      </c>
      <c r="G1849" s="148" t="s">
        <v>1688</v>
      </c>
      <c r="H1849" s="149"/>
      <c r="I1849" s="150"/>
      <c r="J1849" s="151"/>
      <c r="K1849" s="213">
        <v>0</v>
      </c>
      <c r="L1849" s="214">
        <v>365</v>
      </c>
      <c r="M1849" s="154" t="s">
        <v>1783</v>
      </c>
      <c r="N1849" s="119" t="s">
        <v>110</v>
      </c>
      <c r="O1849" s="120">
        <v>1</v>
      </c>
      <c r="P1849" s="155" t="s">
        <v>294</v>
      </c>
      <c r="Q1849" s="155">
        <v>0</v>
      </c>
      <c r="R1849" s="155">
        <v>0</v>
      </c>
      <c r="S1849" s="156" t="s">
        <v>1424</v>
      </c>
      <c r="T1849" s="156" t="s">
        <v>1772</v>
      </c>
      <c r="U1849" s="156">
        <v>0</v>
      </c>
      <c r="V1849" s="157">
        <v>0</v>
      </c>
      <c r="W1849" s="158">
        <v>47</v>
      </c>
      <c r="X1849" s="159">
        <v>2</v>
      </c>
      <c r="Y1849" s="160">
        <v>2</v>
      </c>
      <c r="Z1849" s="161">
        <v>0</v>
      </c>
      <c r="AA1849" s="155">
        <v>0</v>
      </c>
      <c r="AB1849" s="162" t="s">
        <v>80</v>
      </c>
      <c r="AC1849" s="163" t="s">
        <v>56</v>
      </c>
      <c r="AD1849" s="164" t="s">
        <v>56</v>
      </c>
      <c r="AE1849" s="163" t="s">
        <v>56</v>
      </c>
      <c r="AF1849" s="164">
        <v>0</v>
      </c>
      <c r="AG1849" s="165">
        <v>0</v>
      </c>
      <c r="AH1849" s="166" t="s">
        <v>113</v>
      </c>
      <c r="AI1849" s="167"/>
      <c r="AJ1849" s="168"/>
      <c r="AK1849" s="169"/>
      <c r="AL1849" s="170"/>
      <c r="AM1849" s="171"/>
      <c r="AN1849" s="172"/>
      <c r="AO1849" s="173">
        <f t="shared" si="519"/>
        <v>0</v>
      </c>
      <c r="AP1849" s="174" t="s">
        <v>82</v>
      </c>
      <c r="AQ1849" s="175" t="str" cm="1">
        <f t="array" ref="AQ1849">_xlfn.IFS(OR($G1849="公衆街路灯A",$G1849="定額電灯"),$G1849&amp;AP1849,COUNTIF(G1849,"*従量電灯*"),G1849,1,"-")</f>
        <v>従量電灯</v>
      </c>
      <c r="AR1849" s="176" t="str" cm="1">
        <f t="array" ref="AR1849">_xlfn.IFS($AN1849=0,"-",OR($AH1849="対象外",$AH1849="-"),"-",OR($G1849="公衆街路灯A",$G1849="定額電灯"),_xlfn.XLOOKUP($AQ1849,削除禁止_電灯料金!$B:$B,削除禁止_電灯料金!$E:$E,0),1,"-")</f>
        <v>-</v>
      </c>
      <c r="AS1849" s="177" t="str" cm="1">
        <f t="array" ref="AS1849">_xlfn.IFS($AR1849="-","-",OR($G1849="公衆街路灯A",$G1849="定額電灯"),_xlfn.XLOOKUP(AQ1849,削除禁止_電灯料金!$B:$B,削除禁止_電灯料金!$D:$D,0),1,"-")</f>
        <v>-</v>
      </c>
      <c r="AT1849" s="176">
        <f>IFERROR(IF(OR($G1849="公衆街路灯A",$G1849="定額電灯"),"-",ROUND((_xlfn.XLOOKUP($AQ1849,削除禁止_電灯料金!$B:$B,削除禁止_電灯料金!$E:$E)*AM1849/1000*$K1849*$L1849/12),2)),"-")</f>
        <v>0</v>
      </c>
      <c r="AU1849" s="177">
        <f>IFERROR(IF(OR($G1849="公衆街路灯A",$G1849="定額電灯"),"-",ROUND((AM1849/1000*$K1849*$L1849/12)*_xlfn.XLOOKUP($A1849,削除禁止_電灯料金!K:K,削除禁止_電灯料金!M:M,"-"),2)),"-")</f>
        <v>0</v>
      </c>
      <c r="AV1849" s="178">
        <f>IFERROR(IF(OR($G1849="公衆街路灯A",$G1849="定額電灯"),ROUND((((AR1849+AS1849)*AN1849))*12*_xlfn.XLOOKUP($A1849,削除禁止_電灯料金!K:K,削除禁止_電灯料金!N:N),0),ROUND((AT1849+AU1849)*AN1849*12*_xlfn.XLOOKUP($A1849,削除禁止_電灯料金!K:K,削除禁止_電灯料金!N:N),0)),0)</f>
        <v>0</v>
      </c>
      <c r="AW1849" s="145"/>
    </row>
    <row r="1850" spans="1:49" ht="30" customHeight="1">
      <c r="A1850" s="1">
        <v>38</v>
      </c>
      <c r="B1850" s="319" t="s">
        <v>1765</v>
      </c>
      <c r="C1850" s="42"/>
      <c r="D1850" s="146" t="s">
        <v>1776</v>
      </c>
      <c r="E1850" s="147">
        <v>2</v>
      </c>
      <c r="F1850" s="148" t="s">
        <v>1784</v>
      </c>
      <c r="G1850" s="148" t="s">
        <v>1688</v>
      </c>
      <c r="H1850" s="149"/>
      <c r="I1850" s="150"/>
      <c r="J1850" s="151"/>
      <c r="K1850" s="213">
        <v>24</v>
      </c>
      <c r="L1850" s="214">
        <v>365</v>
      </c>
      <c r="M1850" s="154" t="s">
        <v>1785</v>
      </c>
      <c r="N1850" s="119" t="s">
        <v>1786</v>
      </c>
      <c r="O1850" s="120">
        <v>1</v>
      </c>
      <c r="P1850" s="155" t="s">
        <v>294</v>
      </c>
      <c r="Q1850" s="155">
        <v>0</v>
      </c>
      <c r="R1850" s="155">
        <v>0</v>
      </c>
      <c r="S1850" s="156" t="s">
        <v>100</v>
      </c>
      <c r="T1850" s="156" t="s">
        <v>1590</v>
      </c>
      <c r="U1850" s="156" t="s">
        <v>102</v>
      </c>
      <c r="V1850" s="157">
        <v>0</v>
      </c>
      <c r="W1850" s="158">
        <v>47</v>
      </c>
      <c r="X1850" s="159">
        <v>2</v>
      </c>
      <c r="Y1850" s="160">
        <v>2</v>
      </c>
      <c r="Z1850" s="161">
        <f t="shared" ref="Z1850:Z1851" si="523">K1850*L1850*W1850*Y1850/12/1000</f>
        <v>68.62</v>
      </c>
      <c r="AA1850" s="155">
        <v>0</v>
      </c>
      <c r="AB1850" s="162" t="s">
        <v>80</v>
      </c>
      <c r="AC1850" s="163" t="s">
        <v>56</v>
      </c>
      <c r="AD1850" s="164" t="s">
        <v>56</v>
      </c>
      <c r="AE1850" s="163" t="s">
        <v>56</v>
      </c>
      <c r="AF1850" s="164">
        <f t="shared" ref="AF1850:AF1851" si="524">$B$2*Z1850/Y1850</f>
        <v>1029.3000000000002</v>
      </c>
      <c r="AG1850" s="165">
        <f t="shared" ref="AG1850:AG1851" si="525">Y1850*AF1850*120</f>
        <v>247032.00000000006</v>
      </c>
      <c r="AH1850" s="166" t="s">
        <v>81</v>
      </c>
      <c r="AI1850" s="167"/>
      <c r="AJ1850" s="168"/>
      <c r="AK1850" s="169"/>
      <c r="AL1850" s="170"/>
      <c r="AM1850" s="171"/>
      <c r="AN1850" s="172"/>
      <c r="AO1850" s="173">
        <f t="shared" si="519"/>
        <v>0</v>
      </c>
      <c r="AP1850" s="174" t="s">
        <v>82</v>
      </c>
      <c r="AQ1850" s="175" t="str" cm="1">
        <f t="array" ref="AQ1850">_xlfn.IFS(OR($G1850="公衆街路灯A",$G1850="定額電灯"),$G1850&amp;AP1850,COUNTIF(G1850,"*従量電灯*"),G1850,1,"-")</f>
        <v>従量電灯</v>
      </c>
      <c r="AR1850" s="176" t="str" cm="1">
        <f t="array" ref="AR1850">_xlfn.IFS($AN1850=0,"-",OR($AH1850="対象外",$AH1850="-"),"-",OR($G1850="公衆街路灯A",$G1850="定額電灯"),_xlfn.XLOOKUP($AQ1850,削除禁止_電灯料金!$B:$B,削除禁止_電灯料金!$E:$E,0),1,"-")</f>
        <v>-</v>
      </c>
      <c r="AS1850" s="177" t="str" cm="1">
        <f t="array" ref="AS1850">_xlfn.IFS($AR1850="-","-",OR($G1850="公衆街路灯A",$G1850="定額電灯"),_xlfn.XLOOKUP(AQ1850,削除禁止_電灯料金!$B:$B,削除禁止_電灯料金!$D:$D,0),1,"-")</f>
        <v>-</v>
      </c>
      <c r="AT1850" s="176">
        <f>IFERROR(IF(OR($G1850="公衆街路灯A",$G1850="定額電灯"),"-",ROUND((_xlfn.XLOOKUP($AQ1850,削除禁止_電灯料金!$B:$B,削除禁止_電灯料金!$E:$E)*AM1850/1000*$K1850*$L1850/12),2)),"-")</f>
        <v>0</v>
      </c>
      <c r="AU1850" s="177">
        <f>IFERROR(IF(OR($G1850="公衆街路灯A",$G1850="定額電灯"),"-",ROUND((AM1850/1000*$K1850*$L1850/12)*_xlfn.XLOOKUP($A1850,削除禁止_電灯料金!K:K,削除禁止_電灯料金!M:M,"-"),2)),"-")</f>
        <v>0</v>
      </c>
      <c r="AV1850" s="178">
        <f>IFERROR(IF(OR($G1850="公衆街路灯A",$G1850="定額電灯"),ROUND((((AR1850+AS1850)*AN1850))*12*_xlfn.XLOOKUP($A1850,削除禁止_電灯料金!K:K,削除禁止_電灯料金!N:N),0),ROUND((AT1850+AU1850)*AN1850*12*_xlfn.XLOOKUP($A1850,削除禁止_電灯料金!K:K,削除禁止_電灯料金!N:N),0)),0)</f>
        <v>0</v>
      </c>
      <c r="AW1850" s="145"/>
    </row>
    <row r="1851" spans="1:49" ht="30" customHeight="1">
      <c r="A1851" s="1">
        <v>38</v>
      </c>
      <c r="B1851" s="319" t="s">
        <v>1765</v>
      </c>
      <c r="C1851" s="42"/>
      <c r="D1851" s="146" t="s">
        <v>1776</v>
      </c>
      <c r="E1851" s="147">
        <v>2</v>
      </c>
      <c r="F1851" s="148" t="s">
        <v>1784</v>
      </c>
      <c r="G1851" s="148" t="s">
        <v>1688</v>
      </c>
      <c r="H1851" s="149"/>
      <c r="I1851" s="150"/>
      <c r="J1851" s="151"/>
      <c r="K1851" s="213">
        <v>24</v>
      </c>
      <c r="L1851" s="214">
        <v>365</v>
      </c>
      <c r="M1851" s="154" t="s">
        <v>1787</v>
      </c>
      <c r="N1851" s="119" t="s">
        <v>1786</v>
      </c>
      <c r="O1851" s="120">
        <v>1</v>
      </c>
      <c r="P1851" s="155" t="s">
        <v>294</v>
      </c>
      <c r="Q1851" s="155">
        <v>0</v>
      </c>
      <c r="R1851" s="155">
        <v>0</v>
      </c>
      <c r="S1851" s="156" t="s">
        <v>100</v>
      </c>
      <c r="T1851" s="156" t="s">
        <v>1590</v>
      </c>
      <c r="U1851" s="156" t="s">
        <v>107</v>
      </c>
      <c r="V1851" s="157">
        <v>0</v>
      </c>
      <c r="W1851" s="158">
        <v>47</v>
      </c>
      <c r="X1851" s="159">
        <v>1</v>
      </c>
      <c r="Y1851" s="160">
        <v>1</v>
      </c>
      <c r="Z1851" s="161">
        <f t="shared" si="523"/>
        <v>34.31</v>
      </c>
      <c r="AA1851" s="155">
        <v>0</v>
      </c>
      <c r="AB1851" s="162" t="s">
        <v>80</v>
      </c>
      <c r="AC1851" s="163" t="s">
        <v>56</v>
      </c>
      <c r="AD1851" s="164" t="s">
        <v>56</v>
      </c>
      <c r="AE1851" s="163" t="s">
        <v>56</v>
      </c>
      <c r="AF1851" s="164">
        <f t="shared" si="524"/>
        <v>1029.3000000000002</v>
      </c>
      <c r="AG1851" s="165">
        <f t="shared" si="525"/>
        <v>123516.00000000003</v>
      </c>
      <c r="AH1851" s="166" t="s">
        <v>81</v>
      </c>
      <c r="AI1851" s="167"/>
      <c r="AJ1851" s="168"/>
      <c r="AK1851" s="169"/>
      <c r="AL1851" s="170"/>
      <c r="AM1851" s="171"/>
      <c r="AN1851" s="172"/>
      <c r="AO1851" s="173">
        <f t="shared" si="519"/>
        <v>0</v>
      </c>
      <c r="AP1851" s="174" t="s">
        <v>82</v>
      </c>
      <c r="AQ1851" s="175" t="str" cm="1">
        <f t="array" ref="AQ1851">_xlfn.IFS(OR($G1851="公衆街路灯A",$G1851="定額電灯"),$G1851&amp;AP1851,COUNTIF(G1851,"*従量電灯*"),G1851,1,"-")</f>
        <v>従量電灯</v>
      </c>
      <c r="AR1851" s="176" t="str" cm="1">
        <f t="array" ref="AR1851">_xlfn.IFS($AN1851=0,"-",OR($AH1851="対象外",$AH1851="-"),"-",OR($G1851="公衆街路灯A",$G1851="定額電灯"),_xlfn.XLOOKUP($AQ1851,削除禁止_電灯料金!$B:$B,削除禁止_電灯料金!$E:$E,0),1,"-")</f>
        <v>-</v>
      </c>
      <c r="AS1851" s="177" t="str" cm="1">
        <f t="array" ref="AS1851">_xlfn.IFS($AR1851="-","-",OR($G1851="公衆街路灯A",$G1851="定額電灯"),_xlfn.XLOOKUP(AQ1851,削除禁止_電灯料金!$B:$B,削除禁止_電灯料金!$D:$D,0),1,"-")</f>
        <v>-</v>
      </c>
      <c r="AT1851" s="176">
        <f>IFERROR(IF(OR($G1851="公衆街路灯A",$G1851="定額電灯"),"-",ROUND((_xlfn.XLOOKUP($AQ1851,削除禁止_電灯料金!$B:$B,削除禁止_電灯料金!$E:$E)*AM1851/1000*$K1851*$L1851/12),2)),"-")</f>
        <v>0</v>
      </c>
      <c r="AU1851" s="177">
        <f>IFERROR(IF(OR($G1851="公衆街路灯A",$G1851="定額電灯"),"-",ROUND((AM1851/1000*$K1851*$L1851/12)*_xlfn.XLOOKUP($A1851,削除禁止_電灯料金!K:K,削除禁止_電灯料金!M:M,"-"),2)),"-")</f>
        <v>0</v>
      </c>
      <c r="AV1851" s="178">
        <f>IFERROR(IF(OR($G1851="公衆街路灯A",$G1851="定額電灯"),ROUND((((AR1851+AS1851)*AN1851))*12*_xlfn.XLOOKUP($A1851,削除禁止_電灯料金!K:K,削除禁止_電灯料金!N:N),0),ROUND((AT1851+AU1851)*AN1851*12*_xlfn.XLOOKUP($A1851,削除禁止_電灯料金!K:K,削除禁止_電灯料金!N:N),0)),0)</f>
        <v>0</v>
      </c>
      <c r="AW1851" s="145"/>
    </row>
    <row r="1852" spans="1:49" ht="30" customHeight="1">
      <c r="A1852" s="1">
        <v>38</v>
      </c>
      <c r="B1852" s="319" t="s">
        <v>1765</v>
      </c>
      <c r="C1852" s="42"/>
      <c r="D1852" s="146"/>
      <c r="E1852" s="147" t="s">
        <v>219</v>
      </c>
      <c r="F1852" s="148" t="s">
        <v>219</v>
      </c>
      <c r="G1852" s="148"/>
      <c r="H1852" s="149"/>
      <c r="I1852" s="150"/>
      <c r="J1852" s="151"/>
      <c r="K1852" s="213"/>
      <c r="L1852" s="214"/>
      <c r="M1852" s="179" t="s">
        <v>82</v>
      </c>
      <c r="N1852" s="119">
        <v>0</v>
      </c>
      <c r="O1852" s="120">
        <v>0</v>
      </c>
      <c r="P1852" s="155" t="s">
        <v>56</v>
      </c>
      <c r="Q1852" s="155">
        <v>0</v>
      </c>
      <c r="R1852" s="155">
        <v>0</v>
      </c>
      <c r="S1852" s="156">
        <v>0</v>
      </c>
      <c r="T1852" s="156">
        <v>0</v>
      </c>
      <c r="U1852" s="156">
        <v>0</v>
      </c>
      <c r="V1852" s="157">
        <v>0</v>
      </c>
      <c r="W1852" s="158">
        <v>0</v>
      </c>
      <c r="X1852" s="159"/>
      <c r="Y1852" s="160">
        <v>0</v>
      </c>
      <c r="Z1852" s="161">
        <v>0</v>
      </c>
      <c r="AA1852" s="155">
        <v>0</v>
      </c>
      <c r="AB1852" s="162" t="s">
        <v>56</v>
      </c>
      <c r="AC1852" s="163" t="s">
        <v>56</v>
      </c>
      <c r="AD1852" s="164" t="s">
        <v>56</v>
      </c>
      <c r="AE1852" s="163" t="s">
        <v>56</v>
      </c>
      <c r="AF1852" s="164" t="s">
        <v>56</v>
      </c>
      <c r="AG1852" s="165">
        <v>0</v>
      </c>
      <c r="AH1852" s="166" t="s">
        <v>56</v>
      </c>
      <c r="AI1852" s="167"/>
      <c r="AJ1852" s="168"/>
      <c r="AK1852" s="169"/>
      <c r="AL1852" s="170"/>
      <c r="AM1852" s="171"/>
      <c r="AN1852" s="172"/>
      <c r="AO1852" s="173">
        <f t="shared" si="519"/>
        <v>0</v>
      </c>
      <c r="AP1852" s="174" t="s">
        <v>82</v>
      </c>
      <c r="AQ1852" s="175" t="str" cm="1">
        <f t="array" ref="AQ1852">_xlfn.IFS(OR($G1852="公衆街路灯A",$G1852="定額電灯"),$G1852&amp;AP1852,COUNTIF(G1852,"*従量電灯*"),G1852,1,"-")</f>
        <v>-</v>
      </c>
      <c r="AR1852" s="176" t="str" cm="1">
        <f t="array" ref="AR1852">_xlfn.IFS($AN1852=0,"-",OR($AH1852="対象外",$AH1852="-"),"-",OR($G1852="公衆街路灯A",$G1852="定額電灯"),_xlfn.XLOOKUP($AQ1852,削除禁止_電灯料金!$B:$B,削除禁止_電灯料金!$E:$E,0),1,"-")</f>
        <v>-</v>
      </c>
      <c r="AS1852" s="177" t="str" cm="1">
        <f t="array" ref="AS1852">_xlfn.IFS($AR1852="-","-",OR($G1852="公衆街路灯A",$G1852="定額電灯"),_xlfn.XLOOKUP(AQ1852,削除禁止_電灯料金!$B:$B,削除禁止_電灯料金!$D:$D,0),1,"-")</f>
        <v>-</v>
      </c>
      <c r="AT1852" s="176" t="str">
        <f>IFERROR(IF(OR($G1852="公衆街路灯A",$G1852="定額電灯"),"-",ROUND((_xlfn.XLOOKUP($AQ1852,削除禁止_電灯料金!$B:$B,削除禁止_電灯料金!$E:$E)*AM1852/1000*$K1852*$L1852/12),2)),"-")</f>
        <v>-</v>
      </c>
      <c r="AU1852" s="177">
        <f>IFERROR(IF(OR($G1852="公衆街路灯A",$G1852="定額電灯"),"-",ROUND((AM1852/1000*$K1852*$L1852/12)*_xlfn.XLOOKUP($A1852,削除禁止_電灯料金!K:K,削除禁止_電灯料金!M:M,"-"),2)),"-")</f>
        <v>0</v>
      </c>
      <c r="AV1852" s="178">
        <f>IFERROR(IF(OR($G1852="公衆街路灯A",$G1852="定額電灯"),ROUND((((AR1852+AS1852)*AN1852))*12*_xlfn.XLOOKUP($A1852,削除禁止_電灯料金!K:K,削除禁止_電灯料金!N:N),0),ROUND((AT1852+AU1852)*AN1852*12*_xlfn.XLOOKUP($A1852,削除禁止_電灯料金!K:K,削除禁止_電灯料金!N:N),0)),0)</f>
        <v>0</v>
      </c>
      <c r="AW1852" s="145"/>
    </row>
    <row r="1853" spans="1:49" ht="30" customHeight="1">
      <c r="A1853" s="1">
        <v>38</v>
      </c>
      <c r="B1853" s="319" t="s">
        <v>1765</v>
      </c>
      <c r="C1853" s="42"/>
      <c r="D1853" s="146"/>
      <c r="E1853" s="147" t="s">
        <v>219</v>
      </c>
      <c r="F1853" s="148" t="s">
        <v>219</v>
      </c>
      <c r="G1853" s="148"/>
      <c r="H1853" s="149"/>
      <c r="I1853" s="150"/>
      <c r="J1853" s="151"/>
      <c r="K1853" s="213"/>
      <c r="L1853" s="214"/>
      <c r="M1853" s="179" t="s">
        <v>82</v>
      </c>
      <c r="N1853" s="119">
        <v>0</v>
      </c>
      <c r="O1853" s="120">
        <v>0</v>
      </c>
      <c r="P1853" s="155" t="s">
        <v>56</v>
      </c>
      <c r="Q1853" s="155">
        <v>0</v>
      </c>
      <c r="R1853" s="155">
        <v>0</v>
      </c>
      <c r="S1853" s="156">
        <v>0</v>
      </c>
      <c r="T1853" s="156">
        <v>0</v>
      </c>
      <c r="U1853" s="156">
        <v>0</v>
      </c>
      <c r="V1853" s="157">
        <v>0</v>
      </c>
      <c r="W1853" s="158">
        <v>0</v>
      </c>
      <c r="X1853" s="159"/>
      <c r="Y1853" s="160">
        <v>0</v>
      </c>
      <c r="Z1853" s="161">
        <v>0</v>
      </c>
      <c r="AA1853" s="155">
        <v>0</v>
      </c>
      <c r="AB1853" s="162" t="s">
        <v>56</v>
      </c>
      <c r="AC1853" s="163" t="s">
        <v>56</v>
      </c>
      <c r="AD1853" s="164" t="s">
        <v>56</v>
      </c>
      <c r="AE1853" s="163" t="s">
        <v>56</v>
      </c>
      <c r="AF1853" s="164" t="s">
        <v>56</v>
      </c>
      <c r="AG1853" s="165">
        <v>0</v>
      </c>
      <c r="AH1853" s="166" t="s">
        <v>56</v>
      </c>
      <c r="AI1853" s="167"/>
      <c r="AJ1853" s="168"/>
      <c r="AK1853" s="169"/>
      <c r="AL1853" s="170"/>
      <c r="AM1853" s="171"/>
      <c r="AN1853" s="172"/>
      <c r="AO1853" s="173">
        <f t="shared" si="519"/>
        <v>0</v>
      </c>
      <c r="AP1853" s="174" t="s">
        <v>82</v>
      </c>
      <c r="AQ1853" s="175" t="str" cm="1">
        <f t="array" ref="AQ1853">_xlfn.IFS(OR($G1853="公衆街路灯A",$G1853="定額電灯"),$G1853&amp;AP1853,COUNTIF(G1853,"*従量電灯*"),G1853,1,"-")</f>
        <v>-</v>
      </c>
      <c r="AR1853" s="176" t="str" cm="1">
        <f t="array" ref="AR1853">_xlfn.IFS($AN1853=0,"-",OR($AH1853="対象外",$AH1853="-"),"-",OR($G1853="公衆街路灯A",$G1853="定額電灯"),_xlfn.XLOOKUP($AQ1853,削除禁止_電灯料金!$B:$B,削除禁止_電灯料金!$E:$E,0),1,"-")</f>
        <v>-</v>
      </c>
      <c r="AS1853" s="177" t="str" cm="1">
        <f t="array" ref="AS1853">_xlfn.IFS($AR1853="-","-",OR($G1853="公衆街路灯A",$G1853="定額電灯"),_xlfn.XLOOKUP(AQ1853,削除禁止_電灯料金!$B:$B,削除禁止_電灯料金!$D:$D,0),1,"-")</f>
        <v>-</v>
      </c>
      <c r="AT1853" s="176" t="str">
        <f>IFERROR(IF(OR($G1853="公衆街路灯A",$G1853="定額電灯"),"-",ROUND((_xlfn.XLOOKUP($AQ1853,削除禁止_電灯料金!$B:$B,削除禁止_電灯料金!$E:$E)*AM1853/1000*$K1853*$L1853/12),2)),"-")</f>
        <v>-</v>
      </c>
      <c r="AU1853" s="177">
        <f>IFERROR(IF(OR($G1853="公衆街路灯A",$G1853="定額電灯"),"-",ROUND((AM1853/1000*$K1853*$L1853/12)*_xlfn.XLOOKUP($A1853,削除禁止_電灯料金!K:K,削除禁止_電灯料金!M:M,"-"),2)),"-")</f>
        <v>0</v>
      </c>
      <c r="AV1853" s="178">
        <f>IFERROR(IF(OR($G1853="公衆街路灯A",$G1853="定額電灯"),ROUND((((AR1853+AS1853)*AN1853))*12*_xlfn.XLOOKUP($A1853,削除禁止_電灯料金!K:K,削除禁止_電灯料金!N:N),0),ROUND((AT1853+AU1853)*AN1853*12*_xlfn.XLOOKUP($A1853,削除禁止_電灯料金!K:K,削除禁止_電灯料金!N:N),0)),0)</f>
        <v>0</v>
      </c>
      <c r="AW1853" s="145"/>
    </row>
    <row r="1854" spans="1:49" ht="30" customHeight="1" thickBot="1">
      <c r="A1854" s="1">
        <v>38</v>
      </c>
      <c r="B1854" s="319" t="s">
        <v>1765</v>
      </c>
      <c r="C1854" s="42"/>
      <c r="D1854" s="215"/>
      <c r="E1854" s="216" t="s">
        <v>219</v>
      </c>
      <c r="F1854" s="217" t="s">
        <v>219</v>
      </c>
      <c r="G1854" s="216"/>
      <c r="H1854" s="216"/>
      <c r="I1854" s="218"/>
      <c r="J1854" s="219"/>
      <c r="K1854" s="220"/>
      <c r="L1854" s="221"/>
      <c r="M1854" s="222" t="s">
        <v>82</v>
      </c>
      <c r="N1854" s="223">
        <v>0</v>
      </c>
      <c r="O1854" s="224">
        <v>0</v>
      </c>
      <c r="P1854" s="225" t="s">
        <v>56</v>
      </c>
      <c r="Q1854" s="225">
        <v>0</v>
      </c>
      <c r="R1854" s="225">
        <v>0</v>
      </c>
      <c r="S1854" s="226">
        <v>0</v>
      </c>
      <c r="T1854" s="226">
        <v>0</v>
      </c>
      <c r="U1854" s="226">
        <v>0</v>
      </c>
      <c r="V1854" s="227">
        <v>0</v>
      </c>
      <c r="W1854" s="228">
        <v>0</v>
      </c>
      <c r="X1854" s="229"/>
      <c r="Y1854" s="410">
        <v>0</v>
      </c>
      <c r="Z1854" s="230">
        <v>0</v>
      </c>
      <c r="AA1854" s="225">
        <v>0</v>
      </c>
      <c r="AB1854" s="231" t="s">
        <v>56</v>
      </c>
      <c r="AC1854" s="232" t="s">
        <v>56</v>
      </c>
      <c r="AD1854" s="411" t="s">
        <v>56</v>
      </c>
      <c r="AE1854" s="232" t="s">
        <v>56</v>
      </c>
      <c r="AF1854" s="411" t="s">
        <v>56</v>
      </c>
      <c r="AG1854" s="412">
        <v>0</v>
      </c>
      <c r="AH1854" s="413" t="s">
        <v>56</v>
      </c>
      <c r="AI1854" s="236"/>
      <c r="AJ1854" s="237"/>
      <c r="AK1854" s="238"/>
      <c r="AL1854" s="239"/>
      <c r="AM1854" s="240"/>
      <c r="AN1854" s="241"/>
      <c r="AO1854" s="242">
        <f t="shared" si="519"/>
        <v>0</v>
      </c>
      <c r="AP1854" s="243" t="s">
        <v>82</v>
      </c>
      <c r="AQ1854" s="414" t="str" cm="1">
        <f t="array" ref="AQ1854">_xlfn.IFS(OR($G1854="公衆街路灯A",$G1854="定額電灯"),$G1854&amp;AP1854,COUNTIF(G1854,"*従量電灯*"),G1854,1,"-")</f>
        <v>-</v>
      </c>
      <c r="AR1854" s="415" t="str" cm="1">
        <f t="array" ref="AR1854">_xlfn.IFS($AN1854=0,"-",OR($AH1854="対象外",$AH1854="-"),"-",OR($G1854="公衆街路灯A",$G1854="定額電灯"),_xlfn.XLOOKUP($AQ1854,削除禁止_電灯料金!$B:$B,削除禁止_電灯料金!$E:$E,0),1,"-")</f>
        <v>-</v>
      </c>
      <c r="AS1854" s="416" t="str" cm="1">
        <f t="array" ref="AS1854">_xlfn.IFS($AR1854="-","-",OR($G1854="公衆街路灯A",$G1854="定額電灯"),_xlfn.XLOOKUP(AQ1854,削除禁止_電灯料金!$B:$B,削除禁止_電灯料金!$D:$D,0),1,"-")</f>
        <v>-</v>
      </c>
      <c r="AT1854" s="415" t="str">
        <f>IFERROR(IF(OR($G1854="公衆街路灯A",$G1854="定額電灯"),"-",ROUND((_xlfn.XLOOKUP($AQ1854,削除禁止_電灯料金!$B:$B,削除禁止_電灯料金!$E:$E)*AM1854/1000*$K1854*$L1854/12),2)),"-")</f>
        <v>-</v>
      </c>
      <c r="AU1854" s="416">
        <f>IFERROR(IF(OR($G1854="公衆街路灯A",$G1854="定額電灯"),"-",ROUND((AM1854/1000*$K1854*$L1854/12)*_xlfn.XLOOKUP($A1854,削除禁止_電灯料金!K:K,削除禁止_電灯料金!M:M,"-"),2)),"-")</f>
        <v>0</v>
      </c>
      <c r="AV1854" s="247">
        <f>IFERROR(IF(OR($G1854="公衆街路灯A",$G1854="定額電灯"),ROUND((((AR1854+AS1854)*AN1854))*12*_xlfn.XLOOKUP($A1854,削除禁止_電灯料金!K:K,削除禁止_電灯料金!N:N),0),ROUND((AT1854+AU1854)*AN1854*12*_xlfn.XLOOKUP($A1854,削除禁止_電灯料金!K:K,削除禁止_電灯料金!N:N),0)),0)</f>
        <v>0</v>
      </c>
      <c r="AW1854" s="145"/>
    </row>
    <row r="1855" spans="1:49" ht="30" customHeight="1">
      <c r="A1855" s="1"/>
      <c r="B1855" s="41"/>
      <c r="C1855" s="248"/>
    </row>
    <row r="1856" spans="1:49" ht="30" customHeight="1">
      <c r="A1856" s="1">
        <v>39</v>
      </c>
      <c r="B1856" s="319" t="s">
        <v>1788</v>
      </c>
      <c r="C1856" s="42"/>
      <c r="D1856" s="4" t="s">
        <v>1789</v>
      </c>
      <c r="E1856" s="43"/>
      <c r="F1856" s="44"/>
      <c r="G1856" s="44"/>
      <c r="H1856" s="45"/>
      <c r="I1856" s="43"/>
      <c r="J1856" s="43"/>
      <c r="K1856" s="43"/>
      <c r="L1856" s="43"/>
      <c r="M1856" s="43"/>
      <c r="N1856" s="46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2"/>
      <c r="AE1856" s="42"/>
      <c r="AF1856" s="42"/>
      <c r="AG1856" s="42"/>
      <c r="AH1856" s="47"/>
      <c r="AI1856" s="48"/>
      <c r="AJ1856" s="48"/>
      <c r="AK1856" s="47"/>
      <c r="AL1856" s="49"/>
      <c r="AM1856" s="47"/>
      <c r="AN1856" s="47"/>
      <c r="AO1856" s="47"/>
      <c r="AP1856" s="47"/>
      <c r="AQ1856" s="49"/>
      <c r="AR1856" s="47"/>
      <c r="AS1856" s="47"/>
      <c r="AT1856" s="47"/>
      <c r="AU1856" s="47"/>
      <c r="AV1856" s="47"/>
      <c r="AW1856" s="47"/>
    </row>
    <row r="1857" spans="1:49" ht="30" customHeight="1">
      <c r="A1857" s="1">
        <v>39</v>
      </c>
      <c r="B1857" s="319" t="s">
        <v>1788</v>
      </c>
      <c r="C1857" s="42"/>
      <c r="D1857" s="43"/>
      <c r="E1857" s="43"/>
      <c r="F1857" s="44"/>
      <c r="G1857" s="44"/>
      <c r="H1857" s="45"/>
      <c r="I1857" s="43"/>
      <c r="J1857" s="43"/>
      <c r="K1857" s="43"/>
      <c r="L1857" s="43"/>
      <c r="M1857" s="43"/>
      <c r="N1857" s="46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2"/>
      <c r="AE1857" s="42"/>
      <c r="AF1857" s="42"/>
      <c r="AG1857" s="42"/>
      <c r="AH1857" s="47"/>
      <c r="AI1857" s="50"/>
      <c r="AJ1857" s="48"/>
      <c r="AK1857" s="47"/>
      <c r="AL1857" s="49"/>
      <c r="AM1857" s="47"/>
      <c r="AN1857" s="47"/>
      <c r="AO1857" s="51"/>
      <c r="AP1857" s="47"/>
      <c r="AQ1857" s="49"/>
      <c r="AR1857" s="51"/>
      <c r="AS1857" s="51"/>
      <c r="AT1857" s="51"/>
      <c r="AU1857" s="51"/>
      <c r="AV1857" s="47"/>
      <c r="AW1857" s="47"/>
    </row>
    <row r="1858" spans="1:49" ht="30" customHeight="1">
      <c r="A1858" s="1">
        <v>39</v>
      </c>
      <c r="B1858" s="319" t="s">
        <v>1788</v>
      </c>
      <c r="C1858" s="42"/>
      <c r="D1858" s="52" t="s">
        <v>47</v>
      </c>
      <c r="E1858" s="52"/>
      <c r="F1858" s="53">
        <v>10</v>
      </c>
      <c r="G1858" s="44"/>
      <c r="H1858" s="45"/>
      <c r="I1858" s="54"/>
      <c r="J1858" s="54"/>
      <c r="K1858" s="55"/>
      <c r="L1858" s="46"/>
      <c r="M1858" s="46"/>
      <c r="N1858" s="56"/>
      <c r="O1858" s="56"/>
      <c r="P1858" s="56"/>
      <c r="Q1858" s="56"/>
      <c r="R1858" s="56"/>
      <c r="S1858" s="56"/>
      <c r="T1858" s="56"/>
      <c r="U1858" s="56"/>
      <c r="V1858" s="56"/>
      <c r="W1858" s="56"/>
      <c r="X1858" s="56"/>
      <c r="Y1858" s="56"/>
      <c r="Z1858" s="56"/>
      <c r="AA1858" s="56"/>
      <c r="AB1858" s="56"/>
      <c r="AC1858" s="56"/>
      <c r="AD1858" s="56"/>
      <c r="AE1858" s="56"/>
      <c r="AF1858" s="56"/>
      <c r="AG1858" s="56"/>
      <c r="AH1858" s="47"/>
      <c r="AI1858" s="50"/>
      <c r="AJ1858" s="48"/>
      <c r="AK1858" s="47"/>
      <c r="AL1858" s="49"/>
      <c r="AM1858" s="47"/>
      <c r="AN1858" s="47"/>
      <c r="AO1858" s="47"/>
      <c r="AP1858" s="47"/>
      <c r="AQ1858" s="49"/>
      <c r="AR1858" s="47"/>
      <c r="AS1858" s="47"/>
      <c r="AT1858" s="47"/>
      <c r="AU1858" s="47"/>
      <c r="AV1858" s="47"/>
      <c r="AW1858" s="47"/>
    </row>
    <row r="1859" spans="1:49" ht="30" customHeight="1" thickBot="1">
      <c r="A1859" s="1">
        <v>39</v>
      </c>
      <c r="B1859" s="319" t="s">
        <v>1788</v>
      </c>
      <c r="C1859" s="42"/>
      <c r="D1859" s="57" t="s">
        <v>48</v>
      </c>
      <c r="E1859" s="57"/>
      <c r="F1859" s="58">
        <v>10</v>
      </c>
      <c r="G1859" s="44"/>
      <c r="H1859" s="45"/>
      <c r="I1859" s="54"/>
      <c r="J1859" s="54"/>
      <c r="K1859" s="55"/>
      <c r="L1859" s="46"/>
      <c r="M1859" s="46"/>
      <c r="N1859" s="56"/>
      <c r="O1859" s="56"/>
      <c r="P1859" s="56"/>
      <c r="Q1859" s="56"/>
      <c r="R1859" s="56"/>
      <c r="S1859" s="56"/>
      <c r="T1859" s="56"/>
      <c r="U1859" s="56"/>
      <c r="V1859" s="56"/>
      <c r="W1859" s="56"/>
      <c r="X1859" s="56"/>
      <c r="Y1859" s="56"/>
      <c r="Z1859" s="56"/>
      <c r="AA1859" s="56"/>
      <c r="AB1859" s="56"/>
      <c r="AC1859" s="56"/>
      <c r="AD1859" s="56"/>
      <c r="AE1859" s="56"/>
      <c r="AF1859" s="56"/>
      <c r="AG1859" s="56"/>
      <c r="AH1859" s="47"/>
      <c r="AI1859" s="50"/>
      <c r="AJ1859" s="48"/>
      <c r="AK1859" s="47"/>
      <c r="AL1859" s="49"/>
      <c r="AM1859" s="47"/>
      <c r="AN1859" s="47"/>
      <c r="AO1859" s="47"/>
      <c r="AP1859" s="47"/>
      <c r="AQ1859" s="49"/>
      <c r="AR1859" s="47"/>
      <c r="AS1859" s="47"/>
      <c r="AT1859" s="47"/>
      <c r="AU1859" s="47"/>
      <c r="AV1859" s="47"/>
      <c r="AW1859" s="47"/>
    </row>
    <row r="1860" spans="1:49" ht="30" customHeight="1" thickBot="1">
      <c r="A1860" s="1">
        <v>39</v>
      </c>
      <c r="B1860" s="319" t="s">
        <v>1788</v>
      </c>
      <c r="C1860" s="42"/>
      <c r="D1860" s="59" t="s">
        <v>49</v>
      </c>
      <c r="E1860" s="59"/>
      <c r="F1860" s="60" t="s">
        <v>56</v>
      </c>
      <c r="G1860" s="44"/>
      <c r="H1860" s="45"/>
      <c r="I1860" s="61"/>
      <c r="J1860" s="61"/>
      <c r="K1860" s="42"/>
      <c r="L1860" s="42"/>
      <c r="M1860" s="42"/>
      <c r="N1860" s="56"/>
      <c r="O1860" s="56"/>
      <c r="P1860" s="56"/>
      <c r="Q1860" s="56"/>
      <c r="R1860" s="56"/>
      <c r="S1860" s="56"/>
      <c r="T1860" s="56"/>
      <c r="U1860" s="56"/>
      <c r="V1860" s="56"/>
      <c r="W1860" s="56"/>
      <c r="X1860" s="56"/>
      <c r="Y1860" s="56"/>
      <c r="Z1860" s="56"/>
      <c r="AA1860" s="56"/>
      <c r="AB1860" s="56"/>
      <c r="AC1860" s="62"/>
      <c r="AD1860" s="62"/>
      <c r="AE1860" s="63"/>
      <c r="AF1860" s="42"/>
      <c r="AG1860" s="56"/>
      <c r="AH1860" s="47"/>
      <c r="AI1860" s="64" t="s">
        <v>50</v>
      </c>
      <c r="AJ1860" s="48"/>
      <c r="AK1860" s="47"/>
      <c r="AL1860" s="49"/>
      <c r="AM1860" s="47"/>
      <c r="AN1860" s="47"/>
      <c r="AO1860" s="47"/>
      <c r="AP1860" s="47"/>
      <c r="AQ1860" s="49"/>
      <c r="AR1860" s="47"/>
      <c r="AS1860" s="47"/>
      <c r="AT1860" s="47"/>
      <c r="AU1860" s="47"/>
      <c r="AV1860" s="47"/>
      <c r="AW1860" s="65"/>
    </row>
    <row r="1861" spans="1:49" ht="30" customHeight="1" thickBot="1">
      <c r="A1861" s="1">
        <v>39</v>
      </c>
      <c r="B1861" s="319" t="s">
        <v>1788</v>
      </c>
      <c r="C1861" s="42"/>
      <c r="D1861" s="66" t="s">
        <v>51</v>
      </c>
      <c r="E1861" s="66"/>
      <c r="F1861" s="67">
        <v>0.41499999999999998</v>
      </c>
      <c r="G1861" s="44"/>
      <c r="H1861" s="45"/>
      <c r="I1861" s="68"/>
      <c r="J1861" s="68"/>
      <c r="K1861" s="42"/>
      <c r="L1861" s="42"/>
      <c r="M1861" s="42"/>
      <c r="N1861" s="56"/>
      <c r="O1861" s="56"/>
      <c r="P1861" s="56"/>
      <c r="Q1861" s="56"/>
      <c r="R1861" s="56"/>
      <c r="S1861" s="56"/>
      <c r="T1861" s="56"/>
      <c r="U1861" s="56"/>
      <c r="V1861" s="56"/>
      <c r="W1861" s="56"/>
      <c r="X1861" s="56"/>
      <c r="Y1861" s="56"/>
      <c r="Z1861" s="56"/>
      <c r="AA1861" s="56"/>
      <c r="AB1861" s="56"/>
      <c r="AC1861" s="62" t="s">
        <v>52</v>
      </c>
      <c r="AD1861" s="69"/>
      <c r="AE1861" s="70" t="s">
        <v>53</v>
      </c>
      <c r="AF1861" s="69"/>
      <c r="AG1861" s="56"/>
      <c r="AH1861" s="47"/>
      <c r="AI1861" s="48"/>
      <c r="AJ1861" s="48"/>
      <c r="AK1861" s="47"/>
      <c r="AL1861" s="49"/>
      <c r="AM1861" s="47"/>
      <c r="AN1861" s="47"/>
      <c r="AO1861" s="47"/>
      <c r="AP1861" s="47"/>
      <c r="AQ1861" s="49"/>
      <c r="AR1861" s="47" t="s">
        <v>52</v>
      </c>
      <c r="AS1861" s="47"/>
      <c r="AT1861" s="47" t="s">
        <v>53</v>
      </c>
      <c r="AU1861" s="47"/>
      <c r="AV1861" s="47"/>
      <c r="AW1861" s="65"/>
    </row>
    <row r="1862" spans="1:49" ht="30" customHeight="1" thickBot="1">
      <c r="A1862" s="1">
        <v>39</v>
      </c>
      <c r="B1862" s="319" t="s">
        <v>1788</v>
      </c>
      <c r="C1862" s="42"/>
      <c r="D1862" s="71" t="s">
        <v>54</v>
      </c>
      <c r="E1862" s="45"/>
      <c r="F1862" s="45"/>
      <c r="G1862" s="45"/>
      <c r="H1862" s="45"/>
      <c r="I1862" s="45"/>
      <c r="J1862" s="45"/>
      <c r="K1862" s="72"/>
      <c r="L1862" s="72"/>
      <c r="M1862" s="73" t="s">
        <v>55</v>
      </c>
      <c r="N1862" s="74"/>
      <c r="O1862" s="74"/>
      <c r="P1862" s="74"/>
      <c r="Q1862" s="74"/>
      <c r="R1862" s="74"/>
      <c r="S1862" s="74"/>
      <c r="T1862" s="74"/>
      <c r="U1862" s="74"/>
      <c r="V1862" s="74"/>
      <c r="W1862" s="74"/>
      <c r="X1862" s="74"/>
      <c r="Y1862" s="74"/>
      <c r="Z1862" s="74"/>
      <c r="AA1862" s="74"/>
      <c r="AB1862" s="74"/>
      <c r="AC1862" s="75" t="s">
        <v>1</v>
      </c>
      <c r="AD1862" s="76"/>
      <c r="AE1862" s="76" t="s">
        <v>2</v>
      </c>
      <c r="AF1862" s="76"/>
      <c r="AG1862" s="77" t="s">
        <v>56</v>
      </c>
      <c r="AH1862" s="78" t="s">
        <v>57</v>
      </c>
      <c r="AI1862" s="79"/>
      <c r="AJ1862" s="79"/>
      <c r="AK1862" s="80"/>
      <c r="AL1862" s="15"/>
      <c r="AM1862" s="80"/>
      <c r="AN1862" s="80"/>
      <c r="AO1862" s="80"/>
      <c r="AP1862" s="80"/>
      <c r="AQ1862" s="15"/>
      <c r="AR1862" s="78" t="s">
        <v>1</v>
      </c>
      <c r="AS1862" s="81"/>
      <c r="AT1862" s="78" t="s">
        <v>2</v>
      </c>
      <c r="AU1862" s="81"/>
      <c r="AV1862" s="82" t="s">
        <v>56</v>
      </c>
      <c r="AW1862" s="83"/>
    </row>
    <row r="1863" spans="1:49" ht="42" customHeight="1">
      <c r="A1863" s="1">
        <v>39</v>
      </c>
      <c r="B1863" s="319" t="s">
        <v>1788</v>
      </c>
      <c r="C1863" s="42"/>
      <c r="D1863" s="474" t="s">
        <v>4</v>
      </c>
      <c r="E1863" s="476" t="s">
        <v>5</v>
      </c>
      <c r="F1863" s="476" t="s">
        <v>6</v>
      </c>
      <c r="G1863" s="476" t="s">
        <v>58</v>
      </c>
      <c r="H1863" s="476" t="s">
        <v>7</v>
      </c>
      <c r="I1863" s="20" t="s">
        <v>8</v>
      </c>
      <c r="J1863" s="20"/>
      <c r="K1863" s="84" t="s">
        <v>9</v>
      </c>
      <c r="L1863" s="85" t="s">
        <v>59</v>
      </c>
      <c r="M1863" s="478" t="s">
        <v>60</v>
      </c>
      <c r="N1863" s="480" t="s">
        <v>61</v>
      </c>
      <c r="O1863" s="482" t="s">
        <v>62</v>
      </c>
      <c r="P1863" s="482" t="s">
        <v>10</v>
      </c>
      <c r="Q1863" s="484" t="s">
        <v>63</v>
      </c>
      <c r="R1863" s="482" t="s">
        <v>64</v>
      </c>
      <c r="S1863" s="482" t="s">
        <v>65</v>
      </c>
      <c r="T1863" s="482" t="s">
        <v>66</v>
      </c>
      <c r="U1863" s="482" t="s">
        <v>67</v>
      </c>
      <c r="V1863" s="484" t="s">
        <v>11</v>
      </c>
      <c r="W1863" s="251" t="s">
        <v>12</v>
      </c>
      <c r="X1863" s="86" t="s">
        <v>13</v>
      </c>
      <c r="Y1863" s="86" t="s">
        <v>14</v>
      </c>
      <c r="Z1863" s="252" t="s">
        <v>15</v>
      </c>
      <c r="AA1863" s="484" t="s">
        <v>16</v>
      </c>
      <c r="AB1863" s="482" t="s">
        <v>17</v>
      </c>
      <c r="AC1863" s="87" t="s">
        <v>18</v>
      </c>
      <c r="AD1863" s="88" t="s">
        <v>19</v>
      </c>
      <c r="AE1863" s="87" t="s">
        <v>30</v>
      </c>
      <c r="AF1863" s="88" t="s">
        <v>21</v>
      </c>
      <c r="AG1863" s="89" t="s">
        <v>22</v>
      </c>
      <c r="AH1863" s="468" t="s">
        <v>23</v>
      </c>
      <c r="AI1863" s="470" t="s">
        <v>24</v>
      </c>
      <c r="AJ1863" s="470" t="s">
        <v>25</v>
      </c>
      <c r="AK1863" s="470" t="s">
        <v>26</v>
      </c>
      <c r="AL1863" s="91" t="s">
        <v>68</v>
      </c>
      <c r="AM1863" s="90" t="s">
        <v>27</v>
      </c>
      <c r="AN1863" s="92" t="s">
        <v>28</v>
      </c>
      <c r="AO1863" s="93" t="s">
        <v>29</v>
      </c>
      <c r="AP1863" s="28" t="s">
        <v>16</v>
      </c>
      <c r="AQ1863" s="472" t="s">
        <v>17</v>
      </c>
      <c r="AR1863" s="94" t="s">
        <v>18</v>
      </c>
      <c r="AS1863" s="95" t="s">
        <v>19</v>
      </c>
      <c r="AT1863" s="94" t="s">
        <v>30</v>
      </c>
      <c r="AU1863" s="95" t="s">
        <v>21</v>
      </c>
      <c r="AV1863" s="96" t="s">
        <v>31</v>
      </c>
      <c r="AW1863" s="83"/>
    </row>
    <row r="1864" spans="1:49" ht="30" customHeight="1" thickBot="1">
      <c r="A1864" s="1">
        <v>39</v>
      </c>
      <c r="B1864" s="319" t="s">
        <v>1788</v>
      </c>
      <c r="C1864" s="42"/>
      <c r="D1864" s="475"/>
      <c r="E1864" s="477"/>
      <c r="F1864" s="477"/>
      <c r="G1864" s="477"/>
      <c r="H1864" s="477"/>
      <c r="I1864" s="97" t="s">
        <v>69</v>
      </c>
      <c r="J1864" s="97" t="s">
        <v>70</v>
      </c>
      <c r="K1864" s="98" t="s">
        <v>34</v>
      </c>
      <c r="L1864" s="99" t="s">
        <v>35</v>
      </c>
      <c r="M1864" s="479"/>
      <c r="N1864" s="481"/>
      <c r="O1864" s="483"/>
      <c r="P1864" s="483"/>
      <c r="Q1864" s="485"/>
      <c r="R1864" s="483"/>
      <c r="S1864" s="483"/>
      <c r="T1864" s="483"/>
      <c r="U1864" s="483"/>
      <c r="V1864" s="485"/>
      <c r="W1864" s="100" t="s">
        <v>36</v>
      </c>
      <c r="X1864" s="100" t="s">
        <v>37</v>
      </c>
      <c r="Y1864" s="100" t="s">
        <v>38</v>
      </c>
      <c r="Z1864" s="101" t="s">
        <v>39</v>
      </c>
      <c r="AA1864" s="485"/>
      <c r="AB1864" s="483"/>
      <c r="AC1864" s="102" t="s">
        <v>40</v>
      </c>
      <c r="AD1864" s="103" t="s">
        <v>40</v>
      </c>
      <c r="AE1864" s="102" t="s">
        <v>40</v>
      </c>
      <c r="AF1864" s="103" t="s">
        <v>40</v>
      </c>
      <c r="AG1864" s="104">
        <v>10</v>
      </c>
      <c r="AH1864" s="469"/>
      <c r="AI1864" s="471"/>
      <c r="AJ1864" s="471"/>
      <c r="AK1864" s="471"/>
      <c r="AL1864" s="36" t="s">
        <v>41</v>
      </c>
      <c r="AM1864" s="105" t="s">
        <v>42</v>
      </c>
      <c r="AN1864" s="106" t="s">
        <v>43</v>
      </c>
      <c r="AO1864" s="107" t="s">
        <v>39</v>
      </c>
      <c r="AP1864" s="37" t="s">
        <v>44</v>
      </c>
      <c r="AQ1864" s="473"/>
      <c r="AR1864" s="108" t="s">
        <v>40</v>
      </c>
      <c r="AS1864" s="109" t="s">
        <v>40</v>
      </c>
      <c r="AT1864" s="108" t="s">
        <v>40</v>
      </c>
      <c r="AU1864" s="109" t="s">
        <v>40</v>
      </c>
      <c r="AV1864" s="40">
        <v>10</v>
      </c>
      <c r="AW1864" s="83"/>
    </row>
    <row r="1865" spans="1:49" ht="30" customHeight="1">
      <c r="A1865" s="1">
        <v>39</v>
      </c>
      <c r="B1865" s="319" t="s">
        <v>1788</v>
      </c>
      <c r="C1865" s="42"/>
      <c r="D1865" s="110" t="s">
        <v>1790</v>
      </c>
      <c r="E1865" s="111" t="s">
        <v>1716</v>
      </c>
      <c r="F1865" s="112" t="s">
        <v>1791</v>
      </c>
      <c r="G1865" s="112" t="s">
        <v>1681</v>
      </c>
      <c r="H1865" s="113"/>
      <c r="I1865" s="114"/>
      <c r="J1865" s="115" t="s">
        <v>213</v>
      </c>
      <c r="K1865" s="349">
        <v>13</v>
      </c>
      <c r="L1865" s="350">
        <v>365</v>
      </c>
      <c r="M1865" s="118" t="s">
        <v>1792</v>
      </c>
      <c r="N1865" s="119" t="s">
        <v>615</v>
      </c>
      <c r="O1865" s="120">
        <v>1</v>
      </c>
      <c r="P1865" s="121" t="s">
        <v>383</v>
      </c>
      <c r="Q1865" s="121">
        <v>0</v>
      </c>
      <c r="R1865" s="121">
        <v>0</v>
      </c>
      <c r="S1865" s="122">
        <v>0</v>
      </c>
      <c r="T1865" s="122">
        <v>0</v>
      </c>
      <c r="U1865" s="122">
        <v>0</v>
      </c>
      <c r="V1865" s="123">
        <v>0</v>
      </c>
      <c r="W1865" s="124">
        <v>13</v>
      </c>
      <c r="X1865" s="125">
        <v>1</v>
      </c>
      <c r="Y1865" s="126">
        <v>1</v>
      </c>
      <c r="Z1865" s="127">
        <v>5.140416666666666</v>
      </c>
      <c r="AA1865" s="121" t="s">
        <v>1793</v>
      </c>
      <c r="AB1865" s="128" t="s">
        <v>1794</v>
      </c>
      <c r="AC1865" s="129">
        <v>30.92</v>
      </c>
      <c r="AD1865" s="130">
        <v>103.19</v>
      </c>
      <c r="AE1865" s="129" t="s">
        <v>56</v>
      </c>
      <c r="AF1865" s="130" t="s">
        <v>56</v>
      </c>
      <c r="AG1865" s="131">
        <f t="shared" ref="AG1865:AG1880" si="526">(AC1865+AD1865)*120</f>
        <v>16093.2</v>
      </c>
      <c r="AH1865" s="132" t="s">
        <v>81</v>
      </c>
      <c r="AI1865" s="133"/>
      <c r="AJ1865" s="134"/>
      <c r="AK1865" s="135"/>
      <c r="AL1865" s="136"/>
      <c r="AM1865" s="137"/>
      <c r="AN1865" s="138"/>
      <c r="AO1865" s="139">
        <f t="shared" ref="AO1865:AO1889" si="527">IFERROR((AM1865/1000)*K1865*L1865*AN1865/12,0)</f>
        <v>0</v>
      </c>
      <c r="AP1865" s="140" t="s">
        <v>1685</v>
      </c>
      <c r="AQ1865" s="141" t="str" cm="1">
        <f t="array" ref="AQ1865">_xlfn.IFS(OR($G1865="公衆街路灯A",$G1865="定額電灯"),$G1865&amp;AP1865,COUNTIF(G1865,"*従量電灯*"),G1865,1,"-")</f>
        <v>公衆街路灯Aﾌﾟﾙﾀﾞｳﾝ選択</v>
      </c>
      <c r="AR1865" s="142" t="str" cm="1">
        <f t="array" ref="AR1865">_xlfn.IFS($AN1865=0,"-",OR($AH1865="対象外",$AH1865="-"),"-",OR($G1865="公衆街路灯A",$G1865="定額電灯"),_xlfn.XLOOKUP($AQ1865,削除禁止_電灯料金!$B:$B,削除禁止_電灯料金!$E:$E,0),1,"-")</f>
        <v>-</v>
      </c>
      <c r="AS1865" s="143" t="str" cm="1">
        <f t="array" ref="AS1865">_xlfn.IFS($AR1865="-","-",OR($G1865="公衆街路灯A",$G1865="定額電灯"),_xlfn.XLOOKUP(AQ1865,削除禁止_電灯料金!$B:$B,削除禁止_電灯料金!$D:$D,0),1,"-")</f>
        <v>-</v>
      </c>
      <c r="AT1865" s="142" t="str">
        <f>IFERROR(IF(OR($G1865="公衆街路灯A",$G1865="定額電灯"),"-",ROUND((_xlfn.XLOOKUP($AQ1865,削除禁止_電灯料金!$B:$B,削除禁止_電灯料金!$E:$E)*AM1865/1000*$K1865*$L1865/12),2)),"-")</f>
        <v>-</v>
      </c>
      <c r="AU1865" s="143" t="str">
        <f>IFERROR(IF(OR($G1865="公衆街路灯A",$G1865="定額電灯"),"-",ROUND((AM1865/1000*$K1865*$L1865/12)*_xlfn.XLOOKUP($A1865,削除禁止_電灯料金!K:K,削除禁止_電灯料金!M:M,"-"),2)),"-")</f>
        <v>-</v>
      </c>
      <c r="AV1865" s="144">
        <f>IFERROR(IF(OR($G1865="公衆街路灯A",$G1865="定額電灯"),ROUND((((AR1865+AS1865)*AN1865))*12*_xlfn.XLOOKUP($A1865,削除禁止_電灯料金!K:K,削除禁止_電灯料金!N:N),0),ROUND((AT1865+AU1865)*AN1865*12*_xlfn.XLOOKUP($A1865,削除禁止_電灯料金!K:K,削除禁止_電灯料金!N:N),0)),0)</f>
        <v>0</v>
      </c>
      <c r="AW1865" s="145"/>
    </row>
    <row r="1866" spans="1:49" ht="30" customHeight="1">
      <c r="A1866" s="1">
        <v>39</v>
      </c>
      <c r="B1866" s="319" t="s">
        <v>1788</v>
      </c>
      <c r="C1866" s="42"/>
      <c r="D1866" s="146" t="s">
        <v>1790</v>
      </c>
      <c r="E1866" s="147" t="s">
        <v>1716</v>
      </c>
      <c r="F1866" s="148" t="s">
        <v>1795</v>
      </c>
      <c r="G1866" s="148" t="s">
        <v>1681</v>
      </c>
      <c r="H1866" s="149"/>
      <c r="I1866" s="150"/>
      <c r="J1866" s="151" t="s">
        <v>213</v>
      </c>
      <c r="K1866" s="213">
        <v>13</v>
      </c>
      <c r="L1866" s="214">
        <v>365</v>
      </c>
      <c r="M1866" s="154" t="s">
        <v>1792</v>
      </c>
      <c r="N1866" s="119" t="s">
        <v>615</v>
      </c>
      <c r="O1866" s="120">
        <v>1</v>
      </c>
      <c r="P1866" s="155" t="s">
        <v>383</v>
      </c>
      <c r="Q1866" s="155">
        <v>0</v>
      </c>
      <c r="R1866" s="155">
        <v>0</v>
      </c>
      <c r="S1866" s="156">
        <v>0</v>
      </c>
      <c r="T1866" s="156">
        <v>0</v>
      </c>
      <c r="U1866" s="156">
        <v>0</v>
      </c>
      <c r="V1866" s="157">
        <v>0</v>
      </c>
      <c r="W1866" s="158">
        <v>13</v>
      </c>
      <c r="X1866" s="159">
        <v>1</v>
      </c>
      <c r="Y1866" s="160">
        <v>1</v>
      </c>
      <c r="Z1866" s="161">
        <v>5.140416666666666</v>
      </c>
      <c r="AA1866" s="155" t="s">
        <v>1793</v>
      </c>
      <c r="AB1866" s="162" t="s">
        <v>1794</v>
      </c>
      <c r="AC1866" s="163">
        <v>30.92</v>
      </c>
      <c r="AD1866" s="164">
        <v>103.19</v>
      </c>
      <c r="AE1866" s="163" t="s">
        <v>56</v>
      </c>
      <c r="AF1866" s="164" t="s">
        <v>56</v>
      </c>
      <c r="AG1866" s="165">
        <f t="shared" si="526"/>
        <v>16093.2</v>
      </c>
      <c r="AH1866" s="166" t="s">
        <v>81</v>
      </c>
      <c r="AI1866" s="167"/>
      <c r="AJ1866" s="168"/>
      <c r="AK1866" s="169"/>
      <c r="AL1866" s="170"/>
      <c r="AM1866" s="171"/>
      <c r="AN1866" s="172"/>
      <c r="AO1866" s="173">
        <f t="shared" si="527"/>
        <v>0</v>
      </c>
      <c r="AP1866" s="174" t="s">
        <v>1685</v>
      </c>
      <c r="AQ1866" s="175" t="str" cm="1">
        <f t="array" ref="AQ1866">_xlfn.IFS(OR($G1866="公衆街路灯A",$G1866="定額電灯"),$G1866&amp;AP1866,COUNTIF(G1866,"*従量電灯*"),G1866,1,"-")</f>
        <v>公衆街路灯Aﾌﾟﾙﾀﾞｳﾝ選択</v>
      </c>
      <c r="AR1866" s="176" t="str" cm="1">
        <f t="array" ref="AR1866">_xlfn.IFS($AN1866=0,"-",OR($AH1866="対象外",$AH1866="-"),"-",OR($G1866="公衆街路灯A",$G1866="定額電灯"),_xlfn.XLOOKUP($AQ1866,削除禁止_電灯料金!$B:$B,削除禁止_電灯料金!$E:$E,0),1,"-")</f>
        <v>-</v>
      </c>
      <c r="AS1866" s="177" t="str" cm="1">
        <f t="array" ref="AS1866">_xlfn.IFS($AR1866="-","-",OR($G1866="公衆街路灯A",$G1866="定額電灯"),_xlfn.XLOOKUP(AQ1866,削除禁止_電灯料金!$B:$B,削除禁止_電灯料金!$D:$D,0),1,"-")</f>
        <v>-</v>
      </c>
      <c r="AT1866" s="176" t="str">
        <f>IFERROR(IF(OR($G1866="公衆街路灯A",$G1866="定額電灯"),"-",ROUND((_xlfn.XLOOKUP($AQ1866,削除禁止_電灯料金!$B:$B,削除禁止_電灯料金!$E:$E)*AM1866/1000*$K1866*$L1866/12),2)),"-")</f>
        <v>-</v>
      </c>
      <c r="AU1866" s="177" t="str">
        <f>IFERROR(IF(OR($G1866="公衆街路灯A",$G1866="定額電灯"),"-",ROUND((AM1866/1000*$K1866*$L1866/12)*_xlfn.XLOOKUP($A1866,削除禁止_電灯料金!K:K,削除禁止_電灯料金!M:M,"-"),2)),"-")</f>
        <v>-</v>
      </c>
      <c r="AV1866" s="178">
        <f>IFERROR(IF(OR($G1866="公衆街路灯A",$G1866="定額電灯"),ROUND((((AR1866+AS1866)*AN1866))*12*_xlfn.XLOOKUP($A1866,削除禁止_電灯料金!K:K,削除禁止_電灯料金!N:N),0),ROUND((AT1866+AU1866)*AN1866*12*_xlfn.XLOOKUP($A1866,削除禁止_電灯料金!K:K,削除禁止_電灯料金!N:N),0)),0)</f>
        <v>0</v>
      </c>
      <c r="AW1866" s="145"/>
    </row>
    <row r="1867" spans="1:49" ht="30" customHeight="1">
      <c r="A1867" s="1">
        <v>39</v>
      </c>
      <c r="B1867" s="319" t="s">
        <v>1788</v>
      </c>
      <c r="C1867" s="42"/>
      <c r="D1867" s="146" t="s">
        <v>1790</v>
      </c>
      <c r="E1867" s="147" t="s">
        <v>1716</v>
      </c>
      <c r="F1867" s="148" t="s">
        <v>1796</v>
      </c>
      <c r="G1867" s="148" t="s">
        <v>1681</v>
      </c>
      <c r="H1867" s="149"/>
      <c r="I1867" s="150"/>
      <c r="J1867" s="151" t="s">
        <v>213</v>
      </c>
      <c r="K1867" s="213">
        <v>13</v>
      </c>
      <c r="L1867" s="214">
        <v>365</v>
      </c>
      <c r="M1867" s="154" t="s">
        <v>1792</v>
      </c>
      <c r="N1867" s="119" t="s">
        <v>615</v>
      </c>
      <c r="O1867" s="120">
        <v>1</v>
      </c>
      <c r="P1867" s="155" t="s">
        <v>383</v>
      </c>
      <c r="Q1867" s="155">
        <v>0</v>
      </c>
      <c r="R1867" s="155">
        <v>0</v>
      </c>
      <c r="S1867" s="156">
        <v>0</v>
      </c>
      <c r="T1867" s="156">
        <v>0</v>
      </c>
      <c r="U1867" s="156">
        <v>0</v>
      </c>
      <c r="V1867" s="157">
        <v>0</v>
      </c>
      <c r="W1867" s="158">
        <v>13</v>
      </c>
      <c r="X1867" s="159">
        <v>1</v>
      </c>
      <c r="Y1867" s="160">
        <v>1</v>
      </c>
      <c r="Z1867" s="161">
        <v>5.140416666666666</v>
      </c>
      <c r="AA1867" s="155" t="s">
        <v>1793</v>
      </c>
      <c r="AB1867" s="162" t="s">
        <v>1794</v>
      </c>
      <c r="AC1867" s="163">
        <v>30.92</v>
      </c>
      <c r="AD1867" s="164">
        <v>103.19</v>
      </c>
      <c r="AE1867" s="163" t="s">
        <v>56</v>
      </c>
      <c r="AF1867" s="164" t="s">
        <v>56</v>
      </c>
      <c r="AG1867" s="165">
        <f t="shared" si="526"/>
        <v>16093.2</v>
      </c>
      <c r="AH1867" s="166" t="s">
        <v>81</v>
      </c>
      <c r="AI1867" s="167"/>
      <c r="AJ1867" s="168"/>
      <c r="AK1867" s="169"/>
      <c r="AL1867" s="170"/>
      <c r="AM1867" s="171"/>
      <c r="AN1867" s="172"/>
      <c r="AO1867" s="173">
        <f t="shared" si="527"/>
        <v>0</v>
      </c>
      <c r="AP1867" s="174" t="s">
        <v>1685</v>
      </c>
      <c r="AQ1867" s="175" t="str" cm="1">
        <f t="array" ref="AQ1867">_xlfn.IFS(OR($G1867="公衆街路灯A",$G1867="定額電灯"),$G1867&amp;AP1867,COUNTIF(G1867,"*従量電灯*"),G1867,1,"-")</f>
        <v>公衆街路灯Aﾌﾟﾙﾀﾞｳﾝ選択</v>
      </c>
      <c r="AR1867" s="176" t="str" cm="1">
        <f t="array" ref="AR1867">_xlfn.IFS($AN1867=0,"-",OR($AH1867="対象外",$AH1867="-"),"-",OR($G1867="公衆街路灯A",$G1867="定額電灯"),_xlfn.XLOOKUP($AQ1867,削除禁止_電灯料金!$B:$B,削除禁止_電灯料金!$E:$E,0),1,"-")</f>
        <v>-</v>
      </c>
      <c r="AS1867" s="177" t="str" cm="1">
        <f t="array" ref="AS1867">_xlfn.IFS($AR1867="-","-",OR($G1867="公衆街路灯A",$G1867="定額電灯"),_xlfn.XLOOKUP(AQ1867,削除禁止_電灯料金!$B:$B,削除禁止_電灯料金!$D:$D,0),1,"-")</f>
        <v>-</v>
      </c>
      <c r="AT1867" s="176" t="str">
        <f>IFERROR(IF(OR($G1867="公衆街路灯A",$G1867="定額電灯"),"-",ROUND((_xlfn.XLOOKUP($AQ1867,削除禁止_電灯料金!$B:$B,削除禁止_電灯料金!$E:$E)*AM1867/1000*$K1867*$L1867/12),2)),"-")</f>
        <v>-</v>
      </c>
      <c r="AU1867" s="177" t="str">
        <f>IFERROR(IF(OR($G1867="公衆街路灯A",$G1867="定額電灯"),"-",ROUND((AM1867/1000*$K1867*$L1867/12)*_xlfn.XLOOKUP($A1867,削除禁止_電灯料金!K:K,削除禁止_電灯料金!M:M,"-"),2)),"-")</f>
        <v>-</v>
      </c>
      <c r="AV1867" s="178">
        <f>IFERROR(IF(OR($G1867="公衆街路灯A",$G1867="定額電灯"),ROUND((((AR1867+AS1867)*AN1867))*12*_xlfn.XLOOKUP($A1867,削除禁止_電灯料金!K:K,削除禁止_電灯料金!N:N),0),ROUND((AT1867+AU1867)*AN1867*12*_xlfn.XLOOKUP($A1867,削除禁止_電灯料金!K:K,削除禁止_電灯料金!N:N),0)),0)</f>
        <v>0</v>
      </c>
      <c r="AW1867" s="145"/>
    </row>
    <row r="1868" spans="1:49" ht="30" customHeight="1">
      <c r="A1868" s="1">
        <v>39</v>
      </c>
      <c r="B1868" s="319" t="s">
        <v>1788</v>
      </c>
      <c r="C1868" s="42"/>
      <c r="D1868" s="146" t="s">
        <v>1797</v>
      </c>
      <c r="E1868" s="147" t="s">
        <v>1716</v>
      </c>
      <c r="F1868" s="148" t="s">
        <v>1798</v>
      </c>
      <c r="G1868" s="148" t="s">
        <v>1681</v>
      </c>
      <c r="H1868" s="149"/>
      <c r="I1868" s="150"/>
      <c r="J1868" s="151" t="s">
        <v>213</v>
      </c>
      <c r="K1868" s="213">
        <v>13</v>
      </c>
      <c r="L1868" s="214">
        <v>365</v>
      </c>
      <c r="M1868" s="154" t="s">
        <v>1237</v>
      </c>
      <c r="N1868" s="119" t="s">
        <v>615</v>
      </c>
      <c r="O1868" s="120">
        <v>1</v>
      </c>
      <c r="P1868" s="155" t="s">
        <v>135</v>
      </c>
      <c r="Q1868" s="155">
        <v>0</v>
      </c>
      <c r="R1868" s="155">
        <v>0</v>
      </c>
      <c r="S1868" s="156">
        <v>0</v>
      </c>
      <c r="T1868" s="156">
        <v>0</v>
      </c>
      <c r="U1868" s="156">
        <v>0</v>
      </c>
      <c r="V1868" s="157">
        <v>0</v>
      </c>
      <c r="W1868" s="158">
        <v>28</v>
      </c>
      <c r="X1868" s="159">
        <v>1</v>
      </c>
      <c r="Y1868" s="160">
        <v>1</v>
      </c>
      <c r="Z1868" s="161">
        <v>11.071666666666665</v>
      </c>
      <c r="AA1868" s="155" t="s">
        <v>1719</v>
      </c>
      <c r="AB1868" s="162" t="s">
        <v>1720</v>
      </c>
      <c r="AC1868" s="163">
        <v>61.83</v>
      </c>
      <c r="AD1868" s="164">
        <v>173.4</v>
      </c>
      <c r="AE1868" s="163" t="s">
        <v>56</v>
      </c>
      <c r="AF1868" s="164" t="s">
        <v>56</v>
      </c>
      <c r="AG1868" s="165">
        <f t="shared" si="526"/>
        <v>28227.600000000002</v>
      </c>
      <c r="AH1868" s="166" t="s">
        <v>81</v>
      </c>
      <c r="AI1868" s="167"/>
      <c r="AJ1868" s="168"/>
      <c r="AK1868" s="169"/>
      <c r="AL1868" s="170"/>
      <c r="AM1868" s="171"/>
      <c r="AN1868" s="172"/>
      <c r="AO1868" s="173">
        <f t="shared" si="527"/>
        <v>0</v>
      </c>
      <c r="AP1868" s="174" t="s">
        <v>1685</v>
      </c>
      <c r="AQ1868" s="175" t="str" cm="1">
        <f t="array" ref="AQ1868">_xlfn.IFS(OR($G1868="公衆街路灯A",$G1868="定額電灯"),$G1868&amp;AP1868,COUNTIF(G1868,"*従量電灯*"),G1868,1,"-")</f>
        <v>公衆街路灯Aﾌﾟﾙﾀﾞｳﾝ選択</v>
      </c>
      <c r="AR1868" s="176" t="str" cm="1">
        <f t="array" ref="AR1868">_xlfn.IFS($AN1868=0,"-",OR($AH1868="対象外",$AH1868="-"),"-",OR($G1868="公衆街路灯A",$G1868="定額電灯"),_xlfn.XLOOKUP($AQ1868,削除禁止_電灯料金!$B:$B,削除禁止_電灯料金!$E:$E,0),1,"-")</f>
        <v>-</v>
      </c>
      <c r="AS1868" s="177" t="str" cm="1">
        <f t="array" ref="AS1868">_xlfn.IFS($AR1868="-","-",OR($G1868="公衆街路灯A",$G1868="定額電灯"),_xlfn.XLOOKUP(AQ1868,削除禁止_電灯料金!$B:$B,削除禁止_電灯料金!$D:$D,0),1,"-")</f>
        <v>-</v>
      </c>
      <c r="AT1868" s="176" t="str">
        <f>IFERROR(IF(OR($G1868="公衆街路灯A",$G1868="定額電灯"),"-",ROUND((_xlfn.XLOOKUP($AQ1868,削除禁止_電灯料金!$B:$B,削除禁止_電灯料金!$E:$E)*AM1868/1000*$K1868*$L1868/12),2)),"-")</f>
        <v>-</v>
      </c>
      <c r="AU1868" s="177" t="str">
        <f>IFERROR(IF(OR($G1868="公衆街路灯A",$G1868="定額電灯"),"-",ROUND((AM1868/1000*$K1868*$L1868/12)*_xlfn.XLOOKUP($A1868,削除禁止_電灯料金!K:K,削除禁止_電灯料金!M:M,"-"),2)),"-")</f>
        <v>-</v>
      </c>
      <c r="AV1868" s="178">
        <f>IFERROR(IF(OR($G1868="公衆街路灯A",$G1868="定額電灯"),ROUND((((AR1868+AS1868)*AN1868))*12*_xlfn.XLOOKUP($A1868,削除禁止_電灯料金!K:K,削除禁止_電灯料金!N:N),0),ROUND((AT1868+AU1868)*AN1868*12*_xlfn.XLOOKUP($A1868,削除禁止_電灯料金!K:K,削除禁止_電灯料金!N:N),0)),0)</f>
        <v>0</v>
      </c>
      <c r="AW1868" s="145"/>
    </row>
    <row r="1869" spans="1:49" ht="30" customHeight="1">
      <c r="A1869" s="1">
        <v>39</v>
      </c>
      <c r="B1869" s="319" t="s">
        <v>1788</v>
      </c>
      <c r="C1869" s="42"/>
      <c r="D1869" s="146" t="s">
        <v>1797</v>
      </c>
      <c r="E1869" s="147" t="s">
        <v>1716</v>
      </c>
      <c r="F1869" s="148" t="s">
        <v>1799</v>
      </c>
      <c r="G1869" s="148" t="s">
        <v>1681</v>
      </c>
      <c r="H1869" s="149"/>
      <c r="I1869" s="150"/>
      <c r="J1869" s="151" t="s">
        <v>213</v>
      </c>
      <c r="K1869" s="213">
        <v>13</v>
      </c>
      <c r="L1869" s="214">
        <v>365</v>
      </c>
      <c r="M1869" s="154" t="s">
        <v>1237</v>
      </c>
      <c r="N1869" s="119" t="s">
        <v>615</v>
      </c>
      <c r="O1869" s="120">
        <v>1</v>
      </c>
      <c r="P1869" s="155" t="s">
        <v>135</v>
      </c>
      <c r="Q1869" s="155">
        <v>0</v>
      </c>
      <c r="R1869" s="155">
        <v>0</v>
      </c>
      <c r="S1869" s="156">
        <v>0</v>
      </c>
      <c r="T1869" s="156">
        <v>0</v>
      </c>
      <c r="U1869" s="156">
        <v>0</v>
      </c>
      <c r="V1869" s="157">
        <v>0</v>
      </c>
      <c r="W1869" s="158">
        <v>28</v>
      </c>
      <c r="X1869" s="159">
        <v>1</v>
      </c>
      <c r="Y1869" s="160">
        <v>1</v>
      </c>
      <c r="Z1869" s="161">
        <v>11.071666666666665</v>
      </c>
      <c r="AA1869" s="155" t="s">
        <v>1719</v>
      </c>
      <c r="AB1869" s="162" t="s">
        <v>1720</v>
      </c>
      <c r="AC1869" s="163">
        <v>61.83</v>
      </c>
      <c r="AD1869" s="164">
        <v>173.4</v>
      </c>
      <c r="AE1869" s="163" t="s">
        <v>56</v>
      </c>
      <c r="AF1869" s="164" t="s">
        <v>56</v>
      </c>
      <c r="AG1869" s="165">
        <f t="shared" si="526"/>
        <v>28227.600000000002</v>
      </c>
      <c r="AH1869" s="166" t="s">
        <v>81</v>
      </c>
      <c r="AI1869" s="167"/>
      <c r="AJ1869" s="168"/>
      <c r="AK1869" s="169"/>
      <c r="AL1869" s="170"/>
      <c r="AM1869" s="171"/>
      <c r="AN1869" s="172"/>
      <c r="AO1869" s="173">
        <f t="shared" si="527"/>
        <v>0</v>
      </c>
      <c r="AP1869" s="174" t="s">
        <v>1685</v>
      </c>
      <c r="AQ1869" s="175" t="str" cm="1">
        <f t="array" ref="AQ1869">_xlfn.IFS(OR($G1869="公衆街路灯A",$G1869="定額電灯"),$G1869&amp;AP1869,COUNTIF(G1869,"*従量電灯*"),G1869,1,"-")</f>
        <v>公衆街路灯Aﾌﾟﾙﾀﾞｳﾝ選択</v>
      </c>
      <c r="AR1869" s="176" t="str" cm="1">
        <f t="array" ref="AR1869">_xlfn.IFS($AN1869=0,"-",OR($AH1869="対象外",$AH1869="-"),"-",OR($G1869="公衆街路灯A",$G1869="定額電灯"),_xlfn.XLOOKUP($AQ1869,削除禁止_電灯料金!$B:$B,削除禁止_電灯料金!$E:$E,0),1,"-")</f>
        <v>-</v>
      </c>
      <c r="AS1869" s="177" t="str" cm="1">
        <f t="array" ref="AS1869">_xlfn.IFS($AR1869="-","-",OR($G1869="公衆街路灯A",$G1869="定額電灯"),_xlfn.XLOOKUP(AQ1869,削除禁止_電灯料金!$B:$B,削除禁止_電灯料金!$D:$D,0),1,"-")</f>
        <v>-</v>
      </c>
      <c r="AT1869" s="176" t="str">
        <f>IFERROR(IF(OR($G1869="公衆街路灯A",$G1869="定額電灯"),"-",ROUND((_xlfn.XLOOKUP($AQ1869,削除禁止_電灯料金!$B:$B,削除禁止_電灯料金!$E:$E)*AM1869/1000*$K1869*$L1869/12),2)),"-")</f>
        <v>-</v>
      </c>
      <c r="AU1869" s="177" t="str">
        <f>IFERROR(IF(OR($G1869="公衆街路灯A",$G1869="定額電灯"),"-",ROUND((AM1869/1000*$K1869*$L1869/12)*_xlfn.XLOOKUP($A1869,削除禁止_電灯料金!K:K,削除禁止_電灯料金!M:M,"-"),2)),"-")</f>
        <v>-</v>
      </c>
      <c r="AV1869" s="178">
        <f>IFERROR(IF(OR($G1869="公衆街路灯A",$G1869="定額電灯"),ROUND((((AR1869+AS1869)*AN1869))*12*_xlfn.XLOOKUP($A1869,削除禁止_電灯料金!K:K,削除禁止_電灯料金!N:N),0),ROUND((AT1869+AU1869)*AN1869*12*_xlfn.XLOOKUP($A1869,削除禁止_電灯料金!K:K,削除禁止_電灯料金!N:N),0)),0)</f>
        <v>0</v>
      </c>
      <c r="AW1869" s="145"/>
    </row>
    <row r="1870" spans="1:49" ht="30" customHeight="1">
      <c r="A1870" s="1">
        <v>39</v>
      </c>
      <c r="B1870" s="319" t="s">
        <v>1788</v>
      </c>
      <c r="C1870" s="42"/>
      <c r="D1870" s="146" t="s">
        <v>1797</v>
      </c>
      <c r="E1870" s="147" t="s">
        <v>1716</v>
      </c>
      <c r="F1870" s="148" t="s">
        <v>1800</v>
      </c>
      <c r="G1870" s="148" t="s">
        <v>1681</v>
      </c>
      <c r="H1870" s="149"/>
      <c r="I1870" s="150"/>
      <c r="J1870" s="151" t="s">
        <v>213</v>
      </c>
      <c r="K1870" s="213">
        <v>13</v>
      </c>
      <c r="L1870" s="214">
        <v>365</v>
      </c>
      <c r="M1870" s="154" t="s">
        <v>1237</v>
      </c>
      <c r="N1870" s="119" t="s">
        <v>615</v>
      </c>
      <c r="O1870" s="120">
        <v>1</v>
      </c>
      <c r="P1870" s="155" t="s">
        <v>135</v>
      </c>
      <c r="Q1870" s="155">
        <v>0</v>
      </c>
      <c r="R1870" s="155">
        <v>0</v>
      </c>
      <c r="S1870" s="156">
        <v>0</v>
      </c>
      <c r="T1870" s="156">
        <v>0</v>
      </c>
      <c r="U1870" s="156">
        <v>0</v>
      </c>
      <c r="V1870" s="157">
        <v>0</v>
      </c>
      <c r="W1870" s="158">
        <v>28</v>
      </c>
      <c r="X1870" s="159">
        <v>1</v>
      </c>
      <c r="Y1870" s="160">
        <v>1</v>
      </c>
      <c r="Z1870" s="161">
        <v>11.071666666666665</v>
      </c>
      <c r="AA1870" s="155" t="s">
        <v>1719</v>
      </c>
      <c r="AB1870" s="162" t="s">
        <v>1720</v>
      </c>
      <c r="AC1870" s="163">
        <v>61.83</v>
      </c>
      <c r="AD1870" s="164">
        <v>173.4</v>
      </c>
      <c r="AE1870" s="163" t="s">
        <v>56</v>
      </c>
      <c r="AF1870" s="164" t="s">
        <v>56</v>
      </c>
      <c r="AG1870" s="165">
        <f t="shared" si="526"/>
        <v>28227.600000000002</v>
      </c>
      <c r="AH1870" s="166" t="s">
        <v>81</v>
      </c>
      <c r="AI1870" s="167"/>
      <c r="AJ1870" s="168"/>
      <c r="AK1870" s="169"/>
      <c r="AL1870" s="170"/>
      <c r="AM1870" s="171"/>
      <c r="AN1870" s="172"/>
      <c r="AO1870" s="173">
        <f t="shared" si="527"/>
        <v>0</v>
      </c>
      <c r="AP1870" s="174" t="s">
        <v>1685</v>
      </c>
      <c r="AQ1870" s="175" t="str" cm="1">
        <f t="array" ref="AQ1870">_xlfn.IFS(OR($G1870="公衆街路灯A",$G1870="定額電灯"),$G1870&amp;AP1870,COUNTIF(G1870,"*従量電灯*"),G1870,1,"-")</f>
        <v>公衆街路灯Aﾌﾟﾙﾀﾞｳﾝ選択</v>
      </c>
      <c r="AR1870" s="176" t="str" cm="1">
        <f t="array" ref="AR1870">_xlfn.IFS($AN1870=0,"-",OR($AH1870="対象外",$AH1870="-"),"-",OR($G1870="公衆街路灯A",$G1870="定額電灯"),_xlfn.XLOOKUP($AQ1870,削除禁止_電灯料金!$B:$B,削除禁止_電灯料金!$E:$E,0),1,"-")</f>
        <v>-</v>
      </c>
      <c r="AS1870" s="177" t="str" cm="1">
        <f t="array" ref="AS1870">_xlfn.IFS($AR1870="-","-",OR($G1870="公衆街路灯A",$G1870="定額電灯"),_xlfn.XLOOKUP(AQ1870,削除禁止_電灯料金!$B:$B,削除禁止_電灯料金!$D:$D,0),1,"-")</f>
        <v>-</v>
      </c>
      <c r="AT1870" s="176" t="str">
        <f>IFERROR(IF(OR($G1870="公衆街路灯A",$G1870="定額電灯"),"-",ROUND((_xlfn.XLOOKUP($AQ1870,削除禁止_電灯料金!$B:$B,削除禁止_電灯料金!$E:$E)*AM1870/1000*$K1870*$L1870/12),2)),"-")</f>
        <v>-</v>
      </c>
      <c r="AU1870" s="177" t="str">
        <f>IFERROR(IF(OR($G1870="公衆街路灯A",$G1870="定額電灯"),"-",ROUND((AM1870/1000*$K1870*$L1870/12)*_xlfn.XLOOKUP($A1870,削除禁止_電灯料金!K:K,削除禁止_電灯料金!M:M,"-"),2)),"-")</f>
        <v>-</v>
      </c>
      <c r="AV1870" s="178">
        <f>IFERROR(IF(OR($G1870="公衆街路灯A",$G1870="定額電灯"),ROUND((((AR1870+AS1870)*AN1870))*12*_xlfn.XLOOKUP($A1870,削除禁止_電灯料金!K:K,削除禁止_電灯料金!N:N),0),ROUND((AT1870+AU1870)*AN1870*12*_xlfn.XLOOKUP($A1870,削除禁止_電灯料金!K:K,削除禁止_電灯料金!N:N),0)),0)</f>
        <v>0</v>
      </c>
      <c r="AW1870" s="145"/>
    </row>
    <row r="1871" spans="1:49" ht="30" customHeight="1">
      <c r="A1871" s="1">
        <v>39</v>
      </c>
      <c r="B1871" s="319" t="s">
        <v>1788</v>
      </c>
      <c r="C1871" s="42"/>
      <c r="D1871" s="146" t="s">
        <v>1797</v>
      </c>
      <c r="E1871" s="147" t="s">
        <v>1716</v>
      </c>
      <c r="F1871" s="148" t="s">
        <v>1801</v>
      </c>
      <c r="G1871" s="148" t="s">
        <v>1681</v>
      </c>
      <c r="H1871" s="149"/>
      <c r="I1871" s="150"/>
      <c r="J1871" s="151" t="s">
        <v>213</v>
      </c>
      <c r="K1871" s="213">
        <v>13</v>
      </c>
      <c r="L1871" s="214">
        <v>365</v>
      </c>
      <c r="M1871" s="154" t="s">
        <v>1237</v>
      </c>
      <c r="N1871" s="119" t="s">
        <v>615</v>
      </c>
      <c r="O1871" s="120">
        <v>1</v>
      </c>
      <c r="P1871" s="155" t="s">
        <v>135</v>
      </c>
      <c r="Q1871" s="155">
        <v>0</v>
      </c>
      <c r="R1871" s="155">
        <v>0</v>
      </c>
      <c r="S1871" s="156">
        <v>0</v>
      </c>
      <c r="T1871" s="156">
        <v>0</v>
      </c>
      <c r="U1871" s="156">
        <v>0</v>
      </c>
      <c r="V1871" s="157">
        <v>0</v>
      </c>
      <c r="W1871" s="158">
        <v>28</v>
      </c>
      <c r="X1871" s="159">
        <v>1</v>
      </c>
      <c r="Y1871" s="160">
        <v>1</v>
      </c>
      <c r="Z1871" s="161">
        <v>11.071666666666665</v>
      </c>
      <c r="AA1871" s="155" t="s">
        <v>1719</v>
      </c>
      <c r="AB1871" s="162" t="s">
        <v>1720</v>
      </c>
      <c r="AC1871" s="163">
        <v>61.83</v>
      </c>
      <c r="AD1871" s="164">
        <v>173.4</v>
      </c>
      <c r="AE1871" s="163" t="s">
        <v>56</v>
      </c>
      <c r="AF1871" s="164" t="s">
        <v>56</v>
      </c>
      <c r="AG1871" s="165">
        <f t="shared" si="526"/>
        <v>28227.600000000002</v>
      </c>
      <c r="AH1871" s="166" t="s">
        <v>81</v>
      </c>
      <c r="AI1871" s="167"/>
      <c r="AJ1871" s="168"/>
      <c r="AK1871" s="169"/>
      <c r="AL1871" s="170"/>
      <c r="AM1871" s="171"/>
      <c r="AN1871" s="172"/>
      <c r="AO1871" s="173">
        <f t="shared" si="527"/>
        <v>0</v>
      </c>
      <c r="AP1871" s="174" t="s">
        <v>1685</v>
      </c>
      <c r="AQ1871" s="175" t="str" cm="1">
        <f t="array" ref="AQ1871">_xlfn.IFS(OR($G1871="公衆街路灯A",$G1871="定額電灯"),$G1871&amp;AP1871,COUNTIF(G1871,"*従量電灯*"),G1871,1,"-")</f>
        <v>公衆街路灯Aﾌﾟﾙﾀﾞｳﾝ選択</v>
      </c>
      <c r="AR1871" s="176" t="str" cm="1">
        <f t="array" ref="AR1871">_xlfn.IFS($AN1871=0,"-",OR($AH1871="対象外",$AH1871="-"),"-",OR($G1871="公衆街路灯A",$G1871="定額電灯"),_xlfn.XLOOKUP($AQ1871,削除禁止_電灯料金!$B:$B,削除禁止_電灯料金!$E:$E,0),1,"-")</f>
        <v>-</v>
      </c>
      <c r="AS1871" s="177" t="str" cm="1">
        <f t="array" ref="AS1871">_xlfn.IFS($AR1871="-","-",OR($G1871="公衆街路灯A",$G1871="定額電灯"),_xlfn.XLOOKUP(AQ1871,削除禁止_電灯料金!$B:$B,削除禁止_電灯料金!$D:$D,0),1,"-")</f>
        <v>-</v>
      </c>
      <c r="AT1871" s="176" t="str">
        <f>IFERROR(IF(OR($G1871="公衆街路灯A",$G1871="定額電灯"),"-",ROUND((_xlfn.XLOOKUP($AQ1871,削除禁止_電灯料金!$B:$B,削除禁止_電灯料金!$E:$E)*AM1871/1000*$K1871*$L1871/12),2)),"-")</f>
        <v>-</v>
      </c>
      <c r="AU1871" s="177" t="str">
        <f>IFERROR(IF(OR($G1871="公衆街路灯A",$G1871="定額電灯"),"-",ROUND((AM1871/1000*$K1871*$L1871/12)*_xlfn.XLOOKUP($A1871,削除禁止_電灯料金!K:K,削除禁止_電灯料金!M:M,"-"),2)),"-")</f>
        <v>-</v>
      </c>
      <c r="AV1871" s="178">
        <f>IFERROR(IF(OR($G1871="公衆街路灯A",$G1871="定額電灯"),ROUND((((AR1871+AS1871)*AN1871))*12*_xlfn.XLOOKUP($A1871,削除禁止_電灯料金!K:K,削除禁止_電灯料金!N:N),0),ROUND((AT1871+AU1871)*AN1871*12*_xlfn.XLOOKUP($A1871,削除禁止_電灯料金!K:K,削除禁止_電灯料金!N:N),0)),0)</f>
        <v>0</v>
      </c>
      <c r="AW1871" s="145"/>
    </row>
    <row r="1872" spans="1:49" ht="30" customHeight="1">
      <c r="A1872" s="1">
        <v>39</v>
      </c>
      <c r="B1872" s="319" t="s">
        <v>1788</v>
      </c>
      <c r="C1872" s="42"/>
      <c r="D1872" s="146" t="s">
        <v>1797</v>
      </c>
      <c r="E1872" s="147" t="s">
        <v>1716</v>
      </c>
      <c r="F1872" s="148" t="s">
        <v>1802</v>
      </c>
      <c r="G1872" s="148" t="s">
        <v>1681</v>
      </c>
      <c r="H1872" s="149"/>
      <c r="I1872" s="150"/>
      <c r="J1872" s="151" t="s">
        <v>213</v>
      </c>
      <c r="K1872" s="213">
        <v>13</v>
      </c>
      <c r="L1872" s="214">
        <v>365</v>
      </c>
      <c r="M1872" s="154" t="s">
        <v>1237</v>
      </c>
      <c r="N1872" s="119" t="s">
        <v>615</v>
      </c>
      <c r="O1872" s="120">
        <v>1</v>
      </c>
      <c r="P1872" s="155" t="s">
        <v>135</v>
      </c>
      <c r="Q1872" s="155">
        <v>0</v>
      </c>
      <c r="R1872" s="155">
        <v>0</v>
      </c>
      <c r="S1872" s="156">
        <v>0</v>
      </c>
      <c r="T1872" s="156">
        <v>0</v>
      </c>
      <c r="U1872" s="156">
        <v>0</v>
      </c>
      <c r="V1872" s="157">
        <v>0</v>
      </c>
      <c r="W1872" s="158">
        <v>28</v>
      </c>
      <c r="X1872" s="159">
        <v>1</v>
      </c>
      <c r="Y1872" s="160">
        <v>1</v>
      </c>
      <c r="Z1872" s="161">
        <v>11.071666666666665</v>
      </c>
      <c r="AA1872" s="155" t="s">
        <v>1719</v>
      </c>
      <c r="AB1872" s="162" t="s">
        <v>1720</v>
      </c>
      <c r="AC1872" s="163">
        <v>61.83</v>
      </c>
      <c r="AD1872" s="164">
        <v>173.4</v>
      </c>
      <c r="AE1872" s="163" t="s">
        <v>56</v>
      </c>
      <c r="AF1872" s="164" t="s">
        <v>56</v>
      </c>
      <c r="AG1872" s="165">
        <f t="shared" si="526"/>
        <v>28227.600000000002</v>
      </c>
      <c r="AH1872" s="166" t="s">
        <v>81</v>
      </c>
      <c r="AI1872" s="167"/>
      <c r="AJ1872" s="168"/>
      <c r="AK1872" s="169"/>
      <c r="AL1872" s="170"/>
      <c r="AM1872" s="171"/>
      <c r="AN1872" s="172"/>
      <c r="AO1872" s="173">
        <f t="shared" si="527"/>
        <v>0</v>
      </c>
      <c r="AP1872" s="174" t="s">
        <v>1685</v>
      </c>
      <c r="AQ1872" s="175" t="str" cm="1">
        <f t="array" ref="AQ1872">_xlfn.IFS(OR($G1872="公衆街路灯A",$G1872="定額電灯"),$G1872&amp;AP1872,COUNTIF(G1872,"*従量電灯*"),G1872,1,"-")</f>
        <v>公衆街路灯Aﾌﾟﾙﾀﾞｳﾝ選択</v>
      </c>
      <c r="AR1872" s="176" t="str" cm="1">
        <f t="array" ref="AR1872">_xlfn.IFS($AN1872=0,"-",OR($AH1872="対象外",$AH1872="-"),"-",OR($G1872="公衆街路灯A",$G1872="定額電灯"),_xlfn.XLOOKUP($AQ1872,削除禁止_電灯料金!$B:$B,削除禁止_電灯料金!$E:$E,0),1,"-")</f>
        <v>-</v>
      </c>
      <c r="AS1872" s="177" t="str" cm="1">
        <f t="array" ref="AS1872">_xlfn.IFS($AR1872="-","-",OR($G1872="公衆街路灯A",$G1872="定額電灯"),_xlfn.XLOOKUP(AQ1872,削除禁止_電灯料金!$B:$B,削除禁止_電灯料金!$D:$D,0),1,"-")</f>
        <v>-</v>
      </c>
      <c r="AT1872" s="176" t="str">
        <f>IFERROR(IF(OR($G1872="公衆街路灯A",$G1872="定額電灯"),"-",ROUND((_xlfn.XLOOKUP($AQ1872,削除禁止_電灯料金!$B:$B,削除禁止_電灯料金!$E:$E)*AM1872/1000*$K1872*$L1872/12),2)),"-")</f>
        <v>-</v>
      </c>
      <c r="AU1872" s="177" t="str">
        <f>IFERROR(IF(OR($G1872="公衆街路灯A",$G1872="定額電灯"),"-",ROUND((AM1872/1000*$K1872*$L1872/12)*_xlfn.XLOOKUP($A1872,削除禁止_電灯料金!K:K,削除禁止_電灯料金!M:M,"-"),2)),"-")</f>
        <v>-</v>
      </c>
      <c r="AV1872" s="178">
        <f>IFERROR(IF(OR($G1872="公衆街路灯A",$G1872="定額電灯"),ROUND((((AR1872+AS1872)*AN1872))*12*_xlfn.XLOOKUP($A1872,削除禁止_電灯料金!K:K,削除禁止_電灯料金!N:N),0),ROUND((AT1872+AU1872)*AN1872*12*_xlfn.XLOOKUP($A1872,削除禁止_電灯料金!K:K,削除禁止_電灯料金!N:N),0)),0)</f>
        <v>0</v>
      </c>
      <c r="AW1872" s="145"/>
    </row>
    <row r="1873" spans="1:49" ht="30" customHeight="1">
      <c r="A1873" s="1">
        <v>39</v>
      </c>
      <c r="B1873" s="319" t="s">
        <v>1788</v>
      </c>
      <c r="C1873" s="42"/>
      <c r="D1873" s="146" t="s">
        <v>1797</v>
      </c>
      <c r="E1873" s="147" t="s">
        <v>1716</v>
      </c>
      <c r="F1873" s="148" t="s">
        <v>1803</v>
      </c>
      <c r="G1873" s="148" t="s">
        <v>1681</v>
      </c>
      <c r="H1873" s="149"/>
      <c r="I1873" s="150"/>
      <c r="J1873" s="151" t="s">
        <v>213</v>
      </c>
      <c r="K1873" s="213">
        <v>13</v>
      </c>
      <c r="L1873" s="214">
        <v>365</v>
      </c>
      <c r="M1873" s="154" t="s">
        <v>1301</v>
      </c>
      <c r="N1873" s="119" t="s">
        <v>615</v>
      </c>
      <c r="O1873" s="120">
        <v>1</v>
      </c>
      <c r="P1873" s="155" t="s">
        <v>294</v>
      </c>
      <c r="Q1873" s="155">
        <v>0</v>
      </c>
      <c r="R1873" s="155">
        <v>0</v>
      </c>
      <c r="S1873" s="156">
        <v>0</v>
      </c>
      <c r="T1873" s="156">
        <v>0</v>
      </c>
      <c r="U1873" s="156">
        <v>0</v>
      </c>
      <c r="V1873" s="157">
        <v>0</v>
      </c>
      <c r="W1873" s="158">
        <v>47</v>
      </c>
      <c r="X1873" s="159">
        <v>1</v>
      </c>
      <c r="Y1873" s="160">
        <v>1</v>
      </c>
      <c r="Z1873" s="161">
        <v>18.584583333333331</v>
      </c>
      <c r="AA1873" s="155" t="s">
        <v>1804</v>
      </c>
      <c r="AB1873" s="162" t="s">
        <v>1805</v>
      </c>
      <c r="AC1873" s="163">
        <v>92.75</v>
      </c>
      <c r="AD1873" s="164">
        <v>243.58</v>
      </c>
      <c r="AE1873" s="163" t="s">
        <v>56</v>
      </c>
      <c r="AF1873" s="164" t="s">
        <v>56</v>
      </c>
      <c r="AG1873" s="165">
        <f t="shared" si="526"/>
        <v>40359.600000000006</v>
      </c>
      <c r="AH1873" s="166" t="s">
        <v>81</v>
      </c>
      <c r="AI1873" s="167"/>
      <c r="AJ1873" s="168"/>
      <c r="AK1873" s="169"/>
      <c r="AL1873" s="170"/>
      <c r="AM1873" s="171"/>
      <c r="AN1873" s="172"/>
      <c r="AO1873" s="173">
        <f t="shared" si="527"/>
        <v>0</v>
      </c>
      <c r="AP1873" s="174" t="s">
        <v>1685</v>
      </c>
      <c r="AQ1873" s="175" t="str" cm="1">
        <f t="array" ref="AQ1873">_xlfn.IFS(OR($G1873="公衆街路灯A",$G1873="定額電灯"),$G1873&amp;AP1873,COUNTIF(G1873,"*従量電灯*"),G1873,1,"-")</f>
        <v>公衆街路灯Aﾌﾟﾙﾀﾞｳﾝ選択</v>
      </c>
      <c r="AR1873" s="176" t="str" cm="1">
        <f t="array" ref="AR1873">_xlfn.IFS($AN1873=0,"-",OR($AH1873="対象外",$AH1873="-"),"-",OR($G1873="公衆街路灯A",$G1873="定額電灯"),_xlfn.XLOOKUP($AQ1873,削除禁止_電灯料金!$B:$B,削除禁止_電灯料金!$E:$E,0),1,"-")</f>
        <v>-</v>
      </c>
      <c r="AS1873" s="177" t="str" cm="1">
        <f t="array" ref="AS1873">_xlfn.IFS($AR1873="-","-",OR($G1873="公衆街路灯A",$G1873="定額電灯"),_xlfn.XLOOKUP(AQ1873,削除禁止_電灯料金!$B:$B,削除禁止_電灯料金!$D:$D,0),1,"-")</f>
        <v>-</v>
      </c>
      <c r="AT1873" s="176" t="str">
        <f>IFERROR(IF(OR($G1873="公衆街路灯A",$G1873="定額電灯"),"-",ROUND((_xlfn.XLOOKUP($AQ1873,削除禁止_電灯料金!$B:$B,削除禁止_電灯料金!$E:$E)*AM1873/1000*$K1873*$L1873/12),2)),"-")</f>
        <v>-</v>
      </c>
      <c r="AU1873" s="177" t="str">
        <f>IFERROR(IF(OR($G1873="公衆街路灯A",$G1873="定額電灯"),"-",ROUND((AM1873/1000*$K1873*$L1873/12)*_xlfn.XLOOKUP($A1873,削除禁止_電灯料金!K:K,削除禁止_電灯料金!M:M,"-"),2)),"-")</f>
        <v>-</v>
      </c>
      <c r="AV1873" s="178">
        <f>IFERROR(IF(OR($G1873="公衆街路灯A",$G1873="定額電灯"),ROUND((((AR1873+AS1873)*AN1873))*12*_xlfn.XLOOKUP($A1873,削除禁止_電灯料金!K:K,削除禁止_電灯料金!N:N),0),ROUND((AT1873+AU1873)*AN1873*12*_xlfn.XLOOKUP($A1873,削除禁止_電灯料金!K:K,削除禁止_電灯料金!N:N),0)),0)</f>
        <v>0</v>
      </c>
      <c r="AW1873" s="145"/>
    </row>
    <row r="1874" spans="1:49" ht="30" customHeight="1">
      <c r="A1874" s="1">
        <v>39</v>
      </c>
      <c r="B1874" s="319" t="s">
        <v>1788</v>
      </c>
      <c r="C1874" s="42"/>
      <c r="D1874" s="146" t="s">
        <v>1797</v>
      </c>
      <c r="E1874" s="147" t="s">
        <v>1716</v>
      </c>
      <c r="F1874" s="148" t="s">
        <v>1806</v>
      </c>
      <c r="G1874" s="148" t="s">
        <v>1681</v>
      </c>
      <c r="H1874" s="149"/>
      <c r="I1874" s="150"/>
      <c r="J1874" s="151" t="s">
        <v>213</v>
      </c>
      <c r="K1874" s="213">
        <v>13</v>
      </c>
      <c r="L1874" s="214">
        <v>365</v>
      </c>
      <c r="M1874" s="154" t="s">
        <v>1301</v>
      </c>
      <c r="N1874" s="119" t="s">
        <v>615</v>
      </c>
      <c r="O1874" s="120">
        <v>1</v>
      </c>
      <c r="P1874" s="155" t="s">
        <v>294</v>
      </c>
      <c r="Q1874" s="155">
        <v>0</v>
      </c>
      <c r="R1874" s="155">
        <v>0</v>
      </c>
      <c r="S1874" s="156">
        <v>0</v>
      </c>
      <c r="T1874" s="156">
        <v>0</v>
      </c>
      <c r="U1874" s="156">
        <v>0</v>
      </c>
      <c r="V1874" s="157">
        <v>0</v>
      </c>
      <c r="W1874" s="158">
        <v>47</v>
      </c>
      <c r="X1874" s="159">
        <v>1</v>
      </c>
      <c r="Y1874" s="160">
        <v>1</v>
      </c>
      <c r="Z1874" s="161">
        <v>18.584583333333331</v>
      </c>
      <c r="AA1874" s="155" t="s">
        <v>1804</v>
      </c>
      <c r="AB1874" s="162" t="s">
        <v>1805</v>
      </c>
      <c r="AC1874" s="163">
        <v>92.75</v>
      </c>
      <c r="AD1874" s="164">
        <v>243.58</v>
      </c>
      <c r="AE1874" s="163" t="s">
        <v>56</v>
      </c>
      <c r="AF1874" s="164" t="s">
        <v>56</v>
      </c>
      <c r="AG1874" s="165">
        <f t="shared" si="526"/>
        <v>40359.600000000006</v>
      </c>
      <c r="AH1874" s="166" t="s">
        <v>81</v>
      </c>
      <c r="AI1874" s="167"/>
      <c r="AJ1874" s="168"/>
      <c r="AK1874" s="169"/>
      <c r="AL1874" s="170"/>
      <c r="AM1874" s="171"/>
      <c r="AN1874" s="172"/>
      <c r="AO1874" s="173">
        <f t="shared" si="527"/>
        <v>0</v>
      </c>
      <c r="AP1874" s="174" t="s">
        <v>1685</v>
      </c>
      <c r="AQ1874" s="175" t="str" cm="1">
        <f t="array" ref="AQ1874">_xlfn.IFS(OR($G1874="公衆街路灯A",$G1874="定額電灯"),$G1874&amp;AP1874,COUNTIF(G1874,"*従量電灯*"),G1874,1,"-")</f>
        <v>公衆街路灯Aﾌﾟﾙﾀﾞｳﾝ選択</v>
      </c>
      <c r="AR1874" s="176" t="str" cm="1">
        <f t="array" ref="AR1874">_xlfn.IFS($AN1874=0,"-",OR($AH1874="対象外",$AH1874="-"),"-",OR($G1874="公衆街路灯A",$G1874="定額電灯"),_xlfn.XLOOKUP($AQ1874,削除禁止_電灯料金!$B:$B,削除禁止_電灯料金!$E:$E,0),1,"-")</f>
        <v>-</v>
      </c>
      <c r="AS1874" s="177" t="str" cm="1">
        <f t="array" ref="AS1874">_xlfn.IFS($AR1874="-","-",OR($G1874="公衆街路灯A",$G1874="定額電灯"),_xlfn.XLOOKUP(AQ1874,削除禁止_電灯料金!$B:$B,削除禁止_電灯料金!$D:$D,0),1,"-")</f>
        <v>-</v>
      </c>
      <c r="AT1874" s="176" t="str">
        <f>IFERROR(IF(OR($G1874="公衆街路灯A",$G1874="定額電灯"),"-",ROUND((_xlfn.XLOOKUP($AQ1874,削除禁止_電灯料金!$B:$B,削除禁止_電灯料金!$E:$E)*AM1874/1000*$K1874*$L1874/12),2)),"-")</f>
        <v>-</v>
      </c>
      <c r="AU1874" s="177" t="str">
        <f>IFERROR(IF(OR($G1874="公衆街路灯A",$G1874="定額電灯"),"-",ROUND((AM1874/1000*$K1874*$L1874/12)*_xlfn.XLOOKUP($A1874,削除禁止_電灯料金!K:K,削除禁止_電灯料金!M:M,"-"),2)),"-")</f>
        <v>-</v>
      </c>
      <c r="AV1874" s="178">
        <f>IFERROR(IF(OR($G1874="公衆街路灯A",$G1874="定額電灯"),ROUND((((AR1874+AS1874)*AN1874))*12*_xlfn.XLOOKUP($A1874,削除禁止_電灯料金!K:K,削除禁止_電灯料金!N:N),0),ROUND((AT1874+AU1874)*AN1874*12*_xlfn.XLOOKUP($A1874,削除禁止_電灯料金!K:K,削除禁止_電灯料金!N:N),0)),0)</f>
        <v>0</v>
      </c>
      <c r="AW1874" s="145"/>
    </row>
    <row r="1875" spans="1:49" ht="30" customHeight="1">
      <c r="A1875" s="1">
        <v>39</v>
      </c>
      <c r="B1875" s="319" t="s">
        <v>1788</v>
      </c>
      <c r="C1875" s="42"/>
      <c r="D1875" s="146" t="s">
        <v>1797</v>
      </c>
      <c r="E1875" s="147" t="s">
        <v>1716</v>
      </c>
      <c r="F1875" s="148" t="s">
        <v>1807</v>
      </c>
      <c r="G1875" s="148" t="s">
        <v>1681</v>
      </c>
      <c r="H1875" s="149"/>
      <c r="I1875" s="150"/>
      <c r="J1875" s="151" t="s">
        <v>213</v>
      </c>
      <c r="K1875" s="213">
        <v>13</v>
      </c>
      <c r="L1875" s="214">
        <v>365</v>
      </c>
      <c r="M1875" s="154" t="s">
        <v>1301</v>
      </c>
      <c r="N1875" s="119" t="s">
        <v>615</v>
      </c>
      <c r="O1875" s="120">
        <v>1</v>
      </c>
      <c r="P1875" s="155" t="s">
        <v>294</v>
      </c>
      <c r="Q1875" s="155">
        <v>0</v>
      </c>
      <c r="R1875" s="155">
        <v>0</v>
      </c>
      <c r="S1875" s="156">
        <v>0</v>
      </c>
      <c r="T1875" s="156">
        <v>0</v>
      </c>
      <c r="U1875" s="156">
        <v>0</v>
      </c>
      <c r="V1875" s="157">
        <v>0</v>
      </c>
      <c r="W1875" s="158">
        <v>47</v>
      </c>
      <c r="X1875" s="159">
        <v>1</v>
      </c>
      <c r="Y1875" s="160">
        <v>1</v>
      </c>
      <c r="Z1875" s="161">
        <v>18.584583333333331</v>
      </c>
      <c r="AA1875" s="155" t="s">
        <v>1804</v>
      </c>
      <c r="AB1875" s="162" t="s">
        <v>1805</v>
      </c>
      <c r="AC1875" s="163">
        <v>92.75</v>
      </c>
      <c r="AD1875" s="164">
        <v>243.58</v>
      </c>
      <c r="AE1875" s="163" t="s">
        <v>56</v>
      </c>
      <c r="AF1875" s="164" t="s">
        <v>56</v>
      </c>
      <c r="AG1875" s="165">
        <f t="shared" si="526"/>
        <v>40359.600000000006</v>
      </c>
      <c r="AH1875" s="166" t="s">
        <v>81</v>
      </c>
      <c r="AI1875" s="167"/>
      <c r="AJ1875" s="168"/>
      <c r="AK1875" s="169"/>
      <c r="AL1875" s="170"/>
      <c r="AM1875" s="171"/>
      <c r="AN1875" s="172"/>
      <c r="AO1875" s="173">
        <f t="shared" si="527"/>
        <v>0</v>
      </c>
      <c r="AP1875" s="174" t="s">
        <v>1685</v>
      </c>
      <c r="AQ1875" s="175" t="str" cm="1">
        <f t="array" ref="AQ1875">_xlfn.IFS(OR($G1875="公衆街路灯A",$G1875="定額電灯"),$G1875&amp;AP1875,COUNTIF(G1875,"*従量電灯*"),G1875,1,"-")</f>
        <v>公衆街路灯Aﾌﾟﾙﾀﾞｳﾝ選択</v>
      </c>
      <c r="AR1875" s="176" t="str" cm="1">
        <f t="array" ref="AR1875">_xlfn.IFS($AN1875=0,"-",OR($AH1875="対象外",$AH1875="-"),"-",OR($G1875="公衆街路灯A",$G1875="定額電灯"),_xlfn.XLOOKUP($AQ1875,削除禁止_電灯料金!$B:$B,削除禁止_電灯料金!$E:$E,0),1,"-")</f>
        <v>-</v>
      </c>
      <c r="AS1875" s="177" t="str" cm="1">
        <f t="array" ref="AS1875">_xlfn.IFS($AR1875="-","-",OR($G1875="公衆街路灯A",$G1875="定額電灯"),_xlfn.XLOOKUP(AQ1875,削除禁止_電灯料金!$B:$B,削除禁止_電灯料金!$D:$D,0),1,"-")</f>
        <v>-</v>
      </c>
      <c r="AT1875" s="176" t="str">
        <f>IFERROR(IF(OR($G1875="公衆街路灯A",$G1875="定額電灯"),"-",ROUND((_xlfn.XLOOKUP($AQ1875,削除禁止_電灯料金!$B:$B,削除禁止_電灯料金!$E:$E)*AM1875/1000*$K1875*$L1875/12),2)),"-")</f>
        <v>-</v>
      </c>
      <c r="AU1875" s="177" t="str">
        <f>IFERROR(IF(OR($G1875="公衆街路灯A",$G1875="定額電灯"),"-",ROUND((AM1875/1000*$K1875*$L1875/12)*_xlfn.XLOOKUP($A1875,削除禁止_電灯料金!K:K,削除禁止_電灯料金!M:M,"-"),2)),"-")</f>
        <v>-</v>
      </c>
      <c r="AV1875" s="178">
        <f>IFERROR(IF(OR($G1875="公衆街路灯A",$G1875="定額電灯"),ROUND((((AR1875+AS1875)*AN1875))*12*_xlfn.XLOOKUP($A1875,削除禁止_電灯料金!K:K,削除禁止_電灯料金!N:N),0),ROUND((AT1875+AU1875)*AN1875*12*_xlfn.XLOOKUP($A1875,削除禁止_電灯料金!K:K,削除禁止_電灯料金!N:N),0)),0)</f>
        <v>0</v>
      </c>
      <c r="AW1875" s="145"/>
    </row>
    <row r="1876" spans="1:49" ht="30" customHeight="1">
      <c r="A1876" s="1">
        <v>39</v>
      </c>
      <c r="B1876" s="319" t="s">
        <v>1788</v>
      </c>
      <c r="C1876" s="42"/>
      <c r="D1876" s="146" t="s">
        <v>1797</v>
      </c>
      <c r="E1876" s="147" t="s">
        <v>1716</v>
      </c>
      <c r="F1876" s="148" t="s">
        <v>1808</v>
      </c>
      <c r="G1876" s="148" t="s">
        <v>1681</v>
      </c>
      <c r="H1876" s="149"/>
      <c r="I1876" s="150"/>
      <c r="J1876" s="151" t="s">
        <v>213</v>
      </c>
      <c r="K1876" s="213">
        <v>13</v>
      </c>
      <c r="L1876" s="214">
        <v>365</v>
      </c>
      <c r="M1876" s="154" t="s">
        <v>1301</v>
      </c>
      <c r="N1876" s="119" t="s">
        <v>615</v>
      </c>
      <c r="O1876" s="120">
        <v>1</v>
      </c>
      <c r="P1876" s="155" t="s">
        <v>294</v>
      </c>
      <c r="Q1876" s="155">
        <v>0</v>
      </c>
      <c r="R1876" s="155">
        <v>0</v>
      </c>
      <c r="S1876" s="156">
        <v>0</v>
      </c>
      <c r="T1876" s="156">
        <v>0</v>
      </c>
      <c r="U1876" s="156">
        <v>0</v>
      </c>
      <c r="V1876" s="157">
        <v>0</v>
      </c>
      <c r="W1876" s="158">
        <v>47</v>
      </c>
      <c r="X1876" s="159">
        <v>1</v>
      </c>
      <c r="Y1876" s="160">
        <v>1</v>
      </c>
      <c r="Z1876" s="161">
        <v>18.584583333333331</v>
      </c>
      <c r="AA1876" s="155" t="s">
        <v>1804</v>
      </c>
      <c r="AB1876" s="162" t="s">
        <v>1805</v>
      </c>
      <c r="AC1876" s="163">
        <v>92.75</v>
      </c>
      <c r="AD1876" s="164">
        <v>243.58</v>
      </c>
      <c r="AE1876" s="163" t="s">
        <v>56</v>
      </c>
      <c r="AF1876" s="164" t="s">
        <v>56</v>
      </c>
      <c r="AG1876" s="165">
        <f t="shared" si="526"/>
        <v>40359.600000000006</v>
      </c>
      <c r="AH1876" s="166" t="s">
        <v>81</v>
      </c>
      <c r="AI1876" s="167"/>
      <c r="AJ1876" s="168"/>
      <c r="AK1876" s="169"/>
      <c r="AL1876" s="170"/>
      <c r="AM1876" s="171"/>
      <c r="AN1876" s="172"/>
      <c r="AO1876" s="173">
        <f t="shared" si="527"/>
        <v>0</v>
      </c>
      <c r="AP1876" s="174" t="s">
        <v>1685</v>
      </c>
      <c r="AQ1876" s="175" t="str" cm="1">
        <f t="array" ref="AQ1876">_xlfn.IFS(OR($G1876="公衆街路灯A",$G1876="定額電灯"),$G1876&amp;AP1876,COUNTIF(G1876,"*従量電灯*"),G1876,1,"-")</f>
        <v>公衆街路灯Aﾌﾟﾙﾀﾞｳﾝ選択</v>
      </c>
      <c r="AR1876" s="176" t="str" cm="1">
        <f t="array" ref="AR1876">_xlfn.IFS($AN1876=0,"-",OR($AH1876="対象外",$AH1876="-"),"-",OR($G1876="公衆街路灯A",$G1876="定額電灯"),_xlfn.XLOOKUP($AQ1876,削除禁止_電灯料金!$B:$B,削除禁止_電灯料金!$E:$E,0),1,"-")</f>
        <v>-</v>
      </c>
      <c r="AS1876" s="177" t="str" cm="1">
        <f t="array" ref="AS1876">_xlfn.IFS($AR1876="-","-",OR($G1876="公衆街路灯A",$G1876="定額電灯"),_xlfn.XLOOKUP(AQ1876,削除禁止_電灯料金!$B:$B,削除禁止_電灯料金!$D:$D,0),1,"-")</f>
        <v>-</v>
      </c>
      <c r="AT1876" s="176" t="str">
        <f>IFERROR(IF(OR($G1876="公衆街路灯A",$G1876="定額電灯"),"-",ROUND((_xlfn.XLOOKUP($AQ1876,削除禁止_電灯料金!$B:$B,削除禁止_電灯料金!$E:$E)*AM1876/1000*$K1876*$L1876/12),2)),"-")</f>
        <v>-</v>
      </c>
      <c r="AU1876" s="177" t="str">
        <f>IFERROR(IF(OR($G1876="公衆街路灯A",$G1876="定額電灯"),"-",ROUND((AM1876/1000*$K1876*$L1876/12)*_xlfn.XLOOKUP($A1876,削除禁止_電灯料金!K:K,削除禁止_電灯料金!M:M,"-"),2)),"-")</f>
        <v>-</v>
      </c>
      <c r="AV1876" s="178">
        <f>IFERROR(IF(OR($G1876="公衆街路灯A",$G1876="定額電灯"),ROUND((((AR1876+AS1876)*AN1876))*12*_xlfn.XLOOKUP($A1876,削除禁止_電灯料金!K:K,削除禁止_電灯料金!N:N),0),ROUND((AT1876+AU1876)*AN1876*12*_xlfn.XLOOKUP($A1876,削除禁止_電灯料金!K:K,削除禁止_電灯料金!N:N),0)),0)</f>
        <v>0</v>
      </c>
      <c r="AW1876" s="145"/>
    </row>
    <row r="1877" spans="1:49" ht="30" customHeight="1">
      <c r="A1877" s="1">
        <v>39</v>
      </c>
      <c r="B1877" s="319" t="s">
        <v>1788</v>
      </c>
      <c r="C1877" s="42"/>
      <c r="D1877" s="146" t="s">
        <v>1797</v>
      </c>
      <c r="E1877" s="147" t="s">
        <v>1716</v>
      </c>
      <c r="F1877" s="148" t="s">
        <v>1809</v>
      </c>
      <c r="G1877" s="148" t="s">
        <v>1681</v>
      </c>
      <c r="H1877" s="149"/>
      <c r="I1877" s="150"/>
      <c r="J1877" s="151" t="s">
        <v>213</v>
      </c>
      <c r="K1877" s="213">
        <v>13</v>
      </c>
      <c r="L1877" s="214">
        <v>365</v>
      </c>
      <c r="M1877" s="154" t="s">
        <v>1301</v>
      </c>
      <c r="N1877" s="119" t="s">
        <v>615</v>
      </c>
      <c r="O1877" s="120">
        <v>1</v>
      </c>
      <c r="P1877" s="155" t="s">
        <v>294</v>
      </c>
      <c r="Q1877" s="155">
        <v>0</v>
      </c>
      <c r="R1877" s="155">
        <v>0</v>
      </c>
      <c r="S1877" s="156">
        <v>0</v>
      </c>
      <c r="T1877" s="156">
        <v>0</v>
      </c>
      <c r="U1877" s="156">
        <v>0</v>
      </c>
      <c r="V1877" s="157">
        <v>0</v>
      </c>
      <c r="W1877" s="158">
        <v>47</v>
      </c>
      <c r="X1877" s="159">
        <v>1</v>
      </c>
      <c r="Y1877" s="160">
        <v>1</v>
      </c>
      <c r="Z1877" s="161">
        <v>18.584583333333331</v>
      </c>
      <c r="AA1877" s="155" t="s">
        <v>1804</v>
      </c>
      <c r="AB1877" s="162" t="s">
        <v>1805</v>
      </c>
      <c r="AC1877" s="163">
        <v>92.75</v>
      </c>
      <c r="AD1877" s="164">
        <v>243.58</v>
      </c>
      <c r="AE1877" s="163" t="s">
        <v>56</v>
      </c>
      <c r="AF1877" s="164" t="s">
        <v>56</v>
      </c>
      <c r="AG1877" s="165">
        <f t="shared" si="526"/>
        <v>40359.600000000006</v>
      </c>
      <c r="AH1877" s="166" t="s">
        <v>81</v>
      </c>
      <c r="AI1877" s="167"/>
      <c r="AJ1877" s="168"/>
      <c r="AK1877" s="169"/>
      <c r="AL1877" s="170"/>
      <c r="AM1877" s="171"/>
      <c r="AN1877" s="172"/>
      <c r="AO1877" s="173">
        <f t="shared" si="527"/>
        <v>0</v>
      </c>
      <c r="AP1877" s="174" t="s">
        <v>1685</v>
      </c>
      <c r="AQ1877" s="175" t="str" cm="1">
        <f t="array" ref="AQ1877">_xlfn.IFS(OR($G1877="公衆街路灯A",$G1877="定額電灯"),$G1877&amp;AP1877,COUNTIF(G1877,"*従量電灯*"),G1877,1,"-")</f>
        <v>公衆街路灯Aﾌﾟﾙﾀﾞｳﾝ選択</v>
      </c>
      <c r="AR1877" s="176" t="str" cm="1">
        <f t="array" ref="AR1877">_xlfn.IFS($AN1877=0,"-",OR($AH1877="対象外",$AH1877="-"),"-",OR($G1877="公衆街路灯A",$G1877="定額電灯"),_xlfn.XLOOKUP($AQ1877,削除禁止_電灯料金!$B:$B,削除禁止_電灯料金!$E:$E,0),1,"-")</f>
        <v>-</v>
      </c>
      <c r="AS1877" s="177" t="str" cm="1">
        <f t="array" ref="AS1877">_xlfn.IFS($AR1877="-","-",OR($G1877="公衆街路灯A",$G1877="定額電灯"),_xlfn.XLOOKUP(AQ1877,削除禁止_電灯料金!$B:$B,削除禁止_電灯料金!$D:$D,0),1,"-")</f>
        <v>-</v>
      </c>
      <c r="AT1877" s="176" t="str">
        <f>IFERROR(IF(OR($G1877="公衆街路灯A",$G1877="定額電灯"),"-",ROUND((_xlfn.XLOOKUP($AQ1877,削除禁止_電灯料金!$B:$B,削除禁止_電灯料金!$E:$E)*AM1877/1000*$K1877*$L1877/12),2)),"-")</f>
        <v>-</v>
      </c>
      <c r="AU1877" s="177" t="str">
        <f>IFERROR(IF(OR($G1877="公衆街路灯A",$G1877="定額電灯"),"-",ROUND((AM1877/1000*$K1877*$L1877/12)*_xlfn.XLOOKUP($A1877,削除禁止_電灯料金!K:K,削除禁止_電灯料金!M:M,"-"),2)),"-")</f>
        <v>-</v>
      </c>
      <c r="AV1877" s="178">
        <f>IFERROR(IF(OR($G1877="公衆街路灯A",$G1877="定額電灯"),ROUND((((AR1877+AS1877)*AN1877))*12*_xlfn.XLOOKUP($A1877,削除禁止_電灯料金!K:K,削除禁止_電灯料金!N:N),0),ROUND((AT1877+AU1877)*AN1877*12*_xlfn.XLOOKUP($A1877,削除禁止_電灯料金!K:K,削除禁止_電灯料金!N:N),0)),0)</f>
        <v>0</v>
      </c>
      <c r="AW1877" s="145"/>
    </row>
    <row r="1878" spans="1:49" ht="30" customHeight="1">
      <c r="A1878" s="1">
        <v>39</v>
      </c>
      <c r="B1878" s="319" t="s">
        <v>1788</v>
      </c>
      <c r="C1878" s="42"/>
      <c r="D1878" s="146" t="s">
        <v>1797</v>
      </c>
      <c r="E1878" s="147" t="s">
        <v>1716</v>
      </c>
      <c r="F1878" s="148" t="s">
        <v>1810</v>
      </c>
      <c r="G1878" s="148" t="s">
        <v>1681</v>
      </c>
      <c r="H1878" s="149"/>
      <c r="I1878" s="150"/>
      <c r="J1878" s="151" t="s">
        <v>213</v>
      </c>
      <c r="K1878" s="213">
        <v>13</v>
      </c>
      <c r="L1878" s="214">
        <v>365</v>
      </c>
      <c r="M1878" s="154" t="s">
        <v>1301</v>
      </c>
      <c r="N1878" s="119" t="s">
        <v>615</v>
      </c>
      <c r="O1878" s="120">
        <v>1</v>
      </c>
      <c r="P1878" s="155" t="s">
        <v>294</v>
      </c>
      <c r="Q1878" s="155">
        <v>0</v>
      </c>
      <c r="R1878" s="155">
        <v>0</v>
      </c>
      <c r="S1878" s="156">
        <v>0</v>
      </c>
      <c r="T1878" s="156">
        <v>0</v>
      </c>
      <c r="U1878" s="156">
        <v>0</v>
      </c>
      <c r="V1878" s="157">
        <v>0</v>
      </c>
      <c r="W1878" s="158">
        <v>47</v>
      </c>
      <c r="X1878" s="159">
        <v>1</v>
      </c>
      <c r="Y1878" s="160">
        <v>1</v>
      </c>
      <c r="Z1878" s="161">
        <v>18.584583333333331</v>
      </c>
      <c r="AA1878" s="155" t="s">
        <v>1804</v>
      </c>
      <c r="AB1878" s="162" t="s">
        <v>1805</v>
      </c>
      <c r="AC1878" s="163">
        <v>92.75</v>
      </c>
      <c r="AD1878" s="164">
        <v>243.58</v>
      </c>
      <c r="AE1878" s="163" t="s">
        <v>56</v>
      </c>
      <c r="AF1878" s="164" t="s">
        <v>56</v>
      </c>
      <c r="AG1878" s="165">
        <f t="shared" si="526"/>
        <v>40359.600000000006</v>
      </c>
      <c r="AH1878" s="166" t="s">
        <v>81</v>
      </c>
      <c r="AI1878" s="167"/>
      <c r="AJ1878" s="168"/>
      <c r="AK1878" s="169"/>
      <c r="AL1878" s="170"/>
      <c r="AM1878" s="171"/>
      <c r="AN1878" s="172"/>
      <c r="AO1878" s="173">
        <f t="shared" si="527"/>
        <v>0</v>
      </c>
      <c r="AP1878" s="174" t="s">
        <v>1685</v>
      </c>
      <c r="AQ1878" s="175" t="str" cm="1">
        <f t="array" ref="AQ1878">_xlfn.IFS(OR($G1878="公衆街路灯A",$G1878="定額電灯"),$G1878&amp;AP1878,COUNTIF(G1878,"*従量電灯*"),G1878,1,"-")</f>
        <v>公衆街路灯Aﾌﾟﾙﾀﾞｳﾝ選択</v>
      </c>
      <c r="AR1878" s="176" t="str" cm="1">
        <f t="array" ref="AR1878">_xlfn.IFS($AN1878=0,"-",OR($AH1878="対象外",$AH1878="-"),"-",OR($G1878="公衆街路灯A",$G1878="定額電灯"),_xlfn.XLOOKUP($AQ1878,削除禁止_電灯料金!$B:$B,削除禁止_電灯料金!$E:$E,0),1,"-")</f>
        <v>-</v>
      </c>
      <c r="AS1878" s="177" t="str" cm="1">
        <f t="array" ref="AS1878">_xlfn.IFS($AR1878="-","-",OR($G1878="公衆街路灯A",$G1878="定額電灯"),_xlfn.XLOOKUP(AQ1878,削除禁止_電灯料金!$B:$B,削除禁止_電灯料金!$D:$D,0),1,"-")</f>
        <v>-</v>
      </c>
      <c r="AT1878" s="176" t="str">
        <f>IFERROR(IF(OR($G1878="公衆街路灯A",$G1878="定額電灯"),"-",ROUND((_xlfn.XLOOKUP($AQ1878,削除禁止_電灯料金!$B:$B,削除禁止_電灯料金!$E:$E)*AM1878/1000*$K1878*$L1878/12),2)),"-")</f>
        <v>-</v>
      </c>
      <c r="AU1878" s="177" t="str">
        <f>IFERROR(IF(OR($G1878="公衆街路灯A",$G1878="定額電灯"),"-",ROUND((AM1878/1000*$K1878*$L1878/12)*_xlfn.XLOOKUP($A1878,削除禁止_電灯料金!K:K,削除禁止_電灯料金!M:M,"-"),2)),"-")</f>
        <v>-</v>
      </c>
      <c r="AV1878" s="178">
        <f>IFERROR(IF(OR($G1878="公衆街路灯A",$G1878="定額電灯"),ROUND((((AR1878+AS1878)*AN1878))*12*_xlfn.XLOOKUP($A1878,削除禁止_電灯料金!K:K,削除禁止_電灯料金!N:N),0),ROUND((AT1878+AU1878)*AN1878*12*_xlfn.XLOOKUP($A1878,削除禁止_電灯料金!K:K,削除禁止_電灯料金!N:N),0)),0)</f>
        <v>0</v>
      </c>
      <c r="AW1878" s="145"/>
    </row>
    <row r="1879" spans="1:49" ht="30" customHeight="1">
      <c r="A1879" s="1">
        <v>39</v>
      </c>
      <c r="B1879" s="319" t="s">
        <v>1788</v>
      </c>
      <c r="C1879" s="42"/>
      <c r="D1879" s="146" t="s">
        <v>1797</v>
      </c>
      <c r="E1879" s="147" t="s">
        <v>1716</v>
      </c>
      <c r="F1879" s="148" t="s">
        <v>1811</v>
      </c>
      <c r="G1879" s="148" t="s">
        <v>1681</v>
      </c>
      <c r="H1879" s="149"/>
      <c r="I1879" s="150"/>
      <c r="J1879" s="151" t="s">
        <v>213</v>
      </c>
      <c r="K1879" s="213">
        <v>13</v>
      </c>
      <c r="L1879" s="214">
        <v>365</v>
      </c>
      <c r="M1879" s="154" t="s">
        <v>1301</v>
      </c>
      <c r="N1879" s="119" t="s">
        <v>615</v>
      </c>
      <c r="O1879" s="120">
        <v>1</v>
      </c>
      <c r="P1879" s="155" t="s">
        <v>294</v>
      </c>
      <c r="Q1879" s="155">
        <v>0</v>
      </c>
      <c r="R1879" s="155">
        <v>0</v>
      </c>
      <c r="S1879" s="156">
        <v>0</v>
      </c>
      <c r="T1879" s="156">
        <v>0</v>
      </c>
      <c r="U1879" s="156">
        <v>0</v>
      </c>
      <c r="V1879" s="157">
        <v>0</v>
      </c>
      <c r="W1879" s="158">
        <v>47</v>
      </c>
      <c r="X1879" s="159">
        <v>1</v>
      </c>
      <c r="Y1879" s="160">
        <v>1</v>
      </c>
      <c r="Z1879" s="161">
        <v>18.584583333333331</v>
      </c>
      <c r="AA1879" s="155" t="s">
        <v>1804</v>
      </c>
      <c r="AB1879" s="162" t="s">
        <v>1805</v>
      </c>
      <c r="AC1879" s="163">
        <v>92.75</v>
      </c>
      <c r="AD1879" s="164">
        <v>243.58</v>
      </c>
      <c r="AE1879" s="163" t="s">
        <v>56</v>
      </c>
      <c r="AF1879" s="164" t="s">
        <v>56</v>
      </c>
      <c r="AG1879" s="165">
        <f t="shared" si="526"/>
        <v>40359.600000000006</v>
      </c>
      <c r="AH1879" s="166" t="s">
        <v>81</v>
      </c>
      <c r="AI1879" s="167"/>
      <c r="AJ1879" s="168"/>
      <c r="AK1879" s="169"/>
      <c r="AL1879" s="170"/>
      <c r="AM1879" s="171"/>
      <c r="AN1879" s="172"/>
      <c r="AO1879" s="173">
        <f t="shared" si="527"/>
        <v>0</v>
      </c>
      <c r="AP1879" s="174" t="s">
        <v>1685</v>
      </c>
      <c r="AQ1879" s="175" t="str" cm="1">
        <f t="array" ref="AQ1879">_xlfn.IFS(OR($G1879="公衆街路灯A",$G1879="定額電灯"),$G1879&amp;AP1879,COUNTIF(G1879,"*従量電灯*"),G1879,1,"-")</f>
        <v>公衆街路灯Aﾌﾟﾙﾀﾞｳﾝ選択</v>
      </c>
      <c r="AR1879" s="176" t="str" cm="1">
        <f t="array" ref="AR1879">_xlfn.IFS($AN1879=0,"-",OR($AH1879="対象外",$AH1879="-"),"-",OR($G1879="公衆街路灯A",$G1879="定額電灯"),_xlfn.XLOOKUP($AQ1879,削除禁止_電灯料金!$B:$B,削除禁止_電灯料金!$E:$E,0),1,"-")</f>
        <v>-</v>
      </c>
      <c r="AS1879" s="177" t="str" cm="1">
        <f t="array" ref="AS1879">_xlfn.IFS($AR1879="-","-",OR($G1879="公衆街路灯A",$G1879="定額電灯"),_xlfn.XLOOKUP(AQ1879,削除禁止_電灯料金!$B:$B,削除禁止_電灯料金!$D:$D,0),1,"-")</f>
        <v>-</v>
      </c>
      <c r="AT1879" s="176" t="str">
        <f>IFERROR(IF(OR($G1879="公衆街路灯A",$G1879="定額電灯"),"-",ROUND((_xlfn.XLOOKUP($AQ1879,削除禁止_電灯料金!$B:$B,削除禁止_電灯料金!$E:$E)*AM1879/1000*$K1879*$L1879/12),2)),"-")</f>
        <v>-</v>
      </c>
      <c r="AU1879" s="177" t="str">
        <f>IFERROR(IF(OR($G1879="公衆街路灯A",$G1879="定額電灯"),"-",ROUND((AM1879/1000*$K1879*$L1879/12)*_xlfn.XLOOKUP($A1879,削除禁止_電灯料金!K:K,削除禁止_電灯料金!M:M,"-"),2)),"-")</f>
        <v>-</v>
      </c>
      <c r="AV1879" s="178">
        <f>IFERROR(IF(OR($G1879="公衆街路灯A",$G1879="定額電灯"),ROUND((((AR1879+AS1879)*AN1879))*12*_xlfn.XLOOKUP($A1879,削除禁止_電灯料金!K:K,削除禁止_電灯料金!N:N),0),ROUND((AT1879+AU1879)*AN1879*12*_xlfn.XLOOKUP($A1879,削除禁止_電灯料金!K:K,削除禁止_電灯料金!N:N),0)),0)</f>
        <v>0</v>
      </c>
      <c r="AW1879" s="145"/>
    </row>
    <row r="1880" spans="1:49" ht="30" customHeight="1">
      <c r="A1880" s="1">
        <v>39</v>
      </c>
      <c r="B1880" s="319" t="s">
        <v>1788</v>
      </c>
      <c r="C1880" s="42"/>
      <c r="D1880" s="146" t="s">
        <v>1797</v>
      </c>
      <c r="E1880" s="147" t="s">
        <v>1716</v>
      </c>
      <c r="F1880" s="148" t="s">
        <v>1812</v>
      </c>
      <c r="G1880" s="148" t="s">
        <v>1681</v>
      </c>
      <c r="H1880" s="149"/>
      <c r="I1880" s="150"/>
      <c r="J1880" s="151" t="s">
        <v>213</v>
      </c>
      <c r="K1880" s="213">
        <v>13</v>
      </c>
      <c r="L1880" s="214">
        <v>365</v>
      </c>
      <c r="M1880" s="154" t="s">
        <v>1301</v>
      </c>
      <c r="N1880" s="119" t="s">
        <v>615</v>
      </c>
      <c r="O1880" s="120">
        <v>1</v>
      </c>
      <c r="P1880" s="155" t="s">
        <v>294</v>
      </c>
      <c r="Q1880" s="155">
        <v>0</v>
      </c>
      <c r="R1880" s="155">
        <v>0</v>
      </c>
      <c r="S1880" s="156">
        <v>0</v>
      </c>
      <c r="T1880" s="156">
        <v>0</v>
      </c>
      <c r="U1880" s="156">
        <v>0</v>
      </c>
      <c r="V1880" s="157">
        <v>0</v>
      </c>
      <c r="W1880" s="158">
        <v>47</v>
      </c>
      <c r="X1880" s="159">
        <v>1</v>
      </c>
      <c r="Y1880" s="160">
        <v>1</v>
      </c>
      <c r="Z1880" s="161">
        <v>18.584583333333331</v>
      </c>
      <c r="AA1880" s="155" t="s">
        <v>1804</v>
      </c>
      <c r="AB1880" s="162" t="s">
        <v>1805</v>
      </c>
      <c r="AC1880" s="163">
        <v>92.75</v>
      </c>
      <c r="AD1880" s="164">
        <v>243.58</v>
      </c>
      <c r="AE1880" s="163" t="s">
        <v>56</v>
      </c>
      <c r="AF1880" s="164" t="s">
        <v>56</v>
      </c>
      <c r="AG1880" s="165">
        <f t="shared" si="526"/>
        <v>40359.600000000006</v>
      </c>
      <c r="AH1880" s="166" t="s">
        <v>81</v>
      </c>
      <c r="AI1880" s="167"/>
      <c r="AJ1880" s="168"/>
      <c r="AK1880" s="169"/>
      <c r="AL1880" s="170"/>
      <c r="AM1880" s="171"/>
      <c r="AN1880" s="172"/>
      <c r="AO1880" s="173">
        <f t="shared" si="527"/>
        <v>0</v>
      </c>
      <c r="AP1880" s="174" t="s">
        <v>1685</v>
      </c>
      <c r="AQ1880" s="175" t="str" cm="1">
        <f t="array" ref="AQ1880">_xlfn.IFS(OR($G1880="公衆街路灯A",$G1880="定額電灯"),$G1880&amp;AP1880,COUNTIF(G1880,"*従量電灯*"),G1880,1,"-")</f>
        <v>公衆街路灯Aﾌﾟﾙﾀﾞｳﾝ選択</v>
      </c>
      <c r="AR1880" s="176" t="str" cm="1">
        <f t="array" ref="AR1880">_xlfn.IFS($AN1880=0,"-",OR($AH1880="対象外",$AH1880="-"),"-",OR($G1880="公衆街路灯A",$G1880="定額電灯"),_xlfn.XLOOKUP($AQ1880,削除禁止_電灯料金!$B:$B,削除禁止_電灯料金!$E:$E,0),1,"-")</f>
        <v>-</v>
      </c>
      <c r="AS1880" s="177" t="str" cm="1">
        <f t="array" ref="AS1880">_xlfn.IFS($AR1880="-","-",OR($G1880="公衆街路灯A",$G1880="定額電灯"),_xlfn.XLOOKUP(AQ1880,削除禁止_電灯料金!$B:$B,削除禁止_電灯料金!$D:$D,0),1,"-")</f>
        <v>-</v>
      </c>
      <c r="AT1880" s="176" t="str">
        <f>IFERROR(IF(OR($G1880="公衆街路灯A",$G1880="定額電灯"),"-",ROUND((_xlfn.XLOOKUP($AQ1880,削除禁止_電灯料金!$B:$B,削除禁止_電灯料金!$E:$E)*AM1880/1000*$K1880*$L1880/12),2)),"-")</f>
        <v>-</v>
      </c>
      <c r="AU1880" s="177" t="str">
        <f>IFERROR(IF(OR($G1880="公衆街路灯A",$G1880="定額電灯"),"-",ROUND((AM1880/1000*$K1880*$L1880/12)*_xlfn.XLOOKUP($A1880,削除禁止_電灯料金!K:K,削除禁止_電灯料金!M:M,"-"),2)),"-")</f>
        <v>-</v>
      </c>
      <c r="AV1880" s="178">
        <f>IFERROR(IF(OR($G1880="公衆街路灯A",$G1880="定額電灯"),ROUND((((AR1880+AS1880)*AN1880))*12*_xlfn.XLOOKUP($A1880,削除禁止_電灯料金!K:K,削除禁止_電灯料金!N:N),0),ROUND((AT1880+AU1880)*AN1880*12*_xlfn.XLOOKUP($A1880,削除禁止_電灯料金!K:K,削除禁止_電灯料金!N:N),0)),0)</f>
        <v>0</v>
      </c>
      <c r="AW1880" s="145"/>
    </row>
    <row r="1881" spans="1:49" ht="30" customHeight="1">
      <c r="A1881" s="1">
        <v>39</v>
      </c>
      <c r="B1881" s="319" t="s">
        <v>1788</v>
      </c>
      <c r="C1881" s="42"/>
      <c r="D1881" s="146" t="s">
        <v>1797</v>
      </c>
      <c r="E1881" s="147" t="s">
        <v>1716</v>
      </c>
      <c r="F1881" s="148" t="s">
        <v>1813</v>
      </c>
      <c r="G1881" s="148" t="s">
        <v>1681</v>
      </c>
      <c r="H1881" s="149"/>
      <c r="I1881" s="150"/>
      <c r="J1881" s="151" t="s">
        <v>213</v>
      </c>
      <c r="K1881" s="213">
        <v>13</v>
      </c>
      <c r="L1881" s="214">
        <v>365</v>
      </c>
      <c r="M1881" s="154" t="s">
        <v>1301</v>
      </c>
      <c r="N1881" s="119" t="s">
        <v>615</v>
      </c>
      <c r="O1881" s="120">
        <v>1</v>
      </c>
      <c r="P1881" s="155" t="s">
        <v>294</v>
      </c>
      <c r="Q1881" s="155">
        <v>0</v>
      </c>
      <c r="R1881" s="155">
        <v>0</v>
      </c>
      <c r="S1881" s="156">
        <v>0</v>
      </c>
      <c r="T1881" s="156">
        <v>0</v>
      </c>
      <c r="U1881" s="156">
        <v>0</v>
      </c>
      <c r="V1881" s="157">
        <v>0</v>
      </c>
      <c r="W1881" s="158">
        <v>47</v>
      </c>
      <c r="X1881" s="159">
        <v>1</v>
      </c>
      <c r="Y1881" s="160">
        <v>1</v>
      </c>
      <c r="Z1881" s="161">
        <v>18.584583333333331</v>
      </c>
      <c r="AA1881" s="155" t="s">
        <v>1804</v>
      </c>
      <c r="AB1881" s="162" t="s">
        <v>1805</v>
      </c>
      <c r="AC1881" s="163">
        <v>92.75</v>
      </c>
      <c r="AD1881" s="164">
        <v>243.58</v>
      </c>
      <c r="AE1881" s="163" t="s">
        <v>56</v>
      </c>
      <c r="AF1881" s="164" t="s">
        <v>56</v>
      </c>
      <c r="AG1881" s="165">
        <f t="shared" ref="AG1881:AG1886" si="528">(AC1881+AD1881)*120</f>
        <v>40359.600000000006</v>
      </c>
      <c r="AH1881" s="166" t="s">
        <v>81</v>
      </c>
      <c r="AI1881" s="167"/>
      <c r="AJ1881" s="168"/>
      <c r="AK1881" s="169"/>
      <c r="AL1881" s="170"/>
      <c r="AM1881" s="171"/>
      <c r="AN1881" s="172"/>
      <c r="AO1881" s="173">
        <f t="shared" si="527"/>
        <v>0</v>
      </c>
      <c r="AP1881" s="174" t="s">
        <v>1685</v>
      </c>
      <c r="AQ1881" s="175" t="str" cm="1">
        <f t="array" ref="AQ1881">_xlfn.IFS(OR($G1881="公衆街路灯A",$G1881="定額電灯"),$G1881&amp;AP1881,COUNTIF(G1881,"*従量電灯*"),G1881,1,"-")</f>
        <v>公衆街路灯Aﾌﾟﾙﾀﾞｳﾝ選択</v>
      </c>
      <c r="AR1881" s="176" t="str" cm="1">
        <f t="array" ref="AR1881">_xlfn.IFS($AN1881=0,"-",OR($AH1881="対象外",$AH1881="-"),"-",OR($G1881="公衆街路灯A",$G1881="定額電灯"),_xlfn.XLOOKUP($AQ1881,削除禁止_電灯料金!$B:$B,削除禁止_電灯料金!$E:$E,0),1,"-")</f>
        <v>-</v>
      </c>
      <c r="AS1881" s="177" t="str" cm="1">
        <f t="array" ref="AS1881">_xlfn.IFS($AR1881="-","-",OR($G1881="公衆街路灯A",$G1881="定額電灯"),_xlfn.XLOOKUP(AQ1881,削除禁止_電灯料金!$B:$B,削除禁止_電灯料金!$D:$D,0),1,"-")</f>
        <v>-</v>
      </c>
      <c r="AT1881" s="176" t="str">
        <f>IFERROR(IF(OR($G1881="公衆街路灯A",$G1881="定額電灯"),"-",ROUND((_xlfn.XLOOKUP($AQ1881,削除禁止_電灯料金!$B:$B,削除禁止_電灯料金!$E:$E)*AM1881/1000*$K1881*$L1881/12),2)),"-")</f>
        <v>-</v>
      </c>
      <c r="AU1881" s="177" t="str">
        <f>IFERROR(IF(OR($G1881="公衆街路灯A",$G1881="定額電灯"),"-",ROUND((AM1881/1000*$K1881*$L1881/12)*_xlfn.XLOOKUP($A1881,削除禁止_電灯料金!K:K,削除禁止_電灯料金!M:M,"-"),2)),"-")</f>
        <v>-</v>
      </c>
      <c r="AV1881" s="178">
        <f>IFERROR(IF(OR($G1881="公衆街路灯A",$G1881="定額電灯"),ROUND((((AR1881+AS1881)*AN1881))*12*_xlfn.XLOOKUP($A1881,削除禁止_電灯料金!K:K,削除禁止_電灯料金!N:N),0),ROUND((AT1881+AU1881)*AN1881*12*_xlfn.XLOOKUP($A1881,削除禁止_電灯料金!K:K,削除禁止_電灯料金!N:N),0)),0)</f>
        <v>0</v>
      </c>
      <c r="AW1881" s="145"/>
    </row>
    <row r="1882" spans="1:49" ht="30" customHeight="1">
      <c r="A1882" s="1">
        <v>39</v>
      </c>
      <c r="B1882" s="319" t="s">
        <v>1788</v>
      </c>
      <c r="C1882" s="42"/>
      <c r="D1882" s="146" t="s">
        <v>1797</v>
      </c>
      <c r="E1882" s="147" t="s">
        <v>1716</v>
      </c>
      <c r="F1882" s="148" t="s">
        <v>1814</v>
      </c>
      <c r="G1882" s="148" t="s">
        <v>1681</v>
      </c>
      <c r="H1882" s="149"/>
      <c r="I1882" s="150"/>
      <c r="J1882" s="151" t="s">
        <v>213</v>
      </c>
      <c r="K1882" s="213">
        <v>13</v>
      </c>
      <c r="L1882" s="214">
        <v>365</v>
      </c>
      <c r="M1882" s="154" t="s">
        <v>1301</v>
      </c>
      <c r="N1882" s="119" t="s">
        <v>615</v>
      </c>
      <c r="O1882" s="120">
        <v>1</v>
      </c>
      <c r="P1882" s="155" t="s">
        <v>294</v>
      </c>
      <c r="Q1882" s="155">
        <v>0</v>
      </c>
      <c r="R1882" s="155">
        <v>0</v>
      </c>
      <c r="S1882" s="156">
        <v>0</v>
      </c>
      <c r="T1882" s="156">
        <v>0</v>
      </c>
      <c r="U1882" s="156">
        <v>0</v>
      </c>
      <c r="V1882" s="157">
        <v>0</v>
      </c>
      <c r="W1882" s="158">
        <v>47</v>
      </c>
      <c r="X1882" s="159">
        <v>1</v>
      </c>
      <c r="Y1882" s="160">
        <v>1</v>
      </c>
      <c r="Z1882" s="161">
        <v>18.584583333333331</v>
      </c>
      <c r="AA1882" s="155" t="s">
        <v>1804</v>
      </c>
      <c r="AB1882" s="162" t="s">
        <v>1805</v>
      </c>
      <c r="AC1882" s="163">
        <v>92.75</v>
      </c>
      <c r="AD1882" s="164">
        <v>243.58</v>
      </c>
      <c r="AE1882" s="163" t="s">
        <v>56</v>
      </c>
      <c r="AF1882" s="164" t="s">
        <v>56</v>
      </c>
      <c r="AG1882" s="165">
        <f t="shared" si="528"/>
        <v>40359.600000000006</v>
      </c>
      <c r="AH1882" s="166" t="s">
        <v>81</v>
      </c>
      <c r="AI1882" s="167"/>
      <c r="AJ1882" s="168"/>
      <c r="AK1882" s="169"/>
      <c r="AL1882" s="170"/>
      <c r="AM1882" s="171"/>
      <c r="AN1882" s="172"/>
      <c r="AO1882" s="173">
        <f t="shared" si="527"/>
        <v>0</v>
      </c>
      <c r="AP1882" s="174" t="s">
        <v>1685</v>
      </c>
      <c r="AQ1882" s="175" t="str" cm="1">
        <f t="array" ref="AQ1882">_xlfn.IFS(OR($G1882="公衆街路灯A",$G1882="定額電灯"),$G1882&amp;AP1882,COUNTIF(G1882,"*従量電灯*"),G1882,1,"-")</f>
        <v>公衆街路灯Aﾌﾟﾙﾀﾞｳﾝ選択</v>
      </c>
      <c r="AR1882" s="176" t="str" cm="1">
        <f t="array" ref="AR1882">_xlfn.IFS($AN1882=0,"-",OR($AH1882="対象外",$AH1882="-"),"-",OR($G1882="公衆街路灯A",$G1882="定額電灯"),_xlfn.XLOOKUP($AQ1882,削除禁止_電灯料金!$B:$B,削除禁止_電灯料金!$E:$E,0),1,"-")</f>
        <v>-</v>
      </c>
      <c r="AS1882" s="177" t="str" cm="1">
        <f t="array" ref="AS1882">_xlfn.IFS($AR1882="-","-",OR($G1882="公衆街路灯A",$G1882="定額電灯"),_xlfn.XLOOKUP(AQ1882,削除禁止_電灯料金!$B:$B,削除禁止_電灯料金!$D:$D,0),1,"-")</f>
        <v>-</v>
      </c>
      <c r="AT1882" s="176" t="str">
        <f>IFERROR(IF(OR($G1882="公衆街路灯A",$G1882="定額電灯"),"-",ROUND((_xlfn.XLOOKUP($AQ1882,削除禁止_電灯料金!$B:$B,削除禁止_電灯料金!$E:$E)*AM1882/1000*$K1882*$L1882/12),2)),"-")</f>
        <v>-</v>
      </c>
      <c r="AU1882" s="177" t="str">
        <f>IFERROR(IF(OR($G1882="公衆街路灯A",$G1882="定額電灯"),"-",ROUND((AM1882/1000*$K1882*$L1882/12)*_xlfn.XLOOKUP($A1882,削除禁止_電灯料金!K:K,削除禁止_電灯料金!M:M,"-"),2)),"-")</f>
        <v>-</v>
      </c>
      <c r="AV1882" s="178">
        <f>IFERROR(IF(OR($G1882="公衆街路灯A",$G1882="定額電灯"),ROUND((((AR1882+AS1882)*AN1882))*12*_xlfn.XLOOKUP($A1882,削除禁止_電灯料金!K:K,削除禁止_電灯料金!N:N),0),ROUND((AT1882+AU1882)*AN1882*12*_xlfn.XLOOKUP($A1882,削除禁止_電灯料金!K:K,削除禁止_電灯料金!N:N),0)),0)</f>
        <v>0</v>
      </c>
      <c r="AW1882" s="145"/>
    </row>
    <row r="1883" spans="1:49" ht="30" customHeight="1">
      <c r="A1883" s="1">
        <v>39</v>
      </c>
      <c r="B1883" s="319" t="s">
        <v>1788</v>
      </c>
      <c r="C1883" s="42"/>
      <c r="D1883" s="146" t="s">
        <v>1797</v>
      </c>
      <c r="E1883" s="147" t="s">
        <v>1716</v>
      </c>
      <c r="F1883" s="148" t="s">
        <v>1815</v>
      </c>
      <c r="G1883" s="148" t="s">
        <v>1681</v>
      </c>
      <c r="H1883" s="149"/>
      <c r="I1883" s="150"/>
      <c r="J1883" s="151" t="s">
        <v>213</v>
      </c>
      <c r="K1883" s="213">
        <v>13</v>
      </c>
      <c r="L1883" s="214">
        <v>365</v>
      </c>
      <c r="M1883" s="154" t="s">
        <v>1301</v>
      </c>
      <c r="N1883" s="119" t="s">
        <v>615</v>
      </c>
      <c r="O1883" s="120">
        <v>1</v>
      </c>
      <c r="P1883" s="155" t="s">
        <v>294</v>
      </c>
      <c r="Q1883" s="155">
        <v>0</v>
      </c>
      <c r="R1883" s="155">
        <v>0</v>
      </c>
      <c r="S1883" s="156">
        <v>0</v>
      </c>
      <c r="T1883" s="156">
        <v>0</v>
      </c>
      <c r="U1883" s="156">
        <v>0</v>
      </c>
      <c r="V1883" s="157">
        <v>0</v>
      </c>
      <c r="W1883" s="158">
        <v>47</v>
      </c>
      <c r="X1883" s="159">
        <v>1</v>
      </c>
      <c r="Y1883" s="160">
        <v>1</v>
      </c>
      <c r="Z1883" s="161">
        <v>18.584583333333331</v>
      </c>
      <c r="AA1883" s="155" t="s">
        <v>1804</v>
      </c>
      <c r="AB1883" s="162" t="s">
        <v>1805</v>
      </c>
      <c r="AC1883" s="163">
        <v>92.75</v>
      </c>
      <c r="AD1883" s="164">
        <v>243.58</v>
      </c>
      <c r="AE1883" s="163" t="s">
        <v>56</v>
      </c>
      <c r="AF1883" s="164" t="s">
        <v>56</v>
      </c>
      <c r="AG1883" s="165">
        <f t="shared" si="528"/>
        <v>40359.600000000006</v>
      </c>
      <c r="AH1883" s="166" t="s">
        <v>81</v>
      </c>
      <c r="AI1883" s="167"/>
      <c r="AJ1883" s="168"/>
      <c r="AK1883" s="169"/>
      <c r="AL1883" s="170"/>
      <c r="AM1883" s="171"/>
      <c r="AN1883" s="172"/>
      <c r="AO1883" s="173">
        <f t="shared" si="527"/>
        <v>0</v>
      </c>
      <c r="AP1883" s="174" t="s">
        <v>1685</v>
      </c>
      <c r="AQ1883" s="175" t="str" cm="1">
        <f t="array" ref="AQ1883">_xlfn.IFS(OR($G1883="公衆街路灯A",$G1883="定額電灯"),$G1883&amp;AP1883,COUNTIF(G1883,"*従量電灯*"),G1883,1,"-")</f>
        <v>公衆街路灯Aﾌﾟﾙﾀﾞｳﾝ選択</v>
      </c>
      <c r="AR1883" s="176" t="str" cm="1">
        <f t="array" ref="AR1883">_xlfn.IFS($AN1883=0,"-",OR($AH1883="対象外",$AH1883="-"),"-",OR($G1883="公衆街路灯A",$G1883="定額電灯"),_xlfn.XLOOKUP($AQ1883,削除禁止_電灯料金!$B:$B,削除禁止_電灯料金!$E:$E,0),1,"-")</f>
        <v>-</v>
      </c>
      <c r="AS1883" s="177" t="str" cm="1">
        <f t="array" ref="AS1883">_xlfn.IFS($AR1883="-","-",OR($G1883="公衆街路灯A",$G1883="定額電灯"),_xlfn.XLOOKUP(AQ1883,削除禁止_電灯料金!$B:$B,削除禁止_電灯料金!$D:$D,0),1,"-")</f>
        <v>-</v>
      </c>
      <c r="AT1883" s="176" t="str">
        <f>IFERROR(IF(OR($G1883="公衆街路灯A",$G1883="定額電灯"),"-",ROUND((_xlfn.XLOOKUP($AQ1883,削除禁止_電灯料金!$B:$B,削除禁止_電灯料金!$E:$E)*AM1883/1000*$K1883*$L1883/12),2)),"-")</f>
        <v>-</v>
      </c>
      <c r="AU1883" s="177" t="str">
        <f>IFERROR(IF(OR($G1883="公衆街路灯A",$G1883="定額電灯"),"-",ROUND((AM1883/1000*$K1883*$L1883/12)*_xlfn.XLOOKUP($A1883,削除禁止_電灯料金!K:K,削除禁止_電灯料金!M:M,"-"),2)),"-")</f>
        <v>-</v>
      </c>
      <c r="AV1883" s="178">
        <f>IFERROR(IF(OR($G1883="公衆街路灯A",$G1883="定額電灯"),ROUND((((AR1883+AS1883)*AN1883))*12*_xlfn.XLOOKUP($A1883,削除禁止_電灯料金!K:K,削除禁止_電灯料金!N:N),0),ROUND((AT1883+AU1883)*AN1883*12*_xlfn.XLOOKUP($A1883,削除禁止_電灯料金!K:K,削除禁止_電灯料金!N:N),0)),0)</f>
        <v>0</v>
      </c>
      <c r="AW1883" s="145"/>
    </row>
    <row r="1884" spans="1:49" ht="30" customHeight="1">
      <c r="A1884" s="1">
        <v>39</v>
      </c>
      <c r="B1884" s="319" t="s">
        <v>1788</v>
      </c>
      <c r="C1884" s="42"/>
      <c r="D1884" s="146" t="s">
        <v>1797</v>
      </c>
      <c r="E1884" s="147" t="s">
        <v>1716</v>
      </c>
      <c r="F1884" s="148" t="s">
        <v>1816</v>
      </c>
      <c r="G1884" s="148" t="s">
        <v>1681</v>
      </c>
      <c r="H1884" s="149"/>
      <c r="I1884" s="150"/>
      <c r="J1884" s="151" t="s">
        <v>213</v>
      </c>
      <c r="K1884" s="213">
        <v>13</v>
      </c>
      <c r="L1884" s="214">
        <v>365</v>
      </c>
      <c r="M1884" s="154" t="s">
        <v>1301</v>
      </c>
      <c r="N1884" s="119" t="s">
        <v>615</v>
      </c>
      <c r="O1884" s="120">
        <v>1</v>
      </c>
      <c r="P1884" s="155" t="s">
        <v>294</v>
      </c>
      <c r="Q1884" s="155">
        <v>0</v>
      </c>
      <c r="R1884" s="155">
        <v>0</v>
      </c>
      <c r="S1884" s="156">
        <v>0</v>
      </c>
      <c r="T1884" s="156">
        <v>0</v>
      </c>
      <c r="U1884" s="156">
        <v>0</v>
      </c>
      <c r="V1884" s="157">
        <v>0</v>
      </c>
      <c r="W1884" s="158">
        <v>47</v>
      </c>
      <c r="X1884" s="159">
        <v>1</v>
      </c>
      <c r="Y1884" s="160">
        <v>1</v>
      </c>
      <c r="Z1884" s="161">
        <v>18.584583333333331</v>
      </c>
      <c r="AA1884" s="155" t="s">
        <v>1804</v>
      </c>
      <c r="AB1884" s="162" t="s">
        <v>1805</v>
      </c>
      <c r="AC1884" s="163">
        <v>92.75</v>
      </c>
      <c r="AD1884" s="164">
        <v>243.58</v>
      </c>
      <c r="AE1884" s="163" t="s">
        <v>56</v>
      </c>
      <c r="AF1884" s="164" t="s">
        <v>56</v>
      </c>
      <c r="AG1884" s="165">
        <f t="shared" si="528"/>
        <v>40359.600000000006</v>
      </c>
      <c r="AH1884" s="166" t="s">
        <v>81</v>
      </c>
      <c r="AI1884" s="167"/>
      <c r="AJ1884" s="168"/>
      <c r="AK1884" s="169"/>
      <c r="AL1884" s="170"/>
      <c r="AM1884" s="171"/>
      <c r="AN1884" s="172"/>
      <c r="AO1884" s="173">
        <f t="shared" si="527"/>
        <v>0</v>
      </c>
      <c r="AP1884" s="174" t="s">
        <v>1685</v>
      </c>
      <c r="AQ1884" s="175" t="str" cm="1">
        <f t="array" ref="AQ1884">_xlfn.IFS(OR($G1884="公衆街路灯A",$G1884="定額電灯"),$G1884&amp;AP1884,COUNTIF(G1884,"*従量電灯*"),G1884,1,"-")</f>
        <v>公衆街路灯Aﾌﾟﾙﾀﾞｳﾝ選択</v>
      </c>
      <c r="AR1884" s="176" t="str" cm="1">
        <f t="array" ref="AR1884">_xlfn.IFS($AN1884=0,"-",OR($AH1884="対象外",$AH1884="-"),"-",OR($G1884="公衆街路灯A",$G1884="定額電灯"),_xlfn.XLOOKUP($AQ1884,削除禁止_電灯料金!$B:$B,削除禁止_電灯料金!$E:$E,0),1,"-")</f>
        <v>-</v>
      </c>
      <c r="AS1884" s="177" t="str" cm="1">
        <f t="array" ref="AS1884">_xlfn.IFS($AR1884="-","-",OR($G1884="公衆街路灯A",$G1884="定額電灯"),_xlfn.XLOOKUP(AQ1884,削除禁止_電灯料金!$B:$B,削除禁止_電灯料金!$D:$D,0),1,"-")</f>
        <v>-</v>
      </c>
      <c r="AT1884" s="176" t="str">
        <f>IFERROR(IF(OR($G1884="公衆街路灯A",$G1884="定額電灯"),"-",ROUND((_xlfn.XLOOKUP($AQ1884,削除禁止_電灯料金!$B:$B,削除禁止_電灯料金!$E:$E)*AM1884/1000*$K1884*$L1884/12),2)),"-")</f>
        <v>-</v>
      </c>
      <c r="AU1884" s="177" t="str">
        <f>IFERROR(IF(OR($G1884="公衆街路灯A",$G1884="定額電灯"),"-",ROUND((AM1884/1000*$K1884*$L1884/12)*_xlfn.XLOOKUP($A1884,削除禁止_電灯料金!K:K,削除禁止_電灯料金!M:M,"-"),2)),"-")</f>
        <v>-</v>
      </c>
      <c r="AV1884" s="178">
        <f>IFERROR(IF(OR($G1884="公衆街路灯A",$G1884="定額電灯"),ROUND((((AR1884+AS1884)*AN1884))*12*_xlfn.XLOOKUP($A1884,削除禁止_電灯料金!K:K,削除禁止_電灯料金!N:N),0),ROUND((AT1884+AU1884)*AN1884*12*_xlfn.XLOOKUP($A1884,削除禁止_電灯料金!K:K,削除禁止_電灯料金!N:N),0)),0)</f>
        <v>0</v>
      </c>
      <c r="AW1884" s="145"/>
    </row>
    <row r="1885" spans="1:49" ht="30" customHeight="1">
      <c r="A1885" s="1">
        <v>39</v>
      </c>
      <c r="B1885" s="319" t="s">
        <v>1788</v>
      </c>
      <c r="C1885" s="42"/>
      <c r="D1885" s="146" t="s">
        <v>1797</v>
      </c>
      <c r="E1885" s="147" t="s">
        <v>1716</v>
      </c>
      <c r="F1885" s="148" t="s">
        <v>1817</v>
      </c>
      <c r="G1885" s="148" t="s">
        <v>1681</v>
      </c>
      <c r="H1885" s="149"/>
      <c r="I1885" s="150"/>
      <c r="J1885" s="151" t="s">
        <v>213</v>
      </c>
      <c r="K1885" s="213">
        <v>13</v>
      </c>
      <c r="L1885" s="214">
        <v>365</v>
      </c>
      <c r="M1885" s="154" t="s">
        <v>1301</v>
      </c>
      <c r="N1885" s="119" t="s">
        <v>615</v>
      </c>
      <c r="O1885" s="120">
        <v>1</v>
      </c>
      <c r="P1885" s="155" t="s">
        <v>294</v>
      </c>
      <c r="Q1885" s="155">
        <v>0</v>
      </c>
      <c r="R1885" s="155">
        <v>0</v>
      </c>
      <c r="S1885" s="156">
        <v>0</v>
      </c>
      <c r="T1885" s="156">
        <v>0</v>
      </c>
      <c r="U1885" s="156">
        <v>0</v>
      </c>
      <c r="V1885" s="157">
        <v>0</v>
      </c>
      <c r="W1885" s="158">
        <v>47</v>
      </c>
      <c r="X1885" s="159">
        <v>1</v>
      </c>
      <c r="Y1885" s="160">
        <v>1</v>
      </c>
      <c r="Z1885" s="161">
        <v>18.584583333333331</v>
      </c>
      <c r="AA1885" s="155" t="s">
        <v>1804</v>
      </c>
      <c r="AB1885" s="162" t="s">
        <v>1805</v>
      </c>
      <c r="AC1885" s="163">
        <v>92.75</v>
      </c>
      <c r="AD1885" s="164">
        <v>243.58</v>
      </c>
      <c r="AE1885" s="163" t="s">
        <v>56</v>
      </c>
      <c r="AF1885" s="164" t="s">
        <v>56</v>
      </c>
      <c r="AG1885" s="165">
        <f t="shared" si="528"/>
        <v>40359.600000000006</v>
      </c>
      <c r="AH1885" s="166" t="s">
        <v>81</v>
      </c>
      <c r="AI1885" s="167"/>
      <c r="AJ1885" s="168"/>
      <c r="AK1885" s="169"/>
      <c r="AL1885" s="170"/>
      <c r="AM1885" s="171"/>
      <c r="AN1885" s="172"/>
      <c r="AO1885" s="173">
        <f t="shared" si="527"/>
        <v>0</v>
      </c>
      <c r="AP1885" s="174" t="s">
        <v>1685</v>
      </c>
      <c r="AQ1885" s="175" t="str" cm="1">
        <f t="array" ref="AQ1885">_xlfn.IFS(OR($G1885="公衆街路灯A",$G1885="定額電灯"),$G1885&amp;AP1885,COUNTIF(G1885,"*従量電灯*"),G1885,1,"-")</f>
        <v>公衆街路灯Aﾌﾟﾙﾀﾞｳﾝ選択</v>
      </c>
      <c r="AR1885" s="176" t="str" cm="1">
        <f t="array" ref="AR1885">_xlfn.IFS($AN1885=0,"-",OR($AH1885="対象外",$AH1885="-"),"-",OR($G1885="公衆街路灯A",$G1885="定額電灯"),_xlfn.XLOOKUP($AQ1885,削除禁止_電灯料金!$B:$B,削除禁止_電灯料金!$E:$E,0),1,"-")</f>
        <v>-</v>
      </c>
      <c r="AS1885" s="177" t="str" cm="1">
        <f t="array" ref="AS1885">_xlfn.IFS($AR1885="-","-",OR($G1885="公衆街路灯A",$G1885="定額電灯"),_xlfn.XLOOKUP(AQ1885,削除禁止_電灯料金!$B:$B,削除禁止_電灯料金!$D:$D,0),1,"-")</f>
        <v>-</v>
      </c>
      <c r="AT1885" s="176" t="str">
        <f>IFERROR(IF(OR($G1885="公衆街路灯A",$G1885="定額電灯"),"-",ROUND((_xlfn.XLOOKUP($AQ1885,削除禁止_電灯料金!$B:$B,削除禁止_電灯料金!$E:$E)*AM1885/1000*$K1885*$L1885/12),2)),"-")</f>
        <v>-</v>
      </c>
      <c r="AU1885" s="177" t="str">
        <f>IFERROR(IF(OR($G1885="公衆街路灯A",$G1885="定額電灯"),"-",ROUND((AM1885/1000*$K1885*$L1885/12)*_xlfn.XLOOKUP($A1885,削除禁止_電灯料金!K:K,削除禁止_電灯料金!M:M,"-"),2)),"-")</f>
        <v>-</v>
      </c>
      <c r="AV1885" s="178">
        <f>IFERROR(IF(OR($G1885="公衆街路灯A",$G1885="定額電灯"),ROUND((((AR1885+AS1885)*AN1885))*12*_xlfn.XLOOKUP($A1885,削除禁止_電灯料金!K:K,削除禁止_電灯料金!N:N),0),ROUND((AT1885+AU1885)*AN1885*12*_xlfn.XLOOKUP($A1885,削除禁止_電灯料金!K:K,削除禁止_電灯料金!N:N),0)),0)</f>
        <v>0</v>
      </c>
      <c r="AW1885" s="145"/>
    </row>
    <row r="1886" spans="1:49" ht="30" customHeight="1">
      <c r="A1886" s="1">
        <v>39</v>
      </c>
      <c r="B1886" s="319" t="s">
        <v>1788</v>
      </c>
      <c r="C1886" s="42"/>
      <c r="D1886" s="146" t="s">
        <v>1797</v>
      </c>
      <c r="E1886" s="147" t="s">
        <v>1716</v>
      </c>
      <c r="F1886" s="148" t="s">
        <v>1818</v>
      </c>
      <c r="G1886" s="148" t="s">
        <v>1681</v>
      </c>
      <c r="H1886" s="149"/>
      <c r="I1886" s="150"/>
      <c r="J1886" s="151" t="s">
        <v>213</v>
      </c>
      <c r="K1886" s="213">
        <v>13</v>
      </c>
      <c r="L1886" s="214">
        <v>365</v>
      </c>
      <c r="M1886" s="154" t="s">
        <v>1301</v>
      </c>
      <c r="N1886" s="119" t="s">
        <v>615</v>
      </c>
      <c r="O1886" s="120">
        <v>1</v>
      </c>
      <c r="P1886" s="155" t="s">
        <v>294</v>
      </c>
      <c r="Q1886" s="155">
        <v>0</v>
      </c>
      <c r="R1886" s="155">
        <v>0</v>
      </c>
      <c r="S1886" s="156">
        <v>0</v>
      </c>
      <c r="T1886" s="156">
        <v>0</v>
      </c>
      <c r="U1886" s="156">
        <v>0</v>
      </c>
      <c r="V1886" s="157">
        <v>0</v>
      </c>
      <c r="W1886" s="158">
        <v>47</v>
      </c>
      <c r="X1886" s="159">
        <v>1</v>
      </c>
      <c r="Y1886" s="160">
        <v>1</v>
      </c>
      <c r="Z1886" s="161">
        <v>18.584583333333331</v>
      </c>
      <c r="AA1886" s="155" t="s">
        <v>1804</v>
      </c>
      <c r="AB1886" s="162" t="s">
        <v>1805</v>
      </c>
      <c r="AC1886" s="163">
        <v>92.75</v>
      </c>
      <c r="AD1886" s="164">
        <v>243.58</v>
      </c>
      <c r="AE1886" s="163" t="s">
        <v>56</v>
      </c>
      <c r="AF1886" s="164" t="s">
        <v>56</v>
      </c>
      <c r="AG1886" s="165">
        <f t="shared" si="528"/>
        <v>40359.600000000006</v>
      </c>
      <c r="AH1886" s="166" t="s">
        <v>81</v>
      </c>
      <c r="AI1886" s="167"/>
      <c r="AJ1886" s="168"/>
      <c r="AK1886" s="169"/>
      <c r="AL1886" s="170"/>
      <c r="AM1886" s="171"/>
      <c r="AN1886" s="172"/>
      <c r="AO1886" s="173">
        <f t="shared" si="527"/>
        <v>0</v>
      </c>
      <c r="AP1886" s="174" t="s">
        <v>1685</v>
      </c>
      <c r="AQ1886" s="175" t="str" cm="1">
        <f t="array" ref="AQ1886">_xlfn.IFS(OR($G1886="公衆街路灯A",$G1886="定額電灯"),$G1886&amp;AP1886,COUNTIF(G1886,"*従量電灯*"),G1886,1,"-")</f>
        <v>公衆街路灯Aﾌﾟﾙﾀﾞｳﾝ選択</v>
      </c>
      <c r="AR1886" s="176" t="str" cm="1">
        <f t="array" ref="AR1886">_xlfn.IFS($AN1886=0,"-",OR($AH1886="対象外",$AH1886="-"),"-",OR($G1886="公衆街路灯A",$G1886="定額電灯"),_xlfn.XLOOKUP($AQ1886,削除禁止_電灯料金!$B:$B,削除禁止_電灯料金!$E:$E,0),1,"-")</f>
        <v>-</v>
      </c>
      <c r="AS1886" s="177" t="str" cm="1">
        <f t="array" ref="AS1886">_xlfn.IFS($AR1886="-","-",OR($G1886="公衆街路灯A",$G1886="定額電灯"),_xlfn.XLOOKUP(AQ1886,削除禁止_電灯料金!$B:$B,削除禁止_電灯料金!$D:$D,0),1,"-")</f>
        <v>-</v>
      </c>
      <c r="AT1886" s="176" t="str">
        <f>IFERROR(IF(OR($G1886="公衆街路灯A",$G1886="定額電灯"),"-",ROUND((_xlfn.XLOOKUP($AQ1886,削除禁止_電灯料金!$B:$B,削除禁止_電灯料金!$E:$E)*AM1886/1000*$K1886*$L1886/12),2)),"-")</f>
        <v>-</v>
      </c>
      <c r="AU1886" s="177" t="str">
        <f>IFERROR(IF(OR($G1886="公衆街路灯A",$G1886="定額電灯"),"-",ROUND((AM1886/1000*$K1886*$L1886/12)*_xlfn.XLOOKUP($A1886,削除禁止_電灯料金!K:K,削除禁止_電灯料金!M:M,"-"),2)),"-")</f>
        <v>-</v>
      </c>
      <c r="AV1886" s="178">
        <f>IFERROR(IF(OR($G1886="公衆街路灯A",$G1886="定額電灯"),ROUND((((AR1886+AS1886)*AN1886))*12*_xlfn.XLOOKUP($A1886,削除禁止_電灯料金!K:K,削除禁止_電灯料金!N:N),0),ROUND((AT1886+AU1886)*AN1886*12*_xlfn.XLOOKUP($A1886,削除禁止_電灯料金!K:K,削除禁止_電灯料金!N:N),0)),0)</f>
        <v>0</v>
      </c>
      <c r="AW1886" s="145"/>
    </row>
    <row r="1887" spans="1:49" ht="63" customHeight="1">
      <c r="A1887" s="1">
        <v>39</v>
      </c>
      <c r="B1887" s="319" t="s">
        <v>1788</v>
      </c>
      <c r="C1887" s="42"/>
      <c r="D1887" s="146"/>
      <c r="E1887" s="147"/>
      <c r="F1887" s="148"/>
      <c r="G1887" s="148"/>
      <c r="H1887" s="149"/>
      <c r="I1887" s="150"/>
      <c r="J1887" s="151"/>
      <c r="K1887" s="213"/>
      <c r="L1887" s="214"/>
      <c r="M1887" s="154" t="s">
        <v>82</v>
      </c>
      <c r="N1887" s="119">
        <v>0</v>
      </c>
      <c r="O1887" s="120">
        <v>0</v>
      </c>
      <c r="P1887" s="155" t="s">
        <v>56</v>
      </c>
      <c r="Q1887" s="155">
        <v>0</v>
      </c>
      <c r="R1887" s="155">
        <v>0</v>
      </c>
      <c r="S1887" s="156">
        <v>0</v>
      </c>
      <c r="T1887" s="156">
        <v>0</v>
      </c>
      <c r="U1887" s="156">
        <v>0</v>
      </c>
      <c r="V1887" s="157">
        <v>0</v>
      </c>
      <c r="W1887" s="158">
        <v>0</v>
      </c>
      <c r="X1887" s="159"/>
      <c r="Y1887" s="160">
        <v>0</v>
      </c>
      <c r="Z1887" s="161">
        <v>0</v>
      </c>
      <c r="AA1887" s="155">
        <v>0</v>
      </c>
      <c r="AB1887" s="162" t="s">
        <v>56</v>
      </c>
      <c r="AC1887" s="163" t="s">
        <v>56</v>
      </c>
      <c r="AD1887" s="164" t="s">
        <v>56</v>
      </c>
      <c r="AE1887" s="163" t="s">
        <v>56</v>
      </c>
      <c r="AF1887" s="164" t="s">
        <v>56</v>
      </c>
      <c r="AG1887" s="165">
        <v>0</v>
      </c>
      <c r="AH1887" s="166" t="s">
        <v>56</v>
      </c>
      <c r="AI1887" s="167"/>
      <c r="AJ1887" s="168"/>
      <c r="AK1887" s="169"/>
      <c r="AL1887" s="170"/>
      <c r="AM1887" s="171"/>
      <c r="AN1887" s="172"/>
      <c r="AO1887" s="173">
        <f t="shared" si="527"/>
        <v>0</v>
      </c>
      <c r="AP1887" s="174" t="s">
        <v>82</v>
      </c>
      <c r="AQ1887" s="175" t="str" cm="1">
        <f t="array" ref="AQ1887">_xlfn.IFS(OR($G1887="公衆街路灯A",$G1887="定額電灯"),$G1887&amp;AP1887,COUNTIF(G1887,"*従量電灯*"),G1887,1,"-")</f>
        <v>-</v>
      </c>
      <c r="AR1887" s="176" t="str" cm="1">
        <f t="array" ref="AR1887">_xlfn.IFS($AN1887=0,"-",OR($AH1887="対象外",$AH1887="-"),"-",OR($G1887="公衆街路灯A",$G1887="定額電灯"),_xlfn.XLOOKUP($AQ1887,削除禁止_電灯料金!$B:$B,削除禁止_電灯料金!$E:$E,0),1,"-")</f>
        <v>-</v>
      </c>
      <c r="AS1887" s="177" t="str" cm="1">
        <f t="array" ref="AS1887">_xlfn.IFS($AR1887="-","-",OR($G1887="公衆街路灯A",$G1887="定額電灯"),_xlfn.XLOOKUP(AQ1887,削除禁止_電灯料金!$B:$B,削除禁止_電灯料金!$D:$D,0),1,"-")</f>
        <v>-</v>
      </c>
      <c r="AT1887" s="176" t="str">
        <f>IFERROR(IF(OR($G1887="公衆街路灯A",$G1887="定額電灯"),"-",ROUND((_xlfn.XLOOKUP($AQ1887,削除禁止_電灯料金!$B:$B,削除禁止_電灯料金!$E:$E)*AM1887/1000*$K1887*$L1887/12),2)),"-")</f>
        <v>-</v>
      </c>
      <c r="AU1887" s="177" t="str">
        <f>IFERROR(IF(OR($G1887="公衆街路灯A",$G1887="定額電灯"),"-",ROUND((AM1887/1000*$K1887*$L1887/12)*_xlfn.XLOOKUP($A1887,削除禁止_電灯料金!K:K,削除禁止_電灯料金!M:M,"-"),2)),"-")</f>
        <v>-</v>
      </c>
      <c r="AV1887" s="178">
        <f>IFERROR(IF(OR($G1887="公衆街路灯A",$G1887="定額電灯"),ROUND((((AR1887+AS1887)*AN1887))*12*_xlfn.XLOOKUP($A1887,削除禁止_電灯料金!K:K,削除禁止_電灯料金!N:N),0),ROUND((AT1887+AU1887)*AN1887*12*_xlfn.XLOOKUP($A1887,削除禁止_電灯料金!K:K,削除禁止_電灯料金!N:N),0)),0)</f>
        <v>0</v>
      </c>
      <c r="AW1887" s="145"/>
    </row>
    <row r="1888" spans="1:49" ht="30" customHeight="1">
      <c r="A1888" s="1">
        <v>39</v>
      </c>
      <c r="B1888" s="319" t="s">
        <v>1788</v>
      </c>
      <c r="C1888" s="42"/>
      <c r="D1888" s="146"/>
      <c r="E1888" s="147" t="s">
        <v>219</v>
      </c>
      <c r="F1888" s="148" t="s">
        <v>219</v>
      </c>
      <c r="G1888" s="148"/>
      <c r="H1888" s="149"/>
      <c r="I1888" s="150"/>
      <c r="J1888" s="151"/>
      <c r="K1888" s="213"/>
      <c r="L1888" s="214"/>
      <c r="M1888" s="179" t="s">
        <v>82</v>
      </c>
      <c r="N1888" s="119">
        <v>0</v>
      </c>
      <c r="O1888" s="120">
        <v>0</v>
      </c>
      <c r="P1888" s="155" t="s">
        <v>56</v>
      </c>
      <c r="Q1888" s="155">
        <v>0</v>
      </c>
      <c r="R1888" s="155">
        <v>0</v>
      </c>
      <c r="S1888" s="156">
        <v>0</v>
      </c>
      <c r="T1888" s="156">
        <v>0</v>
      </c>
      <c r="U1888" s="156">
        <v>0</v>
      </c>
      <c r="V1888" s="157">
        <v>0</v>
      </c>
      <c r="W1888" s="158">
        <v>0</v>
      </c>
      <c r="X1888" s="159"/>
      <c r="Y1888" s="160">
        <v>0</v>
      </c>
      <c r="Z1888" s="161">
        <v>0</v>
      </c>
      <c r="AA1888" s="155">
        <v>0</v>
      </c>
      <c r="AB1888" s="162" t="s">
        <v>56</v>
      </c>
      <c r="AC1888" s="163" t="s">
        <v>56</v>
      </c>
      <c r="AD1888" s="164" t="s">
        <v>56</v>
      </c>
      <c r="AE1888" s="163" t="s">
        <v>56</v>
      </c>
      <c r="AF1888" s="164" t="s">
        <v>56</v>
      </c>
      <c r="AG1888" s="165">
        <v>0</v>
      </c>
      <c r="AH1888" s="166" t="s">
        <v>56</v>
      </c>
      <c r="AI1888" s="167"/>
      <c r="AJ1888" s="168"/>
      <c r="AK1888" s="169"/>
      <c r="AL1888" s="170"/>
      <c r="AM1888" s="171"/>
      <c r="AN1888" s="172"/>
      <c r="AO1888" s="173">
        <f t="shared" si="527"/>
        <v>0</v>
      </c>
      <c r="AP1888" s="174" t="s">
        <v>82</v>
      </c>
      <c r="AQ1888" s="175" t="str" cm="1">
        <f t="array" ref="AQ1888">_xlfn.IFS(OR($G1888="公衆街路灯A",$G1888="定額電灯"),$G1888&amp;AP1888,COUNTIF(G1888,"*従量電灯*"),G1888,1,"-")</f>
        <v>-</v>
      </c>
      <c r="AR1888" s="176" t="str" cm="1">
        <f t="array" ref="AR1888">_xlfn.IFS($AN1888=0,"-",OR($AH1888="対象外",$AH1888="-"),"-",OR($G1888="公衆街路灯A",$G1888="定額電灯"),_xlfn.XLOOKUP($AQ1888,削除禁止_電灯料金!$B:$B,削除禁止_電灯料金!$E:$E,0),1,"-")</f>
        <v>-</v>
      </c>
      <c r="AS1888" s="177" t="str" cm="1">
        <f t="array" ref="AS1888">_xlfn.IFS($AR1888="-","-",OR($G1888="公衆街路灯A",$G1888="定額電灯"),_xlfn.XLOOKUP(AQ1888,削除禁止_電灯料金!$B:$B,削除禁止_電灯料金!$D:$D,0),1,"-")</f>
        <v>-</v>
      </c>
      <c r="AT1888" s="176" t="str">
        <f>IFERROR(IF(OR($G1888="公衆街路灯A",$G1888="定額電灯"),"-",ROUND((_xlfn.XLOOKUP($AQ1888,削除禁止_電灯料金!$B:$B,削除禁止_電灯料金!$E:$E)*AM1888/1000*$K1888*$L1888/12),2)),"-")</f>
        <v>-</v>
      </c>
      <c r="AU1888" s="177" t="str">
        <f>IFERROR(IF(OR($G1888="公衆街路灯A",$G1888="定額電灯"),"-",ROUND((AM1888/1000*$K1888*$L1888/12)*_xlfn.XLOOKUP($A1888,削除禁止_電灯料金!K:K,削除禁止_電灯料金!M:M,"-"),2)),"-")</f>
        <v>-</v>
      </c>
      <c r="AV1888" s="178">
        <f>IFERROR(IF(OR($G1888="公衆街路灯A",$G1888="定額電灯"),ROUND((((AR1888+AS1888)*AN1888))*12*_xlfn.XLOOKUP($A1888,削除禁止_電灯料金!K:K,削除禁止_電灯料金!N:N),0),ROUND((AT1888+AU1888)*AN1888*12*_xlfn.XLOOKUP($A1888,削除禁止_電灯料金!K:K,削除禁止_電灯料金!N:N),0)),0)</f>
        <v>0</v>
      </c>
      <c r="AW1888" s="145"/>
    </row>
    <row r="1889" spans="1:49" ht="30" customHeight="1" thickBot="1">
      <c r="A1889" s="1">
        <v>39</v>
      </c>
      <c r="B1889" s="319" t="s">
        <v>1788</v>
      </c>
      <c r="C1889" s="42"/>
      <c r="D1889" s="215"/>
      <c r="E1889" s="216" t="s">
        <v>219</v>
      </c>
      <c r="F1889" s="217" t="s">
        <v>219</v>
      </c>
      <c r="G1889" s="216"/>
      <c r="H1889" s="216"/>
      <c r="I1889" s="218"/>
      <c r="J1889" s="219"/>
      <c r="K1889" s="220"/>
      <c r="L1889" s="221"/>
      <c r="M1889" s="222" t="s">
        <v>82</v>
      </c>
      <c r="N1889" s="223">
        <v>0</v>
      </c>
      <c r="O1889" s="224">
        <v>0</v>
      </c>
      <c r="P1889" s="225" t="s">
        <v>56</v>
      </c>
      <c r="Q1889" s="225">
        <v>0</v>
      </c>
      <c r="R1889" s="225">
        <v>0</v>
      </c>
      <c r="S1889" s="226">
        <v>0</v>
      </c>
      <c r="T1889" s="226">
        <v>0</v>
      </c>
      <c r="U1889" s="226">
        <v>0</v>
      </c>
      <c r="V1889" s="227">
        <v>0</v>
      </c>
      <c r="W1889" s="228">
        <v>0</v>
      </c>
      <c r="X1889" s="229"/>
      <c r="Y1889" s="410">
        <v>0</v>
      </c>
      <c r="Z1889" s="230">
        <v>0</v>
      </c>
      <c r="AA1889" s="225">
        <v>0</v>
      </c>
      <c r="AB1889" s="231" t="s">
        <v>56</v>
      </c>
      <c r="AC1889" s="232" t="s">
        <v>56</v>
      </c>
      <c r="AD1889" s="411" t="s">
        <v>56</v>
      </c>
      <c r="AE1889" s="232" t="s">
        <v>56</v>
      </c>
      <c r="AF1889" s="411" t="s">
        <v>56</v>
      </c>
      <c r="AG1889" s="412">
        <v>0</v>
      </c>
      <c r="AH1889" s="413" t="s">
        <v>56</v>
      </c>
      <c r="AI1889" s="236"/>
      <c r="AJ1889" s="237"/>
      <c r="AK1889" s="238"/>
      <c r="AL1889" s="239"/>
      <c r="AM1889" s="240"/>
      <c r="AN1889" s="241"/>
      <c r="AO1889" s="242">
        <f t="shared" si="527"/>
        <v>0</v>
      </c>
      <c r="AP1889" s="243" t="s">
        <v>82</v>
      </c>
      <c r="AQ1889" s="414" t="str" cm="1">
        <f t="array" ref="AQ1889">_xlfn.IFS(OR($G1889="公衆街路灯A",$G1889="定額電灯"),$G1889&amp;AP1889,COUNTIF(G1889,"*従量電灯*"),G1889,1,"-")</f>
        <v>-</v>
      </c>
      <c r="AR1889" s="415" t="str" cm="1">
        <f t="array" ref="AR1889">_xlfn.IFS($AN1889=0,"-",OR($AH1889="対象外",$AH1889="-"),"-",OR($G1889="公衆街路灯A",$G1889="定額電灯"),_xlfn.XLOOKUP($AQ1889,削除禁止_電灯料金!$B:$B,削除禁止_電灯料金!$E:$E,0),1,"-")</f>
        <v>-</v>
      </c>
      <c r="AS1889" s="416" t="str" cm="1">
        <f t="array" ref="AS1889">_xlfn.IFS($AR1889="-","-",OR($G1889="公衆街路灯A",$G1889="定額電灯"),_xlfn.XLOOKUP(AQ1889,削除禁止_電灯料金!$B:$B,削除禁止_電灯料金!$D:$D,0),1,"-")</f>
        <v>-</v>
      </c>
      <c r="AT1889" s="415" t="str">
        <f>IFERROR(IF(OR($G1889="公衆街路灯A",$G1889="定額電灯"),"-",ROUND((_xlfn.XLOOKUP($AQ1889,削除禁止_電灯料金!$B:$B,削除禁止_電灯料金!$E:$E)*AM1889/1000*$K1889*$L1889/12),2)),"-")</f>
        <v>-</v>
      </c>
      <c r="AU1889" s="416" t="str">
        <f>IFERROR(IF(OR($G1889="公衆街路灯A",$G1889="定額電灯"),"-",ROUND((AM1889/1000*$K1889*$L1889/12)*_xlfn.XLOOKUP($A1889,削除禁止_電灯料金!K:K,削除禁止_電灯料金!M:M,"-"),2)),"-")</f>
        <v>-</v>
      </c>
      <c r="AV1889" s="247">
        <f>IFERROR(IF(OR($G1889="公衆街路灯A",$G1889="定額電灯"),ROUND((((AR1889+AS1889)*AN1889))*12*_xlfn.XLOOKUP($A1889,削除禁止_電灯料金!K:K,削除禁止_電灯料金!N:N),0),ROUND((AT1889+AU1889)*AN1889*12*_xlfn.XLOOKUP($A1889,削除禁止_電灯料金!K:K,削除禁止_電灯料金!N:N),0)),0)</f>
        <v>0</v>
      </c>
      <c r="AW1889" s="145"/>
    </row>
    <row r="1890" spans="1:49" ht="30" customHeight="1">
      <c r="A1890" s="1"/>
      <c r="B1890" s="41"/>
      <c r="C1890" s="248"/>
    </row>
    <row r="1891" spans="1:49" ht="30" customHeight="1">
      <c r="A1891" s="1">
        <v>40</v>
      </c>
      <c r="B1891" s="319" t="s">
        <v>1819</v>
      </c>
      <c r="C1891" s="42"/>
      <c r="D1891" s="4" t="s">
        <v>1820</v>
      </c>
      <c r="E1891" s="43"/>
      <c r="F1891" s="44"/>
      <c r="G1891" s="44"/>
      <c r="H1891" s="45"/>
      <c r="I1891" s="43"/>
      <c r="J1891" s="43"/>
      <c r="K1891" s="43"/>
      <c r="L1891" s="43"/>
      <c r="M1891" s="43"/>
      <c r="N1891" s="46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2"/>
      <c r="AD1891" s="42"/>
      <c r="AE1891" s="42"/>
      <c r="AF1891" s="42"/>
      <c r="AG1891" s="42"/>
      <c r="AH1891" s="47"/>
      <c r="AI1891" s="48"/>
      <c r="AJ1891" s="48"/>
      <c r="AK1891" s="47"/>
      <c r="AL1891" s="49"/>
      <c r="AM1891" s="47"/>
      <c r="AN1891" s="47"/>
      <c r="AO1891" s="47"/>
      <c r="AP1891" s="47"/>
      <c r="AQ1891" s="49"/>
      <c r="AR1891" s="47"/>
      <c r="AS1891" s="47"/>
      <c r="AT1891" s="47"/>
      <c r="AU1891" s="47"/>
      <c r="AV1891" s="47"/>
      <c r="AW1891" s="47"/>
    </row>
    <row r="1892" spans="1:49" ht="30" customHeight="1">
      <c r="A1892" s="1">
        <v>40</v>
      </c>
      <c r="B1892" s="319" t="s">
        <v>1819</v>
      </c>
      <c r="C1892" s="42"/>
      <c r="D1892" s="43"/>
      <c r="E1892" s="43"/>
      <c r="F1892" s="44"/>
      <c r="G1892" s="44"/>
      <c r="H1892" s="45"/>
      <c r="I1892" s="43"/>
      <c r="J1892" s="43"/>
      <c r="K1892" s="43"/>
      <c r="L1892" s="43"/>
      <c r="M1892" s="43"/>
      <c r="N1892" s="46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2"/>
      <c r="AD1892" s="42"/>
      <c r="AE1892" s="42"/>
      <c r="AF1892" s="42"/>
      <c r="AG1892" s="42"/>
      <c r="AH1892" s="47"/>
      <c r="AI1892" s="50"/>
      <c r="AJ1892" s="48"/>
      <c r="AK1892" s="47"/>
      <c r="AL1892" s="49"/>
      <c r="AM1892" s="47"/>
      <c r="AN1892" s="47"/>
      <c r="AO1892" s="51"/>
      <c r="AP1892" s="47"/>
      <c r="AQ1892" s="49"/>
      <c r="AR1892" s="51"/>
      <c r="AS1892" s="51"/>
      <c r="AT1892" s="51"/>
      <c r="AU1892" s="51"/>
      <c r="AV1892" s="47"/>
      <c r="AW1892" s="47"/>
    </row>
    <row r="1893" spans="1:49" ht="30" customHeight="1">
      <c r="A1893" s="1">
        <v>40</v>
      </c>
      <c r="B1893" s="319" t="s">
        <v>1819</v>
      </c>
      <c r="C1893" s="42"/>
      <c r="D1893" s="52" t="s">
        <v>47</v>
      </c>
      <c r="E1893" s="52"/>
      <c r="F1893" s="53">
        <v>10</v>
      </c>
      <c r="G1893" s="44"/>
      <c r="H1893" s="45"/>
      <c r="I1893" s="54"/>
      <c r="J1893" s="54"/>
      <c r="K1893" s="55"/>
      <c r="L1893" s="46"/>
      <c r="M1893" s="46"/>
      <c r="N1893" s="56"/>
      <c r="O1893" s="56"/>
      <c r="P1893" s="56"/>
      <c r="Q1893" s="56"/>
      <c r="R1893" s="56"/>
      <c r="S1893" s="56"/>
      <c r="T1893" s="56"/>
      <c r="U1893" s="56"/>
      <c r="V1893" s="56"/>
      <c r="W1893" s="56"/>
      <c r="X1893" s="56"/>
      <c r="Y1893" s="56"/>
      <c r="Z1893" s="56"/>
      <c r="AA1893" s="56"/>
      <c r="AB1893" s="56"/>
      <c r="AC1893" s="56"/>
      <c r="AD1893" s="56"/>
      <c r="AE1893" s="56"/>
      <c r="AF1893" s="56"/>
      <c r="AG1893" s="56"/>
      <c r="AH1893" s="47"/>
      <c r="AI1893" s="50"/>
      <c r="AJ1893" s="48"/>
      <c r="AK1893" s="47"/>
      <c r="AL1893" s="49"/>
      <c r="AM1893" s="47"/>
      <c r="AN1893" s="47"/>
      <c r="AO1893" s="47"/>
      <c r="AP1893" s="47"/>
      <c r="AQ1893" s="49"/>
      <c r="AR1893" s="47"/>
      <c r="AS1893" s="47"/>
      <c r="AT1893" s="47"/>
      <c r="AU1893" s="47"/>
      <c r="AV1893" s="47"/>
      <c r="AW1893" s="47"/>
    </row>
    <row r="1894" spans="1:49" ht="30" customHeight="1" thickBot="1">
      <c r="A1894" s="1">
        <v>40</v>
      </c>
      <c r="B1894" s="319" t="s">
        <v>1819</v>
      </c>
      <c r="C1894" s="42"/>
      <c r="D1894" s="57" t="s">
        <v>48</v>
      </c>
      <c r="E1894" s="57"/>
      <c r="F1894" s="58">
        <v>10</v>
      </c>
      <c r="G1894" s="44"/>
      <c r="H1894" s="45"/>
      <c r="I1894" s="54"/>
      <c r="J1894" s="54"/>
      <c r="K1894" s="55"/>
      <c r="L1894" s="46"/>
      <c r="M1894" s="46"/>
      <c r="N1894" s="56"/>
      <c r="O1894" s="56"/>
      <c r="P1894" s="56"/>
      <c r="Q1894" s="56"/>
      <c r="R1894" s="56"/>
      <c r="S1894" s="56"/>
      <c r="T1894" s="56"/>
      <c r="U1894" s="56"/>
      <c r="V1894" s="56"/>
      <c r="W1894" s="56"/>
      <c r="X1894" s="56"/>
      <c r="Y1894" s="56"/>
      <c r="Z1894" s="56"/>
      <c r="AA1894" s="56"/>
      <c r="AB1894" s="56"/>
      <c r="AC1894" s="56"/>
      <c r="AD1894" s="56"/>
      <c r="AE1894" s="56"/>
      <c r="AF1894" s="56"/>
      <c r="AG1894" s="56"/>
      <c r="AH1894" s="47"/>
      <c r="AI1894" s="50"/>
      <c r="AJ1894" s="48"/>
      <c r="AK1894" s="47"/>
      <c r="AL1894" s="49"/>
      <c r="AM1894" s="47"/>
      <c r="AN1894" s="47"/>
      <c r="AO1894" s="47"/>
      <c r="AP1894" s="47"/>
      <c r="AQ1894" s="49"/>
      <c r="AR1894" s="47"/>
      <c r="AS1894" s="47"/>
      <c r="AT1894" s="47"/>
      <c r="AU1894" s="47"/>
      <c r="AV1894" s="47"/>
      <c r="AW1894" s="47"/>
    </row>
    <row r="1895" spans="1:49" ht="30" customHeight="1" thickBot="1">
      <c r="A1895" s="1">
        <v>40</v>
      </c>
      <c r="B1895" s="319" t="s">
        <v>1819</v>
      </c>
      <c r="C1895" s="42"/>
      <c r="D1895" s="59" t="s">
        <v>49</v>
      </c>
      <c r="E1895" s="59"/>
      <c r="F1895" s="60">
        <v>30</v>
      </c>
      <c r="G1895" s="44"/>
      <c r="H1895" s="45"/>
      <c r="I1895" s="61"/>
      <c r="J1895" s="61"/>
      <c r="K1895" s="42"/>
      <c r="L1895" s="42"/>
      <c r="M1895" s="42"/>
      <c r="N1895" s="56"/>
      <c r="O1895" s="56"/>
      <c r="P1895" s="56"/>
      <c r="Q1895" s="56"/>
      <c r="R1895" s="56"/>
      <c r="S1895" s="56"/>
      <c r="T1895" s="56"/>
      <c r="U1895" s="56"/>
      <c r="V1895" s="56"/>
      <c r="W1895" s="56"/>
      <c r="X1895" s="56"/>
      <c r="Y1895" s="56"/>
      <c r="Z1895" s="56"/>
      <c r="AA1895" s="56"/>
      <c r="AB1895" s="56"/>
      <c r="AC1895" s="62"/>
      <c r="AD1895" s="62"/>
      <c r="AE1895" s="63"/>
      <c r="AF1895" s="42"/>
      <c r="AG1895" s="56"/>
      <c r="AH1895" s="47"/>
      <c r="AI1895" s="64" t="s">
        <v>50</v>
      </c>
      <c r="AJ1895" s="48"/>
      <c r="AK1895" s="47"/>
      <c r="AL1895" s="49"/>
      <c r="AM1895" s="47"/>
      <c r="AN1895" s="47"/>
      <c r="AO1895" s="47"/>
      <c r="AP1895" s="47"/>
      <c r="AQ1895" s="49"/>
      <c r="AR1895" s="47"/>
      <c r="AS1895" s="47"/>
      <c r="AT1895" s="47"/>
      <c r="AU1895" s="47"/>
      <c r="AV1895" s="47"/>
      <c r="AW1895" s="65"/>
    </row>
    <row r="1896" spans="1:49" ht="30" customHeight="1" thickBot="1">
      <c r="A1896" s="1">
        <v>40</v>
      </c>
      <c r="B1896" s="319" t="s">
        <v>1819</v>
      </c>
      <c r="C1896" s="42"/>
      <c r="D1896" s="66" t="s">
        <v>51</v>
      </c>
      <c r="E1896" s="66"/>
      <c r="F1896" s="67">
        <v>0.41499999999999998</v>
      </c>
      <c r="G1896" s="44"/>
      <c r="H1896" s="45"/>
      <c r="I1896" s="68"/>
      <c r="J1896" s="68"/>
      <c r="K1896" s="42"/>
      <c r="L1896" s="42"/>
      <c r="M1896" s="42"/>
      <c r="N1896" s="56"/>
      <c r="O1896" s="56"/>
      <c r="P1896" s="56"/>
      <c r="Q1896" s="56"/>
      <c r="R1896" s="56"/>
      <c r="S1896" s="56"/>
      <c r="T1896" s="56"/>
      <c r="U1896" s="56"/>
      <c r="V1896" s="56"/>
      <c r="W1896" s="56"/>
      <c r="X1896" s="56"/>
      <c r="Y1896" s="56"/>
      <c r="Z1896" s="56"/>
      <c r="AA1896" s="56"/>
      <c r="AB1896" s="56"/>
      <c r="AC1896" s="62" t="s">
        <v>52</v>
      </c>
      <c r="AD1896" s="69"/>
      <c r="AE1896" s="70" t="s">
        <v>53</v>
      </c>
      <c r="AF1896" s="69"/>
      <c r="AG1896" s="56"/>
      <c r="AH1896" s="47"/>
      <c r="AI1896" s="48"/>
      <c r="AJ1896" s="48"/>
      <c r="AK1896" s="47"/>
      <c r="AL1896" s="49"/>
      <c r="AM1896" s="47"/>
      <c r="AN1896" s="47"/>
      <c r="AO1896" s="47"/>
      <c r="AP1896" s="47"/>
      <c r="AQ1896" s="49"/>
      <c r="AR1896" s="47" t="s">
        <v>52</v>
      </c>
      <c r="AS1896" s="47"/>
      <c r="AT1896" s="47" t="s">
        <v>53</v>
      </c>
      <c r="AU1896" s="47"/>
      <c r="AV1896" s="47"/>
      <c r="AW1896" s="65"/>
    </row>
    <row r="1897" spans="1:49" ht="30" customHeight="1" thickBot="1">
      <c r="A1897" s="1">
        <v>40</v>
      </c>
      <c r="B1897" s="319" t="s">
        <v>1819</v>
      </c>
      <c r="C1897" s="42"/>
      <c r="D1897" s="71" t="s">
        <v>54</v>
      </c>
      <c r="E1897" s="45"/>
      <c r="F1897" s="45"/>
      <c r="G1897" s="45"/>
      <c r="H1897" s="45"/>
      <c r="I1897" s="45"/>
      <c r="J1897" s="45"/>
      <c r="K1897" s="72"/>
      <c r="L1897" s="72"/>
      <c r="M1897" s="73" t="s">
        <v>55</v>
      </c>
      <c r="N1897" s="74"/>
      <c r="O1897" s="74"/>
      <c r="P1897" s="74"/>
      <c r="Q1897" s="74"/>
      <c r="R1897" s="74"/>
      <c r="S1897" s="74"/>
      <c r="T1897" s="74"/>
      <c r="U1897" s="74"/>
      <c r="V1897" s="74"/>
      <c r="W1897" s="74"/>
      <c r="X1897" s="74"/>
      <c r="Y1897" s="74"/>
      <c r="Z1897" s="74"/>
      <c r="AA1897" s="74"/>
      <c r="AB1897" s="74"/>
      <c r="AC1897" s="75" t="s">
        <v>1</v>
      </c>
      <c r="AD1897" s="76"/>
      <c r="AE1897" s="76" t="s">
        <v>2</v>
      </c>
      <c r="AF1897" s="76"/>
      <c r="AG1897" s="77" t="s">
        <v>56</v>
      </c>
      <c r="AH1897" s="78" t="s">
        <v>57</v>
      </c>
      <c r="AI1897" s="79"/>
      <c r="AJ1897" s="79"/>
      <c r="AK1897" s="80"/>
      <c r="AL1897" s="15"/>
      <c r="AM1897" s="80"/>
      <c r="AN1897" s="80"/>
      <c r="AO1897" s="80"/>
      <c r="AP1897" s="80"/>
      <c r="AQ1897" s="15"/>
      <c r="AR1897" s="78" t="s">
        <v>1</v>
      </c>
      <c r="AS1897" s="81"/>
      <c r="AT1897" s="78" t="s">
        <v>2</v>
      </c>
      <c r="AU1897" s="81"/>
      <c r="AV1897" s="82" t="s">
        <v>56</v>
      </c>
      <c r="AW1897" s="83"/>
    </row>
    <row r="1898" spans="1:49" ht="42" customHeight="1">
      <c r="A1898" s="1">
        <v>40</v>
      </c>
      <c r="B1898" s="319" t="s">
        <v>1819</v>
      </c>
      <c r="C1898" s="42"/>
      <c r="D1898" s="474" t="s">
        <v>4</v>
      </c>
      <c r="E1898" s="476" t="s">
        <v>5</v>
      </c>
      <c r="F1898" s="476" t="s">
        <v>6</v>
      </c>
      <c r="G1898" s="476" t="s">
        <v>58</v>
      </c>
      <c r="H1898" s="476" t="s">
        <v>7</v>
      </c>
      <c r="I1898" s="20" t="s">
        <v>8</v>
      </c>
      <c r="J1898" s="20"/>
      <c r="K1898" s="84" t="s">
        <v>9</v>
      </c>
      <c r="L1898" s="85" t="s">
        <v>59</v>
      </c>
      <c r="M1898" s="478" t="s">
        <v>60</v>
      </c>
      <c r="N1898" s="480" t="s">
        <v>61</v>
      </c>
      <c r="O1898" s="482" t="s">
        <v>62</v>
      </c>
      <c r="P1898" s="482" t="s">
        <v>10</v>
      </c>
      <c r="Q1898" s="484" t="s">
        <v>63</v>
      </c>
      <c r="R1898" s="482" t="s">
        <v>64</v>
      </c>
      <c r="S1898" s="482" t="s">
        <v>65</v>
      </c>
      <c r="T1898" s="482" t="s">
        <v>66</v>
      </c>
      <c r="U1898" s="482" t="s">
        <v>67</v>
      </c>
      <c r="V1898" s="484" t="s">
        <v>11</v>
      </c>
      <c r="W1898" s="251" t="s">
        <v>12</v>
      </c>
      <c r="X1898" s="86" t="s">
        <v>13</v>
      </c>
      <c r="Y1898" s="86" t="s">
        <v>14</v>
      </c>
      <c r="Z1898" s="252" t="s">
        <v>15</v>
      </c>
      <c r="AA1898" s="484" t="s">
        <v>16</v>
      </c>
      <c r="AB1898" s="482" t="s">
        <v>17</v>
      </c>
      <c r="AC1898" s="87" t="s">
        <v>18</v>
      </c>
      <c r="AD1898" s="88" t="s">
        <v>19</v>
      </c>
      <c r="AE1898" s="87" t="s">
        <v>30</v>
      </c>
      <c r="AF1898" s="88" t="s">
        <v>21</v>
      </c>
      <c r="AG1898" s="89" t="s">
        <v>22</v>
      </c>
      <c r="AH1898" s="468" t="s">
        <v>23</v>
      </c>
      <c r="AI1898" s="470" t="s">
        <v>24</v>
      </c>
      <c r="AJ1898" s="470" t="s">
        <v>25</v>
      </c>
      <c r="AK1898" s="470" t="s">
        <v>26</v>
      </c>
      <c r="AL1898" s="91" t="s">
        <v>68</v>
      </c>
      <c r="AM1898" s="90" t="s">
        <v>27</v>
      </c>
      <c r="AN1898" s="92" t="s">
        <v>28</v>
      </c>
      <c r="AO1898" s="93" t="s">
        <v>29</v>
      </c>
      <c r="AP1898" s="28" t="s">
        <v>16</v>
      </c>
      <c r="AQ1898" s="472" t="s">
        <v>17</v>
      </c>
      <c r="AR1898" s="94" t="s">
        <v>18</v>
      </c>
      <c r="AS1898" s="95" t="s">
        <v>19</v>
      </c>
      <c r="AT1898" s="94" t="s">
        <v>30</v>
      </c>
      <c r="AU1898" s="95" t="s">
        <v>21</v>
      </c>
      <c r="AV1898" s="96" t="s">
        <v>31</v>
      </c>
      <c r="AW1898" s="83"/>
    </row>
    <row r="1899" spans="1:49" ht="30" customHeight="1" thickBot="1">
      <c r="A1899" s="1">
        <v>40</v>
      </c>
      <c r="B1899" s="319" t="s">
        <v>1819</v>
      </c>
      <c r="C1899" s="42"/>
      <c r="D1899" s="475"/>
      <c r="E1899" s="477"/>
      <c r="F1899" s="477"/>
      <c r="G1899" s="477"/>
      <c r="H1899" s="477"/>
      <c r="I1899" s="97" t="s">
        <v>69</v>
      </c>
      <c r="J1899" s="97" t="s">
        <v>70</v>
      </c>
      <c r="K1899" s="98" t="s">
        <v>34</v>
      </c>
      <c r="L1899" s="99" t="s">
        <v>35</v>
      </c>
      <c r="M1899" s="479"/>
      <c r="N1899" s="481"/>
      <c r="O1899" s="483"/>
      <c r="P1899" s="483"/>
      <c r="Q1899" s="485"/>
      <c r="R1899" s="483"/>
      <c r="S1899" s="483"/>
      <c r="T1899" s="483"/>
      <c r="U1899" s="483"/>
      <c r="V1899" s="485"/>
      <c r="W1899" s="100" t="s">
        <v>36</v>
      </c>
      <c r="X1899" s="100" t="s">
        <v>37</v>
      </c>
      <c r="Y1899" s="100" t="s">
        <v>38</v>
      </c>
      <c r="Z1899" s="101" t="s">
        <v>39</v>
      </c>
      <c r="AA1899" s="485"/>
      <c r="AB1899" s="483"/>
      <c r="AC1899" s="102" t="s">
        <v>40</v>
      </c>
      <c r="AD1899" s="103" t="s">
        <v>40</v>
      </c>
      <c r="AE1899" s="102" t="s">
        <v>40</v>
      </c>
      <c r="AF1899" s="103" t="s">
        <v>40</v>
      </c>
      <c r="AG1899" s="104">
        <v>10</v>
      </c>
      <c r="AH1899" s="469"/>
      <c r="AI1899" s="471"/>
      <c r="AJ1899" s="471"/>
      <c r="AK1899" s="471"/>
      <c r="AL1899" s="36" t="s">
        <v>41</v>
      </c>
      <c r="AM1899" s="105" t="s">
        <v>42</v>
      </c>
      <c r="AN1899" s="106" t="s">
        <v>43</v>
      </c>
      <c r="AO1899" s="107" t="s">
        <v>39</v>
      </c>
      <c r="AP1899" s="37" t="s">
        <v>44</v>
      </c>
      <c r="AQ1899" s="473"/>
      <c r="AR1899" s="108" t="s">
        <v>40</v>
      </c>
      <c r="AS1899" s="109" t="s">
        <v>40</v>
      </c>
      <c r="AT1899" s="108" t="s">
        <v>40</v>
      </c>
      <c r="AU1899" s="109" t="s">
        <v>40</v>
      </c>
      <c r="AV1899" s="40">
        <v>10</v>
      </c>
      <c r="AW1899" s="83"/>
    </row>
    <row r="1900" spans="1:49" ht="30" customHeight="1">
      <c r="A1900" s="1">
        <v>40</v>
      </c>
      <c r="B1900" s="319" t="s">
        <v>1819</v>
      </c>
      <c r="C1900" s="42"/>
      <c r="D1900" s="110" t="s">
        <v>612</v>
      </c>
      <c r="E1900" s="111" t="s">
        <v>1715</v>
      </c>
      <c r="F1900" s="112" t="s">
        <v>72</v>
      </c>
      <c r="G1900" s="112" t="s">
        <v>73</v>
      </c>
      <c r="H1900" s="113"/>
      <c r="I1900" s="114"/>
      <c r="J1900" s="115"/>
      <c r="K1900" s="349">
        <v>13</v>
      </c>
      <c r="L1900" s="350">
        <v>365</v>
      </c>
      <c r="M1900" s="118" t="s">
        <v>1821</v>
      </c>
      <c r="N1900" s="119" t="s">
        <v>120</v>
      </c>
      <c r="O1900" s="120">
        <v>1</v>
      </c>
      <c r="P1900" s="121" t="s">
        <v>1044</v>
      </c>
      <c r="Q1900" s="121">
        <v>0</v>
      </c>
      <c r="R1900" s="121">
        <v>0</v>
      </c>
      <c r="S1900" s="122" t="s">
        <v>332</v>
      </c>
      <c r="T1900" s="122">
        <v>0</v>
      </c>
      <c r="U1900" s="122">
        <v>0</v>
      </c>
      <c r="V1900" s="123">
        <v>0</v>
      </c>
      <c r="W1900" s="124">
        <v>12</v>
      </c>
      <c r="X1900" s="125">
        <v>1</v>
      </c>
      <c r="Y1900" s="126">
        <v>1</v>
      </c>
      <c r="Z1900" s="127">
        <f t="shared" ref="Z1900" si="529">K1900*L1900*W1900*Y1900/12/1000</f>
        <v>4.7450000000000001</v>
      </c>
      <c r="AA1900" s="121">
        <v>0</v>
      </c>
      <c r="AB1900" s="128" t="s">
        <v>80</v>
      </c>
      <c r="AC1900" s="129" t="s">
        <v>56</v>
      </c>
      <c r="AD1900" s="130" t="s">
        <v>56</v>
      </c>
      <c r="AE1900" s="129" t="s">
        <v>56</v>
      </c>
      <c r="AF1900" s="130">
        <f t="shared" ref="AF1900" si="530">$B$2*Z1900/Y1900</f>
        <v>142.35</v>
      </c>
      <c r="AG1900" s="131">
        <f t="shared" ref="AG1900" si="531">Y1900*AF1900*120</f>
        <v>17082</v>
      </c>
      <c r="AH1900" s="132" t="s">
        <v>81</v>
      </c>
      <c r="AI1900" s="133"/>
      <c r="AJ1900" s="134"/>
      <c r="AK1900" s="135"/>
      <c r="AL1900" s="136"/>
      <c r="AM1900" s="137"/>
      <c r="AN1900" s="138"/>
      <c r="AO1900" s="139">
        <f t="shared" ref="AO1900:AO1906" si="532">IFERROR((AM1900/1000)*K1900*L1900*AN1900/12,0)</f>
        <v>0</v>
      </c>
      <c r="AP1900" s="140" t="s">
        <v>82</v>
      </c>
      <c r="AQ1900" s="141" t="str" cm="1">
        <f t="array" ref="AQ1900">_xlfn.IFS(OR($G1900="公衆街路灯A",$G1900="定額電灯"),$G1900&amp;AP1900,COUNTIF(G1900,"*従量電灯*"),G1900,1,"-")</f>
        <v>従量電灯</v>
      </c>
      <c r="AR1900" s="142" t="str" cm="1">
        <f t="array" ref="AR1900">_xlfn.IFS($AN1900=0,"-",OR($AH1900="対象外",$AH1900="-"),"-",OR($G1900="公衆街路灯A",$G1900="定額電灯"),_xlfn.XLOOKUP($AQ1900,削除禁止_電灯料金!$B:$B,削除禁止_電灯料金!$E:$E,0),1,"-")</f>
        <v>-</v>
      </c>
      <c r="AS1900" s="143" t="str" cm="1">
        <f t="array" ref="AS1900">_xlfn.IFS($AR1900="-","-",OR($G1900="公衆街路灯A",$G1900="定額電灯"),_xlfn.XLOOKUP(AQ1900,削除禁止_電灯料金!$B:$B,削除禁止_電灯料金!$D:$D,0),1,"-")</f>
        <v>-</v>
      </c>
      <c r="AT1900" s="142">
        <f>IFERROR(IF(OR($G1900="公衆街路灯A",$G1900="定額電灯"),"-",ROUND((_xlfn.XLOOKUP($AQ1900,削除禁止_電灯料金!$B:$B,削除禁止_電灯料金!$E:$E)*AM1900/1000*$K1900*$L1900/12),2)),"-")</f>
        <v>0</v>
      </c>
      <c r="AU1900" s="143">
        <f>IFERROR(IF(OR($G1900="公衆街路灯A",$G1900="定額電灯"),"-",ROUND((AM1900/1000*$K1900*$L1900/12)*_xlfn.XLOOKUP($A1900,削除禁止_電灯料金!K:K,削除禁止_電灯料金!M:M,"-"),2)),"-")</f>
        <v>0</v>
      </c>
      <c r="AV1900" s="144">
        <f>IFERROR(IF(OR($G1900="公衆街路灯A",$G1900="定額電灯"),ROUND((((AR1900+AS1900)*AN1900))*12*_xlfn.XLOOKUP($A1900,削除禁止_電灯料金!K:K,削除禁止_電灯料金!N:N),0),ROUND((AT1900+AU1900)*AN1900*12*_xlfn.XLOOKUP($A1900,削除禁止_電灯料金!K:K,削除禁止_電灯料金!N:N),0)),0)</f>
        <v>0</v>
      </c>
      <c r="AW1900" s="145"/>
    </row>
    <row r="1901" spans="1:49" ht="30" customHeight="1">
      <c r="A1901" s="1">
        <v>40</v>
      </c>
      <c r="B1901" s="319" t="s">
        <v>1819</v>
      </c>
      <c r="C1901" s="42"/>
      <c r="D1901" s="146" t="s">
        <v>612</v>
      </c>
      <c r="E1901" s="147" t="s">
        <v>1715</v>
      </c>
      <c r="F1901" s="148" t="s">
        <v>1822</v>
      </c>
      <c r="G1901" s="148" t="s">
        <v>1681</v>
      </c>
      <c r="H1901" s="149"/>
      <c r="I1901" s="150"/>
      <c r="J1901" s="151"/>
      <c r="K1901" s="213">
        <v>13</v>
      </c>
      <c r="L1901" s="214">
        <v>365</v>
      </c>
      <c r="M1901" s="154" t="s">
        <v>1597</v>
      </c>
      <c r="N1901" s="119" t="s">
        <v>615</v>
      </c>
      <c r="O1901" s="120">
        <v>1</v>
      </c>
      <c r="P1901" s="155" t="s">
        <v>294</v>
      </c>
      <c r="Q1901" s="155">
        <v>0</v>
      </c>
      <c r="R1901" s="155">
        <v>0</v>
      </c>
      <c r="S1901" s="156">
        <v>0</v>
      </c>
      <c r="T1901" s="156" t="s">
        <v>763</v>
      </c>
      <c r="U1901" s="156" t="s">
        <v>442</v>
      </c>
      <c r="V1901" s="157">
        <v>0</v>
      </c>
      <c r="W1901" s="158">
        <v>47</v>
      </c>
      <c r="X1901" s="159">
        <v>1</v>
      </c>
      <c r="Y1901" s="160">
        <v>1</v>
      </c>
      <c r="Z1901" s="161">
        <v>18.584583333333331</v>
      </c>
      <c r="AA1901" s="155" t="s">
        <v>1804</v>
      </c>
      <c r="AB1901" s="162" t="s">
        <v>1805</v>
      </c>
      <c r="AC1901" s="163">
        <v>92.75</v>
      </c>
      <c r="AD1901" s="164">
        <v>243.58</v>
      </c>
      <c r="AE1901" s="163" t="s">
        <v>56</v>
      </c>
      <c r="AF1901" s="164" t="s">
        <v>56</v>
      </c>
      <c r="AG1901" s="165">
        <f t="shared" ref="AG1901:AG1903" si="533">(AC1901+AD1901)*120</f>
        <v>40359.600000000006</v>
      </c>
      <c r="AH1901" s="166" t="s">
        <v>81</v>
      </c>
      <c r="AI1901" s="167"/>
      <c r="AJ1901" s="168"/>
      <c r="AK1901" s="169"/>
      <c r="AL1901" s="170"/>
      <c r="AM1901" s="171"/>
      <c r="AN1901" s="172"/>
      <c r="AO1901" s="173">
        <f t="shared" si="532"/>
        <v>0</v>
      </c>
      <c r="AP1901" s="174" t="s">
        <v>1685</v>
      </c>
      <c r="AQ1901" s="175" t="str" cm="1">
        <f t="array" ref="AQ1901">_xlfn.IFS(OR($G1901="公衆街路灯A",$G1901="定額電灯"),$G1901&amp;AP1901,COUNTIF(G1901,"*従量電灯*"),G1901,1,"-")</f>
        <v>公衆街路灯Aﾌﾟﾙﾀﾞｳﾝ選択</v>
      </c>
      <c r="AR1901" s="176" t="str" cm="1">
        <f t="array" ref="AR1901">_xlfn.IFS($AN1901=0,"-",OR($AH1901="対象外",$AH1901="-"),"-",OR($G1901="公衆街路灯A",$G1901="定額電灯"),_xlfn.XLOOKUP($AQ1901,削除禁止_電灯料金!$B:$B,削除禁止_電灯料金!$E:$E,0),1,"-")</f>
        <v>-</v>
      </c>
      <c r="AS1901" s="177" t="str" cm="1">
        <f t="array" ref="AS1901">_xlfn.IFS($AR1901="-","-",OR($G1901="公衆街路灯A",$G1901="定額電灯"),_xlfn.XLOOKUP(AQ1901,削除禁止_電灯料金!$B:$B,削除禁止_電灯料金!$D:$D,0),1,"-")</f>
        <v>-</v>
      </c>
      <c r="AT1901" s="176" t="str">
        <f>IFERROR(IF(OR($G1901="公衆街路灯A",$G1901="定額電灯"),"-",ROUND((_xlfn.XLOOKUP($AQ1901,削除禁止_電灯料金!$B:$B,削除禁止_電灯料金!$E:$E)*AM1901/1000*$K1901*$L1901/12),2)),"-")</f>
        <v>-</v>
      </c>
      <c r="AU1901" s="177" t="str">
        <f>IFERROR(IF(OR($G1901="公衆街路灯A",$G1901="定額電灯"),"-",ROUND((AM1901/1000*$K1901*$L1901/12)*_xlfn.XLOOKUP($A1901,削除禁止_電灯料金!K:K,削除禁止_電灯料金!M:M,"-"),2)),"-")</f>
        <v>-</v>
      </c>
      <c r="AV1901" s="178">
        <f>IFERROR(IF(OR($G1901="公衆街路灯A",$G1901="定額電灯"),ROUND((((AR1901+AS1901)*AN1901))*12*_xlfn.XLOOKUP($A1901,削除禁止_電灯料金!K:K,削除禁止_電灯料金!N:N),0),ROUND((AT1901+AU1901)*AN1901*12*_xlfn.XLOOKUP($A1901,削除禁止_電灯料金!K:K,削除禁止_電灯料金!N:N),0)),0)</f>
        <v>0</v>
      </c>
      <c r="AW1901" s="145"/>
    </row>
    <row r="1902" spans="1:49" ht="30" customHeight="1">
      <c r="A1902" s="1">
        <v>40</v>
      </c>
      <c r="B1902" s="319" t="s">
        <v>1819</v>
      </c>
      <c r="C1902" s="42"/>
      <c r="D1902" s="146" t="s">
        <v>612</v>
      </c>
      <c r="E1902" s="147" t="s">
        <v>1715</v>
      </c>
      <c r="F1902" s="148" t="s">
        <v>1823</v>
      </c>
      <c r="G1902" s="148" t="s">
        <v>1681</v>
      </c>
      <c r="H1902" s="149"/>
      <c r="I1902" s="150"/>
      <c r="J1902" s="151" t="s">
        <v>213</v>
      </c>
      <c r="K1902" s="213">
        <v>13</v>
      </c>
      <c r="L1902" s="214">
        <v>365</v>
      </c>
      <c r="M1902" s="154" t="s">
        <v>1824</v>
      </c>
      <c r="N1902" s="119" t="s">
        <v>615</v>
      </c>
      <c r="O1902" s="120">
        <v>1</v>
      </c>
      <c r="P1902" s="155" t="s">
        <v>135</v>
      </c>
      <c r="Q1902" s="155">
        <v>0</v>
      </c>
      <c r="R1902" s="155">
        <v>0</v>
      </c>
      <c r="S1902" s="156">
        <v>0</v>
      </c>
      <c r="T1902" s="156" t="s">
        <v>763</v>
      </c>
      <c r="U1902" s="156" t="s">
        <v>442</v>
      </c>
      <c r="V1902" s="157">
        <v>0</v>
      </c>
      <c r="W1902" s="158">
        <v>28</v>
      </c>
      <c r="X1902" s="159">
        <v>1</v>
      </c>
      <c r="Y1902" s="160">
        <v>1</v>
      </c>
      <c r="Z1902" s="161">
        <v>11.071666666666665</v>
      </c>
      <c r="AA1902" s="155" t="s">
        <v>1719</v>
      </c>
      <c r="AB1902" s="162" t="s">
        <v>1720</v>
      </c>
      <c r="AC1902" s="163">
        <v>61.83</v>
      </c>
      <c r="AD1902" s="164">
        <v>173.4</v>
      </c>
      <c r="AE1902" s="163" t="s">
        <v>56</v>
      </c>
      <c r="AF1902" s="164" t="s">
        <v>56</v>
      </c>
      <c r="AG1902" s="165">
        <f t="shared" si="533"/>
        <v>28227.600000000002</v>
      </c>
      <c r="AH1902" s="166" t="s">
        <v>81</v>
      </c>
      <c r="AI1902" s="167"/>
      <c r="AJ1902" s="168"/>
      <c r="AK1902" s="169"/>
      <c r="AL1902" s="170"/>
      <c r="AM1902" s="171"/>
      <c r="AN1902" s="172"/>
      <c r="AO1902" s="173">
        <f t="shared" si="532"/>
        <v>0</v>
      </c>
      <c r="AP1902" s="174" t="s">
        <v>1685</v>
      </c>
      <c r="AQ1902" s="175" t="str" cm="1">
        <f t="array" ref="AQ1902">_xlfn.IFS(OR($G1902="公衆街路灯A",$G1902="定額電灯"),$G1902&amp;AP1902,COUNTIF(G1902,"*従量電灯*"),G1902,1,"-")</f>
        <v>公衆街路灯Aﾌﾟﾙﾀﾞｳﾝ選択</v>
      </c>
      <c r="AR1902" s="176" t="str" cm="1">
        <f t="array" ref="AR1902">_xlfn.IFS($AN1902=0,"-",OR($AH1902="対象外",$AH1902="-"),"-",OR($G1902="公衆街路灯A",$G1902="定額電灯"),_xlfn.XLOOKUP($AQ1902,削除禁止_電灯料金!$B:$B,削除禁止_電灯料金!$E:$E,0),1,"-")</f>
        <v>-</v>
      </c>
      <c r="AS1902" s="177" t="str" cm="1">
        <f t="array" ref="AS1902">_xlfn.IFS($AR1902="-","-",OR($G1902="公衆街路灯A",$G1902="定額電灯"),_xlfn.XLOOKUP(AQ1902,削除禁止_電灯料金!$B:$B,削除禁止_電灯料金!$D:$D,0),1,"-")</f>
        <v>-</v>
      </c>
      <c r="AT1902" s="176" t="str">
        <f>IFERROR(IF(OR($G1902="公衆街路灯A",$G1902="定額電灯"),"-",ROUND((_xlfn.XLOOKUP($AQ1902,削除禁止_電灯料金!$B:$B,削除禁止_電灯料金!$E:$E)*AM1902/1000*$K1902*$L1902/12),2)),"-")</f>
        <v>-</v>
      </c>
      <c r="AU1902" s="177" t="str">
        <f>IFERROR(IF(OR($G1902="公衆街路灯A",$G1902="定額電灯"),"-",ROUND((AM1902/1000*$K1902*$L1902/12)*_xlfn.XLOOKUP($A1902,削除禁止_電灯料金!K:K,削除禁止_電灯料金!M:M,"-"),2)),"-")</f>
        <v>-</v>
      </c>
      <c r="AV1902" s="178">
        <f>IFERROR(IF(OR($G1902="公衆街路灯A",$G1902="定額電灯"),ROUND((((AR1902+AS1902)*AN1902))*12*_xlfn.XLOOKUP($A1902,削除禁止_電灯料金!K:K,削除禁止_電灯料金!N:N),0),ROUND((AT1902+AU1902)*AN1902*12*_xlfn.XLOOKUP($A1902,削除禁止_電灯料金!K:K,削除禁止_電灯料金!N:N),0)),0)</f>
        <v>0</v>
      </c>
      <c r="AW1902" s="145"/>
    </row>
    <row r="1903" spans="1:49" ht="30" customHeight="1">
      <c r="A1903" s="1">
        <v>40</v>
      </c>
      <c r="B1903" s="319" t="s">
        <v>1819</v>
      </c>
      <c r="C1903" s="42"/>
      <c r="D1903" s="146" t="s">
        <v>612</v>
      </c>
      <c r="E1903" s="147" t="s">
        <v>1715</v>
      </c>
      <c r="F1903" s="148" t="s">
        <v>1825</v>
      </c>
      <c r="G1903" s="148" t="s">
        <v>1681</v>
      </c>
      <c r="H1903" s="149"/>
      <c r="I1903" s="150"/>
      <c r="J1903" s="151"/>
      <c r="K1903" s="213">
        <v>13</v>
      </c>
      <c r="L1903" s="214">
        <v>365</v>
      </c>
      <c r="M1903" s="154" t="s">
        <v>1826</v>
      </c>
      <c r="N1903" s="119" t="s">
        <v>615</v>
      </c>
      <c r="O1903" s="120">
        <v>1</v>
      </c>
      <c r="P1903" s="155" t="s">
        <v>135</v>
      </c>
      <c r="Q1903" s="155">
        <v>0</v>
      </c>
      <c r="R1903" s="155">
        <v>0</v>
      </c>
      <c r="S1903" s="156">
        <v>0</v>
      </c>
      <c r="T1903" s="156" t="s">
        <v>763</v>
      </c>
      <c r="U1903" s="156" t="s">
        <v>442</v>
      </c>
      <c r="V1903" s="157">
        <v>0</v>
      </c>
      <c r="W1903" s="158">
        <v>28</v>
      </c>
      <c r="X1903" s="159">
        <v>1</v>
      </c>
      <c r="Y1903" s="160">
        <v>1</v>
      </c>
      <c r="Z1903" s="161">
        <v>11.071666666666665</v>
      </c>
      <c r="AA1903" s="155" t="s">
        <v>1719</v>
      </c>
      <c r="AB1903" s="162" t="s">
        <v>1720</v>
      </c>
      <c r="AC1903" s="163">
        <v>61.83</v>
      </c>
      <c r="AD1903" s="164">
        <v>173.4</v>
      </c>
      <c r="AE1903" s="163" t="s">
        <v>56</v>
      </c>
      <c r="AF1903" s="164" t="s">
        <v>56</v>
      </c>
      <c r="AG1903" s="165">
        <f t="shared" si="533"/>
        <v>28227.600000000002</v>
      </c>
      <c r="AH1903" s="166" t="s">
        <v>81</v>
      </c>
      <c r="AI1903" s="167"/>
      <c r="AJ1903" s="168"/>
      <c r="AK1903" s="169"/>
      <c r="AL1903" s="170"/>
      <c r="AM1903" s="171"/>
      <c r="AN1903" s="172"/>
      <c r="AO1903" s="173">
        <f t="shared" si="532"/>
        <v>0</v>
      </c>
      <c r="AP1903" s="174" t="s">
        <v>1685</v>
      </c>
      <c r="AQ1903" s="175" t="str" cm="1">
        <f t="array" ref="AQ1903">_xlfn.IFS(OR($G1903="公衆街路灯A",$G1903="定額電灯"),$G1903&amp;AP1903,COUNTIF(G1903,"*従量電灯*"),G1903,1,"-")</f>
        <v>公衆街路灯Aﾌﾟﾙﾀﾞｳﾝ選択</v>
      </c>
      <c r="AR1903" s="176" t="str" cm="1">
        <f t="array" ref="AR1903">_xlfn.IFS($AN1903=0,"-",OR($AH1903="対象外",$AH1903="-"),"-",OR($G1903="公衆街路灯A",$G1903="定額電灯"),_xlfn.XLOOKUP($AQ1903,削除禁止_電灯料金!$B:$B,削除禁止_電灯料金!$E:$E,0),1,"-")</f>
        <v>-</v>
      </c>
      <c r="AS1903" s="177" t="str" cm="1">
        <f t="array" ref="AS1903">_xlfn.IFS($AR1903="-","-",OR($G1903="公衆街路灯A",$G1903="定額電灯"),_xlfn.XLOOKUP(AQ1903,削除禁止_電灯料金!$B:$B,削除禁止_電灯料金!$D:$D,0),1,"-")</f>
        <v>-</v>
      </c>
      <c r="AT1903" s="176" t="str">
        <f>IFERROR(IF(OR($G1903="公衆街路灯A",$G1903="定額電灯"),"-",ROUND((_xlfn.XLOOKUP($AQ1903,削除禁止_電灯料金!$B:$B,削除禁止_電灯料金!$E:$E)*AM1903/1000*$K1903*$L1903/12),2)),"-")</f>
        <v>-</v>
      </c>
      <c r="AU1903" s="177" t="str">
        <f>IFERROR(IF(OR($G1903="公衆街路灯A",$G1903="定額電灯"),"-",ROUND((AM1903/1000*$K1903*$L1903/12)*_xlfn.XLOOKUP($A1903,削除禁止_電灯料金!K:K,削除禁止_電灯料金!M:M,"-"),2)),"-")</f>
        <v>-</v>
      </c>
      <c r="AV1903" s="178">
        <f>IFERROR(IF(OR($G1903="公衆街路灯A",$G1903="定額電灯"),ROUND((((AR1903+AS1903)*AN1903))*12*_xlfn.XLOOKUP($A1903,削除禁止_電灯料金!K:K,削除禁止_電灯料金!N:N),0),ROUND((AT1903+AU1903)*AN1903*12*_xlfn.XLOOKUP($A1903,削除禁止_電灯料金!K:K,削除禁止_電灯料金!N:N),0)),0)</f>
        <v>0</v>
      </c>
      <c r="AW1903" s="145"/>
    </row>
    <row r="1904" spans="1:49" ht="30" customHeight="1">
      <c r="A1904" s="1">
        <v>40</v>
      </c>
      <c r="B1904" s="319" t="s">
        <v>1819</v>
      </c>
      <c r="C1904" s="42"/>
      <c r="D1904" s="146"/>
      <c r="E1904" s="147" t="s">
        <v>219</v>
      </c>
      <c r="F1904" s="148" t="s">
        <v>219</v>
      </c>
      <c r="G1904" s="148"/>
      <c r="H1904" s="149"/>
      <c r="I1904" s="150"/>
      <c r="J1904" s="151"/>
      <c r="K1904" s="213"/>
      <c r="L1904" s="214"/>
      <c r="M1904" s="179" t="s">
        <v>82</v>
      </c>
      <c r="N1904" s="119">
        <v>0</v>
      </c>
      <c r="O1904" s="120">
        <v>0</v>
      </c>
      <c r="P1904" s="155" t="s">
        <v>56</v>
      </c>
      <c r="Q1904" s="155">
        <v>0</v>
      </c>
      <c r="R1904" s="155">
        <v>0</v>
      </c>
      <c r="S1904" s="156">
        <v>0</v>
      </c>
      <c r="T1904" s="156">
        <v>0</v>
      </c>
      <c r="U1904" s="156">
        <v>0</v>
      </c>
      <c r="V1904" s="157">
        <v>0</v>
      </c>
      <c r="W1904" s="158">
        <v>0</v>
      </c>
      <c r="X1904" s="159"/>
      <c r="Y1904" s="160">
        <v>0</v>
      </c>
      <c r="Z1904" s="161">
        <v>0</v>
      </c>
      <c r="AA1904" s="155">
        <v>0</v>
      </c>
      <c r="AB1904" s="162" t="s">
        <v>56</v>
      </c>
      <c r="AC1904" s="163" t="s">
        <v>56</v>
      </c>
      <c r="AD1904" s="164" t="s">
        <v>56</v>
      </c>
      <c r="AE1904" s="163" t="s">
        <v>56</v>
      </c>
      <c r="AF1904" s="164" t="s">
        <v>56</v>
      </c>
      <c r="AG1904" s="165">
        <v>0</v>
      </c>
      <c r="AH1904" s="166" t="s">
        <v>56</v>
      </c>
      <c r="AI1904" s="167"/>
      <c r="AJ1904" s="168"/>
      <c r="AK1904" s="169"/>
      <c r="AL1904" s="170"/>
      <c r="AM1904" s="171"/>
      <c r="AN1904" s="172"/>
      <c r="AO1904" s="173">
        <f t="shared" si="532"/>
        <v>0</v>
      </c>
      <c r="AP1904" s="174" t="s">
        <v>82</v>
      </c>
      <c r="AQ1904" s="175" t="str" cm="1">
        <f t="array" ref="AQ1904">_xlfn.IFS(OR($G1904="公衆街路灯A",$G1904="定額電灯"),$G1904&amp;AP1904,COUNTIF(G1904,"*従量電灯*"),G1904,1,"-")</f>
        <v>-</v>
      </c>
      <c r="AR1904" s="176" t="str" cm="1">
        <f t="array" ref="AR1904">_xlfn.IFS($AN1904=0,"-",OR($AH1904="対象外",$AH1904="-"),"-",OR($G1904="公衆街路灯A",$G1904="定額電灯"),_xlfn.XLOOKUP($AQ1904,削除禁止_電灯料金!$B:$B,削除禁止_電灯料金!$E:$E,0),1,"-")</f>
        <v>-</v>
      </c>
      <c r="AS1904" s="177" t="str" cm="1">
        <f t="array" ref="AS1904">_xlfn.IFS($AR1904="-","-",OR($G1904="公衆街路灯A",$G1904="定額電灯"),_xlfn.XLOOKUP(AQ1904,削除禁止_電灯料金!$B:$B,削除禁止_電灯料金!$D:$D,0),1,"-")</f>
        <v>-</v>
      </c>
      <c r="AT1904" s="176" t="str">
        <f>IFERROR(IF(OR($G1904="公衆街路灯A",$G1904="定額電灯"),"-",ROUND((_xlfn.XLOOKUP($AQ1904,削除禁止_電灯料金!$B:$B,削除禁止_電灯料金!$E:$E)*AM1904/1000*$K1904*$L1904/12),2)),"-")</f>
        <v>-</v>
      </c>
      <c r="AU1904" s="177">
        <f>IFERROR(IF(OR($G1904="公衆街路灯A",$G1904="定額電灯"),"-",ROUND((AM1904/1000*$K1904*$L1904/12)*_xlfn.XLOOKUP($A1904,削除禁止_電灯料金!K:K,削除禁止_電灯料金!M:M,"-"),2)),"-")</f>
        <v>0</v>
      </c>
      <c r="AV1904" s="178">
        <f>IFERROR(IF(OR($G1904="公衆街路灯A",$G1904="定額電灯"),ROUND((((AR1904+AS1904)*AN1904))*12*_xlfn.XLOOKUP($A1904,削除禁止_電灯料金!K:K,削除禁止_電灯料金!N:N),0),ROUND((AT1904+AU1904)*AN1904*12*_xlfn.XLOOKUP($A1904,削除禁止_電灯料金!K:K,削除禁止_電灯料金!N:N),0)),0)</f>
        <v>0</v>
      </c>
      <c r="AW1904" s="145"/>
    </row>
    <row r="1905" spans="1:49" ht="30" customHeight="1">
      <c r="A1905" s="1">
        <v>40</v>
      </c>
      <c r="B1905" s="319" t="s">
        <v>1819</v>
      </c>
      <c r="C1905" s="42"/>
      <c r="D1905" s="146"/>
      <c r="E1905" s="147" t="s">
        <v>219</v>
      </c>
      <c r="F1905" s="148" t="s">
        <v>219</v>
      </c>
      <c r="G1905" s="148"/>
      <c r="H1905" s="149"/>
      <c r="I1905" s="150"/>
      <c r="J1905" s="151"/>
      <c r="K1905" s="213"/>
      <c r="L1905" s="214"/>
      <c r="M1905" s="179" t="s">
        <v>82</v>
      </c>
      <c r="N1905" s="119">
        <v>0</v>
      </c>
      <c r="O1905" s="120">
        <v>0</v>
      </c>
      <c r="P1905" s="155" t="s">
        <v>56</v>
      </c>
      <c r="Q1905" s="155">
        <v>0</v>
      </c>
      <c r="R1905" s="155">
        <v>0</v>
      </c>
      <c r="S1905" s="156">
        <v>0</v>
      </c>
      <c r="T1905" s="156">
        <v>0</v>
      </c>
      <c r="U1905" s="156">
        <v>0</v>
      </c>
      <c r="V1905" s="157">
        <v>0</v>
      </c>
      <c r="W1905" s="158">
        <v>0</v>
      </c>
      <c r="X1905" s="159"/>
      <c r="Y1905" s="160">
        <v>0</v>
      </c>
      <c r="Z1905" s="161">
        <v>0</v>
      </c>
      <c r="AA1905" s="155">
        <v>0</v>
      </c>
      <c r="AB1905" s="162" t="s">
        <v>56</v>
      </c>
      <c r="AC1905" s="163" t="s">
        <v>56</v>
      </c>
      <c r="AD1905" s="164" t="s">
        <v>56</v>
      </c>
      <c r="AE1905" s="163" t="s">
        <v>56</v>
      </c>
      <c r="AF1905" s="164" t="s">
        <v>56</v>
      </c>
      <c r="AG1905" s="165">
        <v>0</v>
      </c>
      <c r="AH1905" s="166" t="s">
        <v>56</v>
      </c>
      <c r="AI1905" s="167"/>
      <c r="AJ1905" s="168"/>
      <c r="AK1905" s="169"/>
      <c r="AL1905" s="170"/>
      <c r="AM1905" s="171"/>
      <c r="AN1905" s="172"/>
      <c r="AO1905" s="173">
        <f t="shared" si="532"/>
        <v>0</v>
      </c>
      <c r="AP1905" s="174" t="s">
        <v>82</v>
      </c>
      <c r="AQ1905" s="175" t="str" cm="1">
        <f t="array" ref="AQ1905">_xlfn.IFS(OR($G1905="公衆街路灯A",$G1905="定額電灯"),$G1905&amp;AP1905,COUNTIF(G1905,"*従量電灯*"),G1905,1,"-")</f>
        <v>-</v>
      </c>
      <c r="AR1905" s="176" t="str" cm="1">
        <f t="array" ref="AR1905">_xlfn.IFS($AN1905=0,"-",OR($AH1905="対象外",$AH1905="-"),"-",OR($G1905="公衆街路灯A",$G1905="定額電灯"),_xlfn.XLOOKUP($AQ1905,削除禁止_電灯料金!$B:$B,削除禁止_電灯料金!$E:$E,0),1,"-")</f>
        <v>-</v>
      </c>
      <c r="AS1905" s="177" t="str" cm="1">
        <f t="array" ref="AS1905">_xlfn.IFS($AR1905="-","-",OR($G1905="公衆街路灯A",$G1905="定額電灯"),_xlfn.XLOOKUP(AQ1905,削除禁止_電灯料金!$B:$B,削除禁止_電灯料金!$D:$D,0),1,"-")</f>
        <v>-</v>
      </c>
      <c r="AT1905" s="176" t="str">
        <f>IFERROR(IF(OR($G1905="公衆街路灯A",$G1905="定額電灯"),"-",ROUND((_xlfn.XLOOKUP($AQ1905,削除禁止_電灯料金!$B:$B,削除禁止_電灯料金!$E:$E)*AM1905/1000*$K1905*$L1905/12),2)),"-")</f>
        <v>-</v>
      </c>
      <c r="AU1905" s="177">
        <f>IFERROR(IF(OR($G1905="公衆街路灯A",$G1905="定額電灯"),"-",ROUND((AM1905/1000*$K1905*$L1905/12)*_xlfn.XLOOKUP($A1905,削除禁止_電灯料金!K:K,削除禁止_電灯料金!M:M,"-"),2)),"-")</f>
        <v>0</v>
      </c>
      <c r="AV1905" s="178">
        <f>IFERROR(IF(OR($G1905="公衆街路灯A",$G1905="定額電灯"),ROUND((((AR1905+AS1905)*AN1905))*12*_xlfn.XLOOKUP($A1905,削除禁止_電灯料金!K:K,削除禁止_電灯料金!N:N),0),ROUND((AT1905+AU1905)*AN1905*12*_xlfn.XLOOKUP($A1905,削除禁止_電灯料金!K:K,削除禁止_電灯料金!N:N),0)),0)</f>
        <v>0</v>
      </c>
      <c r="AW1905" s="145"/>
    </row>
    <row r="1906" spans="1:49" ht="30" customHeight="1" thickBot="1">
      <c r="A1906" s="1">
        <v>40</v>
      </c>
      <c r="B1906" s="319" t="s">
        <v>1819</v>
      </c>
      <c r="C1906" s="42"/>
      <c r="D1906" s="215"/>
      <c r="E1906" s="216" t="s">
        <v>219</v>
      </c>
      <c r="F1906" s="217" t="s">
        <v>219</v>
      </c>
      <c r="G1906" s="216"/>
      <c r="H1906" s="216"/>
      <c r="I1906" s="218"/>
      <c r="J1906" s="219"/>
      <c r="K1906" s="220"/>
      <c r="L1906" s="221"/>
      <c r="M1906" s="222" t="s">
        <v>82</v>
      </c>
      <c r="N1906" s="223">
        <v>0</v>
      </c>
      <c r="O1906" s="224">
        <v>0</v>
      </c>
      <c r="P1906" s="225" t="s">
        <v>56</v>
      </c>
      <c r="Q1906" s="225">
        <v>0</v>
      </c>
      <c r="R1906" s="225">
        <v>0</v>
      </c>
      <c r="S1906" s="226">
        <v>0</v>
      </c>
      <c r="T1906" s="226">
        <v>0</v>
      </c>
      <c r="U1906" s="226">
        <v>0</v>
      </c>
      <c r="V1906" s="227">
        <v>0</v>
      </c>
      <c r="W1906" s="228">
        <v>0</v>
      </c>
      <c r="X1906" s="229"/>
      <c r="Y1906" s="410">
        <v>0</v>
      </c>
      <c r="Z1906" s="230">
        <v>0</v>
      </c>
      <c r="AA1906" s="225">
        <v>0</v>
      </c>
      <c r="AB1906" s="231" t="s">
        <v>56</v>
      </c>
      <c r="AC1906" s="232" t="s">
        <v>56</v>
      </c>
      <c r="AD1906" s="411" t="s">
        <v>56</v>
      </c>
      <c r="AE1906" s="232" t="s">
        <v>56</v>
      </c>
      <c r="AF1906" s="411" t="s">
        <v>56</v>
      </c>
      <c r="AG1906" s="412">
        <v>0</v>
      </c>
      <c r="AH1906" s="413" t="s">
        <v>56</v>
      </c>
      <c r="AI1906" s="236"/>
      <c r="AJ1906" s="237"/>
      <c r="AK1906" s="238"/>
      <c r="AL1906" s="239"/>
      <c r="AM1906" s="240"/>
      <c r="AN1906" s="241"/>
      <c r="AO1906" s="242">
        <f t="shared" si="532"/>
        <v>0</v>
      </c>
      <c r="AP1906" s="243" t="s">
        <v>82</v>
      </c>
      <c r="AQ1906" s="414" t="str" cm="1">
        <f t="array" ref="AQ1906">_xlfn.IFS(OR($G1906="公衆街路灯A",$G1906="定額電灯"),$G1906&amp;AP1906,COUNTIF(G1906,"*従量電灯*"),G1906,1,"-")</f>
        <v>-</v>
      </c>
      <c r="AR1906" s="415" t="str" cm="1">
        <f t="array" ref="AR1906">_xlfn.IFS($AN1906=0,"-",OR($AH1906="対象外",$AH1906="-"),"-",OR($G1906="公衆街路灯A",$G1906="定額電灯"),_xlfn.XLOOKUP($AQ1906,削除禁止_電灯料金!$B:$B,削除禁止_電灯料金!$E:$E,0),1,"-")</f>
        <v>-</v>
      </c>
      <c r="AS1906" s="416" t="str" cm="1">
        <f t="array" ref="AS1906">_xlfn.IFS($AR1906="-","-",OR($G1906="公衆街路灯A",$G1906="定額電灯"),_xlfn.XLOOKUP(AQ1906,削除禁止_電灯料金!$B:$B,削除禁止_電灯料金!$D:$D,0),1,"-")</f>
        <v>-</v>
      </c>
      <c r="AT1906" s="415" t="str">
        <f>IFERROR(IF(OR($G1906="公衆街路灯A",$G1906="定額電灯"),"-",ROUND((_xlfn.XLOOKUP($AQ1906,削除禁止_電灯料金!$B:$B,削除禁止_電灯料金!$E:$E)*AM1906/1000*$K1906*$L1906/12),2)),"-")</f>
        <v>-</v>
      </c>
      <c r="AU1906" s="416">
        <f>IFERROR(IF(OR($G1906="公衆街路灯A",$G1906="定額電灯"),"-",ROUND((AM1906/1000*$K1906*$L1906/12)*_xlfn.XLOOKUP($A1906,削除禁止_電灯料金!K:K,削除禁止_電灯料金!M:M,"-"),2)),"-")</f>
        <v>0</v>
      </c>
      <c r="AV1906" s="247">
        <f>IFERROR(IF(OR($G1906="公衆街路灯A",$G1906="定額電灯"),ROUND((((AR1906+AS1906)*AN1906))*12*_xlfn.XLOOKUP($A1906,削除禁止_電灯料金!K:K,削除禁止_電灯料金!N:N),0),ROUND((AT1906+AU1906)*AN1906*12*_xlfn.XLOOKUP($A1906,削除禁止_電灯料金!K:K,削除禁止_電灯料金!N:N),0)),0)</f>
        <v>0</v>
      </c>
      <c r="AW1906" s="145"/>
    </row>
    <row r="1907" spans="1:49" ht="30" customHeight="1">
      <c r="A1907" s="1"/>
      <c r="B1907" s="41"/>
      <c r="C1907" s="248"/>
    </row>
    <row r="1908" spans="1:49" ht="30" customHeight="1">
      <c r="A1908" s="1">
        <v>41</v>
      </c>
      <c r="B1908" s="319" t="s">
        <v>1827</v>
      </c>
      <c r="C1908" s="42"/>
      <c r="D1908" s="4" t="s">
        <v>1828</v>
      </c>
      <c r="E1908" s="43"/>
      <c r="F1908" s="44"/>
      <c r="G1908" s="44"/>
      <c r="H1908" s="45"/>
      <c r="I1908" s="43"/>
      <c r="J1908" s="43"/>
      <c r="K1908" s="43"/>
      <c r="L1908" s="43"/>
      <c r="M1908" s="43"/>
      <c r="N1908" s="46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42"/>
      <c r="AF1908" s="42"/>
      <c r="AG1908" s="42"/>
      <c r="AH1908" s="47"/>
      <c r="AI1908" s="48"/>
      <c r="AJ1908" s="48"/>
      <c r="AK1908" s="47"/>
      <c r="AL1908" s="49"/>
      <c r="AM1908" s="47"/>
      <c r="AN1908" s="47"/>
      <c r="AO1908" s="47"/>
      <c r="AP1908" s="47"/>
      <c r="AQ1908" s="49"/>
      <c r="AR1908" s="47"/>
      <c r="AS1908" s="47"/>
      <c r="AT1908" s="47"/>
      <c r="AU1908" s="47"/>
      <c r="AV1908" s="47"/>
      <c r="AW1908" s="47"/>
    </row>
    <row r="1909" spans="1:49" ht="30" customHeight="1">
      <c r="A1909" s="1">
        <v>41</v>
      </c>
      <c r="B1909" s="319" t="s">
        <v>1827</v>
      </c>
      <c r="C1909" s="42"/>
      <c r="D1909" s="43"/>
      <c r="E1909" s="43"/>
      <c r="F1909" s="44"/>
      <c r="G1909" s="44"/>
      <c r="H1909" s="45"/>
      <c r="I1909" s="43"/>
      <c r="J1909" s="43"/>
      <c r="K1909" s="43"/>
      <c r="L1909" s="43"/>
      <c r="M1909" s="43"/>
      <c r="N1909" s="46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42"/>
      <c r="AF1909" s="42"/>
      <c r="AG1909" s="42"/>
      <c r="AH1909" s="47"/>
      <c r="AI1909" s="50"/>
      <c r="AJ1909" s="48"/>
      <c r="AK1909" s="47"/>
      <c r="AL1909" s="49"/>
      <c r="AM1909" s="47"/>
      <c r="AN1909" s="47"/>
      <c r="AO1909" s="51"/>
      <c r="AP1909" s="47"/>
      <c r="AQ1909" s="49"/>
      <c r="AR1909" s="51"/>
      <c r="AS1909" s="51"/>
      <c r="AT1909" s="51"/>
      <c r="AU1909" s="51"/>
      <c r="AV1909" s="47"/>
      <c r="AW1909" s="47"/>
    </row>
    <row r="1910" spans="1:49" ht="30" customHeight="1">
      <c r="A1910" s="1">
        <v>41</v>
      </c>
      <c r="B1910" s="319" t="s">
        <v>1827</v>
      </c>
      <c r="C1910" s="42"/>
      <c r="D1910" s="52" t="s">
        <v>47</v>
      </c>
      <c r="E1910" s="52"/>
      <c r="F1910" s="53">
        <v>10</v>
      </c>
      <c r="G1910" s="44"/>
      <c r="H1910" s="45"/>
      <c r="I1910" s="54"/>
      <c r="J1910" s="54"/>
      <c r="K1910" s="55"/>
      <c r="L1910" s="46"/>
      <c r="M1910" s="46"/>
      <c r="N1910" s="56"/>
      <c r="O1910" s="56"/>
      <c r="P1910" s="56"/>
      <c r="Q1910" s="56"/>
      <c r="R1910" s="56"/>
      <c r="S1910" s="56"/>
      <c r="T1910" s="56"/>
      <c r="U1910" s="56"/>
      <c r="V1910" s="56"/>
      <c r="W1910" s="56"/>
      <c r="X1910" s="56"/>
      <c r="Y1910" s="56"/>
      <c r="Z1910" s="56"/>
      <c r="AA1910" s="56"/>
      <c r="AB1910" s="56"/>
      <c r="AC1910" s="56"/>
      <c r="AD1910" s="56"/>
      <c r="AE1910" s="56"/>
      <c r="AF1910" s="56"/>
      <c r="AG1910" s="56"/>
      <c r="AH1910" s="47"/>
      <c r="AI1910" s="50"/>
      <c r="AJ1910" s="48"/>
      <c r="AK1910" s="47"/>
      <c r="AL1910" s="49"/>
      <c r="AM1910" s="47"/>
      <c r="AN1910" s="47"/>
      <c r="AO1910" s="47"/>
      <c r="AP1910" s="47"/>
      <c r="AQ1910" s="49"/>
      <c r="AR1910" s="47"/>
      <c r="AS1910" s="47"/>
      <c r="AT1910" s="47"/>
      <c r="AU1910" s="47"/>
      <c r="AV1910" s="47"/>
      <c r="AW1910" s="47"/>
    </row>
    <row r="1911" spans="1:49" ht="30" customHeight="1" thickBot="1">
      <c r="A1911" s="1">
        <v>41</v>
      </c>
      <c r="B1911" s="319" t="s">
        <v>1827</v>
      </c>
      <c r="C1911" s="42"/>
      <c r="D1911" s="57" t="s">
        <v>48</v>
      </c>
      <c r="E1911" s="57"/>
      <c r="F1911" s="58">
        <v>10</v>
      </c>
      <c r="G1911" s="44"/>
      <c r="H1911" s="45"/>
      <c r="I1911" s="54"/>
      <c r="J1911" s="54"/>
      <c r="K1911" s="55"/>
      <c r="L1911" s="46"/>
      <c r="M1911" s="46"/>
      <c r="N1911" s="56"/>
      <c r="O1911" s="56"/>
      <c r="P1911" s="56"/>
      <c r="Q1911" s="56"/>
      <c r="R1911" s="56"/>
      <c r="S1911" s="56"/>
      <c r="T1911" s="56"/>
      <c r="U1911" s="56"/>
      <c r="V1911" s="56"/>
      <c r="W1911" s="56"/>
      <c r="X1911" s="56"/>
      <c r="Y1911" s="56"/>
      <c r="Z1911" s="56"/>
      <c r="AA1911" s="56"/>
      <c r="AB1911" s="56"/>
      <c r="AC1911" s="56"/>
      <c r="AD1911" s="56"/>
      <c r="AE1911" s="56"/>
      <c r="AF1911" s="56"/>
      <c r="AG1911" s="56"/>
      <c r="AH1911" s="47"/>
      <c r="AI1911" s="50"/>
      <c r="AJ1911" s="48"/>
      <c r="AK1911" s="47"/>
      <c r="AL1911" s="49"/>
      <c r="AM1911" s="47"/>
      <c r="AN1911" s="47"/>
      <c r="AO1911" s="47"/>
      <c r="AP1911" s="47"/>
      <c r="AQ1911" s="49"/>
      <c r="AR1911" s="47"/>
      <c r="AS1911" s="47"/>
      <c r="AT1911" s="47"/>
      <c r="AU1911" s="47"/>
      <c r="AV1911" s="47"/>
      <c r="AW1911" s="47"/>
    </row>
    <row r="1912" spans="1:49" ht="30" customHeight="1" thickBot="1">
      <c r="A1912" s="1">
        <v>41</v>
      </c>
      <c r="B1912" s="319" t="s">
        <v>1827</v>
      </c>
      <c r="C1912" s="42"/>
      <c r="D1912" s="59" t="s">
        <v>49</v>
      </c>
      <c r="E1912" s="59"/>
      <c r="F1912" s="60" t="s">
        <v>56</v>
      </c>
      <c r="G1912" s="44"/>
      <c r="H1912" s="45"/>
      <c r="I1912" s="61"/>
      <c r="J1912" s="61"/>
      <c r="K1912" s="42"/>
      <c r="L1912" s="42"/>
      <c r="M1912" s="42"/>
      <c r="N1912" s="56"/>
      <c r="O1912" s="56"/>
      <c r="P1912" s="56"/>
      <c r="Q1912" s="56"/>
      <c r="R1912" s="56"/>
      <c r="S1912" s="56"/>
      <c r="T1912" s="56"/>
      <c r="U1912" s="56"/>
      <c r="V1912" s="56"/>
      <c r="W1912" s="56"/>
      <c r="X1912" s="56"/>
      <c r="Y1912" s="56"/>
      <c r="Z1912" s="56"/>
      <c r="AA1912" s="56"/>
      <c r="AB1912" s="56"/>
      <c r="AC1912" s="62"/>
      <c r="AD1912" s="62"/>
      <c r="AE1912" s="63"/>
      <c r="AF1912" s="42"/>
      <c r="AG1912" s="56"/>
      <c r="AH1912" s="47"/>
      <c r="AI1912" s="64" t="s">
        <v>50</v>
      </c>
      <c r="AJ1912" s="48"/>
      <c r="AK1912" s="47"/>
      <c r="AL1912" s="49"/>
      <c r="AM1912" s="47"/>
      <c r="AN1912" s="47"/>
      <c r="AO1912" s="47"/>
      <c r="AP1912" s="47"/>
      <c r="AQ1912" s="49"/>
      <c r="AR1912" s="47"/>
      <c r="AS1912" s="47"/>
      <c r="AT1912" s="47"/>
      <c r="AU1912" s="47"/>
      <c r="AV1912" s="47"/>
      <c r="AW1912" s="65"/>
    </row>
    <row r="1913" spans="1:49" ht="30" customHeight="1" thickBot="1">
      <c r="A1913" s="1">
        <v>41</v>
      </c>
      <c r="B1913" s="319" t="s">
        <v>1827</v>
      </c>
      <c r="C1913" s="42"/>
      <c r="D1913" s="66" t="s">
        <v>51</v>
      </c>
      <c r="E1913" s="66"/>
      <c r="F1913" s="67">
        <v>0.41499999999999998</v>
      </c>
      <c r="G1913" s="44"/>
      <c r="H1913" s="45"/>
      <c r="I1913" s="68"/>
      <c r="J1913" s="68"/>
      <c r="K1913" s="42"/>
      <c r="L1913" s="42"/>
      <c r="M1913" s="42"/>
      <c r="N1913" s="56"/>
      <c r="O1913" s="56"/>
      <c r="P1913" s="56"/>
      <c r="Q1913" s="56"/>
      <c r="R1913" s="56"/>
      <c r="S1913" s="56"/>
      <c r="T1913" s="56"/>
      <c r="U1913" s="56"/>
      <c r="V1913" s="56"/>
      <c r="W1913" s="56"/>
      <c r="X1913" s="56"/>
      <c r="Y1913" s="56"/>
      <c r="Z1913" s="56"/>
      <c r="AA1913" s="56"/>
      <c r="AB1913" s="56"/>
      <c r="AC1913" s="62" t="s">
        <v>52</v>
      </c>
      <c r="AD1913" s="69"/>
      <c r="AE1913" s="70" t="s">
        <v>53</v>
      </c>
      <c r="AF1913" s="69"/>
      <c r="AG1913" s="56"/>
      <c r="AH1913" s="47"/>
      <c r="AI1913" s="48"/>
      <c r="AJ1913" s="48"/>
      <c r="AK1913" s="47"/>
      <c r="AL1913" s="49"/>
      <c r="AM1913" s="47"/>
      <c r="AN1913" s="47"/>
      <c r="AO1913" s="47"/>
      <c r="AP1913" s="47"/>
      <c r="AQ1913" s="49"/>
      <c r="AR1913" s="47" t="s">
        <v>52</v>
      </c>
      <c r="AS1913" s="47"/>
      <c r="AT1913" s="47" t="s">
        <v>53</v>
      </c>
      <c r="AU1913" s="47"/>
      <c r="AV1913" s="47"/>
      <c r="AW1913" s="65"/>
    </row>
    <row r="1914" spans="1:49" ht="30" customHeight="1" thickBot="1">
      <c r="A1914" s="1">
        <v>41</v>
      </c>
      <c r="B1914" s="319" t="s">
        <v>1827</v>
      </c>
      <c r="C1914" s="42"/>
      <c r="D1914" s="71" t="s">
        <v>54</v>
      </c>
      <c r="E1914" s="45"/>
      <c r="F1914" s="45"/>
      <c r="G1914" s="45"/>
      <c r="H1914" s="45"/>
      <c r="I1914" s="45"/>
      <c r="J1914" s="45"/>
      <c r="K1914" s="72"/>
      <c r="L1914" s="72"/>
      <c r="M1914" s="73" t="s">
        <v>55</v>
      </c>
      <c r="N1914" s="74"/>
      <c r="O1914" s="74"/>
      <c r="P1914" s="74"/>
      <c r="Q1914" s="74"/>
      <c r="R1914" s="74"/>
      <c r="S1914" s="74"/>
      <c r="T1914" s="74"/>
      <c r="U1914" s="74"/>
      <c r="V1914" s="74"/>
      <c r="W1914" s="74"/>
      <c r="X1914" s="74"/>
      <c r="Y1914" s="74"/>
      <c r="Z1914" s="74"/>
      <c r="AA1914" s="74"/>
      <c r="AB1914" s="74"/>
      <c r="AC1914" s="75" t="s">
        <v>1</v>
      </c>
      <c r="AD1914" s="76"/>
      <c r="AE1914" s="76" t="s">
        <v>2</v>
      </c>
      <c r="AF1914" s="76"/>
      <c r="AG1914" s="77" t="s">
        <v>56</v>
      </c>
      <c r="AH1914" s="78" t="s">
        <v>57</v>
      </c>
      <c r="AI1914" s="79"/>
      <c r="AJ1914" s="79"/>
      <c r="AK1914" s="80"/>
      <c r="AL1914" s="15"/>
      <c r="AM1914" s="80"/>
      <c r="AN1914" s="80"/>
      <c r="AO1914" s="80"/>
      <c r="AP1914" s="80"/>
      <c r="AQ1914" s="15"/>
      <c r="AR1914" s="78" t="s">
        <v>1</v>
      </c>
      <c r="AS1914" s="81"/>
      <c r="AT1914" s="78" t="s">
        <v>2</v>
      </c>
      <c r="AU1914" s="81"/>
      <c r="AV1914" s="82" t="s">
        <v>56</v>
      </c>
      <c r="AW1914" s="83"/>
    </row>
    <row r="1915" spans="1:49" ht="42" customHeight="1">
      <c r="A1915" s="1">
        <v>41</v>
      </c>
      <c r="B1915" s="319" t="s">
        <v>1827</v>
      </c>
      <c r="C1915" s="42"/>
      <c r="D1915" s="474" t="s">
        <v>4</v>
      </c>
      <c r="E1915" s="476" t="s">
        <v>5</v>
      </c>
      <c r="F1915" s="476" t="s">
        <v>6</v>
      </c>
      <c r="G1915" s="476" t="s">
        <v>58</v>
      </c>
      <c r="H1915" s="476" t="s">
        <v>7</v>
      </c>
      <c r="I1915" s="20" t="s">
        <v>8</v>
      </c>
      <c r="J1915" s="20"/>
      <c r="K1915" s="84" t="s">
        <v>9</v>
      </c>
      <c r="L1915" s="85" t="s">
        <v>59</v>
      </c>
      <c r="M1915" s="478" t="s">
        <v>60</v>
      </c>
      <c r="N1915" s="480" t="s">
        <v>61</v>
      </c>
      <c r="O1915" s="482" t="s">
        <v>62</v>
      </c>
      <c r="P1915" s="482" t="s">
        <v>10</v>
      </c>
      <c r="Q1915" s="484" t="s">
        <v>63</v>
      </c>
      <c r="R1915" s="482" t="s">
        <v>64</v>
      </c>
      <c r="S1915" s="482" t="s">
        <v>65</v>
      </c>
      <c r="T1915" s="482" t="s">
        <v>66</v>
      </c>
      <c r="U1915" s="482" t="s">
        <v>67</v>
      </c>
      <c r="V1915" s="484" t="s">
        <v>11</v>
      </c>
      <c r="W1915" s="251" t="s">
        <v>12</v>
      </c>
      <c r="X1915" s="86" t="s">
        <v>13</v>
      </c>
      <c r="Y1915" s="86" t="s">
        <v>14</v>
      </c>
      <c r="Z1915" s="252" t="s">
        <v>15</v>
      </c>
      <c r="AA1915" s="484" t="s">
        <v>16</v>
      </c>
      <c r="AB1915" s="482" t="s">
        <v>17</v>
      </c>
      <c r="AC1915" s="87" t="s">
        <v>18</v>
      </c>
      <c r="AD1915" s="88" t="s">
        <v>19</v>
      </c>
      <c r="AE1915" s="87" t="s">
        <v>30</v>
      </c>
      <c r="AF1915" s="88" t="s">
        <v>21</v>
      </c>
      <c r="AG1915" s="89" t="s">
        <v>22</v>
      </c>
      <c r="AH1915" s="468" t="s">
        <v>23</v>
      </c>
      <c r="AI1915" s="470" t="s">
        <v>24</v>
      </c>
      <c r="AJ1915" s="470" t="s">
        <v>25</v>
      </c>
      <c r="AK1915" s="470" t="s">
        <v>26</v>
      </c>
      <c r="AL1915" s="91" t="s">
        <v>68</v>
      </c>
      <c r="AM1915" s="90" t="s">
        <v>27</v>
      </c>
      <c r="AN1915" s="92" t="s">
        <v>28</v>
      </c>
      <c r="AO1915" s="93" t="s">
        <v>29</v>
      </c>
      <c r="AP1915" s="28" t="s">
        <v>16</v>
      </c>
      <c r="AQ1915" s="472" t="s">
        <v>17</v>
      </c>
      <c r="AR1915" s="94" t="s">
        <v>18</v>
      </c>
      <c r="AS1915" s="95" t="s">
        <v>19</v>
      </c>
      <c r="AT1915" s="94" t="s">
        <v>30</v>
      </c>
      <c r="AU1915" s="95" t="s">
        <v>21</v>
      </c>
      <c r="AV1915" s="96" t="s">
        <v>31</v>
      </c>
      <c r="AW1915" s="83"/>
    </row>
    <row r="1916" spans="1:49" ht="30" customHeight="1" thickBot="1">
      <c r="A1916" s="1">
        <v>41</v>
      </c>
      <c r="B1916" s="319" t="s">
        <v>1827</v>
      </c>
      <c r="C1916" s="42"/>
      <c r="D1916" s="475"/>
      <c r="E1916" s="477"/>
      <c r="F1916" s="477"/>
      <c r="G1916" s="477"/>
      <c r="H1916" s="477"/>
      <c r="I1916" s="97" t="s">
        <v>69</v>
      </c>
      <c r="J1916" s="97" t="s">
        <v>70</v>
      </c>
      <c r="K1916" s="98" t="s">
        <v>34</v>
      </c>
      <c r="L1916" s="99" t="s">
        <v>35</v>
      </c>
      <c r="M1916" s="479"/>
      <c r="N1916" s="481"/>
      <c r="O1916" s="483"/>
      <c r="P1916" s="483"/>
      <c r="Q1916" s="485"/>
      <c r="R1916" s="483"/>
      <c r="S1916" s="483"/>
      <c r="T1916" s="483"/>
      <c r="U1916" s="483"/>
      <c r="V1916" s="485"/>
      <c r="W1916" s="100" t="s">
        <v>36</v>
      </c>
      <c r="X1916" s="100" t="s">
        <v>37</v>
      </c>
      <c r="Y1916" s="100" t="s">
        <v>38</v>
      </c>
      <c r="Z1916" s="101" t="s">
        <v>39</v>
      </c>
      <c r="AA1916" s="485"/>
      <c r="AB1916" s="483"/>
      <c r="AC1916" s="102" t="s">
        <v>40</v>
      </c>
      <c r="AD1916" s="103" t="s">
        <v>40</v>
      </c>
      <c r="AE1916" s="102" t="s">
        <v>40</v>
      </c>
      <c r="AF1916" s="103" t="s">
        <v>40</v>
      </c>
      <c r="AG1916" s="104">
        <v>10</v>
      </c>
      <c r="AH1916" s="469"/>
      <c r="AI1916" s="471"/>
      <c r="AJ1916" s="471"/>
      <c r="AK1916" s="471"/>
      <c r="AL1916" s="36" t="s">
        <v>41</v>
      </c>
      <c r="AM1916" s="105" t="s">
        <v>42</v>
      </c>
      <c r="AN1916" s="106" t="s">
        <v>43</v>
      </c>
      <c r="AO1916" s="107" t="s">
        <v>39</v>
      </c>
      <c r="AP1916" s="37" t="s">
        <v>44</v>
      </c>
      <c r="AQ1916" s="473"/>
      <c r="AR1916" s="108" t="s">
        <v>40</v>
      </c>
      <c r="AS1916" s="109" t="s">
        <v>40</v>
      </c>
      <c r="AT1916" s="108" t="s">
        <v>40</v>
      </c>
      <c r="AU1916" s="109" t="s">
        <v>40</v>
      </c>
      <c r="AV1916" s="40">
        <v>10</v>
      </c>
      <c r="AW1916" s="83"/>
    </row>
    <row r="1917" spans="1:49" ht="30" customHeight="1">
      <c r="A1917" s="1">
        <v>41</v>
      </c>
      <c r="B1917" s="319" t="s">
        <v>1827</v>
      </c>
      <c r="C1917" s="42"/>
      <c r="D1917" s="110" t="s">
        <v>612</v>
      </c>
      <c r="E1917" s="111" t="s">
        <v>1715</v>
      </c>
      <c r="F1917" s="112" t="s">
        <v>1829</v>
      </c>
      <c r="G1917" s="112" t="s">
        <v>1681</v>
      </c>
      <c r="H1917" s="113"/>
      <c r="I1917" s="114"/>
      <c r="J1917" s="115" t="s">
        <v>213</v>
      </c>
      <c r="K1917" s="349">
        <v>13</v>
      </c>
      <c r="L1917" s="350">
        <v>365</v>
      </c>
      <c r="M1917" s="118" t="s">
        <v>1597</v>
      </c>
      <c r="N1917" s="119" t="s">
        <v>615</v>
      </c>
      <c r="O1917" s="120">
        <v>1</v>
      </c>
      <c r="P1917" s="121" t="s">
        <v>383</v>
      </c>
      <c r="Q1917" s="121">
        <v>0</v>
      </c>
      <c r="R1917" s="121">
        <v>0</v>
      </c>
      <c r="S1917" s="122">
        <v>0</v>
      </c>
      <c r="T1917" s="122" t="s">
        <v>763</v>
      </c>
      <c r="U1917" s="122" t="s">
        <v>442</v>
      </c>
      <c r="V1917" s="123">
        <v>0</v>
      </c>
      <c r="W1917" s="124">
        <v>13</v>
      </c>
      <c r="X1917" s="125">
        <v>1</v>
      </c>
      <c r="Y1917" s="126">
        <v>1</v>
      </c>
      <c r="Z1917" s="127">
        <v>5.140416666666666</v>
      </c>
      <c r="AA1917" s="121" t="s">
        <v>1793</v>
      </c>
      <c r="AB1917" s="128" t="s">
        <v>1794</v>
      </c>
      <c r="AC1917" s="129">
        <v>30.92</v>
      </c>
      <c r="AD1917" s="130">
        <v>103.19</v>
      </c>
      <c r="AE1917" s="129" t="s">
        <v>56</v>
      </c>
      <c r="AF1917" s="130" t="s">
        <v>56</v>
      </c>
      <c r="AG1917" s="131">
        <f>(AC1917+AD1917)*120</f>
        <v>16093.2</v>
      </c>
      <c r="AH1917" s="132" t="s">
        <v>81</v>
      </c>
      <c r="AI1917" s="133"/>
      <c r="AJ1917" s="134"/>
      <c r="AK1917" s="135"/>
      <c r="AL1917" s="136"/>
      <c r="AM1917" s="137"/>
      <c r="AN1917" s="138"/>
      <c r="AO1917" s="139">
        <f>IFERROR((AM1917/1000)*K1917*L1917*AN1917/12,0)</f>
        <v>0</v>
      </c>
      <c r="AP1917" s="140" t="s">
        <v>1685</v>
      </c>
      <c r="AQ1917" s="141" t="str" cm="1">
        <f t="array" ref="AQ1917">_xlfn.IFS(OR($G1917="公衆街路灯A",$G1917="定額電灯"),$G1917&amp;AP1917,COUNTIF(G1917,"*従量電灯*"),G1917,1,"-")</f>
        <v>公衆街路灯Aﾌﾟﾙﾀﾞｳﾝ選択</v>
      </c>
      <c r="AR1917" s="142" t="str" cm="1">
        <f t="array" ref="AR1917">_xlfn.IFS($AN1917=0,"-",OR($AH1917="対象外",$AH1917="-"),"-",OR($G1917="公衆街路灯A",$G1917="定額電灯"),_xlfn.XLOOKUP($AQ1917,削除禁止_電灯料金!$B:$B,削除禁止_電灯料金!$E:$E,0),1,"-")</f>
        <v>-</v>
      </c>
      <c r="AS1917" s="143" t="str" cm="1">
        <f t="array" ref="AS1917">_xlfn.IFS($AR1917="-","-",OR($G1917="公衆街路灯A",$G1917="定額電灯"),_xlfn.XLOOKUP(AQ1917,削除禁止_電灯料金!$B:$B,削除禁止_電灯料金!$D:$D,0),1,"-")</f>
        <v>-</v>
      </c>
      <c r="AT1917" s="142" t="str">
        <f>IFERROR(IF(OR($G1917="公衆街路灯A",$G1917="定額電灯"),"-",ROUND((_xlfn.XLOOKUP($AQ1917,削除禁止_電灯料金!$B:$B,削除禁止_電灯料金!$E:$E)*AM1917/1000*$K1917*$L1917/12),2)),"-")</f>
        <v>-</v>
      </c>
      <c r="AU1917" s="143" t="str">
        <f>IFERROR(IF(OR($G1917="公衆街路灯A",$G1917="定額電灯"),"-",ROUND((AM1917/1000*$K1917*$L1917/12)*_xlfn.XLOOKUP($A1917,削除禁止_電灯料金!K:K,削除禁止_電灯料金!M:M,"-"),2)),"-")</f>
        <v>-</v>
      </c>
      <c r="AV1917" s="144">
        <f>IFERROR(IF(OR($G1917="公衆街路灯A",$G1917="定額電灯"),ROUND((((AR1917+AS1917)*AN1917))*12*_xlfn.XLOOKUP($A1917,削除禁止_電灯料金!K:K,削除禁止_電灯料金!N:N),0),ROUND((AT1917+AU1917)*AN1917*12*_xlfn.XLOOKUP($A1917,削除禁止_電灯料金!K:K,削除禁止_電灯料金!N:N),0)),0)</f>
        <v>0</v>
      </c>
      <c r="AW1917" s="145"/>
    </row>
    <row r="1918" spans="1:49" ht="30" customHeight="1">
      <c r="A1918" s="1">
        <v>41</v>
      </c>
      <c r="B1918" s="319" t="s">
        <v>1827</v>
      </c>
      <c r="C1918" s="42"/>
      <c r="D1918" s="146"/>
      <c r="E1918" s="147" t="s">
        <v>219</v>
      </c>
      <c r="F1918" s="148" t="s">
        <v>219</v>
      </c>
      <c r="G1918" s="148"/>
      <c r="H1918" s="149"/>
      <c r="I1918" s="150"/>
      <c r="J1918" s="151"/>
      <c r="K1918" s="213"/>
      <c r="L1918" s="214"/>
      <c r="M1918" s="179" t="s">
        <v>82</v>
      </c>
      <c r="N1918" s="119">
        <v>0</v>
      </c>
      <c r="O1918" s="120">
        <v>0</v>
      </c>
      <c r="P1918" s="155" t="s">
        <v>56</v>
      </c>
      <c r="Q1918" s="155">
        <v>0</v>
      </c>
      <c r="R1918" s="155">
        <v>0</v>
      </c>
      <c r="S1918" s="156">
        <v>0</v>
      </c>
      <c r="T1918" s="156">
        <v>0</v>
      </c>
      <c r="U1918" s="156">
        <v>0</v>
      </c>
      <c r="V1918" s="157">
        <v>0</v>
      </c>
      <c r="W1918" s="158">
        <v>0</v>
      </c>
      <c r="X1918" s="159"/>
      <c r="Y1918" s="160">
        <v>0</v>
      </c>
      <c r="Z1918" s="161">
        <v>0</v>
      </c>
      <c r="AA1918" s="155">
        <v>0</v>
      </c>
      <c r="AB1918" s="162" t="s">
        <v>56</v>
      </c>
      <c r="AC1918" s="163" t="s">
        <v>56</v>
      </c>
      <c r="AD1918" s="164" t="s">
        <v>56</v>
      </c>
      <c r="AE1918" s="163" t="s">
        <v>56</v>
      </c>
      <c r="AF1918" s="164" t="s">
        <v>56</v>
      </c>
      <c r="AG1918" s="165">
        <v>0</v>
      </c>
      <c r="AH1918" s="166" t="s">
        <v>56</v>
      </c>
      <c r="AI1918" s="167"/>
      <c r="AJ1918" s="168"/>
      <c r="AK1918" s="169"/>
      <c r="AL1918" s="170"/>
      <c r="AM1918" s="171"/>
      <c r="AN1918" s="172"/>
      <c r="AO1918" s="173">
        <f>IFERROR((AM1918/1000)*K1918*L1918*AN1918/12,0)</f>
        <v>0</v>
      </c>
      <c r="AP1918" s="174" t="s">
        <v>82</v>
      </c>
      <c r="AQ1918" s="175" t="str" cm="1">
        <f t="array" ref="AQ1918">_xlfn.IFS(OR($G1918="公衆街路灯A",$G1918="定額電灯"),$G1918&amp;AP1918,COUNTIF(G1918,"*従量電灯*"),G1918,1,"-")</f>
        <v>-</v>
      </c>
      <c r="AR1918" s="176" t="str" cm="1">
        <f t="array" ref="AR1918">_xlfn.IFS($AN1918=0,"-",OR($AH1918="対象外",$AH1918="-"),"-",OR($G1918="公衆街路灯A",$G1918="定額電灯"),_xlfn.XLOOKUP($AQ1918,削除禁止_電灯料金!$B:$B,削除禁止_電灯料金!$E:$E,0),1,"-")</f>
        <v>-</v>
      </c>
      <c r="AS1918" s="177" t="str" cm="1">
        <f t="array" ref="AS1918">_xlfn.IFS($AR1918="-","-",OR($G1918="公衆街路灯A",$G1918="定額電灯"),_xlfn.XLOOKUP(AQ1918,削除禁止_電灯料金!$B:$B,削除禁止_電灯料金!$D:$D,0),1,"-")</f>
        <v>-</v>
      </c>
      <c r="AT1918" s="176" t="str">
        <f>IFERROR(IF(OR($G1918="公衆街路灯A",$G1918="定額電灯"),"-",ROUND((_xlfn.XLOOKUP($AQ1918,削除禁止_電灯料金!$B:$B,削除禁止_電灯料金!$E:$E)*AM1918/1000*$K1918*$L1918/12),2)),"-")</f>
        <v>-</v>
      </c>
      <c r="AU1918" s="177" t="str">
        <f>IFERROR(IF(OR($G1918="公衆街路灯A",$G1918="定額電灯"),"-",ROUND((AM1918/1000*$K1918*$L1918/12)*_xlfn.XLOOKUP($A1918,削除禁止_電灯料金!K:K,削除禁止_電灯料金!M:M,"-"),2)),"-")</f>
        <v>-</v>
      </c>
      <c r="AV1918" s="178">
        <f>IFERROR(IF(OR($G1918="公衆街路灯A",$G1918="定額電灯"),ROUND((((AR1918+AS1918)*AN1918))*12*_xlfn.XLOOKUP($A1918,削除禁止_電灯料金!K:K,削除禁止_電灯料金!N:N),0),ROUND((AT1918+AU1918)*AN1918*12*_xlfn.XLOOKUP($A1918,削除禁止_電灯料金!K:K,削除禁止_電灯料金!N:N),0)),0)</f>
        <v>0</v>
      </c>
      <c r="AW1918" s="145"/>
    </row>
    <row r="1919" spans="1:49" ht="30" customHeight="1">
      <c r="A1919" s="1">
        <v>41</v>
      </c>
      <c r="B1919" s="319" t="s">
        <v>1827</v>
      </c>
      <c r="C1919" s="42"/>
      <c r="D1919" s="146"/>
      <c r="E1919" s="147" t="s">
        <v>219</v>
      </c>
      <c r="F1919" s="148" t="s">
        <v>219</v>
      </c>
      <c r="G1919" s="148"/>
      <c r="H1919" s="149"/>
      <c r="I1919" s="150"/>
      <c r="J1919" s="151"/>
      <c r="K1919" s="213"/>
      <c r="L1919" s="214"/>
      <c r="M1919" s="179" t="s">
        <v>82</v>
      </c>
      <c r="N1919" s="119">
        <v>0</v>
      </c>
      <c r="O1919" s="120">
        <v>0</v>
      </c>
      <c r="P1919" s="155" t="s">
        <v>56</v>
      </c>
      <c r="Q1919" s="155">
        <v>0</v>
      </c>
      <c r="R1919" s="155">
        <v>0</v>
      </c>
      <c r="S1919" s="156">
        <v>0</v>
      </c>
      <c r="T1919" s="156">
        <v>0</v>
      </c>
      <c r="U1919" s="156">
        <v>0</v>
      </c>
      <c r="V1919" s="157">
        <v>0</v>
      </c>
      <c r="W1919" s="158">
        <v>0</v>
      </c>
      <c r="X1919" s="159"/>
      <c r="Y1919" s="160">
        <v>0</v>
      </c>
      <c r="Z1919" s="161">
        <v>0</v>
      </c>
      <c r="AA1919" s="155">
        <v>0</v>
      </c>
      <c r="AB1919" s="162" t="s">
        <v>56</v>
      </c>
      <c r="AC1919" s="163" t="s">
        <v>56</v>
      </c>
      <c r="AD1919" s="164" t="s">
        <v>56</v>
      </c>
      <c r="AE1919" s="163" t="s">
        <v>56</v>
      </c>
      <c r="AF1919" s="164" t="s">
        <v>56</v>
      </c>
      <c r="AG1919" s="165">
        <v>0</v>
      </c>
      <c r="AH1919" s="166" t="s">
        <v>56</v>
      </c>
      <c r="AI1919" s="167"/>
      <c r="AJ1919" s="168"/>
      <c r="AK1919" s="169"/>
      <c r="AL1919" s="170"/>
      <c r="AM1919" s="171"/>
      <c r="AN1919" s="172"/>
      <c r="AO1919" s="173">
        <f>IFERROR((AM1919/1000)*K1919*L1919*AN1919/12,0)</f>
        <v>0</v>
      </c>
      <c r="AP1919" s="174" t="s">
        <v>82</v>
      </c>
      <c r="AQ1919" s="175" t="str" cm="1">
        <f t="array" ref="AQ1919">_xlfn.IFS(OR($G1919="公衆街路灯A",$G1919="定額電灯"),$G1919&amp;AP1919,COUNTIF(G1919,"*従量電灯*"),G1919,1,"-")</f>
        <v>-</v>
      </c>
      <c r="AR1919" s="176" t="str" cm="1">
        <f t="array" ref="AR1919">_xlfn.IFS($AN1919=0,"-",OR($AH1919="対象外",$AH1919="-"),"-",OR($G1919="公衆街路灯A",$G1919="定額電灯"),_xlfn.XLOOKUP($AQ1919,削除禁止_電灯料金!$B:$B,削除禁止_電灯料金!$E:$E,0),1,"-")</f>
        <v>-</v>
      </c>
      <c r="AS1919" s="177" t="str" cm="1">
        <f t="array" ref="AS1919">_xlfn.IFS($AR1919="-","-",OR($G1919="公衆街路灯A",$G1919="定額電灯"),_xlfn.XLOOKUP(AQ1919,削除禁止_電灯料金!$B:$B,削除禁止_電灯料金!$D:$D,0),1,"-")</f>
        <v>-</v>
      </c>
      <c r="AT1919" s="176" t="str">
        <f>IFERROR(IF(OR($G1919="公衆街路灯A",$G1919="定額電灯"),"-",ROUND((_xlfn.XLOOKUP($AQ1919,削除禁止_電灯料金!$B:$B,削除禁止_電灯料金!$E:$E)*AM1919/1000*$K1919*$L1919/12),2)),"-")</f>
        <v>-</v>
      </c>
      <c r="AU1919" s="177" t="str">
        <f>IFERROR(IF(OR($G1919="公衆街路灯A",$G1919="定額電灯"),"-",ROUND((AM1919/1000*$K1919*$L1919/12)*_xlfn.XLOOKUP($A1919,削除禁止_電灯料金!K:K,削除禁止_電灯料金!M:M,"-"),2)),"-")</f>
        <v>-</v>
      </c>
      <c r="AV1919" s="178">
        <f>IFERROR(IF(OR($G1919="公衆街路灯A",$G1919="定額電灯"),ROUND((((AR1919+AS1919)*AN1919))*12*_xlfn.XLOOKUP($A1919,削除禁止_電灯料金!K:K,削除禁止_電灯料金!N:N),0),ROUND((AT1919+AU1919)*AN1919*12*_xlfn.XLOOKUP($A1919,削除禁止_電灯料金!K:K,削除禁止_電灯料金!N:N),0)),0)</f>
        <v>0</v>
      </c>
      <c r="AW1919" s="145"/>
    </row>
    <row r="1920" spans="1:49" ht="30" customHeight="1" thickBot="1">
      <c r="A1920" s="1">
        <v>41</v>
      </c>
      <c r="B1920" s="319" t="s">
        <v>1827</v>
      </c>
      <c r="C1920" s="42"/>
      <c r="D1920" s="215"/>
      <c r="E1920" s="216" t="s">
        <v>219</v>
      </c>
      <c r="F1920" s="217" t="s">
        <v>219</v>
      </c>
      <c r="G1920" s="216"/>
      <c r="H1920" s="216"/>
      <c r="I1920" s="218"/>
      <c r="J1920" s="219"/>
      <c r="K1920" s="220"/>
      <c r="L1920" s="221"/>
      <c r="M1920" s="222" t="s">
        <v>82</v>
      </c>
      <c r="N1920" s="223">
        <v>0</v>
      </c>
      <c r="O1920" s="224">
        <v>0</v>
      </c>
      <c r="P1920" s="225" t="s">
        <v>56</v>
      </c>
      <c r="Q1920" s="225">
        <v>0</v>
      </c>
      <c r="R1920" s="225">
        <v>0</v>
      </c>
      <c r="S1920" s="226">
        <v>0</v>
      </c>
      <c r="T1920" s="226">
        <v>0</v>
      </c>
      <c r="U1920" s="226">
        <v>0</v>
      </c>
      <c r="V1920" s="227">
        <v>0</v>
      </c>
      <c r="W1920" s="228">
        <v>0</v>
      </c>
      <c r="X1920" s="229"/>
      <c r="Y1920" s="410">
        <v>0</v>
      </c>
      <c r="Z1920" s="230">
        <v>0</v>
      </c>
      <c r="AA1920" s="225">
        <v>0</v>
      </c>
      <c r="AB1920" s="231" t="s">
        <v>56</v>
      </c>
      <c r="AC1920" s="232" t="s">
        <v>56</v>
      </c>
      <c r="AD1920" s="411" t="s">
        <v>56</v>
      </c>
      <c r="AE1920" s="232" t="s">
        <v>56</v>
      </c>
      <c r="AF1920" s="411" t="s">
        <v>56</v>
      </c>
      <c r="AG1920" s="412">
        <v>0</v>
      </c>
      <c r="AH1920" s="413" t="s">
        <v>56</v>
      </c>
      <c r="AI1920" s="236"/>
      <c r="AJ1920" s="237"/>
      <c r="AK1920" s="238"/>
      <c r="AL1920" s="239"/>
      <c r="AM1920" s="240"/>
      <c r="AN1920" s="241"/>
      <c r="AO1920" s="242">
        <f>IFERROR((AM1920/1000)*K1920*L1920*AN1920/12,0)</f>
        <v>0</v>
      </c>
      <c r="AP1920" s="243" t="s">
        <v>82</v>
      </c>
      <c r="AQ1920" s="414" t="str" cm="1">
        <f t="array" ref="AQ1920">_xlfn.IFS(OR($G1920="公衆街路灯A",$G1920="定額電灯"),$G1920&amp;AP1920,COUNTIF(G1920,"*従量電灯*"),G1920,1,"-")</f>
        <v>-</v>
      </c>
      <c r="AR1920" s="415" t="str" cm="1">
        <f t="array" ref="AR1920">_xlfn.IFS($AN1920=0,"-",OR($AH1920="対象外",$AH1920="-"),"-",OR($G1920="公衆街路灯A",$G1920="定額電灯"),_xlfn.XLOOKUP($AQ1920,削除禁止_電灯料金!$B:$B,削除禁止_電灯料金!$E:$E,0),1,"-")</f>
        <v>-</v>
      </c>
      <c r="AS1920" s="416" t="str" cm="1">
        <f t="array" ref="AS1920">_xlfn.IFS($AR1920="-","-",OR($G1920="公衆街路灯A",$G1920="定額電灯"),_xlfn.XLOOKUP(AQ1920,削除禁止_電灯料金!$B:$B,削除禁止_電灯料金!$D:$D,0),1,"-")</f>
        <v>-</v>
      </c>
      <c r="AT1920" s="415" t="str">
        <f>IFERROR(IF(OR($G1920="公衆街路灯A",$G1920="定額電灯"),"-",ROUND((_xlfn.XLOOKUP($AQ1920,削除禁止_電灯料金!$B:$B,削除禁止_電灯料金!$E:$E)*AM1920/1000*$K1920*$L1920/12),2)),"-")</f>
        <v>-</v>
      </c>
      <c r="AU1920" s="416" t="str">
        <f>IFERROR(IF(OR($G1920="公衆街路灯A",$G1920="定額電灯"),"-",ROUND((AM1920/1000*$K1920*$L1920/12)*_xlfn.XLOOKUP($A1920,削除禁止_電灯料金!K:K,削除禁止_電灯料金!M:M,"-"),2)),"-")</f>
        <v>-</v>
      </c>
      <c r="AV1920" s="247">
        <f>IFERROR(IF(OR($G1920="公衆街路灯A",$G1920="定額電灯"),ROUND((((AR1920+AS1920)*AN1920))*12*_xlfn.XLOOKUP($A1920,削除禁止_電灯料金!K:K,削除禁止_電灯料金!N:N),0),ROUND((AT1920+AU1920)*AN1920*12*_xlfn.XLOOKUP($A1920,削除禁止_電灯料金!K:K,削除禁止_電灯料金!N:N),0)),0)</f>
        <v>0</v>
      </c>
      <c r="AW1920" s="145"/>
    </row>
    <row r="1921" spans="1:49" ht="30" customHeight="1">
      <c r="A1921" s="1"/>
      <c r="B1921" s="41"/>
      <c r="C1921" s="248"/>
    </row>
    <row r="1922" spans="1:49" ht="30" customHeight="1">
      <c r="A1922" s="1">
        <v>42</v>
      </c>
      <c r="B1922" s="319" t="s">
        <v>1830</v>
      </c>
      <c r="C1922" s="42"/>
      <c r="D1922" s="4" t="s">
        <v>1831</v>
      </c>
      <c r="E1922" s="43"/>
      <c r="F1922" s="44"/>
      <c r="G1922" s="44"/>
      <c r="H1922" s="45"/>
      <c r="I1922" s="43"/>
      <c r="J1922" s="43"/>
      <c r="K1922" s="43"/>
      <c r="L1922" s="43"/>
      <c r="M1922" s="43"/>
      <c r="N1922" s="46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42"/>
      <c r="AF1922" s="42"/>
      <c r="AG1922" s="42"/>
      <c r="AH1922" s="47"/>
      <c r="AI1922" s="48"/>
      <c r="AJ1922" s="48"/>
      <c r="AK1922" s="47"/>
      <c r="AL1922" s="49"/>
      <c r="AM1922" s="47"/>
      <c r="AN1922" s="47"/>
      <c r="AO1922" s="47"/>
      <c r="AP1922" s="47"/>
      <c r="AQ1922" s="49"/>
      <c r="AR1922" s="47"/>
      <c r="AS1922" s="47"/>
      <c r="AT1922" s="47"/>
      <c r="AU1922" s="47"/>
      <c r="AV1922" s="47"/>
      <c r="AW1922" s="47"/>
    </row>
    <row r="1923" spans="1:49" ht="30" customHeight="1">
      <c r="A1923" s="1">
        <v>42</v>
      </c>
      <c r="B1923" s="319" t="s">
        <v>1830</v>
      </c>
      <c r="C1923" s="42"/>
      <c r="D1923" s="43"/>
      <c r="E1923" s="43"/>
      <c r="F1923" s="44"/>
      <c r="G1923" s="44"/>
      <c r="H1923" s="45"/>
      <c r="I1923" s="43"/>
      <c r="J1923" s="43"/>
      <c r="K1923" s="43"/>
      <c r="L1923" s="43"/>
      <c r="M1923" s="43"/>
      <c r="N1923" s="46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2"/>
      <c r="AE1923" s="42"/>
      <c r="AF1923" s="42"/>
      <c r="AG1923" s="42"/>
      <c r="AH1923" s="47"/>
      <c r="AI1923" s="50"/>
      <c r="AJ1923" s="48"/>
      <c r="AK1923" s="47"/>
      <c r="AL1923" s="49"/>
      <c r="AM1923" s="47"/>
      <c r="AN1923" s="47"/>
      <c r="AO1923" s="51"/>
      <c r="AP1923" s="47"/>
      <c r="AQ1923" s="49"/>
      <c r="AR1923" s="51"/>
      <c r="AS1923" s="51"/>
      <c r="AT1923" s="51"/>
      <c r="AU1923" s="51"/>
      <c r="AV1923" s="47"/>
      <c r="AW1923" s="47"/>
    </row>
    <row r="1924" spans="1:49" ht="30" customHeight="1">
      <c r="A1924" s="1">
        <v>42</v>
      </c>
      <c r="B1924" s="319" t="s">
        <v>1830</v>
      </c>
      <c r="C1924" s="42"/>
      <c r="D1924" s="52" t="s">
        <v>47</v>
      </c>
      <c r="E1924" s="52"/>
      <c r="F1924" s="53">
        <v>10</v>
      </c>
      <c r="G1924" s="44"/>
      <c r="H1924" s="45"/>
      <c r="I1924" s="54"/>
      <c r="J1924" s="54"/>
      <c r="K1924" s="55"/>
      <c r="L1924" s="46"/>
      <c r="M1924" s="46"/>
      <c r="N1924" s="56"/>
      <c r="O1924" s="56"/>
      <c r="P1924" s="56"/>
      <c r="Q1924" s="56"/>
      <c r="R1924" s="56"/>
      <c r="S1924" s="56"/>
      <c r="T1924" s="56"/>
      <c r="U1924" s="56"/>
      <c r="V1924" s="56"/>
      <c r="W1924" s="56"/>
      <c r="X1924" s="56"/>
      <c r="Y1924" s="56"/>
      <c r="Z1924" s="56"/>
      <c r="AA1924" s="56"/>
      <c r="AB1924" s="56"/>
      <c r="AC1924" s="56"/>
      <c r="AD1924" s="56"/>
      <c r="AE1924" s="56"/>
      <c r="AF1924" s="56"/>
      <c r="AG1924" s="56"/>
      <c r="AH1924" s="47"/>
      <c r="AI1924" s="50"/>
      <c r="AJ1924" s="48"/>
      <c r="AK1924" s="47"/>
      <c r="AL1924" s="49"/>
      <c r="AM1924" s="47"/>
      <c r="AN1924" s="47"/>
      <c r="AO1924" s="47"/>
      <c r="AP1924" s="47"/>
      <c r="AQ1924" s="49"/>
      <c r="AR1924" s="47"/>
      <c r="AS1924" s="47"/>
      <c r="AT1924" s="47"/>
      <c r="AU1924" s="47"/>
      <c r="AV1924" s="47"/>
      <c r="AW1924" s="47"/>
    </row>
    <row r="1925" spans="1:49" ht="30" customHeight="1" thickBot="1">
      <c r="A1925" s="1">
        <v>42</v>
      </c>
      <c r="B1925" s="319" t="s">
        <v>1830</v>
      </c>
      <c r="C1925" s="42"/>
      <c r="D1925" s="57" t="s">
        <v>48</v>
      </c>
      <c r="E1925" s="57"/>
      <c r="F1925" s="58">
        <v>10</v>
      </c>
      <c r="G1925" s="44"/>
      <c r="H1925" s="45"/>
      <c r="I1925" s="54"/>
      <c r="J1925" s="54"/>
      <c r="K1925" s="55"/>
      <c r="L1925" s="46"/>
      <c r="M1925" s="46"/>
      <c r="N1925" s="56"/>
      <c r="O1925" s="56"/>
      <c r="P1925" s="56"/>
      <c r="Q1925" s="56"/>
      <c r="R1925" s="56"/>
      <c r="S1925" s="56"/>
      <c r="T1925" s="56"/>
      <c r="U1925" s="56"/>
      <c r="V1925" s="56"/>
      <c r="W1925" s="56"/>
      <c r="X1925" s="56"/>
      <c r="Y1925" s="56"/>
      <c r="Z1925" s="56"/>
      <c r="AA1925" s="56"/>
      <c r="AB1925" s="56"/>
      <c r="AC1925" s="56"/>
      <c r="AD1925" s="56"/>
      <c r="AE1925" s="56"/>
      <c r="AF1925" s="56"/>
      <c r="AG1925" s="56"/>
      <c r="AH1925" s="47"/>
      <c r="AI1925" s="50"/>
      <c r="AJ1925" s="48"/>
      <c r="AK1925" s="47"/>
      <c r="AL1925" s="49"/>
      <c r="AM1925" s="47"/>
      <c r="AN1925" s="47"/>
      <c r="AO1925" s="47"/>
      <c r="AP1925" s="47"/>
      <c r="AQ1925" s="49"/>
      <c r="AR1925" s="47"/>
      <c r="AS1925" s="47"/>
      <c r="AT1925" s="47"/>
      <c r="AU1925" s="47"/>
      <c r="AV1925" s="47"/>
      <c r="AW1925" s="47"/>
    </row>
    <row r="1926" spans="1:49" ht="30" customHeight="1" thickBot="1">
      <c r="A1926" s="1">
        <v>42</v>
      </c>
      <c r="B1926" s="319" t="s">
        <v>1830</v>
      </c>
      <c r="C1926" s="42"/>
      <c r="D1926" s="59" t="s">
        <v>49</v>
      </c>
      <c r="E1926" s="59"/>
      <c r="F1926" s="60">
        <v>30</v>
      </c>
      <c r="G1926" s="44"/>
      <c r="H1926" s="45"/>
      <c r="I1926" s="61"/>
      <c r="J1926" s="61"/>
      <c r="K1926" s="42"/>
      <c r="L1926" s="42"/>
      <c r="M1926" s="42"/>
      <c r="N1926" s="56"/>
      <c r="O1926" s="56"/>
      <c r="P1926" s="56"/>
      <c r="Q1926" s="56"/>
      <c r="R1926" s="56"/>
      <c r="S1926" s="56"/>
      <c r="T1926" s="56"/>
      <c r="U1926" s="56"/>
      <c r="V1926" s="56"/>
      <c r="W1926" s="56"/>
      <c r="X1926" s="56"/>
      <c r="Y1926" s="56"/>
      <c r="Z1926" s="56"/>
      <c r="AA1926" s="56"/>
      <c r="AB1926" s="56"/>
      <c r="AC1926" s="62"/>
      <c r="AD1926" s="62"/>
      <c r="AE1926" s="63"/>
      <c r="AF1926" s="42"/>
      <c r="AG1926" s="56"/>
      <c r="AH1926" s="47"/>
      <c r="AI1926" s="64" t="s">
        <v>50</v>
      </c>
      <c r="AJ1926" s="48"/>
      <c r="AK1926" s="47"/>
      <c r="AL1926" s="49"/>
      <c r="AM1926" s="47"/>
      <c r="AN1926" s="47"/>
      <c r="AO1926" s="47"/>
      <c r="AP1926" s="47"/>
      <c r="AQ1926" s="49"/>
      <c r="AR1926" s="47"/>
      <c r="AS1926" s="47"/>
      <c r="AT1926" s="47"/>
      <c r="AU1926" s="47"/>
      <c r="AV1926" s="47"/>
      <c r="AW1926" s="65"/>
    </row>
    <row r="1927" spans="1:49" ht="30" customHeight="1" thickBot="1">
      <c r="A1927" s="1">
        <v>42</v>
      </c>
      <c r="B1927" s="319" t="s">
        <v>1830</v>
      </c>
      <c r="C1927" s="42"/>
      <c r="D1927" s="66" t="s">
        <v>51</v>
      </c>
      <c r="E1927" s="66"/>
      <c r="F1927" s="67">
        <v>0.41499999999999998</v>
      </c>
      <c r="G1927" s="44"/>
      <c r="H1927" s="45"/>
      <c r="I1927" s="68"/>
      <c r="J1927" s="68"/>
      <c r="K1927" s="42"/>
      <c r="L1927" s="42"/>
      <c r="M1927" s="42"/>
      <c r="N1927" s="56"/>
      <c r="O1927" s="56"/>
      <c r="P1927" s="56"/>
      <c r="Q1927" s="56"/>
      <c r="R1927" s="56"/>
      <c r="S1927" s="56"/>
      <c r="T1927" s="56"/>
      <c r="U1927" s="56"/>
      <c r="V1927" s="56"/>
      <c r="W1927" s="56"/>
      <c r="X1927" s="56"/>
      <c r="Y1927" s="56"/>
      <c r="Z1927" s="56"/>
      <c r="AA1927" s="56"/>
      <c r="AB1927" s="56"/>
      <c r="AC1927" s="62" t="s">
        <v>52</v>
      </c>
      <c r="AD1927" s="69"/>
      <c r="AE1927" s="70" t="s">
        <v>53</v>
      </c>
      <c r="AF1927" s="69"/>
      <c r="AG1927" s="56"/>
      <c r="AH1927" s="47"/>
      <c r="AI1927" s="48"/>
      <c r="AJ1927" s="48"/>
      <c r="AK1927" s="47"/>
      <c r="AL1927" s="49"/>
      <c r="AM1927" s="47"/>
      <c r="AN1927" s="47"/>
      <c r="AO1927" s="47"/>
      <c r="AP1927" s="47"/>
      <c r="AQ1927" s="49"/>
      <c r="AR1927" s="47" t="s">
        <v>52</v>
      </c>
      <c r="AS1927" s="47"/>
      <c r="AT1927" s="47" t="s">
        <v>53</v>
      </c>
      <c r="AU1927" s="47"/>
      <c r="AV1927" s="47"/>
      <c r="AW1927" s="65"/>
    </row>
    <row r="1928" spans="1:49" ht="30" customHeight="1" thickBot="1">
      <c r="A1928" s="1">
        <v>42</v>
      </c>
      <c r="B1928" s="319" t="s">
        <v>1830</v>
      </c>
      <c r="C1928" s="42"/>
      <c r="D1928" s="71" t="s">
        <v>54</v>
      </c>
      <c r="E1928" s="45"/>
      <c r="F1928" s="45"/>
      <c r="G1928" s="45"/>
      <c r="H1928" s="45"/>
      <c r="I1928" s="45"/>
      <c r="J1928" s="45"/>
      <c r="K1928" s="72"/>
      <c r="L1928" s="72"/>
      <c r="M1928" s="73" t="s">
        <v>55</v>
      </c>
      <c r="N1928" s="74"/>
      <c r="O1928" s="74"/>
      <c r="P1928" s="74"/>
      <c r="Q1928" s="74"/>
      <c r="R1928" s="74"/>
      <c r="S1928" s="74"/>
      <c r="T1928" s="74"/>
      <c r="U1928" s="74"/>
      <c r="V1928" s="74"/>
      <c r="W1928" s="74"/>
      <c r="X1928" s="74"/>
      <c r="Y1928" s="74"/>
      <c r="Z1928" s="74"/>
      <c r="AA1928" s="74"/>
      <c r="AB1928" s="74"/>
      <c r="AC1928" s="75" t="s">
        <v>1</v>
      </c>
      <c r="AD1928" s="76"/>
      <c r="AE1928" s="76" t="s">
        <v>2</v>
      </c>
      <c r="AF1928" s="76"/>
      <c r="AG1928" s="77" t="s">
        <v>56</v>
      </c>
      <c r="AH1928" s="78" t="s">
        <v>57</v>
      </c>
      <c r="AI1928" s="79"/>
      <c r="AJ1928" s="79"/>
      <c r="AK1928" s="80"/>
      <c r="AL1928" s="15"/>
      <c r="AM1928" s="80"/>
      <c r="AN1928" s="80"/>
      <c r="AO1928" s="80"/>
      <c r="AP1928" s="80"/>
      <c r="AQ1928" s="15"/>
      <c r="AR1928" s="78" t="s">
        <v>1</v>
      </c>
      <c r="AS1928" s="81"/>
      <c r="AT1928" s="78" t="s">
        <v>2</v>
      </c>
      <c r="AU1928" s="81"/>
      <c r="AV1928" s="82" t="s">
        <v>56</v>
      </c>
      <c r="AW1928" s="83"/>
    </row>
    <row r="1929" spans="1:49" ht="42" customHeight="1">
      <c r="A1929" s="1">
        <v>42</v>
      </c>
      <c r="B1929" s="319" t="s">
        <v>1830</v>
      </c>
      <c r="C1929" s="42"/>
      <c r="D1929" s="474" t="s">
        <v>4</v>
      </c>
      <c r="E1929" s="476" t="s">
        <v>5</v>
      </c>
      <c r="F1929" s="476" t="s">
        <v>6</v>
      </c>
      <c r="G1929" s="476" t="s">
        <v>58</v>
      </c>
      <c r="H1929" s="476" t="s">
        <v>7</v>
      </c>
      <c r="I1929" s="20" t="s">
        <v>8</v>
      </c>
      <c r="J1929" s="20"/>
      <c r="K1929" s="84" t="s">
        <v>9</v>
      </c>
      <c r="L1929" s="85" t="s">
        <v>59</v>
      </c>
      <c r="M1929" s="478" t="s">
        <v>60</v>
      </c>
      <c r="N1929" s="480" t="s">
        <v>61</v>
      </c>
      <c r="O1929" s="482" t="s">
        <v>62</v>
      </c>
      <c r="P1929" s="482" t="s">
        <v>10</v>
      </c>
      <c r="Q1929" s="484" t="s">
        <v>63</v>
      </c>
      <c r="R1929" s="482" t="s">
        <v>64</v>
      </c>
      <c r="S1929" s="482" t="s">
        <v>65</v>
      </c>
      <c r="T1929" s="482" t="s">
        <v>66</v>
      </c>
      <c r="U1929" s="482" t="s">
        <v>67</v>
      </c>
      <c r="V1929" s="484" t="s">
        <v>11</v>
      </c>
      <c r="W1929" s="251" t="s">
        <v>12</v>
      </c>
      <c r="X1929" s="86" t="s">
        <v>13</v>
      </c>
      <c r="Y1929" s="86" t="s">
        <v>14</v>
      </c>
      <c r="Z1929" s="252" t="s">
        <v>15</v>
      </c>
      <c r="AA1929" s="484" t="s">
        <v>16</v>
      </c>
      <c r="AB1929" s="482" t="s">
        <v>17</v>
      </c>
      <c r="AC1929" s="87" t="s">
        <v>18</v>
      </c>
      <c r="AD1929" s="88" t="s">
        <v>19</v>
      </c>
      <c r="AE1929" s="87" t="s">
        <v>30</v>
      </c>
      <c r="AF1929" s="88" t="s">
        <v>21</v>
      </c>
      <c r="AG1929" s="89" t="s">
        <v>22</v>
      </c>
      <c r="AH1929" s="468" t="s">
        <v>23</v>
      </c>
      <c r="AI1929" s="470" t="s">
        <v>24</v>
      </c>
      <c r="AJ1929" s="470" t="s">
        <v>25</v>
      </c>
      <c r="AK1929" s="470" t="s">
        <v>26</v>
      </c>
      <c r="AL1929" s="91" t="s">
        <v>68</v>
      </c>
      <c r="AM1929" s="90" t="s">
        <v>27</v>
      </c>
      <c r="AN1929" s="92" t="s">
        <v>28</v>
      </c>
      <c r="AO1929" s="93" t="s">
        <v>29</v>
      </c>
      <c r="AP1929" s="28" t="s">
        <v>16</v>
      </c>
      <c r="AQ1929" s="472" t="s">
        <v>17</v>
      </c>
      <c r="AR1929" s="94" t="s">
        <v>18</v>
      </c>
      <c r="AS1929" s="95" t="s">
        <v>19</v>
      </c>
      <c r="AT1929" s="94" t="s">
        <v>30</v>
      </c>
      <c r="AU1929" s="95" t="s">
        <v>21</v>
      </c>
      <c r="AV1929" s="96" t="s">
        <v>31</v>
      </c>
      <c r="AW1929" s="83"/>
    </row>
    <row r="1930" spans="1:49" ht="30" customHeight="1" thickBot="1">
      <c r="A1930" s="1">
        <v>42</v>
      </c>
      <c r="B1930" s="319" t="s">
        <v>1830</v>
      </c>
      <c r="C1930" s="42"/>
      <c r="D1930" s="475"/>
      <c r="E1930" s="477"/>
      <c r="F1930" s="477"/>
      <c r="G1930" s="477"/>
      <c r="H1930" s="477"/>
      <c r="I1930" s="97" t="s">
        <v>69</v>
      </c>
      <c r="J1930" s="97" t="s">
        <v>70</v>
      </c>
      <c r="K1930" s="98" t="s">
        <v>34</v>
      </c>
      <c r="L1930" s="99" t="s">
        <v>35</v>
      </c>
      <c r="M1930" s="479"/>
      <c r="N1930" s="481"/>
      <c r="O1930" s="483"/>
      <c r="P1930" s="483"/>
      <c r="Q1930" s="485"/>
      <c r="R1930" s="483"/>
      <c r="S1930" s="483"/>
      <c r="T1930" s="483"/>
      <c r="U1930" s="483"/>
      <c r="V1930" s="485"/>
      <c r="W1930" s="100" t="s">
        <v>36</v>
      </c>
      <c r="X1930" s="100" t="s">
        <v>37</v>
      </c>
      <c r="Y1930" s="100" t="s">
        <v>38</v>
      </c>
      <c r="Z1930" s="101" t="s">
        <v>39</v>
      </c>
      <c r="AA1930" s="485"/>
      <c r="AB1930" s="483"/>
      <c r="AC1930" s="102" t="s">
        <v>40</v>
      </c>
      <c r="AD1930" s="103" t="s">
        <v>40</v>
      </c>
      <c r="AE1930" s="102" t="s">
        <v>40</v>
      </c>
      <c r="AF1930" s="103" t="s">
        <v>40</v>
      </c>
      <c r="AG1930" s="104">
        <v>10</v>
      </c>
      <c r="AH1930" s="469"/>
      <c r="AI1930" s="471"/>
      <c r="AJ1930" s="471"/>
      <c r="AK1930" s="471"/>
      <c r="AL1930" s="36" t="s">
        <v>41</v>
      </c>
      <c r="AM1930" s="105" t="s">
        <v>42</v>
      </c>
      <c r="AN1930" s="106" t="s">
        <v>43</v>
      </c>
      <c r="AO1930" s="107" t="s">
        <v>39</v>
      </c>
      <c r="AP1930" s="37" t="s">
        <v>44</v>
      </c>
      <c r="AQ1930" s="473"/>
      <c r="AR1930" s="108" t="s">
        <v>40</v>
      </c>
      <c r="AS1930" s="109" t="s">
        <v>40</v>
      </c>
      <c r="AT1930" s="108" t="s">
        <v>40</v>
      </c>
      <c r="AU1930" s="109" t="s">
        <v>40</v>
      </c>
      <c r="AV1930" s="40">
        <v>10</v>
      </c>
      <c r="AW1930" s="83"/>
    </row>
    <row r="1931" spans="1:49" ht="30" customHeight="1">
      <c r="A1931" s="1">
        <v>42</v>
      </c>
      <c r="B1931" s="319" t="s">
        <v>1830</v>
      </c>
      <c r="C1931" s="42"/>
      <c r="D1931" s="110" t="s">
        <v>1832</v>
      </c>
      <c r="E1931" s="111" t="s">
        <v>1716</v>
      </c>
      <c r="F1931" s="112" t="s">
        <v>1833</v>
      </c>
      <c r="G1931" s="112" t="s">
        <v>1681</v>
      </c>
      <c r="H1931" s="113"/>
      <c r="I1931" s="114"/>
      <c r="J1931" s="115" t="s">
        <v>213</v>
      </c>
      <c r="K1931" s="349">
        <v>13</v>
      </c>
      <c r="L1931" s="350">
        <v>365</v>
      </c>
      <c r="M1931" s="118" t="s">
        <v>1792</v>
      </c>
      <c r="N1931" s="119" t="s">
        <v>615</v>
      </c>
      <c r="O1931" s="120">
        <v>1</v>
      </c>
      <c r="P1931" s="121" t="s">
        <v>383</v>
      </c>
      <c r="Q1931" s="121">
        <v>0</v>
      </c>
      <c r="R1931" s="121">
        <v>0</v>
      </c>
      <c r="S1931" s="122">
        <v>0</v>
      </c>
      <c r="T1931" s="122">
        <v>0</v>
      </c>
      <c r="U1931" s="122">
        <v>0</v>
      </c>
      <c r="V1931" s="123">
        <v>0</v>
      </c>
      <c r="W1931" s="124">
        <v>13</v>
      </c>
      <c r="X1931" s="125">
        <v>1</v>
      </c>
      <c r="Y1931" s="126">
        <v>1</v>
      </c>
      <c r="Z1931" s="127">
        <v>5.140416666666666</v>
      </c>
      <c r="AA1931" s="121" t="s">
        <v>1793</v>
      </c>
      <c r="AB1931" s="128" t="s">
        <v>1794</v>
      </c>
      <c r="AC1931" s="129">
        <v>30.92</v>
      </c>
      <c r="AD1931" s="130">
        <v>103.19</v>
      </c>
      <c r="AE1931" s="129" t="s">
        <v>56</v>
      </c>
      <c r="AF1931" s="130" t="s">
        <v>56</v>
      </c>
      <c r="AG1931" s="131">
        <f>(AC1931+AD1931)*120</f>
        <v>16093.2</v>
      </c>
      <c r="AH1931" s="132" t="s">
        <v>81</v>
      </c>
      <c r="AI1931" s="133"/>
      <c r="AJ1931" s="134"/>
      <c r="AK1931" s="135"/>
      <c r="AL1931" s="136"/>
      <c r="AM1931" s="137"/>
      <c r="AN1931" s="138"/>
      <c r="AO1931" s="139">
        <f t="shared" ref="AO1931:AO1962" si="534">IFERROR((AM1931/1000)*K1931*L1931*AN1931/12,0)</f>
        <v>0</v>
      </c>
      <c r="AP1931" s="140" t="s">
        <v>1685</v>
      </c>
      <c r="AQ1931" s="141" t="str" cm="1">
        <f t="array" ref="AQ1931">_xlfn.IFS(OR($G1931="公衆街路灯A",$G1931="定額電灯"),$G1931&amp;AP1931,COUNTIF(G1931,"*従量電灯*"),G1931,1,"-")</f>
        <v>公衆街路灯Aﾌﾟﾙﾀﾞｳﾝ選択</v>
      </c>
      <c r="AR1931" s="142" t="str" cm="1">
        <f t="array" ref="AR1931">_xlfn.IFS($AN1931=0,"-",OR($AH1931="対象外",$AH1931="-"),"-",OR($G1931="公衆街路灯A",$G1931="定額電灯"),_xlfn.XLOOKUP($AQ1931,削除禁止_電灯料金!$B:$B,削除禁止_電灯料金!$E:$E,0),1,"-")</f>
        <v>-</v>
      </c>
      <c r="AS1931" s="143" t="str" cm="1">
        <f t="array" ref="AS1931">_xlfn.IFS($AR1931="-","-",OR($G1931="公衆街路灯A",$G1931="定額電灯"),_xlfn.XLOOKUP(AQ1931,削除禁止_電灯料金!$B:$B,削除禁止_電灯料金!$D:$D,0),1,"-")</f>
        <v>-</v>
      </c>
      <c r="AT1931" s="142" t="str">
        <f>IFERROR(IF(OR($G1931="公衆街路灯A",$G1931="定額電灯"),"-",ROUND((_xlfn.XLOOKUP($AQ1931,削除禁止_電灯料金!$B:$B,削除禁止_電灯料金!$E:$E)*AM1931/1000*$K1931*$L1931/12),2)),"-")</f>
        <v>-</v>
      </c>
      <c r="AU1931" s="143" t="str">
        <f>IFERROR(IF(OR($G1931="公衆街路灯A",$G1931="定額電灯"),"-",ROUND((AM1931/1000*$K1931*$L1931/12)*_xlfn.XLOOKUP($A1931,削除禁止_電灯料金!K:K,削除禁止_電灯料金!M:M,"-"),2)),"-")</f>
        <v>-</v>
      </c>
      <c r="AV1931" s="144">
        <f>IFERROR(IF(OR($G1931="公衆街路灯A",$G1931="定額電灯"),ROUND((((AR1931+AS1931)*AN1931))*12*_xlfn.XLOOKUP($A1931,削除禁止_電灯料金!K:K,削除禁止_電灯料金!N:N),0),ROUND((AT1931+AU1931)*AN1931*12*_xlfn.XLOOKUP($A1931,削除禁止_電灯料金!K:K,削除禁止_電灯料金!N:N),0)),0)</f>
        <v>0</v>
      </c>
      <c r="AW1931" s="145"/>
    </row>
    <row r="1932" spans="1:49" ht="30" customHeight="1">
      <c r="A1932" s="1">
        <v>42</v>
      </c>
      <c r="B1932" s="319" t="s">
        <v>1830</v>
      </c>
      <c r="C1932" s="42"/>
      <c r="D1932" s="146" t="s">
        <v>1832</v>
      </c>
      <c r="E1932" s="147" t="s">
        <v>1716</v>
      </c>
      <c r="F1932" s="148" t="s">
        <v>1833</v>
      </c>
      <c r="G1932" s="148" t="s">
        <v>1681</v>
      </c>
      <c r="H1932" s="149" t="s">
        <v>1834</v>
      </c>
      <c r="I1932" s="150"/>
      <c r="J1932" s="151" t="s">
        <v>213</v>
      </c>
      <c r="K1932" s="213">
        <v>13</v>
      </c>
      <c r="L1932" s="214">
        <v>365</v>
      </c>
      <c r="M1932" s="154" t="s">
        <v>1835</v>
      </c>
      <c r="N1932" s="119" t="s">
        <v>615</v>
      </c>
      <c r="O1932" s="120">
        <v>1</v>
      </c>
      <c r="P1932" s="155" t="s">
        <v>383</v>
      </c>
      <c r="Q1932" s="155">
        <v>0</v>
      </c>
      <c r="R1932" s="155">
        <v>0</v>
      </c>
      <c r="S1932" s="156">
        <v>0</v>
      </c>
      <c r="T1932" s="156" t="s">
        <v>1836</v>
      </c>
      <c r="U1932" s="156">
        <v>0</v>
      </c>
      <c r="V1932" s="157">
        <v>0</v>
      </c>
      <c r="W1932" s="158">
        <v>13</v>
      </c>
      <c r="X1932" s="159">
        <v>2</v>
      </c>
      <c r="Y1932" s="160">
        <v>2</v>
      </c>
      <c r="Z1932" s="161">
        <v>10.280833333333332</v>
      </c>
      <c r="AA1932" s="155" t="s">
        <v>1793</v>
      </c>
      <c r="AB1932" s="162" t="s">
        <v>1794</v>
      </c>
      <c r="AC1932" s="163">
        <v>30.92</v>
      </c>
      <c r="AD1932" s="164">
        <v>103.19</v>
      </c>
      <c r="AE1932" s="163" t="s">
        <v>56</v>
      </c>
      <c r="AF1932" s="164" t="s">
        <v>56</v>
      </c>
      <c r="AG1932" s="165">
        <f>(AC1932+AD1932)*120</f>
        <v>16093.2</v>
      </c>
      <c r="AH1932" s="166" t="s">
        <v>81</v>
      </c>
      <c r="AI1932" s="167"/>
      <c r="AJ1932" s="168"/>
      <c r="AK1932" s="169"/>
      <c r="AL1932" s="170"/>
      <c r="AM1932" s="171"/>
      <c r="AN1932" s="172"/>
      <c r="AO1932" s="173">
        <f t="shared" si="534"/>
        <v>0</v>
      </c>
      <c r="AP1932" s="174" t="s">
        <v>1685</v>
      </c>
      <c r="AQ1932" s="175" t="str" cm="1">
        <f t="array" ref="AQ1932">_xlfn.IFS(OR($G1932="公衆街路灯A",$G1932="定額電灯"),$G1932&amp;AP1932,COUNTIF(G1932,"*従量電灯*"),G1932,1,"-")</f>
        <v>公衆街路灯Aﾌﾟﾙﾀﾞｳﾝ選択</v>
      </c>
      <c r="AR1932" s="176" t="str" cm="1">
        <f t="array" ref="AR1932">_xlfn.IFS($AN1932=0,"-",OR($AH1932="対象外",$AH1932="-"),"-",OR($G1932="公衆街路灯A",$G1932="定額電灯"),_xlfn.XLOOKUP($AQ1932,削除禁止_電灯料金!$B:$B,削除禁止_電灯料金!$E:$E,0),1,"-")</f>
        <v>-</v>
      </c>
      <c r="AS1932" s="177" t="str" cm="1">
        <f t="array" ref="AS1932">_xlfn.IFS($AR1932="-","-",OR($G1932="公衆街路灯A",$G1932="定額電灯"),_xlfn.XLOOKUP(AQ1932,削除禁止_電灯料金!$B:$B,削除禁止_電灯料金!$D:$D,0),1,"-")</f>
        <v>-</v>
      </c>
      <c r="AT1932" s="176" t="str">
        <f>IFERROR(IF(OR($G1932="公衆街路灯A",$G1932="定額電灯"),"-",ROUND((_xlfn.XLOOKUP($AQ1932,削除禁止_電灯料金!$B:$B,削除禁止_電灯料金!$E:$E)*AM1932/1000*$K1932*$L1932/12),2)),"-")</f>
        <v>-</v>
      </c>
      <c r="AU1932" s="177" t="str">
        <f>IFERROR(IF(OR($G1932="公衆街路灯A",$G1932="定額電灯"),"-",ROUND((AM1932/1000*$K1932*$L1932/12)*_xlfn.XLOOKUP($A1932,削除禁止_電灯料金!K:K,削除禁止_電灯料金!M:M,"-"),2)),"-")</f>
        <v>-</v>
      </c>
      <c r="AV1932" s="178">
        <f>IFERROR(IF(OR($G1932="公衆街路灯A",$G1932="定額電灯"),ROUND((((AR1932+AS1932)*AN1932))*12*_xlfn.XLOOKUP($A1932,削除禁止_電灯料金!K:K,削除禁止_電灯料金!N:N),0),ROUND((AT1932+AU1932)*AN1932*12*_xlfn.XLOOKUP($A1932,削除禁止_電灯料金!K:K,削除禁止_電灯料金!N:N),0)),0)</f>
        <v>0</v>
      </c>
      <c r="AW1932" s="145"/>
    </row>
    <row r="1933" spans="1:49" ht="30" customHeight="1">
      <c r="A1933" s="1">
        <v>42</v>
      </c>
      <c r="B1933" s="319" t="s">
        <v>1830</v>
      </c>
      <c r="C1933" s="42"/>
      <c r="D1933" s="146" t="s">
        <v>1832</v>
      </c>
      <c r="E1933" s="147" t="s">
        <v>1716</v>
      </c>
      <c r="F1933" s="148" t="s">
        <v>1833</v>
      </c>
      <c r="G1933" s="148" t="s">
        <v>1681</v>
      </c>
      <c r="H1933" s="149"/>
      <c r="I1933" s="150"/>
      <c r="J1933" s="151" t="s">
        <v>213</v>
      </c>
      <c r="K1933" s="213">
        <v>13</v>
      </c>
      <c r="L1933" s="214">
        <v>365</v>
      </c>
      <c r="M1933" s="154" t="s">
        <v>1237</v>
      </c>
      <c r="N1933" s="119" t="s">
        <v>615</v>
      </c>
      <c r="O1933" s="120">
        <v>1</v>
      </c>
      <c r="P1933" s="155" t="s">
        <v>135</v>
      </c>
      <c r="Q1933" s="155">
        <v>0</v>
      </c>
      <c r="R1933" s="155">
        <v>0</v>
      </c>
      <c r="S1933" s="156">
        <v>0</v>
      </c>
      <c r="T1933" s="156">
        <v>0</v>
      </c>
      <c r="U1933" s="156">
        <v>0</v>
      </c>
      <c r="V1933" s="157">
        <v>0</v>
      </c>
      <c r="W1933" s="158">
        <v>28</v>
      </c>
      <c r="X1933" s="159">
        <v>1</v>
      </c>
      <c r="Y1933" s="160">
        <v>1</v>
      </c>
      <c r="Z1933" s="161">
        <v>11.071666666666665</v>
      </c>
      <c r="AA1933" s="155" t="s">
        <v>1719</v>
      </c>
      <c r="AB1933" s="162" t="s">
        <v>1720</v>
      </c>
      <c r="AC1933" s="163">
        <v>61.83</v>
      </c>
      <c r="AD1933" s="164">
        <v>173.4</v>
      </c>
      <c r="AE1933" s="163" t="s">
        <v>56</v>
      </c>
      <c r="AF1933" s="164" t="s">
        <v>56</v>
      </c>
      <c r="AG1933" s="165">
        <f>(AC1933+AD1933)*120</f>
        <v>28227.600000000002</v>
      </c>
      <c r="AH1933" s="166" t="s">
        <v>81</v>
      </c>
      <c r="AI1933" s="167"/>
      <c r="AJ1933" s="168"/>
      <c r="AK1933" s="169"/>
      <c r="AL1933" s="170"/>
      <c r="AM1933" s="171"/>
      <c r="AN1933" s="172"/>
      <c r="AO1933" s="173">
        <f t="shared" si="534"/>
        <v>0</v>
      </c>
      <c r="AP1933" s="174" t="s">
        <v>1685</v>
      </c>
      <c r="AQ1933" s="175" t="str" cm="1">
        <f t="array" ref="AQ1933">_xlfn.IFS(OR($G1933="公衆街路灯A",$G1933="定額電灯"),$G1933&amp;AP1933,COUNTIF(G1933,"*従量電灯*"),G1933,1,"-")</f>
        <v>公衆街路灯Aﾌﾟﾙﾀﾞｳﾝ選択</v>
      </c>
      <c r="AR1933" s="176" t="str" cm="1">
        <f t="array" ref="AR1933">_xlfn.IFS($AN1933=0,"-",OR($AH1933="対象外",$AH1933="-"),"-",OR($G1933="公衆街路灯A",$G1933="定額電灯"),_xlfn.XLOOKUP($AQ1933,削除禁止_電灯料金!$B:$B,削除禁止_電灯料金!$E:$E,0),1,"-")</f>
        <v>-</v>
      </c>
      <c r="AS1933" s="177" t="str" cm="1">
        <f t="array" ref="AS1933">_xlfn.IFS($AR1933="-","-",OR($G1933="公衆街路灯A",$G1933="定額電灯"),_xlfn.XLOOKUP(AQ1933,削除禁止_電灯料金!$B:$B,削除禁止_電灯料金!$D:$D,0),1,"-")</f>
        <v>-</v>
      </c>
      <c r="AT1933" s="176" t="str">
        <f>IFERROR(IF(OR($G1933="公衆街路灯A",$G1933="定額電灯"),"-",ROUND((_xlfn.XLOOKUP($AQ1933,削除禁止_電灯料金!$B:$B,削除禁止_電灯料金!$E:$E)*AM1933/1000*$K1933*$L1933/12),2)),"-")</f>
        <v>-</v>
      </c>
      <c r="AU1933" s="177" t="str">
        <f>IFERROR(IF(OR($G1933="公衆街路灯A",$G1933="定額電灯"),"-",ROUND((AM1933/1000*$K1933*$L1933/12)*_xlfn.XLOOKUP($A1933,削除禁止_電灯料金!K:K,削除禁止_電灯料金!M:M,"-"),2)),"-")</f>
        <v>-</v>
      </c>
      <c r="AV1933" s="178">
        <f>IFERROR(IF(OR($G1933="公衆街路灯A",$G1933="定額電灯"),ROUND((((AR1933+AS1933)*AN1933))*12*_xlfn.XLOOKUP($A1933,削除禁止_電灯料金!K:K,削除禁止_電灯料金!N:N),0),ROUND((AT1933+AU1933)*AN1933*12*_xlfn.XLOOKUP($A1933,削除禁止_電灯料金!K:K,削除禁止_電灯料金!N:N),0)),0)</f>
        <v>0</v>
      </c>
      <c r="AW1933" s="145"/>
    </row>
    <row r="1934" spans="1:49" ht="30" customHeight="1">
      <c r="A1934" s="1">
        <v>42</v>
      </c>
      <c r="B1934" s="319" t="s">
        <v>1830</v>
      </c>
      <c r="C1934" s="42"/>
      <c r="D1934" s="146" t="s">
        <v>1832</v>
      </c>
      <c r="E1934" s="147" t="s">
        <v>1837</v>
      </c>
      <c r="F1934" s="148" t="s">
        <v>1838</v>
      </c>
      <c r="G1934" s="148" t="s">
        <v>1688</v>
      </c>
      <c r="H1934" s="149"/>
      <c r="I1934" s="150"/>
      <c r="J1934" s="151"/>
      <c r="K1934" s="213">
        <v>13</v>
      </c>
      <c r="L1934" s="214">
        <v>365</v>
      </c>
      <c r="M1934" s="154" t="s">
        <v>1839</v>
      </c>
      <c r="N1934" s="119" t="s">
        <v>120</v>
      </c>
      <c r="O1934" s="120">
        <v>1</v>
      </c>
      <c r="P1934" s="155" t="s">
        <v>249</v>
      </c>
      <c r="Q1934" s="155">
        <v>0</v>
      </c>
      <c r="R1934" s="155">
        <v>0</v>
      </c>
      <c r="S1934" s="156" t="s">
        <v>1840</v>
      </c>
      <c r="T1934" s="156">
        <v>0</v>
      </c>
      <c r="U1934" s="156" t="s">
        <v>588</v>
      </c>
      <c r="V1934" s="157">
        <v>0</v>
      </c>
      <c r="W1934" s="158">
        <v>54</v>
      </c>
      <c r="X1934" s="159">
        <v>1</v>
      </c>
      <c r="Y1934" s="160">
        <v>1</v>
      </c>
      <c r="Z1934" s="161">
        <f t="shared" ref="Z1934:Z1959" si="535">K1934*L1934*W1934*Y1934/12/1000</f>
        <v>21.352499999999999</v>
      </c>
      <c r="AA1934" s="155">
        <v>0</v>
      </c>
      <c r="AB1934" s="162" t="s">
        <v>80</v>
      </c>
      <c r="AC1934" s="163" t="s">
        <v>56</v>
      </c>
      <c r="AD1934" s="164" t="s">
        <v>56</v>
      </c>
      <c r="AE1934" s="163" t="s">
        <v>56</v>
      </c>
      <c r="AF1934" s="164">
        <f t="shared" ref="AF1934:AF1959" si="536">$B$2*Z1934/Y1934</f>
        <v>640.57499999999993</v>
      </c>
      <c r="AG1934" s="165">
        <f t="shared" ref="AG1934:AG1959" si="537">Y1934*AF1934*120</f>
        <v>76868.999999999985</v>
      </c>
      <c r="AH1934" s="166" t="s">
        <v>81</v>
      </c>
      <c r="AI1934" s="167"/>
      <c r="AJ1934" s="168"/>
      <c r="AK1934" s="169"/>
      <c r="AL1934" s="170"/>
      <c r="AM1934" s="171"/>
      <c r="AN1934" s="172"/>
      <c r="AO1934" s="173">
        <f t="shared" si="534"/>
        <v>0</v>
      </c>
      <c r="AP1934" s="174" t="s">
        <v>82</v>
      </c>
      <c r="AQ1934" s="175" t="str" cm="1">
        <f t="array" ref="AQ1934">_xlfn.IFS(OR($G1934="公衆街路灯A",$G1934="定額電灯"),$G1934&amp;AP1934,COUNTIF(G1934,"*従量電灯*"),G1934,1,"-")</f>
        <v>従量電灯</v>
      </c>
      <c r="AR1934" s="176" t="str" cm="1">
        <f t="array" ref="AR1934">_xlfn.IFS($AN1934=0,"-",OR($AH1934="対象外",$AH1934="-"),"-",OR($G1934="公衆街路灯A",$G1934="定額電灯"),_xlfn.XLOOKUP($AQ1934,削除禁止_電灯料金!$B:$B,削除禁止_電灯料金!$E:$E,0),1,"-")</f>
        <v>-</v>
      </c>
      <c r="AS1934" s="177" t="str" cm="1">
        <f t="array" ref="AS1934">_xlfn.IFS($AR1934="-","-",OR($G1934="公衆街路灯A",$G1934="定額電灯"),_xlfn.XLOOKUP(AQ1934,削除禁止_電灯料金!$B:$B,削除禁止_電灯料金!$D:$D,0),1,"-")</f>
        <v>-</v>
      </c>
      <c r="AT1934" s="176">
        <f>IFERROR(IF(OR($G1934="公衆街路灯A",$G1934="定額電灯"),"-",ROUND((_xlfn.XLOOKUP($AQ1934,削除禁止_電灯料金!$B:$B,削除禁止_電灯料金!$E:$E)*AM1934/1000*$K1934*$L1934/12),2)),"-")</f>
        <v>0</v>
      </c>
      <c r="AU1934" s="177">
        <f>IFERROR(IF(OR($G1934="公衆街路灯A",$G1934="定額電灯"),"-",ROUND((AM1934/1000*$K1934*$L1934/12)*_xlfn.XLOOKUP($A1934,削除禁止_電灯料金!K:K,削除禁止_電灯料金!M:M,"-"),2)),"-")</f>
        <v>0</v>
      </c>
      <c r="AV1934" s="178">
        <f>IFERROR(IF(OR($G1934="公衆街路灯A",$G1934="定額電灯"),ROUND((((AR1934+AS1934)*AN1934))*12*_xlfn.XLOOKUP($A1934,削除禁止_電灯料金!K:K,削除禁止_電灯料金!N:N),0),ROUND((AT1934+AU1934)*AN1934*12*_xlfn.XLOOKUP($A1934,削除禁止_電灯料金!K:K,削除禁止_電灯料金!N:N),0)),0)</f>
        <v>0</v>
      </c>
      <c r="AW1934" s="145"/>
    </row>
    <row r="1935" spans="1:49" ht="30" customHeight="1">
      <c r="A1935" s="1">
        <v>42</v>
      </c>
      <c r="B1935" s="319" t="s">
        <v>1830</v>
      </c>
      <c r="C1935" s="42"/>
      <c r="D1935" s="146" t="s">
        <v>1832</v>
      </c>
      <c r="E1935" s="147" t="s">
        <v>1837</v>
      </c>
      <c r="F1935" s="148" t="s">
        <v>1841</v>
      </c>
      <c r="G1935" s="148" t="s">
        <v>1688</v>
      </c>
      <c r="H1935" s="149"/>
      <c r="I1935" s="150"/>
      <c r="J1935" s="151"/>
      <c r="K1935" s="213">
        <v>13</v>
      </c>
      <c r="L1935" s="214">
        <v>365</v>
      </c>
      <c r="M1935" s="154" t="s">
        <v>1839</v>
      </c>
      <c r="N1935" s="119" t="s">
        <v>120</v>
      </c>
      <c r="O1935" s="120">
        <v>1</v>
      </c>
      <c r="P1935" s="155" t="s">
        <v>249</v>
      </c>
      <c r="Q1935" s="155">
        <v>0</v>
      </c>
      <c r="R1935" s="155">
        <v>0</v>
      </c>
      <c r="S1935" s="156" t="s">
        <v>1840</v>
      </c>
      <c r="T1935" s="156">
        <v>0</v>
      </c>
      <c r="U1935" s="156" t="s">
        <v>588</v>
      </c>
      <c r="V1935" s="157">
        <v>0</v>
      </c>
      <c r="W1935" s="158">
        <v>54</v>
      </c>
      <c r="X1935" s="159">
        <v>1</v>
      </c>
      <c r="Y1935" s="160">
        <v>1</v>
      </c>
      <c r="Z1935" s="161">
        <f t="shared" si="535"/>
        <v>21.352499999999999</v>
      </c>
      <c r="AA1935" s="155">
        <v>0</v>
      </c>
      <c r="AB1935" s="162" t="s">
        <v>80</v>
      </c>
      <c r="AC1935" s="163" t="s">
        <v>56</v>
      </c>
      <c r="AD1935" s="164" t="s">
        <v>56</v>
      </c>
      <c r="AE1935" s="163" t="s">
        <v>56</v>
      </c>
      <c r="AF1935" s="164">
        <f t="shared" si="536"/>
        <v>640.57499999999993</v>
      </c>
      <c r="AG1935" s="165">
        <f t="shared" si="537"/>
        <v>76868.999999999985</v>
      </c>
      <c r="AH1935" s="166" t="s">
        <v>81</v>
      </c>
      <c r="AI1935" s="167"/>
      <c r="AJ1935" s="168"/>
      <c r="AK1935" s="169"/>
      <c r="AL1935" s="170"/>
      <c r="AM1935" s="171"/>
      <c r="AN1935" s="172"/>
      <c r="AO1935" s="173">
        <f t="shared" si="534"/>
        <v>0</v>
      </c>
      <c r="AP1935" s="174" t="s">
        <v>82</v>
      </c>
      <c r="AQ1935" s="175" t="str" cm="1">
        <f t="array" ref="AQ1935">_xlfn.IFS(OR($G1935="公衆街路灯A",$G1935="定額電灯"),$G1935&amp;AP1935,COUNTIF(G1935,"*従量電灯*"),G1935,1,"-")</f>
        <v>従量電灯</v>
      </c>
      <c r="AR1935" s="176" t="str" cm="1">
        <f t="array" ref="AR1935">_xlfn.IFS($AN1935=0,"-",OR($AH1935="対象外",$AH1935="-"),"-",OR($G1935="公衆街路灯A",$G1935="定額電灯"),_xlfn.XLOOKUP($AQ1935,削除禁止_電灯料金!$B:$B,削除禁止_電灯料金!$E:$E,0),1,"-")</f>
        <v>-</v>
      </c>
      <c r="AS1935" s="177" t="str" cm="1">
        <f t="array" ref="AS1935">_xlfn.IFS($AR1935="-","-",OR($G1935="公衆街路灯A",$G1935="定額電灯"),_xlfn.XLOOKUP(AQ1935,削除禁止_電灯料金!$B:$B,削除禁止_電灯料金!$D:$D,0),1,"-")</f>
        <v>-</v>
      </c>
      <c r="AT1935" s="176">
        <f>IFERROR(IF(OR($G1935="公衆街路灯A",$G1935="定額電灯"),"-",ROUND((_xlfn.XLOOKUP($AQ1935,削除禁止_電灯料金!$B:$B,削除禁止_電灯料金!$E:$E)*AM1935/1000*$K1935*$L1935/12),2)),"-")</f>
        <v>0</v>
      </c>
      <c r="AU1935" s="177">
        <f>IFERROR(IF(OR($G1935="公衆街路灯A",$G1935="定額電灯"),"-",ROUND((AM1935/1000*$K1935*$L1935/12)*_xlfn.XLOOKUP($A1935,削除禁止_電灯料金!K:K,削除禁止_電灯料金!M:M,"-"),2)),"-")</f>
        <v>0</v>
      </c>
      <c r="AV1935" s="178">
        <f>IFERROR(IF(OR($G1935="公衆街路灯A",$G1935="定額電灯"),ROUND((((AR1935+AS1935)*AN1935))*12*_xlfn.XLOOKUP($A1935,削除禁止_電灯料金!K:K,削除禁止_電灯料金!N:N),0),ROUND((AT1935+AU1935)*AN1935*12*_xlfn.XLOOKUP($A1935,削除禁止_電灯料金!K:K,削除禁止_電灯料金!N:N),0)),0)</f>
        <v>0</v>
      </c>
      <c r="AW1935" s="145"/>
    </row>
    <row r="1936" spans="1:49" ht="30" customHeight="1">
      <c r="A1936" s="1">
        <v>42</v>
      </c>
      <c r="B1936" s="319" t="s">
        <v>1830</v>
      </c>
      <c r="C1936" s="42"/>
      <c r="D1936" s="146" t="s">
        <v>1832</v>
      </c>
      <c r="E1936" s="147" t="s">
        <v>1837</v>
      </c>
      <c r="F1936" s="148" t="s">
        <v>1842</v>
      </c>
      <c r="G1936" s="148" t="s">
        <v>1688</v>
      </c>
      <c r="H1936" s="149"/>
      <c r="I1936" s="150"/>
      <c r="J1936" s="151"/>
      <c r="K1936" s="213">
        <v>13</v>
      </c>
      <c r="L1936" s="214">
        <v>365</v>
      </c>
      <c r="M1936" s="154" t="s">
        <v>1839</v>
      </c>
      <c r="N1936" s="119" t="s">
        <v>120</v>
      </c>
      <c r="O1936" s="120">
        <v>1</v>
      </c>
      <c r="P1936" s="155" t="s">
        <v>249</v>
      </c>
      <c r="Q1936" s="155">
        <v>0</v>
      </c>
      <c r="R1936" s="155">
        <v>0</v>
      </c>
      <c r="S1936" s="156" t="s">
        <v>1840</v>
      </c>
      <c r="T1936" s="156">
        <v>0</v>
      </c>
      <c r="U1936" s="156" t="s">
        <v>588</v>
      </c>
      <c r="V1936" s="157">
        <v>0</v>
      </c>
      <c r="W1936" s="158">
        <v>54</v>
      </c>
      <c r="X1936" s="159">
        <v>1</v>
      </c>
      <c r="Y1936" s="160">
        <v>1</v>
      </c>
      <c r="Z1936" s="161">
        <f t="shared" si="535"/>
        <v>21.352499999999999</v>
      </c>
      <c r="AA1936" s="155">
        <v>0</v>
      </c>
      <c r="AB1936" s="162" t="s">
        <v>80</v>
      </c>
      <c r="AC1936" s="163" t="s">
        <v>56</v>
      </c>
      <c r="AD1936" s="164" t="s">
        <v>56</v>
      </c>
      <c r="AE1936" s="163" t="s">
        <v>56</v>
      </c>
      <c r="AF1936" s="164">
        <f t="shared" si="536"/>
        <v>640.57499999999993</v>
      </c>
      <c r="AG1936" s="165">
        <f t="shared" si="537"/>
        <v>76868.999999999985</v>
      </c>
      <c r="AH1936" s="166" t="s">
        <v>81</v>
      </c>
      <c r="AI1936" s="167"/>
      <c r="AJ1936" s="168"/>
      <c r="AK1936" s="169"/>
      <c r="AL1936" s="170"/>
      <c r="AM1936" s="171"/>
      <c r="AN1936" s="172"/>
      <c r="AO1936" s="173">
        <f t="shared" si="534"/>
        <v>0</v>
      </c>
      <c r="AP1936" s="174" t="s">
        <v>82</v>
      </c>
      <c r="AQ1936" s="175" t="str" cm="1">
        <f t="array" ref="AQ1936">_xlfn.IFS(OR($G1936="公衆街路灯A",$G1936="定額電灯"),$G1936&amp;AP1936,COUNTIF(G1936,"*従量電灯*"),G1936,1,"-")</f>
        <v>従量電灯</v>
      </c>
      <c r="AR1936" s="176" t="str" cm="1">
        <f t="array" ref="AR1936">_xlfn.IFS($AN1936=0,"-",OR($AH1936="対象外",$AH1936="-"),"-",OR($G1936="公衆街路灯A",$G1936="定額電灯"),_xlfn.XLOOKUP($AQ1936,削除禁止_電灯料金!$B:$B,削除禁止_電灯料金!$E:$E,0),1,"-")</f>
        <v>-</v>
      </c>
      <c r="AS1936" s="177" t="str" cm="1">
        <f t="array" ref="AS1936">_xlfn.IFS($AR1936="-","-",OR($G1936="公衆街路灯A",$G1936="定額電灯"),_xlfn.XLOOKUP(AQ1936,削除禁止_電灯料金!$B:$B,削除禁止_電灯料金!$D:$D,0),1,"-")</f>
        <v>-</v>
      </c>
      <c r="AT1936" s="176">
        <f>IFERROR(IF(OR($G1936="公衆街路灯A",$G1936="定額電灯"),"-",ROUND((_xlfn.XLOOKUP($AQ1936,削除禁止_電灯料金!$B:$B,削除禁止_電灯料金!$E:$E)*AM1936/1000*$K1936*$L1936/12),2)),"-")</f>
        <v>0</v>
      </c>
      <c r="AU1936" s="177">
        <f>IFERROR(IF(OR($G1936="公衆街路灯A",$G1936="定額電灯"),"-",ROUND((AM1936/1000*$K1936*$L1936/12)*_xlfn.XLOOKUP($A1936,削除禁止_電灯料金!K:K,削除禁止_電灯料金!M:M,"-"),2)),"-")</f>
        <v>0</v>
      </c>
      <c r="AV1936" s="178">
        <f>IFERROR(IF(OR($G1936="公衆街路灯A",$G1936="定額電灯"),ROUND((((AR1936+AS1936)*AN1936))*12*_xlfn.XLOOKUP($A1936,削除禁止_電灯料金!K:K,削除禁止_電灯料金!N:N),0),ROUND((AT1936+AU1936)*AN1936*12*_xlfn.XLOOKUP($A1936,削除禁止_電灯料金!K:K,削除禁止_電灯料金!N:N),0)),0)</f>
        <v>0</v>
      </c>
      <c r="AW1936" s="145"/>
    </row>
    <row r="1937" spans="1:49" ht="30" customHeight="1">
      <c r="A1937" s="1">
        <v>42</v>
      </c>
      <c r="B1937" s="319" t="s">
        <v>1830</v>
      </c>
      <c r="C1937" s="42"/>
      <c r="D1937" s="146" t="s">
        <v>1832</v>
      </c>
      <c r="E1937" s="147" t="s">
        <v>1837</v>
      </c>
      <c r="F1937" s="148" t="s">
        <v>1843</v>
      </c>
      <c r="G1937" s="148" t="s">
        <v>1688</v>
      </c>
      <c r="H1937" s="149"/>
      <c r="I1937" s="150"/>
      <c r="J1937" s="151"/>
      <c r="K1937" s="213">
        <v>13</v>
      </c>
      <c r="L1937" s="214">
        <v>365</v>
      </c>
      <c r="M1937" s="154" t="s">
        <v>1839</v>
      </c>
      <c r="N1937" s="119" t="s">
        <v>120</v>
      </c>
      <c r="O1937" s="120">
        <v>1</v>
      </c>
      <c r="P1937" s="155" t="s">
        <v>249</v>
      </c>
      <c r="Q1937" s="155">
        <v>0</v>
      </c>
      <c r="R1937" s="155">
        <v>0</v>
      </c>
      <c r="S1937" s="156" t="s">
        <v>1840</v>
      </c>
      <c r="T1937" s="156">
        <v>0</v>
      </c>
      <c r="U1937" s="156" t="s">
        <v>588</v>
      </c>
      <c r="V1937" s="157">
        <v>0</v>
      </c>
      <c r="W1937" s="158">
        <v>54</v>
      </c>
      <c r="X1937" s="159">
        <v>1</v>
      </c>
      <c r="Y1937" s="160">
        <v>1</v>
      </c>
      <c r="Z1937" s="161">
        <f t="shared" si="535"/>
        <v>21.352499999999999</v>
      </c>
      <c r="AA1937" s="155">
        <v>0</v>
      </c>
      <c r="AB1937" s="162" t="s">
        <v>80</v>
      </c>
      <c r="AC1937" s="163" t="s">
        <v>56</v>
      </c>
      <c r="AD1937" s="164" t="s">
        <v>56</v>
      </c>
      <c r="AE1937" s="163" t="s">
        <v>56</v>
      </c>
      <c r="AF1937" s="164">
        <f t="shared" si="536"/>
        <v>640.57499999999993</v>
      </c>
      <c r="AG1937" s="165">
        <f t="shared" si="537"/>
        <v>76868.999999999985</v>
      </c>
      <c r="AH1937" s="166" t="s">
        <v>81</v>
      </c>
      <c r="AI1937" s="167"/>
      <c r="AJ1937" s="168"/>
      <c r="AK1937" s="169"/>
      <c r="AL1937" s="170"/>
      <c r="AM1937" s="171"/>
      <c r="AN1937" s="172"/>
      <c r="AO1937" s="173">
        <f t="shared" si="534"/>
        <v>0</v>
      </c>
      <c r="AP1937" s="174" t="s">
        <v>82</v>
      </c>
      <c r="AQ1937" s="175" t="str" cm="1">
        <f t="array" ref="AQ1937">_xlfn.IFS(OR($G1937="公衆街路灯A",$G1937="定額電灯"),$G1937&amp;AP1937,COUNTIF(G1937,"*従量電灯*"),G1937,1,"-")</f>
        <v>従量電灯</v>
      </c>
      <c r="AR1937" s="176" t="str" cm="1">
        <f t="array" ref="AR1937">_xlfn.IFS($AN1937=0,"-",OR($AH1937="対象外",$AH1937="-"),"-",OR($G1937="公衆街路灯A",$G1937="定額電灯"),_xlfn.XLOOKUP($AQ1937,削除禁止_電灯料金!$B:$B,削除禁止_電灯料金!$E:$E,0),1,"-")</f>
        <v>-</v>
      </c>
      <c r="AS1937" s="177" t="str" cm="1">
        <f t="array" ref="AS1937">_xlfn.IFS($AR1937="-","-",OR($G1937="公衆街路灯A",$G1937="定額電灯"),_xlfn.XLOOKUP(AQ1937,削除禁止_電灯料金!$B:$B,削除禁止_電灯料金!$D:$D,0),1,"-")</f>
        <v>-</v>
      </c>
      <c r="AT1937" s="176">
        <f>IFERROR(IF(OR($G1937="公衆街路灯A",$G1937="定額電灯"),"-",ROUND((_xlfn.XLOOKUP($AQ1937,削除禁止_電灯料金!$B:$B,削除禁止_電灯料金!$E:$E)*AM1937/1000*$K1937*$L1937/12),2)),"-")</f>
        <v>0</v>
      </c>
      <c r="AU1937" s="177">
        <f>IFERROR(IF(OR($G1937="公衆街路灯A",$G1937="定額電灯"),"-",ROUND((AM1937/1000*$K1937*$L1937/12)*_xlfn.XLOOKUP($A1937,削除禁止_電灯料金!K:K,削除禁止_電灯料金!M:M,"-"),2)),"-")</f>
        <v>0</v>
      </c>
      <c r="AV1937" s="178">
        <f>IFERROR(IF(OR($G1937="公衆街路灯A",$G1937="定額電灯"),ROUND((((AR1937+AS1937)*AN1937))*12*_xlfn.XLOOKUP($A1937,削除禁止_電灯料金!K:K,削除禁止_電灯料金!N:N),0),ROUND((AT1937+AU1937)*AN1937*12*_xlfn.XLOOKUP($A1937,削除禁止_電灯料金!K:K,削除禁止_電灯料金!N:N),0)),0)</f>
        <v>0</v>
      </c>
      <c r="AW1937" s="145"/>
    </row>
    <row r="1938" spans="1:49" ht="30" customHeight="1">
      <c r="A1938" s="1">
        <v>42</v>
      </c>
      <c r="B1938" s="319" t="s">
        <v>1830</v>
      </c>
      <c r="C1938" s="42"/>
      <c r="D1938" s="146" t="s">
        <v>1832</v>
      </c>
      <c r="E1938" s="147" t="s">
        <v>1837</v>
      </c>
      <c r="F1938" s="148" t="s">
        <v>1844</v>
      </c>
      <c r="G1938" s="148" t="s">
        <v>1688</v>
      </c>
      <c r="H1938" s="149"/>
      <c r="I1938" s="150"/>
      <c r="J1938" s="151"/>
      <c r="K1938" s="213">
        <v>13</v>
      </c>
      <c r="L1938" s="214">
        <v>365</v>
      </c>
      <c r="M1938" s="154" t="s">
        <v>1839</v>
      </c>
      <c r="N1938" s="119" t="s">
        <v>120</v>
      </c>
      <c r="O1938" s="120">
        <v>1</v>
      </c>
      <c r="P1938" s="155" t="s">
        <v>249</v>
      </c>
      <c r="Q1938" s="155">
        <v>0</v>
      </c>
      <c r="R1938" s="155">
        <v>0</v>
      </c>
      <c r="S1938" s="156" t="s">
        <v>1840</v>
      </c>
      <c r="T1938" s="156">
        <v>0</v>
      </c>
      <c r="U1938" s="156" t="s">
        <v>588</v>
      </c>
      <c r="V1938" s="157">
        <v>0</v>
      </c>
      <c r="W1938" s="158">
        <v>54</v>
      </c>
      <c r="X1938" s="159">
        <v>1</v>
      </c>
      <c r="Y1938" s="160">
        <v>1</v>
      </c>
      <c r="Z1938" s="161">
        <f t="shared" si="535"/>
        <v>21.352499999999999</v>
      </c>
      <c r="AA1938" s="155">
        <v>0</v>
      </c>
      <c r="AB1938" s="162" t="s">
        <v>80</v>
      </c>
      <c r="AC1938" s="163" t="s">
        <v>56</v>
      </c>
      <c r="AD1938" s="164" t="s">
        <v>56</v>
      </c>
      <c r="AE1938" s="163" t="s">
        <v>56</v>
      </c>
      <c r="AF1938" s="164">
        <f t="shared" si="536"/>
        <v>640.57499999999993</v>
      </c>
      <c r="AG1938" s="165">
        <f t="shared" si="537"/>
        <v>76868.999999999985</v>
      </c>
      <c r="AH1938" s="166" t="s">
        <v>81</v>
      </c>
      <c r="AI1938" s="167"/>
      <c r="AJ1938" s="168"/>
      <c r="AK1938" s="169"/>
      <c r="AL1938" s="170"/>
      <c r="AM1938" s="171"/>
      <c r="AN1938" s="172"/>
      <c r="AO1938" s="173">
        <f t="shared" si="534"/>
        <v>0</v>
      </c>
      <c r="AP1938" s="174" t="s">
        <v>82</v>
      </c>
      <c r="AQ1938" s="175" t="str" cm="1">
        <f t="array" ref="AQ1938">_xlfn.IFS(OR($G1938="公衆街路灯A",$G1938="定額電灯"),$G1938&amp;AP1938,COUNTIF(G1938,"*従量電灯*"),G1938,1,"-")</f>
        <v>従量電灯</v>
      </c>
      <c r="AR1938" s="176" t="str" cm="1">
        <f t="array" ref="AR1938">_xlfn.IFS($AN1938=0,"-",OR($AH1938="対象外",$AH1938="-"),"-",OR($G1938="公衆街路灯A",$G1938="定額電灯"),_xlfn.XLOOKUP($AQ1938,削除禁止_電灯料金!$B:$B,削除禁止_電灯料金!$E:$E,0),1,"-")</f>
        <v>-</v>
      </c>
      <c r="AS1938" s="177" t="str" cm="1">
        <f t="array" ref="AS1938">_xlfn.IFS($AR1938="-","-",OR($G1938="公衆街路灯A",$G1938="定額電灯"),_xlfn.XLOOKUP(AQ1938,削除禁止_電灯料金!$B:$B,削除禁止_電灯料金!$D:$D,0),1,"-")</f>
        <v>-</v>
      </c>
      <c r="AT1938" s="176">
        <f>IFERROR(IF(OR($G1938="公衆街路灯A",$G1938="定額電灯"),"-",ROUND((_xlfn.XLOOKUP($AQ1938,削除禁止_電灯料金!$B:$B,削除禁止_電灯料金!$E:$E)*AM1938/1000*$K1938*$L1938/12),2)),"-")</f>
        <v>0</v>
      </c>
      <c r="AU1938" s="177">
        <f>IFERROR(IF(OR($G1938="公衆街路灯A",$G1938="定額電灯"),"-",ROUND((AM1938/1000*$K1938*$L1938/12)*_xlfn.XLOOKUP($A1938,削除禁止_電灯料金!K:K,削除禁止_電灯料金!M:M,"-"),2)),"-")</f>
        <v>0</v>
      </c>
      <c r="AV1938" s="178">
        <f>IFERROR(IF(OR($G1938="公衆街路灯A",$G1938="定額電灯"),ROUND((((AR1938+AS1938)*AN1938))*12*_xlfn.XLOOKUP($A1938,削除禁止_電灯料金!K:K,削除禁止_電灯料金!N:N),0),ROUND((AT1938+AU1938)*AN1938*12*_xlfn.XLOOKUP($A1938,削除禁止_電灯料金!K:K,削除禁止_電灯料金!N:N),0)),0)</f>
        <v>0</v>
      </c>
      <c r="AW1938" s="145"/>
    </row>
    <row r="1939" spans="1:49" ht="30" customHeight="1">
      <c r="A1939" s="1">
        <v>42</v>
      </c>
      <c r="B1939" s="319" t="s">
        <v>1830</v>
      </c>
      <c r="C1939" s="42"/>
      <c r="D1939" s="146" t="s">
        <v>1832</v>
      </c>
      <c r="E1939" s="147" t="s">
        <v>1837</v>
      </c>
      <c r="F1939" s="148" t="s">
        <v>1845</v>
      </c>
      <c r="G1939" s="148" t="s">
        <v>1688</v>
      </c>
      <c r="H1939" s="149"/>
      <c r="I1939" s="150"/>
      <c r="J1939" s="151"/>
      <c r="K1939" s="213">
        <v>13</v>
      </c>
      <c r="L1939" s="214">
        <v>365</v>
      </c>
      <c r="M1939" s="154" t="s">
        <v>1839</v>
      </c>
      <c r="N1939" s="119" t="s">
        <v>120</v>
      </c>
      <c r="O1939" s="120">
        <v>1</v>
      </c>
      <c r="P1939" s="155" t="s">
        <v>249</v>
      </c>
      <c r="Q1939" s="155">
        <v>0</v>
      </c>
      <c r="R1939" s="155">
        <v>0</v>
      </c>
      <c r="S1939" s="156" t="s">
        <v>1840</v>
      </c>
      <c r="T1939" s="156">
        <v>0</v>
      </c>
      <c r="U1939" s="156" t="s">
        <v>588</v>
      </c>
      <c r="V1939" s="157">
        <v>0</v>
      </c>
      <c r="W1939" s="158">
        <v>54</v>
      </c>
      <c r="X1939" s="159">
        <v>1</v>
      </c>
      <c r="Y1939" s="160">
        <v>1</v>
      </c>
      <c r="Z1939" s="161">
        <f t="shared" si="535"/>
        <v>21.352499999999999</v>
      </c>
      <c r="AA1939" s="155">
        <v>0</v>
      </c>
      <c r="AB1939" s="162" t="s">
        <v>80</v>
      </c>
      <c r="AC1939" s="163" t="s">
        <v>56</v>
      </c>
      <c r="AD1939" s="164" t="s">
        <v>56</v>
      </c>
      <c r="AE1939" s="163" t="s">
        <v>56</v>
      </c>
      <c r="AF1939" s="164">
        <f t="shared" si="536"/>
        <v>640.57499999999993</v>
      </c>
      <c r="AG1939" s="165">
        <f t="shared" si="537"/>
        <v>76868.999999999985</v>
      </c>
      <c r="AH1939" s="166" t="s">
        <v>81</v>
      </c>
      <c r="AI1939" s="167"/>
      <c r="AJ1939" s="168"/>
      <c r="AK1939" s="169"/>
      <c r="AL1939" s="170"/>
      <c r="AM1939" s="171"/>
      <c r="AN1939" s="172"/>
      <c r="AO1939" s="173">
        <f t="shared" si="534"/>
        <v>0</v>
      </c>
      <c r="AP1939" s="174" t="s">
        <v>82</v>
      </c>
      <c r="AQ1939" s="175" t="str" cm="1">
        <f t="array" ref="AQ1939">_xlfn.IFS(OR($G1939="公衆街路灯A",$G1939="定額電灯"),$G1939&amp;AP1939,COUNTIF(G1939,"*従量電灯*"),G1939,1,"-")</f>
        <v>従量電灯</v>
      </c>
      <c r="AR1939" s="176" t="str" cm="1">
        <f t="array" ref="AR1939">_xlfn.IFS($AN1939=0,"-",OR($AH1939="対象外",$AH1939="-"),"-",OR($G1939="公衆街路灯A",$G1939="定額電灯"),_xlfn.XLOOKUP($AQ1939,削除禁止_電灯料金!$B:$B,削除禁止_電灯料金!$E:$E,0),1,"-")</f>
        <v>-</v>
      </c>
      <c r="AS1939" s="177" t="str" cm="1">
        <f t="array" ref="AS1939">_xlfn.IFS($AR1939="-","-",OR($G1939="公衆街路灯A",$G1939="定額電灯"),_xlfn.XLOOKUP(AQ1939,削除禁止_電灯料金!$B:$B,削除禁止_電灯料金!$D:$D,0),1,"-")</f>
        <v>-</v>
      </c>
      <c r="AT1939" s="176">
        <f>IFERROR(IF(OR($G1939="公衆街路灯A",$G1939="定額電灯"),"-",ROUND((_xlfn.XLOOKUP($AQ1939,削除禁止_電灯料金!$B:$B,削除禁止_電灯料金!$E:$E)*AM1939/1000*$K1939*$L1939/12),2)),"-")</f>
        <v>0</v>
      </c>
      <c r="AU1939" s="177">
        <f>IFERROR(IF(OR($G1939="公衆街路灯A",$G1939="定額電灯"),"-",ROUND((AM1939/1000*$K1939*$L1939/12)*_xlfn.XLOOKUP($A1939,削除禁止_電灯料金!K:K,削除禁止_電灯料金!M:M,"-"),2)),"-")</f>
        <v>0</v>
      </c>
      <c r="AV1939" s="178">
        <f>IFERROR(IF(OR($G1939="公衆街路灯A",$G1939="定額電灯"),ROUND((((AR1939+AS1939)*AN1939))*12*_xlfn.XLOOKUP($A1939,削除禁止_電灯料金!K:K,削除禁止_電灯料金!N:N),0),ROUND((AT1939+AU1939)*AN1939*12*_xlfn.XLOOKUP($A1939,削除禁止_電灯料金!K:K,削除禁止_電灯料金!N:N),0)),0)</f>
        <v>0</v>
      </c>
      <c r="AW1939" s="145"/>
    </row>
    <row r="1940" spans="1:49" ht="30" customHeight="1">
      <c r="A1940" s="1">
        <v>42</v>
      </c>
      <c r="B1940" s="319" t="s">
        <v>1830</v>
      </c>
      <c r="C1940" s="42"/>
      <c r="D1940" s="146" t="s">
        <v>1832</v>
      </c>
      <c r="E1940" s="147" t="s">
        <v>1837</v>
      </c>
      <c r="F1940" s="148" t="s">
        <v>1846</v>
      </c>
      <c r="G1940" s="148" t="s">
        <v>1688</v>
      </c>
      <c r="H1940" s="149"/>
      <c r="I1940" s="150"/>
      <c r="J1940" s="151"/>
      <c r="K1940" s="213">
        <v>13</v>
      </c>
      <c r="L1940" s="214">
        <v>365</v>
      </c>
      <c r="M1940" s="154" t="s">
        <v>1839</v>
      </c>
      <c r="N1940" s="119" t="s">
        <v>120</v>
      </c>
      <c r="O1940" s="120">
        <v>1</v>
      </c>
      <c r="P1940" s="155" t="s">
        <v>249</v>
      </c>
      <c r="Q1940" s="155">
        <v>0</v>
      </c>
      <c r="R1940" s="155">
        <v>0</v>
      </c>
      <c r="S1940" s="156" t="s">
        <v>1840</v>
      </c>
      <c r="T1940" s="156">
        <v>0</v>
      </c>
      <c r="U1940" s="156" t="s">
        <v>588</v>
      </c>
      <c r="V1940" s="157">
        <v>0</v>
      </c>
      <c r="W1940" s="158">
        <v>54</v>
      </c>
      <c r="X1940" s="159">
        <v>1</v>
      </c>
      <c r="Y1940" s="160">
        <v>1</v>
      </c>
      <c r="Z1940" s="161">
        <f t="shared" si="535"/>
        <v>21.352499999999999</v>
      </c>
      <c r="AA1940" s="155">
        <v>0</v>
      </c>
      <c r="AB1940" s="162" t="s">
        <v>80</v>
      </c>
      <c r="AC1940" s="163" t="s">
        <v>56</v>
      </c>
      <c r="AD1940" s="164" t="s">
        <v>56</v>
      </c>
      <c r="AE1940" s="163" t="s">
        <v>56</v>
      </c>
      <c r="AF1940" s="164">
        <f t="shared" si="536"/>
        <v>640.57499999999993</v>
      </c>
      <c r="AG1940" s="165">
        <f t="shared" si="537"/>
        <v>76868.999999999985</v>
      </c>
      <c r="AH1940" s="166" t="s">
        <v>81</v>
      </c>
      <c r="AI1940" s="167"/>
      <c r="AJ1940" s="168"/>
      <c r="AK1940" s="169"/>
      <c r="AL1940" s="170"/>
      <c r="AM1940" s="171"/>
      <c r="AN1940" s="172"/>
      <c r="AO1940" s="173">
        <f t="shared" si="534"/>
        <v>0</v>
      </c>
      <c r="AP1940" s="174" t="s">
        <v>82</v>
      </c>
      <c r="AQ1940" s="175" t="str" cm="1">
        <f t="array" ref="AQ1940">_xlfn.IFS(OR($G1940="公衆街路灯A",$G1940="定額電灯"),$G1940&amp;AP1940,COUNTIF(G1940,"*従量電灯*"),G1940,1,"-")</f>
        <v>従量電灯</v>
      </c>
      <c r="AR1940" s="176" t="str" cm="1">
        <f t="array" ref="AR1940">_xlfn.IFS($AN1940=0,"-",OR($AH1940="対象外",$AH1940="-"),"-",OR($G1940="公衆街路灯A",$G1940="定額電灯"),_xlfn.XLOOKUP($AQ1940,削除禁止_電灯料金!$B:$B,削除禁止_電灯料金!$E:$E,0),1,"-")</f>
        <v>-</v>
      </c>
      <c r="AS1940" s="177" t="str" cm="1">
        <f t="array" ref="AS1940">_xlfn.IFS($AR1940="-","-",OR($G1940="公衆街路灯A",$G1940="定額電灯"),_xlfn.XLOOKUP(AQ1940,削除禁止_電灯料金!$B:$B,削除禁止_電灯料金!$D:$D,0),1,"-")</f>
        <v>-</v>
      </c>
      <c r="AT1940" s="176">
        <f>IFERROR(IF(OR($G1940="公衆街路灯A",$G1940="定額電灯"),"-",ROUND((_xlfn.XLOOKUP($AQ1940,削除禁止_電灯料金!$B:$B,削除禁止_電灯料金!$E:$E)*AM1940/1000*$K1940*$L1940/12),2)),"-")</f>
        <v>0</v>
      </c>
      <c r="AU1940" s="177">
        <f>IFERROR(IF(OR($G1940="公衆街路灯A",$G1940="定額電灯"),"-",ROUND((AM1940/1000*$K1940*$L1940/12)*_xlfn.XLOOKUP($A1940,削除禁止_電灯料金!K:K,削除禁止_電灯料金!M:M,"-"),2)),"-")</f>
        <v>0</v>
      </c>
      <c r="AV1940" s="178">
        <f>IFERROR(IF(OR($G1940="公衆街路灯A",$G1940="定額電灯"),ROUND((((AR1940+AS1940)*AN1940))*12*_xlfn.XLOOKUP($A1940,削除禁止_電灯料金!K:K,削除禁止_電灯料金!N:N),0),ROUND((AT1940+AU1940)*AN1940*12*_xlfn.XLOOKUP($A1940,削除禁止_電灯料金!K:K,削除禁止_電灯料金!N:N),0)),0)</f>
        <v>0</v>
      </c>
      <c r="AW1940" s="145"/>
    </row>
    <row r="1941" spans="1:49" ht="30" customHeight="1">
      <c r="A1941" s="1">
        <v>42</v>
      </c>
      <c r="B1941" s="319" t="s">
        <v>1830</v>
      </c>
      <c r="C1941" s="42"/>
      <c r="D1941" s="146" t="s">
        <v>1832</v>
      </c>
      <c r="E1941" s="147" t="s">
        <v>1837</v>
      </c>
      <c r="F1941" s="148" t="s">
        <v>1847</v>
      </c>
      <c r="G1941" s="148" t="s">
        <v>1688</v>
      </c>
      <c r="H1941" s="149"/>
      <c r="I1941" s="150"/>
      <c r="J1941" s="151"/>
      <c r="K1941" s="213">
        <v>13</v>
      </c>
      <c r="L1941" s="214">
        <v>365</v>
      </c>
      <c r="M1941" s="154" t="s">
        <v>1839</v>
      </c>
      <c r="N1941" s="119" t="s">
        <v>120</v>
      </c>
      <c r="O1941" s="120">
        <v>1</v>
      </c>
      <c r="P1941" s="155" t="s">
        <v>249</v>
      </c>
      <c r="Q1941" s="155">
        <v>0</v>
      </c>
      <c r="R1941" s="155">
        <v>0</v>
      </c>
      <c r="S1941" s="156" t="s">
        <v>1840</v>
      </c>
      <c r="T1941" s="156">
        <v>0</v>
      </c>
      <c r="U1941" s="156" t="s">
        <v>588</v>
      </c>
      <c r="V1941" s="157">
        <v>0</v>
      </c>
      <c r="W1941" s="158">
        <v>54</v>
      </c>
      <c r="X1941" s="159">
        <v>1</v>
      </c>
      <c r="Y1941" s="160">
        <v>1</v>
      </c>
      <c r="Z1941" s="161">
        <f t="shared" si="535"/>
        <v>21.352499999999999</v>
      </c>
      <c r="AA1941" s="155">
        <v>0</v>
      </c>
      <c r="AB1941" s="162" t="s">
        <v>80</v>
      </c>
      <c r="AC1941" s="163" t="s">
        <v>56</v>
      </c>
      <c r="AD1941" s="164" t="s">
        <v>56</v>
      </c>
      <c r="AE1941" s="163" t="s">
        <v>56</v>
      </c>
      <c r="AF1941" s="164">
        <f t="shared" si="536"/>
        <v>640.57499999999993</v>
      </c>
      <c r="AG1941" s="165">
        <f t="shared" si="537"/>
        <v>76868.999999999985</v>
      </c>
      <c r="AH1941" s="166" t="s">
        <v>81</v>
      </c>
      <c r="AI1941" s="167"/>
      <c r="AJ1941" s="168"/>
      <c r="AK1941" s="169"/>
      <c r="AL1941" s="170"/>
      <c r="AM1941" s="171"/>
      <c r="AN1941" s="172"/>
      <c r="AO1941" s="173">
        <f t="shared" si="534"/>
        <v>0</v>
      </c>
      <c r="AP1941" s="174" t="s">
        <v>82</v>
      </c>
      <c r="AQ1941" s="175" t="str" cm="1">
        <f t="array" ref="AQ1941">_xlfn.IFS(OR($G1941="公衆街路灯A",$G1941="定額電灯"),$G1941&amp;AP1941,COUNTIF(G1941,"*従量電灯*"),G1941,1,"-")</f>
        <v>従量電灯</v>
      </c>
      <c r="AR1941" s="176" t="str" cm="1">
        <f t="array" ref="AR1941">_xlfn.IFS($AN1941=0,"-",OR($AH1941="対象外",$AH1941="-"),"-",OR($G1941="公衆街路灯A",$G1941="定額電灯"),_xlfn.XLOOKUP($AQ1941,削除禁止_電灯料金!$B:$B,削除禁止_電灯料金!$E:$E,0),1,"-")</f>
        <v>-</v>
      </c>
      <c r="AS1941" s="177" t="str" cm="1">
        <f t="array" ref="AS1941">_xlfn.IFS($AR1941="-","-",OR($G1941="公衆街路灯A",$G1941="定額電灯"),_xlfn.XLOOKUP(AQ1941,削除禁止_電灯料金!$B:$B,削除禁止_電灯料金!$D:$D,0),1,"-")</f>
        <v>-</v>
      </c>
      <c r="AT1941" s="176">
        <f>IFERROR(IF(OR($G1941="公衆街路灯A",$G1941="定額電灯"),"-",ROUND((_xlfn.XLOOKUP($AQ1941,削除禁止_電灯料金!$B:$B,削除禁止_電灯料金!$E:$E)*AM1941/1000*$K1941*$L1941/12),2)),"-")</f>
        <v>0</v>
      </c>
      <c r="AU1941" s="177">
        <f>IFERROR(IF(OR($G1941="公衆街路灯A",$G1941="定額電灯"),"-",ROUND((AM1941/1000*$K1941*$L1941/12)*_xlfn.XLOOKUP($A1941,削除禁止_電灯料金!K:K,削除禁止_電灯料金!M:M,"-"),2)),"-")</f>
        <v>0</v>
      </c>
      <c r="AV1941" s="178">
        <f>IFERROR(IF(OR($G1941="公衆街路灯A",$G1941="定額電灯"),ROUND((((AR1941+AS1941)*AN1941))*12*_xlfn.XLOOKUP($A1941,削除禁止_電灯料金!K:K,削除禁止_電灯料金!N:N),0),ROUND((AT1941+AU1941)*AN1941*12*_xlfn.XLOOKUP($A1941,削除禁止_電灯料金!K:K,削除禁止_電灯料金!N:N),0)),0)</f>
        <v>0</v>
      </c>
      <c r="AW1941" s="145"/>
    </row>
    <row r="1942" spans="1:49" ht="30" customHeight="1">
      <c r="A1942" s="1">
        <v>42</v>
      </c>
      <c r="B1942" s="319" t="s">
        <v>1830</v>
      </c>
      <c r="C1942" s="42"/>
      <c r="D1942" s="146" t="s">
        <v>1832</v>
      </c>
      <c r="E1942" s="147" t="s">
        <v>1837</v>
      </c>
      <c r="F1942" s="148" t="s">
        <v>1848</v>
      </c>
      <c r="G1942" s="148" t="s">
        <v>1688</v>
      </c>
      <c r="H1942" s="149"/>
      <c r="I1942" s="150"/>
      <c r="J1942" s="151"/>
      <c r="K1942" s="213">
        <v>13</v>
      </c>
      <c r="L1942" s="214">
        <v>365</v>
      </c>
      <c r="M1942" s="154" t="s">
        <v>1839</v>
      </c>
      <c r="N1942" s="119" t="s">
        <v>120</v>
      </c>
      <c r="O1942" s="120">
        <v>1</v>
      </c>
      <c r="P1942" s="155" t="s">
        <v>249</v>
      </c>
      <c r="Q1942" s="155">
        <v>0</v>
      </c>
      <c r="R1942" s="155">
        <v>0</v>
      </c>
      <c r="S1942" s="156" t="s">
        <v>1840</v>
      </c>
      <c r="T1942" s="156">
        <v>0</v>
      </c>
      <c r="U1942" s="156" t="s">
        <v>588</v>
      </c>
      <c r="V1942" s="157">
        <v>0</v>
      </c>
      <c r="W1942" s="158">
        <v>54</v>
      </c>
      <c r="X1942" s="159">
        <v>1</v>
      </c>
      <c r="Y1942" s="160">
        <v>1</v>
      </c>
      <c r="Z1942" s="161">
        <f t="shared" si="535"/>
        <v>21.352499999999999</v>
      </c>
      <c r="AA1942" s="155">
        <v>0</v>
      </c>
      <c r="AB1942" s="162" t="s">
        <v>80</v>
      </c>
      <c r="AC1942" s="163" t="s">
        <v>56</v>
      </c>
      <c r="AD1942" s="164" t="s">
        <v>56</v>
      </c>
      <c r="AE1942" s="163" t="s">
        <v>56</v>
      </c>
      <c r="AF1942" s="164">
        <f t="shared" si="536"/>
        <v>640.57499999999993</v>
      </c>
      <c r="AG1942" s="165">
        <f t="shared" si="537"/>
        <v>76868.999999999985</v>
      </c>
      <c r="AH1942" s="166" t="s">
        <v>81</v>
      </c>
      <c r="AI1942" s="167"/>
      <c r="AJ1942" s="168"/>
      <c r="AK1942" s="169"/>
      <c r="AL1942" s="170"/>
      <c r="AM1942" s="171"/>
      <c r="AN1942" s="172"/>
      <c r="AO1942" s="173">
        <f t="shared" si="534"/>
        <v>0</v>
      </c>
      <c r="AP1942" s="174" t="s">
        <v>82</v>
      </c>
      <c r="AQ1942" s="175" t="str" cm="1">
        <f t="array" ref="AQ1942">_xlfn.IFS(OR($G1942="公衆街路灯A",$G1942="定額電灯"),$G1942&amp;AP1942,COUNTIF(G1942,"*従量電灯*"),G1942,1,"-")</f>
        <v>従量電灯</v>
      </c>
      <c r="AR1942" s="176" t="str" cm="1">
        <f t="array" ref="AR1942">_xlfn.IFS($AN1942=0,"-",OR($AH1942="対象外",$AH1942="-"),"-",OR($G1942="公衆街路灯A",$G1942="定額電灯"),_xlfn.XLOOKUP($AQ1942,削除禁止_電灯料金!$B:$B,削除禁止_電灯料金!$E:$E,0),1,"-")</f>
        <v>-</v>
      </c>
      <c r="AS1942" s="177" t="str" cm="1">
        <f t="array" ref="AS1942">_xlfn.IFS($AR1942="-","-",OR($G1942="公衆街路灯A",$G1942="定額電灯"),_xlfn.XLOOKUP(AQ1942,削除禁止_電灯料金!$B:$B,削除禁止_電灯料金!$D:$D,0),1,"-")</f>
        <v>-</v>
      </c>
      <c r="AT1942" s="176">
        <f>IFERROR(IF(OR($G1942="公衆街路灯A",$G1942="定額電灯"),"-",ROUND((_xlfn.XLOOKUP($AQ1942,削除禁止_電灯料金!$B:$B,削除禁止_電灯料金!$E:$E)*AM1942/1000*$K1942*$L1942/12),2)),"-")</f>
        <v>0</v>
      </c>
      <c r="AU1942" s="177">
        <f>IFERROR(IF(OR($G1942="公衆街路灯A",$G1942="定額電灯"),"-",ROUND((AM1942/1000*$K1942*$L1942/12)*_xlfn.XLOOKUP($A1942,削除禁止_電灯料金!K:K,削除禁止_電灯料金!M:M,"-"),2)),"-")</f>
        <v>0</v>
      </c>
      <c r="AV1942" s="178">
        <f>IFERROR(IF(OR($G1942="公衆街路灯A",$G1942="定額電灯"),ROUND((((AR1942+AS1942)*AN1942))*12*_xlfn.XLOOKUP($A1942,削除禁止_電灯料金!K:K,削除禁止_電灯料金!N:N),0),ROUND((AT1942+AU1942)*AN1942*12*_xlfn.XLOOKUP($A1942,削除禁止_電灯料金!K:K,削除禁止_電灯料金!N:N),0)),0)</f>
        <v>0</v>
      </c>
      <c r="AW1942" s="145"/>
    </row>
    <row r="1943" spans="1:49" ht="30" customHeight="1">
      <c r="A1943" s="1">
        <v>42</v>
      </c>
      <c r="B1943" s="319" t="s">
        <v>1830</v>
      </c>
      <c r="C1943" s="42"/>
      <c r="D1943" s="146" t="s">
        <v>1832</v>
      </c>
      <c r="E1943" s="147" t="s">
        <v>1837</v>
      </c>
      <c r="F1943" s="148" t="s">
        <v>1849</v>
      </c>
      <c r="G1943" s="148" t="s">
        <v>1688</v>
      </c>
      <c r="H1943" s="149"/>
      <c r="I1943" s="150"/>
      <c r="J1943" s="151"/>
      <c r="K1943" s="213">
        <v>13</v>
      </c>
      <c r="L1943" s="214">
        <v>365</v>
      </c>
      <c r="M1943" s="154" t="s">
        <v>1839</v>
      </c>
      <c r="N1943" s="119" t="s">
        <v>120</v>
      </c>
      <c r="O1943" s="120">
        <v>1</v>
      </c>
      <c r="P1943" s="155" t="s">
        <v>249</v>
      </c>
      <c r="Q1943" s="155">
        <v>0</v>
      </c>
      <c r="R1943" s="155">
        <v>0</v>
      </c>
      <c r="S1943" s="156" t="s">
        <v>1840</v>
      </c>
      <c r="T1943" s="156">
        <v>0</v>
      </c>
      <c r="U1943" s="156" t="s">
        <v>588</v>
      </c>
      <c r="V1943" s="157">
        <v>0</v>
      </c>
      <c r="W1943" s="158">
        <v>54</v>
      </c>
      <c r="X1943" s="159">
        <v>1</v>
      </c>
      <c r="Y1943" s="160">
        <v>1</v>
      </c>
      <c r="Z1943" s="161">
        <f t="shared" si="535"/>
        <v>21.352499999999999</v>
      </c>
      <c r="AA1943" s="155">
        <v>0</v>
      </c>
      <c r="AB1943" s="162" t="s">
        <v>80</v>
      </c>
      <c r="AC1943" s="163" t="s">
        <v>56</v>
      </c>
      <c r="AD1943" s="164" t="s">
        <v>56</v>
      </c>
      <c r="AE1943" s="163" t="s">
        <v>56</v>
      </c>
      <c r="AF1943" s="164">
        <f t="shared" si="536"/>
        <v>640.57499999999993</v>
      </c>
      <c r="AG1943" s="165">
        <f t="shared" si="537"/>
        <v>76868.999999999985</v>
      </c>
      <c r="AH1943" s="166" t="s">
        <v>81</v>
      </c>
      <c r="AI1943" s="167"/>
      <c r="AJ1943" s="168"/>
      <c r="AK1943" s="169"/>
      <c r="AL1943" s="170"/>
      <c r="AM1943" s="171"/>
      <c r="AN1943" s="172"/>
      <c r="AO1943" s="173">
        <f t="shared" si="534"/>
        <v>0</v>
      </c>
      <c r="AP1943" s="174" t="s">
        <v>82</v>
      </c>
      <c r="AQ1943" s="175" t="str" cm="1">
        <f t="array" ref="AQ1943">_xlfn.IFS(OR($G1943="公衆街路灯A",$G1943="定額電灯"),$G1943&amp;AP1943,COUNTIF(G1943,"*従量電灯*"),G1943,1,"-")</f>
        <v>従量電灯</v>
      </c>
      <c r="AR1943" s="176" t="str" cm="1">
        <f t="array" ref="AR1943">_xlfn.IFS($AN1943=0,"-",OR($AH1943="対象外",$AH1943="-"),"-",OR($G1943="公衆街路灯A",$G1943="定額電灯"),_xlfn.XLOOKUP($AQ1943,削除禁止_電灯料金!$B:$B,削除禁止_電灯料金!$E:$E,0),1,"-")</f>
        <v>-</v>
      </c>
      <c r="AS1943" s="177" t="str" cm="1">
        <f t="array" ref="AS1943">_xlfn.IFS($AR1943="-","-",OR($G1943="公衆街路灯A",$G1943="定額電灯"),_xlfn.XLOOKUP(AQ1943,削除禁止_電灯料金!$B:$B,削除禁止_電灯料金!$D:$D,0),1,"-")</f>
        <v>-</v>
      </c>
      <c r="AT1943" s="176">
        <f>IFERROR(IF(OR($G1943="公衆街路灯A",$G1943="定額電灯"),"-",ROUND((_xlfn.XLOOKUP($AQ1943,削除禁止_電灯料金!$B:$B,削除禁止_電灯料金!$E:$E)*AM1943/1000*$K1943*$L1943/12),2)),"-")</f>
        <v>0</v>
      </c>
      <c r="AU1943" s="177">
        <f>IFERROR(IF(OR($G1943="公衆街路灯A",$G1943="定額電灯"),"-",ROUND((AM1943/1000*$K1943*$L1943/12)*_xlfn.XLOOKUP($A1943,削除禁止_電灯料金!K:K,削除禁止_電灯料金!M:M,"-"),2)),"-")</f>
        <v>0</v>
      </c>
      <c r="AV1943" s="178">
        <f>IFERROR(IF(OR($G1943="公衆街路灯A",$G1943="定額電灯"),ROUND((((AR1943+AS1943)*AN1943))*12*_xlfn.XLOOKUP($A1943,削除禁止_電灯料金!K:K,削除禁止_電灯料金!N:N),0),ROUND((AT1943+AU1943)*AN1943*12*_xlfn.XLOOKUP($A1943,削除禁止_電灯料金!K:K,削除禁止_電灯料金!N:N),0)),0)</f>
        <v>0</v>
      </c>
      <c r="AW1943" s="145"/>
    </row>
    <row r="1944" spans="1:49" ht="30" customHeight="1">
      <c r="A1944" s="1">
        <v>42</v>
      </c>
      <c r="B1944" s="319" t="s">
        <v>1830</v>
      </c>
      <c r="C1944" s="42"/>
      <c r="D1944" s="146" t="s">
        <v>1832</v>
      </c>
      <c r="E1944" s="147" t="s">
        <v>1837</v>
      </c>
      <c r="F1944" s="148" t="s">
        <v>1850</v>
      </c>
      <c r="G1944" s="148" t="s">
        <v>1688</v>
      </c>
      <c r="H1944" s="149"/>
      <c r="I1944" s="150"/>
      <c r="J1944" s="151"/>
      <c r="K1944" s="213">
        <v>13</v>
      </c>
      <c r="L1944" s="214">
        <v>365</v>
      </c>
      <c r="M1944" s="154" t="s">
        <v>1839</v>
      </c>
      <c r="N1944" s="119" t="s">
        <v>120</v>
      </c>
      <c r="O1944" s="120">
        <v>1</v>
      </c>
      <c r="P1944" s="155" t="s">
        <v>249</v>
      </c>
      <c r="Q1944" s="155">
        <v>0</v>
      </c>
      <c r="R1944" s="155">
        <v>0</v>
      </c>
      <c r="S1944" s="156" t="s">
        <v>1840</v>
      </c>
      <c r="T1944" s="156">
        <v>0</v>
      </c>
      <c r="U1944" s="156" t="s">
        <v>588</v>
      </c>
      <c r="V1944" s="157">
        <v>0</v>
      </c>
      <c r="W1944" s="158">
        <v>54</v>
      </c>
      <c r="X1944" s="159">
        <v>1</v>
      </c>
      <c r="Y1944" s="160">
        <v>1</v>
      </c>
      <c r="Z1944" s="161">
        <f t="shared" si="535"/>
        <v>21.352499999999999</v>
      </c>
      <c r="AA1944" s="155">
        <v>0</v>
      </c>
      <c r="AB1944" s="162" t="s">
        <v>80</v>
      </c>
      <c r="AC1944" s="163" t="s">
        <v>56</v>
      </c>
      <c r="AD1944" s="164" t="s">
        <v>56</v>
      </c>
      <c r="AE1944" s="163" t="s">
        <v>56</v>
      </c>
      <c r="AF1944" s="164">
        <f t="shared" si="536"/>
        <v>640.57499999999993</v>
      </c>
      <c r="AG1944" s="165">
        <f t="shared" si="537"/>
        <v>76868.999999999985</v>
      </c>
      <c r="AH1944" s="166" t="s">
        <v>81</v>
      </c>
      <c r="AI1944" s="167"/>
      <c r="AJ1944" s="168"/>
      <c r="AK1944" s="169"/>
      <c r="AL1944" s="170"/>
      <c r="AM1944" s="171"/>
      <c r="AN1944" s="172"/>
      <c r="AO1944" s="173">
        <f t="shared" si="534"/>
        <v>0</v>
      </c>
      <c r="AP1944" s="174" t="s">
        <v>82</v>
      </c>
      <c r="AQ1944" s="175" t="str" cm="1">
        <f t="array" ref="AQ1944">_xlfn.IFS(OR($G1944="公衆街路灯A",$G1944="定額電灯"),$G1944&amp;AP1944,COUNTIF(G1944,"*従量電灯*"),G1944,1,"-")</f>
        <v>従量電灯</v>
      </c>
      <c r="AR1944" s="176" t="str" cm="1">
        <f t="array" ref="AR1944">_xlfn.IFS($AN1944=0,"-",OR($AH1944="対象外",$AH1944="-"),"-",OR($G1944="公衆街路灯A",$G1944="定額電灯"),_xlfn.XLOOKUP($AQ1944,削除禁止_電灯料金!$B:$B,削除禁止_電灯料金!$E:$E,0),1,"-")</f>
        <v>-</v>
      </c>
      <c r="AS1944" s="177" t="str" cm="1">
        <f t="array" ref="AS1944">_xlfn.IFS($AR1944="-","-",OR($G1944="公衆街路灯A",$G1944="定額電灯"),_xlfn.XLOOKUP(AQ1944,削除禁止_電灯料金!$B:$B,削除禁止_電灯料金!$D:$D,0),1,"-")</f>
        <v>-</v>
      </c>
      <c r="AT1944" s="176">
        <f>IFERROR(IF(OR($G1944="公衆街路灯A",$G1944="定額電灯"),"-",ROUND((_xlfn.XLOOKUP($AQ1944,削除禁止_電灯料金!$B:$B,削除禁止_電灯料金!$E:$E)*AM1944/1000*$K1944*$L1944/12),2)),"-")</f>
        <v>0</v>
      </c>
      <c r="AU1944" s="177">
        <f>IFERROR(IF(OR($G1944="公衆街路灯A",$G1944="定額電灯"),"-",ROUND((AM1944/1000*$K1944*$L1944/12)*_xlfn.XLOOKUP($A1944,削除禁止_電灯料金!K:K,削除禁止_電灯料金!M:M,"-"),2)),"-")</f>
        <v>0</v>
      </c>
      <c r="AV1944" s="178">
        <f>IFERROR(IF(OR($G1944="公衆街路灯A",$G1944="定額電灯"),ROUND((((AR1944+AS1944)*AN1944))*12*_xlfn.XLOOKUP($A1944,削除禁止_電灯料金!K:K,削除禁止_電灯料金!N:N),0),ROUND((AT1944+AU1944)*AN1944*12*_xlfn.XLOOKUP($A1944,削除禁止_電灯料金!K:K,削除禁止_電灯料金!N:N),0)),0)</f>
        <v>0</v>
      </c>
      <c r="AW1944" s="145"/>
    </row>
    <row r="1945" spans="1:49" ht="30" customHeight="1">
      <c r="A1945" s="1">
        <v>42</v>
      </c>
      <c r="B1945" s="319" t="s">
        <v>1830</v>
      </c>
      <c r="C1945" s="42"/>
      <c r="D1945" s="146" t="s">
        <v>1832</v>
      </c>
      <c r="E1945" s="147" t="s">
        <v>1837</v>
      </c>
      <c r="F1945" s="148" t="s">
        <v>1851</v>
      </c>
      <c r="G1945" s="148" t="s">
        <v>1688</v>
      </c>
      <c r="H1945" s="149"/>
      <c r="I1945" s="150"/>
      <c r="J1945" s="151"/>
      <c r="K1945" s="213">
        <v>13</v>
      </c>
      <c r="L1945" s="214">
        <v>365</v>
      </c>
      <c r="M1945" s="154" t="s">
        <v>1839</v>
      </c>
      <c r="N1945" s="119" t="s">
        <v>120</v>
      </c>
      <c r="O1945" s="120">
        <v>1</v>
      </c>
      <c r="P1945" s="155" t="s">
        <v>249</v>
      </c>
      <c r="Q1945" s="155">
        <v>0</v>
      </c>
      <c r="R1945" s="155">
        <v>0</v>
      </c>
      <c r="S1945" s="156" t="s">
        <v>1840</v>
      </c>
      <c r="T1945" s="156">
        <v>0</v>
      </c>
      <c r="U1945" s="156" t="s">
        <v>588</v>
      </c>
      <c r="V1945" s="157">
        <v>0</v>
      </c>
      <c r="W1945" s="158">
        <v>54</v>
      </c>
      <c r="X1945" s="159">
        <v>1</v>
      </c>
      <c r="Y1945" s="160">
        <v>1</v>
      </c>
      <c r="Z1945" s="161">
        <f t="shared" si="535"/>
        <v>21.352499999999999</v>
      </c>
      <c r="AA1945" s="155">
        <v>0</v>
      </c>
      <c r="AB1945" s="162" t="s">
        <v>80</v>
      </c>
      <c r="AC1945" s="163" t="s">
        <v>56</v>
      </c>
      <c r="AD1945" s="164" t="s">
        <v>56</v>
      </c>
      <c r="AE1945" s="163" t="s">
        <v>56</v>
      </c>
      <c r="AF1945" s="164">
        <f t="shared" si="536"/>
        <v>640.57499999999993</v>
      </c>
      <c r="AG1945" s="165">
        <f t="shared" si="537"/>
        <v>76868.999999999985</v>
      </c>
      <c r="AH1945" s="166" t="s">
        <v>81</v>
      </c>
      <c r="AI1945" s="167"/>
      <c r="AJ1945" s="168"/>
      <c r="AK1945" s="169"/>
      <c r="AL1945" s="170"/>
      <c r="AM1945" s="171"/>
      <c r="AN1945" s="172"/>
      <c r="AO1945" s="173">
        <f t="shared" si="534"/>
        <v>0</v>
      </c>
      <c r="AP1945" s="174" t="s">
        <v>82</v>
      </c>
      <c r="AQ1945" s="175" t="str" cm="1">
        <f t="array" ref="AQ1945">_xlfn.IFS(OR($G1945="公衆街路灯A",$G1945="定額電灯"),$G1945&amp;AP1945,COUNTIF(G1945,"*従量電灯*"),G1945,1,"-")</f>
        <v>従量電灯</v>
      </c>
      <c r="AR1945" s="176" t="str" cm="1">
        <f t="array" ref="AR1945">_xlfn.IFS($AN1945=0,"-",OR($AH1945="対象外",$AH1945="-"),"-",OR($G1945="公衆街路灯A",$G1945="定額電灯"),_xlfn.XLOOKUP($AQ1945,削除禁止_電灯料金!$B:$B,削除禁止_電灯料金!$E:$E,0),1,"-")</f>
        <v>-</v>
      </c>
      <c r="AS1945" s="177" t="str" cm="1">
        <f t="array" ref="AS1945">_xlfn.IFS($AR1945="-","-",OR($G1945="公衆街路灯A",$G1945="定額電灯"),_xlfn.XLOOKUP(AQ1945,削除禁止_電灯料金!$B:$B,削除禁止_電灯料金!$D:$D,0),1,"-")</f>
        <v>-</v>
      </c>
      <c r="AT1945" s="176">
        <f>IFERROR(IF(OR($G1945="公衆街路灯A",$G1945="定額電灯"),"-",ROUND((_xlfn.XLOOKUP($AQ1945,削除禁止_電灯料金!$B:$B,削除禁止_電灯料金!$E:$E)*AM1945/1000*$K1945*$L1945/12),2)),"-")</f>
        <v>0</v>
      </c>
      <c r="AU1945" s="177">
        <f>IFERROR(IF(OR($G1945="公衆街路灯A",$G1945="定額電灯"),"-",ROUND((AM1945/1000*$K1945*$L1945/12)*_xlfn.XLOOKUP($A1945,削除禁止_電灯料金!K:K,削除禁止_電灯料金!M:M,"-"),2)),"-")</f>
        <v>0</v>
      </c>
      <c r="AV1945" s="178">
        <f>IFERROR(IF(OR($G1945="公衆街路灯A",$G1945="定額電灯"),ROUND((((AR1945+AS1945)*AN1945))*12*_xlfn.XLOOKUP($A1945,削除禁止_電灯料金!K:K,削除禁止_電灯料金!N:N),0),ROUND((AT1945+AU1945)*AN1945*12*_xlfn.XLOOKUP($A1945,削除禁止_電灯料金!K:K,削除禁止_電灯料金!N:N),0)),0)</f>
        <v>0</v>
      </c>
      <c r="AW1945" s="145"/>
    </row>
    <row r="1946" spans="1:49" ht="30" customHeight="1">
      <c r="A1946" s="1">
        <v>42</v>
      </c>
      <c r="B1946" s="319" t="s">
        <v>1830</v>
      </c>
      <c r="C1946" s="42"/>
      <c r="D1946" s="146" t="s">
        <v>1832</v>
      </c>
      <c r="E1946" s="147" t="s">
        <v>1837</v>
      </c>
      <c r="F1946" s="148" t="s">
        <v>1852</v>
      </c>
      <c r="G1946" s="148" t="s">
        <v>1688</v>
      </c>
      <c r="H1946" s="149"/>
      <c r="I1946" s="150"/>
      <c r="J1946" s="151"/>
      <c r="K1946" s="213">
        <v>13</v>
      </c>
      <c r="L1946" s="214">
        <v>365</v>
      </c>
      <c r="M1946" s="154" t="s">
        <v>1839</v>
      </c>
      <c r="N1946" s="119" t="s">
        <v>120</v>
      </c>
      <c r="O1946" s="120">
        <v>1</v>
      </c>
      <c r="P1946" s="155" t="s">
        <v>249</v>
      </c>
      <c r="Q1946" s="155">
        <v>0</v>
      </c>
      <c r="R1946" s="155">
        <v>0</v>
      </c>
      <c r="S1946" s="156" t="s">
        <v>1840</v>
      </c>
      <c r="T1946" s="156">
        <v>0</v>
      </c>
      <c r="U1946" s="156" t="s">
        <v>588</v>
      </c>
      <c r="V1946" s="157">
        <v>0</v>
      </c>
      <c r="W1946" s="158">
        <v>54</v>
      </c>
      <c r="X1946" s="159">
        <v>1</v>
      </c>
      <c r="Y1946" s="160">
        <v>1</v>
      </c>
      <c r="Z1946" s="161">
        <f t="shared" si="535"/>
        <v>21.352499999999999</v>
      </c>
      <c r="AA1946" s="155">
        <v>0</v>
      </c>
      <c r="AB1946" s="162" t="s">
        <v>80</v>
      </c>
      <c r="AC1946" s="163" t="s">
        <v>56</v>
      </c>
      <c r="AD1946" s="164" t="s">
        <v>56</v>
      </c>
      <c r="AE1946" s="163" t="s">
        <v>56</v>
      </c>
      <c r="AF1946" s="164">
        <f t="shared" si="536"/>
        <v>640.57499999999993</v>
      </c>
      <c r="AG1946" s="165">
        <f t="shared" si="537"/>
        <v>76868.999999999985</v>
      </c>
      <c r="AH1946" s="166" t="s">
        <v>81</v>
      </c>
      <c r="AI1946" s="167"/>
      <c r="AJ1946" s="168"/>
      <c r="AK1946" s="169"/>
      <c r="AL1946" s="170"/>
      <c r="AM1946" s="171"/>
      <c r="AN1946" s="172"/>
      <c r="AO1946" s="173">
        <f t="shared" si="534"/>
        <v>0</v>
      </c>
      <c r="AP1946" s="174" t="s">
        <v>82</v>
      </c>
      <c r="AQ1946" s="175" t="str" cm="1">
        <f t="array" ref="AQ1946">_xlfn.IFS(OR($G1946="公衆街路灯A",$G1946="定額電灯"),$G1946&amp;AP1946,COUNTIF(G1946,"*従量電灯*"),G1946,1,"-")</f>
        <v>従量電灯</v>
      </c>
      <c r="AR1946" s="176" t="str" cm="1">
        <f t="array" ref="AR1946">_xlfn.IFS($AN1946=0,"-",OR($AH1946="対象外",$AH1946="-"),"-",OR($G1946="公衆街路灯A",$G1946="定額電灯"),_xlfn.XLOOKUP($AQ1946,削除禁止_電灯料金!$B:$B,削除禁止_電灯料金!$E:$E,0),1,"-")</f>
        <v>-</v>
      </c>
      <c r="AS1946" s="177" t="str" cm="1">
        <f t="array" ref="AS1946">_xlfn.IFS($AR1946="-","-",OR($G1946="公衆街路灯A",$G1946="定額電灯"),_xlfn.XLOOKUP(AQ1946,削除禁止_電灯料金!$B:$B,削除禁止_電灯料金!$D:$D,0),1,"-")</f>
        <v>-</v>
      </c>
      <c r="AT1946" s="176">
        <f>IFERROR(IF(OR($G1946="公衆街路灯A",$G1946="定額電灯"),"-",ROUND((_xlfn.XLOOKUP($AQ1946,削除禁止_電灯料金!$B:$B,削除禁止_電灯料金!$E:$E)*AM1946/1000*$K1946*$L1946/12),2)),"-")</f>
        <v>0</v>
      </c>
      <c r="AU1946" s="177">
        <f>IFERROR(IF(OR($G1946="公衆街路灯A",$G1946="定額電灯"),"-",ROUND((AM1946/1000*$K1946*$L1946/12)*_xlfn.XLOOKUP($A1946,削除禁止_電灯料金!K:K,削除禁止_電灯料金!M:M,"-"),2)),"-")</f>
        <v>0</v>
      </c>
      <c r="AV1946" s="178">
        <f>IFERROR(IF(OR($G1946="公衆街路灯A",$G1946="定額電灯"),ROUND((((AR1946+AS1946)*AN1946))*12*_xlfn.XLOOKUP($A1946,削除禁止_電灯料金!K:K,削除禁止_電灯料金!N:N),0),ROUND((AT1946+AU1946)*AN1946*12*_xlfn.XLOOKUP($A1946,削除禁止_電灯料金!K:K,削除禁止_電灯料金!N:N),0)),0)</f>
        <v>0</v>
      </c>
      <c r="AW1946" s="145"/>
    </row>
    <row r="1947" spans="1:49" ht="30" customHeight="1">
      <c r="A1947" s="1">
        <v>42</v>
      </c>
      <c r="B1947" s="319" t="s">
        <v>1830</v>
      </c>
      <c r="C1947" s="42"/>
      <c r="D1947" s="146" t="s">
        <v>1832</v>
      </c>
      <c r="E1947" s="147" t="s">
        <v>1837</v>
      </c>
      <c r="F1947" s="148" t="s">
        <v>1853</v>
      </c>
      <c r="G1947" s="148" t="s">
        <v>1688</v>
      </c>
      <c r="H1947" s="149"/>
      <c r="I1947" s="150"/>
      <c r="J1947" s="151"/>
      <c r="K1947" s="213">
        <v>13</v>
      </c>
      <c r="L1947" s="214">
        <v>365</v>
      </c>
      <c r="M1947" s="154" t="s">
        <v>1839</v>
      </c>
      <c r="N1947" s="119" t="s">
        <v>120</v>
      </c>
      <c r="O1947" s="120">
        <v>1</v>
      </c>
      <c r="P1947" s="155" t="s">
        <v>249</v>
      </c>
      <c r="Q1947" s="155">
        <v>0</v>
      </c>
      <c r="R1947" s="155">
        <v>0</v>
      </c>
      <c r="S1947" s="156" t="s">
        <v>1840</v>
      </c>
      <c r="T1947" s="156">
        <v>0</v>
      </c>
      <c r="U1947" s="156" t="s">
        <v>588</v>
      </c>
      <c r="V1947" s="157">
        <v>0</v>
      </c>
      <c r="W1947" s="158">
        <v>54</v>
      </c>
      <c r="X1947" s="159">
        <v>1</v>
      </c>
      <c r="Y1947" s="160">
        <v>1</v>
      </c>
      <c r="Z1947" s="161">
        <f t="shared" si="535"/>
        <v>21.352499999999999</v>
      </c>
      <c r="AA1947" s="155">
        <v>0</v>
      </c>
      <c r="AB1947" s="162" t="s">
        <v>80</v>
      </c>
      <c r="AC1947" s="163" t="s">
        <v>56</v>
      </c>
      <c r="AD1947" s="164" t="s">
        <v>56</v>
      </c>
      <c r="AE1947" s="163" t="s">
        <v>56</v>
      </c>
      <c r="AF1947" s="164">
        <f t="shared" si="536"/>
        <v>640.57499999999993</v>
      </c>
      <c r="AG1947" s="165">
        <f t="shared" si="537"/>
        <v>76868.999999999985</v>
      </c>
      <c r="AH1947" s="166" t="s">
        <v>81</v>
      </c>
      <c r="AI1947" s="167"/>
      <c r="AJ1947" s="168"/>
      <c r="AK1947" s="169"/>
      <c r="AL1947" s="170"/>
      <c r="AM1947" s="171"/>
      <c r="AN1947" s="172"/>
      <c r="AO1947" s="173">
        <f t="shared" si="534"/>
        <v>0</v>
      </c>
      <c r="AP1947" s="174" t="s">
        <v>82</v>
      </c>
      <c r="AQ1947" s="175" t="str" cm="1">
        <f t="array" ref="AQ1947">_xlfn.IFS(OR($G1947="公衆街路灯A",$G1947="定額電灯"),$G1947&amp;AP1947,COUNTIF(G1947,"*従量電灯*"),G1947,1,"-")</f>
        <v>従量電灯</v>
      </c>
      <c r="AR1947" s="176" t="str" cm="1">
        <f t="array" ref="AR1947">_xlfn.IFS($AN1947=0,"-",OR($AH1947="対象外",$AH1947="-"),"-",OR($G1947="公衆街路灯A",$G1947="定額電灯"),_xlfn.XLOOKUP($AQ1947,削除禁止_電灯料金!$B:$B,削除禁止_電灯料金!$E:$E,0),1,"-")</f>
        <v>-</v>
      </c>
      <c r="AS1947" s="177" t="str" cm="1">
        <f t="array" ref="AS1947">_xlfn.IFS($AR1947="-","-",OR($G1947="公衆街路灯A",$G1947="定額電灯"),_xlfn.XLOOKUP(AQ1947,削除禁止_電灯料金!$B:$B,削除禁止_電灯料金!$D:$D,0),1,"-")</f>
        <v>-</v>
      </c>
      <c r="AT1947" s="176">
        <f>IFERROR(IF(OR($G1947="公衆街路灯A",$G1947="定額電灯"),"-",ROUND((_xlfn.XLOOKUP($AQ1947,削除禁止_電灯料金!$B:$B,削除禁止_電灯料金!$E:$E)*AM1947/1000*$K1947*$L1947/12),2)),"-")</f>
        <v>0</v>
      </c>
      <c r="AU1947" s="177">
        <f>IFERROR(IF(OR($G1947="公衆街路灯A",$G1947="定額電灯"),"-",ROUND((AM1947/1000*$K1947*$L1947/12)*_xlfn.XLOOKUP($A1947,削除禁止_電灯料金!K:K,削除禁止_電灯料金!M:M,"-"),2)),"-")</f>
        <v>0</v>
      </c>
      <c r="AV1947" s="178">
        <f>IFERROR(IF(OR($G1947="公衆街路灯A",$G1947="定額電灯"),ROUND((((AR1947+AS1947)*AN1947))*12*_xlfn.XLOOKUP($A1947,削除禁止_電灯料金!K:K,削除禁止_電灯料金!N:N),0),ROUND((AT1947+AU1947)*AN1947*12*_xlfn.XLOOKUP($A1947,削除禁止_電灯料金!K:K,削除禁止_電灯料金!N:N),0)),0)</f>
        <v>0</v>
      </c>
      <c r="AW1947" s="145"/>
    </row>
    <row r="1948" spans="1:49" ht="30" customHeight="1">
      <c r="A1948" s="1">
        <v>42</v>
      </c>
      <c r="B1948" s="319" t="s">
        <v>1830</v>
      </c>
      <c r="C1948" s="42"/>
      <c r="D1948" s="146" t="s">
        <v>1832</v>
      </c>
      <c r="E1948" s="147" t="s">
        <v>1837</v>
      </c>
      <c r="F1948" s="148" t="s">
        <v>1854</v>
      </c>
      <c r="G1948" s="148" t="s">
        <v>1688</v>
      </c>
      <c r="H1948" s="149"/>
      <c r="I1948" s="150"/>
      <c r="J1948" s="151"/>
      <c r="K1948" s="213">
        <v>13</v>
      </c>
      <c r="L1948" s="214">
        <v>365</v>
      </c>
      <c r="M1948" s="154" t="s">
        <v>1839</v>
      </c>
      <c r="N1948" s="119" t="s">
        <v>120</v>
      </c>
      <c r="O1948" s="120">
        <v>1</v>
      </c>
      <c r="P1948" s="155" t="s">
        <v>249</v>
      </c>
      <c r="Q1948" s="155">
        <v>0</v>
      </c>
      <c r="R1948" s="155">
        <v>0</v>
      </c>
      <c r="S1948" s="156" t="s">
        <v>1840</v>
      </c>
      <c r="T1948" s="156">
        <v>0</v>
      </c>
      <c r="U1948" s="156" t="s">
        <v>588</v>
      </c>
      <c r="V1948" s="157">
        <v>0</v>
      </c>
      <c r="W1948" s="158">
        <v>54</v>
      </c>
      <c r="X1948" s="159">
        <v>1</v>
      </c>
      <c r="Y1948" s="160">
        <v>1</v>
      </c>
      <c r="Z1948" s="161">
        <f t="shared" si="535"/>
        <v>21.352499999999999</v>
      </c>
      <c r="AA1948" s="155">
        <v>0</v>
      </c>
      <c r="AB1948" s="162" t="s">
        <v>80</v>
      </c>
      <c r="AC1948" s="163" t="s">
        <v>56</v>
      </c>
      <c r="AD1948" s="164" t="s">
        <v>56</v>
      </c>
      <c r="AE1948" s="163" t="s">
        <v>56</v>
      </c>
      <c r="AF1948" s="164">
        <f t="shared" si="536"/>
        <v>640.57499999999993</v>
      </c>
      <c r="AG1948" s="165">
        <f t="shared" si="537"/>
        <v>76868.999999999985</v>
      </c>
      <c r="AH1948" s="166" t="s">
        <v>81</v>
      </c>
      <c r="AI1948" s="167"/>
      <c r="AJ1948" s="168"/>
      <c r="AK1948" s="169"/>
      <c r="AL1948" s="170"/>
      <c r="AM1948" s="171"/>
      <c r="AN1948" s="172"/>
      <c r="AO1948" s="173">
        <f t="shared" si="534"/>
        <v>0</v>
      </c>
      <c r="AP1948" s="174" t="s">
        <v>82</v>
      </c>
      <c r="AQ1948" s="175" t="str" cm="1">
        <f t="array" ref="AQ1948">_xlfn.IFS(OR($G1948="公衆街路灯A",$G1948="定額電灯"),$G1948&amp;AP1948,COUNTIF(G1948,"*従量電灯*"),G1948,1,"-")</f>
        <v>従量電灯</v>
      </c>
      <c r="AR1948" s="176" t="str" cm="1">
        <f t="array" ref="AR1948">_xlfn.IFS($AN1948=0,"-",OR($AH1948="対象外",$AH1948="-"),"-",OR($G1948="公衆街路灯A",$G1948="定額電灯"),_xlfn.XLOOKUP($AQ1948,削除禁止_電灯料金!$B:$B,削除禁止_電灯料金!$E:$E,0),1,"-")</f>
        <v>-</v>
      </c>
      <c r="AS1948" s="177" t="str" cm="1">
        <f t="array" ref="AS1948">_xlfn.IFS($AR1948="-","-",OR($G1948="公衆街路灯A",$G1948="定額電灯"),_xlfn.XLOOKUP(AQ1948,削除禁止_電灯料金!$B:$B,削除禁止_電灯料金!$D:$D,0),1,"-")</f>
        <v>-</v>
      </c>
      <c r="AT1948" s="176">
        <f>IFERROR(IF(OR($G1948="公衆街路灯A",$G1948="定額電灯"),"-",ROUND((_xlfn.XLOOKUP($AQ1948,削除禁止_電灯料金!$B:$B,削除禁止_電灯料金!$E:$E)*AM1948/1000*$K1948*$L1948/12),2)),"-")</f>
        <v>0</v>
      </c>
      <c r="AU1948" s="177">
        <f>IFERROR(IF(OR($G1948="公衆街路灯A",$G1948="定額電灯"),"-",ROUND((AM1948/1000*$K1948*$L1948/12)*_xlfn.XLOOKUP($A1948,削除禁止_電灯料金!K:K,削除禁止_電灯料金!M:M,"-"),2)),"-")</f>
        <v>0</v>
      </c>
      <c r="AV1948" s="178">
        <f>IFERROR(IF(OR($G1948="公衆街路灯A",$G1948="定額電灯"),ROUND((((AR1948+AS1948)*AN1948))*12*_xlfn.XLOOKUP($A1948,削除禁止_電灯料金!K:K,削除禁止_電灯料金!N:N),0),ROUND((AT1948+AU1948)*AN1948*12*_xlfn.XLOOKUP($A1948,削除禁止_電灯料金!K:K,削除禁止_電灯料金!N:N),0)),0)</f>
        <v>0</v>
      </c>
      <c r="AW1948" s="145"/>
    </row>
    <row r="1949" spans="1:49" ht="30" customHeight="1">
      <c r="A1949" s="1">
        <v>42</v>
      </c>
      <c r="B1949" s="319" t="s">
        <v>1830</v>
      </c>
      <c r="C1949" s="42"/>
      <c r="D1949" s="146" t="s">
        <v>1832</v>
      </c>
      <c r="E1949" s="147" t="s">
        <v>1837</v>
      </c>
      <c r="F1949" s="148" t="s">
        <v>1855</v>
      </c>
      <c r="G1949" s="148" t="s">
        <v>1688</v>
      </c>
      <c r="H1949" s="149"/>
      <c r="I1949" s="150"/>
      <c r="J1949" s="151"/>
      <c r="K1949" s="213">
        <v>13</v>
      </c>
      <c r="L1949" s="214">
        <v>365</v>
      </c>
      <c r="M1949" s="154" t="s">
        <v>1839</v>
      </c>
      <c r="N1949" s="119" t="s">
        <v>120</v>
      </c>
      <c r="O1949" s="120">
        <v>1</v>
      </c>
      <c r="P1949" s="155" t="s">
        <v>249</v>
      </c>
      <c r="Q1949" s="155">
        <v>0</v>
      </c>
      <c r="R1949" s="155">
        <v>0</v>
      </c>
      <c r="S1949" s="156" t="s">
        <v>1840</v>
      </c>
      <c r="T1949" s="156">
        <v>0</v>
      </c>
      <c r="U1949" s="156" t="s">
        <v>588</v>
      </c>
      <c r="V1949" s="157">
        <v>0</v>
      </c>
      <c r="W1949" s="158">
        <v>54</v>
      </c>
      <c r="X1949" s="159">
        <v>1</v>
      </c>
      <c r="Y1949" s="160">
        <v>1</v>
      </c>
      <c r="Z1949" s="161">
        <f t="shared" si="535"/>
        <v>21.352499999999999</v>
      </c>
      <c r="AA1949" s="155">
        <v>0</v>
      </c>
      <c r="AB1949" s="162" t="s">
        <v>80</v>
      </c>
      <c r="AC1949" s="163" t="s">
        <v>56</v>
      </c>
      <c r="AD1949" s="164" t="s">
        <v>56</v>
      </c>
      <c r="AE1949" s="163" t="s">
        <v>56</v>
      </c>
      <c r="AF1949" s="164">
        <f t="shared" si="536"/>
        <v>640.57499999999993</v>
      </c>
      <c r="AG1949" s="165">
        <f t="shared" si="537"/>
        <v>76868.999999999985</v>
      </c>
      <c r="AH1949" s="166" t="s">
        <v>81</v>
      </c>
      <c r="AI1949" s="167"/>
      <c r="AJ1949" s="168"/>
      <c r="AK1949" s="169"/>
      <c r="AL1949" s="170"/>
      <c r="AM1949" s="171"/>
      <c r="AN1949" s="172"/>
      <c r="AO1949" s="173">
        <f t="shared" si="534"/>
        <v>0</v>
      </c>
      <c r="AP1949" s="174" t="s">
        <v>82</v>
      </c>
      <c r="AQ1949" s="175" t="str" cm="1">
        <f t="array" ref="AQ1949">_xlfn.IFS(OR($G1949="公衆街路灯A",$G1949="定額電灯"),$G1949&amp;AP1949,COUNTIF(G1949,"*従量電灯*"),G1949,1,"-")</f>
        <v>従量電灯</v>
      </c>
      <c r="AR1949" s="176" t="str" cm="1">
        <f t="array" ref="AR1949">_xlfn.IFS($AN1949=0,"-",OR($AH1949="対象外",$AH1949="-"),"-",OR($G1949="公衆街路灯A",$G1949="定額電灯"),_xlfn.XLOOKUP($AQ1949,削除禁止_電灯料金!$B:$B,削除禁止_電灯料金!$E:$E,0),1,"-")</f>
        <v>-</v>
      </c>
      <c r="AS1949" s="177" t="str" cm="1">
        <f t="array" ref="AS1949">_xlfn.IFS($AR1949="-","-",OR($G1949="公衆街路灯A",$G1949="定額電灯"),_xlfn.XLOOKUP(AQ1949,削除禁止_電灯料金!$B:$B,削除禁止_電灯料金!$D:$D,0),1,"-")</f>
        <v>-</v>
      </c>
      <c r="AT1949" s="176">
        <f>IFERROR(IF(OR($G1949="公衆街路灯A",$G1949="定額電灯"),"-",ROUND((_xlfn.XLOOKUP($AQ1949,削除禁止_電灯料金!$B:$B,削除禁止_電灯料金!$E:$E)*AM1949/1000*$K1949*$L1949/12),2)),"-")</f>
        <v>0</v>
      </c>
      <c r="AU1949" s="177">
        <f>IFERROR(IF(OR($G1949="公衆街路灯A",$G1949="定額電灯"),"-",ROUND((AM1949/1000*$K1949*$L1949/12)*_xlfn.XLOOKUP($A1949,削除禁止_電灯料金!K:K,削除禁止_電灯料金!M:M,"-"),2)),"-")</f>
        <v>0</v>
      </c>
      <c r="AV1949" s="178">
        <f>IFERROR(IF(OR($G1949="公衆街路灯A",$G1949="定額電灯"),ROUND((((AR1949+AS1949)*AN1949))*12*_xlfn.XLOOKUP($A1949,削除禁止_電灯料金!K:K,削除禁止_電灯料金!N:N),0),ROUND((AT1949+AU1949)*AN1949*12*_xlfn.XLOOKUP($A1949,削除禁止_電灯料金!K:K,削除禁止_電灯料金!N:N),0)),0)</f>
        <v>0</v>
      </c>
      <c r="AW1949" s="145"/>
    </row>
    <row r="1950" spans="1:49" ht="30" customHeight="1">
      <c r="A1950" s="1">
        <v>42</v>
      </c>
      <c r="B1950" s="319" t="s">
        <v>1830</v>
      </c>
      <c r="C1950" s="42"/>
      <c r="D1950" s="146" t="s">
        <v>1832</v>
      </c>
      <c r="E1950" s="147" t="s">
        <v>1837</v>
      </c>
      <c r="F1950" s="148" t="s">
        <v>1856</v>
      </c>
      <c r="G1950" s="148" t="s">
        <v>1688</v>
      </c>
      <c r="H1950" s="149"/>
      <c r="I1950" s="150"/>
      <c r="J1950" s="151"/>
      <c r="K1950" s="213">
        <v>13</v>
      </c>
      <c r="L1950" s="214">
        <v>365</v>
      </c>
      <c r="M1950" s="154" t="s">
        <v>1839</v>
      </c>
      <c r="N1950" s="119" t="s">
        <v>120</v>
      </c>
      <c r="O1950" s="120">
        <v>1</v>
      </c>
      <c r="P1950" s="155" t="s">
        <v>249</v>
      </c>
      <c r="Q1950" s="155">
        <v>0</v>
      </c>
      <c r="R1950" s="155">
        <v>0</v>
      </c>
      <c r="S1950" s="156" t="s">
        <v>1840</v>
      </c>
      <c r="T1950" s="156">
        <v>0</v>
      </c>
      <c r="U1950" s="156" t="s">
        <v>588</v>
      </c>
      <c r="V1950" s="157">
        <v>0</v>
      </c>
      <c r="W1950" s="158">
        <v>54</v>
      </c>
      <c r="X1950" s="159">
        <v>1</v>
      </c>
      <c r="Y1950" s="160">
        <v>1</v>
      </c>
      <c r="Z1950" s="161">
        <f t="shared" si="535"/>
        <v>21.352499999999999</v>
      </c>
      <c r="AA1950" s="155">
        <v>0</v>
      </c>
      <c r="AB1950" s="162" t="s">
        <v>80</v>
      </c>
      <c r="AC1950" s="163" t="s">
        <v>56</v>
      </c>
      <c r="AD1950" s="164" t="s">
        <v>56</v>
      </c>
      <c r="AE1950" s="163" t="s">
        <v>56</v>
      </c>
      <c r="AF1950" s="164">
        <f t="shared" si="536"/>
        <v>640.57499999999993</v>
      </c>
      <c r="AG1950" s="165">
        <f t="shared" si="537"/>
        <v>76868.999999999985</v>
      </c>
      <c r="AH1950" s="166" t="s">
        <v>81</v>
      </c>
      <c r="AI1950" s="167"/>
      <c r="AJ1950" s="168"/>
      <c r="AK1950" s="169"/>
      <c r="AL1950" s="170"/>
      <c r="AM1950" s="171"/>
      <c r="AN1950" s="172"/>
      <c r="AO1950" s="173">
        <f t="shared" si="534"/>
        <v>0</v>
      </c>
      <c r="AP1950" s="174" t="s">
        <v>82</v>
      </c>
      <c r="AQ1950" s="175" t="str" cm="1">
        <f t="array" ref="AQ1950">_xlfn.IFS(OR($G1950="公衆街路灯A",$G1950="定額電灯"),$G1950&amp;AP1950,COUNTIF(G1950,"*従量電灯*"),G1950,1,"-")</f>
        <v>従量電灯</v>
      </c>
      <c r="AR1950" s="176" t="str" cm="1">
        <f t="array" ref="AR1950">_xlfn.IFS($AN1950=0,"-",OR($AH1950="対象外",$AH1950="-"),"-",OR($G1950="公衆街路灯A",$G1950="定額電灯"),_xlfn.XLOOKUP($AQ1950,削除禁止_電灯料金!$B:$B,削除禁止_電灯料金!$E:$E,0),1,"-")</f>
        <v>-</v>
      </c>
      <c r="AS1950" s="177" t="str" cm="1">
        <f t="array" ref="AS1950">_xlfn.IFS($AR1950="-","-",OR($G1950="公衆街路灯A",$G1950="定額電灯"),_xlfn.XLOOKUP(AQ1950,削除禁止_電灯料金!$B:$B,削除禁止_電灯料金!$D:$D,0),1,"-")</f>
        <v>-</v>
      </c>
      <c r="AT1950" s="176">
        <f>IFERROR(IF(OR($G1950="公衆街路灯A",$G1950="定額電灯"),"-",ROUND((_xlfn.XLOOKUP($AQ1950,削除禁止_電灯料金!$B:$B,削除禁止_電灯料金!$E:$E)*AM1950/1000*$K1950*$L1950/12),2)),"-")</f>
        <v>0</v>
      </c>
      <c r="AU1950" s="177">
        <f>IFERROR(IF(OR($G1950="公衆街路灯A",$G1950="定額電灯"),"-",ROUND((AM1950/1000*$K1950*$L1950/12)*_xlfn.XLOOKUP($A1950,削除禁止_電灯料金!K:K,削除禁止_電灯料金!M:M,"-"),2)),"-")</f>
        <v>0</v>
      </c>
      <c r="AV1950" s="178">
        <f>IFERROR(IF(OR($G1950="公衆街路灯A",$G1950="定額電灯"),ROUND((((AR1950+AS1950)*AN1950))*12*_xlfn.XLOOKUP($A1950,削除禁止_電灯料金!K:K,削除禁止_電灯料金!N:N),0),ROUND((AT1950+AU1950)*AN1950*12*_xlfn.XLOOKUP($A1950,削除禁止_電灯料金!K:K,削除禁止_電灯料金!N:N),0)),0)</f>
        <v>0</v>
      </c>
      <c r="AW1950" s="145"/>
    </row>
    <row r="1951" spans="1:49" ht="30" customHeight="1">
      <c r="A1951" s="1">
        <v>42</v>
      </c>
      <c r="B1951" s="319" t="s">
        <v>1830</v>
      </c>
      <c r="C1951" s="42"/>
      <c r="D1951" s="146" t="s">
        <v>1832</v>
      </c>
      <c r="E1951" s="147" t="s">
        <v>1837</v>
      </c>
      <c r="F1951" s="148" t="s">
        <v>1857</v>
      </c>
      <c r="G1951" s="148" t="s">
        <v>1688</v>
      </c>
      <c r="H1951" s="149"/>
      <c r="I1951" s="150"/>
      <c r="J1951" s="151"/>
      <c r="K1951" s="213">
        <v>13</v>
      </c>
      <c r="L1951" s="214">
        <v>365</v>
      </c>
      <c r="M1951" s="154" t="s">
        <v>1839</v>
      </c>
      <c r="N1951" s="119" t="s">
        <v>120</v>
      </c>
      <c r="O1951" s="120">
        <v>1</v>
      </c>
      <c r="P1951" s="155" t="s">
        <v>249</v>
      </c>
      <c r="Q1951" s="155">
        <v>0</v>
      </c>
      <c r="R1951" s="155">
        <v>0</v>
      </c>
      <c r="S1951" s="156" t="s">
        <v>1840</v>
      </c>
      <c r="T1951" s="156">
        <v>0</v>
      </c>
      <c r="U1951" s="156" t="s">
        <v>588</v>
      </c>
      <c r="V1951" s="157">
        <v>0</v>
      </c>
      <c r="W1951" s="158">
        <v>54</v>
      </c>
      <c r="X1951" s="159">
        <v>1</v>
      </c>
      <c r="Y1951" s="160">
        <v>1</v>
      </c>
      <c r="Z1951" s="161">
        <f t="shared" si="535"/>
        <v>21.352499999999999</v>
      </c>
      <c r="AA1951" s="155">
        <v>0</v>
      </c>
      <c r="AB1951" s="162" t="s">
        <v>80</v>
      </c>
      <c r="AC1951" s="163" t="s">
        <v>56</v>
      </c>
      <c r="AD1951" s="164" t="s">
        <v>56</v>
      </c>
      <c r="AE1951" s="163" t="s">
        <v>56</v>
      </c>
      <c r="AF1951" s="164">
        <f t="shared" si="536"/>
        <v>640.57499999999993</v>
      </c>
      <c r="AG1951" s="165">
        <f t="shared" si="537"/>
        <v>76868.999999999985</v>
      </c>
      <c r="AH1951" s="166" t="s">
        <v>81</v>
      </c>
      <c r="AI1951" s="167"/>
      <c r="AJ1951" s="168"/>
      <c r="AK1951" s="169"/>
      <c r="AL1951" s="170"/>
      <c r="AM1951" s="171"/>
      <c r="AN1951" s="172"/>
      <c r="AO1951" s="173">
        <f t="shared" si="534"/>
        <v>0</v>
      </c>
      <c r="AP1951" s="174" t="s">
        <v>82</v>
      </c>
      <c r="AQ1951" s="175" t="str" cm="1">
        <f t="array" ref="AQ1951">_xlfn.IFS(OR($G1951="公衆街路灯A",$G1951="定額電灯"),$G1951&amp;AP1951,COUNTIF(G1951,"*従量電灯*"),G1951,1,"-")</f>
        <v>従量電灯</v>
      </c>
      <c r="AR1951" s="176" t="str" cm="1">
        <f t="array" ref="AR1951">_xlfn.IFS($AN1951=0,"-",OR($AH1951="対象外",$AH1951="-"),"-",OR($G1951="公衆街路灯A",$G1951="定額電灯"),_xlfn.XLOOKUP($AQ1951,削除禁止_電灯料金!$B:$B,削除禁止_電灯料金!$E:$E,0),1,"-")</f>
        <v>-</v>
      </c>
      <c r="AS1951" s="177" t="str" cm="1">
        <f t="array" ref="AS1951">_xlfn.IFS($AR1951="-","-",OR($G1951="公衆街路灯A",$G1951="定額電灯"),_xlfn.XLOOKUP(AQ1951,削除禁止_電灯料金!$B:$B,削除禁止_電灯料金!$D:$D,0),1,"-")</f>
        <v>-</v>
      </c>
      <c r="AT1951" s="176">
        <f>IFERROR(IF(OR($G1951="公衆街路灯A",$G1951="定額電灯"),"-",ROUND((_xlfn.XLOOKUP($AQ1951,削除禁止_電灯料金!$B:$B,削除禁止_電灯料金!$E:$E)*AM1951/1000*$K1951*$L1951/12),2)),"-")</f>
        <v>0</v>
      </c>
      <c r="AU1951" s="177">
        <f>IFERROR(IF(OR($G1951="公衆街路灯A",$G1951="定額電灯"),"-",ROUND((AM1951/1000*$K1951*$L1951/12)*_xlfn.XLOOKUP($A1951,削除禁止_電灯料金!K:K,削除禁止_電灯料金!M:M,"-"),2)),"-")</f>
        <v>0</v>
      </c>
      <c r="AV1951" s="178">
        <f>IFERROR(IF(OR($G1951="公衆街路灯A",$G1951="定額電灯"),ROUND((((AR1951+AS1951)*AN1951))*12*_xlfn.XLOOKUP($A1951,削除禁止_電灯料金!K:K,削除禁止_電灯料金!N:N),0),ROUND((AT1951+AU1951)*AN1951*12*_xlfn.XLOOKUP($A1951,削除禁止_電灯料金!K:K,削除禁止_電灯料金!N:N),0)),0)</f>
        <v>0</v>
      </c>
      <c r="AW1951" s="145"/>
    </row>
    <row r="1952" spans="1:49" ht="30" customHeight="1">
      <c r="A1952" s="1">
        <v>42</v>
      </c>
      <c r="B1952" s="319" t="s">
        <v>1830</v>
      </c>
      <c r="C1952" s="42"/>
      <c r="D1952" s="146" t="s">
        <v>1832</v>
      </c>
      <c r="E1952" s="147" t="s">
        <v>1837</v>
      </c>
      <c r="F1952" s="148" t="s">
        <v>1858</v>
      </c>
      <c r="G1952" s="148" t="s">
        <v>1688</v>
      </c>
      <c r="H1952" s="149"/>
      <c r="I1952" s="150"/>
      <c r="J1952" s="151"/>
      <c r="K1952" s="213">
        <v>13</v>
      </c>
      <c r="L1952" s="214">
        <v>365</v>
      </c>
      <c r="M1952" s="154" t="s">
        <v>1839</v>
      </c>
      <c r="N1952" s="119" t="s">
        <v>120</v>
      </c>
      <c r="O1952" s="120">
        <v>1</v>
      </c>
      <c r="P1952" s="155" t="s">
        <v>249</v>
      </c>
      <c r="Q1952" s="155">
        <v>0</v>
      </c>
      <c r="R1952" s="155">
        <v>0</v>
      </c>
      <c r="S1952" s="156" t="s">
        <v>1840</v>
      </c>
      <c r="T1952" s="156">
        <v>0</v>
      </c>
      <c r="U1952" s="156" t="s">
        <v>588</v>
      </c>
      <c r="V1952" s="157">
        <v>0</v>
      </c>
      <c r="W1952" s="158">
        <v>54</v>
      </c>
      <c r="X1952" s="159">
        <v>1</v>
      </c>
      <c r="Y1952" s="160">
        <v>1</v>
      </c>
      <c r="Z1952" s="161">
        <f t="shared" si="535"/>
        <v>21.352499999999999</v>
      </c>
      <c r="AA1952" s="155">
        <v>0</v>
      </c>
      <c r="AB1952" s="162" t="s">
        <v>80</v>
      </c>
      <c r="AC1952" s="163" t="s">
        <v>56</v>
      </c>
      <c r="AD1952" s="164" t="s">
        <v>56</v>
      </c>
      <c r="AE1952" s="163" t="s">
        <v>56</v>
      </c>
      <c r="AF1952" s="164">
        <f t="shared" si="536"/>
        <v>640.57499999999993</v>
      </c>
      <c r="AG1952" s="165">
        <f t="shared" si="537"/>
        <v>76868.999999999985</v>
      </c>
      <c r="AH1952" s="166" t="s">
        <v>81</v>
      </c>
      <c r="AI1952" s="167"/>
      <c r="AJ1952" s="168"/>
      <c r="AK1952" s="169"/>
      <c r="AL1952" s="170"/>
      <c r="AM1952" s="171"/>
      <c r="AN1952" s="172"/>
      <c r="AO1952" s="173">
        <f t="shared" si="534"/>
        <v>0</v>
      </c>
      <c r="AP1952" s="174" t="s">
        <v>82</v>
      </c>
      <c r="AQ1952" s="175" t="str" cm="1">
        <f t="array" ref="AQ1952">_xlfn.IFS(OR($G1952="公衆街路灯A",$G1952="定額電灯"),$G1952&amp;AP1952,COUNTIF(G1952,"*従量電灯*"),G1952,1,"-")</f>
        <v>従量電灯</v>
      </c>
      <c r="AR1952" s="176" t="str" cm="1">
        <f t="array" ref="AR1952">_xlfn.IFS($AN1952=0,"-",OR($AH1952="対象外",$AH1952="-"),"-",OR($G1952="公衆街路灯A",$G1952="定額電灯"),_xlfn.XLOOKUP($AQ1952,削除禁止_電灯料金!$B:$B,削除禁止_電灯料金!$E:$E,0),1,"-")</f>
        <v>-</v>
      </c>
      <c r="AS1952" s="177" t="str" cm="1">
        <f t="array" ref="AS1952">_xlfn.IFS($AR1952="-","-",OR($G1952="公衆街路灯A",$G1952="定額電灯"),_xlfn.XLOOKUP(AQ1952,削除禁止_電灯料金!$B:$B,削除禁止_電灯料金!$D:$D,0),1,"-")</f>
        <v>-</v>
      </c>
      <c r="AT1952" s="176">
        <f>IFERROR(IF(OR($G1952="公衆街路灯A",$G1952="定額電灯"),"-",ROUND((_xlfn.XLOOKUP($AQ1952,削除禁止_電灯料金!$B:$B,削除禁止_電灯料金!$E:$E)*AM1952/1000*$K1952*$L1952/12),2)),"-")</f>
        <v>0</v>
      </c>
      <c r="AU1952" s="177">
        <f>IFERROR(IF(OR($G1952="公衆街路灯A",$G1952="定額電灯"),"-",ROUND((AM1952/1000*$K1952*$L1952/12)*_xlfn.XLOOKUP($A1952,削除禁止_電灯料金!K:K,削除禁止_電灯料金!M:M,"-"),2)),"-")</f>
        <v>0</v>
      </c>
      <c r="AV1952" s="178">
        <f>IFERROR(IF(OR($G1952="公衆街路灯A",$G1952="定額電灯"),ROUND((((AR1952+AS1952)*AN1952))*12*_xlfn.XLOOKUP($A1952,削除禁止_電灯料金!K:K,削除禁止_電灯料金!N:N),0),ROUND((AT1952+AU1952)*AN1952*12*_xlfn.XLOOKUP($A1952,削除禁止_電灯料金!K:K,削除禁止_電灯料金!N:N),0)),0)</f>
        <v>0</v>
      </c>
      <c r="AW1952" s="145"/>
    </row>
    <row r="1953" spans="1:49" ht="30" customHeight="1">
      <c r="A1953" s="1">
        <v>42</v>
      </c>
      <c r="B1953" s="319" t="s">
        <v>1830</v>
      </c>
      <c r="C1953" s="42"/>
      <c r="D1953" s="146" t="s">
        <v>1832</v>
      </c>
      <c r="E1953" s="147" t="s">
        <v>1837</v>
      </c>
      <c r="F1953" s="148" t="s">
        <v>1859</v>
      </c>
      <c r="G1953" s="148" t="s">
        <v>1688</v>
      </c>
      <c r="H1953" s="149"/>
      <c r="I1953" s="150"/>
      <c r="J1953" s="151"/>
      <c r="K1953" s="213">
        <v>13</v>
      </c>
      <c r="L1953" s="214">
        <v>365</v>
      </c>
      <c r="M1953" s="154" t="s">
        <v>1839</v>
      </c>
      <c r="N1953" s="119" t="s">
        <v>120</v>
      </c>
      <c r="O1953" s="120">
        <v>1</v>
      </c>
      <c r="P1953" s="155" t="s">
        <v>249</v>
      </c>
      <c r="Q1953" s="155">
        <v>0</v>
      </c>
      <c r="R1953" s="155">
        <v>0</v>
      </c>
      <c r="S1953" s="156" t="s">
        <v>1840</v>
      </c>
      <c r="T1953" s="156">
        <v>0</v>
      </c>
      <c r="U1953" s="156" t="s">
        <v>588</v>
      </c>
      <c r="V1953" s="157">
        <v>0</v>
      </c>
      <c r="W1953" s="158">
        <v>54</v>
      </c>
      <c r="X1953" s="159">
        <v>1</v>
      </c>
      <c r="Y1953" s="160">
        <v>1</v>
      </c>
      <c r="Z1953" s="161">
        <f t="shared" si="535"/>
        <v>21.352499999999999</v>
      </c>
      <c r="AA1953" s="155">
        <v>0</v>
      </c>
      <c r="AB1953" s="162" t="s">
        <v>80</v>
      </c>
      <c r="AC1953" s="163" t="s">
        <v>56</v>
      </c>
      <c r="AD1953" s="164" t="s">
        <v>56</v>
      </c>
      <c r="AE1953" s="163" t="s">
        <v>56</v>
      </c>
      <c r="AF1953" s="164">
        <f t="shared" si="536"/>
        <v>640.57499999999993</v>
      </c>
      <c r="AG1953" s="165">
        <f t="shared" si="537"/>
        <v>76868.999999999985</v>
      </c>
      <c r="AH1953" s="166" t="s">
        <v>81</v>
      </c>
      <c r="AI1953" s="167"/>
      <c r="AJ1953" s="168"/>
      <c r="AK1953" s="169"/>
      <c r="AL1953" s="170"/>
      <c r="AM1953" s="171"/>
      <c r="AN1953" s="172"/>
      <c r="AO1953" s="173">
        <f t="shared" si="534"/>
        <v>0</v>
      </c>
      <c r="AP1953" s="174" t="s">
        <v>82</v>
      </c>
      <c r="AQ1953" s="175" t="str" cm="1">
        <f t="array" ref="AQ1953">_xlfn.IFS(OR($G1953="公衆街路灯A",$G1953="定額電灯"),$G1953&amp;AP1953,COUNTIF(G1953,"*従量電灯*"),G1953,1,"-")</f>
        <v>従量電灯</v>
      </c>
      <c r="AR1953" s="176" t="str" cm="1">
        <f t="array" ref="AR1953">_xlfn.IFS($AN1953=0,"-",OR($AH1953="対象外",$AH1953="-"),"-",OR($G1953="公衆街路灯A",$G1953="定額電灯"),_xlfn.XLOOKUP($AQ1953,削除禁止_電灯料金!$B:$B,削除禁止_電灯料金!$E:$E,0),1,"-")</f>
        <v>-</v>
      </c>
      <c r="AS1953" s="177" t="str" cm="1">
        <f t="array" ref="AS1953">_xlfn.IFS($AR1953="-","-",OR($G1953="公衆街路灯A",$G1953="定額電灯"),_xlfn.XLOOKUP(AQ1953,削除禁止_電灯料金!$B:$B,削除禁止_電灯料金!$D:$D,0),1,"-")</f>
        <v>-</v>
      </c>
      <c r="AT1953" s="176">
        <f>IFERROR(IF(OR($G1953="公衆街路灯A",$G1953="定額電灯"),"-",ROUND((_xlfn.XLOOKUP($AQ1953,削除禁止_電灯料金!$B:$B,削除禁止_電灯料金!$E:$E)*AM1953/1000*$K1953*$L1953/12),2)),"-")</f>
        <v>0</v>
      </c>
      <c r="AU1953" s="177">
        <f>IFERROR(IF(OR($G1953="公衆街路灯A",$G1953="定額電灯"),"-",ROUND((AM1953/1000*$K1953*$L1953/12)*_xlfn.XLOOKUP($A1953,削除禁止_電灯料金!K:K,削除禁止_電灯料金!M:M,"-"),2)),"-")</f>
        <v>0</v>
      </c>
      <c r="AV1953" s="178">
        <f>IFERROR(IF(OR($G1953="公衆街路灯A",$G1953="定額電灯"),ROUND((((AR1953+AS1953)*AN1953))*12*_xlfn.XLOOKUP($A1953,削除禁止_電灯料金!K:K,削除禁止_電灯料金!N:N),0),ROUND((AT1953+AU1953)*AN1953*12*_xlfn.XLOOKUP($A1953,削除禁止_電灯料金!K:K,削除禁止_電灯料金!N:N),0)),0)</f>
        <v>0</v>
      </c>
      <c r="AW1953" s="145"/>
    </row>
    <row r="1954" spans="1:49" ht="30" customHeight="1">
      <c r="A1954" s="1">
        <v>42</v>
      </c>
      <c r="B1954" s="319" t="s">
        <v>1830</v>
      </c>
      <c r="C1954" s="42"/>
      <c r="D1954" s="146" t="s">
        <v>1832</v>
      </c>
      <c r="E1954" s="147" t="s">
        <v>1837</v>
      </c>
      <c r="F1954" s="148" t="s">
        <v>1860</v>
      </c>
      <c r="G1954" s="148" t="s">
        <v>1688</v>
      </c>
      <c r="H1954" s="149"/>
      <c r="I1954" s="150"/>
      <c r="J1954" s="151"/>
      <c r="K1954" s="213">
        <v>13</v>
      </c>
      <c r="L1954" s="214">
        <v>365</v>
      </c>
      <c r="M1954" s="154" t="s">
        <v>1839</v>
      </c>
      <c r="N1954" s="119" t="s">
        <v>120</v>
      </c>
      <c r="O1954" s="120">
        <v>1</v>
      </c>
      <c r="P1954" s="155" t="s">
        <v>249</v>
      </c>
      <c r="Q1954" s="155">
        <v>0</v>
      </c>
      <c r="R1954" s="155">
        <v>0</v>
      </c>
      <c r="S1954" s="156" t="s">
        <v>1840</v>
      </c>
      <c r="T1954" s="156">
        <v>0</v>
      </c>
      <c r="U1954" s="156" t="s">
        <v>588</v>
      </c>
      <c r="V1954" s="157">
        <v>0</v>
      </c>
      <c r="W1954" s="158">
        <v>54</v>
      </c>
      <c r="X1954" s="159">
        <v>1</v>
      </c>
      <c r="Y1954" s="160">
        <v>1</v>
      </c>
      <c r="Z1954" s="161">
        <f t="shared" si="535"/>
        <v>21.352499999999999</v>
      </c>
      <c r="AA1954" s="155">
        <v>0</v>
      </c>
      <c r="AB1954" s="162" t="s">
        <v>80</v>
      </c>
      <c r="AC1954" s="163" t="s">
        <v>56</v>
      </c>
      <c r="AD1954" s="164" t="s">
        <v>56</v>
      </c>
      <c r="AE1954" s="163" t="s">
        <v>56</v>
      </c>
      <c r="AF1954" s="164">
        <f t="shared" si="536"/>
        <v>640.57499999999993</v>
      </c>
      <c r="AG1954" s="165">
        <f t="shared" si="537"/>
        <v>76868.999999999985</v>
      </c>
      <c r="AH1954" s="166" t="s">
        <v>81</v>
      </c>
      <c r="AI1954" s="167"/>
      <c r="AJ1954" s="168"/>
      <c r="AK1954" s="169"/>
      <c r="AL1954" s="170"/>
      <c r="AM1954" s="171"/>
      <c r="AN1954" s="172"/>
      <c r="AO1954" s="173">
        <f t="shared" si="534"/>
        <v>0</v>
      </c>
      <c r="AP1954" s="174" t="s">
        <v>82</v>
      </c>
      <c r="AQ1954" s="175" t="str" cm="1">
        <f t="array" ref="AQ1954">_xlfn.IFS(OR($G1954="公衆街路灯A",$G1954="定額電灯"),$G1954&amp;AP1954,COUNTIF(G1954,"*従量電灯*"),G1954,1,"-")</f>
        <v>従量電灯</v>
      </c>
      <c r="AR1954" s="176" t="str" cm="1">
        <f t="array" ref="AR1954">_xlfn.IFS($AN1954=0,"-",OR($AH1954="対象外",$AH1954="-"),"-",OR($G1954="公衆街路灯A",$G1954="定額電灯"),_xlfn.XLOOKUP($AQ1954,削除禁止_電灯料金!$B:$B,削除禁止_電灯料金!$E:$E,0),1,"-")</f>
        <v>-</v>
      </c>
      <c r="AS1954" s="177" t="str" cm="1">
        <f t="array" ref="AS1954">_xlfn.IFS($AR1954="-","-",OR($G1954="公衆街路灯A",$G1954="定額電灯"),_xlfn.XLOOKUP(AQ1954,削除禁止_電灯料金!$B:$B,削除禁止_電灯料金!$D:$D,0),1,"-")</f>
        <v>-</v>
      </c>
      <c r="AT1954" s="176">
        <f>IFERROR(IF(OR($G1954="公衆街路灯A",$G1954="定額電灯"),"-",ROUND((_xlfn.XLOOKUP($AQ1954,削除禁止_電灯料金!$B:$B,削除禁止_電灯料金!$E:$E)*AM1954/1000*$K1954*$L1954/12),2)),"-")</f>
        <v>0</v>
      </c>
      <c r="AU1954" s="177">
        <f>IFERROR(IF(OR($G1954="公衆街路灯A",$G1954="定額電灯"),"-",ROUND((AM1954/1000*$K1954*$L1954/12)*_xlfn.XLOOKUP($A1954,削除禁止_電灯料金!K:K,削除禁止_電灯料金!M:M,"-"),2)),"-")</f>
        <v>0</v>
      </c>
      <c r="AV1954" s="178">
        <f>IFERROR(IF(OR($G1954="公衆街路灯A",$G1954="定額電灯"),ROUND((((AR1954+AS1954)*AN1954))*12*_xlfn.XLOOKUP($A1954,削除禁止_電灯料金!K:K,削除禁止_電灯料金!N:N),0),ROUND((AT1954+AU1954)*AN1954*12*_xlfn.XLOOKUP($A1954,削除禁止_電灯料金!K:K,削除禁止_電灯料金!N:N),0)),0)</f>
        <v>0</v>
      </c>
      <c r="AW1954" s="145"/>
    </row>
    <row r="1955" spans="1:49" ht="30" customHeight="1">
      <c r="A1955" s="1">
        <v>42</v>
      </c>
      <c r="B1955" s="319" t="s">
        <v>1830</v>
      </c>
      <c r="C1955" s="42"/>
      <c r="D1955" s="146" t="s">
        <v>1832</v>
      </c>
      <c r="E1955" s="147" t="s">
        <v>1837</v>
      </c>
      <c r="F1955" s="148" t="s">
        <v>1861</v>
      </c>
      <c r="G1955" s="148" t="s">
        <v>1688</v>
      </c>
      <c r="H1955" s="149"/>
      <c r="I1955" s="150"/>
      <c r="J1955" s="151"/>
      <c r="K1955" s="213">
        <v>13</v>
      </c>
      <c r="L1955" s="214">
        <v>365</v>
      </c>
      <c r="M1955" s="154" t="s">
        <v>1839</v>
      </c>
      <c r="N1955" s="119" t="s">
        <v>120</v>
      </c>
      <c r="O1955" s="120">
        <v>1</v>
      </c>
      <c r="P1955" s="155" t="s">
        <v>249</v>
      </c>
      <c r="Q1955" s="155">
        <v>0</v>
      </c>
      <c r="R1955" s="155">
        <v>0</v>
      </c>
      <c r="S1955" s="156" t="s">
        <v>1840</v>
      </c>
      <c r="T1955" s="156">
        <v>0</v>
      </c>
      <c r="U1955" s="156" t="s">
        <v>588</v>
      </c>
      <c r="V1955" s="157">
        <v>0</v>
      </c>
      <c r="W1955" s="158">
        <v>54</v>
      </c>
      <c r="X1955" s="159">
        <v>1</v>
      </c>
      <c r="Y1955" s="160">
        <v>1</v>
      </c>
      <c r="Z1955" s="161">
        <f t="shared" si="535"/>
        <v>21.352499999999999</v>
      </c>
      <c r="AA1955" s="155">
        <v>0</v>
      </c>
      <c r="AB1955" s="162" t="s">
        <v>80</v>
      </c>
      <c r="AC1955" s="163" t="s">
        <v>56</v>
      </c>
      <c r="AD1955" s="164" t="s">
        <v>56</v>
      </c>
      <c r="AE1955" s="163" t="s">
        <v>56</v>
      </c>
      <c r="AF1955" s="164">
        <f t="shared" si="536"/>
        <v>640.57499999999993</v>
      </c>
      <c r="AG1955" s="165">
        <f t="shared" si="537"/>
        <v>76868.999999999985</v>
      </c>
      <c r="AH1955" s="166" t="s">
        <v>81</v>
      </c>
      <c r="AI1955" s="167"/>
      <c r="AJ1955" s="168"/>
      <c r="AK1955" s="169"/>
      <c r="AL1955" s="170"/>
      <c r="AM1955" s="171"/>
      <c r="AN1955" s="172"/>
      <c r="AO1955" s="173">
        <f t="shared" si="534"/>
        <v>0</v>
      </c>
      <c r="AP1955" s="174" t="s">
        <v>82</v>
      </c>
      <c r="AQ1955" s="175" t="str" cm="1">
        <f t="array" ref="AQ1955">_xlfn.IFS(OR($G1955="公衆街路灯A",$G1955="定額電灯"),$G1955&amp;AP1955,COUNTIF(G1955,"*従量電灯*"),G1955,1,"-")</f>
        <v>従量電灯</v>
      </c>
      <c r="AR1955" s="176" t="str" cm="1">
        <f t="array" ref="AR1955">_xlfn.IFS($AN1955=0,"-",OR($AH1955="対象外",$AH1955="-"),"-",OR($G1955="公衆街路灯A",$G1955="定額電灯"),_xlfn.XLOOKUP($AQ1955,削除禁止_電灯料金!$B:$B,削除禁止_電灯料金!$E:$E,0),1,"-")</f>
        <v>-</v>
      </c>
      <c r="AS1955" s="177" t="str" cm="1">
        <f t="array" ref="AS1955">_xlfn.IFS($AR1955="-","-",OR($G1955="公衆街路灯A",$G1955="定額電灯"),_xlfn.XLOOKUP(AQ1955,削除禁止_電灯料金!$B:$B,削除禁止_電灯料金!$D:$D,0),1,"-")</f>
        <v>-</v>
      </c>
      <c r="AT1955" s="176">
        <f>IFERROR(IF(OR($G1955="公衆街路灯A",$G1955="定額電灯"),"-",ROUND((_xlfn.XLOOKUP($AQ1955,削除禁止_電灯料金!$B:$B,削除禁止_電灯料金!$E:$E)*AM1955/1000*$K1955*$L1955/12),2)),"-")</f>
        <v>0</v>
      </c>
      <c r="AU1955" s="177">
        <f>IFERROR(IF(OR($G1955="公衆街路灯A",$G1955="定額電灯"),"-",ROUND((AM1955/1000*$K1955*$L1955/12)*_xlfn.XLOOKUP($A1955,削除禁止_電灯料金!K:K,削除禁止_電灯料金!M:M,"-"),2)),"-")</f>
        <v>0</v>
      </c>
      <c r="AV1955" s="178">
        <f>IFERROR(IF(OR($G1955="公衆街路灯A",$G1955="定額電灯"),ROUND((((AR1955+AS1955)*AN1955))*12*_xlfn.XLOOKUP($A1955,削除禁止_電灯料金!K:K,削除禁止_電灯料金!N:N),0),ROUND((AT1955+AU1955)*AN1955*12*_xlfn.XLOOKUP($A1955,削除禁止_電灯料金!K:K,削除禁止_電灯料金!N:N),0)),0)</f>
        <v>0</v>
      </c>
      <c r="AW1955" s="145"/>
    </row>
    <row r="1956" spans="1:49" ht="30" customHeight="1">
      <c r="A1956" s="1">
        <v>42</v>
      </c>
      <c r="B1956" s="319" t="s">
        <v>1830</v>
      </c>
      <c r="C1956" s="42"/>
      <c r="D1956" s="146" t="s">
        <v>1832</v>
      </c>
      <c r="E1956" s="147" t="s">
        <v>1837</v>
      </c>
      <c r="F1956" s="148" t="s">
        <v>1862</v>
      </c>
      <c r="G1956" s="148" t="s">
        <v>1688</v>
      </c>
      <c r="H1956" s="149"/>
      <c r="I1956" s="150"/>
      <c r="J1956" s="151"/>
      <c r="K1956" s="213">
        <v>13</v>
      </c>
      <c r="L1956" s="214">
        <v>365</v>
      </c>
      <c r="M1956" s="154" t="s">
        <v>1839</v>
      </c>
      <c r="N1956" s="119" t="s">
        <v>120</v>
      </c>
      <c r="O1956" s="120">
        <v>1</v>
      </c>
      <c r="P1956" s="155" t="s">
        <v>249</v>
      </c>
      <c r="Q1956" s="155">
        <v>0</v>
      </c>
      <c r="R1956" s="155">
        <v>0</v>
      </c>
      <c r="S1956" s="156" t="s">
        <v>1840</v>
      </c>
      <c r="T1956" s="156">
        <v>0</v>
      </c>
      <c r="U1956" s="156" t="s">
        <v>588</v>
      </c>
      <c r="V1956" s="157">
        <v>0</v>
      </c>
      <c r="W1956" s="158">
        <v>54</v>
      </c>
      <c r="X1956" s="159">
        <v>1</v>
      </c>
      <c r="Y1956" s="160">
        <v>1</v>
      </c>
      <c r="Z1956" s="161">
        <f t="shared" si="535"/>
        <v>21.352499999999999</v>
      </c>
      <c r="AA1956" s="155">
        <v>0</v>
      </c>
      <c r="AB1956" s="162" t="s">
        <v>80</v>
      </c>
      <c r="AC1956" s="163" t="s">
        <v>56</v>
      </c>
      <c r="AD1956" s="164" t="s">
        <v>56</v>
      </c>
      <c r="AE1956" s="163" t="s">
        <v>56</v>
      </c>
      <c r="AF1956" s="164">
        <f t="shared" si="536"/>
        <v>640.57499999999993</v>
      </c>
      <c r="AG1956" s="165">
        <f t="shared" si="537"/>
        <v>76868.999999999985</v>
      </c>
      <c r="AH1956" s="166" t="s">
        <v>81</v>
      </c>
      <c r="AI1956" s="167"/>
      <c r="AJ1956" s="168"/>
      <c r="AK1956" s="169"/>
      <c r="AL1956" s="170"/>
      <c r="AM1956" s="171"/>
      <c r="AN1956" s="172"/>
      <c r="AO1956" s="173">
        <f t="shared" si="534"/>
        <v>0</v>
      </c>
      <c r="AP1956" s="174" t="s">
        <v>82</v>
      </c>
      <c r="AQ1956" s="175" t="str" cm="1">
        <f t="array" ref="AQ1956">_xlfn.IFS(OR($G1956="公衆街路灯A",$G1956="定額電灯"),$G1956&amp;AP1956,COUNTIF(G1956,"*従量電灯*"),G1956,1,"-")</f>
        <v>従量電灯</v>
      </c>
      <c r="AR1956" s="176" t="str" cm="1">
        <f t="array" ref="AR1956">_xlfn.IFS($AN1956=0,"-",OR($AH1956="対象外",$AH1956="-"),"-",OR($G1956="公衆街路灯A",$G1956="定額電灯"),_xlfn.XLOOKUP($AQ1956,削除禁止_電灯料金!$B:$B,削除禁止_電灯料金!$E:$E,0),1,"-")</f>
        <v>-</v>
      </c>
      <c r="AS1956" s="177" t="str" cm="1">
        <f t="array" ref="AS1956">_xlfn.IFS($AR1956="-","-",OR($G1956="公衆街路灯A",$G1956="定額電灯"),_xlfn.XLOOKUP(AQ1956,削除禁止_電灯料金!$B:$B,削除禁止_電灯料金!$D:$D,0),1,"-")</f>
        <v>-</v>
      </c>
      <c r="AT1956" s="176">
        <f>IFERROR(IF(OR($G1956="公衆街路灯A",$G1956="定額電灯"),"-",ROUND((_xlfn.XLOOKUP($AQ1956,削除禁止_電灯料金!$B:$B,削除禁止_電灯料金!$E:$E)*AM1956/1000*$K1956*$L1956/12),2)),"-")</f>
        <v>0</v>
      </c>
      <c r="AU1956" s="177">
        <f>IFERROR(IF(OR($G1956="公衆街路灯A",$G1956="定額電灯"),"-",ROUND((AM1956/1000*$K1956*$L1956/12)*_xlfn.XLOOKUP($A1956,削除禁止_電灯料金!K:K,削除禁止_電灯料金!M:M,"-"),2)),"-")</f>
        <v>0</v>
      </c>
      <c r="AV1956" s="178">
        <f>IFERROR(IF(OR($G1956="公衆街路灯A",$G1956="定額電灯"),ROUND((((AR1956+AS1956)*AN1956))*12*_xlfn.XLOOKUP($A1956,削除禁止_電灯料金!K:K,削除禁止_電灯料金!N:N),0),ROUND((AT1956+AU1956)*AN1956*12*_xlfn.XLOOKUP($A1956,削除禁止_電灯料金!K:K,削除禁止_電灯料金!N:N),0)),0)</f>
        <v>0</v>
      </c>
      <c r="AW1956" s="145"/>
    </row>
    <row r="1957" spans="1:49" ht="30" customHeight="1">
      <c r="A1957" s="1">
        <v>42</v>
      </c>
      <c r="B1957" s="319" t="s">
        <v>1830</v>
      </c>
      <c r="C1957" s="42"/>
      <c r="D1957" s="146" t="s">
        <v>1832</v>
      </c>
      <c r="E1957" s="147" t="s">
        <v>1837</v>
      </c>
      <c r="F1957" s="148" t="s">
        <v>1863</v>
      </c>
      <c r="G1957" s="148" t="s">
        <v>1688</v>
      </c>
      <c r="H1957" s="149"/>
      <c r="I1957" s="150"/>
      <c r="J1957" s="151"/>
      <c r="K1957" s="213">
        <v>13</v>
      </c>
      <c r="L1957" s="214">
        <v>365</v>
      </c>
      <c r="M1957" s="154" t="s">
        <v>1839</v>
      </c>
      <c r="N1957" s="119" t="s">
        <v>120</v>
      </c>
      <c r="O1957" s="120">
        <v>1</v>
      </c>
      <c r="P1957" s="155" t="s">
        <v>249</v>
      </c>
      <c r="Q1957" s="155">
        <v>0</v>
      </c>
      <c r="R1957" s="155">
        <v>0</v>
      </c>
      <c r="S1957" s="156" t="s">
        <v>1840</v>
      </c>
      <c r="T1957" s="156">
        <v>0</v>
      </c>
      <c r="U1957" s="156" t="s">
        <v>588</v>
      </c>
      <c r="V1957" s="157">
        <v>0</v>
      </c>
      <c r="W1957" s="158">
        <v>54</v>
      </c>
      <c r="X1957" s="159">
        <v>1</v>
      </c>
      <c r="Y1957" s="160">
        <v>1</v>
      </c>
      <c r="Z1957" s="161">
        <f t="shared" si="535"/>
        <v>21.352499999999999</v>
      </c>
      <c r="AA1957" s="155">
        <v>0</v>
      </c>
      <c r="AB1957" s="162" t="s">
        <v>80</v>
      </c>
      <c r="AC1957" s="163" t="s">
        <v>56</v>
      </c>
      <c r="AD1957" s="164" t="s">
        <v>56</v>
      </c>
      <c r="AE1957" s="163" t="s">
        <v>56</v>
      </c>
      <c r="AF1957" s="164">
        <f t="shared" si="536"/>
        <v>640.57499999999993</v>
      </c>
      <c r="AG1957" s="165">
        <f t="shared" si="537"/>
        <v>76868.999999999985</v>
      </c>
      <c r="AH1957" s="166" t="s">
        <v>81</v>
      </c>
      <c r="AI1957" s="167"/>
      <c r="AJ1957" s="168"/>
      <c r="AK1957" s="169"/>
      <c r="AL1957" s="170"/>
      <c r="AM1957" s="171"/>
      <c r="AN1957" s="172"/>
      <c r="AO1957" s="173">
        <f t="shared" si="534"/>
        <v>0</v>
      </c>
      <c r="AP1957" s="174" t="s">
        <v>82</v>
      </c>
      <c r="AQ1957" s="175" t="str" cm="1">
        <f t="array" ref="AQ1957">_xlfn.IFS(OR($G1957="公衆街路灯A",$G1957="定額電灯"),$G1957&amp;AP1957,COUNTIF(G1957,"*従量電灯*"),G1957,1,"-")</f>
        <v>従量電灯</v>
      </c>
      <c r="AR1957" s="176" t="str" cm="1">
        <f t="array" ref="AR1957">_xlfn.IFS($AN1957=0,"-",OR($AH1957="対象外",$AH1957="-"),"-",OR($G1957="公衆街路灯A",$G1957="定額電灯"),_xlfn.XLOOKUP($AQ1957,削除禁止_電灯料金!$B:$B,削除禁止_電灯料金!$E:$E,0),1,"-")</f>
        <v>-</v>
      </c>
      <c r="AS1957" s="177" t="str" cm="1">
        <f t="array" ref="AS1957">_xlfn.IFS($AR1957="-","-",OR($G1957="公衆街路灯A",$G1957="定額電灯"),_xlfn.XLOOKUP(AQ1957,削除禁止_電灯料金!$B:$B,削除禁止_電灯料金!$D:$D,0),1,"-")</f>
        <v>-</v>
      </c>
      <c r="AT1957" s="176">
        <f>IFERROR(IF(OR($G1957="公衆街路灯A",$G1957="定額電灯"),"-",ROUND((_xlfn.XLOOKUP($AQ1957,削除禁止_電灯料金!$B:$B,削除禁止_電灯料金!$E:$E)*AM1957/1000*$K1957*$L1957/12),2)),"-")</f>
        <v>0</v>
      </c>
      <c r="AU1957" s="177">
        <f>IFERROR(IF(OR($G1957="公衆街路灯A",$G1957="定額電灯"),"-",ROUND((AM1957/1000*$K1957*$L1957/12)*_xlfn.XLOOKUP($A1957,削除禁止_電灯料金!K:K,削除禁止_電灯料金!M:M,"-"),2)),"-")</f>
        <v>0</v>
      </c>
      <c r="AV1957" s="178">
        <f>IFERROR(IF(OR($G1957="公衆街路灯A",$G1957="定額電灯"),ROUND((((AR1957+AS1957)*AN1957))*12*_xlfn.XLOOKUP($A1957,削除禁止_電灯料金!K:K,削除禁止_電灯料金!N:N),0),ROUND((AT1957+AU1957)*AN1957*12*_xlfn.XLOOKUP($A1957,削除禁止_電灯料金!K:K,削除禁止_電灯料金!N:N),0)),0)</f>
        <v>0</v>
      </c>
      <c r="AW1957" s="145"/>
    </row>
    <row r="1958" spans="1:49" ht="30" customHeight="1">
      <c r="A1958" s="1">
        <v>42</v>
      </c>
      <c r="B1958" s="319" t="s">
        <v>1830</v>
      </c>
      <c r="C1958" s="42"/>
      <c r="D1958" s="146" t="s">
        <v>1832</v>
      </c>
      <c r="E1958" s="147" t="s">
        <v>1837</v>
      </c>
      <c r="F1958" s="148" t="s">
        <v>1864</v>
      </c>
      <c r="G1958" s="148" t="s">
        <v>1688</v>
      </c>
      <c r="H1958" s="149"/>
      <c r="I1958" s="150"/>
      <c r="J1958" s="151"/>
      <c r="K1958" s="213">
        <v>13</v>
      </c>
      <c r="L1958" s="214">
        <v>365</v>
      </c>
      <c r="M1958" s="154" t="s">
        <v>1839</v>
      </c>
      <c r="N1958" s="119" t="s">
        <v>120</v>
      </c>
      <c r="O1958" s="120">
        <v>1</v>
      </c>
      <c r="P1958" s="155" t="s">
        <v>249</v>
      </c>
      <c r="Q1958" s="155">
        <v>0</v>
      </c>
      <c r="R1958" s="155">
        <v>0</v>
      </c>
      <c r="S1958" s="156" t="s">
        <v>1840</v>
      </c>
      <c r="T1958" s="156">
        <v>0</v>
      </c>
      <c r="U1958" s="156" t="s">
        <v>588</v>
      </c>
      <c r="V1958" s="157">
        <v>0</v>
      </c>
      <c r="W1958" s="158">
        <v>54</v>
      </c>
      <c r="X1958" s="159">
        <v>1</v>
      </c>
      <c r="Y1958" s="160">
        <v>1</v>
      </c>
      <c r="Z1958" s="161">
        <f t="shared" si="535"/>
        <v>21.352499999999999</v>
      </c>
      <c r="AA1958" s="155">
        <v>0</v>
      </c>
      <c r="AB1958" s="162" t="s">
        <v>80</v>
      </c>
      <c r="AC1958" s="163" t="s">
        <v>56</v>
      </c>
      <c r="AD1958" s="164" t="s">
        <v>56</v>
      </c>
      <c r="AE1958" s="163" t="s">
        <v>56</v>
      </c>
      <c r="AF1958" s="164">
        <f t="shared" si="536"/>
        <v>640.57499999999993</v>
      </c>
      <c r="AG1958" s="165">
        <f t="shared" si="537"/>
        <v>76868.999999999985</v>
      </c>
      <c r="AH1958" s="166" t="s">
        <v>81</v>
      </c>
      <c r="AI1958" s="167"/>
      <c r="AJ1958" s="168"/>
      <c r="AK1958" s="169"/>
      <c r="AL1958" s="170"/>
      <c r="AM1958" s="171"/>
      <c r="AN1958" s="172"/>
      <c r="AO1958" s="173">
        <f t="shared" si="534"/>
        <v>0</v>
      </c>
      <c r="AP1958" s="174" t="s">
        <v>82</v>
      </c>
      <c r="AQ1958" s="175" t="str" cm="1">
        <f t="array" ref="AQ1958">_xlfn.IFS(OR($G1958="公衆街路灯A",$G1958="定額電灯"),$G1958&amp;AP1958,COUNTIF(G1958,"*従量電灯*"),G1958,1,"-")</f>
        <v>従量電灯</v>
      </c>
      <c r="AR1958" s="176" t="str" cm="1">
        <f t="array" ref="AR1958">_xlfn.IFS($AN1958=0,"-",OR($AH1958="対象外",$AH1958="-"),"-",OR($G1958="公衆街路灯A",$G1958="定額電灯"),_xlfn.XLOOKUP($AQ1958,削除禁止_電灯料金!$B:$B,削除禁止_電灯料金!$E:$E,0),1,"-")</f>
        <v>-</v>
      </c>
      <c r="AS1958" s="177" t="str" cm="1">
        <f t="array" ref="AS1958">_xlfn.IFS($AR1958="-","-",OR($G1958="公衆街路灯A",$G1958="定額電灯"),_xlfn.XLOOKUP(AQ1958,削除禁止_電灯料金!$B:$B,削除禁止_電灯料金!$D:$D,0),1,"-")</f>
        <v>-</v>
      </c>
      <c r="AT1958" s="176">
        <f>IFERROR(IF(OR($G1958="公衆街路灯A",$G1958="定額電灯"),"-",ROUND((_xlfn.XLOOKUP($AQ1958,削除禁止_電灯料金!$B:$B,削除禁止_電灯料金!$E:$E)*AM1958/1000*$K1958*$L1958/12),2)),"-")</f>
        <v>0</v>
      </c>
      <c r="AU1958" s="177">
        <f>IFERROR(IF(OR($G1958="公衆街路灯A",$G1958="定額電灯"),"-",ROUND((AM1958/1000*$K1958*$L1958/12)*_xlfn.XLOOKUP($A1958,削除禁止_電灯料金!K:K,削除禁止_電灯料金!M:M,"-"),2)),"-")</f>
        <v>0</v>
      </c>
      <c r="AV1958" s="178">
        <f>IFERROR(IF(OR($G1958="公衆街路灯A",$G1958="定額電灯"),ROUND((((AR1958+AS1958)*AN1958))*12*_xlfn.XLOOKUP($A1958,削除禁止_電灯料金!K:K,削除禁止_電灯料金!N:N),0),ROUND((AT1958+AU1958)*AN1958*12*_xlfn.XLOOKUP($A1958,削除禁止_電灯料金!K:K,削除禁止_電灯料金!N:N),0)),0)</f>
        <v>0</v>
      </c>
      <c r="AW1958" s="145"/>
    </row>
    <row r="1959" spans="1:49" ht="30" customHeight="1">
      <c r="A1959" s="1">
        <v>42</v>
      </c>
      <c r="B1959" s="319" t="s">
        <v>1830</v>
      </c>
      <c r="C1959" s="42"/>
      <c r="D1959" s="146" t="s">
        <v>1832</v>
      </c>
      <c r="E1959" s="147" t="s">
        <v>1837</v>
      </c>
      <c r="F1959" s="148" t="s">
        <v>1865</v>
      </c>
      <c r="G1959" s="148" t="s">
        <v>1688</v>
      </c>
      <c r="H1959" s="149"/>
      <c r="I1959" s="150"/>
      <c r="J1959" s="151"/>
      <c r="K1959" s="213">
        <v>13</v>
      </c>
      <c r="L1959" s="214">
        <v>365</v>
      </c>
      <c r="M1959" s="154" t="s">
        <v>1839</v>
      </c>
      <c r="N1959" s="119" t="s">
        <v>120</v>
      </c>
      <c r="O1959" s="120">
        <v>1</v>
      </c>
      <c r="P1959" s="155" t="s">
        <v>249</v>
      </c>
      <c r="Q1959" s="155">
        <v>0</v>
      </c>
      <c r="R1959" s="155">
        <v>0</v>
      </c>
      <c r="S1959" s="156" t="s">
        <v>1840</v>
      </c>
      <c r="T1959" s="156">
        <v>0</v>
      </c>
      <c r="U1959" s="156" t="s">
        <v>588</v>
      </c>
      <c r="V1959" s="157">
        <v>0</v>
      </c>
      <c r="W1959" s="158">
        <v>54</v>
      </c>
      <c r="X1959" s="159">
        <v>1</v>
      </c>
      <c r="Y1959" s="160">
        <v>1</v>
      </c>
      <c r="Z1959" s="161">
        <f t="shared" si="535"/>
        <v>21.352499999999999</v>
      </c>
      <c r="AA1959" s="155">
        <v>0</v>
      </c>
      <c r="AB1959" s="162" t="s">
        <v>80</v>
      </c>
      <c r="AC1959" s="163" t="s">
        <v>56</v>
      </c>
      <c r="AD1959" s="164" t="s">
        <v>56</v>
      </c>
      <c r="AE1959" s="163" t="s">
        <v>56</v>
      </c>
      <c r="AF1959" s="164">
        <f t="shared" si="536"/>
        <v>640.57499999999993</v>
      </c>
      <c r="AG1959" s="165">
        <f t="shared" si="537"/>
        <v>76868.999999999985</v>
      </c>
      <c r="AH1959" s="166" t="s">
        <v>81</v>
      </c>
      <c r="AI1959" s="167"/>
      <c r="AJ1959" s="168"/>
      <c r="AK1959" s="169"/>
      <c r="AL1959" s="170"/>
      <c r="AM1959" s="171"/>
      <c r="AN1959" s="172"/>
      <c r="AO1959" s="173">
        <f t="shared" si="534"/>
        <v>0</v>
      </c>
      <c r="AP1959" s="174" t="s">
        <v>82</v>
      </c>
      <c r="AQ1959" s="175" t="str" cm="1">
        <f t="array" ref="AQ1959">_xlfn.IFS(OR($G1959="公衆街路灯A",$G1959="定額電灯"),$G1959&amp;AP1959,COUNTIF(G1959,"*従量電灯*"),G1959,1,"-")</f>
        <v>従量電灯</v>
      </c>
      <c r="AR1959" s="176" t="str" cm="1">
        <f t="array" ref="AR1959">_xlfn.IFS($AN1959=0,"-",OR($AH1959="対象外",$AH1959="-"),"-",OR($G1959="公衆街路灯A",$G1959="定額電灯"),_xlfn.XLOOKUP($AQ1959,削除禁止_電灯料金!$B:$B,削除禁止_電灯料金!$E:$E,0),1,"-")</f>
        <v>-</v>
      </c>
      <c r="AS1959" s="177" t="str" cm="1">
        <f t="array" ref="AS1959">_xlfn.IFS($AR1959="-","-",OR($G1959="公衆街路灯A",$G1959="定額電灯"),_xlfn.XLOOKUP(AQ1959,削除禁止_電灯料金!$B:$B,削除禁止_電灯料金!$D:$D,0),1,"-")</f>
        <v>-</v>
      </c>
      <c r="AT1959" s="176">
        <f>IFERROR(IF(OR($G1959="公衆街路灯A",$G1959="定額電灯"),"-",ROUND((_xlfn.XLOOKUP($AQ1959,削除禁止_電灯料金!$B:$B,削除禁止_電灯料金!$E:$E)*AM1959/1000*$K1959*$L1959/12),2)),"-")</f>
        <v>0</v>
      </c>
      <c r="AU1959" s="177">
        <f>IFERROR(IF(OR($G1959="公衆街路灯A",$G1959="定額電灯"),"-",ROUND((AM1959/1000*$K1959*$L1959/12)*_xlfn.XLOOKUP($A1959,削除禁止_電灯料金!K:K,削除禁止_電灯料金!M:M,"-"),2)),"-")</f>
        <v>0</v>
      </c>
      <c r="AV1959" s="178">
        <f>IFERROR(IF(OR($G1959="公衆街路灯A",$G1959="定額電灯"),ROUND((((AR1959+AS1959)*AN1959))*12*_xlfn.XLOOKUP($A1959,削除禁止_電灯料金!K:K,削除禁止_電灯料金!N:N),0),ROUND((AT1959+AU1959)*AN1959*12*_xlfn.XLOOKUP($A1959,削除禁止_電灯料金!K:K,削除禁止_電灯料金!N:N),0)),0)</f>
        <v>0</v>
      </c>
      <c r="AW1959" s="145"/>
    </row>
    <row r="1960" spans="1:49" ht="30" customHeight="1">
      <c r="A1960" s="1">
        <v>42</v>
      </c>
      <c r="B1960" s="319" t="s">
        <v>1830</v>
      </c>
      <c r="C1960" s="42"/>
      <c r="D1960" s="146"/>
      <c r="E1960" s="147" t="s">
        <v>219</v>
      </c>
      <c r="F1960" s="148" t="s">
        <v>219</v>
      </c>
      <c r="G1960" s="148"/>
      <c r="H1960" s="149"/>
      <c r="I1960" s="150"/>
      <c r="J1960" s="151"/>
      <c r="K1960" s="213"/>
      <c r="L1960" s="214"/>
      <c r="M1960" s="179" t="s">
        <v>82</v>
      </c>
      <c r="N1960" s="119">
        <v>0</v>
      </c>
      <c r="O1960" s="120">
        <v>0</v>
      </c>
      <c r="P1960" s="155" t="s">
        <v>56</v>
      </c>
      <c r="Q1960" s="155">
        <v>0</v>
      </c>
      <c r="R1960" s="155">
        <v>0</v>
      </c>
      <c r="S1960" s="156">
        <v>0</v>
      </c>
      <c r="T1960" s="156">
        <v>0</v>
      </c>
      <c r="U1960" s="156">
        <v>0</v>
      </c>
      <c r="V1960" s="157">
        <v>0</v>
      </c>
      <c r="W1960" s="158">
        <v>0</v>
      </c>
      <c r="X1960" s="159"/>
      <c r="Y1960" s="160">
        <v>0</v>
      </c>
      <c r="Z1960" s="161">
        <v>0</v>
      </c>
      <c r="AA1960" s="155">
        <v>0</v>
      </c>
      <c r="AB1960" s="162" t="s">
        <v>56</v>
      </c>
      <c r="AC1960" s="163" t="s">
        <v>56</v>
      </c>
      <c r="AD1960" s="164" t="s">
        <v>56</v>
      </c>
      <c r="AE1960" s="163" t="s">
        <v>56</v>
      </c>
      <c r="AF1960" s="164" t="s">
        <v>56</v>
      </c>
      <c r="AG1960" s="165">
        <v>0</v>
      </c>
      <c r="AH1960" s="166" t="s">
        <v>56</v>
      </c>
      <c r="AI1960" s="167"/>
      <c r="AJ1960" s="168"/>
      <c r="AK1960" s="169"/>
      <c r="AL1960" s="170"/>
      <c r="AM1960" s="171"/>
      <c r="AN1960" s="172"/>
      <c r="AO1960" s="173">
        <f t="shared" si="534"/>
        <v>0</v>
      </c>
      <c r="AP1960" s="174" t="s">
        <v>82</v>
      </c>
      <c r="AQ1960" s="175" t="str" cm="1">
        <f t="array" ref="AQ1960">_xlfn.IFS(OR($G1960="公衆街路灯A",$G1960="定額電灯"),$G1960&amp;AP1960,COUNTIF(G1960,"*従量電灯*"),G1960,1,"-")</f>
        <v>-</v>
      </c>
      <c r="AR1960" s="176" t="str" cm="1">
        <f t="array" ref="AR1960">_xlfn.IFS($AN1960=0,"-",OR($AH1960="対象外",$AH1960="-"),"-",OR($G1960="公衆街路灯A",$G1960="定額電灯"),_xlfn.XLOOKUP($AQ1960,削除禁止_電灯料金!$B:$B,削除禁止_電灯料金!$E:$E,0),1,"-")</f>
        <v>-</v>
      </c>
      <c r="AS1960" s="177" t="str" cm="1">
        <f t="array" ref="AS1960">_xlfn.IFS($AR1960="-","-",OR($G1960="公衆街路灯A",$G1960="定額電灯"),_xlfn.XLOOKUP(AQ1960,削除禁止_電灯料金!$B:$B,削除禁止_電灯料金!$D:$D,0),1,"-")</f>
        <v>-</v>
      </c>
      <c r="AT1960" s="176" t="str">
        <f>IFERROR(IF(OR($G1960="公衆街路灯A",$G1960="定額電灯"),"-",ROUND((_xlfn.XLOOKUP($AQ1960,削除禁止_電灯料金!$B:$B,削除禁止_電灯料金!$E:$E)*AM1960/1000*$K1960*$L1960/12),2)),"-")</f>
        <v>-</v>
      </c>
      <c r="AU1960" s="177">
        <f>IFERROR(IF(OR($G1960="公衆街路灯A",$G1960="定額電灯"),"-",ROUND((AM1960/1000*$K1960*$L1960/12)*_xlfn.XLOOKUP($A1960,削除禁止_電灯料金!K:K,削除禁止_電灯料金!M:M,"-"),2)),"-")</f>
        <v>0</v>
      </c>
      <c r="AV1960" s="178">
        <f>IFERROR(IF(OR($G1960="公衆街路灯A",$G1960="定額電灯"),ROUND((((AR1960+AS1960)*AN1960))*12*_xlfn.XLOOKUP($A1960,削除禁止_電灯料金!K:K,削除禁止_電灯料金!N:N),0),ROUND((AT1960+AU1960)*AN1960*12*_xlfn.XLOOKUP($A1960,削除禁止_電灯料金!K:K,削除禁止_電灯料金!N:N),0)),0)</f>
        <v>0</v>
      </c>
      <c r="AW1960" s="145"/>
    </row>
    <row r="1961" spans="1:49" ht="30" customHeight="1">
      <c r="A1961" s="1">
        <v>42</v>
      </c>
      <c r="B1961" s="319" t="s">
        <v>1830</v>
      </c>
      <c r="C1961" s="42"/>
      <c r="D1961" s="146"/>
      <c r="E1961" s="147" t="s">
        <v>219</v>
      </c>
      <c r="F1961" s="148" t="s">
        <v>219</v>
      </c>
      <c r="G1961" s="148"/>
      <c r="H1961" s="149"/>
      <c r="I1961" s="150"/>
      <c r="J1961" s="151"/>
      <c r="K1961" s="213"/>
      <c r="L1961" s="214"/>
      <c r="M1961" s="179" t="s">
        <v>82</v>
      </c>
      <c r="N1961" s="119">
        <v>0</v>
      </c>
      <c r="O1961" s="120">
        <v>0</v>
      </c>
      <c r="P1961" s="155" t="s">
        <v>56</v>
      </c>
      <c r="Q1961" s="155">
        <v>0</v>
      </c>
      <c r="R1961" s="155">
        <v>0</v>
      </c>
      <c r="S1961" s="156">
        <v>0</v>
      </c>
      <c r="T1961" s="156">
        <v>0</v>
      </c>
      <c r="U1961" s="156">
        <v>0</v>
      </c>
      <c r="V1961" s="157">
        <v>0</v>
      </c>
      <c r="W1961" s="158">
        <v>0</v>
      </c>
      <c r="X1961" s="159"/>
      <c r="Y1961" s="160">
        <v>0</v>
      </c>
      <c r="Z1961" s="161">
        <v>0</v>
      </c>
      <c r="AA1961" s="155">
        <v>0</v>
      </c>
      <c r="AB1961" s="162" t="s">
        <v>56</v>
      </c>
      <c r="AC1961" s="163" t="s">
        <v>56</v>
      </c>
      <c r="AD1961" s="164" t="s">
        <v>56</v>
      </c>
      <c r="AE1961" s="163" t="s">
        <v>56</v>
      </c>
      <c r="AF1961" s="164" t="s">
        <v>56</v>
      </c>
      <c r="AG1961" s="165">
        <v>0</v>
      </c>
      <c r="AH1961" s="166" t="s">
        <v>56</v>
      </c>
      <c r="AI1961" s="167"/>
      <c r="AJ1961" s="168"/>
      <c r="AK1961" s="169"/>
      <c r="AL1961" s="170"/>
      <c r="AM1961" s="171"/>
      <c r="AN1961" s="172"/>
      <c r="AO1961" s="173">
        <f t="shared" si="534"/>
        <v>0</v>
      </c>
      <c r="AP1961" s="174" t="s">
        <v>82</v>
      </c>
      <c r="AQ1961" s="175" t="str" cm="1">
        <f t="array" ref="AQ1961">_xlfn.IFS(OR($G1961="公衆街路灯A",$G1961="定額電灯"),$G1961&amp;AP1961,COUNTIF(G1961,"*従量電灯*"),G1961,1,"-")</f>
        <v>-</v>
      </c>
      <c r="AR1961" s="176" t="str" cm="1">
        <f t="array" ref="AR1961">_xlfn.IFS($AN1961=0,"-",OR($AH1961="対象外",$AH1961="-"),"-",OR($G1961="公衆街路灯A",$G1961="定額電灯"),_xlfn.XLOOKUP($AQ1961,削除禁止_電灯料金!$B:$B,削除禁止_電灯料金!$E:$E,0),1,"-")</f>
        <v>-</v>
      </c>
      <c r="AS1961" s="177" t="str" cm="1">
        <f t="array" ref="AS1961">_xlfn.IFS($AR1961="-","-",OR($G1961="公衆街路灯A",$G1961="定額電灯"),_xlfn.XLOOKUP(AQ1961,削除禁止_電灯料金!$B:$B,削除禁止_電灯料金!$D:$D,0),1,"-")</f>
        <v>-</v>
      </c>
      <c r="AT1961" s="176" t="str">
        <f>IFERROR(IF(OR($G1961="公衆街路灯A",$G1961="定額電灯"),"-",ROUND((_xlfn.XLOOKUP($AQ1961,削除禁止_電灯料金!$B:$B,削除禁止_電灯料金!$E:$E)*AM1961/1000*$K1961*$L1961/12),2)),"-")</f>
        <v>-</v>
      </c>
      <c r="AU1961" s="177">
        <f>IFERROR(IF(OR($G1961="公衆街路灯A",$G1961="定額電灯"),"-",ROUND((AM1961/1000*$K1961*$L1961/12)*_xlfn.XLOOKUP($A1961,削除禁止_電灯料金!K:K,削除禁止_電灯料金!M:M,"-"),2)),"-")</f>
        <v>0</v>
      </c>
      <c r="AV1961" s="178">
        <f>IFERROR(IF(OR($G1961="公衆街路灯A",$G1961="定額電灯"),ROUND((((AR1961+AS1961)*AN1961))*12*_xlfn.XLOOKUP($A1961,削除禁止_電灯料金!K:K,削除禁止_電灯料金!N:N),0),ROUND((AT1961+AU1961)*AN1961*12*_xlfn.XLOOKUP($A1961,削除禁止_電灯料金!K:K,削除禁止_電灯料金!N:N),0)),0)</f>
        <v>0</v>
      </c>
      <c r="AW1961" s="145"/>
    </row>
    <row r="1962" spans="1:49" ht="30" customHeight="1" thickBot="1">
      <c r="A1962" s="1">
        <v>42</v>
      </c>
      <c r="B1962" s="319" t="s">
        <v>1830</v>
      </c>
      <c r="C1962" s="42"/>
      <c r="D1962" s="215"/>
      <c r="E1962" s="216" t="s">
        <v>219</v>
      </c>
      <c r="F1962" s="217" t="s">
        <v>219</v>
      </c>
      <c r="G1962" s="216"/>
      <c r="H1962" s="216"/>
      <c r="I1962" s="218"/>
      <c r="J1962" s="219"/>
      <c r="K1962" s="220"/>
      <c r="L1962" s="221"/>
      <c r="M1962" s="222" t="s">
        <v>82</v>
      </c>
      <c r="N1962" s="223">
        <v>0</v>
      </c>
      <c r="O1962" s="224">
        <v>0</v>
      </c>
      <c r="P1962" s="225" t="s">
        <v>56</v>
      </c>
      <c r="Q1962" s="225">
        <v>0</v>
      </c>
      <c r="R1962" s="225">
        <v>0</v>
      </c>
      <c r="S1962" s="226">
        <v>0</v>
      </c>
      <c r="T1962" s="226">
        <v>0</v>
      </c>
      <c r="U1962" s="226">
        <v>0</v>
      </c>
      <c r="V1962" s="227">
        <v>0</v>
      </c>
      <c r="W1962" s="228">
        <v>0</v>
      </c>
      <c r="X1962" s="229"/>
      <c r="Y1962" s="410">
        <v>0</v>
      </c>
      <c r="Z1962" s="230">
        <v>0</v>
      </c>
      <c r="AA1962" s="225">
        <v>0</v>
      </c>
      <c r="AB1962" s="231" t="s">
        <v>56</v>
      </c>
      <c r="AC1962" s="232" t="s">
        <v>56</v>
      </c>
      <c r="AD1962" s="411" t="s">
        <v>56</v>
      </c>
      <c r="AE1962" s="232" t="s">
        <v>56</v>
      </c>
      <c r="AF1962" s="411" t="s">
        <v>56</v>
      </c>
      <c r="AG1962" s="412">
        <v>0</v>
      </c>
      <c r="AH1962" s="413" t="s">
        <v>56</v>
      </c>
      <c r="AI1962" s="236"/>
      <c r="AJ1962" s="237"/>
      <c r="AK1962" s="238"/>
      <c r="AL1962" s="239"/>
      <c r="AM1962" s="240"/>
      <c r="AN1962" s="241"/>
      <c r="AO1962" s="242">
        <f t="shared" si="534"/>
        <v>0</v>
      </c>
      <c r="AP1962" s="243" t="s">
        <v>82</v>
      </c>
      <c r="AQ1962" s="414" t="str" cm="1">
        <f t="array" ref="AQ1962">_xlfn.IFS(OR($G1962="公衆街路灯A",$G1962="定額電灯"),$G1962&amp;AP1962,COUNTIF(G1962,"*従量電灯*"),G1962,1,"-")</f>
        <v>-</v>
      </c>
      <c r="AR1962" s="415" t="str" cm="1">
        <f t="array" ref="AR1962">_xlfn.IFS($AN1962=0,"-",OR($AH1962="対象外",$AH1962="-"),"-",OR($G1962="公衆街路灯A",$G1962="定額電灯"),_xlfn.XLOOKUP($AQ1962,削除禁止_電灯料金!$B:$B,削除禁止_電灯料金!$E:$E,0),1,"-")</f>
        <v>-</v>
      </c>
      <c r="AS1962" s="416" t="str" cm="1">
        <f t="array" ref="AS1962">_xlfn.IFS($AR1962="-","-",OR($G1962="公衆街路灯A",$G1962="定額電灯"),_xlfn.XLOOKUP(AQ1962,削除禁止_電灯料金!$B:$B,削除禁止_電灯料金!$D:$D,0),1,"-")</f>
        <v>-</v>
      </c>
      <c r="AT1962" s="415" t="str">
        <f>IFERROR(IF(OR($G1962="公衆街路灯A",$G1962="定額電灯"),"-",ROUND((_xlfn.XLOOKUP($AQ1962,削除禁止_電灯料金!$B:$B,削除禁止_電灯料金!$E:$E)*AM1962/1000*$K1962*$L1962/12),2)),"-")</f>
        <v>-</v>
      </c>
      <c r="AU1962" s="416">
        <f>IFERROR(IF(OR($G1962="公衆街路灯A",$G1962="定額電灯"),"-",ROUND((AM1962/1000*$K1962*$L1962/12)*_xlfn.XLOOKUP($A1962,削除禁止_電灯料金!K:K,削除禁止_電灯料金!M:M,"-"),2)),"-")</f>
        <v>0</v>
      </c>
      <c r="AV1962" s="247">
        <f>IFERROR(IF(OR($G1962="公衆街路灯A",$G1962="定額電灯"),ROUND((((AR1962+AS1962)*AN1962))*12*_xlfn.XLOOKUP($A1962,削除禁止_電灯料金!K:K,削除禁止_電灯料金!N:N),0),ROUND((AT1962+AU1962)*AN1962*12*_xlfn.XLOOKUP($A1962,削除禁止_電灯料金!K:K,削除禁止_電灯料金!N:N),0)),0)</f>
        <v>0</v>
      </c>
      <c r="AW1962" s="145"/>
    </row>
    <row r="1963" spans="1:49" ht="30" customHeight="1">
      <c r="A1963" s="1"/>
      <c r="B1963" s="41"/>
      <c r="C1963" s="248"/>
    </row>
    <row r="1964" spans="1:49" ht="30" customHeight="1">
      <c r="A1964" s="1">
        <v>43</v>
      </c>
      <c r="B1964" s="319" t="s">
        <v>1866</v>
      </c>
      <c r="C1964" s="42"/>
      <c r="D1964" s="4" t="s">
        <v>1867</v>
      </c>
      <c r="E1964" s="43"/>
      <c r="F1964" s="44"/>
      <c r="G1964" s="44"/>
      <c r="H1964" s="45"/>
      <c r="I1964" s="43"/>
      <c r="J1964" s="43"/>
      <c r="K1964" s="43"/>
      <c r="L1964" s="43"/>
      <c r="M1964" s="43"/>
      <c r="N1964" s="46"/>
      <c r="O1964" s="42"/>
      <c r="P1964" s="42"/>
      <c r="Q1964" s="42"/>
      <c r="R1964" s="42"/>
      <c r="S1964" s="42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2"/>
      <c r="AD1964" s="42"/>
      <c r="AE1964" s="42"/>
      <c r="AF1964" s="42"/>
      <c r="AG1964" s="42"/>
      <c r="AH1964" s="47"/>
      <c r="AI1964" s="48"/>
      <c r="AJ1964" s="48"/>
      <c r="AK1964" s="47"/>
      <c r="AL1964" s="49"/>
      <c r="AM1964" s="47"/>
      <c r="AN1964" s="47"/>
      <c r="AO1964" s="47"/>
      <c r="AP1964" s="47"/>
      <c r="AQ1964" s="49"/>
      <c r="AR1964" s="47"/>
      <c r="AS1964" s="47"/>
      <c r="AT1964" s="47"/>
      <c r="AU1964" s="47"/>
      <c r="AV1964" s="47"/>
      <c r="AW1964" s="47"/>
    </row>
    <row r="1965" spans="1:49" ht="30" customHeight="1">
      <c r="A1965" s="1">
        <v>43</v>
      </c>
      <c r="B1965" s="319" t="s">
        <v>1866</v>
      </c>
      <c r="C1965" s="42"/>
      <c r="D1965" s="43"/>
      <c r="E1965" s="43"/>
      <c r="F1965" s="44"/>
      <c r="G1965" s="44"/>
      <c r="H1965" s="45"/>
      <c r="I1965" s="43"/>
      <c r="J1965" s="43"/>
      <c r="K1965" s="43"/>
      <c r="L1965" s="43"/>
      <c r="M1965" s="43"/>
      <c r="N1965" s="46"/>
      <c r="O1965" s="42"/>
      <c r="P1965" s="42"/>
      <c r="Q1965" s="42"/>
      <c r="R1965" s="42"/>
      <c r="S1965" s="42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2"/>
      <c r="AD1965" s="42"/>
      <c r="AE1965" s="42"/>
      <c r="AF1965" s="42"/>
      <c r="AG1965" s="42"/>
      <c r="AH1965" s="47"/>
      <c r="AI1965" s="50"/>
      <c r="AJ1965" s="48"/>
      <c r="AK1965" s="47"/>
      <c r="AL1965" s="49"/>
      <c r="AM1965" s="47"/>
      <c r="AN1965" s="47"/>
      <c r="AO1965" s="51"/>
      <c r="AP1965" s="47"/>
      <c r="AQ1965" s="49"/>
      <c r="AR1965" s="51"/>
      <c r="AS1965" s="51"/>
      <c r="AT1965" s="51"/>
      <c r="AU1965" s="51"/>
      <c r="AV1965" s="47"/>
      <c r="AW1965" s="47"/>
    </row>
    <row r="1966" spans="1:49" ht="30" customHeight="1">
      <c r="A1966" s="1">
        <v>43</v>
      </c>
      <c r="B1966" s="319" t="s">
        <v>1866</v>
      </c>
      <c r="C1966" s="42"/>
      <c r="D1966" s="52" t="s">
        <v>47</v>
      </c>
      <c r="E1966" s="52"/>
      <c r="F1966" s="53">
        <v>10</v>
      </c>
      <c r="G1966" s="44"/>
      <c r="H1966" s="45"/>
      <c r="I1966" s="54"/>
      <c r="J1966" s="54"/>
      <c r="K1966" s="55"/>
      <c r="L1966" s="46"/>
      <c r="M1966" s="46"/>
      <c r="N1966" s="56"/>
      <c r="O1966" s="56"/>
      <c r="P1966" s="56"/>
      <c r="Q1966" s="56"/>
      <c r="R1966" s="56"/>
      <c r="S1966" s="56"/>
      <c r="T1966" s="56"/>
      <c r="U1966" s="56"/>
      <c r="V1966" s="56"/>
      <c r="W1966" s="56"/>
      <c r="X1966" s="56"/>
      <c r="Y1966" s="56"/>
      <c r="Z1966" s="56"/>
      <c r="AA1966" s="56"/>
      <c r="AB1966" s="56"/>
      <c r="AC1966" s="56"/>
      <c r="AD1966" s="56"/>
      <c r="AE1966" s="56"/>
      <c r="AF1966" s="56"/>
      <c r="AG1966" s="56"/>
      <c r="AH1966" s="47"/>
      <c r="AI1966" s="50"/>
      <c r="AJ1966" s="48"/>
      <c r="AK1966" s="47"/>
      <c r="AL1966" s="49"/>
      <c r="AM1966" s="47"/>
      <c r="AN1966" s="47"/>
      <c r="AO1966" s="47"/>
      <c r="AP1966" s="47"/>
      <c r="AQ1966" s="49"/>
      <c r="AR1966" s="47"/>
      <c r="AS1966" s="47"/>
      <c r="AT1966" s="47"/>
      <c r="AU1966" s="47"/>
      <c r="AV1966" s="47"/>
      <c r="AW1966" s="47"/>
    </row>
    <row r="1967" spans="1:49" ht="30" customHeight="1" thickBot="1">
      <c r="A1967" s="1">
        <v>43</v>
      </c>
      <c r="B1967" s="319" t="s">
        <v>1866</v>
      </c>
      <c r="C1967" s="42"/>
      <c r="D1967" s="57" t="s">
        <v>48</v>
      </c>
      <c r="E1967" s="57"/>
      <c r="F1967" s="58">
        <v>10</v>
      </c>
      <c r="G1967" s="44"/>
      <c r="H1967" s="45"/>
      <c r="I1967" s="54"/>
      <c r="J1967" s="54"/>
      <c r="K1967" s="55"/>
      <c r="L1967" s="46"/>
      <c r="M1967" s="46"/>
      <c r="N1967" s="56"/>
      <c r="O1967" s="56"/>
      <c r="P1967" s="56"/>
      <c r="Q1967" s="56"/>
      <c r="R1967" s="56"/>
      <c r="S1967" s="56"/>
      <c r="T1967" s="56"/>
      <c r="U1967" s="56"/>
      <c r="V1967" s="56"/>
      <c r="W1967" s="56"/>
      <c r="X1967" s="56"/>
      <c r="Y1967" s="56"/>
      <c r="Z1967" s="56"/>
      <c r="AA1967" s="56"/>
      <c r="AB1967" s="56"/>
      <c r="AC1967" s="56"/>
      <c r="AD1967" s="56"/>
      <c r="AE1967" s="56"/>
      <c r="AF1967" s="56"/>
      <c r="AG1967" s="56"/>
      <c r="AH1967" s="47"/>
      <c r="AI1967" s="50"/>
      <c r="AJ1967" s="48"/>
      <c r="AK1967" s="47"/>
      <c r="AL1967" s="49"/>
      <c r="AM1967" s="47"/>
      <c r="AN1967" s="47"/>
      <c r="AO1967" s="47"/>
      <c r="AP1967" s="47"/>
      <c r="AQ1967" s="49"/>
      <c r="AR1967" s="47"/>
      <c r="AS1967" s="47"/>
      <c r="AT1967" s="47"/>
      <c r="AU1967" s="47"/>
      <c r="AV1967" s="47"/>
      <c r="AW1967" s="47"/>
    </row>
    <row r="1968" spans="1:49" ht="30" customHeight="1" thickBot="1">
      <c r="A1968" s="1">
        <v>43</v>
      </c>
      <c r="B1968" s="319" t="s">
        <v>1866</v>
      </c>
      <c r="C1968" s="42"/>
      <c r="D1968" s="59" t="s">
        <v>49</v>
      </c>
      <c r="E1968" s="59"/>
      <c r="F1968" s="60">
        <v>30</v>
      </c>
      <c r="G1968" s="44"/>
      <c r="H1968" s="45"/>
      <c r="I1968" s="61"/>
      <c r="J1968" s="61"/>
      <c r="K1968" s="42"/>
      <c r="L1968" s="42"/>
      <c r="M1968" s="42"/>
      <c r="N1968" s="56"/>
      <c r="O1968" s="56"/>
      <c r="P1968" s="56"/>
      <c r="Q1968" s="56"/>
      <c r="R1968" s="56"/>
      <c r="S1968" s="56"/>
      <c r="T1968" s="56"/>
      <c r="U1968" s="56"/>
      <c r="V1968" s="56"/>
      <c r="W1968" s="56"/>
      <c r="X1968" s="56"/>
      <c r="Y1968" s="56"/>
      <c r="Z1968" s="56"/>
      <c r="AA1968" s="56"/>
      <c r="AB1968" s="56"/>
      <c r="AC1968" s="62"/>
      <c r="AD1968" s="62"/>
      <c r="AE1968" s="63"/>
      <c r="AF1968" s="42"/>
      <c r="AG1968" s="56"/>
      <c r="AH1968" s="47"/>
      <c r="AI1968" s="64" t="s">
        <v>50</v>
      </c>
      <c r="AJ1968" s="48"/>
      <c r="AK1968" s="47"/>
      <c r="AL1968" s="49"/>
      <c r="AM1968" s="47"/>
      <c r="AN1968" s="47"/>
      <c r="AO1968" s="47"/>
      <c r="AP1968" s="47"/>
      <c r="AQ1968" s="49"/>
      <c r="AR1968" s="47"/>
      <c r="AS1968" s="47"/>
      <c r="AT1968" s="47"/>
      <c r="AU1968" s="47"/>
      <c r="AV1968" s="47"/>
      <c r="AW1968" s="65"/>
    </row>
    <row r="1969" spans="1:49" ht="30" customHeight="1" thickBot="1">
      <c r="A1969" s="1">
        <v>43</v>
      </c>
      <c r="B1969" s="319" t="s">
        <v>1866</v>
      </c>
      <c r="C1969" s="42"/>
      <c r="D1969" s="66" t="s">
        <v>51</v>
      </c>
      <c r="E1969" s="66"/>
      <c r="F1969" s="67">
        <v>0.41499999999999998</v>
      </c>
      <c r="G1969" s="44"/>
      <c r="H1969" s="45"/>
      <c r="I1969" s="68"/>
      <c r="J1969" s="68"/>
      <c r="K1969" s="42"/>
      <c r="L1969" s="42"/>
      <c r="M1969" s="42"/>
      <c r="N1969" s="56"/>
      <c r="O1969" s="56"/>
      <c r="P1969" s="56"/>
      <c r="Q1969" s="56"/>
      <c r="R1969" s="56"/>
      <c r="S1969" s="56"/>
      <c r="T1969" s="56"/>
      <c r="U1969" s="56"/>
      <c r="V1969" s="56"/>
      <c r="W1969" s="56"/>
      <c r="X1969" s="56"/>
      <c r="Y1969" s="56"/>
      <c r="Z1969" s="56"/>
      <c r="AA1969" s="56"/>
      <c r="AB1969" s="56"/>
      <c r="AC1969" s="62" t="s">
        <v>52</v>
      </c>
      <c r="AD1969" s="69"/>
      <c r="AE1969" s="70" t="s">
        <v>53</v>
      </c>
      <c r="AF1969" s="69"/>
      <c r="AG1969" s="56"/>
      <c r="AH1969" s="47"/>
      <c r="AI1969" s="48"/>
      <c r="AJ1969" s="48"/>
      <c r="AK1969" s="47"/>
      <c r="AL1969" s="49"/>
      <c r="AM1969" s="47"/>
      <c r="AN1969" s="47"/>
      <c r="AO1969" s="47"/>
      <c r="AP1969" s="47"/>
      <c r="AQ1969" s="49"/>
      <c r="AR1969" s="47" t="s">
        <v>52</v>
      </c>
      <c r="AS1969" s="47"/>
      <c r="AT1969" s="47" t="s">
        <v>53</v>
      </c>
      <c r="AU1969" s="47"/>
      <c r="AV1969" s="47"/>
      <c r="AW1969" s="65"/>
    </row>
    <row r="1970" spans="1:49" ht="30" customHeight="1" thickBot="1">
      <c r="A1970" s="1">
        <v>43</v>
      </c>
      <c r="B1970" s="319" t="s">
        <v>1866</v>
      </c>
      <c r="C1970" s="42"/>
      <c r="D1970" s="71" t="s">
        <v>54</v>
      </c>
      <c r="E1970" s="45"/>
      <c r="F1970" s="45"/>
      <c r="G1970" s="45"/>
      <c r="H1970" s="45"/>
      <c r="I1970" s="45"/>
      <c r="J1970" s="45"/>
      <c r="K1970" s="72"/>
      <c r="L1970" s="72"/>
      <c r="M1970" s="73" t="s">
        <v>55</v>
      </c>
      <c r="N1970" s="74"/>
      <c r="O1970" s="74"/>
      <c r="P1970" s="74"/>
      <c r="Q1970" s="74"/>
      <c r="R1970" s="74"/>
      <c r="S1970" s="74"/>
      <c r="T1970" s="74"/>
      <c r="U1970" s="74"/>
      <c r="V1970" s="74"/>
      <c r="W1970" s="74"/>
      <c r="X1970" s="74"/>
      <c r="Y1970" s="74"/>
      <c r="Z1970" s="74"/>
      <c r="AA1970" s="74"/>
      <c r="AB1970" s="74"/>
      <c r="AC1970" s="75" t="s">
        <v>1</v>
      </c>
      <c r="AD1970" s="76"/>
      <c r="AE1970" s="76" t="s">
        <v>2</v>
      </c>
      <c r="AF1970" s="76"/>
      <c r="AG1970" s="77" t="s">
        <v>56</v>
      </c>
      <c r="AH1970" s="78" t="s">
        <v>57</v>
      </c>
      <c r="AI1970" s="79"/>
      <c r="AJ1970" s="79"/>
      <c r="AK1970" s="80"/>
      <c r="AL1970" s="15"/>
      <c r="AM1970" s="80"/>
      <c r="AN1970" s="80"/>
      <c r="AO1970" s="80"/>
      <c r="AP1970" s="80"/>
      <c r="AQ1970" s="15"/>
      <c r="AR1970" s="78" t="s">
        <v>1</v>
      </c>
      <c r="AS1970" s="81"/>
      <c r="AT1970" s="78" t="s">
        <v>2</v>
      </c>
      <c r="AU1970" s="81"/>
      <c r="AV1970" s="82" t="s">
        <v>56</v>
      </c>
      <c r="AW1970" s="83"/>
    </row>
    <row r="1971" spans="1:49" ht="42" customHeight="1">
      <c r="A1971" s="1">
        <v>43</v>
      </c>
      <c r="B1971" s="319" t="s">
        <v>1866</v>
      </c>
      <c r="C1971" s="42"/>
      <c r="D1971" s="474" t="s">
        <v>4</v>
      </c>
      <c r="E1971" s="476" t="s">
        <v>5</v>
      </c>
      <c r="F1971" s="476" t="s">
        <v>6</v>
      </c>
      <c r="G1971" s="476" t="s">
        <v>58</v>
      </c>
      <c r="H1971" s="476" t="s">
        <v>7</v>
      </c>
      <c r="I1971" s="20" t="s">
        <v>8</v>
      </c>
      <c r="J1971" s="20"/>
      <c r="K1971" s="84" t="s">
        <v>9</v>
      </c>
      <c r="L1971" s="85" t="s">
        <v>59</v>
      </c>
      <c r="M1971" s="478" t="s">
        <v>60</v>
      </c>
      <c r="N1971" s="480" t="s">
        <v>61</v>
      </c>
      <c r="O1971" s="482" t="s">
        <v>62</v>
      </c>
      <c r="P1971" s="482" t="s">
        <v>10</v>
      </c>
      <c r="Q1971" s="484" t="s">
        <v>63</v>
      </c>
      <c r="R1971" s="482" t="s">
        <v>64</v>
      </c>
      <c r="S1971" s="482" t="s">
        <v>65</v>
      </c>
      <c r="T1971" s="482" t="s">
        <v>66</v>
      </c>
      <c r="U1971" s="482" t="s">
        <v>67</v>
      </c>
      <c r="V1971" s="484" t="s">
        <v>11</v>
      </c>
      <c r="W1971" s="251" t="s">
        <v>12</v>
      </c>
      <c r="X1971" s="86" t="s">
        <v>13</v>
      </c>
      <c r="Y1971" s="86" t="s">
        <v>14</v>
      </c>
      <c r="Z1971" s="252" t="s">
        <v>15</v>
      </c>
      <c r="AA1971" s="484" t="s">
        <v>16</v>
      </c>
      <c r="AB1971" s="482" t="s">
        <v>17</v>
      </c>
      <c r="AC1971" s="87" t="s">
        <v>18</v>
      </c>
      <c r="AD1971" s="88" t="s">
        <v>19</v>
      </c>
      <c r="AE1971" s="87" t="s">
        <v>30</v>
      </c>
      <c r="AF1971" s="88" t="s">
        <v>21</v>
      </c>
      <c r="AG1971" s="89" t="s">
        <v>22</v>
      </c>
      <c r="AH1971" s="468" t="s">
        <v>23</v>
      </c>
      <c r="AI1971" s="470" t="s">
        <v>24</v>
      </c>
      <c r="AJ1971" s="470" t="s">
        <v>25</v>
      </c>
      <c r="AK1971" s="470" t="s">
        <v>26</v>
      </c>
      <c r="AL1971" s="91" t="s">
        <v>68</v>
      </c>
      <c r="AM1971" s="90" t="s">
        <v>27</v>
      </c>
      <c r="AN1971" s="92" t="s">
        <v>28</v>
      </c>
      <c r="AO1971" s="93" t="s">
        <v>29</v>
      </c>
      <c r="AP1971" s="28" t="s">
        <v>16</v>
      </c>
      <c r="AQ1971" s="472" t="s">
        <v>17</v>
      </c>
      <c r="AR1971" s="94" t="s">
        <v>18</v>
      </c>
      <c r="AS1971" s="95" t="s">
        <v>19</v>
      </c>
      <c r="AT1971" s="94" t="s">
        <v>30</v>
      </c>
      <c r="AU1971" s="95" t="s">
        <v>21</v>
      </c>
      <c r="AV1971" s="96" t="s">
        <v>31</v>
      </c>
      <c r="AW1971" s="83"/>
    </row>
    <row r="1972" spans="1:49" ht="30" customHeight="1" thickBot="1">
      <c r="A1972" s="1">
        <v>43</v>
      </c>
      <c r="B1972" s="319" t="s">
        <v>1866</v>
      </c>
      <c r="C1972" s="42"/>
      <c r="D1972" s="475"/>
      <c r="E1972" s="477"/>
      <c r="F1972" s="477"/>
      <c r="G1972" s="477"/>
      <c r="H1972" s="477"/>
      <c r="I1972" s="97" t="s">
        <v>69</v>
      </c>
      <c r="J1972" s="97" t="s">
        <v>70</v>
      </c>
      <c r="K1972" s="98" t="s">
        <v>34</v>
      </c>
      <c r="L1972" s="99" t="s">
        <v>35</v>
      </c>
      <c r="M1972" s="479"/>
      <c r="N1972" s="481"/>
      <c r="O1972" s="483"/>
      <c r="P1972" s="483"/>
      <c r="Q1972" s="485"/>
      <c r="R1972" s="483"/>
      <c r="S1972" s="483"/>
      <c r="T1972" s="483"/>
      <c r="U1972" s="483"/>
      <c r="V1972" s="485"/>
      <c r="W1972" s="100" t="s">
        <v>36</v>
      </c>
      <c r="X1972" s="100" t="s">
        <v>37</v>
      </c>
      <c r="Y1972" s="100" t="s">
        <v>38</v>
      </c>
      <c r="Z1972" s="101" t="s">
        <v>39</v>
      </c>
      <c r="AA1972" s="485"/>
      <c r="AB1972" s="483"/>
      <c r="AC1972" s="102" t="s">
        <v>40</v>
      </c>
      <c r="AD1972" s="103" t="s">
        <v>40</v>
      </c>
      <c r="AE1972" s="102" t="s">
        <v>40</v>
      </c>
      <c r="AF1972" s="103" t="s">
        <v>40</v>
      </c>
      <c r="AG1972" s="104">
        <v>10</v>
      </c>
      <c r="AH1972" s="469"/>
      <c r="AI1972" s="471"/>
      <c r="AJ1972" s="471"/>
      <c r="AK1972" s="471"/>
      <c r="AL1972" s="36" t="s">
        <v>41</v>
      </c>
      <c r="AM1972" s="105" t="s">
        <v>42</v>
      </c>
      <c r="AN1972" s="106" t="s">
        <v>43</v>
      </c>
      <c r="AO1972" s="107" t="s">
        <v>39</v>
      </c>
      <c r="AP1972" s="37" t="s">
        <v>44</v>
      </c>
      <c r="AQ1972" s="473"/>
      <c r="AR1972" s="108" t="s">
        <v>40</v>
      </c>
      <c r="AS1972" s="109" t="s">
        <v>40</v>
      </c>
      <c r="AT1972" s="108" t="s">
        <v>40</v>
      </c>
      <c r="AU1972" s="109" t="s">
        <v>40</v>
      </c>
      <c r="AV1972" s="40">
        <v>10</v>
      </c>
      <c r="AW1972" s="83"/>
    </row>
    <row r="1973" spans="1:49" ht="72.75" customHeight="1">
      <c r="A1973" s="1">
        <v>43</v>
      </c>
      <c r="B1973" s="319" t="s">
        <v>1866</v>
      </c>
      <c r="C1973" s="358"/>
      <c r="D1973" s="110" t="s">
        <v>1868</v>
      </c>
      <c r="E1973" s="111" t="s">
        <v>71</v>
      </c>
      <c r="F1973" s="112" t="s">
        <v>1869</v>
      </c>
      <c r="G1973" s="112" t="s">
        <v>73</v>
      </c>
      <c r="H1973" s="113"/>
      <c r="I1973" s="114"/>
      <c r="J1973" s="115"/>
      <c r="K1973" s="349">
        <v>13</v>
      </c>
      <c r="L1973" s="350">
        <v>365</v>
      </c>
      <c r="M1973" s="118" t="s">
        <v>1870</v>
      </c>
      <c r="N1973" s="119" t="s">
        <v>120</v>
      </c>
      <c r="O1973" s="120">
        <v>1</v>
      </c>
      <c r="P1973" s="121" t="s">
        <v>249</v>
      </c>
      <c r="Q1973" s="121" t="s">
        <v>1250</v>
      </c>
      <c r="R1973" s="121">
        <v>0</v>
      </c>
      <c r="S1973" s="122">
        <v>0</v>
      </c>
      <c r="T1973" s="122" t="s">
        <v>1702</v>
      </c>
      <c r="U1973" s="122" t="s">
        <v>442</v>
      </c>
      <c r="V1973" s="123">
        <v>0</v>
      </c>
      <c r="W1973" s="124">
        <v>54</v>
      </c>
      <c r="X1973" s="125">
        <v>1</v>
      </c>
      <c r="Y1973" s="126">
        <v>1</v>
      </c>
      <c r="Z1973" s="127">
        <f t="shared" ref="Z1973:Z2000" si="538">K1973*L1973*W1973*Y1973/12/1000</f>
        <v>21.352499999999999</v>
      </c>
      <c r="AA1973" s="121">
        <v>0</v>
      </c>
      <c r="AB1973" s="128" t="s">
        <v>80</v>
      </c>
      <c r="AC1973" s="129" t="s">
        <v>56</v>
      </c>
      <c r="AD1973" s="130" t="s">
        <v>56</v>
      </c>
      <c r="AE1973" s="129" t="s">
        <v>56</v>
      </c>
      <c r="AF1973" s="130">
        <f t="shared" ref="AF1973:AF2000" si="539">$B$2*Z1973/Y1973</f>
        <v>640.57499999999993</v>
      </c>
      <c r="AG1973" s="131">
        <f t="shared" ref="AG1973:AG2000" si="540">Y1973*AF1973*120</f>
        <v>76868.999999999985</v>
      </c>
      <c r="AH1973" s="132" t="s">
        <v>113</v>
      </c>
      <c r="AI1973" s="133"/>
      <c r="AJ1973" s="134"/>
      <c r="AK1973" s="135"/>
      <c r="AL1973" s="136"/>
      <c r="AM1973" s="137"/>
      <c r="AN1973" s="138"/>
      <c r="AO1973" s="139">
        <f t="shared" ref="AO1973:AO2009" si="541">IFERROR((AM1973/1000)*K1973*L1973*AN1973/12,0)</f>
        <v>0</v>
      </c>
      <c r="AP1973" s="140" t="s">
        <v>82</v>
      </c>
      <c r="AQ1973" s="141" t="str" cm="1">
        <f t="array" ref="AQ1973">_xlfn.IFS(OR($G1973="公衆街路灯A",$G1973="定額電灯"),$G1973&amp;AP1973,COUNTIF(G1973,"*従量電灯*"),G1973,1,"-")</f>
        <v>従量電灯</v>
      </c>
      <c r="AR1973" s="142" t="str" cm="1">
        <f t="array" ref="AR1973">_xlfn.IFS($AN1973=0,"-",OR($AH1973="対象外",$AH1973="-"),"-",OR($G1973="公衆街路灯A",$G1973="定額電灯"),_xlfn.XLOOKUP($AQ1973,削除禁止_電灯料金!$B:$B,削除禁止_電灯料金!$E:$E,0),1,"-")</f>
        <v>-</v>
      </c>
      <c r="AS1973" s="143" t="str" cm="1">
        <f t="array" ref="AS1973">_xlfn.IFS($AR1973="-","-",OR($G1973="公衆街路灯A",$G1973="定額電灯"),_xlfn.XLOOKUP(AQ1973,削除禁止_電灯料金!$B:$B,削除禁止_電灯料金!$D:$D,0),1,"-")</f>
        <v>-</v>
      </c>
      <c r="AT1973" s="142">
        <f>IFERROR(IF(OR($G1973="公衆街路灯A",$G1973="定額電灯"),"-",ROUND((_xlfn.XLOOKUP($AQ1973,削除禁止_電灯料金!$B:$B,削除禁止_電灯料金!$E:$E)*AM1973/1000*$K1973*$L1973/12),2)),"-")</f>
        <v>0</v>
      </c>
      <c r="AU1973" s="143">
        <f>IFERROR(IF(OR($G1973="公衆街路灯A",$G1973="定額電灯"),"-",ROUND((AM1973/1000*$K1973*$L1973/12)*_xlfn.XLOOKUP($A1973,削除禁止_電灯料金!K:K,削除禁止_電灯料金!M:M,"-"),2)),"-")</f>
        <v>0</v>
      </c>
      <c r="AV1973" s="144">
        <f>IFERROR(IF(OR($G1973="公衆街路灯A",$G1973="定額電灯"),ROUND((((AR1973+AS1973)*AN1973))*12*_xlfn.XLOOKUP($A1973,削除禁止_電灯料金!K:K,削除禁止_電灯料金!N:N),0),ROUND((AT1973+AU1973)*AN1973*12*_xlfn.XLOOKUP($A1973,削除禁止_電灯料金!K:K,削除禁止_電灯料金!N:N),0)),0)</f>
        <v>0</v>
      </c>
      <c r="AW1973" s="145"/>
    </row>
    <row r="1974" spans="1:49" ht="72.75" customHeight="1">
      <c r="A1974" s="1">
        <v>43</v>
      </c>
      <c r="B1974" s="319" t="s">
        <v>1866</v>
      </c>
      <c r="C1974" s="358"/>
      <c r="D1974" s="146" t="s">
        <v>1868</v>
      </c>
      <c r="E1974" s="147" t="s">
        <v>71</v>
      </c>
      <c r="F1974" s="148" t="s">
        <v>1871</v>
      </c>
      <c r="G1974" s="148" t="s">
        <v>73</v>
      </c>
      <c r="H1974" s="149"/>
      <c r="I1974" s="150"/>
      <c r="J1974" s="151"/>
      <c r="K1974" s="213">
        <v>13</v>
      </c>
      <c r="L1974" s="214">
        <v>365</v>
      </c>
      <c r="M1974" s="154" t="s">
        <v>1872</v>
      </c>
      <c r="N1974" s="119" t="s">
        <v>120</v>
      </c>
      <c r="O1974" s="120">
        <v>1</v>
      </c>
      <c r="P1974" s="155" t="s">
        <v>249</v>
      </c>
      <c r="Q1974" s="155" t="s">
        <v>1250</v>
      </c>
      <c r="R1974" s="155">
        <v>0</v>
      </c>
      <c r="S1974" s="156">
        <v>0</v>
      </c>
      <c r="T1974" s="156">
        <v>0</v>
      </c>
      <c r="U1974" s="156" t="s">
        <v>1873</v>
      </c>
      <c r="V1974" s="157">
        <v>0</v>
      </c>
      <c r="W1974" s="158">
        <v>54</v>
      </c>
      <c r="X1974" s="159">
        <v>1</v>
      </c>
      <c r="Y1974" s="160">
        <v>1</v>
      </c>
      <c r="Z1974" s="161">
        <f t="shared" si="538"/>
        <v>21.352499999999999</v>
      </c>
      <c r="AA1974" s="155">
        <v>0</v>
      </c>
      <c r="AB1974" s="162" t="s">
        <v>80</v>
      </c>
      <c r="AC1974" s="163" t="s">
        <v>56</v>
      </c>
      <c r="AD1974" s="164" t="s">
        <v>56</v>
      </c>
      <c r="AE1974" s="163" t="s">
        <v>56</v>
      </c>
      <c r="AF1974" s="164">
        <f t="shared" si="539"/>
        <v>640.57499999999993</v>
      </c>
      <c r="AG1974" s="165">
        <f t="shared" si="540"/>
        <v>76868.999999999985</v>
      </c>
      <c r="AH1974" s="166" t="s">
        <v>113</v>
      </c>
      <c r="AI1974" s="167"/>
      <c r="AJ1974" s="168"/>
      <c r="AK1974" s="169"/>
      <c r="AL1974" s="170"/>
      <c r="AM1974" s="171"/>
      <c r="AN1974" s="172"/>
      <c r="AO1974" s="173">
        <f t="shared" si="541"/>
        <v>0</v>
      </c>
      <c r="AP1974" s="174" t="s">
        <v>82</v>
      </c>
      <c r="AQ1974" s="175" t="str" cm="1">
        <f t="array" ref="AQ1974">_xlfn.IFS(OR($G1974="公衆街路灯A",$G1974="定額電灯"),$G1974&amp;AP1974,COUNTIF(G1974,"*従量電灯*"),G1974,1,"-")</f>
        <v>従量電灯</v>
      </c>
      <c r="AR1974" s="176" t="str" cm="1">
        <f t="array" ref="AR1974">_xlfn.IFS($AN1974=0,"-",OR($AH1974="対象外",$AH1974="-"),"-",OR($G1974="公衆街路灯A",$G1974="定額電灯"),_xlfn.XLOOKUP($AQ1974,削除禁止_電灯料金!$B:$B,削除禁止_電灯料金!$E:$E,0),1,"-")</f>
        <v>-</v>
      </c>
      <c r="AS1974" s="177" t="str" cm="1">
        <f t="array" ref="AS1974">_xlfn.IFS($AR1974="-","-",OR($G1974="公衆街路灯A",$G1974="定額電灯"),_xlfn.XLOOKUP(AQ1974,削除禁止_電灯料金!$B:$B,削除禁止_電灯料金!$D:$D,0),1,"-")</f>
        <v>-</v>
      </c>
      <c r="AT1974" s="176">
        <f>IFERROR(IF(OR($G1974="公衆街路灯A",$G1974="定額電灯"),"-",ROUND((_xlfn.XLOOKUP($AQ1974,削除禁止_電灯料金!$B:$B,削除禁止_電灯料金!$E:$E)*AM1974/1000*$K1974*$L1974/12),2)),"-")</f>
        <v>0</v>
      </c>
      <c r="AU1974" s="177">
        <f>IFERROR(IF(OR($G1974="公衆街路灯A",$G1974="定額電灯"),"-",ROUND((AM1974/1000*$K1974*$L1974/12)*_xlfn.XLOOKUP($A1974,削除禁止_電灯料金!K:K,削除禁止_電灯料金!M:M,"-"),2)),"-")</f>
        <v>0</v>
      </c>
      <c r="AV1974" s="178">
        <f>IFERROR(IF(OR($G1974="公衆街路灯A",$G1974="定額電灯"),ROUND((((AR1974+AS1974)*AN1974))*12*_xlfn.XLOOKUP($A1974,削除禁止_電灯料金!K:K,削除禁止_電灯料金!N:N),0),ROUND((AT1974+AU1974)*AN1974*12*_xlfn.XLOOKUP($A1974,削除禁止_電灯料金!K:K,削除禁止_電灯料金!N:N),0)),0)</f>
        <v>0</v>
      </c>
      <c r="AW1974" s="145"/>
    </row>
    <row r="1975" spans="1:49" ht="72.75" customHeight="1">
      <c r="A1975" s="1">
        <v>43</v>
      </c>
      <c r="B1975" s="319" t="s">
        <v>1866</v>
      </c>
      <c r="C1975" s="358"/>
      <c r="D1975" s="146" t="s">
        <v>1868</v>
      </c>
      <c r="E1975" s="147" t="s">
        <v>71</v>
      </c>
      <c r="F1975" s="148" t="s">
        <v>1874</v>
      </c>
      <c r="G1975" s="148" t="s">
        <v>73</v>
      </c>
      <c r="H1975" s="149"/>
      <c r="I1975" s="150"/>
      <c r="J1975" s="151"/>
      <c r="K1975" s="213">
        <v>13</v>
      </c>
      <c r="L1975" s="214">
        <v>365</v>
      </c>
      <c r="M1975" s="154" t="s">
        <v>1875</v>
      </c>
      <c r="N1975" s="119" t="s">
        <v>120</v>
      </c>
      <c r="O1975" s="120">
        <v>1</v>
      </c>
      <c r="P1975" s="155" t="s">
        <v>249</v>
      </c>
      <c r="Q1975" s="155" t="s">
        <v>1250</v>
      </c>
      <c r="R1975" s="155">
        <v>0</v>
      </c>
      <c r="S1975" s="156">
        <v>0</v>
      </c>
      <c r="T1975" s="156" t="s">
        <v>1704</v>
      </c>
      <c r="U1975" s="156">
        <v>0</v>
      </c>
      <c r="V1975" s="157">
        <v>0</v>
      </c>
      <c r="W1975" s="158">
        <v>54</v>
      </c>
      <c r="X1975" s="159">
        <v>1</v>
      </c>
      <c r="Y1975" s="160">
        <v>1</v>
      </c>
      <c r="Z1975" s="161">
        <f t="shared" si="538"/>
        <v>21.352499999999999</v>
      </c>
      <c r="AA1975" s="155">
        <v>0</v>
      </c>
      <c r="AB1975" s="162" t="s">
        <v>80</v>
      </c>
      <c r="AC1975" s="163" t="s">
        <v>56</v>
      </c>
      <c r="AD1975" s="164" t="s">
        <v>56</v>
      </c>
      <c r="AE1975" s="163" t="s">
        <v>56</v>
      </c>
      <c r="AF1975" s="164">
        <f t="shared" si="539"/>
        <v>640.57499999999993</v>
      </c>
      <c r="AG1975" s="165">
        <f t="shared" si="540"/>
        <v>76868.999999999985</v>
      </c>
      <c r="AH1975" s="166" t="s">
        <v>113</v>
      </c>
      <c r="AI1975" s="167"/>
      <c r="AJ1975" s="168"/>
      <c r="AK1975" s="169"/>
      <c r="AL1975" s="170"/>
      <c r="AM1975" s="171"/>
      <c r="AN1975" s="172"/>
      <c r="AO1975" s="173">
        <f t="shared" si="541"/>
        <v>0</v>
      </c>
      <c r="AP1975" s="174" t="s">
        <v>82</v>
      </c>
      <c r="AQ1975" s="175" t="str" cm="1">
        <f t="array" ref="AQ1975">_xlfn.IFS(OR($G1975="公衆街路灯A",$G1975="定額電灯"),$G1975&amp;AP1975,COUNTIF(G1975,"*従量電灯*"),G1975,1,"-")</f>
        <v>従量電灯</v>
      </c>
      <c r="AR1975" s="176" t="str" cm="1">
        <f t="array" ref="AR1975">_xlfn.IFS($AN1975=0,"-",OR($AH1975="対象外",$AH1975="-"),"-",OR($G1975="公衆街路灯A",$G1975="定額電灯"),_xlfn.XLOOKUP($AQ1975,削除禁止_電灯料金!$B:$B,削除禁止_電灯料金!$E:$E,0),1,"-")</f>
        <v>-</v>
      </c>
      <c r="AS1975" s="177" t="str" cm="1">
        <f t="array" ref="AS1975">_xlfn.IFS($AR1975="-","-",OR($G1975="公衆街路灯A",$G1975="定額電灯"),_xlfn.XLOOKUP(AQ1975,削除禁止_電灯料金!$B:$B,削除禁止_電灯料金!$D:$D,0),1,"-")</f>
        <v>-</v>
      </c>
      <c r="AT1975" s="176">
        <f>IFERROR(IF(OR($G1975="公衆街路灯A",$G1975="定額電灯"),"-",ROUND((_xlfn.XLOOKUP($AQ1975,削除禁止_電灯料金!$B:$B,削除禁止_電灯料金!$E:$E)*AM1975/1000*$K1975*$L1975/12),2)),"-")</f>
        <v>0</v>
      </c>
      <c r="AU1975" s="177">
        <f>IFERROR(IF(OR($G1975="公衆街路灯A",$G1975="定額電灯"),"-",ROUND((AM1975/1000*$K1975*$L1975/12)*_xlfn.XLOOKUP($A1975,削除禁止_電灯料金!K:K,削除禁止_電灯料金!M:M,"-"),2)),"-")</f>
        <v>0</v>
      </c>
      <c r="AV1975" s="178">
        <f>IFERROR(IF(OR($G1975="公衆街路灯A",$G1975="定額電灯"),ROUND((((AR1975+AS1975)*AN1975))*12*_xlfn.XLOOKUP($A1975,削除禁止_電灯料金!K:K,削除禁止_電灯料金!N:N),0),ROUND((AT1975+AU1975)*AN1975*12*_xlfn.XLOOKUP($A1975,削除禁止_電灯料金!K:K,削除禁止_電灯料金!N:N),0)),0)</f>
        <v>0</v>
      </c>
      <c r="AW1975" s="145"/>
    </row>
    <row r="1976" spans="1:49" ht="72.75" customHeight="1">
      <c r="A1976" s="1">
        <v>43</v>
      </c>
      <c r="B1976" s="319" t="s">
        <v>1866</v>
      </c>
      <c r="C1976" s="358"/>
      <c r="D1976" s="146" t="s">
        <v>1868</v>
      </c>
      <c r="E1976" s="147" t="s">
        <v>71</v>
      </c>
      <c r="F1976" s="148" t="s">
        <v>1876</v>
      </c>
      <c r="G1976" s="148" t="s">
        <v>73</v>
      </c>
      <c r="H1976" s="149"/>
      <c r="I1976" s="150"/>
      <c r="J1976" s="151"/>
      <c r="K1976" s="213">
        <v>13</v>
      </c>
      <c r="L1976" s="214">
        <v>365</v>
      </c>
      <c r="M1976" s="154" t="s">
        <v>1877</v>
      </c>
      <c r="N1976" s="119" t="s">
        <v>120</v>
      </c>
      <c r="O1976" s="120">
        <v>1</v>
      </c>
      <c r="P1976" s="155" t="s">
        <v>249</v>
      </c>
      <c r="Q1976" s="155" t="s">
        <v>1250</v>
      </c>
      <c r="R1976" s="155">
        <v>0</v>
      </c>
      <c r="S1976" s="156">
        <v>0</v>
      </c>
      <c r="T1976" s="156">
        <v>0</v>
      </c>
      <c r="U1976" s="156" t="s">
        <v>1878</v>
      </c>
      <c r="V1976" s="157">
        <v>0</v>
      </c>
      <c r="W1976" s="158">
        <v>54</v>
      </c>
      <c r="X1976" s="159">
        <v>1</v>
      </c>
      <c r="Y1976" s="160">
        <v>1</v>
      </c>
      <c r="Z1976" s="161">
        <f t="shared" si="538"/>
        <v>21.352499999999999</v>
      </c>
      <c r="AA1976" s="155">
        <v>0</v>
      </c>
      <c r="AB1976" s="162" t="s">
        <v>80</v>
      </c>
      <c r="AC1976" s="163" t="s">
        <v>56</v>
      </c>
      <c r="AD1976" s="164" t="s">
        <v>56</v>
      </c>
      <c r="AE1976" s="163" t="s">
        <v>56</v>
      </c>
      <c r="AF1976" s="164">
        <f t="shared" si="539"/>
        <v>640.57499999999993</v>
      </c>
      <c r="AG1976" s="165">
        <f t="shared" si="540"/>
        <v>76868.999999999985</v>
      </c>
      <c r="AH1976" s="166" t="s">
        <v>113</v>
      </c>
      <c r="AI1976" s="167"/>
      <c r="AJ1976" s="168"/>
      <c r="AK1976" s="169"/>
      <c r="AL1976" s="170"/>
      <c r="AM1976" s="171"/>
      <c r="AN1976" s="172"/>
      <c r="AO1976" s="173">
        <f t="shared" si="541"/>
        <v>0</v>
      </c>
      <c r="AP1976" s="174" t="s">
        <v>82</v>
      </c>
      <c r="AQ1976" s="175" t="str" cm="1">
        <f t="array" ref="AQ1976">_xlfn.IFS(OR($G1976="公衆街路灯A",$G1976="定額電灯"),$G1976&amp;AP1976,COUNTIF(G1976,"*従量電灯*"),G1976,1,"-")</f>
        <v>従量電灯</v>
      </c>
      <c r="AR1976" s="176" t="str" cm="1">
        <f t="array" ref="AR1976">_xlfn.IFS($AN1976=0,"-",OR($AH1976="対象外",$AH1976="-"),"-",OR($G1976="公衆街路灯A",$G1976="定額電灯"),_xlfn.XLOOKUP($AQ1976,削除禁止_電灯料金!$B:$B,削除禁止_電灯料金!$E:$E,0),1,"-")</f>
        <v>-</v>
      </c>
      <c r="AS1976" s="177" t="str" cm="1">
        <f t="array" ref="AS1976">_xlfn.IFS($AR1976="-","-",OR($G1976="公衆街路灯A",$G1976="定額電灯"),_xlfn.XLOOKUP(AQ1976,削除禁止_電灯料金!$B:$B,削除禁止_電灯料金!$D:$D,0),1,"-")</f>
        <v>-</v>
      </c>
      <c r="AT1976" s="176">
        <f>IFERROR(IF(OR($G1976="公衆街路灯A",$G1976="定額電灯"),"-",ROUND((_xlfn.XLOOKUP($AQ1976,削除禁止_電灯料金!$B:$B,削除禁止_電灯料金!$E:$E)*AM1976/1000*$K1976*$L1976/12),2)),"-")</f>
        <v>0</v>
      </c>
      <c r="AU1976" s="177">
        <f>IFERROR(IF(OR($G1976="公衆街路灯A",$G1976="定額電灯"),"-",ROUND((AM1976/1000*$K1976*$L1976/12)*_xlfn.XLOOKUP($A1976,削除禁止_電灯料金!K:K,削除禁止_電灯料金!M:M,"-"),2)),"-")</f>
        <v>0</v>
      </c>
      <c r="AV1976" s="178">
        <f>IFERROR(IF(OR($G1976="公衆街路灯A",$G1976="定額電灯"),ROUND((((AR1976+AS1976)*AN1976))*12*_xlfn.XLOOKUP($A1976,削除禁止_電灯料金!K:K,削除禁止_電灯料金!N:N),0),ROUND((AT1976+AU1976)*AN1976*12*_xlfn.XLOOKUP($A1976,削除禁止_電灯料金!K:K,削除禁止_電灯料金!N:N),0)),0)</f>
        <v>0</v>
      </c>
      <c r="AW1976" s="145"/>
    </row>
    <row r="1977" spans="1:49" ht="72.75" customHeight="1">
      <c r="A1977" s="1">
        <v>43</v>
      </c>
      <c r="B1977" s="319" t="s">
        <v>1866</v>
      </c>
      <c r="C1977" s="359"/>
      <c r="D1977" s="146" t="s">
        <v>1868</v>
      </c>
      <c r="E1977" s="147" t="s">
        <v>71</v>
      </c>
      <c r="F1977" s="148" t="s">
        <v>1879</v>
      </c>
      <c r="G1977" s="148" t="s">
        <v>73</v>
      </c>
      <c r="H1977" s="149"/>
      <c r="I1977" s="150"/>
      <c r="J1977" s="151"/>
      <c r="K1977" s="213">
        <v>13</v>
      </c>
      <c r="L1977" s="214">
        <v>365</v>
      </c>
      <c r="M1977" s="154" t="s">
        <v>1877</v>
      </c>
      <c r="N1977" s="119" t="s">
        <v>120</v>
      </c>
      <c r="O1977" s="120">
        <v>1</v>
      </c>
      <c r="P1977" s="155" t="s">
        <v>249</v>
      </c>
      <c r="Q1977" s="155" t="s">
        <v>1250</v>
      </c>
      <c r="R1977" s="155">
        <v>0</v>
      </c>
      <c r="S1977" s="156">
        <v>0</v>
      </c>
      <c r="T1977" s="156">
        <v>0</v>
      </c>
      <c r="U1977" s="156" t="s">
        <v>1878</v>
      </c>
      <c r="V1977" s="157">
        <v>0</v>
      </c>
      <c r="W1977" s="158">
        <v>54</v>
      </c>
      <c r="X1977" s="159">
        <v>1</v>
      </c>
      <c r="Y1977" s="160">
        <v>1</v>
      </c>
      <c r="Z1977" s="161">
        <f t="shared" si="538"/>
        <v>21.352499999999999</v>
      </c>
      <c r="AA1977" s="155">
        <v>0</v>
      </c>
      <c r="AB1977" s="162" t="s">
        <v>80</v>
      </c>
      <c r="AC1977" s="163" t="s">
        <v>56</v>
      </c>
      <c r="AD1977" s="164" t="s">
        <v>56</v>
      </c>
      <c r="AE1977" s="163" t="s">
        <v>56</v>
      </c>
      <c r="AF1977" s="164">
        <f t="shared" si="539"/>
        <v>640.57499999999993</v>
      </c>
      <c r="AG1977" s="165">
        <f t="shared" si="540"/>
        <v>76868.999999999985</v>
      </c>
      <c r="AH1977" s="166" t="s">
        <v>113</v>
      </c>
      <c r="AI1977" s="167"/>
      <c r="AJ1977" s="168"/>
      <c r="AK1977" s="169"/>
      <c r="AL1977" s="170"/>
      <c r="AM1977" s="171"/>
      <c r="AN1977" s="172"/>
      <c r="AO1977" s="173">
        <f t="shared" si="541"/>
        <v>0</v>
      </c>
      <c r="AP1977" s="174" t="s">
        <v>82</v>
      </c>
      <c r="AQ1977" s="175" t="str" cm="1">
        <f t="array" ref="AQ1977">_xlfn.IFS(OR($G1977="公衆街路灯A",$G1977="定額電灯"),$G1977&amp;AP1977,COUNTIF(G1977,"*従量電灯*"),G1977,1,"-")</f>
        <v>従量電灯</v>
      </c>
      <c r="AR1977" s="176" t="str" cm="1">
        <f t="array" ref="AR1977">_xlfn.IFS($AN1977=0,"-",OR($AH1977="対象外",$AH1977="-"),"-",OR($G1977="公衆街路灯A",$G1977="定額電灯"),_xlfn.XLOOKUP($AQ1977,削除禁止_電灯料金!$B:$B,削除禁止_電灯料金!$E:$E,0),1,"-")</f>
        <v>-</v>
      </c>
      <c r="AS1977" s="177" t="str" cm="1">
        <f t="array" ref="AS1977">_xlfn.IFS($AR1977="-","-",OR($G1977="公衆街路灯A",$G1977="定額電灯"),_xlfn.XLOOKUP(AQ1977,削除禁止_電灯料金!$B:$B,削除禁止_電灯料金!$D:$D,0),1,"-")</f>
        <v>-</v>
      </c>
      <c r="AT1977" s="176">
        <f>IFERROR(IF(OR($G1977="公衆街路灯A",$G1977="定額電灯"),"-",ROUND((_xlfn.XLOOKUP($AQ1977,削除禁止_電灯料金!$B:$B,削除禁止_電灯料金!$E:$E)*AM1977/1000*$K1977*$L1977/12),2)),"-")</f>
        <v>0</v>
      </c>
      <c r="AU1977" s="177">
        <f>IFERROR(IF(OR($G1977="公衆街路灯A",$G1977="定額電灯"),"-",ROUND((AM1977/1000*$K1977*$L1977/12)*_xlfn.XLOOKUP($A1977,削除禁止_電灯料金!K:K,削除禁止_電灯料金!M:M,"-"),2)),"-")</f>
        <v>0</v>
      </c>
      <c r="AV1977" s="178">
        <f>IFERROR(IF(OR($G1977="公衆街路灯A",$G1977="定額電灯"),ROUND((((AR1977+AS1977)*AN1977))*12*_xlfn.XLOOKUP($A1977,削除禁止_電灯料金!K:K,削除禁止_電灯料金!N:N),0),ROUND((AT1977+AU1977)*AN1977*12*_xlfn.XLOOKUP($A1977,削除禁止_電灯料金!K:K,削除禁止_電灯料金!N:N),0)),0)</f>
        <v>0</v>
      </c>
      <c r="AW1977" s="145"/>
    </row>
    <row r="1978" spans="1:49" ht="72.75" customHeight="1">
      <c r="A1978" s="1">
        <v>43</v>
      </c>
      <c r="B1978" s="319" t="s">
        <v>1866</v>
      </c>
      <c r="C1978" s="358"/>
      <c r="D1978" s="146" t="s">
        <v>1868</v>
      </c>
      <c r="E1978" s="147" t="s">
        <v>71</v>
      </c>
      <c r="F1978" s="148" t="s">
        <v>1880</v>
      </c>
      <c r="G1978" s="148" t="s">
        <v>73</v>
      </c>
      <c r="H1978" s="149"/>
      <c r="I1978" s="150"/>
      <c r="J1978" s="151"/>
      <c r="K1978" s="213">
        <v>13</v>
      </c>
      <c r="L1978" s="214">
        <v>365</v>
      </c>
      <c r="M1978" s="154" t="s">
        <v>1877</v>
      </c>
      <c r="N1978" s="119" t="s">
        <v>120</v>
      </c>
      <c r="O1978" s="120">
        <v>1</v>
      </c>
      <c r="P1978" s="155" t="s">
        <v>249</v>
      </c>
      <c r="Q1978" s="155" t="s">
        <v>1250</v>
      </c>
      <c r="R1978" s="155">
        <v>0</v>
      </c>
      <c r="S1978" s="156">
        <v>0</v>
      </c>
      <c r="T1978" s="156">
        <v>0</v>
      </c>
      <c r="U1978" s="156" t="s">
        <v>1878</v>
      </c>
      <c r="V1978" s="157">
        <v>0</v>
      </c>
      <c r="W1978" s="158">
        <v>54</v>
      </c>
      <c r="X1978" s="159">
        <v>1</v>
      </c>
      <c r="Y1978" s="160">
        <v>1</v>
      </c>
      <c r="Z1978" s="161">
        <f t="shared" si="538"/>
        <v>21.352499999999999</v>
      </c>
      <c r="AA1978" s="155">
        <v>0</v>
      </c>
      <c r="AB1978" s="162" t="s">
        <v>80</v>
      </c>
      <c r="AC1978" s="163" t="s">
        <v>56</v>
      </c>
      <c r="AD1978" s="164" t="s">
        <v>56</v>
      </c>
      <c r="AE1978" s="163" t="s">
        <v>56</v>
      </c>
      <c r="AF1978" s="164">
        <f t="shared" si="539"/>
        <v>640.57499999999993</v>
      </c>
      <c r="AG1978" s="165">
        <f t="shared" si="540"/>
        <v>76868.999999999985</v>
      </c>
      <c r="AH1978" s="166" t="s">
        <v>113</v>
      </c>
      <c r="AI1978" s="167"/>
      <c r="AJ1978" s="168"/>
      <c r="AK1978" s="169"/>
      <c r="AL1978" s="170"/>
      <c r="AM1978" s="171"/>
      <c r="AN1978" s="172"/>
      <c r="AO1978" s="173">
        <f t="shared" si="541"/>
        <v>0</v>
      </c>
      <c r="AP1978" s="174" t="s">
        <v>82</v>
      </c>
      <c r="AQ1978" s="175" t="str" cm="1">
        <f t="array" ref="AQ1978">_xlfn.IFS(OR($G1978="公衆街路灯A",$G1978="定額電灯"),$G1978&amp;AP1978,COUNTIF(G1978,"*従量電灯*"),G1978,1,"-")</f>
        <v>従量電灯</v>
      </c>
      <c r="AR1978" s="176" t="str" cm="1">
        <f t="array" ref="AR1978">_xlfn.IFS($AN1978=0,"-",OR($AH1978="対象外",$AH1978="-"),"-",OR($G1978="公衆街路灯A",$G1978="定額電灯"),_xlfn.XLOOKUP($AQ1978,削除禁止_電灯料金!$B:$B,削除禁止_電灯料金!$E:$E,0),1,"-")</f>
        <v>-</v>
      </c>
      <c r="AS1978" s="177" t="str" cm="1">
        <f t="array" ref="AS1978">_xlfn.IFS($AR1978="-","-",OR($G1978="公衆街路灯A",$G1978="定額電灯"),_xlfn.XLOOKUP(AQ1978,削除禁止_電灯料金!$B:$B,削除禁止_電灯料金!$D:$D,0),1,"-")</f>
        <v>-</v>
      </c>
      <c r="AT1978" s="176">
        <f>IFERROR(IF(OR($G1978="公衆街路灯A",$G1978="定額電灯"),"-",ROUND((_xlfn.XLOOKUP($AQ1978,削除禁止_電灯料金!$B:$B,削除禁止_電灯料金!$E:$E)*AM1978/1000*$K1978*$L1978/12),2)),"-")</f>
        <v>0</v>
      </c>
      <c r="AU1978" s="177">
        <f>IFERROR(IF(OR($G1978="公衆街路灯A",$G1978="定額電灯"),"-",ROUND((AM1978/1000*$K1978*$L1978/12)*_xlfn.XLOOKUP($A1978,削除禁止_電灯料金!K:K,削除禁止_電灯料金!M:M,"-"),2)),"-")</f>
        <v>0</v>
      </c>
      <c r="AV1978" s="178">
        <f>IFERROR(IF(OR($G1978="公衆街路灯A",$G1978="定額電灯"),ROUND((((AR1978+AS1978)*AN1978))*12*_xlfn.XLOOKUP($A1978,削除禁止_電灯料金!K:K,削除禁止_電灯料金!N:N),0),ROUND((AT1978+AU1978)*AN1978*12*_xlfn.XLOOKUP($A1978,削除禁止_電灯料金!K:K,削除禁止_電灯料金!N:N),0)),0)</f>
        <v>0</v>
      </c>
      <c r="AW1978" s="145"/>
    </row>
    <row r="1979" spans="1:49" ht="72.75" customHeight="1">
      <c r="A1979" s="1">
        <v>43</v>
      </c>
      <c r="B1979" s="319" t="s">
        <v>1866</v>
      </c>
      <c r="C1979" s="358"/>
      <c r="D1979" s="146" t="s">
        <v>1868</v>
      </c>
      <c r="E1979" s="147" t="s">
        <v>71</v>
      </c>
      <c r="F1979" s="148" t="s">
        <v>1881</v>
      </c>
      <c r="G1979" s="148" t="s">
        <v>73</v>
      </c>
      <c r="H1979" s="149"/>
      <c r="I1979" s="150"/>
      <c r="J1979" s="151"/>
      <c r="K1979" s="213">
        <v>13</v>
      </c>
      <c r="L1979" s="214">
        <v>365</v>
      </c>
      <c r="M1979" s="154" t="s">
        <v>1875</v>
      </c>
      <c r="N1979" s="119" t="s">
        <v>120</v>
      </c>
      <c r="O1979" s="120">
        <v>1</v>
      </c>
      <c r="P1979" s="155" t="s">
        <v>249</v>
      </c>
      <c r="Q1979" s="155" t="s">
        <v>1250</v>
      </c>
      <c r="R1979" s="155">
        <v>0</v>
      </c>
      <c r="S1979" s="156">
        <v>0</v>
      </c>
      <c r="T1979" s="156" t="s">
        <v>1704</v>
      </c>
      <c r="U1979" s="156">
        <v>0</v>
      </c>
      <c r="V1979" s="157">
        <v>0</v>
      </c>
      <c r="W1979" s="158">
        <v>54</v>
      </c>
      <c r="X1979" s="159">
        <v>1</v>
      </c>
      <c r="Y1979" s="160">
        <v>1</v>
      </c>
      <c r="Z1979" s="161">
        <f t="shared" si="538"/>
        <v>21.352499999999999</v>
      </c>
      <c r="AA1979" s="155">
        <v>0</v>
      </c>
      <c r="AB1979" s="162" t="s">
        <v>80</v>
      </c>
      <c r="AC1979" s="163" t="s">
        <v>56</v>
      </c>
      <c r="AD1979" s="164" t="s">
        <v>56</v>
      </c>
      <c r="AE1979" s="163" t="s">
        <v>56</v>
      </c>
      <c r="AF1979" s="164">
        <f t="shared" si="539"/>
        <v>640.57499999999993</v>
      </c>
      <c r="AG1979" s="165">
        <f t="shared" si="540"/>
        <v>76868.999999999985</v>
      </c>
      <c r="AH1979" s="166" t="s">
        <v>113</v>
      </c>
      <c r="AI1979" s="167"/>
      <c r="AJ1979" s="168"/>
      <c r="AK1979" s="169"/>
      <c r="AL1979" s="170"/>
      <c r="AM1979" s="171"/>
      <c r="AN1979" s="172"/>
      <c r="AO1979" s="173">
        <f t="shared" si="541"/>
        <v>0</v>
      </c>
      <c r="AP1979" s="174" t="s">
        <v>82</v>
      </c>
      <c r="AQ1979" s="175" t="str" cm="1">
        <f t="array" ref="AQ1979">_xlfn.IFS(OR($G1979="公衆街路灯A",$G1979="定額電灯"),$G1979&amp;AP1979,COUNTIF(G1979,"*従量電灯*"),G1979,1,"-")</f>
        <v>従量電灯</v>
      </c>
      <c r="AR1979" s="176" t="str" cm="1">
        <f t="array" ref="AR1979">_xlfn.IFS($AN1979=0,"-",OR($AH1979="対象外",$AH1979="-"),"-",OR($G1979="公衆街路灯A",$G1979="定額電灯"),_xlfn.XLOOKUP($AQ1979,削除禁止_電灯料金!$B:$B,削除禁止_電灯料金!$E:$E,0),1,"-")</f>
        <v>-</v>
      </c>
      <c r="AS1979" s="177" t="str" cm="1">
        <f t="array" ref="AS1979">_xlfn.IFS($AR1979="-","-",OR($G1979="公衆街路灯A",$G1979="定額電灯"),_xlfn.XLOOKUP(AQ1979,削除禁止_電灯料金!$B:$B,削除禁止_電灯料金!$D:$D,0),1,"-")</f>
        <v>-</v>
      </c>
      <c r="AT1979" s="176">
        <f>IFERROR(IF(OR($G1979="公衆街路灯A",$G1979="定額電灯"),"-",ROUND((_xlfn.XLOOKUP($AQ1979,削除禁止_電灯料金!$B:$B,削除禁止_電灯料金!$E:$E)*AM1979/1000*$K1979*$L1979/12),2)),"-")</f>
        <v>0</v>
      </c>
      <c r="AU1979" s="177">
        <f>IFERROR(IF(OR($G1979="公衆街路灯A",$G1979="定額電灯"),"-",ROUND((AM1979/1000*$K1979*$L1979/12)*_xlfn.XLOOKUP($A1979,削除禁止_電灯料金!K:K,削除禁止_電灯料金!M:M,"-"),2)),"-")</f>
        <v>0</v>
      </c>
      <c r="AV1979" s="178">
        <f>IFERROR(IF(OR($G1979="公衆街路灯A",$G1979="定額電灯"),ROUND((((AR1979+AS1979)*AN1979))*12*_xlfn.XLOOKUP($A1979,削除禁止_電灯料金!K:K,削除禁止_電灯料金!N:N),0),ROUND((AT1979+AU1979)*AN1979*12*_xlfn.XLOOKUP($A1979,削除禁止_電灯料金!K:K,削除禁止_電灯料金!N:N),0)),0)</f>
        <v>0</v>
      </c>
      <c r="AW1979" s="145"/>
    </row>
    <row r="1980" spans="1:49" ht="72.75" customHeight="1">
      <c r="A1980" s="1">
        <v>43</v>
      </c>
      <c r="B1980" s="319" t="s">
        <v>1866</v>
      </c>
      <c r="C1980" s="359"/>
      <c r="D1980" s="146" t="s">
        <v>1868</v>
      </c>
      <c r="E1980" s="147" t="s">
        <v>71</v>
      </c>
      <c r="F1980" s="148" t="s">
        <v>1882</v>
      </c>
      <c r="G1980" s="148" t="s">
        <v>73</v>
      </c>
      <c r="H1980" s="149"/>
      <c r="I1980" s="150"/>
      <c r="J1980" s="151"/>
      <c r="K1980" s="213">
        <v>13</v>
      </c>
      <c r="L1980" s="214">
        <v>365</v>
      </c>
      <c r="M1980" s="154" t="s">
        <v>1872</v>
      </c>
      <c r="N1980" s="119" t="s">
        <v>120</v>
      </c>
      <c r="O1980" s="120">
        <v>1</v>
      </c>
      <c r="P1980" s="155" t="s">
        <v>249</v>
      </c>
      <c r="Q1980" s="155" t="s">
        <v>1250</v>
      </c>
      <c r="R1980" s="155">
        <v>0</v>
      </c>
      <c r="S1980" s="156">
        <v>0</v>
      </c>
      <c r="T1980" s="156">
        <v>0</v>
      </c>
      <c r="U1980" s="156" t="s">
        <v>1873</v>
      </c>
      <c r="V1980" s="157">
        <v>0</v>
      </c>
      <c r="W1980" s="158">
        <v>54</v>
      </c>
      <c r="X1980" s="159">
        <v>1</v>
      </c>
      <c r="Y1980" s="160">
        <v>1</v>
      </c>
      <c r="Z1980" s="161">
        <f t="shared" si="538"/>
        <v>21.352499999999999</v>
      </c>
      <c r="AA1980" s="155">
        <v>0</v>
      </c>
      <c r="AB1980" s="162" t="s">
        <v>80</v>
      </c>
      <c r="AC1980" s="163" t="s">
        <v>56</v>
      </c>
      <c r="AD1980" s="164" t="s">
        <v>56</v>
      </c>
      <c r="AE1980" s="163" t="s">
        <v>56</v>
      </c>
      <c r="AF1980" s="164">
        <f t="shared" si="539"/>
        <v>640.57499999999993</v>
      </c>
      <c r="AG1980" s="165">
        <f t="shared" si="540"/>
        <v>76868.999999999985</v>
      </c>
      <c r="AH1980" s="166" t="s">
        <v>113</v>
      </c>
      <c r="AI1980" s="167"/>
      <c r="AJ1980" s="168"/>
      <c r="AK1980" s="169"/>
      <c r="AL1980" s="170"/>
      <c r="AM1980" s="171"/>
      <c r="AN1980" s="172"/>
      <c r="AO1980" s="173">
        <f t="shared" si="541"/>
        <v>0</v>
      </c>
      <c r="AP1980" s="174" t="s">
        <v>82</v>
      </c>
      <c r="AQ1980" s="175" t="str" cm="1">
        <f t="array" ref="AQ1980">_xlfn.IFS(OR($G1980="公衆街路灯A",$G1980="定額電灯"),$G1980&amp;AP1980,COUNTIF(G1980,"*従量電灯*"),G1980,1,"-")</f>
        <v>従量電灯</v>
      </c>
      <c r="AR1980" s="176" t="str" cm="1">
        <f t="array" ref="AR1980">_xlfn.IFS($AN1980=0,"-",OR($AH1980="対象外",$AH1980="-"),"-",OR($G1980="公衆街路灯A",$G1980="定額電灯"),_xlfn.XLOOKUP($AQ1980,削除禁止_電灯料金!$B:$B,削除禁止_電灯料金!$E:$E,0),1,"-")</f>
        <v>-</v>
      </c>
      <c r="AS1980" s="177" t="str" cm="1">
        <f t="array" ref="AS1980">_xlfn.IFS($AR1980="-","-",OR($G1980="公衆街路灯A",$G1980="定額電灯"),_xlfn.XLOOKUP(AQ1980,削除禁止_電灯料金!$B:$B,削除禁止_電灯料金!$D:$D,0),1,"-")</f>
        <v>-</v>
      </c>
      <c r="AT1980" s="176">
        <f>IFERROR(IF(OR($G1980="公衆街路灯A",$G1980="定額電灯"),"-",ROUND((_xlfn.XLOOKUP($AQ1980,削除禁止_電灯料金!$B:$B,削除禁止_電灯料金!$E:$E)*AM1980/1000*$K1980*$L1980/12),2)),"-")</f>
        <v>0</v>
      </c>
      <c r="AU1980" s="177">
        <f>IFERROR(IF(OR($G1980="公衆街路灯A",$G1980="定額電灯"),"-",ROUND((AM1980/1000*$K1980*$L1980/12)*_xlfn.XLOOKUP($A1980,削除禁止_電灯料金!K:K,削除禁止_電灯料金!M:M,"-"),2)),"-")</f>
        <v>0</v>
      </c>
      <c r="AV1980" s="178">
        <f>IFERROR(IF(OR($G1980="公衆街路灯A",$G1980="定額電灯"),ROUND((((AR1980+AS1980)*AN1980))*12*_xlfn.XLOOKUP($A1980,削除禁止_電灯料金!K:K,削除禁止_電灯料金!N:N),0),ROUND((AT1980+AU1980)*AN1980*12*_xlfn.XLOOKUP($A1980,削除禁止_電灯料金!K:K,削除禁止_電灯料金!N:N),0)),0)</f>
        <v>0</v>
      </c>
      <c r="AW1980" s="145"/>
    </row>
    <row r="1981" spans="1:49" ht="72.75" customHeight="1">
      <c r="A1981" s="1">
        <v>43</v>
      </c>
      <c r="B1981" s="319" t="s">
        <v>1866</v>
      </c>
      <c r="C1981" s="358"/>
      <c r="D1981" s="146" t="s">
        <v>1868</v>
      </c>
      <c r="E1981" s="147" t="s">
        <v>71</v>
      </c>
      <c r="F1981" s="148" t="s">
        <v>1883</v>
      </c>
      <c r="G1981" s="148" t="s">
        <v>73</v>
      </c>
      <c r="H1981" s="149"/>
      <c r="I1981" s="150"/>
      <c r="J1981" s="151"/>
      <c r="K1981" s="213">
        <v>13</v>
      </c>
      <c r="L1981" s="214">
        <v>365</v>
      </c>
      <c r="M1981" s="154" t="s">
        <v>1884</v>
      </c>
      <c r="N1981" s="119" t="s">
        <v>120</v>
      </c>
      <c r="O1981" s="120">
        <v>1</v>
      </c>
      <c r="P1981" s="155" t="s">
        <v>249</v>
      </c>
      <c r="Q1981" s="155" t="s">
        <v>1250</v>
      </c>
      <c r="R1981" s="155">
        <v>0</v>
      </c>
      <c r="S1981" s="156">
        <v>0</v>
      </c>
      <c r="T1981" s="156" t="s">
        <v>1704</v>
      </c>
      <c r="U1981" s="156" t="s">
        <v>1885</v>
      </c>
      <c r="V1981" s="157">
        <v>0</v>
      </c>
      <c r="W1981" s="158">
        <v>54</v>
      </c>
      <c r="X1981" s="159">
        <v>1</v>
      </c>
      <c r="Y1981" s="160">
        <v>1</v>
      </c>
      <c r="Z1981" s="161">
        <f t="shared" si="538"/>
        <v>21.352499999999999</v>
      </c>
      <c r="AA1981" s="155">
        <v>0</v>
      </c>
      <c r="AB1981" s="162" t="s">
        <v>80</v>
      </c>
      <c r="AC1981" s="163" t="s">
        <v>56</v>
      </c>
      <c r="AD1981" s="164" t="s">
        <v>56</v>
      </c>
      <c r="AE1981" s="163" t="s">
        <v>56</v>
      </c>
      <c r="AF1981" s="164">
        <f t="shared" si="539"/>
        <v>640.57499999999993</v>
      </c>
      <c r="AG1981" s="165">
        <f t="shared" si="540"/>
        <v>76868.999999999985</v>
      </c>
      <c r="AH1981" s="166" t="s">
        <v>113</v>
      </c>
      <c r="AI1981" s="167"/>
      <c r="AJ1981" s="168"/>
      <c r="AK1981" s="169"/>
      <c r="AL1981" s="170"/>
      <c r="AM1981" s="171"/>
      <c r="AN1981" s="172"/>
      <c r="AO1981" s="173">
        <f t="shared" si="541"/>
        <v>0</v>
      </c>
      <c r="AP1981" s="174" t="s">
        <v>82</v>
      </c>
      <c r="AQ1981" s="175" t="str" cm="1">
        <f t="array" ref="AQ1981">_xlfn.IFS(OR($G1981="公衆街路灯A",$G1981="定額電灯"),$G1981&amp;AP1981,COUNTIF(G1981,"*従量電灯*"),G1981,1,"-")</f>
        <v>従量電灯</v>
      </c>
      <c r="AR1981" s="176" t="str" cm="1">
        <f t="array" ref="AR1981">_xlfn.IFS($AN1981=0,"-",OR($AH1981="対象外",$AH1981="-"),"-",OR($G1981="公衆街路灯A",$G1981="定額電灯"),_xlfn.XLOOKUP($AQ1981,削除禁止_電灯料金!$B:$B,削除禁止_電灯料金!$E:$E,0),1,"-")</f>
        <v>-</v>
      </c>
      <c r="AS1981" s="177" t="str" cm="1">
        <f t="array" ref="AS1981">_xlfn.IFS($AR1981="-","-",OR($G1981="公衆街路灯A",$G1981="定額電灯"),_xlfn.XLOOKUP(AQ1981,削除禁止_電灯料金!$B:$B,削除禁止_電灯料金!$D:$D,0),1,"-")</f>
        <v>-</v>
      </c>
      <c r="AT1981" s="176">
        <f>IFERROR(IF(OR($G1981="公衆街路灯A",$G1981="定額電灯"),"-",ROUND((_xlfn.XLOOKUP($AQ1981,削除禁止_電灯料金!$B:$B,削除禁止_電灯料金!$E:$E)*AM1981/1000*$K1981*$L1981/12),2)),"-")</f>
        <v>0</v>
      </c>
      <c r="AU1981" s="177">
        <f>IFERROR(IF(OR($G1981="公衆街路灯A",$G1981="定額電灯"),"-",ROUND((AM1981/1000*$K1981*$L1981/12)*_xlfn.XLOOKUP($A1981,削除禁止_電灯料金!K:K,削除禁止_電灯料金!M:M,"-"),2)),"-")</f>
        <v>0</v>
      </c>
      <c r="AV1981" s="178">
        <f>IFERROR(IF(OR($G1981="公衆街路灯A",$G1981="定額電灯"),ROUND((((AR1981+AS1981)*AN1981))*12*_xlfn.XLOOKUP($A1981,削除禁止_電灯料金!K:K,削除禁止_電灯料金!N:N),0),ROUND((AT1981+AU1981)*AN1981*12*_xlfn.XLOOKUP($A1981,削除禁止_電灯料金!K:K,削除禁止_電灯料金!N:N),0)),0)</f>
        <v>0</v>
      </c>
      <c r="AW1981" s="145"/>
    </row>
    <row r="1982" spans="1:49" ht="72.75" customHeight="1">
      <c r="A1982" s="1">
        <v>43</v>
      </c>
      <c r="B1982" s="319" t="s">
        <v>1866</v>
      </c>
      <c r="C1982" s="358"/>
      <c r="D1982" s="146" t="s">
        <v>1868</v>
      </c>
      <c r="E1982" s="147" t="s">
        <v>71</v>
      </c>
      <c r="F1982" s="148" t="s">
        <v>1886</v>
      </c>
      <c r="G1982" s="148" t="s">
        <v>73</v>
      </c>
      <c r="H1982" s="149"/>
      <c r="I1982" s="150"/>
      <c r="J1982" s="151"/>
      <c r="K1982" s="213">
        <v>13</v>
      </c>
      <c r="L1982" s="214">
        <v>365</v>
      </c>
      <c r="M1982" s="154" t="s">
        <v>1887</v>
      </c>
      <c r="N1982" s="119" t="s">
        <v>120</v>
      </c>
      <c r="O1982" s="120">
        <v>1</v>
      </c>
      <c r="P1982" s="155" t="s">
        <v>249</v>
      </c>
      <c r="Q1982" s="155" t="s">
        <v>1250</v>
      </c>
      <c r="R1982" s="155">
        <v>0</v>
      </c>
      <c r="S1982" s="156">
        <v>0</v>
      </c>
      <c r="T1982" s="156" t="s">
        <v>1702</v>
      </c>
      <c r="U1982" s="156" t="s">
        <v>1575</v>
      </c>
      <c r="V1982" s="157">
        <v>0</v>
      </c>
      <c r="W1982" s="158">
        <v>54</v>
      </c>
      <c r="X1982" s="159">
        <v>1</v>
      </c>
      <c r="Y1982" s="160">
        <v>1</v>
      </c>
      <c r="Z1982" s="161">
        <f t="shared" si="538"/>
        <v>21.352499999999999</v>
      </c>
      <c r="AA1982" s="155">
        <v>0</v>
      </c>
      <c r="AB1982" s="162" t="s">
        <v>80</v>
      </c>
      <c r="AC1982" s="163" t="s">
        <v>56</v>
      </c>
      <c r="AD1982" s="164" t="s">
        <v>56</v>
      </c>
      <c r="AE1982" s="163" t="s">
        <v>56</v>
      </c>
      <c r="AF1982" s="164">
        <f t="shared" si="539"/>
        <v>640.57499999999993</v>
      </c>
      <c r="AG1982" s="165">
        <f t="shared" si="540"/>
        <v>76868.999999999985</v>
      </c>
      <c r="AH1982" s="166" t="s">
        <v>113</v>
      </c>
      <c r="AI1982" s="167"/>
      <c r="AJ1982" s="168"/>
      <c r="AK1982" s="169"/>
      <c r="AL1982" s="170"/>
      <c r="AM1982" s="171"/>
      <c r="AN1982" s="172"/>
      <c r="AO1982" s="173">
        <f t="shared" si="541"/>
        <v>0</v>
      </c>
      <c r="AP1982" s="174" t="s">
        <v>82</v>
      </c>
      <c r="AQ1982" s="175" t="str" cm="1">
        <f t="array" ref="AQ1982">_xlfn.IFS(OR($G1982="公衆街路灯A",$G1982="定額電灯"),$G1982&amp;AP1982,COUNTIF(G1982,"*従量電灯*"),G1982,1,"-")</f>
        <v>従量電灯</v>
      </c>
      <c r="AR1982" s="176" t="str" cm="1">
        <f t="array" ref="AR1982">_xlfn.IFS($AN1982=0,"-",OR($AH1982="対象外",$AH1982="-"),"-",OR($G1982="公衆街路灯A",$G1982="定額電灯"),_xlfn.XLOOKUP($AQ1982,削除禁止_電灯料金!$B:$B,削除禁止_電灯料金!$E:$E,0),1,"-")</f>
        <v>-</v>
      </c>
      <c r="AS1982" s="177" t="str" cm="1">
        <f t="array" ref="AS1982">_xlfn.IFS($AR1982="-","-",OR($G1982="公衆街路灯A",$G1982="定額電灯"),_xlfn.XLOOKUP(AQ1982,削除禁止_電灯料金!$B:$B,削除禁止_電灯料金!$D:$D,0),1,"-")</f>
        <v>-</v>
      </c>
      <c r="AT1982" s="176">
        <f>IFERROR(IF(OR($G1982="公衆街路灯A",$G1982="定額電灯"),"-",ROUND((_xlfn.XLOOKUP($AQ1982,削除禁止_電灯料金!$B:$B,削除禁止_電灯料金!$E:$E)*AM1982/1000*$K1982*$L1982/12),2)),"-")</f>
        <v>0</v>
      </c>
      <c r="AU1982" s="177">
        <f>IFERROR(IF(OR($G1982="公衆街路灯A",$G1982="定額電灯"),"-",ROUND((AM1982/1000*$K1982*$L1982/12)*_xlfn.XLOOKUP($A1982,削除禁止_電灯料金!K:K,削除禁止_電灯料金!M:M,"-"),2)),"-")</f>
        <v>0</v>
      </c>
      <c r="AV1982" s="178">
        <f>IFERROR(IF(OR($G1982="公衆街路灯A",$G1982="定額電灯"),ROUND((((AR1982+AS1982)*AN1982))*12*_xlfn.XLOOKUP($A1982,削除禁止_電灯料金!K:K,削除禁止_電灯料金!N:N),0),ROUND((AT1982+AU1982)*AN1982*12*_xlfn.XLOOKUP($A1982,削除禁止_電灯料金!K:K,削除禁止_電灯料金!N:N),0)),0)</f>
        <v>0</v>
      </c>
      <c r="AW1982" s="145"/>
    </row>
    <row r="1983" spans="1:49" ht="72.75" customHeight="1">
      <c r="A1983" s="1">
        <v>43</v>
      </c>
      <c r="B1983" s="319" t="s">
        <v>1866</v>
      </c>
      <c r="C1983" s="358"/>
      <c r="D1983" s="146" t="s">
        <v>1868</v>
      </c>
      <c r="E1983" s="147" t="s">
        <v>71</v>
      </c>
      <c r="F1983" s="148" t="s">
        <v>1888</v>
      </c>
      <c r="G1983" s="148" t="s">
        <v>73</v>
      </c>
      <c r="H1983" s="149"/>
      <c r="I1983" s="150"/>
      <c r="J1983" s="151"/>
      <c r="K1983" s="213">
        <v>13</v>
      </c>
      <c r="L1983" s="214">
        <v>365</v>
      </c>
      <c r="M1983" s="154" t="s">
        <v>1500</v>
      </c>
      <c r="N1983" s="119" t="s">
        <v>120</v>
      </c>
      <c r="O1983" s="120">
        <v>1</v>
      </c>
      <c r="P1983" s="155" t="s">
        <v>249</v>
      </c>
      <c r="Q1983" s="155" t="s">
        <v>1250</v>
      </c>
      <c r="R1983" s="155">
        <v>0</v>
      </c>
      <c r="S1983" s="156">
        <v>0</v>
      </c>
      <c r="T1983" s="156" t="s">
        <v>1704</v>
      </c>
      <c r="U1983" s="156" t="s">
        <v>1885</v>
      </c>
      <c r="V1983" s="157">
        <v>0</v>
      </c>
      <c r="W1983" s="158">
        <v>54</v>
      </c>
      <c r="X1983" s="159">
        <v>1</v>
      </c>
      <c r="Y1983" s="160">
        <v>1</v>
      </c>
      <c r="Z1983" s="161">
        <f t="shared" si="538"/>
        <v>21.352499999999999</v>
      </c>
      <c r="AA1983" s="155">
        <v>0</v>
      </c>
      <c r="AB1983" s="162" t="s">
        <v>80</v>
      </c>
      <c r="AC1983" s="163" t="s">
        <v>56</v>
      </c>
      <c r="AD1983" s="164" t="s">
        <v>56</v>
      </c>
      <c r="AE1983" s="163" t="s">
        <v>56</v>
      </c>
      <c r="AF1983" s="164">
        <f t="shared" si="539"/>
        <v>640.57499999999993</v>
      </c>
      <c r="AG1983" s="165">
        <f t="shared" si="540"/>
        <v>76868.999999999985</v>
      </c>
      <c r="AH1983" s="166" t="s">
        <v>113</v>
      </c>
      <c r="AI1983" s="167"/>
      <c r="AJ1983" s="168"/>
      <c r="AK1983" s="169"/>
      <c r="AL1983" s="170"/>
      <c r="AM1983" s="171"/>
      <c r="AN1983" s="172"/>
      <c r="AO1983" s="173">
        <f t="shared" si="541"/>
        <v>0</v>
      </c>
      <c r="AP1983" s="174" t="s">
        <v>82</v>
      </c>
      <c r="AQ1983" s="175" t="str" cm="1">
        <f t="array" ref="AQ1983">_xlfn.IFS(OR($G1983="公衆街路灯A",$G1983="定額電灯"),$G1983&amp;AP1983,COUNTIF(G1983,"*従量電灯*"),G1983,1,"-")</f>
        <v>従量電灯</v>
      </c>
      <c r="AR1983" s="176" t="str" cm="1">
        <f t="array" ref="AR1983">_xlfn.IFS($AN1983=0,"-",OR($AH1983="対象外",$AH1983="-"),"-",OR($G1983="公衆街路灯A",$G1983="定額電灯"),_xlfn.XLOOKUP($AQ1983,削除禁止_電灯料金!$B:$B,削除禁止_電灯料金!$E:$E,0),1,"-")</f>
        <v>-</v>
      </c>
      <c r="AS1983" s="177" t="str" cm="1">
        <f t="array" ref="AS1983">_xlfn.IFS($AR1983="-","-",OR($G1983="公衆街路灯A",$G1983="定額電灯"),_xlfn.XLOOKUP(AQ1983,削除禁止_電灯料金!$B:$B,削除禁止_電灯料金!$D:$D,0),1,"-")</f>
        <v>-</v>
      </c>
      <c r="AT1983" s="176">
        <f>IFERROR(IF(OR($G1983="公衆街路灯A",$G1983="定額電灯"),"-",ROUND((_xlfn.XLOOKUP($AQ1983,削除禁止_電灯料金!$B:$B,削除禁止_電灯料金!$E:$E)*AM1983/1000*$K1983*$L1983/12),2)),"-")</f>
        <v>0</v>
      </c>
      <c r="AU1983" s="177">
        <f>IFERROR(IF(OR($G1983="公衆街路灯A",$G1983="定額電灯"),"-",ROUND((AM1983/1000*$K1983*$L1983/12)*_xlfn.XLOOKUP($A1983,削除禁止_電灯料金!K:K,削除禁止_電灯料金!M:M,"-"),2)),"-")</f>
        <v>0</v>
      </c>
      <c r="AV1983" s="178">
        <f>IFERROR(IF(OR($G1983="公衆街路灯A",$G1983="定額電灯"),ROUND((((AR1983+AS1983)*AN1983))*12*_xlfn.XLOOKUP($A1983,削除禁止_電灯料金!K:K,削除禁止_電灯料金!N:N),0),ROUND((AT1983+AU1983)*AN1983*12*_xlfn.XLOOKUP($A1983,削除禁止_電灯料金!K:K,削除禁止_電灯料金!N:N),0)),0)</f>
        <v>0</v>
      </c>
      <c r="AW1983" s="145"/>
    </row>
    <row r="1984" spans="1:49" ht="72.75" customHeight="1">
      <c r="A1984" s="1">
        <v>43</v>
      </c>
      <c r="B1984" s="319" t="s">
        <v>1866</v>
      </c>
      <c r="C1984" s="359"/>
      <c r="D1984" s="146" t="s">
        <v>1868</v>
      </c>
      <c r="E1984" s="147" t="s">
        <v>71</v>
      </c>
      <c r="F1984" s="148" t="s">
        <v>1889</v>
      </c>
      <c r="G1984" s="148" t="s">
        <v>73</v>
      </c>
      <c r="H1984" s="149"/>
      <c r="I1984" s="150"/>
      <c r="J1984" s="151"/>
      <c r="K1984" s="213">
        <v>13</v>
      </c>
      <c r="L1984" s="214">
        <v>365</v>
      </c>
      <c r="M1984" s="154" t="s">
        <v>1467</v>
      </c>
      <c r="N1984" s="119" t="s">
        <v>120</v>
      </c>
      <c r="O1984" s="120">
        <v>1</v>
      </c>
      <c r="P1984" s="155" t="s">
        <v>249</v>
      </c>
      <c r="Q1984" s="155" t="s">
        <v>1250</v>
      </c>
      <c r="R1984" s="155">
        <v>0</v>
      </c>
      <c r="S1984" s="156">
        <v>0</v>
      </c>
      <c r="T1984" s="156" t="s">
        <v>1704</v>
      </c>
      <c r="U1984" s="156" t="s">
        <v>1890</v>
      </c>
      <c r="V1984" s="157">
        <v>0</v>
      </c>
      <c r="W1984" s="158">
        <v>54</v>
      </c>
      <c r="X1984" s="159">
        <v>1</v>
      </c>
      <c r="Y1984" s="160">
        <v>1</v>
      </c>
      <c r="Z1984" s="161">
        <f t="shared" si="538"/>
        <v>21.352499999999999</v>
      </c>
      <c r="AA1984" s="155">
        <v>0</v>
      </c>
      <c r="AB1984" s="162" t="s">
        <v>80</v>
      </c>
      <c r="AC1984" s="163" t="s">
        <v>56</v>
      </c>
      <c r="AD1984" s="164" t="s">
        <v>56</v>
      </c>
      <c r="AE1984" s="163" t="s">
        <v>56</v>
      </c>
      <c r="AF1984" s="164">
        <f t="shared" si="539"/>
        <v>640.57499999999993</v>
      </c>
      <c r="AG1984" s="165">
        <f t="shared" si="540"/>
        <v>76868.999999999985</v>
      </c>
      <c r="AH1984" s="166" t="s">
        <v>113</v>
      </c>
      <c r="AI1984" s="167"/>
      <c r="AJ1984" s="168"/>
      <c r="AK1984" s="169"/>
      <c r="AL1984" s="170"/>
      <c r="AM1984" s="171"/>
      <c r="AN1984" s="172"/>
      <c r="AO1984" s="173">
        <f t="shared" si="541"/>
        <v>0</v>
      </c>
      <c r="AP1984" s="174" t="s">
        <v>82</v>
      </c>
      <c r="AQ1984" s="175" t="str" cm="1">
        <f t="array" ref="AQ1984">_xlfn.IFS(OR($G1984="公衆街路灯A",$G1984="定額電灯"),$G1984&amp;AP1984,COUNTIF(G1984,"*従量電灯*"),G1984,1,"-")</f>
        <v>従量電灯</v>
      </c>
      <c r="AR1984" s="176" t="str" cm="1">
        <f t="array" ref="AR1984">_xlfn.IFS($AN1984=0,"-",OR($AH1984="対象外",$AH1984="-"),"-",OR($G1984="公衆街路灯A",$G1984="定額電灯"),_xlfn.XLOOKUP($AQ1984,削除禁止_電灯料金!$B:$B,削除禁止_電灯料金!$E:$E,0),1,"-")</f>
        <v>-</v>
      </c>
      <c r="AS1984" s="177" t="str" cm="1">
        <f t="array" ref="AS1984">_xlfn.IFS($AR1984="-","-",OR($G1984="公衆街路灯A",$G1984="定額電灯"),_xlfn.XLOOKUP(AQ1984,削除禁止_電灯料金!$B:$B,削除禁止_電灯料金!$D:$D,0),1,"-")</f>
        <v>-</v>
      </c>
      <c r="AT1984" s="176">
        <f>IFERROR(IF(OR($G1984="公衆街路灯A",$G1984="定額電灯"),"-",ROUND((_xlfn.XLOOKUP($AQ1984,削除禁止_電灯料金!$B:$B,削除禁止_電灯料金!$E:$E)*AM1984/1000*$K1984*$L1984/12),2)),"-")</f>
        <v>0</v>
      </c>
      <c r="AU1984" s="177">
        <f>IFERROR(IF(OR($G1984="公衆街路灯A",$G1984="定額電灯"),"-",ROUND((AM1984/1000*$K1984*$L1984/12)*_xlfn.XLOOKUP($A1984,削除禁止_電灯料金!K:K,削除禁止_電灯料金!M:M,"-"),2)),"-")</f>
        <v>0</v>
      </c>
      <c r="AV1984" s="178">
        <f>IFERROR(IF(OR($G1984="公衆街路灯A",$G1984="定額電灯"),ROUND((((AR1984+AS1984)*AN1984))*12*_xlfn.XLOOKUP($A1984,削除禁止_電灯料金!K:K,削除禁止_電灯料金!N:N),0),ROUND((AT1984+AU1984)*AN1984*12*_xlfn.XLOOKUP($A1984,削除禁止_電灯料金!K:K,削除禁止_電灯料金!N:N),0)),0)</f>
        <v>0</v>
      </c>
      <c r="AW1984" s="145"/>
    </row>
    <row r="1985" spans="1:49" ht="72.75" customHeight="1">
      <c r="A1985" s="1">
        <v>43</v>
      </c>
      <c r="B1985" s="319" t="s">
        <v>1866</v>
      </c>
      <c r="C1985" s="358"/>
      <c r="D1985" s="146" t="s">
        <v>1868</v>
      </c>
      <c r="E1985" s="147" t="s">
        <v>71</v>
      </c>
      <c r="F1985" s="148" t="s">
        <v>1891</v>
      </c>
      <c r="G1985" s="148" t="s">
        <v>73</v>
      </c>
      <c r="H1985" s="149"/>
      <c r="I1985" s="150"/>
      <c r="J1985" s="151"/>
      <c r="K1985" s="213">
        <v>13</v>
      </c>
      <c r="L1985" s="214">
        <v>365</v>
      </c>
      <c r="M1985" s="154" t="s">
        <v>1892</v>
      </c>
      <c r="N1985" s="119" t="s">
        <v>120</v>
      </c>
      <c r="O1985" s="120">
        <v>1</v>
      </c>
      <c r="P1985" s="155" t="s">
        <v>249</v>
      </c>
      <c r="Q1985" s="155" t="s">
        <v>1250</v>
      </c>
      <c r="R1985" s="155">
        <v>0</v>
      </c>
      <c r="S1985" s="156">
        <v>0</v>
      </c>
      <c r="T1985" s="156" t="s">
        <v>1702</v>
      </c>
      <c r="U1985" s="156" t="s">
        <v>442</v>
      </c>
      <c r="V1985" s="157">
        <v>0</v>
      </c>
      <c r="W1985" s="158">
        <v>54</v>
      </c>
      <c r="X1985" s="159">
        <v>1</v>
      </c>
      <c r="Y1985" s="160">
        <v>1</v>
      </c>
      <c r="Z1985" s="161">
        <f t="shared" si="538"/>
        <v>21.352499999999999</v>
      </c>
      <c r="AA1985" s="155">
        <v>0</v>
      </c>
      <c r="AB1985" s="162" t="s">
        <v>80</v>
      </c>
      <c r="AC1985" s="163" t="s">
        <v>56</v>
      </c>
      <c r="AD1985" s="164" t="s">
        <v>56</v>
      </c>
      <c r="AE1985" s="163" t="s">
        <v>56</v>
      </c>
      <c r="AF1985" s="164">
        <f t="shared" si="539"/>
        <v>640.57499999999993</v>
      </c>
      <c r="AG1985" s="165">
        <f t="shared" si="540"/>
        <v>76868.999999999985</v>
      </c>
      <c r="AH1985" s="166" t="s">
        <v>113</v>
      </c>
      <c r="AI1985" s="167"/>
      <c r="AJ1985" s="168"/>
      <c r="AK1985" s="169"/>
      <c r="AL1985" s="170"/>
      <c r="AM1985" s="171"/>
      <c r="AN1985" s="172"/>
      <c r="AO1985" s="173">
        <f t="shared" si="541"/>
        <v>0</v>
      </c>
      <c r="AP1985" s="174" t="s">
        <v>82</v>
      </c>
      <c r="AQ1985" s="175" t="str" cm="1">
        <f t="array" ref="AQ1985">_xlfn.IFS(OR($G1985="公衆街路灯A",$G1985="定額電灯"),$G1985&amp;AP1985,COUNTIF(G1985,"*従量電灯*"),G1985,1,"-")</f>
        <v>従量電灯</v>
      </c>
      <c r="AR1985" s="176" t="str" cm="1">
        <f t="array" ref="AR1985">_xlfn.IFS($AN1985=0,"-",OR($AH1985="対象外",$AH1985="-"),"-",OR($G1985="公衆街路灯A",$G1985="定額電灯"),_xlfn.XLOOKUP($AQ1985,削除禁止_電灯料金!$B:$B,削除禁止_電灯料金!$E:$E,0),1,"-")</f>
        <v>-</v>
      </c>
      <c r="AS1985" s="177" t="str" cm="1">
        <f t="array" ref="AS1985">_xlfn.IFS($AR1985="-","-",OR($G1985="公衆街路灯A",$G1985="定額電灯"),_xlfn.XLOOKUP(AQ1985,削除禁止_電灯料金!$B:$B,削除禁止_電灯料金!$D:$D,0),1,"-")</f>
        <v>-</v>
      </c>
      <c r="AT1985" s="176">
        <f>IFERROR(IF(OR($G1985="公衆街路灯A",$G1985="定額電灯"),"-",ROUND((_xlfn.XLOOKUP($AQ1985,削除禁止_電灯料金!$B:$B,削除禁止_電灯料金!$E:$E)*AM1985/1000*$K1985*$L1985/12),2)),"-")</f>
        <v>0</v>
      </c>
      <c r="AU1985" s="177">
        <f>IFERROR(IF(OR($G1985="公衆街路灯A",$G1985="定額電灯"),"-",ROUND((AM1985/1000*$K1985*$L1985/12)*_xlfn.XLOOKUP($A1985,削除禁止_電灯料金!K:K,削除禁止_電灯料金!M:M,"-"),2)),"-")</f>
        <v>0</v>
      </c>
      <c r="AV1985" s="178">
        <f>IFERROR(IF(OR($G1985="公衆街路灯A",$G1985="定額電灯"),ROUND((((AR1985+AS1985)*AN1985))*12*_xlfn.XLOOKUP($A1985,削除禁止_電灯料金!K:K,削除禁止_電灯料金!N:N),0),ROUND((AT1985+AU1985)*AN1985*12*_xlfn.XLOOKUP($A1985,削除禁止_電灯料金!K:K,削除禁止_電灯料金!N:N),0)),0)</f>
        <v>0</v>
      </c>
      <c r="AW1985" s="145"/>
    </row>
    <row r="1986" spans="1:49" ht="72.75" customHeight="1">
      <c r="A1986" s="1">
        <v>43</v>
      </c>
      <c r="B1986" s="319" t="s">
        <v>1866</v>
      </c>
      <c r="C1986" s="358"/>
      <c r="D1986" s="146" t="s">
        <v>1868</v>
      </c>
      <c r="E1986" s="147" t="s">
        <v>71</v>
      </c>
      <c r="F1986" s="148" t="s">
        <v>1893</v>
      </c>
      <c r="G1986" s="148" t="s">
        <v>73</v>
      </c>
      <c r="H1986" s="149"/>
      <c r="I1986" s="150"/>
      <c r="J1986" s="151"/>
      <c r="K1986" s="213">
        <v>13</v>
      </c>
      <c r="L1986" s="214">
        <v>365</v>
      </c>
      <c r="M1986" s="154" t="s">
        <v>1875</v>
      </c>
      <c r="N1986" s="119" t="s">
        <v>120</v>
      </c>
      <c r="O1986" s="120">
        <v>1</v>
      </c>
      <c r="P1986" s="155" t="s">
        <v>249</v>
      </c>
      <c r="Q1986" s="155" t="s">
        <v>1250</v>
      </c>
      <c r="R1986" s="155">
        <v>0</v>
      </c>
      <c r="S1986" s="156">
        <v>0</v>
      </c>
      <c r="T1986" s="156" t="s">
        <v>1704</v>
      </c>
      <c r="U1986" s="156">
        <v>0</v>
      </c>
      <c r="V1986" s="157">
        <v>0</v>
      </c>
      <c r="W1986" s="158">
        <v>54</v>
      </c>
      <c r="X1986" s="159">
        <v>1</v>
      </c>
      <c r="Y1986" s="160">
        <v>1</v>
      </c>
      <c r="Z1986" s="161">
        <f t="shared" si="538"/>
        <v>21.352499999999999</v>
      </c>
      <c r="AA1986" s="155">
        <v>0</v>
      </c>
      <c r="AB1986" s="162" t="s">
        <v>80</v>
      </c>
      <c r="AC1986" s="163" t="s">
        <v>56</v>
      </c>
      <c r="AD1986" s="164" t="s">
        <v>56</v>
      </c>
      <c r="AE1986" s="163" t="s">
        <v>56</v>
      </c>
      <c r="AF1986" s="164">
        <f t="shared" si="539"/>
        <v>640.57499999999993</v>
      </c>
      <c r="AG1986" s="165">
        <f t="shared" si="540"/>
        <v>76868.999999999985</v>
      </c>
      <c r="AH1986" s="166" t="s">
        <v>113</v>
      </c>
      <c r="AI1986" s="167"/>
      <c r="AJ1986" s="168"/>
      <c r="AK1986" s="169"/>
      <c r="AL1986" s="170"/>
      <c r="AM1986" s="171"/>
      <c r="AN1986" s="172"/>
      <c r="AO1986" s="173">
        <f t="shared" si="541"/>
        <v>0</v>
      </c>
      <c r="AP1986" s="174" t="s">
        <v>82</v>
      </c>
      <c r="AQ1986" s="175" t="str" cm="1">
        <f t="array" ref="AQ1986">_xlfn.IFS(OR($G1986="公衆街路灯A",$G1986="定額電灯"),$G1986&amp;AP1986,COUNTIF(G1986,"*従量電灯*"),G1986,1,"-")</f>
        <v>従量電灯</v>
      </c>
      <c r="AR1986" s="176" t="str" cm="1">
        <f t="array" ref="AR1986">_xlfn.IFS($AN1986=0,"-",OR($AH1986="対象外",$AH1986="-"),"-",OR($G1986="公衆街路灯A",$G1986="定額電灯"),_xlfn.XLOOKUP($AQ1986,削除禁止_電灯料金!$B:$B,削除禁止_電灯料金!$E:$E,0),1,"-")</f>
        <v>-</v>
      </c>
      <c r="AS1986" s="177" t="str" cm="1">
        <f t="array" ref="AS1986">_xlfn.IFS($AR1986="-","-",OR($G1986="公衆街路灯A",$G1986="定額電灯"),_xlfn.XLOOKUP(AQ1986,削除禁止_電灯料金!$B:$B,削除禁止_電灯料金!$D:$D,0),1,"-")</f>
        <v>-</v>
      </c>
      <c r="AT1986" s="176">
        <f>IFERROR(IF(OR($G1986="公衆街路灯A",$G1986="定額電灯"),"-",ROUND((_xlfn.XLOOKUP($AQ1986,削除禁止_電灯料金!$B:$B,削除禁止_電灯料金!$E:$E)*AM1986/1000*$K1986*$L1986/12),2)),"-")</f>
        <v>0</v>
      </c>
      <c r="AU1986" s="177">
        <f>IFERROR(IF(OR($G1986="公衆街路灯A",$G1986="定額電灯"),"-",ROUND((AM1986/1000*$K1986*$L1986/12)*_xlfn.XLOOKUP($A1986,削除禁止_電灯料金!K:K,削除禁止_電灯料金!M:M,"-"),2)),"-")</f>
        <v>0</v>
      </c>
      <c r="AV1986" s="178">
        <f>IFERROR(IF(OR($G1986="公衆街路灯A",$G1986="定額電灯"),ROUND((((AR1986+AS1986)*AN1986))*12*_xlfn.XLOOKUP($A1986,削除禁止_電灯料金!K:K,削除禁止_電灯料金!N:N),0),ROUND((AT1986+AU1986)*AN1986*12*_xlfn.XLOOKUP($A1986,削除禁止_電灯料金!K:K,削除禁止_電灯料金!N:N),0)),0)</f>
        <v>0</v>
      </c>
      <c r="AW1986" s="145"/>
    </row>
    <row r="1987" spans="1:49" ht="72.75" customHeight="1">
      <c r="A1987" s="1">
        <v>43</v>
      </c>
      <c r="B1987" s="319" t="s">
        <v>1866</v>
      </c>
      <c r="C1987" s="358"/>
      <c r="D1987" s="146" t="s">
        <v>1868</v>
      </c>
      <c r="E1987" s="147" t="s">
        <v>71</v>
      </c>
      <c r="F1987" s="148" t="s">
        <v>1894</v>
      </c>
      <c r="G1987" s="148" t="s">
        <v>73</v>
      </c>
      <c r="H1987" s="149"/>
      <c r="I1987" s="150"/>
      <c r="J1987" s="151"/>
      <c r="K1987" s="213">
        <v>13</v>
      </c>
      <c r="L1987" s="214">
        <v>365</v>
      </c>
      <c r="M1987" s="154" t="s">
        <v>1887</v>
      </c>
      <c r="N1987" s="119" t="s">
        <v>120</v>
      </c>
      <c r="O1987" s="120">
        <v>1</v>
      </c>
      <c r="P1987" s="155" t="s">
        <v>249</v>
      </c>
      <c r="Q1987" s="155" t="s">
        <v>1250</v>
      </c>
      <c r="R1987" s="155">
        <v>0</v>
      </c>
      <c r="S1987" s="156">
        <v>0</v>
      </c>
      <c r="T1987" s="156" t="s">
        <v>1702</v>
      </c>
      <c r="U1987" s="156" t="s">
        <v>1575</v>
      </c>
      <c r="V1987" s="157">
        <v>0</v>
      </c>
      <c r="W1987" s="158">
        <v>54</v>
      </c>
      <c r="X1987" s="159">
        <v>1</v>
      </c>
      <c r="Y1987" s="160">
        <v>1</v>
      </c>
      <c r="Z1987" s="161">
        <f t="shared" si="538"/>
        <v>21.352499999999999</v>
      </c>
      <c r="AA1987" s="155">
        <v>0</v>
      </c>
      <c r="AB1987" s="162" t="s">
        <v>80</v>
      </c>
      <c r="AC1987" s="163" t="s">
        <v>56</v>
      </c>
      <c r="AD1987" s="164" t="s">
        <v>56</v>
      </c>
      <c r="AE1987" s="163" t="s">
        <v>56</v>
      </c>
      <c r="AF1987" s="164">
        <f t="shared" si="539"/>
        <v>640.57499999999993</v>
      </c>
      <c r="AG1987" s="165">
        <f t="shared" si="540"/>
        <v>76868.999999999985</v>
      </c>
      <c r="AH1987" s="166" t="s">
        <v>113</v>
      </c>
      <c r="AI1987" s="167"/>
      <c r="AJ1987" s="168"/>
      <c r="AK1987" s="169"/>
      <c r="AL1987" s="170"/>
      <c r="AM1987" s="171"/>
      <c r="AN1987" s="172"/>
      <c r="AO1987" s="173">
        <f t="shared" si="541"/>
        <v>0</v>
      </c>
      <c r="AP1987" s="174" t="s">
        <v>82</v>
      </c>
      <c r="AQ1987" s="175" t="str" cm="1">
        <f t="array" ref="AQ1987">_xlfn.IFS(OR($G1987="公衆街路灯A",$G1987="定額電灯"),$G1987&amp;AP1987,COUNTIF(G1987,"*従量電灯*"),G1987,1,"-")</f>
        <v>従量電灯</v>
      </c>
      <c r="AR1987" s="176" t="str" cm="1">
        <f t="array" ref="AR1987">_xlfn.IFS($AN1987=0,"-",OR($AH1987="対象外",$AH1987="-"),"-",OR($G1987="公衆街路灯A",$G1987="定額電灯"),_xlfn.XLOOKUP($AQ1987,削除禁止_電灯料金!$B:$B,削除禁止_電灯料金!$E:$E,0),1,"-")</f>
        <v>-</v>
      </c>
      <c r="AS1987" s="177" t="str" cm="1">
        <f t="array" ref="AS1987">_xlfn.IFS($AR1987="-","-",OR($G1987="公衆街路灯A",$G1987="定額電灯"),_xlfn.XLOOKUP(AQ1987,削除禁止_電灯料金!$B:$B,削除禁止_電灯料金!$D:$D,0),1,"-")</f>
        <v>-</v>
      </c>
      <c r="AT1987" s="176">
        <f>IFERROR(IF(OR($G1987="公衆街路灯A",$G1987="定額電灯"),"-",ROUND((_xlfn.XLOOKUP($AQ1987,削除禁止_電灯料金!$B:$B,削除禁止_電灯料金!$E:$E)*AM1987/1000*$K1987*$L1987/12),2)),"-")</f>
        <v>0</v>
      </c>
      <c r="AU1987" s="177">
        <f>IFERROR(IF(OR($G1987="公衆街路灯A",$G1987="定額電灯"),"-",ROUND((AM1987/1000*$K1987*$L1987/12)*_xlfn.XLOOKUP($A1987,削除禁止_電灯料金!K:K,削除禁止_電灯料金!M:M,"-"),2)),"-")</f>
        <v>0</v>
      </c>
      <c r="AV1987" s="178">
        <f>IFERROR(IF(OR($G1987="公衆街路灯A",$G1987="定額電灯"),ROUND((((AR1987+AS1987)*AN1987))*12*_xlfn.XLOOKUP($A1987,削除禁止_電灯料金!K:K,削除禁止_電灯料金!N:N),0),ROUND((AT1987+AU1987)*AN1987*12*_xlfn.XLOOKUP($A1987,削除禁止_電灯料金!K:K,削除禁止_電灯料金!N:N),0)),0)</f>
        <v>0</v>
      </c>
      <c r="AW1987" s="145"/>
    </row>
    <row r="1988" spans="1:49" ht="72.75" customHeight="1">
      <c r="A1988" s="1">
        <v>43</v>
      </c>
      <c r="B1988" s="319" t="s">
        <v>1866</v>
      </c>
      <c r="C1988" s="359"/>
      <c r="D1988" s="146" t="s">
        <v>1868</v>
      </c>
      <c r="E1988" s="147" t="s">
        <v>71</v>
      </c>
      <c r="F1988" s="148" t="s">
        <v>1895</v>
      </c>
      <c r="G1988" s="148" t="s">
        <v>73</v>
      </c>
      <c r="H1988" s="149"/>
      <c r="I1988" s="150"/>
      <c r="J1988" s="151"/>
      <c r="K1988" s="213">
        <v>13</v>
      </c>
      <c r="L1988" s="214">
        <v>365</v>
      </c>
      <c r="M1988" s="154" t="s">
        <v>1875</v>
      </c>
      <c r="N1988" s="119" t="s">
        <v>120</v>
      </c>
      <c r="O1988" s="120">
        <v>1</v>
      </c>
      <c r="P1988" s="155" t="s">
        <v>249</v>
      </c>
      <c r="Q1988" s="155" t="s">
        <v>1250</v>
      </c>
      <c r="R1988" s="155">
        <v>0</v>
      </c>
      <c r="S1988" s="156">
        <v>0</v>
      </c>
      <c r="T1988" s="156" t="s">
        <v>1704</v>
      </c>
      <c r="U1988" s="156">
        <v>0</v>
      </c>
      <c r="V1988" s="157">
        <v>0</v>
      </c>
      <c r="W1988" s="158">
        <v>54</v>
      </c>
      <c r="X1988" s="159">
        <v>1</v>
      </c>
      <c r="Y1988" s="160">
        <v>1</v>
      </c>
      <c r="Z1988" s="161">
        <f t="shared" si="538"/>
        <v>21.352499999999999</v>
      </c>
      <c r="AA1988" s="155">
        <v>0</v>
      </c>
      <c r="AB1988" s="162" t="s">
        <v>80</v>
      </c>
      <c r="AC1988" s="163" t="s">
        <v>56</v>
      </c>
      <c r="AD1988" s="164" t="s">
        <v>56</v>
      </c>
      <c r="AE1988" s="163" t="s">
        <v>56</v>
      </c>
      <c r="AF1988" s="164">
        <f t="shared" si="539"/>
        <v>640.57499999999993</v>
      </c>
      <c r="AG1988" s="165">
        <f t="shared" si="540"/>
        <v>76868.999999999985</v>
      </c>
      <c r="AH1988" s="166" t="s">
        <v>113</v>
      </c>
      <c r="AI1988" s="167"/>
      <c r="AJ1988" s="168"/>
      <c r="AK1988" s="169"/>
      <c r="AL1988" s="170"/>
      <c r="AM1988" s="171"/>
      <c r="AN1988" s="172"/>
      <c r="AO1988" s="173">
        <f t="shared" si="541"/>
        <v>0</v>
      </c>
      <c r="AP1988" s="174" t="s">
        <v>82</v>
      </c>
      <c r="AQ1988" s="175" t="str" cm="1">
        <f t="array" ref="AQ1988">_xlfn.IFS(OR($G1988="公衆街路灯A",$G1988="定額電灯"),$G1988&amp;AP1988,COUNTIF(G1988,"*従量電灯*"),G1988,1,"-")</f>
        <v>従量電灯</v>
      </c>
      <c r="AR1988" s="176" t="str" cm="1">
        <f t="array" ref="AR1988">_xlfn.IFS($AN1988=0,"-",OR($AH1988="対象外",$AH1988="-"),"-",OR($G1988="公衆街路灯A",$G1988="定額電灯"),_xlfn.XLOOKUP($AQ1988,削除禁止_電灯料金!$B:$B,削除禁止_電灯料金!$E:$E,0),1,"-")</f>
        <v>-</v>
      </c>
      <c r="AS1988" s="177" t="str" cm="1">
        <f t="array" ref="AS1988">_xlfn.IFS($AR1988="-","-",OR($G1988="公衆街路灯A",$G1988="定額電灯"),_xlfn.XLOOKUP(AQ1988,削除禁止_電灯料金!$B:$B,削除禁止_電灯料金!$D:$D,0),1,"-")</f>
        <v>-</v>
      </c>
      <c r="AT1988" s="176">
        <f>IFERROR(IF(OR($G1988="公衆街路灯A",$G1988="定額電灯"),"-",ROUND((_xlfn.XLOOKUP($AQ1988,削除禁止_電灯料金!$B:$B,削除禁止_電灯料金!$E:$E)*AM1988/1000*$K1988*$L1988/12),2)),"-")</f>
        <v>0</v>
      </c>
      <c r="AU1988" s="177">
        <f>IFERROR(IF(OR($G1988="公衆街路灯A",$G1988="定額電灯"),"-",ROUND((AM1988/1000*$K1988*$L1988/12)*_xlfn.XLOOKUP($A1988,削除禁止_電灯料金!K:K,削除禁止_電灯料金!M:M,"-"),2)),"-")</f>
        <v>0</v>
      </c>
      <c r="AV1988" s="178">
        <f>IFERROR(IF(OR($G1988="公衆街路灯A",$G1988="定額電灯"),ROUND((((AR1988+AS1988)*AN1988))*12*_xlfn.XLOOKUP($A1988,削除禁止_電灯料金!K:K,削除禁止_電灯料金!N:N),0),ROUND((AT1988+AU1988)*AN1988*12*_xlfn.XLOOKUP($A1988,削除禁止_電灯料金!K:K,削除禁止_電灯料金!N:N),0)),0)</f>
        <v>0</v>
      </c>
      <c r="AW1988" s="145"/>
    </row>
    <row r="1989" spans="1:49" ht="72.75" customHeight="1">
      <c r="A1989" s="1">
        <v>43</v>
      </c>
      <c r="B1989" s="319" t="s">
        <v>1866</v>
      </c>
      <c r="C1989" s="358"/>
      <c r="D1989" s="146" t="s">
        <v>1868</v>
      </c>
      <c r="E1989" s="147" t="s">
        <v>71</v>
      </c>
      <c r="F1989" s="148" t="s">
        <v>1896</v>
      </c>
      <c r="G1989" s="148" t="s">
        <v>73</v>
      </c>
      <c r="H1989" s="149"/>
      <c r="I1989" s="150"/>
      <c r="J1989" s="151"/>
      <c r="K1989" s="213">
        <v>13</v>
      </c>
      <c r="L1989" s="214">
        <v>365</v>
      </c>
      <c r="M1989" s="154" t="s">
        <v>1897</v>
      </c>
      <c r="N1989" s="119" t="s">
        <v>120</v>
      </c>
      <c r="O1989" s="120">
        <v>1</v>
      </c>
      <c r="P1989" s="155" t="s">
        <v>249</v>
      </c>
      <c r="Q1989" s="155" t="s">
        <v>1250</v>
      </c>
      <c r="R1989" s="155">
        <v>0</v>
      </c>
      <c r="S1989" s="156">
        <v>0</v>
      </c>
      <c r="T1989" s="156" t="s">
        <v>1702</v>
      </c>
      <c r="U1989" s="156" t="s">
        <v>442</v>
      </c>
      <c r="V1989" s="157">
        <v>0</v>
      </c>
      <c r="W1989" s="158">
        <v>54</v>
      </c>
      <c r="X1989" s="159">
        <v>1</v>
      </c>
      <c r="Y1989" s="160">
        <v>1</v>
      </c>
      <c r="Z1989" s="161">
        <f t="shared" si="538"/>
        <v>21.352499999999999</v>
      </c>
      <c r="AA1989" s="155">
        <v>0</v>
      </c>
      <c r="AB1989" s="162" t="s">
        <v>80</v>
      </c>
      <c r="AC1989" s="163" t="s">
        <v>56</v>
      </c>
      <c r="AD1989" s="164" t="s">
        <v>56</v>
      </c>
      <c r="AE1989" s="163" t="s">
        <v>56</v>
      </c>
      <c r="AF1989" s="164">
        <f t="shared" si="539"/>
        <v>640.57499999999993</v>
      </c>
      <c r="AG1989" s="165">
        <f t="shared" si="540"/>
        <v>76868.999999999985</v>
      </c>
      <c r="AH1989" s="166" t="s">
        <v>113</v>
      </c>
      <c r="AI1989" s="167"/>
      <c r="AJ1989" s="168"/>
      <c r="AK1989" s="169"/>
      <c r="AL1989" s="170"/>
      <c r="AM1989" s="171"/>
      <c r="AN1989" s="172"/>
      <c r="AO1989" s="173">
        <f t="shared" si="541"/>
        <v>0</v>
      </c>
      <c r="AP1989" s="174" t="s">
        <v>82</v>
      </c>
      <c r="AQ1989" s="175" t="str" cm="1">
        <f t="array" ref="AQ1989">_xlfn.IFS(OR($G1989="公衆街路灯A",$G1989="定額電灯"),$G1989&amp;AP1989,COUNTIF(G1989,"*従量電灯*"),G1989,1,"-")</f>
        <v>従量電灯</v>
      </c>
      <c r="AR1989" s="176" t="str" cm="1">
        <f t="array" ref="AR1989">_xlfn.IFS($AN1989=0,"-",OR($AH1989="対象外",$AH1989="-"),"-",OR($G1989="公衆街路灯A",$G1989="定額電灯"),_xlfn.XLOOKUP($AQ1989,削除禁止_電灯料金!$B:$B,削除禁止_電灯料金!$E:$E,0),1,"-")</f>
        <v>-</v>
      </c>
      <c r="AS1989" s="177" t="str" cm="1">
        <f t="array" ref="AS1989">_xlfn.IFS($AR1989="-","-",OR($G1989="公衆街路灯A",$G1989="定額電灯"),_xlfn.XLOOKUP(AQ1989,削除禁止_電灯料金!$B:$B,削除禁止_電灯料金!$D:$D,0),1,"-")</f>
        <v>-</v>
      </c>
      <c r="AT1989" s="176">
        <f>IFERROR(IF(OR($G1989="公衆街路灯A",$G1989="定額電灯"),"-",ROUND((_xlfn.XLOOKUP($AQ1989,削除禁止_電灯料金!$B:$B,削除禁止_電灯料金!$E:$E)*AM1989/1000*$K1989*$L1989/12),2)),"-")</f>
        <v>0</v>
      </c>
      <c r="AU1989" s="177">
        <f>IFERROR(IF(OR($G1989="公衆街路灯A",$G1989="定額電灯"),"-",ROUND((AM1989/1000*$K1989*$L1989/12)*_xlfn.XLOOKUP($A1989,削除禁止_電灯料金!K:K,削除禁止_電灯料金!M:M,"-"),2)),"-")</f>
        <v>0</v>
      </c>
      <c r="AV1989" s="178">
        <f>IFERROR(IF(OR($G1989="公衆街路灯A",$G1989="定額電灯"),ROUND((((AR1989+AS1989)*AN1989))*12*_xlfn.XLOOKUP($A1989,削除禁止_電灯料金!K:K,削除禁止_電灯料金!N:N),0),ROUND((AT1989+AU1989)*AN1989*12*_xlfn.XLOOKUP($A1989,削除禁止_電灯料金!K:K,削除禁止_電灯料金!N:N),0)),0)</f>
        <v>0</v>
      </c>
      <c r="AW1989" s="145"/>
    </row>
    <row r="1990" spans="1:49" ht="72.75" customHeight="1">
      <c r="A1990" s="1">
        <v>43</v>
      </c>
      <c r="B1990" s="319" t="s">
        <v>1866</v>
      </c>
      <c r="C1990" s="359"/>
      <c r="D1990" s="146" t="s">
        <v>1868</v>
      </c>
      <c r="E1990" s="147" t="s">
        <v>71</v>
      </c>
      <c r="F1990" s="148" t="s">
        <v>1898</v>
      </c>
      <c r="G1990" s="148" t="s">
        <v>73</v>
      </c>
      <c r="H1990" s="149"/>
      <c r="I1990" s="150"/>
      <c r="J1990" s="151"/>
      <c r="K1990" s="213">
        <v>13</v>
      </c>
      <c r="L1990" s="214">
        <v>365</v>
      </c>
      <c r="M1990" s="154" t="s">
        <v>1897</v>
      </c>
      <c r="N1990" s="119" t="s">
        <v>120</v>
      </c>
      <c r="O1990" s="120">
        <v>1</v>
      </c>
      <c r="P1990" s="155" t="s">
        <v>249</v>
      </c>
      <c r="Q1990" s="155" t="s">
        <v>1250</v>
      </c>
      <c r="R1990" s="155">
        <v>0</v>
      </c>
      <c r="S1990" s="156">
        <v>0</v>
      </c>
      <c r="T1990" s="156" t="s">
        <v>1702</v>
      </c>
      <c r="U1990" s="156" t="s">
        <v>442</v>
      </c>
      <c r="V1990" s="157">
        <v>0</v>
      </c>
      <c r="W1990" s="158">
        <v>54</v>
      </c>
      <c r="X1990" s="159">
        <v>1</v>
      </c>
      <c r="Y1990" s="160">
        <v>1</v>
      </c>
      <c r="Z1990" s="161">
        <f t="shared" si="538"/>
        <v>21.352499999999999</v>
      </c>
      <c r="AA1990" s="155">
        <v>0</v>
      </c>
      <c r="AB1990" s="162" t="s">
        <v>80</v>
      </c>
      <c r="AC1990" s="163" t="s">
        <v>56</v>
      </c>
      <c r="AD1990" s="164" t="s">
        <v>56</v>
      </c>
      <c r="AE1990" s="163" t="s">
        <v>56</v>
      </c>
      <c r="AF1990" s="164">
        <f t="shared" si="539"/>
        <v>640.57499999999993</v>
      </c>
      <c r="AG1990" s="165">
        <f t="shared" si="540"/>
        <v>76868.999999999985</v>
      </c>
      <c r="AH1990" s="166" t="s">
        <v>113</v>
      </c>
      <c r="AI1990" s="167"/>
      <c r="AJ1990" s="168"/>
      <c r="AK1990" s="169"/>
      <c r="AL1990" s="170"/>
      <c r="AM1990" s="171"/>
      <c r="AN1990" s="172"/>
      <c r="AO1990" s="173">
        <f t="shared" si="541"/>
        <v>0</v>
      </c>
      <c r="AP1990" s="174" t="s">
        <v>82</v>
      </c>
      <c r="AQ1990" s="175" t="str" cm="1">
        <f t="array" ref="AQ1990">_xlfn.IFS(OR($G1990="公衆街路灯A",$G1990="定額電灯"),$G1990&amp;AP1990,COUNTIF(G1990,"*従量電灯*"),G1990,1,"-")</f>
        <v>従量電灯</v>
      </c>
      <c r="AR1990" s="176" t="str" cm="1">
        <f t="array" ref="AR1990">_xlfn.IFS($AN1990=0,"-",OR($AH1990="対象外",$AH1990="-"),"-",OR($G1990="公衆街路灯A",$G1990="定額電灯"),_xlfn.XLOOKUP($AQ1990,削除禁止_電灯料金!$B:$B,削除禁止_電灯料金!$E:$E,0),1,"-")</f>
        <v>-</v>
      </c>
      <c r="AS1990" s="177" t="str" cm="1">
        <f t="array" ref="AS1990">_xlfn.IFS($AR1990="-","-",OR($G1990="公衆街路灯A",$G1990="定額電灯"),_xlfn.XLOOKUP(AQ1990,削除禁止_電灯料金!$B:$B,削除禁止_電灯料金!$D:$D,0),1,"-")</f>
        <v>-</v>
      </c>
      <c r="AT1990" s="176">
        <f>IFERROR(IF(OR($G1990="公衆街路灯A",$G1990="定額電灯"),"-",ROUND((_xlfn.XLOOKUP($AQ1990,削除禁止_電灯料金!$B:$B,削除禁止_電灯料金!$E:$E)*AM1990/1000*$K1990*$L1990/12),2)),"-")</f>
        <v>0</v>
      </c>
      <c r="AU1990" s="177">
        <f>IFERROR(IF(OR($G1990="公衆街路灯A",$G1990="定額電灯"),"-",ROUND((AM1990/1000*$K1990*$L1990/12)*_xlfn.XLOOKUP($A1990,削除禁止_電灯料金!K:K,削除禁止_電灯料金!M:M,"-"),2)),"-")</f>
        <v>0</v>
      </c>
      <c r="AV1990" s="178">
        <f>IFERROR(IF(OR($G1990="公衆街路灯A",$G1990="定額電灯"),ROUND((((AR1990+AS1990)*AN1990))*12*_xlfn.XLOOKUP($A1990,削除禁止_電灯料金!K:K,削除禁止_電灯料金!N:N),0),ROUND((AT1990+AU1990)*AN1990*12*_xlfn.XLOOKUP($A1990,削除禁止_電灯料金!K:K,削除禁止_電灯料金!N:N),0)),0)</f>
        <v>0</v>
      </c>
      <c r="AW1990" s="145"/>
    </row>
    <row r="1991" spans="1:49" ht="72.75" customHeight="1">
      <c r="A1991" s="1">
        <v>43</v>
      </c>
      <c r="B1991" s="319" t="s">
        <v>1866</v>
      </c>
      <c r="C1991" s="358"/>
      <c r="D1991" s="146" t="s">
        <v>1868</v>
      </c>
      <c r="E1991" s="147" t="s">
        <v>71</v>
      </c>
      <c r="F1991" s="148" t="s">
        <v>1899</v>
      </c>
      <c r="G1991" s="148" t="s">
        <v>73</v>
      </c>
      <c r="H1991" s="149"/>
      <c r="I1991" s="150"/>
      <c r="J1991" s="151"/>
      <c r="K1991" s="213">
        <v>13</v>
      </c>
      <c r="L1991" s="214">
        <v>365</v>
      </c>
      <c r="M1991" s="154" t="s">
        <v>1897</v>
      </c>
      <c r="N1991" s="119" t="s">
        <v>120</v>
      </c>
      <c r="O1991" s="120">
        <v>1</v>
      </c>
      <c r="P1991" s="155" t="s">
        <v>249</v>
      </c>
      <c r="Q1991" s="155" t="s">
        <v>1250</v>
      </c>
      <c r="R1991" s="155">
        <v>0</v>
      </c>
      <c r="S1991" s="156">
        <v>0</v>
      </c>
      <c r="T1991" s="156" t="s">
        <v>1702</v>
      </c>
      <c r="U1991" s="156" t="s">
        <v>442</v>
      </c>
      <c r="V1991" s="157">
        <v>0</v>
      </c>
      <c r="W1991" s="158">
        <v>54</v>
      </c>
      <c r="X1991" s="159">
        <v>1</v>
      </c>
      <c r="Y1991" s="160">
        <v>1</v>
      </c>
      <c r="Z1991" s="161">
        <f t="shared" si="538"/>
        <v>21.352499999999999</v>
      </c>
      <c r="AA1991" s="155">
        <v>0</v>
      </c>
      <c r="AB1991" s="162" t="s">
        <v>80</v>
      </c>
      <c r="AC1991" s="163" t="s">
        <v>56</v>
      </c>
      <c r="AD1991" s="164" t="s">
        <v>56</v>
      </c>
      <c r="AE1991" s="163" t="s">
        <v>56</v>
      </c>
      <c r="AF1991" s="164">
        <f t="shared" si="539"/>
        <v>640.57499999999993</v>
      </c>
      <c r="AG1991" s="165">
        <f t="shared" si="540"/>
        <v>76868.999999999985</v>
      </c>
      <c r="AH1991" s="166" t="s">
        <v>113</v>
      </c>
      <c r="AI1991" s="167"/>
      <c r="AJ1991" s="168"/>
      <c r="AK1991" s="169"/>
      <c r="AL1991" s="170"/>
      <c r="AM1991" s="171"/>
      <c r="AN1991" s="172"/>
      <c r="AO1991" s="173">
        <f t="shared" si="541"/>
        <v>0</v>
      </c>
      <c r="AP1991" s="174" t="s">
        <v>82</v>
      </c>
      <c r="AQ1991" s="175" t="str" cm="1">
        <f t="array" ref="AQ1991">_xlfn.IFS(OR($G1991="公衆街路灯A",$G1991="定額電灯"),$G1991&amp;AP1991,COUNTIF(G1991,"*従量電灯*"),G1991,1,"-")</f>
        <v>従量電灯</v>
      </c>
      <c r="AR1991" s="176" t="str" cm="1">
        <f t="array" ref="AR1991">_xlfn.IFS($AN1991=0,"-",OR($AH1991="対象外",$AH1991="-"),"-",OR($G1991="公衆街路灯A",$G1991="定額電灯"),_xlfn.XLOOKUP($AQ1991,削除禁止_電灯料金!$B:$B,削除禁止_電灯料金!$E:$E,0),1,"-")</f>
        <v>-</v>
      </c>
      <c r="AS1991" s="177" t="str" cm="1">
        <f t="array" ref="AS1991">_xlfn.IFS($AR1991="-","-",OR($G1991="公衆街路灯A",$G1991="定額電灯"),_xlfn.XLOOKUP(AQ1991,削除禁止_電灯料金!$B:$B,削除禁止_電灯料金!$D:$D,0),1,"-")</f>
        <v>-</v>
      </c>
      <c r="AT1991" s="176">
        <f>IFERROR(IF(OR($G1991="公衆街路灯A",$G1991="定額電灯"),"-",ROUND((_xlfn.XLOOKUP($AQ1991,削除禁止_電灯料金!$B:$B,削除禁止_電灯料金!$E:$E)*AM1991/1000*$K1991*$L1991/12),2)),"-")</f>
        <v>0</v>
      </c>
      <c r="AU1991" s="177">
        <f>IFERROR(IF(OR($G1991="公衆街路灯A",$G1991="定額電灯"),"-",ROUND((AM1991/1000*$K1991*$L1991/12)*_xlfn.XLOOKUP($A1991,削除禁止_電灯料金!K:K,削除禁止_電灯料金!M:M,"-"),2)),"-")</f>
        <v>0</v>
      </c>
      <c r="AV1991" s="178">
        <f>IFERROR(IF(OR($G1991="公衆街路灯A",$G1991="定額電灯"),ROUND((((AR1991+AS1991)*AN1991))*12*_xlfn.XLOOKUP($A1991,削除禁止_電灯料金!K:K,削除禁止_電灯料金!N:N),0),ROUND((AT1991+AU1991)*AN1991*12*_xlfn.XLOOKUP($A1991,削除禁止_電灯料金!K:K,削除禁止_電灯料金!N:N),0)),0)</f>
        <v>0</v>
      </c>
      <c r="AW1991" s="145"/>
    </row>
    <row r="1992" spans="1:49" ht="72.75" customHeight="1">
      <c r="A1992" s="1">
        <v>43</v>
      </c>
      <c r="B1992" s="319" t="s">
        <v>1866</v>
      </c>
      <c r="C1992" s="358"/>
      <c r="D1992" s="146" t="s">
        <v>1868</v>
      </c>
      <c r="E1992" s="147" t="s">
        <v>71</v>
      </c>
      <c r="F1992" s="148" t="s">
        <v>1900</v>
      </c>
      <c r="G1992" s="148" t="s">
        <v>73</v>
      </c>
      <c r="H1992" s="149"/>
      <c r="I1992" s="150"/>
      <c r="J1992" s="151"/>
      <c r="K1992" s="213">
        <v>13</v>
      </c>
      <c r="L1992" s="214">
        <v>365</v>
      </c>
      <c r="M1992" s="154" t="s">
        <v>1892</v>
      </c>
      <c r="N1992" s="119" t="s">
        <v>120</v>
      </c>
      <c r="O1992" s="120">
        <v>1</v>
      </c>
      <c r="P1992" s="155" t="s">
        <v>249</v>
      </c>
      <c r="Q1992" s="155" t="s">
        <v>1250</v>
      </c>
      <c r="R1992" s="155">
        <v>0</v>
      </c>
      <c r="S1992" s="156">
        <v>0</v>
      </c>
      <c r="T1992" s="156" t="s">
        <v>1702</v>
      </c>
      <c r="U1992" s="156" t="s">
        <v>442</v>
      </c>
      <c r="V1992" s="157">
        <v>0</v>
      </c>
      <c r="W1992" s="158">
        <v>54</v>
      </c>
      <c r="X1992" s="159">
        <v>1</v>
      </c>
      <c r="Y1992" s="160">
        <v>1</v>
      </c>
      <c r="Z1992" s="161">
        <f t="shared" si="538"/>
        <v>21.352499999999999</v>
      </c>
      <c r="AA1992" s="155">
        <v>0</v>
      </c>
      <c r="AB1992" s="162" t="s">
        <v>80</v>
      </c>
      <c r="AC1992" s="163" t="s">
        <v>56</v>
      </c>
      <c r="AD1992" s="164" t="s">
        <v>56</v>
      </c>
      <c r="AE1992" s="163" t="s">
        <v>56</v>
      </c>
      <c r="AF1992" s="164">
        <f t="shared" si="539"/>
        <v>640.57499999999993</v>
      </c>
      <c r="AG1992" s="165">
        <f t="shared" si="540"/>
        <v>76868.999999999985</v>
      </c>
      <c r="AH1992" s="166" t="s">
        <v>113</v>
      </c>
      <c r="AI1992" s="167"/>
      <c r="AJ1992" s="168"/>
      <c r="AK1992" s="169"/>
      <c r="AL1992" s="170"/>
      <c r="AM1992" s="171"/>
      <c r="AN1992" s="172"/>
      <c r="AO1992" s="173">
        <f t="shared" si="541"/>
        <v>0</v>
      </c>
      <c r="AP1992" s="174" t="s">
        <v>82</v>
      </c>
      <c r="AQ1992" s="175" t="str" cm="1">
        <f t="array" ref="AQ1992">_xlfn.IFS(OR($G1992="公衆街路灯A",$G1992="定額電灯"),$G1992&amp;AP1992,COUNTIF(G1992,"*従量電灯*"),G1992,1,"-")</f>
        <v>従量電灯</v>
      </c>
      <c r="AR1992" s="176" t="str" cm="1">
        <f t="array" ref="AR1992">_xlfn.IFS($AN1992=0,"-",OR($AH1992="対象外",$AH1992="-"),"-",OR($G1992="公衆街路灯A",$G1992="定額電灯"),_xlfn.XLOOKUP($AQ1992,削除禁止_電灯料金!$B:$B,削除禁止_電灯料金!$E:$E,0),1,"-")</f>
        <v>-</v>
      </c>
      <c r="AS1992" s="177" t="str" cm="1">
        <f t="array" ref="AS1992">_xlfn.IFS($AR1992="-","-",OR($G1992="公衆街路灯A",$G1992="定額電灯"),_xlfn.XLOOKUP(AQ1992,削除禁止_電灯料金!$B:$B,削除禁止_電灯料金!$D:$D,0),1,"-")</f>
        <v>-</v>
      </c>
      <c r="AT1992" s="176">
        <f>IFERROR(IF(OR($G1992="公衆街路灯A",$G1992="定額電灯"),"-",ROUND((_xlfn.XLOOKUP($AQ1992,削除禁止_電灯料金!$B:$B,削除禁止_電灯料金!$E:$E)*AM1992/1000*$K1992*$L1992/12),2)),"-")</f>
        <v>0</v>
      </c>
      <c r="AU1992" s="177">
        <f>IFERROR(IF(OR($G1992="公衆街路灯A",$G1992="定額電灯"),"-",ROUND((AM1992/1000*$K1992*$L1992/12)*_xlfn.XLOOKUP($A1992,削除禁止_電灯料金!K:K,削除禁止_電灯料金!M:M,"-"),2)),"-")</f>
        <v>0</v>
      </c>
      <c r="AV1992" s="178">
        <f>IFERROR(IF(OR($G1992="公衆街路灯A",$G1992="定額電灯"),ROUND((((AR1992+AS1992)*AN1992))*12*_xlfn.XLOOKUP($A1992,削除禁止_電灯料金!K:K,削除禁止_電灯料金!N:N),0),ROUND((AT1992+AU1992)*AN1992*12*_xlfn.XLOOKUP($A1992,削除禁止_電灯料金!K:K,削除禁止_電灯料金!N:N),0)),0)</f>
        <v>0</v>
      </c>
      <c r="AW1992" s="145"/>
    </row>
    <row r="1993" spans="1:49" ht="72.75" customHeight="1">
      <c r="A1993" s="1">
        <v>43</v>
      </c>
      <c r="B1993" s="319" t="s">
        <v>1866</v>
      </c>
      <c r="C1993" s="358"/>
      <c r="D1993" s="146" t="s">
        <v>1868</v>
      </c>
      <c r="E1993" s="147" t="s">
        <v>71</v>
      </c>
      <c r="F1993" s="148" t="s">
        <v>1901</v>
      </c>
      <c r="G1993" s="148" t="s">
        <v>73</v>
      </c>
      <c r="H1993" s="149"/>
      <c r="I1993" s="150"/>
      <c r="J1993" s="151"/>
      <c r="K1993" s="213">
        <v>13</v>
      </c>
      <c r="L1993" s="214">
        <v>365</v>
      </c>
      <c r="M1993" s="154" t="s">
        <v>1792</v>
      </c>
      <c r="N1993" s="119" t="s">
        <v>120</v>
      </c>
      <c r="O1993" s="120">
        <v>1</v>
      </c>
      <c r="P1993" s="155" t="s">
        <v>249</v>
      </c>
      <c r="Q1993" s="155" t="s">
        <v>1250</v>
      </c>
      <c r="R1993" s="155">
        <v>0</v>
      </c>
      <c r="S1993" s="156">
        <v>0</v>
      </c>
      <c r="T1993" s="156" t="s">
        <v>1702</v>
      </c>
      <c r="U1993" s="156" t="s">
        <v>1575</v>
      </c>
      <c r="V1993" s="157">
        <v>0</v>
      </c>
      <c r="W1993" s="158">
        <v>54</v>
      </c>
      <c r="X1993" s="159">
        <v>1</v>
      </c>
      <c r="Y1993" s="160">
        <v>1</v>
      </c>
      <c r="Z1993" s="161">
        <f t="shared" si="538"/>
        <v>21.352499999999999</v>
      </c>
      <c r="AA1993" s="155">
        <v>0</v>
      </c>
      <c r="AB1993" s="162" t="s">
        <v>80</v>
      </c>
      <c r="AC1993" s="163" t="s">
        <v>56</v>
      </c>
      <c r="AD1993" s="164" t="s">
        <v>56</v>
      </c>
      <c r="AE1993" s="163" t="s">
        <v>56</v>
      </c>
      <c r="AF1993" s="164">
        <f t="shared" si="539"/>
        <v>640.57499999999993</v>
      </c>
      <c r="AG1993" s="165">
        <f t="shared" si="540"/>
        <v>76868.999999999985</v>
      </c>
      <c r="AH1993" s="166" t="s">
        <v>113</v>
      </c>
      <c r="AI1993" s="167"/>
      <c r="AJ1993" s="168"/>
      <c r="AK1993" s="169"/>
      <c r="AL1993" s="170"/>
      <c r="AM1993" s="171"/>
      <c r="AN1993" s="172"/>
      <c r="AO1993" s="173">
        <f t="shared" si="541"/>
        <v>0</v>
      </c>
      <c r="AP1993" s="174" t="s">
        <v>82</v>
      </c>
      <c r="AQ1993" s="175" t="str" cm="1">
        <f t="array" ref="AQ1993">_xlfn.IFS(OR($G1993="公衆街路灯A",$G1993="定額電灯"),$G1993&amp;AP1993,COUNTIF(G1993,"*従量電灯*"),G1993,1,"-")</f>
        <v>従量電灯</v>
      </c>
      <c r="AR1993" s="176" t="str" cm="1">
        <f t="array" ref="AR1993">_xlfn.IFS($AN1993=0,"-",OR($AH1993="対象外",$AH1993="-"),"-",OR($G1993="公衆街路灯A",$G1993="定額電灯"),_xlfn.XLOOKUP($AQ1993,削除禁止_電灯料金!$B:$B,削除禁止_電灯料金!$E:$E,0),1,"-")</f>
        <v>-</v>
      </c>
      <c r="AS1993" s="177" t="str" cm="1">
        <f t="array" ref="AS1993">_xlfn.IFS($AR1993="-","-",OR($G1993="公衆街路灯A",$G1993="定額電灯"),_xlfn.XLOOKUP(AQ1993,削除禁止_電灯料金!$B:$B,削除禁止_電灯料金!$D:$D,0),1,"-")</f>
        <v>-</v>
      </c>
      <c r="AT1993" s="176">
        <f>IFERROR(IF(OR($G1993="公衆街路灯A",$G1993="定額電灯"),"-",ROUND((_xlfn.XLOOKUP($AQ1993,削除禁止_電灯料金!$B:$B,削除禁止_電灯料金!$E:$E)*AM1993/1000*$K1993*$L1993/12),2)),"-")</f>
        <v>0</v>
      </c>
      <c r="AU1993" s="177">
        <f>IFERROR(IF(OR($G1993="公衆街路灯A",$G1993="定額電灯"),"-",ROUND((AM1993/1000*$K1993*$L1993/12)*_xlfn.XLOOKUP($A1993,削除禁止_電灯料金!K:K,削除禁止_電灯料金!M:M,"-"),2)),"-")</f>
        <v>0</v>
      </c>
      <c r="AV1993" s="178">
        <f>IFERROR(IF(OR($G1993="公衆街路灯A",$G1993="定額電灯"),ROUND((((AR1993+AS1993)*AN1993))*12*_xlfn.XLOOKUP($A1993,削除禁止_電灯料金!K:K,削除禁止_電灯料金!N:N),0),ROUND((AT1993+AU1993)*AN1993*12*_xlfn.XLOOKUP($A1993,削除禁止_電灯料金!K:K,削除禁止_電灯料金!N:N),0)),0)</f>
        <v>0</v>
      </c>
      <c r="AW1993" s="145"/>
    </row>
    <row r="1994" spans="1:49" ht="72.75" customHeight="1">
      <c r="A1994" s="1">
        <v>43</v>
      </c>
      <c r="B1994" s="319" t="s">
        <v>1866</v>
      </c>
      <c r="C1994" s="359"/>
      <c r="D1994" s="146" t="s">
        <v>1868</v>
      </c>
      <c r="E1994" s="147" t="s">
        <v>71</v>
      </c>
      <c r="F1994" s="148" t="s">
        <v>1902</v>
      </c>
      <c r="G1994" s="148" t="s">
        <v>73</v>
      </c>
      <c r="H1994" s="149"/>
      <c r="I1994" s="150"/>
      <c r="J1994" s="151"/>
      <c r="K1994" s="213">
        <v>13</v>
      </c>
      <c r="L1994" s="214">
        <v>365</v>
      </c>
      <c r="M1994" s="154" t="s">
        <v>1897</v>
      </c>
      <c r="N1994" s="119" t="s">
        <v>120</v>
      </c>
      <c r="O1994" s="120">
        <v>1</v>
      </c>
      <c r="P1994" s="155" t="s">
        <v>249</v>
      </c>
      <c r="Q1994" s="155" t="s">
        <v>1250</v>
      </c>
      <c r="R1994" s="155">
        <v>0</v>
      </c>
      <c r="S1994" s="156">
        <v>0</v>
      </c>
      <c r="T1994" s="156" t="s">
        <v>1702</v>
      </c>
      <c r="U1994" s="156" t="s">
        <v>442</v>
      </c>
      <c r="V1994" s="157">
        <v>0</v>
      </c>
      <c r="W1994" s="158">
        <v>54</v>
      </c>
      <c r="X1994" s="159">
        <v>1</v>
      </c>
      <c r="Y1994" s="160">
        <v>1</v>
      </c>
      <c r="Z1994" s="161">
        <f t="shared" si="538"/>
        <v>21.352499999999999</v>
      </c>
      <c r="AA1994" s="155">
        <v>0</v>
      </c>
      <c r="AB1994" s="162" t="s">
        <v>80</v>
      </c>
      <c r="AC1994" s="163" t="s">
        <v>56</v>
      </c>
      <c r="AD1994" s="164" t="s">
        <v>56</v>
      </c>
      <c r="AE1994" s="163" t="s">
        <v>56</v>
      </c>
      <c r="AF1994" s="164">
        <f t="shared" si="539"/>
        <v>640.57499999999993</v>
      </c>
      <c r="AG1994" s="165">
        <f t="shared" si="540"/>
        <v>76868.999999999985</v>
      </c>
      <c r="AH1994" s="166" t="s">
        <v>113</v>
      </c>
      <c r="AI1994" s="167"/>
      <c r="AJ1994" s="168"/>
      <c r="AK1994" s="169"/>
      <c r="AL1994" s="170"/>
      <c r="AM1994" s="171"/>
      <c r="AN1994" s="172"/>
      <c r="AO1994" s="173">
        <f t="shared" si="541"/>
        <v>0</v>
      </c>
      <c r="AP1994" s="174" t="s">
        <v>82</v>
      </c>
      <c r="AQ1994" s="175" t="str" cm="1">
        <f t="array" ref="AQ1994">_xlfn.IFS(OR($G1994="公衆街路灯A",$G1994="定額電灯"),$G1994&amp;AP1994,COUNTIF(G1994,"*従量電灯*"),G1994,1,"-")</f>
        <v>従量電灯</v>
      </c>
      <c r="AR1994" s="176" t="str" cm="1">
        <f t="array" ref="AR1994">_xlfn.IFS($AN1994=0,"-",OR($AH1994="対象外",$AH1994="-"),"-",OR($G1994="公衆街路灯A",$G1994="定額電灯"),_xlfn.XLOOKUP($AQ1994,削除禁止_電灯料金!$B:$B,削除禁止_電灯料金!$E:$E,0),1,"-")</f>
        <v>-</v>
      </c>
      <c r="AS1994" s="177" t="str" cm="1">
        <f t="array" ref="AS1994">_xlfn.IFS($AR1994="-","-",OR($G1994="公衆街路灯A",$G1994="定額電灯"),_xlfn.XLOOKUP(AQ1994,削除禁止_電灯料金!$B:$B,削除禁止_電灯料金!$D:$D,0),1,"-")</f>
        <v>-</v>
      </c>
      <c r="AT1994" s="176">
        <f>IFERROR(IF(OR($G1994="公衆街路灯A",$G1994="定額電灯"),"-",ROUND((_xlfn.XLOOKUP($AQ1994,削除禁止_電灯料金!$B:$B,削除禁止_電灯料金!$E:$E)*AM1994/1000*$K1994*$L1994/12),2)),"-")</f>
        <v>0</v>
      </c>
      <c r="AU1994" s="177">
        <f>IFERROR(IF(OR($G1994="公衆街路灯A",$G1994="定額電灯"),"-",ROUND((AM1994/1000*$K1994*$L1994/12)*_xlfn.XLOOKUP($A1994,削除禁止_電灯料金!K:K,削除禁止_電灯料金!M:M,"-"),2)),"-")</f>
        <v>0</v>
      </c>
      <c r="AV1994" s="178">
        <f>IFERROR(IF(OR($G1994="公衆街路灯A",$G1994="定額電灯"),ROUND((((AR1994+AS1994)*AN1994))*12*_xlfn.XLOOKUP($A1994,削除禁止_電灯料金!K:K,削除禁止_電灯料金!N:N),0),ROUND((AT1994+AU1994)*AN1994*12*_xlfn.XLOOKUP($A1994,削除禁止_電灯料金!K:K,削除禁止_電灯料金!N:N),0)),0)</f>
        <v>0</v>
      </c>
      <c r="AW1994" s="145"/>
    </row>
    <row r="1995" spans="1:49" ht="72.75" customHeight="1">
      <c r="A1995" s="1">
        <v>43</v>
      </c>
      <c r="B1995" s="319" t="s">
        <v>1866</v>
      </c>
      <c r="C1995" s="358"/>
      <c r="D1995" s="146" t="s">
        <v>1868</v>
      </c>
      <c r="E1995" s="147" t="s">
        <v>71</v>
      </c>
      <c r="F1995" s="148" t="s">
        <v>1903</v>
      </c>
      <c r="G1995" s="148" t="s">
        <v>73</v>
      </c>
      <c r="H1995" s="149"/>
      <c r="I1995" s="150"/>
      <c r="J1995" s="151"/>
      <c r="K1995" s="213">
        <v>13</v>
      </c>
      <c r="L1995" s="214">
        <v>365</v>
      </c>
      <c r="M1995" s="154" t="s">
        <v>1500</v>
      </c>
      <c r="N1995" s="119" t="s">
        <v>120</v>
      </c>
      <c r="O1995" s="120">
        <v>1</v>
      </c>
      <c r="P1995" s="155" t="s">
        <v>249</v>
      </c>
      <c r="Q1995" s="155" t="s">
        <v>1250</v>
      </c>
      <c r="R1995" s="155">
        <v>0</v>
      </c>
      <c r="S1995" s="156">
        <v>0</v>
      </c>
      <c r="T1995" s="156" t="s">
        <v>1704</v>
      </c>
      <c r="U1995" s="156" t="s">
        <v>1885</v>
      </c>
      <c r="V1995" s="157">
        <v>0</v>
      </c>
      <c r="W1995" s="158">
        <v>54</v>
      </c>
      <c r="X1995" s="159">
        <v>1</v>
      </c>
      <c r="Y1995" s="160">
        <v>1</v>
      </c>
      <c r="Z1995" s="161">
        <f t="shared" si="538"/>
        <v>21.352499999999999</v>
      </c>
      <c r="AA1995" s="155">
        <v>0</v>
      </c>
      <c r="AB1995" s="162" t="s">
        <v>80</v>
      </c>
      <c r="AC1995" s="163" t="s">
        <v>56</v>
      </c>
      <c r="AD1995" s="164" t="s">
        <v>56</v>
      </c>
      <c r="AE1995" s="163" t="s">
        <v>56</v>
      </c>
      <c r="AF1995" s="164">
        <f t="shared" si="539"/>
        <v>640.57499999999993</v>
      </c>
      <c r="AG1995" s="165">
        <f t="shared" si="540"/>
        <v>76868.999999999985</v>
      </c>
      <c r="AH1995" s="166" t="s">
        <v>113</v>
      </c>
      <c r="AI1995" s="167"/>
      <c r="AJ1995" s="168"/>
      <c r="AK1995" s="169"/>
      <c r="AL1995" s="170"/>
      <c r="AM1995" s="171"/>
      <c r="AN1995" s="172"/>
      <c r="AO1995" s="173">
        <f t="shared" si="541"/>
        <v>0</v>
      </c>
      <c r="AP1995" s="174" t="s">
        <v>82</v>
      </c>
      <c r="AQ1995" s="175" t="str" cm="1">
        <f t="array" ref="AQ1995">_xlfn.IFS(OR($G1995="公衆街路灯A",$G1995="定額電灯"),$G1995&amp;AP1995,COUNTIF(G1995,"*従量電灯*"),G1995,1,"-")</f>
        <v>従量電灯</v>
      </c>
      <c r="AR1995" s="176" t="str" cm="1">
        <f t="array" ref="AR1995">_xlfn.IFS($AN1995=0,"-",OR($AH1995="対象外",$AH1995="-"),"-",OR($G1995="公衆街路灯A",$G1995="定額電灯"),_xlfn.XLOOKUP($AQ1995,削除禁止_電灯料金!$B:$B,削除禁止_電灯料金!$E:$E,0),1,"-")</f>
        <v>-</v>
      </c>
      <c r="AS1995" s="177" t="str" cm="1">
        <f t="array" ref="AS1995">_xlfn.IFS($AR1995="-","-",OR($G1995="公衆街路灯A",$G1995="定額電灯"),_xlfn.XLOOKUP(AQ1995,削除禁止_電灯料金!$B:$B,削除禁止_電灯料金!$D:$D,0),1,"-")</f>
        <v>-</v>
      </c>
      <c r="AT1995" s="176">
        <f>IFERROR(IF(OR($G1995="公衆街路灯A",$G1995="定額電灯"),"-",ROUND((_xlfn.XLOOKUP($AQ1995,削除禁止_電灯料金!$B:$B,削除禁止_電灯料金!$E:$E)*AM1995/1000*$K1995*$L1995/12),2)),"-")</f>
        <v>0</v>
      </c>
      <c r="AU1995" s="177">
        <f>IFERROR(IF(OR($G1995="公衆街路灯A",$G1995="定額電灯"),"-",ROUND((AM1995/1000*$K1995*$L1995/12)*_xlfn.XLOOKUP($A1995,削除禁止_電灯料金!K:K,削除禁止_電灯料金!M:M,"-"),2)),"-")</f>
        <v>0</v>
      </c>
      <c r="AV1995" s="178">
        <f>IFERROR(IF(OR($G1995="公衆街路灯A",$G1995="定額電灯"),ROUND((((AR1995+AS1995)*AN1995))*12*_xlfn.XLOOKUP($A1995,削除禁止_電灯料金!K:K,削除禁止_電灯料金!N:N),0),ROUND((AT1995+AU1995)*AN1995*12*_xlfn.XLOOKUP($A1995,削除禁止_電灯料金!K:K,削除禁止_電灯料金!N:N),0)),0)</f>
        <v>0</v>
      </c>
      <c r="AW1995" s="145"/>
    </row>
    <row r="1996" spans="1:49" ht="72.75" customHeight="1">
      <c r="A1996" s="1">
        <v>43</v>
      </c>
      <c r="B1996" s="319" t="s">
        <v>1866</v>
      </c>
      <c r="C1996" s="359"/>
      <c r="D1996" s="146" t="s">
        <v>1868</v>
      </c>
      <c r="E1996" s="147" t="s">
        <v>71</v>
      </c>
      <c r="F1996" s="148" t="s">
        <v>1904</v>
      </c>
      <c r="G1996" s="148" t="s">
        <v>73</v>
      </c>
      <c r="H1996" s="149"/>
      <c r="I1996" s="150"/>
      <c r="J1996" s="151"/>
      <c r="K1996" s="213">
        <v>13</v>
      </c>
      <c r="L1996" s="214">
        <v>365</v>
      </c>
      <c r="M1996" s="154" t="s">
        <v>1835</v>
      </c>
      <c r="N1996" s="119" t="s">
        <v>120</v>
      </c>
      <c r="O1996" s="120">
        <v>1</v>
      </c>
      <c r="P1996" s="155" t="s">
        <v>249</v>
      </c>
      <c r="Q1996" s="155" t="s">
        <v>1250</v>
      </c>
      <c r="R1996" s="155">
        <v>0</v>
      </c>
      <c r="S1996" s="156">
        <v>0</v>
      </c>
      <c r="T1996" s="156" t="s">
        <v>1702</v>
      </c>
      <c r="U1996" s="156" t="s">
        <v>1905</v>
      </c>
      <c r="V1996" s="157">
        <v>0</v>
      </c>
      <c r="W1996" s="158">
        <v>54</v>
      </c>
      <c r="X1996" s="159">
        <v>1</v>
      </c>
      <c r="Y1996" s="160">
        <v>1</v>
      </c>
      <c r="Z1996" s="161">
        <f t="shared" si="538"/>
        <v>21.352499999999999</v>
      </c>
      <c r="AA1996" s="155">
        <v>0</v>
      </c>
      <c r="AB1996" s="162" t="s">
        <v>80</v>
      </c>
      <c r="AC1996" s="163" t="s">
        <v>56</v>
      </c>
      <c r="AD1996" s="164" t="s">
        <v>56</v>
      </c>
      <c r="AE1996" s="163" t="s">
        <v>56</v>
      </c>
      <c r="AF1996" s="164">
        <f t="shared" si="539"/>
        <v>640.57499999999993</v>
      </c>
      <c r="AG1996" s="165">
        <f t="shared" si="540"/>
        <v>76868.999999999985</v>
      </c>
      <c r="AH1996" s="166" t="s">
        <v>113</v>
      </c>
      <c r="AI1996" s="167"/>
      <c r="AJ1996" s="168"/>
      <c r="AK1996" s="169"/>
      <c r="AL1996" s="170"/>
      <c r="AM1996" s="171"/>
      <c r="AN1996" s="172"/>
      <c r="AO1996" s="173">
        <f t="shared" si="541"/>
        <v>0</v>
      </c>
      <c r="AP1996" s="174" t="s">
        <v>82</v>
      </c>
      <c r="AQ1996" s="175" t="str" cm="1">
        <f t="array" ref="AQ1996">_xlfn.IFS(OR($G1996="公衆街路灯A",$G1996="定額電灯"),$G1996&amp;AP1996,COUNTIF(G1996,"*従量電灯*"),G1996,1,"-")</f>
        <v>従量電灯</v>
      </c>
      <c r="AR1996" s="176" t="str" cm="1">
        <f t="array" ref="AR1996">_xlfn.IFS($AN1996=0,"-",OR($AH1996="対象外",$AH1996="-"),"-",OR($G1996="公衆街路灯A",$G1996="定額電灯"),_xlfn.XLOOKUP($AQ1996,削除禁止_電灯料金!$B:$B,削除禁止_電灯料金!$E:$E,0),1,"-")</f>
        <v>-</v>
      </c>
      <c r="AS1996" s="177" t="str" cm="1">
        <f t="array" ref="AS1996">_xlfn.IFS($AR1996="-","-",OR($G1996="公衆街路灯A",$G1996="定額電灯"),_xlfn.XLOOKUP(AQ1996,削除禁止_電灯料金!$B:$B,削除禁止_電灯料金!$D:$D,0),1,"-")</f>
        <v>-</v>
      </c>
      <c r="AT1996" s="176">
        <f>IFERROR(IF(OR($G1996="公衆街路灯A",$G1996="定額電灯"),"-",ROUND((_xlfn.XLOOKUP($AQ1996,削除禁止_電灯料金!$B:$B,削除禁止_電灯料金!$E:$E)*AM1996/1000*$K1996*$L1996/12),2)),"-")</f>
        <v>0</v>
      </c>
      <c r="AU1996" s="177">
        <f>IFERROR(IF(OR($G1996="公衆街路灯A",$G1996="定額電灯"),"-",ROUND((AM1996/1000*$K1996*$L1996/12)*_xlfn.XLOOKUP($A1996,削除禁止_電灯料金!K:K,削除禁止_電灯料金!M:M,"-"),2)),"-")</f>
        <v>0</v>
      </c>
      <c r="AV1996" s="178">
        <f>IFERROR(IF(OR($G1996="公衆街路灯A",$G1996="定額電灯"),ROUND((((AR1996+AS1996)*AN1996))*12*_xlfn.XLOOKUP($A1996,削除禁止_電灯料金!K:K,削除禁止_電灯料金!N:N),0),ROUND((AT1996+AU1996)*AN1996*12*_xlfn.XLOOKUP($A1996,削除禁止_電灯料金!K:K,削除禁止_電灯料金!N:N),0)),0)</f>
        <v>0</v>
      </c>
      <c r="AW1996" s="145"/>
    </row>
    <row r="1997" spans="1:49" ht="72.75" customHeight="1">
      <c r="A1997" s="1">
        <v>43</v>
      </c>
      <c r="B1997" s="319" t="s">
        <v>1866</v>
      </c>
      <c r="C1997" s="358"/>
      <c r="D1997" s="146" t="s">
        <v>1868</v>
      </c>
      <c r="E1997" s="147" t="s">
        <v>71</v>
      </c>
      <c r="F1997" s="148" t="s">
        <v>1906</v>
      </c>
      <c r="G1997" s="148" t="s">
        <v>73</v>
      </c>
      <c r="H1997" s="149"/>
      <c r="I1997" s="150"/>
      <c r="J1997" s="151"/>
      <c r="K1997" s="213">
        <v>13</v>
      </c>
      <c r="L1997" s="214">
        <v>365</v>
      </c>
      <c r="M1997" s="154" t="s">
        <v>1875</v>
      </c>
      <c r="N1997" s="119" t="s">
        <v>120</v>
      </c>
      <c r="O1997" s="120">
        <v>1</v>
      </c>
      <c r="P1997" s="155" t="s">
        <v>249</v>
      </c>
      <c r="Q1997" s="155" t="s">
        <v>1250</v>
      </c>
      <c r="R1997" s="155">
        <v>0</v>
      </c>
      <c r="S1997" s="156">
        <v>0</v>
      </c>
      <c r="T1997" s="156" t="s">
        <v>1704</v>
      </c>
      <c r="U1997" s="156">
        <v>0</v>
      </c>
      <c r="V1997" s="157">
        <v>0</v>
      </c>
      <c r="W1997" s="158">
        <v>54</v>
      </c>
      <c r="X1997" s="159">
        <v>1</v>
      </c>
      <c r="Y1997" s="160">
        <v>1</v>
      </c>
      <c r="Z1997" s="161">
        <f t="shared" si="538"/>
        <v>21.352499999999999</v>
      </c>
      <c r="AA1997" s="155">
        <v>0</v>
      </c>
      <c r="AB1997" s="162" t="s">
        <v>80</v>
      </c>
      <c r="AC1997" s="163" t="s">
        <v>56</v>
      </c>
      <c r="AD1997" s="164" t="s">
        <v>56</v>
      </c>
      <c r="AE1997" s="163" t="s">
        <v>56</v>
      </c>
      <c r="AF1997" s="164">
        <f t="shared" si="539"/>
        <v>640.57499999999993</v>
      </c>
      <c r="AG1997" s="165">
        <f t="shared" si="540"/>
        <v>76868.999999999985</v>
      </c>
      <c r="AH1997" s="166" t="s">
        <v>113</v>
      </c>
      <c r="AI1997" s="167"/>
      <c r="AJ1997" s="168"/>
      <c r="AK1997" s="169"/>
      <c r="AL1997" s="170"/>
      <c r="AM1997" s="171"/>
      <c r="AN1997" s="172"/>
      <c r="AO1997" s="173">
        <f t="shared" si="541"/>
        <v>0</v>
      </c>
      <c r="AP1997" s="174" t="s">
        <v>82</v>
      </c>
      <c r="AQ1997" s="175" t="str" cm="1">
        <f t="array" ref="AQ1997">_xlfn.IFS(OR($G1997="公衆街路灯A",$G1997="定額電灯"),$G1997&amp;AP1997,COUNTIF(G1997,"*従量電灯*"),G1997,1,"-")</f>
        <v>従量電灯</v>
      </c>
      <c r="AR1997" s="176" t="str" cm="1">
        <f t="array" ref="AR1997">_xlfn.IFS($AN1997=0,"-",OR($AH1997="対象外",$AH1997="-"),"-",OR($G1997="公衆街路灯A",$G1997="定額電灯"),_xlfn.XLOOKUP($AQ1997,削除禁止_電灯料金!$B:$B,削除禁止_電灯料金!$E:$E,0),1,"-")</f>
        <v>-</v>
      </c>
      <c r="AS1997" s="177" t="str" cm="1">
        <f t="array" ref="AS1997">_xlfn.IFS($AR1997="-","-",OR($G1997="公衆街路灯A",$G1997="定額電灯"),_xlfn.XLOOKUP(AQ1997,削除禁止_電灯料金!$B:$B,削除禁止_電灯料金!$D:$D,0),1,"-")</f>
        <v>-</v>
      </c>
      <c r="AT1997" s="176">
        <f>IFERROR(IF(OR($G1997="公衆街路灯A",$G1997="定額電灯"),"-",ROUND((_xlfn.XLOOKUP($AQ1997,削除禁止_電灯料金!$B:$B,削除禁止_電灯料金!$E:$E)*AM1997/1000*$K1997*$L1997/12),2)),"-")</f>
        <v>0</v>
      </c>
      <c r="AU1997" s="177">
        <f>IFERROR(IF(OR($G1997="公衆街路灯A",$G1997="定額電灯"),"-",ROUND((AM1997/1000*$K1997*$L1997/12)*_xlfn.XLOOKUP($A1997,削除禁止_電灯料金!K:K,削除禁止_電灯料金!M:M,"-"),2)),"-")</f>
        <v>0</v>
      </c>
      <c r="AV1997" s="178">
        <f>IFERROR(IF(OR($G1997="公衆街路灯A",$G1997="定額電灯"),ROUND((((AR1997+AS1997)*AN1997))*12*_xlfn.XLOOKUP($A1997,削除禁止_電灯料金!K:K,削除禁止_電灯料金!N:N),0),ROUND((AT1997+AU1997)*AN1997*12*_xlfn.XLOOKUP($A1997,削除禁止_電灯料金!K:K,削除禁止_電灯料金!N:N),0)),0)</f>
        <v>0</v>
      </c>
      <c r="AW1997" s="145"/>
    </row>
    <row r="1998" spans="1:49" ht="72.75" customHeight="1">
      <c r="A1998" s="1">
        <v>43</v>
      </c>
      <c r="B1998" s="319" t="s">
        <v>1866</v>
      </c>
      <c r="C1998" s="358"/>
      <c r="D1998" s="146" t="s">
        <v>1868</v>
      </c>
      <c r="E1998" s="147" t="s">
        <v>71</v>
      </c>
      <c r="F1998" s="148" t="s">
        <v>1907</v>
      </c>
      <c r="G1998" s="148" t="s">
        <v>73</v>
      </c>
      <c r="H1998" s="149"/>
      <c r="I1998" s="150"/>
      <c r="J1998" s="151"/>
      <c r="K1998" s="213">
        <v>13</v>
      </c>
      <c r="L1998" s="214">
        <v>365</v>
      </c>
      <c r="M1998" s="154" t="s">
        <v>1884</v>
      </c>
      <c r="N1998" s="119" t="s">
        <v>120</v>
      </c>
      <c r="O1998" s="120">
        <v>1</v>
      </c>
      <c r="P1998" s="155" t="s">
        <v>249</v>
      </c>
      <c r="Q1998" s="155" t="s">
        <v>1250</v>
      </c>
      <c r="R1998" s="155">
        <v>0</v>
      </c>
      <c r="S1998" s="156">
        <v>0</v>
      </c>
      <c r="T1998" s="156" t="s">
        <v>1704</v>
      </c>
      <c r="U1998" s="156" t="s">
        <v>1885</v>
      </c>
      <c r="V1998" s="157">
        <v>0</v>
      </c>
      <c r="W1998" s="158">
        <v>54</v>
      </c>
      <c r="X1998" s="159">
        <v>1</v>
      </c>
      <c r="Y1998" s="160">
        <v>1</v>
      </c>
      <c r="Z1998" s="161">
        <f t="shared" si="538"/>
        <v>21.352499999999999</v>
      </c>
      <c r="AA1998" s="155">
        <v>0</v>
      </c>
      <c r="AB1998" s="162" t="s">
        <v>80</v>
      </c>
      <c r="AC1998" s="163" t="s">
        <v>56</v>
      </c>
      <c r="AD1998" s="164" t="s">
        <v>56</v>
      </c>
      <c r="AE1998" s="163" t="s">
        <v>56</v>
      </c>
      <c r="AF1998" s="164">
        <f t="shared" si="539"/>
        <v>640.57499999999993</v>
      </c>
      <c r="AG1998" s="165">
        <f t="shared" si="540"/>
        <v>76868.999999999985</v>
      </c>
      <c r="AH1998" s="166" t="s">
        <v>113</v>
      </c>
      <c r="AI1998" s="167"/>
      <c r="AJ1998" s="168"/>
      <c r="AK1998" s="169"/>
      <c r="AL1998" s="170"/>
      <c r="AM1998" s="171"/>
      <c r="AN1998" s="172"/>
      <c r="AO1998" s="173">
        <f t="shared" si="541"/>
        <v>0</v>
      </c>
      <c r="AP1998" s="174" t="s">
        <v>82</v>
      </c>
      <c r="AQ1998" s="175" t="str" cm="1">
        <f t="array" ref="AQ1998">_xlfn.IFS(OR($G1998="公衆街路灯A",$G1998="定額電灯"),$G1998&amp;AP1998,COUNTIF(G1998,"*従量電灯*"),G1998,1,"-")</f>
        <v>従量電灯</v>
      </c>
      <c r="AR1998" s="176" t="str" cm="1">
        <f t="array" ref="AR1998">_xlfn.IFS($AN1998=0,"-",OR($AH1998="対象外",$AH1998="-"),"-",OR($G1998="公衆街路灯A",$G1998="定額電灯"),_xlfn.XLOOKUP($AQ1998,削除禁止_電灯料金!$B:$B,削除禁止_電灯料金!$E:$E,0),1,"-")</f>
        <v>-</v>
      </c>
      <c r="AS1998" s="177" t="str" cm="1">
        <f t="array" ref="AS1998">_xlfn.IFS($AR1998="-","-",OR($G1998="公衆街路灯A",$G1998="定額電灯"),_xlfn.XLOOKUP(AQ1998,削除禁止_電灯料金!$B:$B,削除禁止_電灯料金!$D:$D,0),1,"-")</f>
        <v>-</v>
      </c>
      <c r="AT1998" s="176">
        <f>IFERROR(IF(OR($G1998="公衆街路灯A",$G1998="定額電灯"),"-",ROUND((_xlfn.XLOOKUP($AQ1998,削除禁止_電灯料金!$B:$B,削除禁止_電灯料金!$E:$E)*AM1998/1000*$K1998*$L1998/12),2)),"-")</f>
        <v>0</v>
      </c>
      <c r="AU1998" s="177">
        <f>IFERROR(IF(OR($G1998="公衆街路灯A",$G1998="定額電灯"),"-",ROUND((AM1998/1000*$K1998*$L1998/12)*_xlfn.XLOOKUP($A1998,削除禁止_電灯料金!K:K,削除禁止_電灯料金!M:M,"-"),2)),"-")</f>
        <v>0</v>
      </c>
      <c r="AV1998" s="178">
        <f>IFERROR(IF(OR($G1998="公衆街路灯A",$G1998="定額電灯"),ROUND((((AR1998+AS1998)*AN1998))*12*_xlfn.XLOOKUP($A1998,削除禁止_電灯料金!K:K,削除禁止_電灯料金!N:N),0),ROUND((AT1998+AU1998)*AN1998*12*_xlfn.XLOOKUP($A1998,削除禁止_電灯料金!K:K,削除禁止_電灯料金!N:N),0)),0)</f>
        <v>0</v>
      </c>
      <c r="AW1998" s="145"/>
    </row>
    <row r="1999" spans="1:49" ht="72.75" customHeight="1">
      <c r="A1999" s="1">
        <v>43</v>
      </c>
      <c r="B1999" s="319" t="s">
        <v>1866</v>
      </c>
      <c r="C1999" s="358"/>
      <c r="D1999" s="146" t="s">
        <v>1868</v>
      </c>
      <c r="E1999" s="147" t="s">
        <v>71</v>
      </c>
      <c r="F1999" s="148" t="s">
        <v>1908</v>
      </c>
      <c r="G1999" s="148" t="s">
        <v>73</v>
      </c>
      <c r="H1999" s="149"/>
      <c r="I1999" s="150"/>
      <c r="J1999" s="151"/>
      <c r="K1999" s="213">
        <v>13</v>
      </c>
      <c r="L1999" s="214">
        <v>365</v>
      </c>
      <c r="M1999" s="154" t="s">
        <v>1875</v>
      </c>
      <c r="N1999" s="119" t="s">
        <v>120</v>
      </c>
      <c r="O1999" s="120">
        <v>1</v>
      </c>
      <c r="P1999" s="155" t="s">
        <v>249</v>
      </c>
      <c r="Q1999" s="155" t="s">
        <v>1250</v>
      </c>
      <c r="R1999" s="155">
        <v>0</v>
      </c>
      <c r="S1999" s="156">
        <v>0</v>
      </c>
      <c r="T1999" s="156" t="s">
        <v>1704</v>
      </c>
      <c r="U1999" s="156">
        <v>0</v>
      </c>
      <c r="V1999" s="157">
        <v>0</v>
      </c>
      <c r="W1999" s="158">
        <v>54</v>
      </c>
      <c r="X1999" s="159">
        <v>1</v>
      </c>
      <c r="Y1999" s="160">
        <v>1</v>
      </c>
      <c r="Z1999" s="161">
        <f t="shared" si="538"/>
        <v>21.352499999999999</v>
      </c>
      <c r="AA1999" s="155">
        <v>0</v>
      </c>
      <c r="AB1999" s="162" t="s">
        <v>80</v>
      </c>
      <c r="AC1999" s="163" t="s">
        <v>56</v>
      </c>
      <c r="AD1999" s="164" t="s">
        <v>56</v>
      </c>
      <c r="AE1999" s="163" t="s">
        <v>56</v>
      </c>
      <c r="AF1999" s="164">
        <f t="shared" si="539"/>
        <v>640.57499999999993</v>
      </c>
      <c r="AG1999" s="165">
        <f t="shared" si="540"/>
        <v>76868.999999999985</v>
      </c>
      <c r="AH1999" s="166" t="s">
        <v>113</v>
      </c>
      <c r="AI1999" s="167"/>
      <c r="AJ1999" s="168"/>
      <c r="AK1999" s="169"/>
      <c r="AL1999" s="170"/>
      <c r="AM1999" s="171"/>
      <c r="AN1999" s="172"/>
      <c r="AO1999" s="173">
        <f t="shared" si="541"/>
        <v>0</v>
      </c>
      <c r="AP1999" s="174" t="s">
        <v>82</v>
      </c>
      <c r="AQ1999" s="175" t="str" cm="1">
        <f t="array" ref="AQ1999">_xlfn.IFS(OR($G1999="公衆街路灯A",$G1999="定額電灯"),$G1999&amp;AP1999,COUNTIF(G1999,"*従量電灯*"),G1999,1,"-")</f>
        <v>従量電灯</v>
      </c>
      <c r="AR1999" s="176" t="str" cm="1">
        <f t="array" ref="AR1999">_xlfn.IFS($AN1999=0,"-",OR($AH1999="対象外",$AH1999="-"),"-",OR($G1999="公衆街路灯A",$G1999="定額電灯"),_xlfn.XLOOKUP($AQ1999,削除禁止_電灯料金!$B:$B,削除禁止_電灯料金!$E:$E,0),1,"-")</f>
        <v>-</v>
      </c>
      <c r="AS1999" s="177" t="str" cm="1">
        <f t="array" ref="AS1999">_xlfn.IFS($AR1999="-","-",OR($G1999="公衆街路灯A",$G1999="定額電灯"),_xlfn.XLOOKUP(AQ1999,削除禁止_電灯料金!$B:$B,削除禁止_電灯料金!$D:$D,0),1,"-")</f>
        <v>-</v>
      </c>
      <c r="AT1999" s="176">
        <f>IFERROR(IF(OR($G1999="公衆街路灯A",$G1999="定額電灯"),"-",ROUND((_xlfn.XLOOKUP($AQ1999,削除禁止_電灯料金!$B:$B,削除禁止_電灯料金!$E:$E)*AM1999/1000*$K1999*$L1999/12),2)),"-")</f>
        <v>0</v>
      </c>
      <c r="AU1999" s="177">
        <f>IFERROR(IF(OR($G1999="公衆街路灯A",$G1999="定額電灯"),"-",ROUND((AM1999/1000*$K1999*$L1999/12)*_xlfn.XLOOKUP($A1999,削除禁止_電灯料金!K:K,削除禁止_電灯料金!M:M,"-"),2)),"-")</f>
        <v>0</v>
      </c>
      <c r="AV1999" s="178">
        <f>IFERROR(IF(OR($G1999="公衆街路灯A",$G1999="定額電灯"),ROUND((((AR1999+AS1999)*AN1999))*12*_xlfn.XLOOKUP($A1999,削除禁止_電灯料金!K:K,削除禁止_電灯料金!N:N),0),ROUND((AT1999+AU1999)*AN1999*12*_xlfn.XLOOKUP($A1999,削除禁止_電灯料金!K:K,削除禁止_電灯料金!N:N),0)),0)</f>
        <v>0</v>
      </c>
      <c r="AW1999" s="145"/>
    </row>
    <row r="2000" spans="1:49" ht="72.75" customHeight="1">
      <c r="A2000" s="1">
        <v>43</v>
      </c>
      <c r="B2000" s="319" t="s">
        <v>1866</v>
      </c>
      <c r="C2000" s="358"/>
      <c r="D2000" s="146" t="s">
        <v>1868</v>
      </c>
      <c r="E2000" s="147" t="s">
        <v>71</v>
      </c>
      <c r="F2000" s="148" t="s">
        <v>1909</v>
      </c>
      <c r="G2000" s="148" t="s">
        <v>73</v>
      </c>
      <c r="H2000" s="149"/>
      <c r="I2000" s="150"/>
      <c r="J2000" s="151"/>
      <c r="K2000" s="213">
        <v>13</v>
      </c>
      <c r="L2000" s="214">
        <v>365</v>
      </c>
      <c r="M2000" s="154" t="s">
        <v>1870</v>
      </c>
      <c r="N2000" s="119" t="s">
        <v>120</v>
      </c>
      <c r="O2000" s="120">
        <v>1</v>
      </c>
      <c r="P2000" s="155" t="s">
        <v>249</v>
      </c>
      <c r="Q2000" s="155" t="s">
        <v>1250</v>
      </c>
      <c r="R2000" s="155">
        <v>0</v>
      </c>
      <c r="S2000" s="156">
        <v>0</v>
      </c>
      <c r="T2000" s="156" t="s">
        <v>1702</v>
      </c>
      <c r="U2000" s="156" t="s">
        <v>442</v>
      </c>
      <c r="V2000" s="157">
        <v>0</v>
      </c>
      <c r="W2000" s="158">
        <v>54</v>
      </c>
      <c r="X2000" s="159">
        <v>1</v>
      </c>
      <c r="Y2000" s="160">
        <v>1</v>
      </c>
      <c r="Z2000" s="161">
        <f t="shared" si="538"/>
        <v>21.352499999999999</v>
      </c>
      <c r="AA2000" s="155">
        <v>0</v>
      </c>
      <c r="AB2000" s="162" t="s">
        <v>80</v>
      </c>
      <c r="AC2000" s="163" t="s">
        <v>56</v>
      </c>
      <c r="AD2000" s="164" t="s">
        <v>56</v>
      </c>
      <c r="AE2000" s="163" t="s">
        <v>56</v>
      </c>
      <c r="AF2000" s="164">
        <f t="shared" si="539"/>
        <v>640.57499999999993</v>
      </c>
      <c r="AG2000" s="165">
        <f t="shared" si="540"/>
        <v>76868.999999999985</v>
      </c>
      <c r="AH2000" s="166" t="s">
        <v>113</v>
      </c>
      <c r="AI2000" s="167"/>
      <c r="AJ2000" s="168"/>
      <c r="AK2000" s="169"/>
      <c r="AL2000" s="170"/>
      <c r="AM2000" s="171"/>
      <c r="AN2000" s="172"/>
      <c r="AO2000" s="173">
        <f t="shared" si="541"/>
        <v>0</v>
      </c>
      <c r="AP2000" s="174" t="s">
        <v>82</v>
      </c>
      <c r="AQ2000" s="175" t="str" cm="1">
        <f t="array" ref="AQ2000">_xlfn.IFS(OR($G2000="公衆街路灯A",$G2000="定額電灯"),$G2000&amp;AP2000,COUNTIF(G2000,"*従量電灯*"),G2000,1,"-")</f>
        <v>従量電灯</v>
      </c>
      <c r="AR2000" s="176" t="str" cm="1">
        <f t="array" ref="AR2000">_xlfn.IFS($AN2000=0,"-",OR($AH2000="対象外",$AH2000="-"),"-",OR($G2000="公衆街路灯A",$G2000="定額電灯"),_xlfn.XLOOKUP($AQ2000,削除禁止_電灯料金!$B:$B,削除禁止_電灯料金!$E:$E,0),1,"-")</f>
        <v>-</v>
      </c>
      <c r="AS2000" s="177" t="str" cm="1">
        <f t="array" ref="AS2000">_xlfn.IFS($AR2000="-","-",OR($G2000="公衆街路灯A",$G2000="定額電灯"),_xlfn.XLOOKUP(AQ2000,削除禁止_電灯料金!$B:$B,削除禁止_電灯料金!$D:$D,0),1,"-")</f>
        <v>-</v>
      </c>
      <c r="AT2000" s="176">
        <f>IFERROR(IF(OR($G2000="公衆街路灯A",$G2000="定額電灯"),"-",ROUND((_xlfn.XLOOKUP($AQ2000,削除禁止_電灯料金!$B:$B,削除禁止_電灯料金!$E:$E)*AM2000/1000*$K2000*$L2000/12),2)),"-")</f>
        <v>0</v>
      </c>
      <c r="AU2000" s="177">
        <f>IFERROR(IF(OR($G2000="公衆街路灯A",$G2000="定額電灯"),"-",ROUND((AM2000/1000*$K2000*$L2000/12)*_xlfn.XLOOKUP($A2000,削除禁止_電灯料金!K:K,削除禁止_電灯料金!M:M,"-"),2)),"-")</f>
        <v>0</v>
      </c>
      <c r="AV2000" s="178">
        <f>IFERROR(IF(OR($G2000="公衆街路灯A",$G2000="定額電灯"),ROUND((((AR2000+AS2000)*AN2000))*12*_xlfn.XLOOKUP($A2000,削除禁止_電灯料金!K:K,削除禁止_電灯料金!N:N),0),ROUND((AT2000+AU2000)*AN2000*12*_xlfn.XLOOKUP($A2000,削除禁止_電灯料金!K:K,削除禁止_電灯料金!N:N),0)),0)</f>
        <v>0</v>
      </c>
      <c r="AW2000" s="145"/>
    </row>
    <row r="2001" spans="1:49" ht="30" customHeight="1">
      <c r="A2001" s="1">
        <v>43</v>
      </c>
      <c r="B2001" s="319" t="s">
        <v>1866</v>
      </c>
      <c r="C2001" s="42"/>
      <c r="D2001" s="146" t="s">
        <v>1910</v>
      </c>
      <c r="E2001" s="147" t="s">
        <v>1911</v>
      </c>
      <c r="F2001" s="148" t="s">
        <v>1912</v>
      </c>
      <c r="G2001" s="148" t="s">
        <v>1681</v>
      </c>
      <c r="H2001" s="149"/>
      <c r="I2001" s="150"/>
      <c r="J2001" s="151" t="s">
        <v>213</v>
      </c>
      <c r="K2001" s="213">
        <v>13</v>
      </c>
      <c r="L2001" s="214">
        <v>365</v>
      </c>
      <c r="M2001" s="154" t="s">
        <v>1597</v>
      </c>
      <c r="N2001" s="119" t="s">
        <v>615</v>
      </c>
      <c r="O2001" s="120">
        <v>1</v>
      </c>
      <c r="P2001" s="155" t="s">
        <v>135</v>
      </c>
      <c r="Q2001" s="155">
        <v>0</v>
      </c>
      <c r="R2001" s="155">
        <v>0</v>
      </c>
      <c r="S2001" s="156">
        <v>0</v>
      </c>
      <c r="T2001" s="156" t="s">
        <v>763</v>
      </c>
      <c r="U2001" s="156" t="s">
        <v>1913</v>
      </c>
      <c r="V2001" s="157">
        <v>0</v>
      </c>
      <c r="W2001" s="158">
        <v>28</v>
      </c>
      <c r="X2001" s="159">
        <v>1</v>
      </c>
      <c r="Y2001" s="160">
        <v>1</v>
      </c>
      <c r="Z2001" s="161">
        <v>11.071666666666665</v>
      </c>
      <c r="AA2001" s="155" t="s">
        <v>1719</v>
      </c>
      <c r="AB2001" s="162" t="s">
        <v>1720</v>
      </c>
      <c r="AC2001" s="163">
        <v>61.83</v>
      </c>
      <c r="AD2001" s="164">
        <v>173.4</v>
      </c>
      <c r="AE2001" s="163" t="s">
        <v>56</v>
      </c>
      <c r="AF2001" s="164" t="s">
        <v>56</v>
      </c>
      <c r="AG2001" s="165">
        <f t="shared" ref="AG2001:AG2006" si="542">(AC2001+AD2001)*120</f>
        <v>28227.600000000002</v>
      </c>
      <c r="AH2001" s="166" t="s">
        <v>81</v>
      </c>
      <c r="AI2001" s="167"/>
      <c r="AJ2001" s="168"/>
      <c r="AK2001" s="169"/>
      <c r="AL2001" s="170"/>
      <c r="AM2001" s="171"/>
      <c r="AN2001" s="172"/>
      <c r="AO2001" s="173">
        <f t="shared" si="541"/>
        <v>0</v>
      </c>
      <c r="AP2001" s="174" t="s">
        <v>1685</v>
      </c>
      <c r="AQ2001" s="175" t="str" cm="1">
        <f t="array" ref="AQ2001">_xlfn.IFS(OR($G2001="公衆街路灯A",$G2001="定額電灯"),$G2001&amp;AP2001,COUNTIF(G2001,"*従量電灯*"),G2001,1,"-")</f>
        <v>公衆街路灯Aﾌﾟﾙﾀﾞｳﾝ選択</v>
      </c>
      <c r="AR2001" s="176" t="str" cm="1">
        <f t="array" ref="AR2001">_xlfn.IFS($AN2001=0,"-",OR($AH2001="対象外",$AH2001="-"),"-",OR($G2001="公衆街路灯A",$G2001="定額電灯"),_xlfn.XLOOKUP($AQ2001,削除禁止_電灯料金!$B:$B,削除禁止_電灯料金!$E:$E,0),1,"-")</f>
        <v>-</v>
      </c>
      <c r="AS2001" s="177" t="str" cm="1">
        <f t="array" ref="AS2001">_xlfn.IFS($AR2001="-","-",OR($G2001="公衆街路灯A",$G2001="定額電灯"),_xlfn.XLOOKUP(AQ2001,削除禁止_電灯料金!$B:$B,削除禁止_電灯料金!$D:$D,0),1,"-")</f>
        <v>-</v>
      </c>
      <c r="AT2001" s="176" t="str">
        <f>IFERROR(IF(OR($G2001="公衆街路灯A",$G2001="定額電灯"),"-",ROUND((_xlfn.XLOOKUP($AQ2001,削除禁止_電灯料金!$B:$B,削除禁止_電灯料金!$E:$E)*AM2001/1000*$K2001*$L2001/12),2)),"-")</f>
        <v>-</v>
      </c>
      <c r="AU2001" s="177" t="str">
        <f>IFERROR(IF(OR($G2001="公衆街路灯A",$G2001="定額電灯"),"-",ROUND((AM2001/1000*$K2001*$L2001/12)*_xlfn.XLOOKUP($A2001,削除禁止_電灯料金!K:K,削除禁止_電灯料金!M:M,"-"),2)),"-")</f>
        <v>-</v>
      </c>
      <c r="AV2001" s="178">
        <f>IFERROR(IF(OR($G2001="公衆街路灯A",$G2001="定額電灯"),ROUND((((AR2001+AS2001)*AN2001))*12*_xlfn.XLOOKUP($A2001,削除禁止_電灯料金!K:K,削除禁止_電灯料金!N:N),0),ROUND((AT2001+AU2001)*AN2001*12*_xlfn.XLOOKUP($A2001,削除禁止_電灯料金!K:K,削除禁止_電灯料金!N:N),0)),0)</f>
        <v>0</v>
      </c>
      <c r="AW2001" s="145"/>
    </row>
    <row r="2002" spans="1:49" ht="30" customHeight="1">
      <c r="A2002" s="1">
        <v>43</v>
      </c>
      <c r="B2002" s="319" t="s">
        <v>1866</v>
      </c>
      <c r="C2002" s="42"/>
      <c r="D2002" s="146" t="s">
        <v>1910</v>
      </c>
      <c r="E2002" s="147" t="s">
        <v>1911</v>
      </c>
      <c r="F2002" s="148" t="s">
        <v>1912</v>
      </c>
      <c r="G2002" s="148" t="s">
        <v>1681</v>
      </c>
      <c r="H2002" s="149"/>
      <c r="I2002" s="150"/>
      <c r="J2002" s="151" t="s">
        <v>213</v>
      </c>
      <c r="K2002" s="213">
        <v>13</v>
      </c>
      <c r="L2002" s="214">
        <v>365</v>
      </c>
      <c r="M2002" s="154" t="s">
        <v>1824</v>
      </c>
      <c r="N2002" s="119" t="s">
        <v>615</v>
      </c>
      <c r="O2002" s="120">
        <v>1</v>
      </c>
      <c r="P2002" s="155" t="s">
        <v>135</v>
      </c>
      <c r="Q2002" s="155">
        <v>0</v>
      </c>
      <c r="R2002" s="155">
        <v>0</v>
      </c>
      <c r="S2002" s="156">
        <v>0</v>
      </c>
      <c r="T2002" s="156" t="s">
        <v>763</v>
      </c>
      <c r="U2002" s="156" t="s">
        <v>1913</v>
      </c>
      <c r="V2002" s="157">
        <v>0</v>
      </c>
      <c r="W2002" s="158">
        <v>28</v>
      </c>
      <c r="X2002" s="159">
        <v>1</v>
      </c>
      <c r="Y2002" s="160">
        <v>1</v>
      </c>
      <c r="Z2002" s="161">
        <v>11.071666666666665</v>
      </c>
      <c r="AA2002" s="155" t="s">
        <v>1719</v>
      </c>
      <c r="AB2002" s="162" t="s">
        <v>1720</v>
      </c>
      <c r="AC2002" s="163">
        <v>61.83</v>
      </c>
      <c r="AD2002" s="164">
        <v>173.4</v>
      </c>
      <c r="AE2002" s="163" t="s">
        <v>56</v>
      </c>
      <c r="AF2002" s="164" t="s">
        <v>56</v>
      </c>
      <c r="AG2002" s="165">
        <f t="shared" si="542"/>
        <v>28227.600000000002</v>
      </c>
      <c r="AH2002" s="166" t="s">
        <v>81</v>
      </c>
      <c r="AI2002" s="167"/>
      <c r="AJ2002" s="168"/>
      <c r="AK2002" s="169"/>
      <c r="AL2002" s="170"/>
      <c r="AM2002" s="171"/>
      <c r="AN2002" s="172"/>
      <c r="AO2002" s="173">
        <f t="shared" si="541"/>
        <v>0</v>
      </c>
      <c r="AP2002" s="174" t="s">
        <v>1685</v>
      </c>
      <c r="AQ2002" s="175" t="str" cm="1">
        <f t="array" ref="AQ2002">_xlfn.IFS(OR($G2002="公衆街路灯A",$G2002="定額電灯"),$G2002&amp;AP2002,COUNTIF(G2002,"*従量電灯*"),G2002,1,"-")</f>
        <v>公衆街路灯Aﾌﾟﾙﾀﾞｳﾝ選択</v>
      </c>
      <c r="AR2002" s="176" t="str" cm="1">
        <f t="array" ref="AR2002">_xlfn.IFS($AN2002=0,"-",OR($AH2002="対象外",$AH2002="-"),"-",OR($G2002="公衆街路灯A",$G2002="定額電灯"),_xlfn.XLOOKUP($AQ2002,削除禁止_電灯料金!$B:$B,削除禁止_電灯料金!$E:$E,0),1,"-")</f>
        <v>-</v>
      </c>
      <c r="AS2002" s="177" t="str" cm="1">
        <f t="array" ref="AS2002">_xlfn.IFS($AR2002="-","-",OR($G2002="公衆街路灯A",$G2002="定額電灯"),_xlfn.XLOOKUP(AQ2002,削除禁止_電灯料金!$B:$B,削除禁止_電灯料金!$D:$D,0),1,"-")</f>
        <v>-</v>
      </c>
      <c r="AT2002" s="176" t="str">
        <f>IFERROR(IF(OR($G2002="公衆街路灯A",$G2002="定額電灯"),"-",ROUND((_xlfn.XLOOKUP($AQ2002,削除禁止_電灯料金!$B:$B,削除禁止_電灯料金!$E:$E)*AM2002/1000*$K2002*$L2002/12),2)),"-")</f>
        <v>-</v>
      </c>
      <c r="AU2002" s="177" t="str">
        <f>IFERROR(IF(OR($G2002="公衆街路灯A",$G2002="定額電灯"),"-",ROUND((AM2002/1000*$K2002*$L2002/12)*_xlfn.XLOOKUP($A2002,削除禁止_電灯料金!K:K,削除禁止_電灯料金!M:M,"-"),2)),"-")</f>
        <v>-</v>
      </c>
      <c r="AV2002" s="178">
        <f>IFERROR(IF(OR($G2002="公衆街路灯A",$G2002="定額電灯"),ROUND((((AR2002+AS2002)*AN2002))*12*_xlfn.XLOOKUP($A2002,削除禁止_電灯料金!K:K,削除禁止_電灯料金!N:N),0),ROUND((AT2002+AU2002)*AN2002*12*_xlfn.XLOOKUP($A2002,削除禁止_電灯料金!K:K,削除禁止_電灯料金!N:N),0)),0)</f>
        <v>0</v>
      </c>
      <c r="AW2002" s="145"/>
    </row>
    <row r="2003" spans="1:49" ht="30" customHeight="1">
      <c r="A2003" s="1">
        <v>43</v>
      </c>
      <c r="B2003" s="319" t="s">
        <v>1866</v>
      </c>
      <c r="C2003" s="42"/>
      <c r="D2003" s="146" t="s">
        <v>1910</v>
      </c>
      <c r="E2003" s="147" t="s">
        <v>1911</v>
      </c>
      <c r="F2003" s="148" t="s">
        <v>1914</v>
      </c>
      <c r="G2003" s="148" t="s">
        <v>1681</v>
      </c>
      <c r="H2003" s="149"/>
      <c r="I2003" s="150"/>
      <c r="J2003" s="151" t="s">
        <v>213</v>
      </c>
      <c r="K2003" s="213">
        <v>13</v>
      </c>
      <c r="L2003" s="214">
        <v>365</v>
      </c>
      <c r="M2003" s="154" t="s">
        <v>1826</v>
      </c>
      <c r="N2003" s="119" t="s">
        <v>615</v>
      </c>
      <c r="O2003" s="120">
        <v>1</v>
      </c>
      <c r="P2003" s="155" t="s">
        <v>135</v>
      </c>
      <c r="Q2003" s="155">
        <v>0</v>
      </c>
      <c r="R2003" s="155">
        <v>0</v>
      </c>
      <c r="S2003" s="156">
        <v>0</v>
      </c>
      <c r="T2003" s="156" t="s">
        <v>763</v>
      </c>
      <c r="U2003" s="156" t="s">
        <v>1913</v>
      </c>
      <c r="V2003" s="157">
        <v>0</v>
      </c>
      <c r="W2003" s="158">
        <v>28</v>
      </c>
      <c r="X2003" s="159">
        <v>1</v>
      </c>
      <c r="Y2003" s="160">
        <v>1</v>
      </c>
      <c r="Z2003" s="161">
        <v>11.071666666666665</v>
      </c>
      <c r="AA2003" s="155" t="s">
        <v>1719</v>
      </c>
      <c r="AB2003" s="162" t="s">
        <v>1720</v>
      </c>
      <c r="AC2003" s="163">
        <v>61.83</v>
      </c>
      <c r="AD2003" s="164">
        <v>173.4</v>
      </c>
      <c r="AE2003" s="163" t="s">
        <v>56</v>
      </c>
      <c r="AF2003" s="164" t="s">
        <v>56</v>
      </c>
      <c r="AG2003" s="165">
        <f t="shared" si="542"/>
        <v>28227.600000000002</v>
      </c>
      <c r="AH2003" s="166" t="s">
        <v>81</v>
      </c>
      <c r="AI2003" s="167"/>
      <c r="AJ2003" s="168"/>
      <c r="AK2003" s="169"/>
      <c r="AL2003" s="170"/>
      <c r="AM2003" s="171"/>
      <c r="AN2003" s="172"/>
      <c r="AO2003" s="173">
        <f t="shared" si="541"/>
        <v>0</v>
      </c>
      <c r="AP2003" s="174" t="s">
        <v>1685</v>
      </c>
      <c r="AQ2003" s="175" t="str" cm="1">
        <f t="array" ref="AQ2003">_xlfn.IFS(OR($G2003="公衆街路灯A",$G2003="定額電灯"),$G2003&amp;AP2003,COUNTIF(G2003,"*従量電灯*"),G2003,1,"-")</f>
        <v>公衆街路灯Aﾌﾟﾙﾀﾞｳﾝ選択</v>
      </c>
      <c r="AR2003" s="176" t="str" cm="1">
        <f t="array" ref="AR2003">_xlfn.IFS($AN2003=0,"-",OR($AH2003="対象外",$AH2003="-"),"-",OR($G2003="公衆街路灯A",$G2003="定額電灯"),_xlfn.XLOOKUP($AQ2003,削除禁止_電灯料金!$B:$B,削除禁止_電灯料金!$E:$E,0),1,"-")</f>
        <v>-</v>
      </c>
      <c r="AS2003" s="177" t="str" cm="1">
        <f t="array" ref="AS2003">_xlfn.IFS($AR2003="-","-",OR($G2003="公衆街路灯A",$G2003="定額電灯"),_xlfn.XLOOKUP(AQ2003,削除禁止_電灯料金!$B:$B,削除禁止_電灯料金!$D:$D,0),1,"-")</f>
        <v>-</v>
      </c>
      <c r="AT2003" s="176" t="str">
        <f>IFERROR(IF(OR($G2003="公衆街路灯A",$G2003="定額電灯"),"-",ROUND((_xlfn.XLOOKUP($AQ2003,削除禁止_電灯料金!$B:$B,削除禁止_電灯料金!$E:$E)*AM2003/1000*$K2003*$L2003/12),2)),"-")</f>
        <v>-</v>
      </c>
      <c r="AU2003" s="177" t="str">
        <f>IFERROR(IF(OR($G2003="公衆街路灯A",$G2003="定額電灯"),"-",ROUND((AM2003/1000*$K2003*$L2003/12)*_xlfn.XLOOKUP($A2003,削除禁止_電灯料金!K:K,削除禁止_電灯料金!M:M,"-"),2)),"-")</f>
        <v>-</v>
      </c>
      <c r="AV2003" s="178">
        <f>IFERROR(IF(OR($G2003="公衆街路灯A",$G2003="定額電灯"),ROUND((((AR2003+AS2003)*AN2003))*12*_xlfn.XLOOKUP($A2003,削除禁止_電灯料金!K:K,削除禁止_電灯料金!N:N),0),ROUND((AT2003+AU2003)*AN2003*12*_xlfn.XLOOKUP($A2003,削除禁止_電灯料金!K:K,削除禁止_電灯料金!N:N),0)),0)</f>
        <v>0</v>
      </c>
      <c r="AW2003" s="145"/>
    </row>
    <row r="2004" spans="1:49" ht="30" customHeight="1">
      <c r="A2004" s="1">
        <v>43</v>
      </c>
      <c r="B2004" s="319" t="s">
        <v>1866</v>
      </c>
      <c r="C2004" s="42"/>
      <c r="D2004" s="146" t="s">
        <v>1910</v>
      </c>
      <c r="E2004" s="147" t="s">
        <v>1911</v>
      </c>
      <c r="F2004" s="148" t="s">
        <v>1914</v>
      </c>
      <c r="G2004" s="148" t="s">
        <v>1681</v>
      </c>
      <c r="H2004" s="149"/>
      <c r="I2004" s="150"/>
      <c r="J2004" s="151" t="s">
        <v>213</v>
      </c>
      <c r="K2004" s="213">
        <v>13</v>
      </c>
      <c r="L2004" s="214">
        <v>365</v>
      </c>
      <c r="M2004" s="154" t="s">
        <v>1915</v>
      </c>
      <c r="N2004" s="119" t="s">
        <v>615</v>
      </c>
      <c r="O2004" s="120">
        <v>1</v>
      </c>
      <c r="P2004" s="155" t="s">
        <v>135</v>
      </c>
      <c r="Q2004" s="155">
        <v>0</v>
      </c>
      <c r="R2004" s="155">
        <v>0</v>
      </c>
      <c r="S2004" s="156">
        <v>0</v>
      </c>
      <c r="T2004" s="156" t="s">
        <v>763</v>
      </c>
      <c r="U2004" s="156" t="s">
        <v>1913</v>
      </c>
      <c r="V2004" s="157">
        <v>0</v>
      </c>
      <c r="W2004" s="158">
        <v>28</v>
      </c>
      <c r="X2004" s="159">
        <v>1</v>
      </c>
      <c r="Y2004" s="160">
        <v>1</v>
      </c>
      <c r="Z2004" s="161">
        <v>11.071666666666665</v>
      </c>
      <c r="AA2004" s="155" t="s">
        <v>1719</v>
      </c>
      <c r="AB2004" s="162" t="s">
        <v>1720</v>
      </c>
      <c r="AC2004" s="163">
        <v>61.83</v>
      </c>
      <c r="AD2004" s="164">
        <v>173.4</v>
      </c>
      <c r="AE2004" s="163" t="s">
        <v>56</v>
      </c>
      <c r="AF2004" s="164" t="s">
        <v>56</v>
      </c>
      <c r="AG2004" s="165">
        <f t="shared" si="542"/>
        <v>28227.600000000002</v>
      </c>
      <c r="AH2004" s="166" t="s">
        <v>81</v>
      </c>
      <c r="AI2004" s="167"/>
      <c r="AJ2004" s="168"/>
      <c r="AK2004" s="169"/>
      <c r="AL2004" s="170"/>
      <c r="AM2004" s="171"/>
      <c r="AN2004" s="172"/>
      <c r="AO2004" s="173">
        <f t="shared" si="541"/>
        <v>0</v>
      </c>
      <c r="AP2004" s="174" t="s">
        <v>1685</v>
      </c>
      <c r="AQ2004" s="175" t="str" cm="1">
        <f t="array" ref="AQ2004">_xlfn.IFS(OR($G2004="公衆街路灯A",$G2004="定額電灯"),$G2004&amp;AP2004,COUNTIF(G2004,"*従量電灯*"),G2004,1,"-")</f>
        <v>公衆街路灯Aﾌﾟﾙﾀﾞｳﾝ選択</v>
      </c>
      <c r="AR2004" s="176" t="str" cm="1">
        <f t="array" ref="AR2004">_xlfn.IFS($AN2004=0,"-",OR($AH2004="対象外",$AH2004="-"),"-",OR($G2004="公衆街路灯A",$G2004="定額電灯"),_xlfn.XLOOKUP($AQ2004,削除禁止_電灯料金!$B:$B,削除禁止_電灯料金!$E:$E,0),1,"-")</f>
        <v>-</v>
      </c>
      <c r="AS2004" s="177" t="str" cm="1">
        <f t="array" ref="AS2004">_xlfn.IFS($AR2004="-","-",OR($G2004="公衆街路灯A",$G2004="定額電灯"),_xlfn.XLOOKUP(AQ2004,削除禁止_電灯料金!$B:$B,削除禁止_電灯料金!$D:$D,0),1,"-")</f>
        <v>-</v>
      </c>
      <c r="AT2004" s="176" t="str">
        <f>IFERROR(IF(OR($G2004="公衆街路灯A",$G2004="定額電灯"),"-",ROUND((_xlfn.XLOOKUP($AQ2004,削除禁止_電灯料金!$B:$B,削除禁止_電灯料金!$E:$E)*AM2004/1000*$K2004*$L2004/12),2)),"-")</f>
        <v>-</v>
      </c>
      <c r="AU2004" s="177" t="str">
        <f>IFERROR(IF(OR($G2004="公衆街路灯A",$G2004="定額電灯"),"-",ROUND((AM2004/1000*$K2004*$L2004/12)*_xlfn.XLOOKUP($A2004,削除禁止_電灯料金!K:K,削除禁止_電灯料金!M:M,"-"),2)),"-")</f>
        <v>-</v>
      </c>
      <c r="AV2004" s="178">
        <f>IFERROR(IF(OR($G2004="公衆街路灯A",$G2004="定額電灯"),ROUND((((AR2004+AS2004)*AN2004))*12*_xlfn.XLOOKUP($A2004,削除禁止_電灯料金!K:K,削除禁止_電灯料金!N:N),0),ROUND((AT2004+AU2004)*AN2004*12*_xlfn.XLOOKUP($A2004,削除禁止_電灯料金!K:K,削除禁止_電灯料金!N:N),0)),0)</f>
        <v>0</v>
      </c>
      <c r="AW2004" s="145"/>
    </row>
    <row r="2005" spans="1:49" ht="30" customHeight="1">
      <c r="A2005" s="1">
        <v>43</v>
      </c>
      <c r="B2005" s="319" t="s">
        <v>1866</v>
      </c>
      <c r="C2005" s="42"/>
      <c r="D2005" s="146" t="s">
        <v>1910</v>
      </c>
      <c r="E2005" s="147" t="s">
        <v>1911</v>
      </c>
      <c r="F2005" s="148" t="s">
        <v>1916</v>
      </c>
      <c r="G2005" s="148" t="s">
        <v>1917</v>
      </c>
      <c r="H2005" s="149"/>
      <c r="I2005" s="150"/>
      <c r="J2005" s="151" t="s">
        <v>213</v>
      </c>
      <c r="K2005" s="213">
        <v>13</v>
      </c>
      <c r="L2005" s="214">
        <v>365</v>
      </c>
      <c r="M2005" s="154" t="s">
        <v>1918</v>
      </c>
      <c r="N2005" s="119" t="s">
        <v>615</v>
      </c>
      <c r="O2005" s="120">
        <v>1</v>
      </c>
      <c r="P2005" s="155" t="s">
        <v>135</v>
      </c>
      <c r="Q2005" s="155">
        <v>0</v>
      </c>
      <c r="R2005" s="155">
        <v>0</v>
      </c>
      <c r="S2005" s="156">
        <v>0</v>
      </c>
      <c r="T2005" s="156" t="s">
        <v>763</v>
      </c>
      <c r="U2005" s="156" t="s">
        <v>442</v>
      </c>
      <c r="V2005" s="157">
        <v>0</v>
      </c>
      <c r="W2005" s="158">
        <v>28</v>
      </c>
      <c r="X2005" s="159">
        <v>1</v>
      </c>
      <c r="Y2005" s="160">
        <v>1</v>
      </c>
      <c r="Z2005" s="161">
        <v>11.071666666666665</v>
      </c>
      <c r="AA2005" s="155" t="s">
        <v>1719</v>
      </c>
      <c r="AB2005" s="162" t="s">
        <v>1919</v>
      </c>
      <c r="AC2005" s="163">
        <v>61.83</v>
      </c>
      <c r="AD2005" s="164">
        <v>191.44</v>
      </c>
      <c r="AE2005" s="163" t="s">
        <v>56</v>
      </c>
      <c r="AF2005" s="164" t="s">
        <v>56</v>
      </c>
      <c r="AG2005" s="165">
        <f t="shared" si="542"/>
        <v>30392.399999999998</v>
      </c>
      <c r="AH2005" s="166" t="s">
        <v>81</v>
      </c>
      <c r="AI2005" s="167"/>
      <c r="AJ2005" s="168"/>
      <c r="AK2005" s="169"/>
      <c r="AL2005" s="170"/>
      <c r="AM2005" s="171"/>
      <c r="AN2005" s="172"/>
      <c r="AO2005" s="173">
        <f t="shared" si="541"/>
        <v>0</v>
      </c>
      <c r="AP2005" s="174" t="s">
        <v>1685</v>
      </c>
      <c r="AQ2005" s="175" t="str" cm="1">
        <f t="array" ref="AQ2005">_xlfn.IFS(OR($G2005="公衆街路灯A",$G2005="定額電灯"),$G2005&amp;AP2005,COUNTIF(G2005,"*従量電灯*"),G2005,1,"-")</f>
        <v>定額電灯ﾌﾟﾙﾀﾞｳﾝ選択</v>
      </c>
      <c r="AR2005" s="176" t="str" cm="1">
        <f t="array" ref="AR2005">_xlfn.IFS($AN2005=0,"-",OR($AH2005="対象外",$AH2005="-"),"-",OR($G2005="公衆街路灯A",$G2005="定額電灯"),_xlfn.XLOOKUP($AQ2005,削除禁止_電灯料金!$B:$B,削除禁止_電灯料金!$E:$E,0),1,"-")</f>
        <v>-</v>
      </c>
      <c r="AS2005" s="177" t="str" cm="1">
        <f t="array" ref="AS2005">_xlfn.IFS($AR2005="-","-",OR($G2005="公衆街路灯A",$G2005="定額電灯"),_xlfn.XLOOKUP(AQ2005,削除禁止_電灯料金!$B:$B,削除禁止_電灯料金!$D:$D,0),1,"-")</f>
        <v>-</v>
      </c>
      <c r="AT2005" s="176" t="str">
        <f>IFERROR(IF(OR($G2005="公衆街路灯A",$G2005="定額電灯"),"-",ROUND((_xlfn.XLOOKUP($AQ2005,削除禁止_電灯料金!$B:$B,削除禁止_電灯料金!$E:$E)*AM2005/1000*$K2005*$L2005/12),2)),"-")</f>
        <v>-</v>
      </c>
      <c r="AU2005" s="177" t="str">
        <f>IFERROR(IF(OR($G2005="公衆街路灯A",$G2005="定額電灯"),"-",ROUND((AM2005/1000*$K2005*$L2005/12)*_xlfn.XLOOKUP($A2005,削除禁止_電灯料金!K:K,削除禁止_電灯料金!M:M,"-"),2)),"-")</f>
        <v>-</v>
      </c>
      <c r="AV2005" s="178">
        <f>IFERROR(IF(OR($G2005="公衆街路灯A",$G2005="定額電灯"),ROUND((((AR2005+AS2005)*AN2005))*12*_xlfn.XLOOKUP($A2005,削除禁止_電灯料金!K:K,削除禁止_電灯料金!N:N),0),ROUND((AT2005+AU2005)*AN2005*12*_xlfn.XLOOKUP($A2005,削除禁止_電灯料金!K:K,削除禁止_電灯料金!N:N),0)),0)</f>
        <v>0</v>
      </c>
      <c r="AW2005" s="145"/>
    </row>
    <row r="2006" spans="1:49" ht="30" customHeight="1">
      <c r="A2006" s="1">
        <v>43</v>
      </c>
      <c r="B2006" s="319" t="s">
        <v>1866</v>
      </c>
      <c r="C2006" s="42"/>
      <c r="D2006" s="146" t="s">
        <v>1910</v>
      </c>
      <c r="E2006" s="147" t="s">
        <v>1911</v>
      </c>
      <c r="F2006" s="148" t="s">
        <v>1920</v>
      </c>
      <c r="G2006" s="148" t="s">
        <v>1917</v>
      </c>
      <c r="H2006" s="149"/>
      <c r="I2006" s="150"/>
      <c r="J2006" s="151" t="s">
        <v>213</v>
      </c>
      <c r="K2006" s="213">
        <v>13</v>
      </c>
      <c r="L2006" s="214">
        <v>365</v>
      </c>
      <c r="M2006" s="154" t="s">
        <v>1921</v>
      </c>
      <c r="N2006" s="119" t="s">
        <v>615</v>
      </c>
      <c r="O2006" s="120">
        <v>1</v>
      </c>
      <c r="P2006" s="155" t="s">
        <v>135</v>
      </c>
      <c r="Q2006" s="155">
        <v>0</v>
      </c>
      <c r="R2006" s="155">
        <v>0</v>
      </c>
      <c r="S2006" s="156">
        <v>0</v>
      </c>
      <c r="T2006" s="156" t="s">
        <v>763</v>
      </c>
      <c r="U2006" s="156" t="s">
        <v>442</v>
      </c>
      <c r="V2006" s="157">
        <v>0</v>
      </c>
      <c r="W2006" s="158">
        <v>28</v>
      </c>
      <c r="X2006" s="159">
        <v>1</v>
      </c>
      <c r="Y2006" s="160">
        <v>1</v>
      </c>
      <c r="Z2006" s="161">
        <v>11.071666666666665</v>
      </c>
      <c r="AA2006" s="155" t="s">
        <v>1719</v>
      </c>
      <c r="AB2006" s="162" t="s">
        <v>1919</v>
      </c>
      <c r="AC2006" s="163">
        <v>61.83</v>
      </c>
      <c r="AD2006" s="164">
        <v>191.44</v>
      </c>
      <c r="AE2006" s="163" t="s">
        <v>56</v>
      </c>
      <c r="AF2006" s="164" t="s">
        <v>56</v>
      </c>
      <c r="AG2006" s="165">
        <f t="shared" si="542"/>
        <v>30392.399999999998</v>
      </c>
      <c r="AH2006" s="166" t="s">
        <v>81</v>
      </c>
      <c r="AI2006" s="167"/>
      <c r="AJ2006" s="168"/>
      <c r="AK2006" s="169"/>
      <c r="AL2006" s="170"/>
      <c r="AM2006" s="171"/>
      <c r="AN2006" s="172"/>
      <c r="AO2006" s="173">
        <f t="shared" si="541"/>
        <v>0</v>
      </c>
      <c r="AP2006" s="174" t="s">
        <v>1685</v>
      </c>
      <c r="AQ2006" s="175" t="str" cm="1">
        <f t="array" ref="AQ2006">_xlfn.IFS(OR($G2006="公衆街路灯A",$G2006="定額電灯"),$G2006&amp;AP2006,COUNTIF(G2006,"*従量電灯*"),G2006,1,"-")</f>
        <v>定額電灯ﾌﾟﾙﾀﾞｳﾝ選択</v>
      </c>
      <c r="AR2006" s="176" t="str" cm="1">
        <f t="array" ref="AR2006">_xlfn.IFS($AN2006=0,"-",OR($AH2006="対象外",$AH2006="-"),"-",OR($G2006="公衆街路灯A",$G2006="定額電灯"),_xlfn.XLOOKUP($AQ2006,削除禁止_電灯料金!$B:$B,削除禁止_電灯料金!$E:$E,0),1,"-")</f>
        <v>-</v>
      </c>
      <c r="AS2006" s="177" t="str" cm="1">
        <f t="array" ref="AS2006">_xlfn.IFS($AR2006="-","-",OR($G2006="公衆街路灯A",$G2006="定額電灯"),_xlfn.XLOOKUP(AQ2006,削除禁止_電灯料金!$B:$B,削除禁止_電灯料金!$D:$D,0),1,"-")</f>
        <v>-</v>
      </c>
      <c r="AT2006" s="176" t="str">
        <f>IFERROR(IF(OR($G2006="公衆街路灯A",$G2006="定額電灯"),"-",ROUND((_xlfn.XLOOKUP($AQ2006,削除禁止_電灯料金!$B:$B,削除禁止_電灯料金!$E:$E)*AM2006/1000*$K2006*$L2006/12),2)),"-")</f>
        <v>-</v>
      </c>
      <c r="AU2006" s="177" t="str">
        <f>IFERROR(IF(OR($G2006="公衆街路灯A",$G2006="定額電灯"),"-",ROUND((AM2006/1000*$K2006*$L2006/12)*_xlfn.XLOOKUP($A2006,削除禁止_電灯料金!K:K,削除禁止_電灯料金!M:M,"-"),2)),"-")</f>
        <v>-</v>
      </c>
      <c r="AV2006" s="178">
        <f>IFERROR(IF(OR($G2006="公衆街路灯A",$G2006="定額電灯"),ROUND((((AR2006+AS2006)*AN2006))*12*_xlfn.XLOOKUP($A2006,削除禁止_電灯料金!K:K,削除禁止_電灯料金!N:N),0),ROUND((AT2006+AU2006)*AN2006*12*_xlfn.XLOOKUP($A2006,削除禁止_電灯料金!K:K,削除禁止_電灯料金!N:N),0)),0)</f>
        <v>0</v>
      </c>
      <c r="AW2006" s="145"/>
    </row>
    <row r="2007" spans="1:49" ht="58.5" customHeight="1">
      <c r="A2007" s="1">
        <v>43</v>
      </c>
      <c r="B2007" s="319" t="s">
        <v>1866</v>
      </c>
      <c r="C2007" s="42"/>
      <c r="D2007" s="146"/>
      <c r="E2007" s="147"/>
      <c r="F2007" s="148"/>
      <c r="G2007" s="148"/>
      <c r="H2007" s="149"/>
      <c r="I2007" s="150"/>
      <c r="J2007" s="151"/>
      <c r="K2007" s="213"/>
      <c r="L2007" s="214"/>
      <c r="M2007" s="154" t="s">
        <v>56</v>
      </c>
      <c r="N2007" s="119">
        <v>0</v>
      </c>
      <c r="O2007" s="120">
        <v>0</v>
      </c>
      <c r="P2007" s="155" t="s">
        <v>56</v>
      </c>
      <c r="Q2007" s="155">
        <v>0</v>
      </c>
      <c r="R2007" s="155">
        <v>0</v>
      </c>
      <c r="S2007" s="156">
        <v>0</v>
      </c>
      <c r="T2007" s="156">
        <v>0</v>
      </c>
      <c r="U2007" s="156">
        <v>0</v>
      </c>
      <c r="V2007" s="157">
        <v>0</v>
      </c>
      <c r="W2007" s="158">
        <v>0</v>
      </c>
      <c r="X2007" s="159"/>
      <c r="Y2007" s="160">
        <v>0</v>
      </c>
      <c r="Z2007" s="161">
        <v>0</v>
      </c>
      <c r="AA2007" s="155">
        <v>0</v>
      </c>
      <c r="AB2007" s="162" t="s">
        <v>56</v>
      </c>
      <c r="AC2007" s="163" t="s">
        <v>56</v>
      </c>
      <c r="AD2007" s="164" t="s">
        <v>56</v>
      </c>
      <c r="AE2007" s="163" t="s">
        <v>56</v>
      </c>
      <c r="AF2007" s="164" t="s">
        <v>56</v>
      </c>
      <c r="AG2007" s="165">
        <v>0</v>
      </c>
      <c r="AH2007" s="166" t="s">
        <v>56</v>
      </c>
      <c r="AI2007" s="167"/>
      <c r="AJ2007" s="168"/>
      <c r="AK2007" s="169"/>
      <c r="AL2007" s="170"/>
      <c r="AM2007" s="171"/>
      <c r="AN2007" s="172"/>
      <c r="AO2007" s="173">
        <f t="shared" si="541"/>
        <v>0</v>
      </c>
      <c r="AP2007" s="174" t="s">
        <v>82</v>
      </c>
      <c r="AQ2007" s="175" t="str" cm="1">
        <f t="array" ref="AQ2007">_xlfn.IFS(OR($G2007="公衆街路灯A",$G2007="定額電灯"),$G2007&amp;AP2007,COUNTIF(G2007,"*従量電灯*"),G2007,1,"-")</f>
        <v>-</v>
      </c>
      <c r="AR2007" s="176" t="str" cm="1">
        <f t="array" ref="AR2007">_xlfn.IFS($AN2007=0,"-",OR($AH2007="対象外",$AH2007="-"),"-",OR($G2007="公衆街路灯A",$G2007="定額電灯"),_xlfn.XLOOKUP($AQ2007,削除禁止_電灯料金!$B:$B,削除禁止_電灯料金!$E:$E,0),1,"-")</f>
        <v>-</v>
      </c>
      <c r="AS2007" s="177" t="str" cm="1">
        <f t="array" ref="AS2007">_xlfn.IFS($AR2007="-","-",OR($G2007="公衆街路灯A",$G2007="定額電灯"),_xlfn.XLOOKUP(AQ2007,削除禁止_電灯料金!$B:$B,削除禁止_電灯料金!$D:$D,0),1,"-")</f>
        <v>-</v>
      </c>
      <c r="AT2007" s="176" t="str">
        <f>IFERROR(IF(OR($G2007="公衆街路灯A",$G2007="定額電灯"),"-",ROUND((_xlfn.XLOOKUP($AQ2007,削除禁止_電灯料金!$B:$B,削除禁止_電灯料金!$E:$E)*AM2007/1000*$K2007*$L2007/12),2)),"-")</f>
        <v>-</v>
      </c>
      <c r="AU2007" s="177">
        <f>IFERROR(IF(OR($G2007="公衆街路灯A",$G2007="定額電灯"),"-",ROUND((AM2007/1000*$K2007*$L2007/12)*_xlfn.XLOOKUP($A2007,削除禁止_電灯料金!K:K,削除禁止_電灯料金!M:M,"-"),2)),"-")</f>
        <v>0</v>
      </c>
      <c r="AV2007" s="178">
        <f>IFERROR(IF(OR($G2007="公衆街路灯A",$G2007="定額電灯"),ROUND((((AR2007+AS2007)*AN2007))*12*_xlfn.XLOOKUP($A2007,削除禁止_電灯料金!K:K,削除禁止_電灯料金!N:N),0),ROUND((AT2007+AU2007)*AN2007*12*_xlfn.XLOOKUP($A2007,削除禁止_電灯料金!K:K,削除禁止_電灯料金!N:N),0)),0)</f>
        <v>0</v>
      </c>
      <c r="AW2007" s="145"/>
    </row>
    <row r="2008" spans="1:49" ht="30" customHeight="1">
      <c r="A2008" s="1">
        <v>43</v>
      </c>
      <c r="B2008" s="319" t="s">
        <v>1866</v>
      </c>
      <c r="C2008" s="42"/>
      <c r="D2008" s="146"/>
      <c r="E2008" s="147" t="s">
        <v>219</v>
      </c>
      <c r="F2008" s="148" t="s">
        <v>219</v>
      </c>
      <c r="G2008" s="148"/>
      <c r="H2008" s="149"/>
      <c r="I2008" s="150"/>
      <c r="J2008" s="151"/>
      <c r="K2008" s="213"/>
      <c r="L2008" s="214"/>
      <c r="M2008" s="179" t="s">
        <v>82</v>
      </c>
      <c r="N2008" s="119">
        <v>0</v>
      </c>
      <c r="O2008" s="120">
        <v>0</v>
      </c>
      <c r="P2008" s="155" t="s">
        <v>56</v>
      </c>
      <c r="Q2008" s="155">
        <v>0</v>
      </c>
      <c r="R2008" s="155">
        <v>0</v>
      </c>
      <c r="S2008" s="156">
        <v>0</v>
      </c>
      <c r="T2008" s="156">
        <v>0</v>
      </c>
      <c r="U2008" s="156">
        <v>0</v>
      </c>
      <c r="V2008" s="157">
        <v>0</v>
      </c>
      <c r="W2008" s="158">
        <v>0</v>
      </c>
      <c r="X2008" s="159"/>
      <c r="Y2008" s="160">
        <v>0</v>
      </c>
      <c r="Z2008" s="161">
        <v>0</v>
      </c>
      <c r="AA2008" s="155">
        <v>0</v>
      </c>
      <c r="AB2008" s="162" t="s">
        <v>56</v>
      </c>
      <c r="AC2008" s="163" t="s">
        <v>56</v>
      </c>
      <c r="AD2008" s="164" t="s">
        <v>56</v>
      </c>
      <c r="AE2008" s="163" t="s">
        <v>56</v>
      </c>
      <c r="AF2008" s="164" t="s">
        <v>56</v>
      </c>
      <c r="AG2008" s="165">
        <v>0</v>
      </c>
      <c r="AH2008" s="166" t="s">
        <v>56</v>
      </c>
      <c r="AI2008" s="167"/>
      <c r="AJ2008" s="168"/>
      <c r="AK2008" s="169"/>
      <c r="AL2008" s="170"/>
      <c r="AM2008" s="171"/>
      <c r="AN2008" s="172"/>
      <c r="AO2008" s="173">
        <f t="shared" si="541"/>
        <v>0</v>
      </c>
      <c r="AP2008" s="174" t="s">
        <v>82</v>
      </c>
      <c r="AQ2008" s="175" t="str" cm="1">
        <f t="array" ref="AQ2008">_xlfn.IFS(OR($G2008="公衆街路灯A",$G2008="定額電灯"),$G2008&amp;AP2008,COUNTIF(G2008,"*従量電灯*"),G2008,1,"-")</f>
        <v>-</v>
      </c>
      <c r="AR2008" s="176" t="str" cm="1">
        <f t="array" ref="AR2008">_xlfn.IFS($AN2008=0,"-",OR($AH2008="対象外",$AH2008="-"),"-",OR($G2008="公衆街路灯A",$G2008="定額電灯"),_xlfn.XLOOKUP($AQ2008,削除禁止_電灯料金!$B:$B,削除禁止_電灯料金!$E:$E,0),1,"-")</f>
        <v>-</v>
      </c>
      <c r="AS2008" s="177" t="str" cm="1">
        <f t="array" ref="AS2008">_xlfn.IFS($AR2008="-","-",OR($G2008="公衆街路灯A",$G2008="定額電灯"),_xlfn.XLOOKUP(AQ2008,削除禁止_電灯料金!$B:$B,削除禁止_電灯料金!$D:$D,0),1,"-")</f>
        <v>-</v>
      </c>
      <c r="AT2008" s="176" t="str">
        <f>IFERROR(IF(OR($G2008="公衆街路灯A",$G2008="定額電灯"),"-",ROUND((_xlfn.XLOOKUP($AQ2008,削除禁止_電灯料金!$B:$B,削除禁止_電灯料金!$E:$E)*AM2008/1000*$K2008*$L2008/12),2)),"-")</f>
        <v>-</v>
      </c>
      <c r="AU2008" s="177">
        <f>IFERROR(IF(OR($G2008="公衆街路灯A",$G2008="定額電灯"),"-",ROUND((AM2008/1000*$K2008*$L2008/12)*_xlfn.XLOOKUP($A2008,削除禁止_電灯料金!K:K,削除禁止_電灯料金!M:M,"-"),2)),"-")</f>
        <v>0</v>
      </c>
      <c r="AV2008" s="178">
        <f>IFERROR(IF(OR($G2008="公衆街路灯A",$G2008="定額電灯"),ROUND((((AR2008+AS2008)*AN2008))*12*_xlfn.XLOOKUP($A2008,削除禁止_電灯料金!K:K,削除禁止_電灯料金!N:N),0),ROUND((AT2008+AU2008)*AN2008*12*_xlfn.XLOOKUP($A2008,削除禁止_電灯料金!K:K,削除禁止_電灯料金!N:N),0)),0)</f>
        <v>0</v>
      </c>
      <c r="AW2008" s="145"/>
    </row>
    <row r="2009" spans="1:49" ht="30" customHeight="1" thickBot="1">
      <c r="A2009" s="1">
        <v>43</v>
      </c>
      <c r="B2009" s="319" t="s">
        <v>1866</v>
      </c>
      <c r="C2009" s="42"/>
      <c r="D2009" s="215"/>
      <c r="E2009" s="216" t="s">
        <v>219</v>
      </c>
      <c r="F2009" s="217" t="s">
        <v>219</v>
      </c>
      <c r="G2009" s="216"/>
      <c r="H2009" s="216"/>
      <c r="I2009" s="218"/>
      <c r="J2009" s="219"/>
      <c r="K2009" s="220"/>
      <c r="L2009" s="221"/>
      <c r="M2009" s="222" t="s">
        <v>82</v>
      </c>
      <c r="N2009" s="223">
        <v>0</v>
      </c>
      <c r="O2009" s="224">
        <v>0</v>
      </c>
      <c r="P2009" s="225" t="s">
        <v>56</v>
      </c>
      <c r="Q2009" s="225">
        <v>0</v>
      </c>
      <c r="R2009" s="225">
        <v>0</v>
      </c>
      <c r="S2009" s="226">
        <v>0</v>
      </c>
      <c r="T2009" s="226">
        <v>0</v>
      </c>
      <c r="U2009" s="226">
        <v>0</v>
      </c>
      <c r="V2009" s="227">
        <v>0</v>
      </c>
      <c r="W2009" s="228">
        <v>0</v>
      </c>
      <c r="X2009" s="229"/>
      <c r="Y2009" s="410">
        <v>0</v>
      </c>
      <c r="Z2009" s="230">
        <v>0</v>
      </c>
      <c r="AA2009" s="225">
        <v>0</v>
      </c>
      <c r="AB2009" s="231" t="s">
        <v>56</v>
      </c>
      <c r="AC2009" s="232" t="s">
        <v>56</v>
      </c>
      <c r="AD2009" s="411" t="s">
        <v>56</v>
      </c>
      <c r="AE2009" s="232" t="s">
        <v>56</v>
      </c>
      <c r="AF2009" s="411" t="s">
        <v>56</v>
      </c>
      <c r="AG2009" s="412">
        <v>0</v>
      </c>
      <c r="AH2009" s="413" t="s">
        <v>56</v>
      </c>
      <c r="AI2009" s="236"/>
      <c r="AJ2009" s="237"/>
      <c r="AK2009" s="238"/>
      <c r="AL2009" s="239"/>
      <c r="AM2009" s="240"/>
      <c r="AN2009" s="241"/>
      <c r="AO2009" s="242">
        <f t="shared" si="541"/>
        <v>0</v>
      </c>
      <c r="AP2009" s="243" t="s">
        <v>82</v>
      </c>
      <c r="AQ2009" s="414" t="str" cm="1">
        <f t="array" ref="AQ2009">_xlfn.IFS(OR($G2009="公衆街路灯A",$G2009="定額電灯"),$G2009&amp;AP2009,COUNTIF(G2009,"*従量電灯*"),G2009,1,"-")</f>
        <v>-</v>
      </c>
      <c r="AR2009" s="415" t="str" cm="1">
        <f t="array" ref="AR2009">_xlfn.IFS($AN2009=0,"-",OR($AH2009="対象外",$AH2009="-"),"-",OR($G2009="公衆街路灯A",$G2009="定額電灯"),_xlfn.XLOOKUP($AQ2009,削除禁止_電灯料金!$B:$B,削除禁止_電灯料金!$E:$E,0),1,"-")</f>
        <v>-</v>
      </c>
      <c r="AS2009" s="416" t="str" cm="1">
        <f t="array" ref="AS2009">_xlfn.IFS($AR2009="-","-",OR($G2009="公衆街路灯A",$G2009="定額電灯"),_xlfn.XLOOKUP(AQ2009,削除禁止_電灯料金!$B:$B,削除禁止_電灯料金!$D:$D,0),1,"-")</f>
        <v>-</v>
      </c>
      <c r="AT2009" s="415" t="str">
        <f>IFERROR(IF(OR($G2009="公衆街路灯A",$G2009="定額電灯"),"-",ROUND((_xlfn.XLOOKUP($AQ2009,削除禁止_電灯料金!$B:$B,削除禁止_電灯料金!$E:$E)*AM2009/1000*$K2009*$L2009/12),2)),"-")</f>
        <v>-</v>
      </c>
      <c r="AU2009" s="416">
        <f>IFERROR(IF(OR($G2009="公衆街路灯A",$G2009="定額電灯"),"-",ROUND((AM2009/1000*$K2009*$L2009/12)*_xlfn.XLOOKUP($A2009,削除禁止_電灯料金!K:K,削除禁止_電灯料金!M:M,"-"),2)),"-")</f>
        <v>0</v>
      </c>
      <c r="AV2009" s="247">
        <f>IFERROR(IF(OR($G2009="公衆街路灯A",$G2009="定額電灯"),ROUND((((AR2009+AS2009)*AN2009))*12*_xlfn.XLOOKUP($A2009,削除禁止_電灯料金!K:K,削除禁止_電灯料金!N:N),0),ROUND((AT2009+AU2009)*AN2009*12*_xlfn.XLOOKUP($A2009,削除禁止_電灯料金!K:K,削除禁止_電灯料金!N:N),0)),0)</f>
        <v>0</v>
      </c>
      <c r="AW2009" s="145"/>
    </row>
    <row r="2010" spans="1:49" ht="30" customHeight="1">
      <c r="A2010" s="1"/>
      <c r="B2010" s="41"/>
      <c r="C2010" s="248"/>
    </row>
    <row r="2011" spans="1:49" ht="30" customHeight="1">
      <c r="A2011" s="1">
        <v>44</v>
      </c>
      <c r="B2011" s="319" t="s">
        <v>1922</v>
      </c>
      <c r="C2011" s="42"/>
      <c r="D2011" s="4" t="s">
        <v>1923</v>
      </c>
      <c r="E2011" s="43"/>
      <c r="F2011" s="44"/>
      <c r="G2011" s="44"/>
      <c r="H2011" s="45"/>
      <c r="I2011" s="43"/>
      <c r="J2011" s="43"/>
      <c r="K2011" s="43"/>
      <c r="L2011" s="43"/>
      <c r="M2011" s="43"/>
      <c r="N2011" s="46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2"/>
      <c r="AF2011" s="42"/>
      <c r="AG2011" s="42"/>
      <c r="AH2011" s="47"/>
      <c r="AI2011" s="48"/>
      <c r="AJ2011" s="48"/>
      <c r="AK2011" s="47"/>
      <c r="AL2011" s="49"/>
      <c r="AM2011" s="47"/>
      <c r="AN2011" s="47"/>
      <c r="AO2011" s="47"/>
      <c r="AP2011" s="47"/>
      <c r="AQ2011" s="49"/>
      <c r="AR2011" s="47"/>
      <c r="AS2011" s="47"/>
      <c r="AT2011" s="47"/>
      <c r="AU2011" s="47"/>
      <c r="AV2011" s="47"/>
      <c r="AW2011" s="47"/>
    </row>
    <row r="2012" spans="1:49" ht="30" customHeight="1">
      <c r="A2012" s="1">
        <v>44</v>
      </c>
      <c r="B2012" s="319" t="s">
        <v>1922</v>
      </c>
      <c r="C2012" s="42"/>
      <c r="D2012" s="43"/>
      <c r="E2012" s="43"/>
      <c r="F2012" s="44"/>
      <c r="G2012" s="44"/>
      <c r="H2012" s="45"/>
      <c r="I2012" s="43"/>
      <c r="J2012" s="43"/>
      <c r="K2012" s="43"/>
      <c r="L2012" s="43"/>
      <c r="M2012" s="43"/>
      <c r="N2012" s="46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2"/>
      <c r="AD2012" s="42"/>
      <c r="AE2012" s="42"/>
      <c r="AF2012" s="42"/>
      <c r="AG2012" s="42"/>
      <c r="AH2012" s="47"/>
      <c r="AI2012" s="50"/>
      <c r="AJ2012" s="48"/>
      <c r="AK2012" s="47"/>
      <c r="AL2012" s="49"/>
      <c r="AM2012" s="47"/>
      <c r="AN2012" s="47"/>
      <c r="AO2012" s="51"/>
      <c r="AP2012" s="47"/>
      <c r="AQ2012" s="49"/>
      <c r="AR2012" s="51"/>
      <c r="AS2012" s="51"/>
      <c r="AT2012" s="51"/>
      <c r="AU2012" s="51"/>
      <c r="AV2012" s="47"/>
      <c r="AW2012" s="47"/>
    </row>
    <row r="2013" spans="1:49" ht="30" customHeight="1">
      <c r="A2013" s="1">
        <v>44</v>
      </c>
      <c r="B2013" s="319" t="s">
        <v>1922</v>
      </c>
      <c r="C2013" s="42"/>
      <c r="D2013" s="52" t="s">
        <v>47</v>
      </c>
      <c r="E2013" s="52"/>
      <c r="F2013" s="53">
        <v>10</v>
      </c>
      <c r="G2013" s="44"/>
      <c r="H2013" s="45"/>
      <c r="I2013" s="54"/>
      <c r="J2013" s="54"/>
      <c r="K2013" s="55"/>
      <c r="L2013" s="46"/>
      <c r="M2013" s="46"/>
      <c r="N2013" s="56"/>
      <c r="O2013" s="56"/>
      <c r="P2013" s="56"/>
      <c r="Q2013" s="56"/>
      <c r="R2013" s="56"/>
      <c r="S2013" s="56"/>
      <c r="T2013" s="56"/>
      <c r="U2013" s="56"/>
      <c r="V2013" s="56"/>
      <c r="W2013" s="56"/>
      <c r="X2013" s="56"/>
      <c r="Y2013" s="56"/>
      <c r="Z2013" s="56"/>
      <c r="AA2013" s="56"/>
      <c r="AB2013" s="56"/>
      <c r="AC2013" s="56"/>
      <c r="AD2013" s="56"/>
      <c r="AE2013" s="56"/>
      <c r="AF2013" s="56"/>
      <c r="AG2013" s="56"/>
      <c r="AH2013" s="47"/>
      <c r="AI2013" s="50"/>
      <c r="AJ2013" s="48"/>
      <c r="AK2013" s="47"/>
      <c r="AL2013" s="49"/>
      <c r="AM2013" s="47"/>
      <c r="AN2013" s="47"/>
      <c r="AO2013" s="47"/>
      <c r="AP2013" s="47"/>
      <c r="AQ2013" s="49"/>
      <c r="AR2013" s="47"/>
      <c r="AS2013" s="47"/>
      <c r="AT2013" s="47"/>
      <c r="AU2013" s="47"/>
      <c r="AV2013" s="47"/>
      <c r="AW2013" s="47"/>
    </row>
    <row r="2014" spans="1:49" ht="30" customHeight="1" thickBot="1">
      <c r="A2014" s="1">
        <v>44</v>
      </c>
      <c r="B2014" s="319" t="s">
        <v>1922</v>
      </c>
      <c r="C2014" s="42"/>
      <c r="D2014" s="57" t="s">
        <v>48</v>
      </c>
      <c r="E2014" s="57"/>
      <c r="F2014" s="58">
        <v>10</v>
      </c>
      <c r="G2014" s="44"/>
      <c r="H2014" s="45"/>
      <c r="I2014" s="54"/>
      <c r="J2014" s="54"/>
      <c r="K2014" s="55"/>
      <c r="L2014" s="46"/>
      <c r="M2014" s="46"/>
      <c r="N2014" s="56"/>
      <c r="O2014" s="56"/>
      <c r="P2014" s="56"/>
      <c r="Q2014" s="56"/>
      <c r="R2014" s="56"/>
      <c r="S2014" s="56"/>
      <c r="T2014" s="56"/>
      <c r="U2014" s="56"/>
      <c r="V2014" s="56"/>
      <c r="W2014" s="56"/>
      <c r="X2014" s="56"/>
      <c r="Y2014" s="56"/>
      <c r="Z2014" s="56"/>
      <c r="AA2014" s="56"/>
      <c r="AB2014" s="56"/>
      <c r="AC2014" s="56"/>
      <c r="AD2014" s="56"/>
      <c r="AE2014" s="56"/>
      <c r="AF2014" s="56"/>
      <c r="AG2014" s="56"/>
      <c r="AH2014" s="47"/>
      <c r="AI2014" s="50"/>
      <c r="AJ2014" s="48"/>
      <c r="AK2014" s="47"/>
      <c r="AL2014" s="49"/>
      <c r="AM2014" s="47"/>
      <c r="AN2014" s="47"/>
      <c r="AO2014" s="47"/>
      <c r="AP2014" s="47"/>
      <c r="AQ2014" s="49"/>
      <c r="AR2014" s="47"/>
      <c r="AS2014" s="47"/>
      <c r="AT2014" s="47"/>
      <c r="AU2014" s="47"/>
      <c r="AV2014" s="47"/>
      <c r="AW2014" s="47"/>
    </row>
    <row r="2015" spans="1:49" ht="30" customHeight="1" thickBot="1">
      <c r="A2015" s="1">
        <v>44</v>
      </c>
      <c r="B2015" s="319" t="s">
        <v>1922</v>
      </c>
      <c r="C2015" s="42"/>
      <c r="D2015" s="59" t="s">
        <v>49</v>
      </c>
      <c r="E2015" s="59"/>
      <c r="F2015" s="60">
        <v>30</v>
      </c>
      <c r="G2015" s="44"/>
      <c r="H2015" s="45"/>
      <c r="I2015" s="61"/>
      <c r="J2015" s="61"/>
      <c r="K2015" s="42"/>
      <c r="L2015" s="42"/>
      <c r="M2015" s="42"/>
      <c r="N2015" s="56"/>
      <c r="O2015" s="56"/>
      <c r="P2015" s="56"/>
      <c r="Q2015" s="56"/>
      <c r="R2015" s="56"/>
      <c r="S2015" s="56"/>
      <c r="T2015" s="56"/>
      <c r="U2015" s="56"/>
      <c r="V2015" s="56"/>
      <c r="W2015" s="56"/>
      <c r="X2015" s="56"/>
      <c r="Y2015" s="56"/>
      <c r="Z2015" s="56"/>
      <c r="AA2015" s="56"/>
      <c r="AB2015" s="56"/>
      <c r="AC2015" s="62"/>
      <c r="AD2015" s="62"/>
      <c r="AE2015" s="63"/>
      <c r="AF2015" s="42"/>
      <c r="AG2015" s="56"/>
      <c r="AH2015" s="47"/>
      <c r="AI2015" s="64" t="s">
        <v>50</v>
      </c>
      <c r="AJ2015" s="48"/>
      <c r="AK2015" s="47"/>
      <c r="AL2015" s="49"/>
      <c r="AM2015" s="47"/>
      <c r="AN2015" s="47"/>
      <c r="AO2015" s="47"/>
      <c r="AP2015" s="47"/>
      <c r="AQ2015" s="49"/>
      <c r="AR2015" s="47"/>
      <c r="AS2015" s="47"/>
      <c r="AT2015" s="47"/>
      <c r="AU2015" s="47"/>
      <c r="AV2015" s="47"/>
      <c r="AW2015" s="65"/>
    </row>
    <row r="2016" spans="1:49" ht="30" customHeight="1" thickBot="1">
      <c r="A2016" s="1">
        <v>44</v>
      </c>
      <c r="B2016" s="319" t="s">
        <v>1922</v>
      </c>
      <c r="C2016" s="42"/>
      <c r="D2016" s="66" t="s">
        <v>51</v>
      </c>
      <c r="E2016" s="66"/>
      <c r="F2016" s="67">
        <v>0.41499999999999998</v>
      </c>
      <c r="G2016" s="44"/>
      <c r="H2016" s="45"/>
      <c r="I2016" s="68"/>
      <c r="J2016" s="68"/>
      <c r="K2016" s="42"/>
      <c r="L2016" s="42"/>
      <c r="M2016" s="42"/>
      <c r="N2016" s="56"/>
      <c r="O2016" s="56"/>
      <c r="P2016" s="56"/>
      <c r="Q2016" s="56"/>
      <c r="R2016" s="56"/>
      <c r="S2016" s="56"/>
      <c r="T2016" s="56"/>
      <c r="U2016" s="56"/>
      <c r="V2016" s="56"/>
      <c r="W2016" s="56"/>
      <c r="X2016" s="56"/>
      <c r="Y2016" s="56"/>
      <c r="Z2016" s="56"/>
      <c r="AA2016" s="56"/>
      <c r="AB2016" s="56"/>
      <c r="AC2016" s="62" t="s">
        <v>52</v>
      </c>
      <c r="AD2016" s="69"/>
      <c r="AE2016" s="70" t="s">
        <v>53</v>
      </c>
      <c r="AF2016" s="69"/>
      <c r="AG2016" s="56"/>
      <c r="AH2016" s="47"/>
      <c r="AI2016" s="48"/>
      <c r="AJ2016" s="48"/>
      <c r="AK2016" s="47"/>
      <c r="AL2016" s="49"/>
      <c r="AM2016" s="47"/>
      <c r="AN2016" s="47"/>
      <c r="AO2016" s="47"/>
      <c r="AP2016" s="47"/>
      <c r="AQ2016" s="49"/>
      <c r="AR2016" s="47" t="s">
        <v>52</v>
      </c>
      <c r="AS2016" s="47"/>
      <c r="AT2016" s="47" t="s">
        <v>53</v>
      </c>
      <c r="AU2016" s="47"/>
      <c r="AV2016" s="47"/>
      <c r="AW2016" s="65"/>
    </row>
    <row r="2017" spans="1:49" ht="30" customHeight="1" thickBot="1">
      <c r="A2017" s="1">
        <v>44</v>
      </c>
      <c r="B2017" s="319" t="s">
        <v>1922</v>
      </c>
      <c r="C2017" s="42"/>
      <c r="D2017" s="71" t="s">
        <v>54</v>
      </c>
      <c r="E2017" s="45"/>
      <c r="F2017" s="45"/>
      <c r="G2017" s="45"/>
      <c r="H2017" s="45"/>
      <c r="I2017" s="45"/>
      <c r="J2017" s="45"/>
      <c r="K2017" s="72"/>
      <c r="L2017" s="72"/>
      <c r="M2017" s="73" t="s">
        <v>55</v>
      </c>
      <c r="N2017" s="74"/>
      <c r="O2017" s="74"/>
      <c r="P2017" s="74"/>
      <c r="Q2017" s="74"/>
      <c r="R2017" s="74"/>
      <c r="S2017" s="74"/>
      <c r="T2017" s="74"/>
      <c r="U2017" s="74"/>
      <c r="V2017" s="74"/>
      <c r="W2017" s="74"/>
      <c r="X2017" s="74"/>
      <c r="Y2017" s="74"/>
      <c r="Z2017" s="74"/>
      <c r="AA2017" s="74"/>
      <c r="AB2017" s="74"/>
      <c r="AC2017" s="75" t="s">
        <v>1</v>
      </c>
      <c r="AD2017" s="76"/>
      <c r="AE2017" s="76" t="s">
        <v>2</v>
      </c>
      <c r="AF2017" s="76"/>
      <c r="AG2017" s="77" t="s">
        <v>56</v>
      </c>
      <c r="AH2017" s="78" t="s">
        <v>57</v>
      </c>
      <c r="AI2017" s="79"/>
      <c r="AJ2017" s="79"/>
      <c r="AK2017" s="80"/>
      <c r="AL2017" s="15"/>
      <c r="AM2017" s="80"/>
      <c r="AN2017" s="80"/>
      <c r="AO2017" s="80"/>
      <c r="AP2017" s="80"/>
      <c r="AQ2017" s="15"/>
      <c r="AR2017" s="78" t="s">
        <v>1</v>
      </c>
      <c r="AS2017" s="81"/>
      <c r="AT2017" s="78" t="s">
        <v>2</v>
      </c>
      <c r="AU2017" s="81"/>
      <c r="AV2017" s="82" t="s">
        <v>56</v>
      </c>
      <c r="AW2017" s="83"/>
    </row>
    <row r="2018" spans="1:49" ht="42" customHeight="1">
      <c r="A2018" s="1">
        <v>44</v>
      </c>
      <c r="B2018" s="319" t="s">
        <v>1922</v>
      </c>
      <c r="C2018" s="42"/>
      <c r="D2018" s="474" t="s">
        <v>4</v>
      </c>
      <c r="E2018" s="476" t="s">
        <v>5</v>
      </c>
      <c r="F2018" s="476" t="s">
        <v>6</v>
      </c>
      <c r="G2018" s="476" t="s">
        <v>58</v>
      </c>
      <c r="H2018" s="476" t="s">
        <v>7</v>
      </c>
      <c r="I2018" s="20" t="s">
        <v>8</v>
      </c>
      <c r="J2018" s="20"/>
      <c r="K2018" s="84" t="s">
        <v>9</v>
      </c>
      <c r="L2018" s="85" t="s">
        <v>59</v>
      </c>
      <c r="M2018" s="478" t="s">
        <v>60</v>
      </c>
      <c r="N2018" s="480" t="s">
        <v>61</v>
      </c>
      <c r="O2018" s="482" t="s">
        <v>62</v>
      </c>
      <c r="P2018" s="482" t="s">
        <v>10</v>
      </c>
      <c r="Q2018" s="484" t="s">
        <v>63</v>
      </c>
      <c r="R2018" s="482" t="s">
        <v>64</v>
      </c>
      <c r="S2018" s="482" t="s">
        <v>65</v>
      </c>
      <c r="T2018" s="482" t="s">
        <v>66</v>
      </c>
      <c r="U2018" s="482" t="s">
        <v>67</v>
      </c>
      <c r="V2018" s="484" t="s">
        <v>11</v>
      </c>
      <c r="W2018" s="251" t="s">
        <v>12</v>
      </c>
      <c r="X2018" s="86" t="s">
        <v>13</v>
      </c>
      <c r="Y2018" s="86" t="s">
        <v>14</v>
      </c>
      <c r="Z2018" s="252" t="s">
        <v>15</v>
      </c>
      <c r="AA2018" s="484" t="s">
        <v>16</v>
      </c>
      <c r="AB2018" s="482" t="s">
        <v>17</v>
      </c>
      <c r="AC2018" s="87" t="s">
        <v>18</v>
      </c>
      <c r="AD2018" s="88" t="s">
        <v>19</v>
      </c>
      <c r="AE2018" s="87" t="s">
        <v>30</v>
      </c>
      <c r="AF2018" s="88" t="s">
        <v>21</v>
      </c>
      <c r="AG2018" s="89" t="s">
        <v>22</v>
      </c>
      <c r="AH2018" s="468" t="s">
        <v>23</v>
      </c>
      <c r="AI2018" s="470" t="s">
        <v>24</v>
      </c>
      <c r="AJ2018" s="470" t="s">
        <v>25</v>
      </c>
      <c r="AK2018" s="470" t="s">
        <v>26</v>
      </c>
      <c r="AL2018" s="91" t="s">
        <v>68</v>
      </c>
      <c r="AM2018" s="90" t="s">
        <v>27</v>
      </c>
      <c r="AN2018" s="92" t="s">
        <v>28</v>
      </c>
      <c r="AO2018" s="93" t="s">
        <v>29</v>
      </c>
      <c r="AP2018" s="28" t="s">
        <v>16</v>
      </c>
      <c r="AQ2018" s="472" t="s">
        <v>17</v>
      </c>
      <c r="AR2018" s="94" t="s">
        <v>18</v>
      </c>
      <c r="AS2018" s="95" t="s">
        <v>19</v>
      </c>
      <c r="AT2018" s="94" t="s">
        <v>30</v>
      </c>
      <c r="AU2018" s="95" t="s">
        <v>21</v>
      </c>
      <c r="AV2018" s="96" t="s">
        <v>31</v>
      </c>
      <c r="AW2018" s="83"/>
    </row>
    <row r="2019" spans="1:49" ht="30" customHeight="1" thickBot="1">
      <c r="A2019" s="1">
        <v>44</v>
      </c>
      <c r="B2019" s="319" t="s">
        <v>1922</v>
      </c>
      <c r="C2019" s="42"/>
      <c r="D2019" s="475"/>
      <c r="E2019" s="477"/>
      <c r="F2019" s="477"/>
      <c r="G2019" s="477"/>
      <c r="H2019" s="477"/>
      <c r="I2019" s="97" t="s">
        <v>69</v>
      </c>
      <c r="J2019" s="97" t="s">
        <v>70</v>
      </c>
      <c r="K2019" s="98" t="s">
        <v>34</v>
      </c>
      <c r="L2019" s="99" t="s">
        <v>35</v>
      </c>
      <c r="M2019" s="479"/>
      <c r="N2019" s="481"/>
      <c r="O2019" s="483"/>
      <c r="P2019" s="483"/>
      <c r="Q2019" s="485"/>
      <c r="R2019" s="483"/>
      <c r="S2019" s="483"/>
      <c r="T2019" s="483"/>
      <c r="U2019" s="483"/>
      <c r="V2019" s="485"/>
      <c r="W2019" s="100" t="s">
        <v>36</v>
      </c>
      <c r="X2019" s="100" t="s">
        <v>37</v>
      </c>
      <c r="Y2019" s="100" t="s">
        <v>38</v>
      </c>
      <c r="Z2019" s="101" t="s">
        <v>39</v>
      </c>
      <c r="AA2019" s="485"/>
      <c r="AB2019" s="483"/>
      <c r="AC2019" s="102" t="s">
        <v>40</v>
      </c>
      <c r="AD2019" s="103" t="s">
        <v>40</v>
      </c>
      <c r="AE2019" s="102" t="s">
        <v>40</v>
      </c>
      <c r="AF2019" s="103" t="s">
        <v>40</v>
      </c>
      <c r="AG2019" s="104">
        <v>10</v>
      </c>
      <c r="AH2019" s="469"/>
      <c r="AI2019" s="471"/>
      <c r="AJ2019" s="471"/>
      <c r="AK2019" s="471"/>
      <c r="AL2019" s="36" t="s">
        <v>41</v>
      </c>
      <c r="AM2019" s="105" t="s">
        <v>42</v>
      </c>
      <c r="AN2019" s="106" t="s">
        <v>43</v>
      </c>
      <c r="AO2019" s="107" t="s">
        <v>39</v>
      </c>
      <c r="AP2019" s="37" t="s">
        <v>44</v>
      </c>
      <c r="AQ2019" s="473"/>
      <c r="AR2019" s="108" t="s">
        <v>40</v>
      </c>
      <c r="AS2019" s="109" t="s">
        <v>40</v>
      </c>
      <c r="AT2019" s="108" t="s">
        <v>40</v>
      </c>
      <c r="AU2019" s="109" t="s">
        <v>40</v>
      </c>
      <c r="AV2019" s="40">
        <v>10</v>
      </c>
      <c r="AW2019" s="83"/>
    </row>
    <row r="2020" spans="1:49" ht="30" customHeight="1">
      <c r="A2020" s="1">
        <v>44</v>
      </c>
      <c r="B2020" s="319" t="s">
        <v>1922</v>
      </c>
      <c r="C2020" s="42"/>
      <c r="D2020" s="110" t="s">
        <v>1924</v>
      </c>
      <c r="E2020" s="111" t="s">
        <v>71</v>
      </c>
      <c r="F2020" s="112" t="s">
        <v>1925</v>
      </c>
      <c r="G2020" s="112" t="s">
        <v>1688</v>
      </c>
      <c r="H2020" s="113"/>
      <c r="I2020" s="114"/>
      <c r="J2020" s="115"/>
      <c r="K2020" s="349">
        <v>13</v>
      </c>
      <c r="L2020" s="350">
        <v>365</v>
      </c>
      <c r="M2020" s="118" t="s">
        <v>1821</v>
      </c>
      <c r="N2020" s="119" t="s">
        <v>120</v>
      </c>
      <c r="O2020" s="120">
        <v>1</v>
      </c>
      <c r="P2020" s="121" t="s">
        <v>1044</v>
      </c>
      <c r="Q2020" s="121">
        <v>0</v>
      </c>
      <c r="R2020" s="121">
        <v>0</v>
      </c>
      <c r="S2020" s="122" t="s">
        <v>332</v>
      </c>
      <c r="T2020" s="122">
        <v>0</v>
      </c>
      <c r="U2020" s="122" t="s">
        <v>442</v>
      </c>
      <c r="V2020" s="123">
        <v>0</v>
      </c>
      <c r="W2020" s="124">
        <v>12</v>
      </c>
      <c r="X2020" s="125">
        <v>1</v>
      </c>
      <c r="Y2020" s="126">
        <v>1</v>
      </c>
      <c r="Z2020" s="127">
        <f t="shared" ref="Z2020:Z2037" si="543">K2020*L2020*W2020*Y2020/12/1000</f>
        <v>4.7450000000000001</v>
      </c>
      <c r="AA2020" s="121">
        <v>0</v>
      </c>
      <c r="AB2020" s="128" t="s">
        <v>80</v>
      </c>
      <c r="AC2020" s="129" t="s">
        <v>56</v>
      </c>
      <c r="AD2020" s="130" t="s">
        <v>56</v>
      </c>
      <c r="AE2020" s="129" t="s">
        <v>56</v>
      </c>
      <c r="AF2020" s="130">
        <f t="shared" ref="AF2020:AF2037" si="544">$B$2*Z2020/Y2020</f>
        <v>142.35</v>
      </c>
      <c r="AG2020" s="131">
        <f t="shared" ref="AG2020:AG2037" si="545">Y2020*AF2020*120</f>
        <v>17082</v>
      </c>
      <c r="AH2020" s="132" t="s">
        <v>81</v>
      </c>
      <c r="AI2020" s="133"/>
      <c r="AJ2020" s="134"/>
      <c r="AK2020" s="135"/>
      <c r="AL2020" s="136"/>
      <c r="AM2020" s="137"/>
      <c r="AN2020" s="138"/>
      <c r="AO2020" s="139">
        <f t="shared" ref="AO2020:AO2044" si="546">IFERROR((AM2020/1000)*K2020*L2020*AN2020/12,0)</f>
        <v>0</v>
      </c>
      <c r="AP2020" s="140" t="s">
        <v>82</v>
      </c>
      <c r="AQ2020" s="141" t="str" cm="1">
        <f t="array" ref="AQ2020">_xlfn.IFS(OR($G2020="公衆街路灯A",$G2020="定額電灯"),$G2020&amp;AP2020,COUNTIF(G2020,"*従量電灯*"),G2020,1,"-")</f>
        <v>従量電灯</v>
      </c>
      <c r="AR2020" s="142" t="str" cm="1">
        <f t="array" ref="AR2020">_xlfn.IFS($AN2020=0,"-",OR($AH2020="対象外",$AH2020="-"),"-",OR($G2020="公衆街路灯A",$G2020="定額電灯"),_xlfn.XLOOKUP($AQ2020,削除禁止_電灯料金!$B:$B,削除禁止_電灯料金!$E:$E,0),1,"-")</f>
        <v>-</v>
      </c>
      <c r="AS2020" s="143" t="str" cm="1">
        <f t="array" ref="AS2020">_xlfn.IFS($AR2020="-","-",OR($G2020="公衆街路灯A",$G2020="定額電灯"),_xlfn.XLOOKUP(AQ2020,削除禁止_電灯料金!$B:$B,削除禁止_電灯料金!$D:$D,0),1,"-")</f>
        <v>-</v>
      </c>
      <c r="AT2020" s="142">
        <f>IFERROR(IF(OR($G2020="公衆街路灯A",$G2020="定額電灯"),"-",ROUND((_xlfn.XLOOKUP($AQ2020,削除禁止_電灯料金!$B:$B,削除禁止_電灯料金!$E:$E)*AM2020/1000*$K2020*$L2020/12),2)),"-")</f>
        <v>0</v>
      </c>
      <c r="AU2020" s="143">
        <f>IFERROR(IF(OR($G2020="公衆街路灯A",$G2020="定額電灯"),"-",ROUND((AM2020/1000*$K2020*$L2020/12)*_xlfn.XLOOKUP($A2020,削除禁止_電灯料金!K:K,削除禁止_電灯料金!M:M,"-"),2)),"-")</f>
        <v>0</v>
      </c>
      <c r="AV2020" s="144">
        <f>IFERROR(IF(OR($G2020="公衆街路灯A",$G2020="定額電灯"),ROUND((((AR2020+AS2020)*AN2020))*12*_xlfn.XLOOKUP($A2020,削除禁止_電灯料金!K:K,削除禁止_電灯料金!N:N),0),ROUND((AT2020+AU2020)*AN2020*12*_xlfn.XLOOKUP($A2020,削除禁止_電灯料金!K:K,削除禁止_電灯料金!N:N),0)),0)</f>
        <v>0</v>
      </c>
      <c r="AW2020" s="145"/>
    </row>
    <row r="2021" spans="1:49" ht="30" customHeight="1">
      <c r="A2021" s="1">
        <v>44</v>
      </c>
      <c r="B2021" s="319" t="s">
        <v>1922</v>
      </c>
      <c r="C2021" s="42"/>
      <c r="D2021" s="146" t="s">
        <v>1924</v>
      </c>
      <c r="E2021" s="147" t="s">
        <v>71</v>
      </c>
      <c r="F2021" s="148" t="s">
        <v>1926</v>
      </c>
      <c r="G2021" s="148" t="s">
        <v>1688</v>
      </c>
      <c r="H2021" s="149"/>
      <c r="I2021" s="150"/>
      <c r="J2021" s="151"/>
      <c r="K2021" s="213">
        <v>13</v>
      </c>
      <c r="L2021" s="214">
        <v>365</v>
      </c>
      <c r="M2021" s="154" t="s">
        <v>1821</v>
      </c>
      <c r="N2021" s="119" t="s">
        <v>120</v>
      </c>
      <c r="O2021" s="120">
        <v>1</v>
      </c>
      <c r="P2021" s="155" t="s">
        <v>1044</v>
      </c>
      <c r="Q2021" s="155">
        <v>0</v>
      </c>
      <c r="R2021" s="155">
        <v>0</v>
      </c>
      <c r="S2021" s="156" t="s">
        <v>332</v>
      </c>
      <c r="T2021" s="156">
        <v>0</v>
      </c>
      <c r="U2021" s="156" t="s">
        <v>442</v>
      </c>
      <c r="V2021" s="157">
        <v>0</v>
      </c>
      <c r="W2021" s="158">
        <v>12</v>
      </c>
      <c r="X2021" s="159">
        <v>1</v>
      </c>
      <c r="Y2021" s="160">
        <v>1</v>
      </c>
      <c r="Z2021" s="161">
        <f t="shared" si="543"/>
        <v>4.7450000000000001</v>
      </c>
      <c r="AA2021" s="155">
        <v>0</v>
      </c>
      <c r="AB2021" s="162" t="s">
        <v>80</v>
      </c>
      <c r="AC2021" s="163" t="s">
        <v>56</v>
      </c>
      <c r="AD2021" s="164" t="s">
        <v>56</v>
      </c>
      <c r="AE2021" s="163" t="s">
        <v>56</v>
      </c>
      <c r="AF2021" s="164">
        <f t="shared" si="544"/>
        <v>142.35</v>
      </c>
      <c r="AG2021" s="165">
        <f t="shared" si="545"/>
        <v>17082</v>
      </c>
      <c r="AH2021" s="166" t="s">
        <v>81</v>
      </c>
      <c r="AI2021" s="167"/>
      <c r="AJ2021" s="168"/>
      <c r="AK2021" s="169"/>
      <c r="AL2021" s="170"/>
      <c r="AM2021" s="171"/>
      <c r="AN2021" s="172"/>
      <c r="AO2021" s="173">
        <f t="shared" si="546"/>
        <v>0</v>
      </c>
      <c r="AP2021" s="174" t="s">
        <v>82</v>
      </c>
      <c r="AQ2021" s="175" t="str" cm="1">
        <f t="array" ref="AQ2021">_xlfn.IFS(OR($G2021="公衆街路灯A",$G2021="定額電灯"),$G2021&amp;AP2021,COUNTIF(G2021,"*従量電灯*"),G2021,1,"-")</f>
        <v>従量電灯</v>
      </c>
      <c r="AR2021" s="176" t="str" cm="1">
        <f t="array" ref="AR2021">_xlfn.IFS($AN2021=0,"-",OR($AH2021="対象外",$AH2021="-"),"-",OR($G2021="公衆街路灯A",$G2021="定額電灯"),_xlfn.XLOOKUP($AQ2021,削除禁止_電灯料金!$B:$B,削除禁止_電灯料金!$E:$E,0),1,"-")</f>
        <v>-</v>
      </c>
      <c r="AS2021" s="177" t="str" cm="1">
        <f t="array" ref="AS2021">_xlfn.IFS($AR2021="-","-",OR($G2021="公衆街路灯A",$G2021="定額電灯"),_xlfn.XLOOKUP(AQ2021,削除禁止_電灯料金!$B:$B,削除禁止_電灯料金!$D:$D,0),1,"-")</f>
        <v>-</v>
      </c>
      <c r="AT2021" s="176">
        <f>IFERROR(IF(OR($G2021="公衆街路灯A",$G2021="定額電灯"),"-",ROUND((_xlfn.XLOOKUP($AQ2021,削除禁止_電灯料金!$B:$B,削除禁止_電灯料金!$E:$E)*AM2021/1000*$K2021*$L2021/12),2)),"-")</f>
        <v>0</v>
      </c>
      <c r="AU2021" s="177">
        <f>IFERROR(IF(OR($G2021="公衆街路灯A",$G2021="定額電灯"),"-",ROUND((AM2021/1000*$K2021*$L2021/12)*_xlfn.XLOOKUP($A2021,削除禁止_電灯料金!K:K,削除禁止_電灯料金!M:M,"-"),2)),"-")</f>
        <v>0</v>
      </c>
      <c r="AV2021" s="178">
        <f>IFERROR(IF(OR($G2021="公衆街路灯A",$G2021="定額電灯"),ROUND((((AR2021+AS2021)*AN2021))*12*_xlfn.XLOOKUP($A2021,削除禁止_電灯料金!K:K,削除禁止_電灯料金!N:N),0),ROUND((AT2021+AU2021)*AN2021*12*_xlfn.XLOOKUP($A2021,削除禁止_電灯料金!K:K,削除禁止_電灯料金!N:N),0)),0)</f>
        <v>0</v>
      </c>
      <c r="AW2021" s="145"/>
    </row>
    <row r="2022" spans="1:49" ht="30" customHeight="1">
      <c r="A2022" s="1">
        <v>44</v>
      </c>
      <c r="B2022" s="319" t="s">
        <v>1922</v>
      </c>
      <c r="C2022" s="42"/>
      <c r="D2022" s="146" t="s">
        <v>1924</v>
      </c>
      <c r="E2022" s="147" t="s">
        <v>71</v>
      </c>
      <c r="F2022" s="148" t="s">
        <v>1927</v>
      </c>
      <c r="G2022" s="148" t="s">
        <v>1688</v>
      </c>
      <c r="H2022" s="149"/>
      <c r="I2022" s="150"/>
      <c r="J2022" s="151"/>
      <c r="K2022" s="213">
        <v>13</v>
      </c>
      <c r="L2022" s="214">
        <v>365</v>
      </c>
      <c r="M2022" s="154" t="s">
        <v>1821</v>
      </c>
      <c r="N2022" s="119" t="s">
        <v>120</v>
      </c>
      <c r="O2022" s="120">
        <v>1</v>
      </c>
      <c r="P2022" s="155" t="s">
        <v>1044</v>
      </c>
      <c r="Q2022" s="155">
        <v>0</v>
      </c>
      <c r="R2022" s="155">
        <v>0</v>
      </c>
      <c r="S2022" s="156" t="s">
        <v>332</v>
      </c>
      <c r="T2022" s="156">
        <v>0</v>
      </c>
      <c r="U2022" s="156" t="s">
        <v>442</v>
      </c>
      <c r="V2022" s="157">
        <v>0</v>
      </c>
      <c r="W2022" s="158">
        <v>12</v>
      </c>
      <c r="X2022" s="159">
        <v>1</v>
      </c>
      <c r="Y2022" s="160">
        <v>1</v>
      </c>
      <c r="Z2022" s="161">
        <f t="shared" si="543"/>
        <v>4.7450000000000001</v>
      </c>
      <c r="AA2022" s="155">
        <v>0</v>
      </c>
      <c r="AB2022" s="162" t="s">
        <v>80</v>
      </c>
      <c r="AC2022" s="163" t="s">
        <v>56</v>
      </c>
      <c r="AD2022" s="164" t="s">
        <v>56</v>
      </c>
      <c r="AE2022" s="163" t="s">
        <v>56</v>
      </c>
      <c r="AF2022" s="164">
        <f t="shared" si="544"/>
        <v>142.35</v>
      </c>
      <c r="AG2022" s="165">
        <f t="shared" si="545"/>
        <v>17082</v>
      </c>
      <c r="AH2022" s="166" t="s">
        <v>81</v>
      </c>
      <c r="AI2022" s="167"/>
      <c r="AJ2022" s="168"/>
      <c r="AK2022" s="169"/>
      <c r="AL2022" s="170"/>
      <c r="AM2022" s="171"/>
      <c r="AN2022" s="172"/>
      <c r="AO2022" s="173">
        <f t="shared" si="546"/>
        <v>0</v>
      </c>
      <c r="AP2022" s="174" t="s">
        <v>82</v>
      </c>
      <c r="AQ2022" s="175" t="str" cm="1">
        <f t="array" ref="AQ2022">_xlfn.IFS(OR($G2022="公衆街路灯A",$G2022="定額電灯"),$G2022&amp;AP2022,COUNTIF(G2022,"*従量電灯*"),G2022,1,"-")</f>
        <v>従量電灯</v>
      </c>
      <c r="AR2022" s="176" t="str" cm="1">
        <f t="array" ref="AR2022">_xlfn.IFS($AN2022=0,"-",OR($AH2022="対象外",$AH2022="-"),"-",OR($G2022="公衆街路灯A",$G2022="定額電灯"),_xlfn.XLOOKUP($AQ2022,削除禁止_電灯料金!$B:$B,削除禁止_電灯料金!$E:$E,0),1,"-")</f>
        <v>-</v>
      </c>
      <c r="AS2022" s="177" t="str" cm="1">
        <f t="array" ref="AS2022">_xlfn.IFS($AR2022="-","-",OR($G2022="公衆街路灯A",$G2022="定額電灯"),_xlfn.XLOOKUP(AQ2022,削除禁止_電灯料金!$B:$B,削除禁止_電灯料金!$D:$D,0),1,"-")</f>
        <v>-</v>
      </c>
      <c r="AT2022" s="176">
        <f>IFERROR(IF(OR($G2022="公衆街路灯A",$G2022="定額電灯"),"-",ROUND((_xlfn.XLOOKUP($AQ2022,削除禁止_電灯料金!$B:$B,削除禁止_電灯料金!$E:$E)*AM2022/1000*$K2022*$L2022/12),2)),"-")</f>
        <v>0</v>
      </c>
      <c r="AU2022" s="177">
        <f>IFERROR(IF(OR($G2022="公衆街路灯A",$G2022="定額電灯"),"-",ROUND((AM2022/1000*$K2022*$L2022/12)*_xlfn.XLOOKUP($A2022,削除禁止_電灯料金!K:K,削除禁止_電灯料金!M:M,"-"),2)),"-")</f>
        <v>0</v>
      </c>
      <c r="AV2022" s="178">
        <f>IFERROR(IF(OR($G2022="公衆街路灯A",$G2022="定額電灯"),ROUND((((AR2022+AS2022)*AN2022))*12*_xlfn.XLOOKUP($A2022,削除禁止_電灯料金!K:K,削除禁止_電灯料金!N:N),0),ROUND((AT2022+AU2022)*AN2022*12*_xlfn.XLOOKUP($A2022,削除禁止_電灯料金!K:K,削除禁止_電灯料金!N:N),0)),0)</f>
        <v>0</v>
      </c>
      <c r="AW2022" s="145"/>
    </row>
    <row r="2023" spans="1:49" ht="30" customHeight="1">
      <c r="A2023" s="1">
        <v>44</v>
      </c>
      <c r="B2023" s="319" t="s">
        <v>1922</v>
      </c>
      <c r="C2023" s="42"/>
      <c r="D2023" s="146" t="s">
        <v>1924</v>
      </c>
      <c r="E2023" s="147" t="s">
        <v>71</v>
      </c>
      <c r="F2023" s="148" t="s">
        <v>1928</v>
      </c>
      <c r="G2023" s="148" t="s">
        <v>1688</v>
      </c>
      <c r="H2023" s="149"/>
      <c r="I2023" s="150"/>
      <c r="J2023" s="151"/>
      <c r="K2023" s="213">
        <v>13</v>
      </c>
      <c r="L2023" s="214">
        <v>365</v>
      </c>
      <c r="M2023" s="154" t="s">
        <v>1821</v>
      </c>
      <c r="N2023" s="119" t="s">
        <v>120</v>
      </c>
      <c r="O2023" s="120">
        <v>1</v>
      </c>
      <c r="P2023" s="155" t="s">
        <v>1044</v>
      </c>
      <c r="Q2023" s="155">
        <v>0</v>
      </c>
      <c r="R2023" s="155">
        <v>0</v>
      </c>
      <c r="S2023" s="156" t="s">
        <v>332</v>
      </c>
      <c r="T2023" s="156">
        <v>0</v>
      </c>
      <c r="U2023" s="156" t="s">
        <v>442</v>
      </c>
      <c r="V2023" s="157">
        <v>0</v>
      </c>
      <c r="W2023" s="158">
        <v>12</v>
      </c>
      <c r="X2023" s="159">
        <v>1</v>
      </c>
      <c r="Y2023" s="160">
        <v>1</v>
      </c>
      <c r="Z2023" s="161">
        <f t="shared" si="543"/>
        <v>4.7450000000000001</v>
      </c>
      <c r="AA2023" s="155">
        <v>0</v>
      </c>
      <c r="AB2023" s="162" t="s">
        <v>80</v>
      </c>
      <c r="AC2023" s="163" t="s">
        <v>56</v>
      </c>
      <c r="AD2023" s="164" t="s">
        <v>56</v>
      </c>
      <c r="AE2023" s="163" t="s">
        <v>56</v>
      </c>
      <c r="AF2023" s="164">
        <f t="shared" si="544"/>
        <v>142.35</v>
      </c>
      <c r="AG2023" s="165">
        <f t="shared" si="545"/>
        <v>17082</v>
      </c>
      <c r="AH2023" s="166" t="s">
        <v>81</v>
      </c>
      <c r="AI2023" s="167"/>
      <c r="AJ2023" s="168"/>
      <c r="AK2023" s="169"/>
      <c r="AL2023" s="170"/>
      <c r="AM2023" s="171"/>
      <c r="AN2023" s="172"/>
      <c r="AO2023" s="173">
        <f t="shared" si="546"/>
        <v>0</v>
      </c>
      <c r="AP2023" s="174" t="s">
        <v>82</v>
      </c>
      <c r="AQ2023" s="175" t="str" cm="1">
        <f t="array" ref="AQ2023">_xlfn.IFS(OR($G2023="公衆街路灯A",$G2023="定額電灯"),$G2023&amp;AP2023,COUNTIF(G2023,"*従量電灯*"),G2023,1,"-")</f>
        <v>従量電灯</v>
      </c>
      <c r="AR2023" s="176" t="str" cm="1">
        <f t="array" ref="AR2023">_xlfn.IFS($AN2023=0,"-",OR($AH2023="対象外",$AH2023="-"),"-",OR($G2023="公衆街路灯A",$G2023="定額電灯"),_xlfn.XLOOKUP($AQ2023,削除禁止_電灯料金!$B:$B,削除禁止_電灯料金!$E:$E,0),1,"-")</f>
        <v>-</v>
      </c>
      <c r="AS2023" s="177" t="str" cm="1">
        <f t="array" ref="AS2023">_xlfn.IFS($AR2023="-","-",OR($G2023="公衆街路灯A",$G2023="定額電灯"),_xlfn.XLOOKUP(AQ2023,削除禁止_電灯料金!$B:$B,削除禁止_電灯料金!$D:$D,0),1,"-")</f>
        <v>-</v>
      </c>
      <c r="AT2023" s="176">
        <f>IFERROR(IF(OR($G2023="公衆街路灯A",$G2023="定額電灯"),"-",ROUND((_xlfn.XLOOKUP($AQ2023,削除禁止_電灯料金!$B:$B,削除禁止_電灯料金!$E:$E)*AM2023/1000*$K2023*$L2023/12),2)),"-")</f>
        <v>0</v>
      </c>
      <c r="AU2023" s="177">
        <f>IFERROR(IF(OR($G2023="公衆街路灯A",$G2023="定額電灯"),"-",ROUND((AM2023/1000*$K2023*$L2023/12)*_xlfn.XLOOKUP($A2023,削除禁止_電灯料金!K:K,削除禁止_電灯料金!M:M,"-"),2)),"-")</f>
        <v>0</v>
      </c>
      <c r="AV2023" s="178">
        <f>IFERROR(IF(OR($G2023="公衆街路灯A",$G2023="定額電灯"),ROUND((((AR2023+AS2023)*AN2023))*12*_xlfn.XLOOKUP($A2023,削除禁止_電灯料金!K:K,削除禁止_電灯料金!N:N),0),ROUND((AT2023+AU2023)*AN2023*12*_xlfn.XLOOKUP($A2023,削除禁止_電灯料金!K:K,削除禁止_電灯料金!N:N),0)),0)</f>
        <v>0</v>
      </c>
      <c r="AW2023" s="145"/>
    </row>
    <row r="2024" spans="1:49" ht="30" customHeight="1">
      <c r="A2024" s="1">
        <v>44</v>
      </c>
      <c r="B2024" s="319" t="s">
        <v>1922</v>
      </c>
      <c r="C2024" s="42"/>
      <c r="D2024" s="146" t="s">
        <v>1924</v>
      </c>
      <c r="E2024" s="147" t="s">
        <v>71</v>
      </c>
      <c r="F2024" s="148" t="s">
        <v>1929</v>
      </c>
      <c r="G2024" s="148" t="s">
        <v>1688</v>
      </c>
      <c r="H2024" s="149"/>
      <c r="I2024" s="150"/>
      <c r="J2024" s="151"/>
      <c r="K2024" s="213">
        <v>13</v>
      </c>
      <c r="L2024" s="214">
        <v>365</v>
      </c>
      <c r="M2024" s="154" t="s">
        <v>1821</v>
      </c>
      <c r="N2024" s="119" t="s">
        <v>120</v>
      </c>
      <c r="O2024" s="120">
        <v>1</v>
      </c>
      <c r="P2024" s="155" t="s">
        <v>1044</v>
      </c>
      <c r="Q2024" s="155">
        <v>0</v>
      </c>
      <c r="R2024" s="155">
        <v>0</v>
      </c>
      <c r="S2024" s="156" t="s">
        <v>332</v>
      </c>
      <c r="T2024" s="156">
        <v>0</v>
      </c>
      <c r="U2024" s="156" t="s">
        <v>442</v>
      </c>
      <c r="V2024" s="157">
        <v>0</v>
      </c>
      <c r="W2024" s="158">
        <v>12</v>
      </c>
      <c r="X2024" s="159">
        <v>1</v>
      </c>
      <c r="Y2024" s="160">
        <v>1</v>
      </c>
      <c r="Z2024" s="161">
        <f t="shared" si="543"/>
        <v>4.7450000000000001</v>
      </c>
      <c r="AA2024" s="155">
        <v>0</v>
      </c>
      <c r="AB2024" s="162" t="s">
        <v>80</v>
      </c>
      <c r="AC2024" s="163" t="s">
        <v>56</v>
      </c>
      <c r="AD2024" s="164" t="s">
        <v>56</v>
      </c>
      <c r="AE2024" s="163" t="s">
        <v>56</v>
      </c>
      <c r="AF2024" s="164">
        <f t="shared" si="544"/>
        <v>142.35</v>
      </c>
      <c r="AG2024" s="165">
        <f t="shared" si="545"/>
        <v>17082</v>
      </c>
      <c r="AH2024" s="166" t="s">
        <v>81</v>
      </c>
      <c r="AI2024" s="167"/>
      <c r="AJ2024" s="168"/>
      <c r="AK2024" s="169"/>
      <c r="AL2024" s="170"/>
      <c r="AM2024" s="171"/>
      <c r="AN2024" s="172"/>
      <c r="AO2024" s="173">
        <f t="shared" si="546"/>
        <v>0</v>
      </c>
      <c r="AP2024" s="174" t="s">
        <v>82</v>
      </c>
      <c r="AQ2024" s="175" t="str" cm="1">
        <f t="array" ref="AQ2024">_xlfn.IFS(OR($G2024="公衆街路灯A",$G2024="定額電灯"),$G2024&amp;AP2024,COUNTIF(G2024,"*従量電灯*"),G2024,1,"-")</f>
        <v>従量電灯</v>
      </c>
      <c r="AR2024" s="176" t="str" cm="1">
        <f t="array" ref="AR2024">_xlfn.IFS($AN2024=0,"-",OR($AH2024="対象外",$AH2024="-"),"-",OR($G2024="公衆街路灯A",$G2024="定額電灯"),_xlfn.XLOOKUP($AQ2024,削除禁止_電灯料金!$B:$B,削除禁止_電灯料金!$E:$E,0),1,"-")</f>
        <v>-</v>
      </c>
      <c r="AS2024" s="177" t="str" cm="1">
        <f t="array" ref="AS2024">_xlfn.IFS($AR2024="-","-",OR($G2024="公衆街路灯A",$G2024="定額電灯"),_xlfn.XLOOKUP(AQ2024,削除禁止_電灯料金!$B:$B,削除禁止_電灯料金!$D:$D,0),1,"-")</f>
        <v>-</v>
      </c>
      <c r="AT2024" s="176">
        <f>IFERROR(IF(OR($G2024="公衆街路灯A",$G2024="定額電灯"),"-",ROUND((_xlfn.XLOOKUP($AQ2024,削除禁止_電灯料金!$B:$B,削除禁止_電灯料金!$E:$E)*AM2024/1000*$K2024*$L2024/12),2)),"-")</f>
        <v>0</v>
      </c>
      <c r="AU2024" s="177">
        <f>IFERROR(IF(OR($G2024="公衆街路灯A",$G2024="定額電灯"),"-",ROUND((AM2024/1000*$K2024*$L2024/12)*_xlfn.XLOOKUP($A2024,削除禁止_電灯料金!K:K,削除禁止_電灯料金!M:M,"-"),2)),"-")</f>
        <v>0</v>
      </c>
      <c r="AV2024" s="178">
        <f>IFERROR(IF(OR($G2024="公衆街路灯A",$G2024="定額電灯"),ROUND((((AR2024+AS2024)*AN2024))*12*_xlfn.XLOOKUP($A2024,削除禁止_電灯料金!K:K,削除禁止_電灯料金!N:N),0),ROUND((AT2024+AU2024)*AN2024*12*_xlfn.XLOOKUP($A2024,削除禁止_電灯料金!K:K,削除禁止_電灯料金!N:N),0)),0)</f>
        <v>0</v>
      </c>
      <c r="AW2024" s="145"/>
    </row>
    <row r="2025" spans="1:49" ht="30" customHeight="1">
      <c r="A2025" s="1">
        <v>44</v>
      </c>
      <c r="B2025" s="319" t="s">
        <v>1922</v>
      </c>
      <c r="C2025" s="42"/>
      <c r="D2025" s="146" t="s">
        <v>1924</v>
      </c>
      <c r="E2025" s="147" t="s">
        <v>71</v>
      </c>
      <c r="F2025" s="148" t="s">
        <v>1930</v>
      </c>
      <c r="G2025" s="148" t="s">
        <v>1688</v>
      </c>
      <c r="H2025" s="149"/>
      <c r="I2025" s="150"/>
      <c r="J2025" s="151"/>
      <c r="K2025" s="213">
        <v>13</v>
      </c>
      <c r="L2025" s="214">
        <v>365</v>
      </c>
      <c r="M2025" s="154" t="s">
        <v>1821</v>
      </c>
      <c r="N2025" s="119" t="s">
        <v>120</v>
      </c>
      <c r="O2025" s="120">
        <v>1</v>
      </c>
      <c r="P2025" s="155" t="s">
        <v>1044</v>
      </c>
      <c r="Q2025" s="155">
        <v>0</v>
      </c>
      <c r="R2025" s="155">
        <v>0</v>
      </c>
      <c r="S2025" s="156" t="s">
        <v>332</v>
      </c>
      <c r="T2025" s="156">
        <v>0</v>
      </c>
      <c r="U2025" s="156" t="s">
        <v>442</v>
      </c>
      <c r="V2025" s="157">
        <v>0</v>
      </c>
      <c r="W2025" s="158">
        <v>12</v>
      </c>
      <c r="X2025" s="159">
        <v>1</v>
      </c>
      <c r="Y2025" s="160">
        <v>1</v>
      </c>
      <c r="Z2025" s="161">
        <f t="shared" si="543"/>
        <v>4.7450000000000001</v>
      </c>
      <c r="AA2025" s="155">
        <v>0</v>
      </c>
      <c r="AB2025" s="162" t="s">
        <v>80</v>
      </c>
      <c r="AC2025" s="163" t="s">
        <v>56</v>
      </c>
      <c r="AD2025" s="164" t="s">
        <v>56</v>
      </c>
      <c r="AE2025" s="163" t="s">
        <v>56</v>
      </c>
      <c r="AF2025" s="164">
        <f t="shared" si="544"/>
        <v>142.35</v>
      </c>
      <c r="AG2025" s="165">
        <f t="shared" si="545"/>
        <v>17082</v>
      </c>
      <c r="AH2025" s="166" t="s">
        <v>81</v>
      </c>
      <c r="AI2025" s="167"/>
      <c r="AJ2025" s="168"/>
      <c r="AK2025" s="169"/>
      <c r="AL2025" s="170"/>
      <c r="AM2025" s="171"/>
      <c r="AN2025" s="172"/>
      <c r="AO2025" s="173">
        <f t="shared" si="546"/>
        <v>0</v>
      </c>
      <c r="AP2025" s="174" t="s">
        <v>82</v>
      </c>
      <c r="AQ2025" s="175" t="str" cm="1">
        <f t="array" ref="AQ2025">_xlfn.IFS(OR($G2025="公衆街路灯A",$G2025="定額電灯"),$G2025&amp;AP2025,COUNTIF(G2025,"*従量電灯*"),G2025,1,"-")</f>
        <v>従量電灯</v>
      </c>
      <c r="AR2025" s="176" t="str" cm="1">
        <f t="array" ref="AR2025">_xlfn.IFS($AN2025=0,"-",OR($AH2025="対象外",$AH2025="-"),"-",OR($G2025="公衆街路灯A",$G2025="定額電灯"),_xlfn.XLOOKUP($AQ2025,削除禁止_電灯料金!$B:$B,削除禁止_電灯料金!$E:$E,0),1,"-")</f>
        <v>-</v>
      </c>
      <c r="AS2025" s="177" t="str" cm="1">
        <f t="array" ref="AS2025">_xlfn.IFS($AR2025="-","-",OR($G2025="公衆街路灯A",$G2025="定額電灯"),_xlfn.XLOOKUP(AQ2025,削除禁止_電灯料金!$B:$B,削除禁止_電灯料金!$D:$D,0),1,"-")</f>
        <v>-</v>
      </c>
      <c r="AT2025" s="176">
        <f>IFERROR(IF(OR($G2025="公衆街路灯A",$G2025="定額電灯"),"-",ROUND((_xlfn.XLOOKUP($AQ2025,削除禁止_電灯料金!$B:$B,削除禁止_電灯料金!$E:$E)*AM2025/1000*$K2025*$L2025/12),2)),"-")</f>
        <v>0</v>
      </c>
      <c r="AU2025" s="177">
        <f>IFERROR(IF(OR($G2025="公衆街路灯A",$G2025="定額電灯"),"-",ROUND((AM2025/1000*$K2025*$L2025/12)*_xlfn.XLOOKUP($A2025,削除禁止_電灯料金!K:K,削除禁止_電灯料金!M:M,"-"),2)),"-")</f>
        <v>0</v>
      </c>
      <c r="AV2025" s="178">
        <f>IFERROR(IF(OR($G2025="公衆街路灯A",$G2025="定額電灯"),ROUND((((AR2025+AS2025)*AN2025))*12*_xlfn.XLOOKUP($A2025,削除禁止_電灯料金!K:K,削除禁止_電灯料金!N:N),0),ROUND((AT2025+AU2025)*AN2025*12*_xlfn.XLOOKUP($A2025,削除禁止_電灯料金!K:K,削除禁止_電灯料金!N:N),0)),0)</f>
        <v>0</v>
      </c>
      <c r="AW2025" s="145"/>
    </row>
    <row r="2026" spans="1:49" ht="30" customHeight="1">
      <c r="A2026" s="1">
        <v>44</v>
      </c>
      <c r="B2026" s="319" t="s">
        <v>1922</v>
      </c>
      <c r="C2026" s="42"/>
      <c r="D2026" s="146" t="s">
        <v>1924</v>
      </c>
      <c r="E2026" s="147" t="s">
        <v>71</v>
      </c>
      <c r="F2026" s="148" t="s">
        <v>1931</v>
      </c>
      <c r="G2026" s="148" t="s">
        <v>1688</v>
      </c>
      <c r="H2026" s="149"/>
      <c r="I2026" s="150"/>
      <c r="J2026" s="151"/>
      <c r="K2026" s="213">
        <v>13</v>
      </c>
      <c r="L2026" s="214">
        <v>365</v>
      </c>
      <c r="M2026" s="154" t="s">
        <v>1821</v>
      </c>
      <c r="N2026" s="119" t="s">
        <v>120</v>
      </c>
      <c r="O2026" s="120">
        <v>1</v>
      </c>
      <c r="P2026" s="155" t="s">
        <v>1044</v>
      </c>
      <c r="Q2026" s="155">
        <v>0</v>
      </c>
      <c r="R2026" s="155">
        <v>0</v>
      </c>
      <c r="S2026" s="156" t="s">
        <v>332</v>
      </c>
      <c r="T2026" s="156">
        <v>0</v>
      </c>
      <c r="U2026" s="156" t="s">
        <v>442</v>
      </c>
      <c r="V2026" s="157">
        <v>0</v>
      </c>
      <c r="W2026" s="158">
        <v>12</v>
      </c>
      <c r="X2026" s="159">
        <v>1</v>
      </c>
      <c r="Y2026" s="160">
        <v>1</v>
      </c>
      <c r="Z2026" s="161">
        <f t="shared" si="543"/>
        <v>4.7450000000000001</v>
      </c>
      <c r="AA2026" s="155">
        <v>0</v>
      </c>
      <c r="AB2026" s="162" t="s">
        <v>80</v>
      </c>
      <c r="AC2026" s="163" t="s">
        <v>56</v>
      </c>
      <c r="AD2026" s="164" t="s">
        <v>56</v>
      </c>
      <c r="AE2026" s="163" t="s">
        <v>56</v>
      </c>
      <c r="AF2026" s="164">
        <f t="shared" si="544"/>
        <v>142.35</v>
      </c>
      <c r="AG2026" s="165">
        <f t="shared" si="545"/>
        <v>17082</v>
      </c>
      <c r="AH2026" s="166" t="s">
        <v>81</v>
      </c>
      <c r="AI2026" s="167"/>
      <c r="AJ2026" s="168"/>
      <c r="AK2026" s="169"/>
      <c r="AL2026" s="170"/>
      <c r="AM2026" s="171"/>
      <c r="AN2026" s="172"/>
      <c r="AO2026" s="173">
        <f t="shared" si="546"/>
        <v>0</v>
      </c>
      <c r="AP2026" s="174" t="s">
        <v>82</v>
      </c>
      <c r="AQ2026" s="175" t="str" cm="1">
        <f t="array" ref="AQ2026">_xlfn.IFS(OR($G2026="公衆街路灯A",$G2026="定額電灯"),$G2026&amp;AP2026,COUNTIF(G2026,"*従量電灯*"),G2026,1,"-")</f>
        <v>従量電灯</v>
      </c>
      <c r="AR2026" s="176" t="str" cm="1">
        <f t="array" ref="AR2026">_xlfn.IFS($AN2026=0,"-",OR($AH2026="対象外",$AH2026="-"),"-",OR($G2026="公衆街路灯A",$G2026="定額電灯"),_xlfn.XLOOKUP($AQ2026,削除禁止_電灯料金!$B:$B,削除禁止_電灯料金!$E:$E,0),1,"-")</f>
        <v>-</v>
      </c>
      <c r="AS2026" s="177" t="str" cm="1">
        <f t="array" ref="AS2026">_xlfn.IFS($AR2026="-","-",OR($G2026="公衆街路灯A",$G2026="定額電灯"),_xlfn.XLOOKUP(AQ2026,削除禁止_電灯料金!$B:$B,削除禁止_電灯料金!$D:$D,0),1,"-")</f>
        <v>-</v>
      </c>
      <c r="AT2026" s="176">
        <f>IFERROR(IF(OR($G2026="公衆街路灯A",$G2026="定額電灯"),"-",ROUND((_xlfn.XLOOKUP($AQ2026,削除禁止_電灯料金!$B:$B,削除禁止_電灯料金!$E:$E)*AM2026/1000*$K2026*$L2026/12),2)),"-")</f>
        <v>0</v>
      </c>
      <c r="AU2026" s="177">
        <f>IFERROR(IF(OR($G2026="公衆街路灯A",$G2026="定額電灯"),"-",ROUND((AM2026/1000*$K2026*$L2026/12)*_xlfn.XLOOKUP($A2026,削除禁止_電灯料金!K:K,削除禁止_電灯料金!M:M,"-"),2)),"-")</f>
        <v>0</v>
      </c>
      <c r="AV2026" s="178">
        <f>IFERROR(IF(OR($G2026="公衆街路灯A",$G2026="定額電灯"),ROUND((((AR2026+AS2026)*AN2026))*12*_xlfn.XLOOKUP($A2026,削除禁止_電灯料金!K:K,削除禁止_電灯料金!N:N),0),ROUND((AT2026+AU2026)*AN2026*12*_xlfn.XLOOKUP($A2026,削除禁止_電灯料金!K:K,削除禁止_電灯料金!N:N),0)),0)</f>
        <v>0</v>
      </c>
      <c r="AW2026" s="145"/>
    </row>
    <row r="2027" spans="1:49" ht="30" customHeight="1">
      <c r="A2027" s="1">
        <v>44</v>
      </c>
      <c r="B2027" s="319" t="s">
        <v>1922</v>
      </c>
      <c r="C2027" s="42"/>
      <c r="D2027" s="146" t="s">
        <v>1924</v>
      </c>
      <c r="E2027" s="147" t="s">
        <v>71</v>
      </c>
      <c r="F2027" s="148" t="s">
        <v>1932</v>
      </c>
      <c r="G2027" s="148" t="s">
        <v>1688</v>
      </c>
      <c r="H2027" s="149"/>
      <c r="I2027" s="150"/>
      <c r="J2027" s="151"/>
      <c r="K2027" s="213">
        <v>13</v>
      </c>
      <c r="L2027" s="214">
        <v>365</v>
      </c>
      <c r="M2027" s="154" t="s">
        <v>1821</v>
      </c>
      <c r="N2027" s="119" t="s">
        <v>120</v>
      </c>
      <c r="O2027" s="120">
        <v>1</v>
      </c>
      <c r="P2027" s="155" t="s">
        <v>1044</v>
      </c>
      <c r="Q2027" s="155">
        <v>0</v>
      </c>
      <c r="R2027" s="155">
        <v>0</v>
      </c>
      <c r="S2027" s="156" t="s">
        <v>332</v>
      </c>
      <c r="T2027" s="156">
        <v>0</v>
      </c>
      <c r="U2027" s="156" t="s">
        <v>442</v>
      </c>
      <c r="V2027" s="157">
        <v>0</v>
      </c>
      <c r="W2027" s="158">
        <v>12</v>
      </c>
      <c r="X2027" s="159">
        <v>1</v>
      </c>
      <c r="Y2027" s="160">
        <v>1</v>
      </c>
      <c r="Z2027" s="161">
        <f t="shared" si="543"/>
        <v>4.7450000000000001</v>
      </c>
      <c r="AA2027" s="155">
        <v>0</v>
      </c>
      <c r="AB2027" s="162" t="s">
        <v>80</v>
      </c>
      <c r="AC2027" s="163" t="s">
        <v>56</v>
      </c>
      <c r="AD2027" s="164" t="s">
        <v>56</v>
      </c>
      <c r="AE2027" s="163" t="s">
        <v>56</v>
      </c>
      <c r="AF2027" s="164">
        <f t="shared" si="544"/>
        <v>142.35</v>
      </c>
      <c r="AG2027" s="165">
        <f t="shared" si="545"/>
        <v>17082</v>
      </c>
      <c r="AH2027" s="166" t="s">
        <v>81</v>
      </c>
      <c r="AI2027" s="167"/>
      <c r="AJ2027" s="168"/>
      <c r="AK2027" s="169"/>
      <c r="AL2027" s="170"/>
      <c r="AM2027" s="171"/>
      <c r="AN2027" s="172"/>
      <c r="AO2027" s="173">
        <f t="shared" si="546"/>
        <v>0</v>
      </c>
      <c r="AP2027" s="174" t="s">
        <v>82</v>
      </c>
      <c r="AQ2027" s="175" t="str" cm="1">
        <f t="array" ref="AQ2027">_xlfn.IFS(OR($G2027="公衆街路灯A",$G2027="定額電灯"),$G2027&amp;AP2027,COUNTIF(G2027,"*従量電灯*"),G2027,1,"-")</f>
        <v>従量電灯</v>
      </c>
      <c r="AR2027" s="176" t="str" cm="1">
        <f t="array" ref="AR2027">_xlfn.IFS($AN2027=0,"-",OR($AH2027="対象外",$AH2027="-"),"-",OR($G2027="公衆街路灯A",$G2027="定額電灯"),_xlfn.XLOOKUP($AQ2027,削除禁止_電灯料金!$B:$B,削除禁止_電灯料金!$E:$E,0),1,"-")</f>
        <v>-</v>
      </c>
      <c r="AS2027" s="177" t="str" cm="1">
        <f t="array" ref="AS2027">_xlfn.IFS($AR2027="-","-",OR($G2027="公衆街路灯A",$G2027="定額電灯"),_xlfn.XLOOKUP(AQ2027,削除禁止_電灯料金!$B:$B,削除禁止_電灯料金!$D:$D,0),1,"-")</f>
        <v>-</v>
      </c>
      <c r="AT2027" s="176">
        <f>IFERROR(IF(OR($G2027="公衆街路灯A",$G2027="定額電灯"),"-",ROUND((_xlfn.XLOOKUP($AQ2027,削除禁止_電灯料金!$B:$B,削除禁止_電灯料金!$E:$E)*AM2027/1000*$K2027*$L2027/12),2)),"-")</f>
        <v>0</v>
      </c>
      <c r="AU2027" s="177">
        <f>IFERROR(IF(OR($G2027="公衆街路灯A",$G2027="定額電灯"),"-",ROUND((AM2027/1000*$K2027*$L2027/12)*_xlfn.XLOOKUP($A2027,削除禁止_電灯料金!K:K,削除禁止_電灯料金!M:M,"-"),2)),"-")</f>
        <v>0</v>
      </c>
      <c r="AV2027" s="178">
        <f>IFERROR(IF(OR($G2027="公衆街路灯A",$G2027="定額電灯"),ROUND((((AR2027+AS2027)*AN2027))*12*_xlfn.XLOOKUP($A2027,削除禁止_電灯料金!K:K,削除禁止_電灯料金!N:N),0),ROUND((AT2027+AU2027)*AN2027*12*_xlfn.XLOOKUP($A2027,削除禁止_電灯料金!K:K,削除禁止_電灯料金!N:N),0)),0)</f>
        <v>0</v>
      </c>
      <c r="AW2027" s="145"/>
    </row>
    <row r="2028" spans="1:49" ht="30" customHeight="1">
      <c r="A2028" s="1">
        <v>44</v>
      </c>
      <c r="B2028" s="319" t="s">
        <v>1922</v>
      </c>
      <c r="C2028" s="42"/>
      <c r="D2028" s="146" t="s">
        <v>1924</v>
      </c>
      <c r="E2028" s="147" t="s">
        <v>71</v>
      </c>
      <c r="F2028" s="148" t="s">
        <v>1933</v>
      </c>
      <c r="G2028" s="148" t="s">
        <v>1688</v>
      </c>
      <c r="H2028" s="149"/>
      <c r="I2028" s="150"/>
      <c r="J2028" s="151"/>
      <c r="K2028" s="213">
        <v>13</v>
      </c>
      <c r="L2028" s="214">
        <v>365</v>
      </c>
      <c r="M2028" s="154" t="s">
        <v>1821</v>
      </c>
      <c r="N2028" s="119" t="s">
        <v>120</v>
      </c>
      <c r="O2028" s="120">
        <v>1</v>
      </c>
      <c r="P2028" s="155" t="s">
        <v>1044</v>
      </c>
      <c r="Q2028" s="155">
        <v>0</v>
      </c>
      <c r="R2028" s="155">
        <v>0</v>
      </c>
      <c r="S2028" s="156" t="s">
        <v>332</v>
      </c>
      <c r="T2028" s="156">
        <v>0</v>
      </c>
      <c r="U2028" s="156" t="s">
        <v>442</v>
      </c>
      <c r="V2028" s="157">
        <v>0</v>
      </c>
      <c r="W2028" s="158">
        <v>12</v>
      </c>
      <c r="X2028" s="159">
        <v>1</v>
      </c>
      <c r="Y2028" s="160">
        <v>1</v>
      </c>
      <c r="Z2028" s="161">
        <f t="shared" si="543"/>
        <v>4.7450000000000001</v>
      </c>
      <c r="AA2028" s="155">
        <v>0</v>
      </c>
      <c r="AB2028" s="162" t="s">
        <v>80</v>
      </c>
      <c r="AC2028" s="163" t="s">
        <v>56</v>
      </c>
      <c r="AD2028" s="164" t="s">
        <v>56</v>
      </c>
      <c r="AE2028" s="163" t="s">
        <v>56</v>
      </c>
      <c r="AF2028" s="164">
        <f t="shared" si="544"/>
        <v>142.35</v>
      </c>
      <c r="AG2028" s="165">
        <f t="shared" si="545"/>
        <v>17082</v>
      </c>
      <c r="AH2028" s="166" t="s">
        <v>81</v>
      </c>
      <c r="AI2028" s="167"/>
      <c r="AJ2028" s="168"/>
      <c r="AK2028" s="169"/>
      <c r="AL2028" s="170"/>
      <c r="AM2028" s="171"/>
      <c r="AN2028" s="172"/>
      <c r="AO2028" s="173">
        <f t="shared" si="546"/>
        <v>0</v>
      </c>
      <c r="AP2028" s="174" t="s">
        <v>82</v>
      </c>
      <c r="AQ2028" s="175" t="str" cm="1">
        <f t="array" ref="AQ2028">_xlfn.IFS(OR($G2028="公衆街路灯A",$G2028="定額電灯"),$G2028&amp;AP2028,COUNTIF(G2028,"*従量電灯*"),G2028,1,"-")</f>
        <v>従量電灯</v>
      </c>
      <c r="AR2028" s="176" t="str" cm="1">
        <f t="array" ref="AR2028">_xlfn.IFS($AN2028=0,"-",OR($AH2028="対象外",$AH2028="-"),"-",OR($G2028="公衆街路灯A",$G2028="定額電灯"),_xlfn.XLOOKUP($AQ2028,削除禁止_電灯料金!$B:$B,削除禁止_電灯料金!$E:$E,0),1,"-")</f>
        <v>-</v>
      </c>
      <c r="AS2028" s="177" t="str" cm="1">
        <f t="array" ref="AS2028">_xlfn.IFS($AR2028="-","-",OR($G2028="公衆街路灯A",$G2028="定額電灯"),_xlfn.XLOOKUP(AQ2028,削除禁止_電灯料金!$B:$B,削除禁止_電灯料金!$D:$D,0),1,"-")</f>
        <v>-</v>
      </c>
      <c r="AT2028" s="176">
        <f>IFERROR(IF(OR($G2028="公衆街路灯A",$G2028="定額電灯"),"-",ROUND((_xlfn.XLOOKUP($AQ2028,削除禁止_電灯料金!$B:$B,削除禁止_電灯料金!$E:$E)*AM2028/1000*$K2028*$L2028/12),2)),"-")</f>
        <v>0</v>
      </c>
      <c r="AU2028" s="177">
        <f>IFERROR(IF(OR($G2028="公衆街路灯A",$G2028="定額電灯"),"-",ROUND((AM2028/1000*$K2028*$L2028/12)*_xlfn.XLOOKUP($A2028,削除禁止_電灯料金!K:K,削除禁止_電灯料金!M:M,"-"),2)),"-")</f>
        <v>0</v>
      </c>
      <c r="AV2028" s="178">
        <f>IFERROR(IF(OR($G2028="公衆街路灯A",$G2028="定額電灯"),ROUND((((AR2028+AS2028)*AN2028))*12*_xlfn.XLOOKUP($A2028,削除禁止_電灯料金!K:K,削除禁止_電灯料金!N:N),0),ROUND((AT2028+AU2028)*AN2028*12*_xlfn.XLOOKUP($A2028,削除禁止_電灯料金!K:K,削除禁止_電灯料金!N:N),0)),0)</f>
        <v>0</v>
      </c>
      <c r="AW2028" s="145"/>
    </row>
    <row r="2029" spans="1:49" ht="30" customHeight="1">
      <c r="A2029" s="1">
        <v>44</v>
      </c>
      <c r="B2029" s="319" t="s">
        <v>1922</v>
      </c>
      <c r="C2029" s="42"/>
      <c r="D2029" s="146" t="s">
        <v>1924</v>
      </c>
      <c r="E2029" s="147" t="s">
        <v>71</v>
      </c>
      <c r="F2029" s="148" t="s">
        <v>1934</v>
      </c>
      <c r="G2029" s="148" t="s">
        <v>1688</v>
      </c>
      <c r="H2029" s="149"/>
      <c r="I2029" s="150"/>
      <c r="J2029" s="151"/>
      <c r="K2029" s="213">
        <v>13</v>
      </c>
      <c r="L2029" s="214">
        <v>365</v>
      </c>
      <c r="M2029" s="154" t="s">
        <v>1821</v>
      </c>
      <c r="N2029" s="119" t="s">
        <v>120</v>
      </c>
      <c r="O2029" s="120">
        <v>1</v>
      </c>
      <c r="P2029" s="155" t="s">
        <v>1044</v>
      </c>
      <c r="Q2029" s="155">
        <v>0</v>
      </c>
      <c r="R2029" s="155">
        <v>0</v>
      </c>
      <c r="S2029" s="156" t="s">
        <v>332</v>
      </c>
      <c r="T2029" s="156">
        <v>0</v>
      </c>
      <c r="U2029" s="156" t="s">
        <v>442</v>
      </c>
      <c r="V2029" s="157">
        <v>0</v>
      </c>
      <c r="W2029" s="158">
        <v>12</v>
      </c>
      <c r="X2029" s="159">
        <v>1</v>
      </c>
      <c r="Y2029" s="160">
        <v>1</v>
      </c>
      <c r="Z2029" s="161">
        <f t="shared" si="543"/>
        <v>4.7450000000000001</v>
      </c>
      <c r="AA2029" s="155">
        <v>0</v>
      </c>
      <c r="AB2029" s="162" t="s">
        <v>80</v>
      </c>
      <c r="AC2029" s="163" t="s">
        <v>56</v>
      </c>
      <c r="AD2029" s="164" t="s">
        <v>56</v>
      </c>
      <c r="AE2029" s="163" t="s">
        <v>56</v>
      </c>
      <c r="AF2029" s="164">
        <f t="shared" si="544"/>
        <v>142.35</v>
      </c>
      <c r="AG2029" s="165">
        <f t="shared" si="545"/>
        <v>17082</v>
      </c>
      <c r="AH2029" s="166" t="s">
        <v>81</v>
      </c>
      <c r="AI2029" s="167"/>
      <c r="AJ2029" s="168"/>
      <c r="AK2029" s="169"/>
      <c r="AL2029" s="170"/>
      <c r="AM2029" s="171"/>
      <c r="AN2029" s="172"/>
      <c r="AO2029" s="173">
        <f t="shared" si="546"/>
        <v>0</v>
      </c>
      <c r="AP2029" s="174" t="s">
        <v>82</v>
      </c>
      <c r="AQ2029" s="175" t="str" cm="1">
        <f t="array" ref="AQ2029">_xlfn.IFS(OR($G2029="公衆街路灯A",$G2029="定額電灯"),$G2029&amp;AP2029,COUNTIF(G2029,"*従量電灯*"),G2029,1,"-")</f>
        <v>従量電灯</v>
      </c>
      <c r="AR2029" s="176" t="str" cm="1">
        <f t="array" ref="AR2029">_xlfn.IFS($AN2029=0,"-",OR($AH2029="対象外",$AH2029="-"),"-",OR($G2029="公衆街路灯A",$G2029="定額電灯"),_xlfn.XLOOKUP($AQ2029,削除禁止_電灯料金!$B:$B,削除禁止_電灯料金!$E:$E,0),1,"-")</f>
        <v>-</v>
      </c>
      <c r="AS2029" s="177" t="str" cm="1">
        <f t="array" ref="AS2029">_xlfn.IFS($AR2029="-","-",OR($G2029="公衆街路灯A",$G2029="定額電灯"),_xlfn.XLOOKUP(AQ2029,削除禁止_電灯料金!$B:$B,削除禁止_電灯料金!$D:$D,0),1,"-")</f>
        <v>-</v>
      </c>
      <c r="AT2029" s="176">
        <f>IFERROR(IF(OR($G2029="公衆街路灯A",$G2029="定額電灯"),"-",ROUND((_xlfn.XLOOKUP($AQ2029,削除禁止_電灯料金!$B:$B,削除禁止_電灯料金!$E:$E)*AM2029/1000*$K2029*$L2029/12),2)),"-")</f>
        <v>0</v>
      </c>
      <c r="AU2029" s="177">
        <f>IFERROR(IF(OR($G2029="公衆街路灯A",$G2029="定額電灯"),"-",ROUND((AM2029/1000*$K2029*$L2029/12)*_xlfn.XLOOKUP($A2029,削除禁止_電灯料金!K:K,削除禁止_電灯料金!M:M,"-"),2)),"-")</f>
        <v>0</v>
      </c>
      <c r="AV2029" s="178">
        <f>IFERROR(IF(OR($G2029="公衆街路灯A",$G2029="定額電灯"),ROUND((((AR2029+AS2029)*AN2029))*12*_xlfn.XLOOKUP($A2029,削除禁止_電灯料金!K:K,削除禁止_電灯料金!N:N),0),ROUND((AT2029+AU2029)*AN2029*12*_xlfn.XLOOKUP($A2029,削除禁止_電灯料金!K:K,削除禁止_電灯料金!N:N),0)),0)</f>
        <v>0</v>
      </c>
      <c r="AW2029" s="145"/>
    </row>
    <row r="2030" spans="1:49" ht="30" customHeight="1">
      <c r="A2030" s="1">
        <v>44</v>
      </c>
      <c r="B2030" s="319" t="s">
        <v>1922</v>
      </c>
      <c r="C2030" s="42"/>
      <c r="D2030" s="146" t="s">
        <v>1924</v>
      </c>
      <c r="E2030" s="147" t="s">
        <v>71</v>
      </c>
      <c r="F2030" s="148" t="s">
        <v>1935</v>
      </c>
      <c r="G2030" s="148" t="s">
        <v>1688</v>
      </c>
      <c r="H2030" s="149"/>
      <c r="I2030" s="150"/>
      <c r="J2030" s="151"/>
      <c r="K2030" s="213">
        <v>13</v>
      </c>
      <c r="L2030" s="214">
        <v>365</v>
      </c>
      <c r="M2030" s="154" t="s">
        <v>1821</v>
      </c>
      <c r="N2030" s="119" t="s">
        <v>120</v>
      </c>
      <c r="O2030" s="120">
        <v>1</v>
      </c>
      <c r="P2030" s="155" t="s">
        <v>1044</v>
      </c>
      <c r="Q2030" s="155">
        <v>0</v>
      </c>
      <c r="R2030" s="155">
        <v>0</v>
      </c>
      <c r="S2030" s="156" t="s">
        <v>332</v>
      </c>
      <c r="T2030" s="156">
        <v>0</v>
      </c>
      <c r="U2030" s="156" t="s">
        <v>442</v>
      </c>
      <c r="V2030" s="157">
        <v>0</v>
      </c>
      <c r="W2030" s="158">
        <v>12</v>
      </c>
      <c r="X2030" s="159">
        <v>1</v>
      </c>
      <c r="Y2030" s="160">
        <v>1</v>
      </c>
      <c r="Z2030" s="161">
        <f t="shared" si="543"/>
        <v>4.7450000000000001</v>
      </c>
      <c r="AA2030" s="155">
        <v>0</v>
      </c>
      <c r="AB2030" s="162" t="s">
        <v>80</v>
      </c>
      <c r="AC2030" s="163" t="s">
        <v>56</v>
      </c>
      <c r="AD2030" s="164" t="s">
        <v>56</v>
      </c>
      <c r="AE2030" s="163" t="s">
        <v>56</v>
      </c>
      <c r="AF2030" s="164">
        <f t="shared" si="544"/>
        <v>142.35</v>
      </c>
      <c r="AG2030" s="165">
        <f t="shared" si="545"/>
        <v>17082</v>
      </c>
      <c r="AH2030" s="166" t="s">
        <v>81</v>
      </c>
      <c r="AI2030" s="167"/>
      <c r="AJ2030" s="168"/>
      <c r="AK2030" s="169"/>
      <c r="AL2030" s="170"/>
      <c r="AM2030" s="171"/>
      <c r="AN2030" s="172"/>
      <c r="AO2030" s="173">
        <f t="shared" si="546"/>
        <v>0</v>
      </c>
      <c r="AP2030" s="174" t="s">
        <v>82</v>
      </c>
      <c r="AQ2030" s="175" t="str" cm="1">
        <f t="array" ref="AQ2030">_xlfn.IFS(OR($G2030="公衆街路灯A",$G2030="定額電灯"),$G2030&amp;AP2030,COUNTIF(G2030,"*従量電灯*"),G2030,1,"-")</f>
        <v>従量電灯</v>
      </c>
      <c r="AR2030" s="176" t="str" cm="1">
        <f t="array" ref="AR2030">_xlfn.IFS($AN2030=0,"-",OR($AH2030="対象外",$AH2030="-"),"-",OR($G2030="公衆街路灯A",$G2030="定額電灯"),_xlfn.XLOOKUP($AQ2030,削除禁止_電灯料金!$B:$B,削除禁止_電灯料金!$E:$E,0),1,"-")</f>
        <v>-</v>
      </c>
      <c r="AS2030" s="177" t="str" cm="1">
        <f t="array" ref="AS2030">_xlfn.IFS($AR2030="-","-",OR($G2030="公衆街路灯A",$G2030="定額電灯"),_xlfn.XLOOKUP(AQ2030,削除禁止_電灯料金!$B:$B,削除禁止_電灯料金!$D:$D,0),1,"-")</f>
        <v>-</v>
      </c>
      <c r="AT2030" s="176">
        <f>IFERROR(IF(OR($G2030="公衆街路灯A",$G2030="定額電灯"),"-",ROUND((_xlfn.XLOOKUP($AQ2030,削除禁止_電灯料金!$B:$B,削除禁止_電灯料金!$E:$E)*AM2030/1000*$K2030*$L2030/12),2)),"-")</f>
        <v>0</v>
      </c>
      <c r="AU2030" s="177">
        <f>IFERROR(IF(OR($G2030="公衆街路灯A",$G2030="定額電灯"),"-",ROUND((AM2030/1000*$K2030*$L2030/12)*_xlfn.XLOOKUP($A2030,削除禁止_電灯料金!K:K,削除禁止_電灯料金!M:M,"-"),2)),"-")</f>
        <v>0</v>
      </c>
      <c r="AV2030" s="178">
        <f>IFERROR(IF(OR($G2030="公衆街路灯A",$G2030="定額電灯"),ROUND((((AR2030+AS2030)*AN2030))*12*_xlfn.XLOOKUP($A2030,削除禁止_電灯料金!K:K,削除禁止_電灯料金!N:N),0),ROUND((AT2030+AU2030)*AN2030*12*_xlfn.XLOOKUP($A2030,削除禁止_電灯料金!K:K,削除禁止_電灯料金!N:N),0)),0)</f>
        <v>0</v>
      </c>
      <c r="AW2030" s="145"/>
    </row>
    <row r="2031" spans="1:49" ht="30" customHeight="1">
      <c r="A2031" s="1">
        <v>44</v>
      </c>
      <c r="B2031" s="319" t="s">
        <v>1922</v>
      </c>
      <c r="C2031" s="42"/>
      <c r="D2031" s="146" t="s">
        <v>1924</v>
      </c>
      <c r="E2031" s="147" t="s">
        <v>71</v>
      </c>
      <c r="F2031" s="148" t="s">
        <v>1936</v>
      </c>
      <c r="G2031" s="148" t="s">
        <v>1688</v>
      </c>
      <c r="H2031" s="149"/>
      <c r="I2031" s="150"/>
      <c r="J2031" s="151"/>
      <c r="K2031" s="213">
        <v>13</v>
      </c>
      <c r="L2031" s="214">
        <v>365</v>
      </c>
      <c r="M2031" s="154" t="s">
        <v>1821</v>
      </c>
      <c r="N2031" s="119" t="s">
        <v>120</v>
      </c>
      <c r="O2031" s="120">
        <v>1</v>
      </c>
      <c r="P2031" s="155" t="s">
        <v>1044</v>
      </c>
      <c r="Q2031" s="155">
        <v>0</v>
      </c>
      <c r="R2031" s="155">
        <v>0</v>
      </c>
      <c r="S2031" s="156" t="s">
        <v>332</v>
      </c>
      <c r="T2031" s="156">
        <v>0</v>
      </c>
      <c r="U2031" s="156" t="s">
        <v>442</v>
      </c>
      <c r="V2031" s="157">
        <v>0</v>
      </c>
      <c r="W2031" s="158">
        <v>12</v>
      </c>
      <c r="X2031" s="159">
        <v>1</v>
      </c>
      <c r="Y2031" s="160">
        <v>1</v>
      </c>
      <c r="Z2031" s="161">
        <f t="shared" si="543"/>
        <v>4.7450000000000001</v>
      </c>
      <c r="AA2031" s="155">
        <v>0</v>
      </c>
      <c r="AB2031" s="162" t="s">
        <v>80</v>
      </c>
      <c r="AC2031" s="163" t="s">
        <v>56</v>
      </c>
      <c r="AD2031" s="164" t="s">
        <v>56</v>
      </c>
      <c r="AE2031" s="163" t="s">
        <v>56</v>
      </c>
      <c r="AF2031" s="164">
        <f t="shared" si="544"/>
        <v>142.35</v>
      </c>
      <c r="AG2031" s="165">
        <f t="shared" si="545"/>
        <v>17082</v>
      </c>
      <c r="AH2031" s="166" t="s">
        <v>81</v>
      </c>
      <c r="AI2031" s="167"/>
      <c r="AJ2031" s="168"/>
      <c r="AK2031" s="169"/>
      <c r="AL2031" s="170"/>
      <c r="AM2031" s="171"/>
      <c r="AN2031" s="172"/>
      <c r="AO2031" s="173">
        <f t="shared" si="546"/>
        <v>0</v>
      </c>
      <c r="AP2031" s="174" t="s">
        <v>82</v>
      </c>
      <c r="AQ2031" s="175" t="str" cm="1">
        <f t="array" ref="AQ2031">_xlfn.IFS(OR($G2031="公衆街路灯A",$G2031="定額電灯"),$G2031&amp;AP2031,COUNTIF(G2031,"*従量電灯*"),G2031,1,"-")</f>
        <v>従量電灯</v>
      </c>
      <c r="AR2031" s="176" t="str" cm="1">
        <f t="array" ref="AR2031">_xlfn.IFS($AN2031=0,"-",OR($AH2031="対象外",$AH2031="-"),"-",OR($G2031="公衆街路灯A",$G2031="定額電灯"),_xlfn.XLOOKUP($AQ2031,削除禁止_電灯料金!$B:$B,削除禁止_電灯料金!$E:$E,0),1,"-")</f>
        <v>-</v>
      </c>
      <c r="AS2031" s="177" t="str" cm="1">
        <f t="array" ref="AS2031">_xlfn.IFS($AR2031="-","-",OR($G2031="公衆街路灯A",$G2031="定額電灯"),_xlfn.XLOOKUP(AQ2031,削除禁止_電灯料金!$B:$B,削除禁止_電灯料金!$D:$D,0),1,"-")</f>
        <v>-</v>
      </c>
      <c r="AT2031" s="176">
        <f>IFERROR(IF(OR($G2031="公衆街路灯A",$G2031="定額電灯"),"-",ROUND((_xlfn.XLOOKUP($AQ2031,削除禁止_電灯料金!$B:$B,削除禁止_電灯料金!$E:$E)*AM2031/1000*$K2031*$L2031/12),2)),"-")</f>
        <v>0</v>
      </c>
      <c r="AU2031" s="177">
        <f>IFERROR(IF(OR($G2031="公衆街路灯A",$G2031="定額電灯"),"-",ROUND((AM2031/1000*$K2031*$L2031/12)*_xlfn.XLOOKUP($A2031,削除禁止_電灯料金!K:K,削除禁止_電灯料金!M:M,"-"),2)),"-")</f>
        <v>0</v>
      </c>
      <c r="AV2031" s="178">
        <f>IFERROR(IF(OR($G2031="公衆街路灯A",$G2031="定額電灯"),ROUND((((AR2031+AS2031)*AN2031))*12*_xlfn.XLOOKUP($A2031,削除禁止_電灯料金!K:K,削除禁止_電灯料金!N:N),0),ROUND((AT2031+AU2031)*AN2031*12*_xlfn.XLOOKUP($A2031,削除禁止_電灯料金!K:K,削除禁止_電灯料金!N:N),0)),0)</f>
        <v>0</v>
      </c>
      <c r="AW2031" s="145"/>
    </row>
    <row r="2032" spans="1:49" ht="30" customHeight="1">
      <c r="A2032" s="1">
        <v>44</v>
      </c>
      <c r="B2032" s="319" t="s">
        <v>1922</v>
      </c>
      <c r="C2032" s="42"/>
      <c r="D2032" s="146" t="s">
        <v>1924</v>
      </c>
      <c r="E2032" s="147" t="s">
        <v>71</v>
      </c>
      <c r="F2032" s="148" t="s">
        <v>1937</v>
      </c>
      <c r="G2032" s="148" t="s">
        <v>1688</v>
      </c>
      <c r="H2032" s="149"/>
      <c r="I2032" s="150"/>
      <c r="J2032" s="151"/>
      <c r="K2032" s="213">
        <v>13</v>
      </c>
      <c r="L2032" s="214">
        <v>365</v>
      </c>
      <c r="M2032" s="154" t="s">
        <v>1821</v>
      </c>
      <c r="N2032" s="119" t="s">
        <v>120</v>
      </c>
      <c r="O2032" s="120">
        <v>1</v>
      </c>
      <c r="P2032" s="155" t="s">
        <v>1044</v>
      </c>
      <c r="Q2032" s="155">
        <v>0</v>
      </c>
      <c r="R2032" s="155">
        <v>0</v>
      </c>
      <c r="S2032" s="156" t="s">
        <v>332</v>
      </c>
      <c r="T2032" s="156">
        <v>0</v>
      </c>
      <c r="U2032" s="156" t="s">
        <v>442</v>
      </c>
      <c r="V2032" s="157">
        <v>0</v>
      </c>
      <c r="W2032" s="158">
        <v>12</v>
      </c>
      <c r="X2032" s="159">
        <v>1</v>
      </c>
      <c r="Y2032" s="160">
        <v>1</v>
      </c>
      <c r="Z2032" s="161">
        <f t="shared" si="543"/>
        <v>4.7450000000000001</v>
      </c>
      <c r="AA2032" s="155">
        <v>0</v>
      </c>
      <c r="AB2032" s="162" t="s">
        <v>80</v>
      </c>
      <c r="AC2032" s="163" t="s">
        <v>56</v>
      </c>
      <c r="AD2032" s="164" t="s">
        <v>56</v>
      </c>
      <c r="AE2032" s="163" t="s">
        <v>56</v>
      </c>
      <c r="AF2032" s="164">
        <f t="shared" si="544"/>
        <v>142.35</v>
      </c>
      <c r="AG2032" s="165">
        <f t="shared" si="545"/>
        <v>17082</v>
      </c>
      <c r="AH2032" s="166" t="s">
        <v>81</v>
      </c>
      <c r="AI2032" s="167"/>
      <c r="AJ2032" s="168"/>
      <c r="AK2032" s="169"/>
      <c r="AL2032" s="170"/>
      <c r="AM2032" s="171"/>
      <c r="AN2032" s="172"/>
      <c r="AO2032" s="173">
        <f t="shared" si="546"/>
        <v>0</v>
      </c>
      <c r="AP2032" s="174" t="s">
        <v>82</v>
      </c>
      <c r="AQ2032" s="175" t="str" cm="1">
        <f t="array" ref="AQ2032">_xlfn.IFS(OR($G2032="公衆街路灯A",$G2032="定額電灯"),$G2032&amp;AP2032,COUNTIF(G2032,"*従量電灯*"),G2032,1,"-")</f>
        <v>従量電灯</v>
      </c>
      <c r="AR2032" s="176" t="str" cm="1">
        <f t="array" ref="AR2032">_xlfn.IFS($AN2032=0,"-",OR($AH2032="対象外",$AH2032="-"),"-",OR($G2032="公衆街路灯A",$G2032="定額電灯"),_xlfn.XLOOKUP($AQ2032,削除禁止_電灯料金!$B:$B,削除禁止_電灯料金!$E:$E,0),1,"-")</f>
        <v>-</v>
      </c>
      <c r="AS2032" s="177" t="str" cm="1">
        <f t="array" ref="AS2032">_xlfn.IFS($AR2032="-","-",OR($G2032="公衆街路灯A",$G2032="定額電灯"),_xlfn.XLOOKUP(AQ2032,削除禁止_電灯料金!$B:$B,削除禁止_電灯料金!$D:$D,0),1,"-")</f>
        <v>-</v>
      </c>
      <c r="AT2032" s="176">
        <f>IFERROR(IF(OR($G2032="公衆街路灯A",$G2032="定額電灯"),"-",ROUND((_xlfn.XLOOKUP($AQ2032,削除禁止_電灯料金!$B:$B,削除禁止_電灯料金!$E:$E)*AM2032/1000*$K2032*$L2032/12),2)),"-")</f>
        <v>0</v>
      </c>
      <c r="AU2032" s="177">
        <f>IFERROR(IF(OR($G2032="公衆街路灯A",$G2032="定額電灯"),"-",ROUND((AM2032/1000*$K2032*$L2032/12)*_xlfn.XLOOKUP($A2032,削除禁止_電灯料金!K:K,削除禁止_電灯料金!M:M,"-"),2)),"-")</f>
        <v>0</v>
      </c>
      <c r="AV2032" s="178">
        <f>IFERROR(IF(OR($G2032="公衆街路灯A",$G2032="定額電灯"),ROUND((((AR2032+AS2032)*AN2032))*12*_xlfn.XLOOKUP($A2032,削除禁止_電灯料金!K:K,削除禁止_電灯料金!N:N),0),ROUND((AT2032+AU2032)*AN2032*12*_xlfn.XLOOKUP($A2032,削除禁止_電灯料金!K:K,削除禁止_電灯料金!N:N),0)),0)</f>
        <v>0</v>
      </c>
      <c r="AW2032" s="145"/>
    </row>
    <row r="2033" spans="1:49" ht="30" customHeight="1">
      <c r="A2033" s="1">
        <v>44</v>
      </c>
      <c r="B2033" s="319" t="s">
        <v>1922</v>
      </c>
      <c r="C2033" s="42"/>
      <c r="D2033" s="146" t="s">
        <v>1924</v>
      </c>
      <c r="E2033" s="147" t="s">
        <v>71</v>
      </c>
      <c r="F2033" s="148" t="s">
        <v>1938</v>
      </c>
      <c r="G2033" s="148" t="s">
        <v>1688</v>
      </c>
      <c r="H2033" s="149"/>
      <c r="I2033" s="150"/>
      <c r="J2033" s="151"/>
      <c r="K2033" s="213">
        <v>13</v>
      </c>
      <c r="L2033" s="214">
        <v>365</v>
      </c>
      <c r="M2033" s="154" t="s">
        <v>1821</v>
      </c>
      <c r="N2033" s="119" t="s">
        <v>120</v>
      </c>
      <c r="O2033" s="120">
        <v>1</v>
      </c>
      <c r="P2033" s="155" t="s">
        <v>1044</v>
      </c>
      <c r="Q2033" s="155">
        <v>0</v>
      </c>
      <c r="R2033" s="155">
        <v>0</v>
      </c>
      <c r="S2033" s="156" t="s">
        <v>332</v>
      </c>
      <c r="T2033" s="156">
        <v>0</v>
      </c>
      <c r="U2033" s="156" t="s">
        <v>442</v>
      </c>
      <c r="V2033" s="157">
        <v>0</v>
      </c>
      <c r="W2033" s="158">
        <v>12</v>
      </c>
      <c r="X2033" s="159">
        <v>1</v>
      </c>
      <c r="Y2033" s="160">
        <v>1</v>
      </c>
      <c r="Z2033" s="161">
        <f t="shared" si="543"/>
        <v>4.7450000000000001</v>
      </c>
      <c r="AA2033" s="155">
        <v>0</v>
      </c>
      <c r="AB2033" s="162" t="s">
        <v>80</v>
      </c>
      <c r="AC2033" s="163" t="s">
        <v>56</v>
      </c>
      <c r="AD2033" s="164" t="s">
        <v>56</v>
      </c>
      <c r="AE2033" s="163" t="s">
        <v>56</v>
      </c>
      <c r="AF2033" s="164">
        <f t="shared" si="544"/>
        <v>142.35</v>
      </c>
      <c r="AG2033" s="165">
        <f t="shared" si="545"/>
        <v>17082</v>
      </c>
      <c r="AH2033" s="166" t="s">
        <v>81</v>
      </c>
      <c r="AI2033" s="167"/>
      <c r="AJ2033" s="168"/>
      <c r="AK2033" s="169"/>
      <c r="AL2033" s="170"/>
      <c r="AM2033" s="171"/>
      <c r="AN2033" s="172"/>
      <c r="AO2033" s="173">
        <f t="shared" si="546"/>
        <v>0</v>
      </c>
      <c r="AP2033" s="174" t="s">
        <v>82</v>
      </c>
      <c r="AQ2033" s="175" t="str" cm="1">
        <f t="array" ref="AQ2033">_xlfn.IFS(OR($G2033="公衆街路灯A",$G2033="定額電灯"),$G2033&amp;AP2033,COUNTIF(G2033,"*従量電灯*"),G2033,1,"-")</f>
        <v>従量電灯</v>
      </c>
      <c r="AR2033" s="176" t="str" cm="1">
        <f t="array" ref="AR2033">_xlfn.IFS($AN2033=0,"-",OR($AH2033="対象外",$AH2033="-"),"-",OR($G2033="公衆街路灯A",$G2033="定額電灯"),_xlfn.XLOOKUP($AQ2033,削除禁止_電灯料金!$B:$B,削除禁止_電灯料金!$E:$E,0),1,"-")</f>
        <v>-</v>
      </c>
      <c r="AS2033" s="177" t="str" cm="1">
        <f t="array" ref="AS2033">_xlfn.IFS($AR2033="-","-",OR($G2033="公衆街路灯A",$G2033="定額電灯"),_xlfn.XLOOKUP(AQ2033,削除禁止_電灯料金!$B:$B,削除禁止_電灯料金!$D:$D,0),1,"-")</f>
        <v>-</v>
      </c>
      <c r="AT2033" s="176">
        <f>IFERROR(IF(OR($G2033="公衆街路灯A",$G2033="定額電灯"),"-",ROUND((_xlfn.XLOOKUP($AQ2033,削除禁止_電灯料金!$B:$B,削除禁止_電灯料金!$E:$E)*AM2033/1000*$K2033*$L2033/12),2)),"-")</f>
        <v>0</v>
      </c>
      <c r="AU2033" s="177">
        <f>IFERROR(IF(OR($G2033="公衆街路灯A",$G2033="定額電灯"),"-",ROUND((AM2033/1000*$K2033*$L2033/12)*_xlfn.XLOOKUP($A2033,削除禁止_電灯料金!K:K,削除禁止_電灯料金!M:M,"-"),2)),"-")</f>
        <v>0</v>
      </c>
      <c r="AV2033" s="178">
        <f>IFERROR(IF(OR($G2033="公衆街路灯A",$G2033="定額電灯"),ROUND((((AR2033+AS2033)*AN2033))*12*_xlfn.XLOOKUP($A2033,削除禁止_電灯料金!K:K,削除禁止_電灯料金!N:N),0),ROUND((AT2033+AU2033)*AN2033*12*_xlfn.XLOOKUP($A2033,削除禁止_電灯料金!K:K,削除禁止_電灯料金!N:N),0)),0)</f>
        <v>0</v>
      </c>
      <c r="AW2033" s="145"/>
    </row>
    <row r="2034" spans="1:49" ht="30" customHeight="1">
      <c r="A2034" s="1">
        <v>44</v>
      </c>
      <c r="B2034" s="319" t="s">
        <v>1922</v>
      </c>
      <c r="C2034" s="42"/>
      <c r="D2034" s="146" t="s">
        <v>1924</v>
      </c>
      <c r="E2034" s="147" t="s">
        <v>71</v>
      </c>
      <c r="F2034" s="148" t="s">
        <v>1939</v>
      </c>
      <c r="G2034" s="148" t="s">
        <v>1688</v>
      </c>
      <c r="H2034" s="149"/>
      <c r="I2034" s="150"/>
      <c r="J2034" s="151"/>
      <c r="K2034" s="213">
        <v>13</v>
      </c>
      <c r="L2034" s="214">
        <v>365</v>
      </c>
      <c r="M2034" s="154" t="s">
        <v>1821</v>
      </c>
      <c r="N2034" s="119" t="s">
        <v>120</v>
      </c>
      <c r="O2034" s="120">
        <v>1</v>
      </c>
      <c r="P2034" s="155" t="s">
        <v>1044</v>
      </c>
      <c r="Q2034" s="155">
        <v>0</v>
      </c>
      <c r="R2034" s="155">
        <v>0</v>
      </c>
      <c r="S2034" s="156" t="s">
        <v>332</v>
      </c>
      <c r="T2034" s="156">
        <v>0</v>
      </c>
      <c r="U2034" s="156" t="s">
        <v>442</v>
      </c>
      <c r="V2034" s="157">
        <v>0</v>
      </c>
      <c r="W2034" s="158">
        <v>12</v>
      </c>
      <c r="X2034" s="159">
        <v>1</v>
      </c>
      <c r="Y2034" s="160">
        <v>1</v>
      </c>
      <c r="Z2034" s="161">
        <f t="shared" si="543"/>
        <v>4.7450000000000001</v>
      </c>
      <c r="AA2034" s="155">
        <v>0</v>
      </c>
      <c r="AB2034" s="162" t="s">
        <v>80</v>
      </c>
      <c r="AC2034" s="163" t="s">
        <v>56</v>
      </c>
      <c r="AD2034" s="164" t="s">
        <v>56</v>
      </c>
      <c r="AE2034" s="163" t="s">
        <v>56</v>
      </c>
      <c r="AF2034" s="164">
        <f t="shared" si="544"/>
        <v>142.35</v>
      </c>
      <c r="AG2034" s="165">
        <f t="shared" si="545"/>
        <v>17082</v>
      </c>
      <c r="AH2034" s="166" t="s">
        <v>81</v>
      </c>
      <c r="AI2034" s="167"/>
      <c r="AJ2034" s="168"/>
      <c r="AK2034" s="169"/>
      <c r="AL2034" s="170"/>
      <c r="AM2034" s="171"/>
      <c r="AN2034" s="172"/>
      <c r="AO2034" s="173">
        <f t="shared" si="546"/>
        <v>0</v>
      </c>
      <c r="AP2034" s="174" t="s">
        <v>82</v>
      </c>
      <c r="AQ2034" s="175" t="str" cm="1">
        <f t="array" ref="AQ2034">_xlfn.IFS(OR($G2034="公衆街路灯A",$G2034="定額電灯"),$G2034&amp;AP2034,COUNTIF(G2034,"*従量電灯*"),G2034,1,"-")</f>
        <v>従量電灯</v>
      </c>
      <c r="AR2034" s="176" t="str" cm="1">
        <f t="array" ref="AR2034">_xlfn.IFS($AN2034=0,"-",OR($AH2034="対象外",$AH2034="-"),"-",OR($G2034="公衆街路灯A",$G2034="定額電灯"),_xlfn.XLOOKUP($AQ2034,削除禁止_電灯料金!$B:$B,削除禁止_電灯料金!$E:$E,0),1,"-")</f>
        <v>-</v>
      </c>
      <c r="AS2034" s="177" t="str" cm="1">
        <f t="array" ref="AS2034">_xlfn.IFS($AR2034="-","-",OR($G2034="公衆街路灯A",$G2034="定額電灯"),_xlfn.XLOOKUP(AQ2034,削除禁止_電灯料金!$B:$B,削除禁止_電灯料金!$D:$D,0),1,"-")</f>
        <v>-</v>
      </c>
      <c r="AT2034" s="176">
        <f>IFERROR(IF(OR($G2034="公衆街路灯A",$G2034="定額電灯"),"-",ROUND((_xlfn.XLOOKUP($AQ2034,削除禁止_電灯料金!$B:$B,削除禁止_電灯料金!$E:$E)*AM2034/1000*$K2034*$L2034/12),2)),"-")</f>
        <v>0</v>
      </c>
      <c r="AU2034" s="177">
        <f>IFERROR(IF(OR($G2034="公衆街路灯A",$G2034="定額電灯"),"-",ROUND((AM2034/1000*$K2034*$L2034/12)*_xlfn.XLOOKUP($A2034,削除禁止_電灯料金!K:K,削除禁止_電灯料金!M:M,"-"),2)),"-")</f>
        <v>0</v>
      </c>
      <c r="AV2034" s="178">
        <f>IFERROR(IF(OR($G2034="公衆街路灯A",$G2034="定額電灯"),ROUND((((AR2034+AS2034)*AN2034))*12*_xlfn.XLOOKUP($A2034,削除禁止_電灯料金!K:K,削除禁止_電灯料金!N:N),0),ROUND((AT2034+AU2034)*AN2034*12*_xlfn.XLOOKUP($A2034,削除禁止_電灯料金!K:K,削除禁止_電灯料金!N:N),0)),0)</f>
        <v>0</v>
      </c>
      <c r="AW2034" s="145"/>
    </row>
    <row r="2035" spans="1:49" ht="30" customHeight="1">
      <c r="A2035" s="1">
        <v>44</v>
      </c>
      <c r="B2035" s="319" t="s">
        <v>1922</v>
      </c>
      <c r="C2035" s="42"/>
      <c r="D2035" s="146" t="s">
        <v>1924</v>
      </c>
      <c r="E2035" s="147" t="s">
        <v>71</v>
      </c>
      <c r="F2035" s="148" t="s">
        <v>1940</v>
      </c>
      <c r="G2035" s="148" t="s">
        <v>1688</v>
      </c>
      <c r="H2035" s="149"/>
      <c r="I2035" s="150"/>
      <c r="J2035" s="151"/>
      <c r="K2035" s="213">
        <v>13</v>
      </c>
      <c r="L2035" s="214">
        <v>365</v>
      </c>
      <c r="M2035" s="154" t="s">
        <v>1821</v>
      </c>
      <c r="N2035" s="119" t="s">
        <v>120</v>
      </c>
      <c r="O2035" s="120">
        <v>1</v>
      </c>
      <c r="P2035" s="155" t="s">
        <v>1044</v>
      </c>
      <c r="Q2035" s="155">
        <v>0</v>
      </c>
      <c r="R2035" s="155">
        <v>0</v>
      </c>
      <c r="S2035" s="156" t="s">
        <v>332</v>
      </c>
      <c r="T2035" s="156">
        <v>0</v>
      </c>
      <c r="U2035" s="156" t="s">
        <v>442</v>
      </c>
      <c r="V2035" s="157">
        <v>0</v>
      </c>
      <c r="W2035" s="158">
        <v>12</v>
      </c>
      <c r="X2035" s="159">
        <v>1</v>
      </c>
      <c r="Y2035" s="160">
        <v>1</v>
      </c>
      <c r="Z2035" s="161">
        <f t="shared" si="543"/>
        <v>4.7450000000000001</v>
      </c>
      <c r="AA2035" s="155">
        <v>0</v>
      </c>
      <c r="AB2035" s="162" t="s">
        <v>80</v>
      </c>
      <c r="AC2035" s="163" t="s">
        <v>56</v>
      </c>
      <c r="AD2035" s="164" t="s">
        <v>56</v>
      </c>
      <c r="AE2035" s="163" t="s">
        <v>56</v>
      </c>
      <c r="AF2035" s="164">
        <f t="shared" si="544"/>
        <v>142.35</v>
      </c>
      <c r="AG2035" s="165">
        <f t="shared" si="545"/>
        <v>17082</v>
      </c>
      <c r="AH2035" s="166" t="s">
        <v>81</v>
      </c>
      <c r="AI2035" s="167"/>
      <c r="AJ2035" s="168"/>
      <c r="AK2035" s="169"/>
      <c r="AL2035" s="170"/>
      <c r="AM2035" s="171"/>
      <c r="AN2035" s="172"/>
      <c r="AO2035" s="173">
        <f t="shared" si="546"/>
        <v>0</v>
      </c>
      <c r="AP2035" s="174" t="s">
        <v>82</v>
      </c>
      <c r="AQ2035" s="175" t="str" cm="1">
        <f t="array" ref="AQ2035">_xlfn.IFS(OR($G2035="公衆街路灯A",$G2035="定額電灯"),$G2035&amp;AP2035,COUNTIF(G2035,"*従量電灯*"),G2035,1,"-")</f>
        <v>従量電灯</v>
      </c>
      <c r="AR2035" s="176" t="str" cm="1">
        <f t="array" ref="AR2035">_xlfn.IFS($AN2035=0,"-",OR($AH2035="対象外",$AH2035="-"),"-",OR($G2035="公衆街路灯A",$G2035="定額電灯"),_xlfn.XLOOKUP($AQ2035,削除禁止_電灯料金!$B:$B,削除禁止_電灯料金!$E:$E,0),1,"-")</f>
        <v>-</v>
      </c>
      <c r="AS2035" s="177" t="str" cm="1">
        <f t="array" ref="AS2035">_xlfn.IFS($AR2035="-","-",OR($G2035="公衆街路灯A",$G2035="定額電灯"),_xlfn.XLOOKUP(AQ2035,削除禁止_電灯料金!$B:$B,削除禁止_電灯料金!$D:$D,0),1,"-")</f>
        <v>-</v>
      </c>
      <c r="AT2035" s="176">
        <f>IFERROR(IF(OR($G2035="公衆街路灯A",$G2035="定額電灯"),"-",ROUND((_xlfn.XLOOKUP($AQ2035,削除禁止_電灯料金!$B:$B,削除禁止_電灯料金!$E:$E)*AM2035/1000*$K2035*$L2035/12),2)),"-")</f>
        <v>0</v>
      </c>
      <c r="AU2035" s="177">
        <f>IFERROR(IF(OR($G2035="公衆街路灯A",$G2035="定額電灯"),"-",ROUND((AM2035/1000*$K2035*$L2035/12)*_xlfn.XLOOKUP($A2035,削除禁止_電灯料金!K:K,削除禁止_電灯料金!M:M,"-"),2)),"-")</f>
        <v>0</v>
      </c>
      <c r="AV2035" s="178">
        <f>IFERROR(IF(OR($G2035="公衆街路灯A",$G2035="定額電灯"),ROUND((((AR2035+AS2035)*AN2035))*12*_xlfn.XLOOKUP($A2035,削除禁止_電灯料金!K:K,削除禁止_電灯料金!N:N),0),ROUND((AT2035+AU2035)*AN2035*12*_xlfn.XLOOKUP($A2035,削除禁止_電灯料金!K:K,削除禁止_電灯料金!N:N),0)),0)</f>
        <v>0</v>
      </c>
      <c r="AW2035" s="145"/>
    </row>
    <row r="2036" spans="1:49" ht="30" customHeight="1">
      <c r="A2036" s="1">
        <v>44</v>
      </c>
      <c r="B2036" s="319" t="s">
        <v>1922</v>
      </c>
      <c r="C2036" s="42"/>
      <c r="D2036" s="146" t="s">
        <v>1924</v>
      </c>
      <c r="E2036" s="147" t="s">
        <v>71</v>
      </c>
      <c r="F2036" s="148" t="s">
        <v>1941</v>
      </c>
      <c r="G2036" s="148" t="s">
        <v>1688</v>
      </c>
      <c r="H2036" s="149"/>
      <c r="I2036" s="150"/>
      <c r="J2036" s="151"/>
      <c r="K2036" s="213">
        <v>13</v>
      </c>
      <c r="L2036" s="214">
        <v>365</v>
      </c>
      <c r="M2036" s="154" t="s">
        <v>1821</v>
      </c>
      <c r="N2036" s="119" t="s">
        <v>120</v>
      </c>
      <c r="O2036" s="120">
        <v>1</v>
      </c>
      <c r="P2036" s="155" t="s">
        <v>1044</v>
      </c>
      <c r="Q2036" s="155">
        <v>0</v>
      </c>
      <c r="R2036" s="155">
        <v>0</v>
      </c>
      <c r="S2036" s="156" t="s">
        <v>332</v>
      </c>
      <c r="T2036" s="156">
        <v>0</v>
      </c>
      <c r="U2036" s="156" t="s">
        <v>442</v>
      </c>
      <c r="V2036" s="157">
        <v>0</v>
      </c>
      <c r="W2036" s="158">
        <v>12</v>
      </c>
      <c r="X2036" s="159">
        <v>1</v>
      </c>
      <c r="Y2036" s="160">
        <v>1</v>
      </c>
      <c r="Z2036" s="161">
        <f t="shared" si="543"/>
        <v>4.7450000000000001</v>
      </c>
      <c r="AA2036" s="155">
        <v>0</v>
      </c>
      <c r="AB2036" s="162" t="s">
        <v>80</v>
      </c>
      <c r="AC2036" s="163" t="s">
        <v>56</v>
      </c>
      <c r="AD2036" s="164" t="s">
        <v>56</v>
      </c>
      <c r="AE2036" s="163" t="s">
        <v>56</v>
      </c>
      <c r="AF2036" s="164">
        <f t="shared" si="544"/>
        <v>142.35</v>
      </c>
      <c r="AG2036" s="165">
        <f t="shared" si="545"/>
        <v>17082</v>
      </c>
      <c r="AH2036" s="166" t="s">
        <v>81</v>
      </c>
      <c r="AI2036" s="167"/>
      <c r="AJ2036" s="168"/>
      <c r="AK2036" s="169"/>
      <c r="AL2036" s="170"/>
      <c r="AM2036" s="171"/>
      <c r="AN2036" s="172"/>
      <c r="AO2036" s="173">
        <f t="shared" si="546"/>
        <v>0</v>
      </c>
      <c r="AP2036" s="174" t="s">
        <v>82</v>
      </c>
      <c r="AQ2036" s="175" t="str" cm="1">
        <f t="array" ref="AQ2036">_xlfn.IFS(OR($G2036="公衆街路灯A",$G2036="定額電灯"),$G2036&amp;AP2036,COUNTIF(G2036,"*従量電灯*"),G2036,1,"-")</f>
        <v>従量電灯</v>
      </c>
      <c r="AR2036" s="176" t="str" cm="1">
        <f t="array" ref="AR2036">_xlfn.IFS($AN2036=0,"-",OR($AH2036="対象外",$AH2036="-"),"-",OR($G2036="公衆街路灯A",$G2036="定額電灯"),_xlfn.XLOOKUP($AQ2036,削除禁止_電灯料金!$B:$B,削除禁止_電灯料金!$E:$E,0),1,"-")</f>
        <v>-</v>
      </c>
      <c r="AS2036" s="177" t="str" cm="1">
        <f t="array" ref="AS2036">_xlfn.IFS($AR2036="-","-",OR($G2036="公衆街路灯A",$G2036="定額電灯"),_xlfn.XLOOKUP(AQ2036,削除禁止_電灯料金!$B:$B,削除禁止_電灯料金!$D:$D,0),1,"-")</f>
        <v>-</v>
      </c>
      <c r="AT2036" s="176">
        <f>IFERROR(IF(OR($G2036="公衆街路灯A",$G2036="定額電灯"),"-",ROUND((_xlfn.XLOOKUP($AQ2036,削除禁止_電灯料金!$B:$B,削除禁止_電灯料金!$E:$E)*AM2036/1000*$K2036*$L2036/12),2)),"-")</f>
        <v>0</v>
      </c>
      <c r="AU2036" s="177">
        <f>IFERROR(IF(OR($G2036="公衆街路灯A",$G2036="定額電灯"),"-",ROUND((AM2036/1000*$K2036*$L2036/12)*_xlfn.XLOOKUP($A2036,削除禁止_電灯料金!K:K,削除禁止_電灯料金!M:M,"-"),2)),"-")</f>
        <v>0</v>
      </c>
      <c r="AV2036" s="178">
        <f>IFERROR(IF(OR($G2036="公衆街路灯A",$G2036="定額電灯"),ROUND((((AR2036+AS2036)*AN2036))*12*_xlfn.XLOOKUP($A2036,削除禁止_電灯料金!K:K,削除禁止_電灯料金!N:N),0),ROUND((AT2036+AU2036)*AN2036*12*_xlfn.XLOOKUP($A2036,削除禁止_電灯料金!K:K,削除禁止_電灯料金!N:N),0)),0)</f>
        <v>0</v>
      </c>
      <c r="AW2036" s="145"/>
    </row>
    <row r="2037" spans="1:49" ht="30" customHeight="1">
      <c r="A2037" s="1">
        <v>44</v>
      </c>
      <c r="B2037" s="319" t="s">
        <v>1922</v>
      </c>
      <c r="C2037" s="42"/>
      <c r="D2037" s="146" t="s">
        <v>1924</v>
      </c>
      <c r="E2037" s="147" t="s">
        <v>71</v>
      </c>
      <c r="F2037" s="148" t="s">
        <v>1942</v>
      </c>
      <c r="G2037" s="148" t="s">
        <v>1688</v>
      </c>
      <c r="H2037" s="149"/>
      <c r="I2037" s="150"/>
      <c r="J2037" s="151"/>
      <c r="K2037" s="213">
        <v>13</v>
      </c>
      <c r="L2037" s="214">
        <v>365</v>
      </c>
      <c r="M2037" s="154" t="s">
        <v>1821</v>
      </c>
      <c r="N2037" s="119" t="s">
        <v>120</v>
      </c>
      <c r="O2037" s="120">
        <v>1</v>
      </c>
      <c r="P2037" s="155" t="s">
        <v>1044</v>
      </c>
      <c r="Q2037" s="155">
        <v>0</v>
      </c>
      <c r="R2037" s="155">
        <v>0</v>
      </c>
      <c r="S2037" s="156" t="s">
        <v>332</v>
      </c>
      <c r="T2037" s="156">
        <v>0</v>
      </c>
      <c r="U2037" s="156" t="s">
        <v>442</v>
      </c>
      <c r="V2037" s="157">
        <v>0</v>
      </c>
      <c r="W2037" s="158">
        <v>12</v>
      </c>
      <c r="X2037" s="159">
        <v>1</v>
      </c>
      <c r="Y2037" s="160">
        <v>1</v>
      </c>
      <c r="Z2037" s="161">
        <f t="shared" si="543"/>
        <v>4.7450000000000001</v>
      </c>
      <c r="AA2037" s="155">
        <v>0</v>
      </c>
      <c r="AB2037" s="162" t="s">
        <v>80</v>
      </c>
      <c r="AC2037" s="163" t="s">
        <v>56</v>
      </c>
      <c r="AD2037" s="164" t="s">
        <v>56</v>
      </c>
      <c r="AE2037" s="163" t="s">
        <v>56</v>
      </c>
      <c r="AF2037" s="164">
        <f t="shared" si="544"/>
        <v>142.35</v>
      </c>
      <c r="AG2037" s="165">
        <f t="shared" si="545"/>
        <v>17082</v>
      </c>
      <c r="AH2037" s="166" t="s">
        <v>81</v>
      </c>
      <c r="AI2037" s="167"/>
      <c r="AJ2037" s="168"/>
      <c r="AK2037" s="169"/>
      <c r="AL2037" s="170"/>
      <c r="AM2037" s="171"/>
      <c r="AN2037" s="172"/>
      <c r="AO2037" s="173">
        <f t="shared" si="546"/>
        <v>0</v>
      </c>
      <c r="AP2037" s="174" t="s">
        <v>82</v>
      </c>
      <c r="AQ2037" s="175" t="str" cm="1">
        <f t="array" ref="AQ2037">_xlfn.IFS(OR($G2037="公衆街路灯A",$G2037="定額電灯"),$G2037&amp;AP2037,COUNTIF(G2037,"*従量電灯*"),G2037,1,"-")</f>
        <v>従量電灯</v>
      </c>
      <c r="AR2037" s="176" t="str" cm="1">
        <f t="array" ref="AR2037">_xlfn.IFS($AN2037=0,"-",OR($AH2037="対象外",$AH2037="-"),"-",OR($G2037="公衆街路灯A",$G2037="定額電灯"),_xlfn.XLOOKUP($AQ2037,削除禁止_電灯料金!$B:$B,削除禁止_電灯料金!$E:$E,0),1,"-")</f>
        <v>-</v>
      </c>
      <c r="AS2037" s="177" t="str" cm="1">
        <f t="array" ref="AS2037">_xlfn.IFS($AR2037="-","-",OR($G2037="公衆街路灯A",$G2037="定額電灯"),_xlfn.XLOOKUP(AQ2037,削除禁止_電灯料金!$B:$B,削除禁止_電灯料金!$D:$D,0),1,"-")</f>
        <v>-</v>
      </c>
      <c r="AT2037" s="176">
        <f>IFERROR(IF(OR($G2037="公衆街路灯A",$G2037="定額電灯"),"-",ROUND((_xlfn.XLOOKUP($AQ2037,削除禁止_電灯料金!$B:$B,削除禁止_電灯料金!$E:$E)*AM2037/1000*$K2037*$L2037/12),2)),"-")</f>
        <v>0</v>
      </c>
      <c r="AU2037" s="177">
        <f>IFERROR(IF(OR($G2037="公衆街路灯A",$G2037="定額電灯"),"-",ROUND((AM2037/1000*$K2037*$L2037/12)*_xlfn.XLOOKUP($A2037,削除禁止_電灯料金!K:K,削除禁止_電灯料金!M:M,"-"),2)),"-")</f>
        <v>0</v>
      </c>
      <c r="AV2037" s="178">
        <f>IFERROR(IF(OR($G2037="公衆街路灯A",$G2037="定額電灯"),ROUND((((AR2037+AS2037)*AN2037))*12*_xlfn.XLOOKUP($A2037,削除禁止_電灯料金!K:K,削除禁止_電灯料金!N:N),0),ROUND((AT2037+AU2037)*AN2037*12*_xlfn.XLOOKUP($A2037,削除禁止_電灯料金!K:K,削除禁止_電灯料金!N:N),0)),0)</f>
        <v>0</v>
      </c>
      <c r="AW2037" s="145"/>
    </row>
    <row r="2038" spans="1:49" ht="30" customHeight="1">
      <c r="A2038" s="1">
        <v>44</v>
      </c>
      <c r="B2038" s="319" t="s">
        <v>1922</v>
      </c>
      <c r="C2038" s="42"/>
      <c r="D2038" s="146" t="s">
        <v>1943</v>
      </c>
      <c r="E2038" s="147" t="s">
        <v>1944</v>
      </c>
      <c r="F2038" s="148" t="s">
        <v>1945</v>
      </c>
      <c r="G2038" s="148" t="s">
        <v>1681</v>
      </c>
      <c r="H2038" s="149"/>
      <c r="I2038" s="150"/>
      <c r="J2038" s="151" t="s">
        <v>213</v>
      </c>
      <c r="K2038" s="213">
        <v>13</v>
      </c>
      <c r="L2038" s="214">
        <v>365</v>
      </c>
      <c r="M2038" s="154" t="s">
        <v>1597</v>
      </c>
      <c r="N2038" s="119" t="s">
        <v>615</v>
      </c>
      <c r="O2038" s="120">
        <v>1</v>
      </c>
      <c r="P2038" s="155" t="s">
        <v>383</v>
      </c>
      <c r="Q2038" s="155">
        <v>0</v>
      </c>
      <c r="R2038" s="155">
        <v>0</v>
      </c>
      <c r="S2038" s="156">
        <v>0</v>
      </c>
      <c r="T2038" s="156">
        <v>0</v>
      </c>
      <c r="U2038" s="156" t="s">
        <v>442</v>
      </c>
      <c r="V2038" s="157">
        <v>0</v>
      </c>
      <c r="W2038" s="158">
        <v>13</v>
      </c>
      <c r="X2038" s="159">
        <v>1</v>
      </c>
      <c r="Y2038" s="160">
        <v>1</v>
      </c>
      <c r="Z2038" s="161">
        <v>5.140416666666666</v>
      </c>
      <c r="AA2038" s="155" t="s">
        <v>1793</v>
      </c>
      <c r="AB2038" s="162" t="s">
        <v>1794</v>
      </c>
      <c r="AC2038" s="163">
        <v>30.92</v>
      </c>
      <c r="AD2038" s="164">
        <v>103.19</v>
      </c>
      <c r="AE2038" s="163" t="s">
        <v>56</v>
      </c>
      <c r="AF2038" s="164" t="s">
        <v>56</v>
      </c>
      <c r="AG2038" s="165">
        <f>(AC2038+AD2038)*120</f>
        <v>16093.2</v>
      </c>
      <c r="AH2038" s="166" t="s">
        <v>81</v>
      </c>
      <c r="AI2038" s="167"/>
      <c r="AJ2038" s="168"/>
      <c r="AK2038" s="169"/>
      <c r="AL2038" s="170"/>
      <c r="AM2038" s="171"/>
      <c r="AN2038" s="172"/>
      <c r="AO2038" s="173">
        <f t="shared" si="546"/>
        <v>0</v>
      </c>
      <c r="AP2038" s="174" t="s">
        <v>1685</v>
      </c>
      <c r="AQ2038" s="175" t="str" cm="1">
        <f t="array" ref="AQ2038">_xlfn.IFS(OR($G2038="公衆街路灯A",$G2038="定額電灯"),$G2038&amp;AP2038,COUNTIF(G2038,"*従量電灯*"),G2038,1,"-")</f>
        <v>公衆街路灯Aﾌﾟﾙﾀﾞｳﾝ選択</v>
      </c>
      <c r="AR2038" s="176" t="str" cm="1">
        <f t="array" ref="AR2038">_xlfn.IFS($AN2038=0,"-",OR($AH2038="対象外",$AH2038="-"),"-",OR($G2038="公衆街路灯A",$G2038="定額電灯"),_xlfn.XLOOKUP($AQ2038,削除禁止_電灯料金!$B:$B,削除禁止_電灯料金!$E:$E,0),1,"-")</f>
        <v>-</v>
      </c>
      <c r="AS2038" s="177" t="str" cm="1">
        <f t="array" ref="AS2038">_xlfn.IFS($AR2038="-","-",OR($G2038="公衆街路灯A",$G2038="定額電灯"),_xlfn.XLOOKUP(AQ2038,削除禁止_電灯料金!$B:$B,削除禁止_電灯料金!$D:$D,0),1,"-")</f>
        <v>-</v>
      </c>
      <c r="AT2038" s="176" t="str">
        <f>IFERROR(IF(OR($G2038="公衆街路灯A",$G2038="定額電灯"),"-",ROUND((_xlfn.XLOOKUP($AQ2038,削除禁止_電灯料金!$B:$B,削除禁止_電灯料金!$E:$E)*AM2038/1000*$K2038*$L2038/12),2)),"-")</f>
        <v>-</v>
      </c>
      <c r="AU2038" s="177" t="str">
        <f>IFERROR(IF(OR($G2038="公衆街路灯A",$G2038="定額電灯"),"-",ROUND((AM2038/1000*$K2038*$L2038/12)*_xlfn.XLOOKUP($A2038,削除禁止_電灯料金!K:K,削除禁止_電灯料金!M:M,"-"),2)),"-")</f>
        <v>-</v>
      </c>
      <c r="AV2038" s="178">
        <f>IFERROR(IF(OR($G2038="公衆街路灯A",$G2038="定額電灯"),ROUND((((AR2038+AS2038)*AN2038))*12*_xlfn.XLOOKUP($A2038,削除禁止_電灯料金!K:K,削除禁止_電灯料金!N:N),0),ROUND((AT2038+AU2038)*AN2038*12*_xlfn.XLOOKUP($A2038,削除禁止_電灯料金!K:K,削除禁止_電灯料金!N:N),0)),0)</f>
        <v>0</v>
      </c>
      <c r="AW2038" s="145"/>
    </row>
    <row r="2039" spans="1:49" ht="30" customHeight="1">
      <c r="A2039" s="1">
        <v>44</v>
      </c>
      <c r="B2039" s="319" t="s">
        <v>1922</v>
      </c>
      <c r="C2039" s="42"/>
      <c r="D2039" s="146" t="s">
        <v>1943</v>
      </c>
      <c r="E2039" s="147" t="s">
        <v>1944</v>
      </c>
      <c r="F2039" s="148" t="s">
        <v>1946</v>
      </c>
      <c r="G2039" s="148" t="s">
        <v>1681</v>
      </c>
      <c r="H2039" s="149"/>
      <c r="I2039" s="150"/>
      <c r="J2039" s="151"/>
      <c r="K2039" s="213">
        <v>13</v>
      </c>
      <c r="L2039" s="214">
        <v>365</v>
      </c>
      <c r="M2039" s="154" t="s">
        <v>1824</v>
      </c>
      <c r="N2039" s="119" t="s">
        <v>615</v>
      </c>
      <c r="O2039" s="120">
        <v>1</v>
      </c>
      <c r="P2039" s="155" t="s">
        <v>383</v>
      </c>
      <c r="Q2039" s="155">
        <v>0</v>
      </c>
      <c r="R2039" s="155">
        <v>0</v>
      </c>
      <c r="S2039" s="156">
        <v>0</v>
      </c>
      <c r="T2039" s="156">
        <v>0</v>
      </c>
      <c r="U2039" s="156" t="s">
        <v>442</v>
      </c>
      <c r="V2039" s="157">
        <v>0</v>
      </c>
      <c r="W2039" s="158">
        <v>13</v>
      </c>
      <c r="X2039" s="159">
        <v>1</v>
      </c>
      <c r="Y2039" s="160">
        <v>1</v>
      </c>
      <c r="Z2039" s="161">
        <v>5.140416666666666</v>
      </c>
      <c r="AA2039" s="155" t="s">
        <v>1793</v>
      </c>
      <c r="AB2039" s="162" t="s">
        <v>1794</v>
      </c>
      <c r="AC2039" s="163">
        <v>30.92</v>
      </c>
      <c r="AD2039" s="164">
        <v>103.19</v>
      </c>
      <c r="AE2039" s="163" t="s">
        <v>56</v>
      </c>
      <c r="AF2039" s="164" t="s">
        <v>56</v>
      </c>
      <c r="AG2039" s="165">
        <f>(AC2039+AD2039)*120</f>
        <v>16093.2</v>
      </c>
      <c r="AH2039" s="166" t="s">
        <v>81</v>
      </c>
      <c r="AI2039" s="167"/>
      <c r="AJ2039" s="168"/>
      <c r="AK2039" s="169"/>
      <c r="AL2039" s="170"/>
      <c r="AM2039" s="171"/>
      <c r="AN2039" s="172"/>
      <c r="AO2039" s="173">
        <f t="shared" si="546"/>
        <v>0</v>
      </c>
      <c r="AP2039" s="174" t="s">
        <v>1685</v>
      </c>
      <c r="AQ2039" s="175" t="str" cm="1">
        <f t="array" ref="AQ2039">_xlfn.IFS(OR($G2039="公衆街路灯A",$G2039="定額電灯"),$G2039&amp;AP2039,COUNTIF(G2039,"*従量電灯*"),G2039,1,"-")</f>
        <v>公衆街路灯Aﾌﾟﾙﾀﾞｳﾝ選択</v>
      </c>
      <c r="AR2039" s="176" t="str" cm="1">
        <f t="array" ref="AR2039">_xlfn.IFS($AN2039=0,"-",OR($AH2039="対象外",$AH2039="-"),"-",OR($G2039="公衆街路灯A",$G2039="定額電灯"),_xlfn.XLOOKUP($AQ2039,削除禁止_電灯料金!$B:$B,削除禁止_電灯料金!$E:$E,0),1,"-")</f>
        <v>-</v>
      </c>
      <c r="AS2039" s="177" t="str" cm="1">
        <f t="array" ref="AS2039">_xlfn.IFS($AR2039="-","-",OR($G2039="公衆街路灯A",$G2039="定額電灯"),_xlfn.XLOOKUP(AQ2039,削除禁止_電灯料金!$B:$B,削除禁止_電灯料金!$D:$D,0),1,"-")</f>
        <v>-</v>
      </c>
      <c r="AT2039" s="176" t="str">
        <f>IFERROR(IF(OR($G2039="公衆街路灯A",$G2039="定額電灯"),"-",ROUND((_xlfn.XLOOKUP($AQ2039,削除禁止_電灯料金!$B:$B,削除禁止_電灯料金!$E:$E)*AM2039/1000*$K2039*$L2039/12),2)),"-")</f>
        <v>-</v>
      </c>
      <c r="AU2039" s="177" t="str">
        <f>IFERROR(IF(OR($G2039="公衆街路灯A",$G2039="定額電灯"),"-",ROUND((AM2039/1000*$K2039*$L2039/12)*_xlfn.XLOOKUP($A2039,削除禁止_電灯料金!K:K,削除禁止_電灯料金!M:M,"-"),2)),"-")</f>
        <v>-</v>
      </c>
      <c r="AV2039" s="178">
        <f>IFERROR(IF(OR($G2039="公衆街路灯A",$G2039="定額電灯"),ROUND((((AR2039+AS2039)*AN2039))*12*_xlfn.XLOOKUP($A2039,削除禁止_電灯料金!K:K,削除禁止_電灯料金!N:N),0),ROUND((AT2039+AU2039)*AN2039*12*_xlfn.XLOOKUP($A2039,削除禁止_電灯料金!K:K,削除禁止_電灯料金!N:N),0)),0)</f>
        <v>0</v>
      </c>
      <c r="AW2039" s="145"/>
    </row>
    <row r="2040" spans="1:49" ht="30" customHeight="1">
      <c r="A2040" s="1">
        <v>44</v>
      </c>
      <c r="B2040" s="319" t="s">
        <v>1922</v>
      </c>
      <c r="C2040" s="42"/>
      <c r="D2040" s="146" t="s">
        <v>1943</v>
      </c>
      <c r="E2040" s="147" t="s">
        <v>1944</v>
      </c>
      <c r="F2040" s="148" t="s">
        <v>1947</v>
      </c>
      <c r="G2040" s="148" t="s">
        <v>1681</v>
      </c>
      <c r="H2040" s="149"/>
      <c r="I2040" s="150"/>
      <c r="J2040" s="151" t="s">
        <v>213</v>
      </c>
      <c r="K2040" s="213">
        <v>13</v>
      </c>
      <c r="L2040" s="214">
        <v>365</v>
      </c>
      <c r="M2040" s="154" t="s">
        <v>1826</v>
      </c>
      <c r="N2040" s="119" t="s">
        <v>615</v>
      </c>
      <c r="O2040" s="120">
        <v>1</v>
      </c>
      <c r="P2040" s="155" t="s">
        <v>383</v>
      </c>
      <c r="Q2040" s="155">
        <v>0</v>
      </c>
      <c r="R2040" s="155">
        <v>0</v>
      </c>
      <c r="S2040" s="156">
        <v>0</v>
      </c>
      <c r="T2040" s="156">
        <v>0</v>
      </c>
      <c r="U2040" s="156" t="s">
        <v>442</v>
      </c>
      <c r="V2040" s="157">
        <v>0</v>
      </c>
      <c r="W2040" s="158">
        <v>13</v>
      </c>
      <c r="X2040" s="159">
        <v>1</v>
      </c>
      <c r="Y2040" s="160">
        <v>1</v>
      </c>
      <c r="Z2040" s="161">
        <v>5.140416666666666</v>
      </c>
      <c r="AA2040" s="155" t="s">
        <v>1793</v>
      </c>
      <c r="AB2040" s="162" t="s">
        <v>1794</v>
      </c>
      <c r="AC2040" s="163">
        <v>30.92</v>
      </c>
      <c r="AD2040" s="164">
        <v>103.19</v>
      </c>
      <c r="AE2040" s="163" t="s">
        <v>56</v>
      </c>
      <c r="AF2040" s="164" t="s">
        <v>56</v>
      </c>
      <c r="AG2040" s="165">
        <f>(AC2040+AD2040)*120</f>
        <v>16093.2</v>
      </c>
      <c r="AH2040" s="166" t="s">
        <v>81</v>
      </c>
      <c r="AI2040" s="167"/>
      <c r="AJ2040" s="168"/>
      <c r="AK2040" s="169"/>
      <c r="AL2040" s="170"/>
      <c r="AM2040" s="171"/>
      <c r="AN2040" s="172"/>
      <c r="AO2040" s="173">
        <f t="shared" si="546"/>
        <v>0</v>
      </c>
      <c r="AP2040" s="174" t="s">
        <v>1685</v>
      </c>
      <c r="AQ2040" s="175" t="str" cm="1">
        <f t="array" ref="AQ2040">_xlfn.IFS(OR($G2040="公衆街路灯A",$G2040="定額電灯"),$G2040&amp;AP2040,COUNTIF(G2040,"*従量電灯*"),G2040,1,"-")</f>
        <v>公衆街路灯Aﾌﾟﾙﾀﾞｳﾝ選択</v>
      </c>
      <c r="AR2040" s="176" t="str" cm="1">
        <f t="array" ref="AR2040">_xlfn.IFS($AN2040=0,"-",OR($AH2040="対象外",$AH2040="-"),"-",OR($G2040="公衆街路灯A",$G2040="定額電灯"),_xlfn.XLOOKUP($AQ2040,削除禁止_電灯料金!$B:$B,削除禁止_電灯料金!$E:$E,0),1,"-")</f>
        <v>-</v>
      </c>
      <c r="AS2040" s="177" t="str" cm="1">
        <f t="array" ref="AS2040">_xlfn.IFS($AR2040="-","-",OR($G2040="公衆街路灯A",$G2040="定額電灯"),_xlfn.XLOOKUP(AQ2040,削除禁止_電灯料金!$B:$B,削除禁止_電灯料金!$D:$D,0),1,"-")</f>
        <v>-</v>
      </c>
      <c r="AT2040" s="176" t="str">
        <f>IFERROR(IF(OR($G2040="公衆街路灯A",$G2040="定額電灯"),"-",ROUND((_xlfn.XLOOKUP($AQ2040,削除禁止_電灯料金!$B:$B,削除禁止_電灯料金!$E:$E)*AM2040/1000*$K2040*$L2040/12),2)),"-")</f>
        <v>-</v>
      </c>
      <c r="AU2040" s="177" t="str">
        <f>IFERROR(IF(OR($G2040="公衆街路灯A",$G2040="定額電灯"),"-",ROUND((AM2040/1000*$K2040*$L2040/12)*_xlfn.XLOOKUP($A2040,削除禁止_電灯料金!K:K,削除禁止_電灯料金!M:M,"-"),2)),"-")</f>
        <v>-</v>
      </c>
      <c r="AV2040" s="178">
        <f>IFERROR(IF(OR($G2040="公衆街路灯A",$G2040="定額電灯"),ROUND((((AR2040+AS2040)*AN2040))*12*_xlfn.XLOOKUP($A2040,削除禁止_電灯料金!K:K,削除禁止_電灯料金!N:N),0),ROUND((AT2040+AU2040)*AN2040*12*_xlfn.XLOOKUP($A2040,削除禁止_電灯料金!K:K,削除禁止_電灯料金!N:N),0)),0)</f>
        <v>0</v>
      </c>
      <c r="AW2040" s="145"/>
    </row>
    <row r="2041" spans="1:49" ht="30" customHeight="1">
      <c r="A2041" s="1">
        <v>44</v>
      </c>
      <c r="B2041" s="319" t="s">
        <v>1922</v>
      </c>
      <c r="C2041" s="42"/>
      <c r="D2041" s="146" t="s">
        <v>1943</v>
      </c>
      <c r="E2041" s="147" t="s">
        <v>1944</v>
      </c>
      <c r="F2041" s="148" t="s">
        <v>1948</v>
      </c>
      <c r="G2041" s="148" t="s">
        <v>1681</v>
      </c>
      <c r="H2041" s="149"/>
      <c r="I2041" s="150"/>
      <c r="J2041" s="151" t="s">
        <v>213</v>
      </c>
      <c r="K2041" s="213">
        <v>13</v>
      </c>
      <c r="L2041" s="214">
        <v>365</v>
      </c>
      <c r="M2041" s="154" t="s">
        <v>1915</v>
      </c>
      <c r="N2041" s="119" t="s">
        <v>615</v>
      </c>
      <c r="O2041" s="120">
        <v>1</v>
      </c>
      <c r="P2041" s="155" t="s">
        <v>383</v>
      </c>
      <c r="Q2041" s="155">
        <v>0</v>
      </c>
      <c r="R2041" s="155">
        <v>0</v>
      </c>
      <c r="S2041" s="156">
        <v>0</v>
      </c>
      <c r="T2041" s="156">
        <v>0</v>
      </c>
      <c r="U2041" s="156" t="s">
        <v>442</v>
      </c>
      <c r="V2041" s="157">
        <v>0</v>
      </c>
      <c r="W2041" s="158">
        <v>13</v>
      </c>
      <c r="X2041" s="159">
        <v>1</v>
      </c>
      <c r="Y2041" s="160">
        <v>1</v>
      </c>
      <c r="Z2041" s="161">
        <v>5.140416666666666</v>
      </c>
      <c r="AA2041" s="155" t="s">
        <v>1793</v>
      </c>
      <c r="AB2041" s="162" t="s">
        <v>1794</v>
      </c>
      <c r="AC2041" s="163">
        <v>30.92</v>
      </c>
      <c r="AD2041" s="164">
        <v>103.19</v>
      </c>
      <c r="AE2041" s="163" t="s">
        <v>56</v>
      </c>
      <c r="AF2041" s="164" t="s">
        <v>56</v>
      </c>
      <c r="AG2041" s="165">
        <f>(AC2041+AD2041)*120</f>
        <v>16093.2</v>
      </c>
      <c r="AH2041" s="166" t="s">
        <v>81</v>
      </c>
      <c r="AI2041" s="167"/>
      <c r="AJ2041" s="168"/>
      <c r="AK2041" s="169"/>
      <c r="AL2041" s="170"/>
      <c r="AM2041" s="171"/>
      <c r="AN2041" s="172"/>
      <c r="AO2041" s="173">
        <f t="shared" si="546"/>
        <v>0</v>
      </c>
      <c r="AP2041" s="174" t="s">
        <v>1685</v>
      </c>
      <c r="AQ2041" s="175" t="str" cm="1">
        <f t="array" ref="AQ2041">_xlfn.IFS(OR($G2041="公衆街路灯A",$G2041="定額電灯"),$G2041&amp;AP2041,COUNTIF(G2041,"*従量電灯*"),G2041,1,"-")</f>
        <v>公衆街路灯Aﾌﾟﾙﾀﾞｳﾝ選択</v>
      </c>
      <c r="AR2041" s="176" t="str" cm="1">
        <f t="array" ref="AR2041">_xlfn.IFS($AN2041=0,"-",OR($AH2041="対象外",$AH2041="-"),"-",OR($G2041="公衆街路灯A",$G2041="定額電灯"),_xlfn.XLOOKUP($AQ2041,削除禁止_電灯料金!$B:$B,削除禁止_電灯料金!$E:$E,0),1,"-")</f>
        <v>-</v>
      </c>
      <c r="AS2041" s="177" t="str" cm="1">
        <f t="array" ref="AS2041">_xlfn.IFS($AR2041="-","-",OR($G2041="公衆街路灯A",$G2041="定額電灯"),_xlfn.XLOOKUP(AQ2041,削除禁止_電灯料金!$B:$B,削除禁止_電灯料金!$D:$D,0),1,"-")</f>
        <v>-</v>
      </c>
      <c r="AT2041" s="176" t="str">
        <f>IFERROR(IF(OR($G2041="公衆街路灯A",$G2041="定額電灯"),"-",ROUND((_xlfn.XLOOKUP($AQ2041,削除禁止_電灯料金!$B:$B,削除禁止_電灯料金!$E:$E)*AM2041/1000*$K2041*$L2041/12),2)),"-")</f>
        <v>-</v>
      </c>
      <c r="AU2041" s="177" t="str">
        <f>IFERROR(IF(OR($G2041="公衆街路灯A",$G2041="定額電灯"),"-",ROUND((AM2041/1000*$K2041*$L2041/12)*_xlfn.XLOOKUP($A2041,削除禁止_電灯料金!K:K,削除禁止_電灯料金!M:M,"-"),2)),"-")</f>
        <v>-</v>
      </c>
      <c r="AV2041" s="178">
        <f>IFERROR(IF(OR($G2041="公衆街路灯A",$G2041="定額電灯"),ROUND((((AR2041+AS2041)*AN2041))*12*_xlfn.XLOOKUP($A2041,削除禁止_電灯料金!K:K,削除禁止_電灯料金!N:N),0),ROUND((AT2041+AU2041)*AN2041*12*_xlfn.XLOOKUP($A2041,削除禁止_電灯料金!K:K,削除禁止_電灯料金!N:N),0)),0)</f>
        <v>0</v>
      </c>
      <c r="AW2041" s="145"/>
    </row>
    <row r="2042" spans="1:49" ht="30" customHeight="1">
      <c r="A2042" s="1">
        <v>44</v>
      </c>
      <c r="B2042" s="319" t="s">
        <v>1922</v>
      </c>
      <c r="C2042" s="42"/>
      <c r="D2042" s="146"/>
      <c r="E2042" s="147" t="s">
        <v>219</v>
      </c>
      <c r="F2042" s="148" t="s">
        <v>219</v>
      </c>
      <c r="G2042" s="148"/>
      <c r="H2042" s="149"/>
      <c r="I2042" s="150"/>
      <c r="J2042" s="151"/>
      <c r="K2042" s="213"/>
      <c r="L2042" s="214"/>
      <c r="M2042" s="179" t="s">
        <v>82</v>
      </c>
      <c r="N2042" s="119">
        <v>0</v>
      </c>
      <c r="O2042" s="120">
        <v>0</v>
      </c>
      <c r="P2042" s="155" t="s">
        <v>56</v>
      </c>
      <c r="Q2042" s="155">
        <v>0</v>
      </c>
      <c r="R2042" s="155">
        <v>0</v>
      </c>
      <c r="S2042" s="156">
        <v>0</v>
      </c>
      <c r="T2042" s="156">
        <v>0</v>
      </c>
      <c r="U2042" s="156">
        <v>0</v>
      </c>
      <c r="V2042" s="157">
        <v>0</v>
      </c>
      <c r="W2042" s="158">
        <v>0</v>
      </c>
      <c r="X2042" s="159"/>
      <c r="Y2042" s="160">
        <v>0</v>
      </c>
      <c r="Z2042" s="161">
        <v>0</v>
      </c>
      <c r="AA2042" s="155">
        <v>0</v>
      </c>
      <c r="AB2042" s="162" t="s">
        <v>56</v>
      </c>
      <c r="AC2042" s="163" t="s">
        <v>56</v>
      </c>
      <c r="AD2042" s="164" t="s">
        <v>56</v>
      </c>
      <c r="AE2042" s="163" t="s">
        <v>56</v>
      </c>
      <c r="AF2042" s="164" t="s">
        <v>56</v>
      </c>
      <c r="AG2042" s="165">
        <v>0</v>
      </c>
      <c r="AH2042" s="166" t="s">
        <v>56</v>
      </c>
      <c r="AI2042" s="167"/>
      <c r="AJ2042" s="168"/>
      <c r="AK2042" s="169"/>
      <c r="AL2042" s="170"/>
      <c r="AM2042" s="171"/>
      <c r="AN2042" s="172"/>
      <c r="AO2042" s="173">
        <f t="shared" si="546"/>
        <v>0</v>
      </c>
      <c r="AP2042" s="174" t="s">
        <v>82</v>
      </c>
      <c r="AQ2042" s="175" t="str" cm="1">
        <f t="array" ref="AQ2042">_xlfn.IFS(OR($G2042="公衆街路灯A",$G2042="定額電灯"),$G2042&amp;AP2042,COUNTIF(G2042,"*従量電灯*"),G2042,1,"-")</f>
        <v>-</v>
      </c>
      <c r="AR2042" s="176" t="str" cm="1">
        <f t="array" ref="AR2042">_xlfn.IFS($AN2042=0,"-",OR($AH2042="対象外",$AH2042="-"),"-",OR($G2042="公衆街路灯A",$G2042="定額電灯"),_xlfn.XLOOKUP($AQ2042,削除禁止_電灯料金!$B:$B,削除禁止_電灯料金!$E:$E,0),1,"-")</f>
        <v>-</v>
      </c>
      <c r="AS2042" s="177" t="str" cm="1">
        <f t="array" ref="AS2042">_xlfn.IFS($AR2042="-","-",OR($G2042="公衆街路灯A",$G2042="定額電灯"),_xlfn.XLOOKUP(AQ2042,削除禁止_電灯料金!$B:$B,削除禁止_電灯料金!$D:$D,0),1,"-")</f>
        <v>-</v>
      </c>
      <c r="AT2042" s="176" t="str">
        <f>IFERROR(IF(OR($G2042="公衆街路灯A",$G2042="定額電灯"),"-",ROUND((_xlfn.XLOOKUP($AQ2042,削除禁止_電灯料金!$B:$B,削除禁止_電灯料金!$E:$E)*AM2042/1000*$K2042*$L2042/12),2)),"-")</f>
        <v>-</v>
      </c>
      <c r="AU2042" s="177">
        <f>IFERROR(IF(OR($G2042="公衆街路灯A",$G2042="定額電灯"),"-",ROUND((AM2042/1000*$K2042*$L2042/12)*_xlfn.XLOOKUP($A2042,削除禁止_電灯料金!K:K,削除禁止_電灯料金!M:M,"-"),2)),"-")</f>
        <v>0</v>
      </c>
      <c r="AV2042" s="178">
        <f>IFERROR(IF(OR($G2042="公衆街路灯A",$G2042="定額電灯"),ROUND((((AR2042+AS2042)*AN2042))*12*_xlfn.XLOOKUP($A2042,削除禁止_電灯料金!K:K,削除禁止_電灯料金!N:N),0),ROUND((AT2042+AU2042)*AN2042*12*_xlfn.XLOOKUP($A2042,削除禁止_電灯料金!K:K,削除禁止_電灯料金!N:N),0)),0)</f>
        <v>0</v>
      </c>
      <c r="AW2042" s="145"/>
    </row>
    <row r="2043" spans="1:49" ht="30" customHeight="1">
      <c r="A2043" s="1">
        <v>44</v>
      </c>
      <c r="B2043" s="319" t="s">
        <v>1922</v>
      </c>
      <c r="C2043" s="42"/>
      <c r="D2043" s="146"/>
      <c r="E2043" s="147" t="s">
        <v>219</v>
      </c>
      <c r="F2043" s="148" t="s">
        <v>219</v>
      </c>
      <c r="G2043" s="148"/>
      <c r="H2043" s="149"/>
      <c r="I2043" s="150"/>
      <c r="J2043" s="151"/>
      <c r="K2043" s="213"/>
      <c r="L2043" s="214"/>
      <c r="M2043" s="179" t="s">
        <v>82</v>
      </c>
      <c r="N2043" s="119">
        <v>0</v>
      </c>
      <c r="O2043" s="120">
        <v>0</v>
      </c>
      <c r="P2043" s="155" t="s">
        <v>56</v>
      </c>
      <c r="Q2043" s="155">
        <v>0</v>
      </c>
      <c r="R2043" s="155">
        <v>0</v>
      </c>
      <c r="S2043" s="156">
        <v>0</v>
      </c>
      <c r="T2043" s="156">
        <v>0</v>
      </c>
      <c r="U2043" s="156">
        <v>0</v>
      </c>
      <c r="V2043" s="157">
        <v>0</v>
      </c>
      <c r="W2043" s="158">
        <v>0</v>
      </c>
      <c r="X2043" s="159"/>
      <c r="Y2043" s="160">
        <v>0</v>
      </c>
      <c r="Z2043" s="161">
        <v>0</v>
      </c>
      <c r="AA2043" s="155">
        <v>0</v>
      </c>
      <c r="AB2043" s="162" t="s">
        <v>56</v>
      </c>
      <c r="AC2043" s="163" t="s">
        <v>56</v>
      </c>
      <c r="AD2043" s="164" t="s">
        <v>56</v>
      </c>
      <c r="AE2043" s="163" t="s">
        <v>56</v>
      </c>
      <c r="AF2043" s="164" t="s">
        <v>56</v>
      </c>
      <c r="AG2043" s="165">
        <v>0</v>
      </c>
      <c r="AH2043" s="166" t="s">
        <v>56</v>
      </c>
      <c r="AI2043" s="167"/>
      <c r="AJ2043" s="168"/>
      <c r="AK2043" s="169"/>
      <c r="AL2043" s="170"/>
      <c r="AM2043" s="171"/>
      <c r="AN2043" s="172"/>
      <c r="AO2043" s="173">
        <f t="shared" si="546"/>
        <v>0</v>
      </c>
      <c r="AP2043" s="174" t="s">
        <v>82</v>
      </c>
      <c r="AQ2043" s="175" t="str" cm="1">
        <f t="array" ref="AQ2043">_xlfn.IFS(OR($G2043="公衆街路灯A",$G2043="定額電灯"),$G2043&amp;AP2043,COUNTIF(G2043,"*従量電灯*"),G2043,1,"-")</f>
        <v>-</v>
      </c>
      <c r="AR2043" s="176" t="str" cm="1">
        <f t="array" ref="AR2043">_xlfn.IFS($AN2043=0,"-",OR($AH2043="対象外",$AH2043="-"),"-",OR($G2043="公衆街路灯A",$G2043="定額電灯"),_xlfn.XLOOKUP($AQ2043,削除禁止_電灯料金!$B:$B,削除禁止_電灯料金!$E:$E,0),1,"-")</f>
        <v>-</v>
      </c>
      <c r="AS2043" s="177" t="str" cm="1">
        <f t="array" ref="AS2043">_xlfn.IFS($AR2043="-","-",OR($G2043="公衆街路灯A",$G2043="定額電灯"),_xlfn.XLOOKUP(AQ2043,削除禁止_電灯料金!$B:$B,削除禁止_電灯料金!$D:$D,0),1,"-")</f>
        <v>-</v>
      </c>
      <c r="AT2043" s="176" t="str">
        <f>IFERROR(IF(OR($G2043="公衆街路灯A",$G2043="定額電灯"),"-",ROUND((_xlfn.XLOOKUP($AQ2043,削除禁止_電灯料金!$B:$B,削除禁止_電灯料金!$E:$E)*AM2043/1000*$K2043*$L2043/12),2)),"-")</f>
        <v>-</v>
      </c>
      <c r="AU2043" s="177">
        <f>IFERROR(IF(OR($G2043="公衆街路灯A",$G2043="定額電灯"),"-",ROUND((AM2043/1000*$K2043*$L2043/12)*_xlfn.XLOOKUP($A2043,削除禁止_電灯料金!K:K,削除禁止_電灯料金!M:M,"-"),2)),"-")</f>
        <v>0</v>
      </c>
      <c r="AV2043" s="178">
        <f>IFERROR(IF(OR($G2043="公衆街路灯A",$G2043="定額電灯"),ROUND((((AR2043+AS2043)*AN2043))*12*_xlfn.XLOOKUP($A2043,削除禁止_電灯料金!K:K,削除禁止_電灯料金!N:N),0),ROUND((AT2043+AU2043)*AN2043*12*_xlfn.XLOOKUP($A2043,削除禁止_電灯料金!K:K,削除禁止_電灯料金!N:N),0)),0)</f>
        <v>0</v>
      </c>
      <c r="AW2043" s="145"/>
    </row>
    <row r="2044" spans="1:49" ht="30" customHeight="1" thickBot="1">
      <c r="A2044" s="1">
        <v>44</v>
      </c>
      <c r="B2044" s="319" t="s">
        <v>1922</v>
      </c>
      <c r="C2044" s="42"/>
      <c r="D2044" s="215"/>
      <c r="E2044" s="216" t="s">
        <v>219</v>
      </c>
      <c r="F2044" s="217" t="s">
        <v>219</v>
      </c>
      <c r="G2044" s="216"/>
      <c r="H2044" s="216"/>
      <c r="I2044" s="218"/>
      <c r="J2044" s="219"/>
      <c r="K2044" s="220"/>
      <c r="L2044" s="221"/>
      <c r="M2044" s="222" t="s">
        <v>82</v>
      </c>
      <c r="N2044" s="223">
        <v>0</v>
      </c>
      <c r="O2044" s="224">
        <v>0</v>
      </c>
      <c r="P2044" s="225" t="s">
        <v>56</v>
      </c>
      <c r="Q2044" s="225">
        <v>0</v>
      </c>
      <c r="R2044" s="225">
        <v>0</v>
      </c>
      <c r="S2044" s="226">
        <v>0</v>
      </c>
      <c r="T2044" s="226">
        <v>0</v>
      </c>
      <c r="U2044" s="226">
        <v>0</v>
      </c>
      <c r="V2044" s="227">
        <v>0</v>
      </c>
      <c r="W2044" s="228">
        <v>0</v>
      </c>
      <c r="X2044" s="229"/>
      <c r="Y2044" s="410">
        <v>0</v>
      </c>
      <c r="Z2044" s="230">
        <v>0</v>
      </c>
      <c r="AA2044" s="225">
        <v>0</v>
      </c>
      <c r="AB2044" s="231" t="s">
        <v>56</v>
      </c>
      <c r="AC2044" s="232" t="s">
        <v>56</v>
      </c>
      <c r="AD2044" s="411" t="s">
        <v>56</v>
      </c>
      <c r="AE2044" s="232" t="s">
        <v>56</v>
      </c>
      <c r="AF2044" s="411" t="s">
        <v>56</v>
      </c>
      <c r="AG2044" s="412">
        <v>0</v>
      </c>
      <c r="AH2044" s="413" t="s">
        <v>56</v>
      </c>
      <c r="AI2044" s="236"/>
      <c r="AJ2044" s="237"/>
      <c r="AK2044" s="238"/>
      <c r="AL2044" s="239"/>
      <c r="AM2044" s="240"/>
      <c r="AN2044" s="241"/>
      <c r="AO2044" s="242">
        <f t="shared" si="546"/>
        <v>0</v>
      </c>
      <c r="AP2044" s="243" t="s">
        <v>82</v>
      </c>
      <c r="AQ2044" s="414" t="str" cm="1">
        <f t="array" ref="AQ2044">_xlfn.IFS(OR($G2044="公衆街路灯A",$G2044="定額電灯"),$G2044&amp;AP2044,COUNTIF(G2044,"*従量電灯*"),G2044,1,"-")</f>
        <v>-</v>
      </c>
      <c r="AR2044" s="415" t="str" cm="1">
        <f t="array" ref="AR2044">_xlfn.IFS($AN2044=0,"-",OR($AH2044="対象外",$AH2044="-"),"-",OR($G2044="公衆街路灯A",$G2044="定額電灯"),_xlfn.XLOOKUP($AQ2044,削除禁止_電灯料金!$B:$B,削除禁止_電灯料金!$E:$E,0),1,"-")</f>
        <v>-</v>
      </c>
      <c r="AS2044" s="416" t="str" cm="1">
        <f t="array" ref="AS2044">_xlfn.IFS($AR2044="-","-",OR($G2044="公衆街路灯A",$G2044="定額電灯"),_xlfn.XLOOKUP(AQ2044,削除禁止_電灯料金!$B:$B,削除禁止_電灯料金!$D:$D,0),1,"-")</f>
        <v>-</v>
      </c>
      <c r="AT2044" s="415" t="str">
        <f>IFERROR(IF(OR($G2044="公衆街路灯A",$G2044="定額電灯"),"-",ROUND((_xlfn.XLOOKUP($AQ2044,削除禁止_電灯料金!$B:$B,削除禁止_電灯料金!$E:$E)*AM2044/1000*$K2044*$L2044/12),2)),"-")</f>
        <v>-</v>
      </c>
      <c r="AU2044" s="416">
        <f>IFERROR(IF(OR($G2044="公衆街路灯A",$G2044="定額電灯"),"-",ROUND((AM2044/1000*$K2044*$L2044/12)*_xlfn.XLOOKUP($A2044,削除禁止_電灯料金!K:K,削除禁止_電灯料金!M:M,"-"),2)),"-")</f>
        <v>0</v>
      </c>
      <c r="AV2044" s="247">
        <f>IFERROR(IF(OR($G2044="公衆街路灯A",$G2044="定額電灯"),ROUND((((AR2044+AS2044)*AN2044))*12*_xlfn.XLOOKUP($A2044,削除禁止_電灯料金!K:K,削除禁止_電灯料金!N:N),0),ROUND((AT2044+AU2044)*AN2044*12*_xlfn.XLOOKUP($A2044,削除禁止_電灯料金!K:K,削除禁止_電灯料金!N:N),0)),0)</f>
        <v>0</v>
      </c>
      <c r="AW2044" s="145"/>
    </row>
    <row r="2045" spans="1:49" ht="30" customHeight="1">
      <c r="A2045" s="1"/>
      <c r="B2045" s="41"/>
      <c r="C2045" s="248"/>
    </row>
    <row r="2046" spans="1:49" ht="30" customHeight="1">
      <c r="A2046" s="1">
        <v>45</v>
      </c>
      <c r="B2046" s="319" t="s">
        <v>1949</v>
      </c>
      <c r="C2046" s="42"/>
      <c r="D2046" s="4" t="s">
        <v>1950</v>
      </c>
      <c r="E2046" s="43"/>
      <c r="F2046" s="44"/>
      <c r="G2046" s="44"/>
      <c r="H2046" s="45"/>
      <c r="I2046" s="43"/>
      <c r="J2046" s="43"/>
      <c r="K2046" s="43"/>
      <c r="L2046" s="43"/>
      <c r="M2046" s="43"/>
      <c r="N2046" s="46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2"/>
      <c r="AD2046" s="42"/>
      <c r="AE2046" s="42"/>
      <c r="AF2046" s="42"/>
      <c r="AG2046" s="42"/>
      <c r="AH2046" s="47"/>
      <c r="AI2046" s="48"/>
      <c r="AJ2046" s="48"/>
      <c r="AK2046" s="47"/>
      <c r="AL2046" s="49"/>
      <c r="AM2046" s="47"/>
      <c r="AN2046" s="47"/>
      <c r="AO2046" s="47"/>
      <c r="AP2046" s="47"/>
      <c r="AQ2046" s="49"/>
      <c r="AR2046" s="47"/>
      <c r="AS2046" s="47"/>
      <c r="AT2046" s="47"/>
      <c r="AU2046" s="47"/>
      <c r="AV2046" s="47"/>
      <c r="AW2046" s="47"/>
    </row>
    <row r="2047" spans="1:49" ht="30" customHeight="1">
      <c r="A2047" s="1">
        <v>45</v>
      </c>
      <c r="B2047" s="319" t="s">
        <v>1949</v>
      </c>
      <c r="C2047" s="42"/>
      <c r="D2047" s="43"/>
      <c r="E2047" s="43"/>
      <c r="F2047" s="44"/>
      <c r="G2047" s="44"/>
      <c r="H2047" s="45"/>
      <c r="I2047" s="43"/>
      <c r="J2047" s="43"/>
      <c r="K2047" s="43"/>
      <c r="L2047" s="43"/>
      <c r="M2047" s="43"/>
      <c r="N2047" s="46"/>
      <c r="O2047" s="42"/>
      <c r="P2047" s="42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2"/>
      <c r="AE2047" s="42"/>
      <c r="AF2047" s="42"/>
      <c r="AG2047" s="42"/>
      <c r="AH2047" s="47"/>
      <c r="AI2047" s="50"/>
      <c r="AJ2047" s="48"/>
      <c r="AK2047" s="47"/>
      <c r="AL2047" s="49"/>
      <c r="AM2047" s="47"/>
      <c r="AN2047" s="47"/>
      <c r="AO2047" s="51"/>
      <c r="AP2047" s="47"/>
      <c r="AQ2047" s="49"/>
      <c r="AR2047" s="51"/>
      <c r="AS2047" s="51"/>
      <c r="AT2047" s="51"/>
      <c r="AU2047" s="51"/>
      <c r="AV2047" s="47"/>
      <c r="AW2047" s="47"/>
    </row>
    <row r="2048" spans="1:49" ht="30" customHeight="1">
      <c r="A2048" s="1">
        <v>45</v>
      </c>
      <c r="B2048" s="319" t="s">
        <v>1949</v>
      </c>
      <c r="C2048" s="42"/>
      <c r="D2048" s="52" t="s">
        <v>47</v>
      </c>
      <c r="E2048" s="52"/>
      <c r="F2048" s="53">
        <v>10</v>
      </c>
      <c r="G2048" s="44"/>
      <c r="H2048" s="45"/>
      <c r="I2048" s="54"/>
      <c r="J2048" s="54"/>
      <c r="K2048" s="55"/>
      <c r="L2048" s="46"/>
      <c r="M2048" s="46"/>
      <c r="N2048" s="56"/>
      <c r="O2048" s="56"/>
      <c r="P2048" s="56"/>
      <c r="Q2048" s="56"/>
      <c r="R2048" s="56"/>
      <c r="S2048" s="56"/>
      <c r="T2048" s="56"/>
      <c r="U2048" s="56"/>
      <c r="V2048" s="56"/>
      <c r="W2048" s="56"/>
      <c r="X2048" s="56"/>
      <c r="Y2048" s="56"/>
      <c r="Z2048" s="56"/>
      <c r="AA2048" s="56"/>
      <c r="AB2048" s="56"/>
      <c r="AC2048" s="56"/>
      <c r="AD2048" s="56"/>
      <c r="AE2048" s="56"/>
      <c r="AF2048" s="56"/>
      <c r="AG2048" s="56"/>
      <c r="AH2048" s="47"/>
      <c r="AI2048" s="50"/>
      <c r="AJ2048" s="48"/>
      <c r="AK2048" s="47"/>
      <c r="AL2048" s="49"/>
      <c r="AM2048" s="47"/>
      <c r="AN2048" s="47"/>
      <c r="AO2048" s="47"/>
      <c r="AP2048" s="47"/>
      <c r="AQ2048" s="49"/>
      <c r="AR2048" s="47"/>
      <c r="AS2048" s="47"/>
      <c r="AT2048" s="47"/>
      <c r="AU2048" s="47"/>
      <c r="AV2048" s="47"/>
      <c r="AW2048" s="47"/>
    </row>
    <row r="2049" spans="1:49" ht="30" customHeight="1" thickBot="1">
      <c r="A2049" s="1">
        <v>45</v>
      </c>
      <c r="B2049" s="319" t="s">
        <v>1949</v>
      </c>
      <c r="C2049" s="42"/>
      <c r="D2049" s="57" t="s">
        <v>48</v>
      </c>
      <c r="E2049" s="57"/>
      <c r="F2049" s="58">
        <v>10</v>
      </c>
      <c r="G2049" s="44"/>
      <c r="H2049" s="45"/>
      <c r="I2049" s="54"/>
      <c r="J2049" s="54"/>
      <c r="K2049" s="55"/>
      <c r="L2049" s="46"/>
      <c r="M2049" s="46"/>
      <c r="N2049" s="56"/>
      <c r="O2049" s="56"/>
      <c r="P2049" s="56"/>
      <c r="Q2049" s="56"/>
      <c r="R2049" s="56"/>
      <c r="S2049" s="56"/>
      <c r="T2049" s="56"/>
      <c r="U2049" s="56"/>
      <c r="V2049" s="56"/>
      <c r="W2049" s="56"/>
      <c r="X2049" s="56"/>
      <c r="Y2049" s="56"/>
      <c r="Z2049" s="56"/>
      <c r="AA2049" s="56"/>
      <c r="AB2049" s="56"/>
      <c r="AC2049" s="56"/>
      <c r="AD2049" s="56"/>
      <c r="AE2049" s="56"/>
      <c r="AF2049" s="56"/>
      <c r="AG2049" s="56"/>
      <c r="AH2049" s="47"/>
      <c r="AI2049" s="50"/>
      <c r="AJ2049" s="48"/>
      <c r="AK2049" s="47"/>
      <c r="AL2049" s="49"/>
      <c r="AM2049" s="47"/>
      <c r="AN2049" s="47"/>
      <c r="AO2049" s="47"/>
      <c r="AP2049" s="47"/>
      <c r="AQ2049" s="49"/>
      <c r="AR2049" s="47"/>
      <c r="AS2049" s="47"/>
      <c r="AT2049" s="47"/>
      <c r="AU2049" s="47"/>
      <c r="AV2049" s="47"/>
      <c r="AW2049" s="47"/>
    </row>
    <row r="2050" spans="1:49" ht="30" customHeight="1" thickBot="1">
      <c r="A2050" s="1">
        <v>45</v>
      </c>
      <c r="B2050" s="319" t="s">
        <v>1949</v>
      </c>
      <c r="C2050" s="42"/>
      <c r="D2050" s="59" t="s">
        <v>49</v>
      </c>
      <c r="E2050" s="59"/>
      <c r="F2050" s="60">
        <v>30</v>
      </c>
      <c r="G2050" s="44"/>
      <c r="H2050" s="45"/>
      <c r="I2050" s="61"/>
      <c r="J2050" s="61"/>
      <c r="K2050" s="42"/>
      <c r="L2050" s="42"/>
      <c r="M2050" s="42"/>
      <c r="N2050" s="56"/>
      <c r="O2050" s="56"/>
      <c r="P2050" s="56"/>
      <c r="Q2050" s="56"/>
      <c r="R2050" s="56"/>
      <c r="S2050" s="56"/>
      <c r="T2050" s="56"/>
      <c r="U2050" s="56"/>
      <c r="V2050" s="56"/>
      <c r="W2050" s="56"/>
      <c r="X2050" s="56"/>
      <c r="Y2050" s="56"/>
      <c r="Z2050" s="56"/>
      <c r="AA2050" s="56"/>
      <c r="AB2050" s="56"/>
      <c r="AC2050" s="62"/>
      <c r="AD2050" s="62"/>
      <c r="AE2050" s="63"/>
      <c r="AF2050" s="42"/>
      <c r="AG2050" s="56"/>
      <c r="AH2050" s="47"/>
      <c r="AI2050" s="64" t="s">
        <v>50</v>
      </c>
      <c r="AJ2050" s="48"/>
      <c r="AK2050" s="47"/>
      <c r="AL2050" s="49"/>
      <c r="AM2050" s="47"/>
      <c r="AN2050" s="47"/>
      <c r="AO2050" s="47"/>
      <c r="AP2050" s="47"/>
      <c r="AQ2050" s="49"/>
      <c r="AR2050" s="47"/>
      <c r="AS2050" s="47"/>
      <c r="AT2050" s="47"/>
      <c r="AU2050" s="47"/>
      <c r="AV2050" s="47"/>
      <c r="AW2050" s="65"/>
    </row>
    <row r="2051" spans="1:49" ht="30" customHeight="1" thickBot="1">
      <c r="A2051" s="1">
        <v>45</v>
      </c>
      <c r="B2051" s="319" t="s">
        <v>1949</v>
      </c>
      <c r="C2051" s="42"/>
      <c r="D2051" s="66" t="s">
        <v>51</v>
      </c>
      <c r="E2051" s="66"/>
      <c r="F2051" s="67">
        <v>0.41499999999999998</v>
      </c>
      <c r="G2051" s="44"/>
      <c r="H2051" s="45"/>
      <c r="I2051" s="68"/>
      <c r="J2051" s="68"/>
      <c r="K2051" s="42"/>
      <c r="L2051" s="42"/>
      <c r="M2051" s="42"/>
      <c r="N2051" s="56"/>
      <c r="O2051" s="56"/>
      <c r="P2051" s="56"/>
      <c r="Q2051" s="56"/>
      <c r="R2051" s="56"/>
      <c r="S2051" s="56"/>
      <c r="T2051" s="56"/>
      <c r="U2051" s="56"/>
      <c r="V2051" s="56"/>
      <c r="W2051" s="56"/>
      <c r="X2051" s="56"/>
      <c r="Y2051" s="56"/>
      <c r="Z2051" s="56"/>
      <c r="AA2051" s="56"/>
      <c r="AB2051" s="56"/>
      <c r="AC2051" s="62" t="s">
        <v>52</v>
      </c>
      <c r="AD2051" s="69"/>
      <c r="AE2051" s="70" t="s">
        <v>53</v>
      </c>
      <c r="AF2051" s="69"/>
      <c r="AG2051" s="56"/>
      <c r="AH2051" s="47"/>
      <c r="AI2051" s="48"/>
      <c r="AJ2051" s="48"/>
      <c r="AK2051" s="47"/>
      <c r="AL2051" s="49"/>
      <c r="AM2051" s="47"/>
      <c r="AN2051" s="47"/>
      <c r="AO2051" s="47"/>
      <c r="AP2051" s="47"/>
      <c r="AQ2051" s="49"/>
      <c r="AR2051" s="47" t="s">
        <v>52</v>
      </c>
      <c r="AS2051" s="47"/>
      <c r="AT2051" s="47" t="s">
        <v>53</v>
      </c>
      <c r="AU2051" s="47"/>
      <c r="AV2051" s="47"/>
      <c r="AW2051" s="65"/>
    </row>
    <row r="2052" spans="1:49" ht="30" customHeight="1" thickBot="1">
      <c r="A2052" s="1">
        <v>45</v>
      </c>
      <c r="B2052" s="319" t="s">
        <v>1949</v>
      </c>
      <c r="C2052" s="42"/>
      <c r="D2052" s="71" t="s">
        <v>54</v>
      </c>
      <c r="E2052" s="45"/>
      <c r="F2052" s="45"/>
      <c r="G2052" s="45"/>
      <c r="H2052" s="45"/>
      <c r="I2052" s="45"/>
      <c r="J2052" s="45"/>
      <c r="K2052" s="72"/>
      <c r="L2052" s="72"/>
      <c r="M2052" s="73" t="s">
        <v>55</v>
      </c>
      <c r="N2052" s="74"/>
      <c r="O2052" s="74"/>
      <c r="P2052" s="74"/>
      <c r="Q2052" s="74"/>
      <c r="R2052" s="74"/>
      <c r="S2052" s="74"/>
      <c r="T2052" s="74"/>
      <c r="U2052" s="74"/>
      <c r="V2052" s="74"/>
      <c r="W2052" s="74"/>
      <c r="X2052" s="74"/>
      <c r="Y2052" s="74"/>
      <c r="Z2052" s="74"/>
      <c r="AA2052" s="74"/>
      <c r="AB2052" s="74"/>
      <c r="AC2052" s="75" t="s">
        <v>1</v>
      </c>
      <c r="AD2052" s="76"/>
      <c r="AE2052" s="76" t="s">
        <v>2</v>
      </c>
      <c r="AF2052" s="76"/>
      <c r="AG2052" s="77" t="s">
        <v>56</v>
      </c>
      <c r="AH2052" s="78" t="s">
        <v>57</v>
      </c>
      <c r="AI2052" s="79"/>
      <c r="AJ2052" s="79"/>
      <c r="AK2052" s="80"/>
      <c r="AL2052" s="15"/>
      <c r="AM2052" s="80"/>
      <c r="AN2052" s="80"/>
      <c r="AO2052" s="80"/>
      <c r="AP2052" s="80"/>
      <c r="AQ2052" s="15"/>
      <c r="AR2052" s="78" t="s">
        <v>1</v>
      </c>
      <c r="AS2052" s="81"/>
      <c r="AT2052" s="78" t="s">
        <v>2</v>
      </c>
      <c r="AU2052" s="81"/>
      <c r="AV2052" s="82" t="s">
        <v>56</v>
      </c>
      <c r="AW2052" s="83"/>
    </row>
    <row r="2053" spans="1:49" ht="42" customHeight="1">
      <c r="A2053" s="1">
        <v>45</v>
      </c>
      <c r="B2053" s="319" t="s">
        <v>1949</v>
      </c>
      <c r="C2053" s="42"/>
      <c r="D2053" s="474" t="s">
        <v>4</v>
      </c>
      <c r="E2053" s="476" t="s">
        <v>5</v>
      </c>
      <c r="F2053" s="476" t="s">
        <v>6</v>
      </c>
      <c r="G2053" s="476" t="s">
        <v>58</v>
      </c>
      <c r="H2053" s="476" t="s">
        <v>7</v>
      </c>
      <c r="I2053" s="20" t="s">
        <v>8</v>
      </c>
      <c r="J2053" s="20"/>
      <c r="K2053" s="84" t="s">
        <v>9</v>
      </c>
      <c r="L2053" s="85" t="s">
        <v>59</v>
      </c>
      <c r="M2053" s="478" t="s">
        <v>60</v>
      </c>
      <c r="N2053" s="480" t="s">
        <v>61</v>
      </c>
      <c r="O2053" s="482" t="s">
        <v>62</v>
      </c>
      <c r="P2053" s="482" t="s">
        <v>10</v>
      </c>
      <c r="Q2053" s="484" t="s">
        <v>63</v>
      </c>
      <c r="R2053" s="482" t="s">
        <v>64</v>
      </c>
      <c r="S2053" s="482" t="s">
        <v>65</v>
      </c>
      <c r="T2053" s="482" t="s">
        <v>66</v>
      </c>
      <c r="U2053" s="482" t="s">
        <v>67</v>
      </c>
      <c r="V2053" s="484" t="s">
        <v>11</v>
      </c>
      <c r="W2053" s="251" t="s">
        <v>12</v>
      </c>
      <c r="X2053" s="86" t="s">
        <v>13</v>
      </c>
      <c r="Y2053" s="86" t="s">
        <v>14</v>
      </c>
      <c r="Z2053" s="252" t="s">
        <v>15</v>
      </c>
      <c r="AA2053" s="484" t="s">
        <v>16</v>
      </c>
      <c r="AB2053" s="482" t="s">
        <v>17</v>
      </c>
      <c r="AC2053" s="87" t="s">
        <v>18</v>
      </c>
      <c r="AD2053" s="88" t="s">
        <v>19</v>
      </c>
      <c r="AE2053" s="87" t="s">
        <v>30</v>
      </c>
      <c r="AF2053" s="88" t="s">
        <v>21</v>
      </c>
      <c r="AG2053" s="89" t="s">
        <v>22</v>
      </c>
      <c r="AH2053" s="468" t="s">
        <v>23</v>
      </c>
      <c r="AI2053" s="470" t="s">
        <v>24</v>
      </c>
      <c r="AJ2053" s="470" t="s">
        <v>25</v>
      </c>
      <c r="AK2053" s="470" t="s">
        <v>26</v>
      </c>
      <c r="AL2053" s="91" t="s">
        <v>68</v>
      </c>
      <c r="AM2053" s="90" t="s">
        <v>27</v>
      </c>
      <c r="AN2053" s="92" t="s">
        <v>28</v>
      </c>
      <c r="AO2053" s="93" t="s">
        <v>29</v>
      </c>
      <c r="AP2053" s="28" t="s">
        <v>16</v>
      </c>
      <c r="AQ2053" s="472" t="s">
        <v>17</v>
      </c>
      <c r="AR2053" s="94" t="s">
        <v>18</v>
      </c>
      <c r="AS2053" s="95" t="s">
        <v>19</v>
      </c>
      <c r="AT2053" s="94" t="s">
        <v>30</v>
      </c>
      <c r="AU2053" s="95" t="s">
        <v>21</v>
      </c>
      <c r="AV2053" s="96" t="s">
        <v>31</v>
      </c>
      <c r="AW2053" s="83"/>
    </row>
    <row r="2054" spans="1:49" ht="30" customHeight="1" thickBot="1">
      <c r="A2054" s="1">
        <v>45</v>
      </c>
      <c r="B2054" s="319" t="s">
        <v>1949</v>
      </c>
      <c r="C2054" s="42"/>
      <c r="D2054" s="475"/>
      <c r="E2054" s="477"/>
      <c r="F2054" s="477"/>
      <c r="G2054" s="477"/>
      <c r="H2054" s="477"/>
      <c r="I2054" s="97" t="s">
        <v>69</v>
      </c>
      <c r="J2054" s="97" t="s">
        <v>70</v>
      </c>
      <c r="K2054" s="98" t="s">
        <v>34</v>
      </c>
      <c r="L2054" s="99" t="s">
        <v>35</v>
      </c>
      <c r="M2054" s="479"/>
      <c r="N2054" s="481"/>
      <c r="O2054" s="483"/>
      <c r="P2054" s="483"/>
      <c r="Q2054" s="485"/>
      <c r="R2054" s="483"/>
      <c r="S2054" s="483"/>
      <c r="T2054" s="483"/>
      <c r="U2054" s="483"/>
      <c r="V2054" s="485"/>
      <c r="W2054" s="100" t="s">
        <v>36</v>
      </c>
      <c r="X2054" s="100" t="s">
        <v>37</v>
      </c>
      <c r="Y2054" s="100" t="s">
        <v>38</v>
      </c>
      <c r="Z2054" s="101" t="s">
        <v>39</v>
      </c>
      <c r="AA2054" s="485"/>
      <c r="AB2054" s="483"/>
      <c r="AC2054" s="102" t="s">
        <v>40</v>
      </c>
      <c r="AD2054" s="103" t="s">
        <v>40</v>
      </c>
      <c r="AE2054" s="102" t="s">
        <v>40</v>
      </c>
      <c r="AF2054" s="103" t="s">
        <v>40</v>
      </c>
      <c r="AG2054" s="104">
        <v>10</v>
      </c>
      <c r="AH2054" s="469"/>
      <c r="AI2054" s="471"/>
      <c r="AJ2054" s="471"/>
      <c r="AK2054" s="471"/>
      <c r="AL2054" s="36" t="s">
        <v>41</v>
      </c>
      <c r="AM2054" s="105" t="s">
        <v>42</v>
      </c>
      <c r="AN2054" s="106" t="s">
        <v>43</v>
      </c>
      <c r="AO2054" s="107" t="s">
        <v>39</v>
      </c>
      <c r="AP2054" s="37" t="s">
        <v>44</v>
      </c>
      <c r="AQ2054" s="473"/>
      <c r="AR2054" s="108" t="s">
        <v>40</v>
      </c>
      <c r="AS2054" s="109" t="s">
        <v>40</v>
      </c>
      <c r="AT2054" s="108" t="s">
        <v>40</v>
      </c>
      <c r="AU2054" s="109" t="s">
        <v>40</v>
      </c>
      <c r="AV2054" s="40">
        <v>10</v>
      </c>
      <c r="AW2054" s="83"/>
    </row>
    <row r="2055" spans="1:49" ht="30" customHeight="1">
      <c r="A2055" s="1">
        <v>45</v>
      </c>
      <c r="B2055" s="319" t="s">
        <v>1949</v>
      </c>
      <c r="C2055" s="42"/>
      <c r="D2055" s="110" t="s">
        <v>1951</v>
      </c>
      <c r="E2055" s="111" t="s">
        <v>1716</v>
      </c>
      <c r="F2055" s="112" t="s">
        <v>1717</v>
      </c>
      <c r="G2055" s="112" t="s">
        <v>1681</v>
      </c>
      <c r="H2055" s="113"/>
      <c r="I2055" s="114"/>
      <c r="J2055" s="115" t="s">
        <v>213</v>
      </c>
      <c r="K2055" s="349">
        <v>13</v>
      </c>
      <c r="L2055" s="350">
        <v>365</v>
      </c>
      <c r="M2055" s="118" t="s">
        <v>1792</v>
      </c>
      <c r="N2055" s="119" t="s">
        <v>615</v>
      </c>
      <c r="O2055" s="120">
        <v>1</v>
      </c>
      <c r="P2055" s="121" t="s">
        <v>383</v>
      </c>
      <c r="Q2055" s="121">
        <v>0</v>
      </c>
      <c r="R2055" s="121">
        <v>0</v>
      </c>
      <c r="S2055" s="122">
        <v>0</v>
      </c>
      <c r="T2055" s="122">
        <v>0</v>
      </c>
      <c r="U2055" s="122">
        <v>0</v>
      </c>
      <c r="V2055" s="123">
        <v>0</v>
      </c>
      <c r="W2055" s="124">
        <v>13</v>
      </c>
      <c r="X2055" s="125">
        <v>1</v>
      </c>
      <c r="Y2055" s="126">
        <v>1</v>
      </c>
      <c r="Z2055" s="127">
        <v>5.140416666666666</v>
      </c>
      <c r="AA2055" s="121" t="s">
        <v>1793</v>
      </c>
      <c r="AB2055" s="128" t="s">
        <v>1794</v>
      </c>
      <c r="AC2055" s="129">
        <v>30.92</v>
      </c>
      <c r="AD2055" s="130">
        <v>103.19</v>
      </c>
      <c r="AE2055" s="129" t="s">
        <v>56</v>
      </c>
      <c r="AF2055" s="130" t="s">
        <v>56</v>
      </c>
      <c r="AG2055" s="131">
        <f>(AC2055+AD2055)*120</f>
        <v>16093.2</v>
      </c>
      <c r="AH2055" s="132" t="s">
        <v>81</v>
      </c>
      <c r="AI2055" s="133"/>
      <c r="AJ2055" s="134"/>
      <c r="AK2055" s="135"/>
      <c r="AL2055" s="136"/>
      <c r="AM2055" s="137"/>
      <c r="AN2055" s="138"/>
      <c r="AO2055" s="139">
        <f t="shared" ref="AO2055:AO2075" si="547">IFERROR((AM2055/1000)*K2055*L2055*AN2055/12,0)</f>
        <v>0</v>
      </c>
      <c r="AP2055" s="140" t="s">
        <v>1685</v>
      </c>
      <c r="AQ2055" s="141" t="str" cm="1">
        <f t="array" ref="AQ2055">_xlfn.IFS(OR($G2055="公衆街路灯A",$G2055="定額電灯"),$G2055&amp;AP2055,COUNTIF(G2055,"*従量電灯*"),G2055,1,"-")</f>
        <v>公衆街路灯Aﾌﾟﾙﾀﾞｳﾝ選択</v>
      </c>
      <c r="AR2055" s="142" t="str" cm="1">
        <f t="array" ref="AR2055">_xlfn.IFS($AN2055=0,"-",OR($AH2055="対象外",$AH2055="-"),"-",OR($G2055="公衆街路灯A",$G2055="定額電灯"),_xlfn.XLOOKUP($AQ2055,削除禁止_電灯料金!$B:$B,削除禁止_電灯料金!$E:$E,0),1,"-")</f>
        <v>-</v>
      </c>
      <c r="AS2055" s="143" t="str" cm="1">
        <f t="array" ref="AS2055">_xlfn.IFS($AR2055="-","-",OR($G2055="公衆街路灯A",$G2055="定額電灯"),_xlfn.XLOOKUP(AQ2055,削除禁止_電灯料金!$B:$B,削除禁止_電灯料金!$D:$D,0),1,"-")</f>
        <v>-</v>
      </c>
      <c r="AT2055" s="142" t="str">
        <f>IFERROR(IF(OR($G2055="公衆街路灯A",$G2055="定額電灯"),"-",ROUND((_xlfn.XLOOKUP($AQ2055,削除禁止_電灯料金!$B:$B,削除禁止_電灯料金!$E:$E)*AM2055/1000*$K2055*$L2055/12),2)),"-")</f>
        <v>-</v>
      </c>
      <c r="AU2055" s="143" t="str">
        <f>IFERROR(IF(OR($G2055="公衆街路灯A",$G2055="定額電灯"),"-",ROUND((AM2055/1000*$K2055*$L2055/12)*_xlfn.XLOOKUP($A2055,削除禁止_電灯料金!K:K,削除禁止_電灯料金!M:M,"-"),2)),"-")</f>
        <v>-</v>
      </c>
      <c r="AV2055" s="144">
        <f>IFERROR(IF(OR($G2055="公衆街路灯A",$G2055="定額電灯"),ROUND((((AR2055+AS2055)*AN2055))*12*_xlfn.XLOOKUP($A2055,削除禁止_電灯料金!K:K,削除禁止_電灯料金!N:N),0),ROUND((AT2055+AU2055)*AN2055*12*_xlfn.XLOOKUP($A2055,削除禁止_電灯料金!K:K,削除禁止_電灯料金!N:N),0)),0)</f>
        <v>0</v>
      </c>
      <c r="AW2055" s="145"/>
    </row>
    <row r="2056" spans="1:49" ht="30" customHeight="1">
      <c r="A2056" s="1">
        <v>45</v>
      </c>
      <c r="B2056" s="319" t="s">
        <v>1949</v>
      </c>
      <c r="C2056" s="42"/>
      <c r="D2056" s="146" t="s">
        <v>1951</v>
      </c>
      <c r="E2056" s="147" t="s">
        <v>1837</v>
      </c>
      <c r="F2056" s="148" t="s">
        <v>1952</v>
      </c>
      <c r="G2056" s="148" t="s">
        <v>1688</v>
      </c>
      <c r="H2056" s="149"/>
      <c r="I2056" s="150"/>
      <c r="J2056" s="151"/>
      <c r="K2056" s="213">
        <v>13</v>
      </c>
      <c r="L2056" s="214">
        <v>365</v>
      </c>
      <c r="M2056" s="154" t="s">
        <v>1557</v>
      </c>
      <c r="N2056" s="119" t="s">
        <v>331</v>
      </c>
      <c r="O2056" s="120">
        <v>1</v>
      </c>
      <c r="P2056" s="155" t="s">
        <v>135</v>
      </c>
      <c r="Q2056" s="155">
        <v>0</v>
      </c>
      <c r="R2056" s="155">
        <v>0</v>
      </c>
      <c r="S2056" s="156" t="s">
        <v>562</v>
      </c>
      <c r="T2056" s="156">
        <v>0</v>
      </c>
      <c r="U2056" s="156">
        <v>0</v>
      </c>
      <c r="V2056" s="157">
        <v>0</v>
      </c>
      <c r="W2056" s="158">
        <v>28</v>
      </c>
      <c r="X2056" s="159">
        <v>1</v>
      </c>
      <c r="Y2056" s="160">
        <v>1</v>
      </c>
      <c r="Z2056" s="161">
        <f t="shared" ref="Z2056:Z2071" si="548">K2056*L2056*W2056*Y2056/12/1000</f>
        <v>11.071666666666665</v>
      </c>
      <c r="AA2056" s="155">
        <v>0</v>
      </c>
      <c r="AB2056" s="162" t="s">
        <v>80</v>
      </c>
      <c r="AC2056" s="163" t="s">
        <v>56</v>
      </c>
      <c r="AD2056" s="164" t="s">
        <v>56</v>
      </c>
      <c r="AE2056" s="163" t="s">
        <v>56</v>
      </c>
      <c r="AF2056" s="164">
        <f t="shared" ref="AF2056:AF2071" si="549">$B$2*Z2056/Y2056</f>
        <v>332.15</v>
      </c>
      <c r="AG2056" s="165">
        <f t="shared" ref="AG2056:AG2071" si="550">Y2056*AF2056*120</f>
        <v>39858</v>
      </c>
      <c r="AH2056" s="166" t="s">
        <v>81</v>
      </c>
      <c r="AI2056" s="167"/>
      <c r="AJ2056" s="168"/>
      <c r="AK2056" s="169"/>
      <c r="AL2056" s="170"/>
      <c r="AM2056" s="171"/>
      <c r="AN2056" s="172"/>
      <c r="AO2056" s="173">
        <f t="shared" si="547"/>
        <v>0</v>
      </c>
      <c r="AP2056" s="174" t="s">
        <v>82</v>
      </c>
      <c r="AQ2056" s="175" t="str" cm="1">
        <f t="array" ref="AQ2056">_xlfn.IFS(OR($G2056="公衆街路灯A",$G2056="定額電灯"),$G2056&amp;AP2056,COUNTIF(G2056,"*従量電灯*"),G2056,1,"-")</f>
        <v>従量電灯</v>
      </c>
      <c r="AR2056" s="176" t="str" cm="1">
        <f t="array" ref="AR2056">_xlfn.IFS($AN2056=0,"-",OR($AH2056="対象外",$AH2056="-"),"-",OR($G2056="公衆街路灯A",$G2056="定額電灯"),_xlfn.XLOOKUP($AQ2056,削除禁止_電灯料金!$B:$B,削除禁止_電灯料金!$E:$E,0),1,"-")</f>
        <v>-</v>
      </c>
      <c r="AS2056" s="177" t="str" cm="1">
        <f t="array" ref="AS2056">_xlfn.IFS($AR2056="-","-",OR($G2056="公衆街路灯A",$G2056="定額電灯"),_xlfn.XLOOKUP(AQ2056,削除禁止_電灯料金!$B:$B,削除禁止_電灯料金!$D:$D,0),1,"-")</f>
        <v>-</v>
      </c>
      <c r="AT2056" s="176">
        <f>IFERROR(IF(OR($G2056="公衆街路灯A",$G2056="定額電灯"),"-",ROUND((_xlfn.XLOOKUP($AQ2056,削除禁止_電灯料金!$B:$B,削除禁止_電灯料金!$E:$E)*AM2056/1000*$K2056*$L2056/12),2)),"-")</f>
        <v>0</v>
      </c>
      <c r="AU2056" s="177">
        <f>IFERROR(IF(OR($G2056="公衆街路灯A",$G2056="定額電灯"),"-",ROUND((AM2056/1000*$K2056*$L2056/12)*_xlfn.XLOOKUP($A2056,削除禁止_電灯料金!K:K,削除禁止_電灯料金!M:M,"-"),2)),"-")</f>
        <v>0</v>
      </c>
      <c r="AV2056" s="178">
        <f>IFERROR(IF(OR($G2056="公衆街路灯A",$G2056="定額電灯"),ROUND((((AR2056+AS2056)*AN2056))*12*_xlfn.XLOOKUP($A2056,削除禁止_電灯料金!K:K,削除禁止_電灯料金!N:N),0),ROUND((AT2056+AU2056)*AN2056*12*_xlfn.XLOOKUP($A2056,削除禁止_電灯料金!K:K,削除禁止_電灯料金!N:N),0)),0)</f>
        <v>0</v>
      </c>
      <c r="AW2056" s="145"/>
    </row>
    <row r="2057" spans="1:49" ht="30" customHeight="1">
      <c r="A2057" s="1">
        <v>45</v>
      </c>
      <c r="B2057" s="319" t="s">
        <v>1949</v>
      </c>
      <c r="C2057" s="42"/>
      <c r="D2057" s="146" t="s">
        <v>1951</v>
      </c>
      <c r="E2057" s="147" t="s">
        <v>1837</v>
      </c>
      <c r="F2057" s="148" t="s">
        <v>1953</v>
      </c>
      <c r="G2057" s="148" t="s">
        <v>1688</v>
      </c>
      <c r="H2057" s="149"/>
      <c r="I2057" s="150"/>
      <c r="J2057" s="151"/>
      <c r="K2057" s="213">
        <v>13</v>
      </c>
      <c r="L2057" s="214">
        <v>365</v>
      </c>
      <c r="M2057" s="154" t="s">
        <v>1557</v>
      </c>
      <c r="N2057" s="119" t="s">
        <v>331</v>
      </c>
      <c r="O2057" s="120">
        <v>1</v>
      </c>
      <c r="P2057" s="155" t="s">
        <v>135</v>
      </c>
      <c r="Q2057" s="155">
        <v>0</v>
      </c>
      <c r="R2057" s="155">
        <v>0</v>
      </c>
      <c r="S2057" s="156" t="s">
        <v>562</v>
      </c>
      <c r="T2057" s="156">
        <v>0</v>
      </c>
      <c r="U2057" s="156">
        <v>0</v>
      </c>
      <c r="V2057" s="157">
        <v>0</v>
      </c>
      <c r="W2057" s="158">
        <v>28</v>
      </c>
      <c r="X2057" s="159">
        <v>1</v>
      </c>
      <c r="Y2057" s="160">
        <v>1</v>
      </c>
      <c r="Z2057" s="161">
        <f t="shared" si="548"/>
        <v>11.071666666666665</v>
      </c>
      <c r="AA2057" s="155">
        <v>0</v>
      </c>
      <c r="AB2057" s="162" t="s">
        <v>80</v>
      </c>
      <c r="AC2057" s="163" t="s">
        <v>56</v>
      </c>
      <c r="AD2057" s="164" t="s">
        <v>56</v>
      </c>
      <c r="AE2057" s="163" t="s">
        <v>56</v>
      </c>
      <c r="AF2057" s="164">
        <f t="shared" si="549"/>
        <v>332.15</v>
      </c>
      <c r="AG2057" s="165">
        <f t="shared" si="550"/>
        <v>39858</v>
      </c>
      <c r="AH2057" s="166" t="s">
        <v>81</v>
      </c>
      <c r="AI2057" s="167"/>
      <c r="AJ2057" s="168"/>
      <c r="AK2057" s="169"/>
      <c r="AL2057" s="170"/>
      <c r="AM2057" s="171"/>
      <c r="AN2057" s="172"/>
      <c r="AO2057" s="173">
        <f t="shared" si="547"/>
        <v>0</v>
      </c>
      <c r="AP2057" s="174" t="s">
        <v>82</v>
      </c>
      <c r="AQ2057" s="175" t="str" cm="1">
        <f t="array" ref="AQ2057">_xlfn.IFS(OR($G2057="公衆街路灯A",$G2057="定額電灯"),$G2057&amp;AP2057,COUNTIF(G2057,"*従量電灯*"),G2057,1,"-")</f>
        <v>従量電灯</v>
      </c>
      <c r="AR2057" s="176" t="str" cm="1">
        <f t="array" ref="AR2057">_xlfn.IFS($AN2057=0,"-",OR($AH2057="対象外",$AH2057="-"),"-",OR($G2057="公衆街路灯A",$G2057="定額電灯"),_xlfn.XLOOKUP($AQ2057,削除禁止_電灯料金!$B:$B,削除禁止_電灯料金!$E:$E,0),1,"-")</f>
        <v>-</v>
      </c>
      <c r="AS2057" s="177" t="str" cm="1">
        <f t="array" ref="AS2057">_xlfn.IFS($AR2057="-","-",OR($G2057="公衆街路灯A",$G2057="定額電灯"),_xlfn.XLOOKUP(AQ2057,削除禁止_電灯料金!$B:$B,削除禁止_電灯料金!$D:$D,0),1,"-")</f>
        <v>-</v>
      </c>
      <c r="AT2057" s="176">
        <f>IFERROR(IF(OR($G2057="公衆街路灯A",$G2057="定額電灯"),"-",ROUND((_xlfn.XLOOKUP($AQ2057,削除禁止_電灯料金!$B:$B,削除禁止_電灯料金!$E:$E)*AM2057/1000*$K2057*$L2057/12),2)),"-")</f>
        <v>0</v>
      </c>
      <c r="AU2057" s="177">
        <f>IFERROR(IF(OR($G2057="公衆街路灯A",$G2057="定額電灯"),"-",ROUND((AM2057/1000*$K2057*$L2057/12)*_xlfn.XLOOKUP($A2057,削除禁止_電灯料金!K:K,削除禁止_電灯料金!M:M,"-"),2)),"-")</f>
        <v>0</v>
      </c>
      <c r="AV2057" s="178">
        <f>IFERROR(IF(OR($G2057="公衆街路灯A",$G2057="定額電灯"),ROUND((((AR2057+AS2057)*AN2057))*12*_xlfn.XLOOKUP($A2057,削除禁止_電灯料金!K:K,削除禁止_電灯料金!N:N),0),ROUND((AT2057+AU2057)*AN2057*12*_xlfn.XLOOKUP($A2057,削除禁止_電灯料金!K:K,削除禁止_電灯料金!N:N),0)),0)</f>
        <v>0</v>
      </c>
      <c r="AW2057" s="145"/>
    </row>
    <row r="2058" spans="1:49" ht="30" customHeight="1">
      <c r="A2058" s="1">
        <v>45</v>
      </c>
      <c r="B2058" s="319" t="s">
        <v>1949</v>
      </c>
      <c r="C2058" s="42"/>
      <c r="D2058" s="146" t="s">
        <v>1951</v>
      </c>
      <c r="E2058" s="147" t="s">
        <v>1837</v>
      </c>
      <c r="F2058" s="148" t="s">
        <v>1954</v>
      </c>
      <c r="G2058" s="148" t="s">
        <v>1688</v>
      </c>
      <c r="H2058" s="149"/>
      <c r="I2058" s="150"/>
      <c r="J2058" s="151"/>
      <c r="K2058" s="213">
        <v>13</v>
      </c>
      <c r="L2058" s="214">
        <v>365</v>
      </c>
      <c r="M2058" s="154" t="s">
        <v>1557</v>
      </c>
      <c r="N2058" s="119" t="s">
        <v>331</v>
      </c>
      <c r="O2058" s="120">
        <v>1</v>
      </c>
      <c r="P2058" s="155" t="s">
        <v>135</v>
      </c>
      <c r="Q2058" s="155">
        <v>0</v>
      </c>
      <c r="R2058" s="155">
        <v>0</v>
      </c>
      <c r="S2058" s="156" t="s">
        <v>562</v>
      </c>
      <c r="T2058" s="156">
        <v>0</v>
      </c>
      <c r="U2058" s="156">
        <v>0</v>
      </c>
      <c r="V2058" s="157">
        <v>0</v>
      </c>
      <c r="W2058" s="158">
        <v>28</v>
      </c>
      <c r="X2058" s="159">
        <v>1</v>
      </c>
      <c r="Y2058" s="160">
        <v>1</v>
      </c>
      <c r="Z2058" s="161">
        <f t="shared" si="548"/>
        <v>11.071666666666665</v>
      </c>
      <c r="AA2058" s="155">
        <v>0</v>
      </c>
      <c r="AB2058" s="162" t="s">
        <v>80</v>
      </c>
      <c r="AC2058" s="163" t="s">
        <v>56</v>
      </c>
      <c r="AD2058" s="164" t="s">
        <v>56</v>
      </c>
      <c r="AE2058" s="163" t="s">
        <v>56</v>
      </c>
      <c r="AF2058" s="164">
        <f t="shared" si="549"/>
        <v>332.15</v>
      </c>
      <c r="AG2058" s="165">
        <f t="shared" si="550"/>
        <v>39858</v>
      </c>
      <c r="AH2058" s="166" t="s">
        <v>81</v>
      </c>
      <c r="AI2058" s="167"/>
      <c r="AJ2058" s="168"/>
      <c r="AK2058" s="169"/>
      <c r="AL2058" s="170"/>
      <c r="AM2058" s="171"/>
      <c r="AN2058" s="172"/>
      <c r="AO2058" s="173">
        <f t="shared" si="547"/>
        <v>0</v>
      </c>
      <c r="AP2058" s="174" t="s">
        <v>82</v>
      </c>
      <c r="AQ2058" s="175" t="str" cm="1">
        <f t="array" ref="AQ2058">_xlfn.IFS(OR($G2058="公衆街路灯A",$G2058="定額電灯"),$G2058&amp;AP2058,COUNTIF(G2058,"*従量電灯*"),G2058,1,"-")</f>
        <v>従量電灯</v>
      </c>
      <c r="AR2058" s="176" t="str" cm="1">
        <f t="array" ref="AR2058">_xlfn.IFS($AN2058=0,"-",OR($AH2058="対象外",$AH2058="-"),"-",OR($G2058="公衆街路灯A",$G2058="定額電灯"),_xlfn.XLOOKUP($AQ2058,削除禁止_電灯料金!$B:$B,削除禁止_電灯料金!$E:$E,0),1,"-")</f>
        <v>-</v>
      </c>
      <c r="AS2058" s="177" t="str" cm="1">
        <f t="array" ref="AS2058">_xlfn.IFS($AR2058="-","-",OR($G2058="公衆街路灯A",$G2058="定額電灯"),_xlfn.XLOOKUP(AQ2058,削除禁止_電灯料金!$B:$B,削除禁止_電灯料金!$D:$D,0),1,"-")</f>
        <v>-</v>
      </c>
      <c r="AT2058" s="176">
        <f>IFERROR(IF(OR($G2058="公衆街路灯A",$G2058="定額電灯"),"-",ROUND((_xlfn.XLOOKUP($AQ2058,削除禁止_電灯料金!$B:$B,削除禁止_電灯料金!$E:$E)*AM2058/1000*$K2058*$L2058/12),2)),"-")</f>
        <v>0</v>
      </c>
      <c r="AU2058" s="177">
        <f>IFERROR(IF(OR($G2058="公衆街路灯A",$G2058="定額電灯"),"-",ROUND((AM2058/1000*$K2058*$L2058/12)*_xlfn.XLOOKUP($A2058,削除禁止_電灯料金!K:K,削除禁止_電灯料金!M:M,"-"),2)),"-")</f>
        <v>0</v>
      </c>
      <c r="AV2058" s="178">
        <f>IFERROR(IF(OR($G2058="公衆街路灯A",$G2058="定額電灯"),ROUND((((AR2058+AS2058)*AN2058))*12*_xlfn.XLOOKUP($A2058,削除禁止_電灯料金!K:K,削除禁止_電灯料金!N:N),0),ROUND((AT2058+AU2058)*AN2058*12*_xlfn.XLOOKUP($A2058,削除禁止_電灯料金!K:K,削除禁止_電灯料金!N:N),0)),0)</f>
        <v>0</v>
      </c>
      <c r="AW2058" s="145"/>
    </row>
    <row r="2059" spans="1:49" ht="30" customHeight="1">
      <c r="A2059" s="1">
        <v>45</v>
      </c>
      <c r="B2059" s="319" t="s">
        <v>1949</v>
      </c>
      <c r="C2059" s="42"/>
      <c r="D2059" s="146" t="s">
        <v>1951</v>
      </c>
      <c r="E2059" s="147" t="s">
        <v>1837</v>
      </c>
      <c r="F2059" s="148" t="s">
        <v>1955</v>
      </c>
      <c r="G2059" s="148" t="s">
        <v>1688</v>
      </c>
      <c r="H2059" s="149"/>
      <c r="I2059" s="150"/>
      <c r="J2059" s="151"/>
      <c r="K2059" s="213">
        <v>13</v>
      </c>
      <c r="L2059" s="214">
        <v>365</v>
      </c>
      <c r="M2059" s="154" t="s">
        <v>1557</v>
      </c>
      <c r="N2059" s="119" t="s">
        <v>331</v>
      </c>
      <c r="O2059" s="120">
        <v>1</v>
      </c>
      <c r="P2059" s="155" t="s">
        <v>135</v>
      </c>
      <c r="Q2059" s="155">
        <v>0</v>
      </c>
      <c r="R2059" s="155">
        <v>0</v>
      </c>
      <c r="S2059" s="156" t="s">
        <v>562</v>
      </c>
      <c r="T2059" s="156">
        <v>0</v>
      </c>
      <c r="U2059" s="156">
        <v>0</v>
      </c>
      <c r="V2059" s="157">
        <v>0</v>
      </c>
      <c r="W2059" s="158">
        <v>28</v>
      </c>
      <c r="X2059" s="159">
        <v>1</v>
      </c>
      <c r="Y2059" s="160">
        <v>1</v>
      </c>
      <c r="Z2059" s="161">
        <f t="shared" si="548"/>
        <v>11.071666666666665</v>
      </c>
      <c r="AA2059" s="155">
        <v>0</v>
      </c>
      <c r="AB2059" s="162" t="s">
        <v>80</v>
      </c>
      <c r="AC2059" s="163" t="s">
        <v>56</v>
      </c>
      <c r="AD2059" s="164" t="s">
        <v>56</v>
      </c>
      <c r="AE2059" s="163" t="s">
        <v>56</v>
      </c>
      <c r="AF2059" s="164">
        <f t="shared" si="549"/>
        <v>332.15</v>
      </c>
      <c r="AG2059" s="165">
        <f t="shared" si="550"/>
        <v>39858</v>
      </c>
      <c r="AH2059" s="166" t="s">
        <v>81</v>
      </c>
      <c r="AI2059" s="167"/>
      <c r="AJ2059" s="168"/>
      <c r="AK2059" s="169"/>
      <c r="AL2059" s="170"/>
      <c r="AM2059" s="171"/>
      <c r="AN2059" s="172"/>
      <c r="AO2059" s="173">
        <f t="shared" si="547"/>
        <v>0</v>
      </c>
      <c r="AP2059" s="174" t="s">
        <v>82</v>
      </c>
      <c r="AQ2059" s="175" t="str" cm="1">
        <f t="array" ref="AQ2059">_xlfn.IFS(OR($G2059="公衆街路灯A",$G2059="定額電灯"),$G2059&amp;AP2059,COUNTIF(G2059,"*従量電灯*"),G2059,1,"-")</f>
        <v>従量電灯</v>
      </c>
      <c r="AR2059" s="176" t="str" cm="1">
        <f t="array" ref="AR2059">_xlfn.IFS($AN2059=0,"-",OR($AH2059="対象外",$AH2059="-"),"-",OR($G2059="公衆街路灯A",$G2059="定額電灯"),_xlfn.XLOOKUP($AQ2059,削除禁止_電灯料金!$B:$B,削除禁止_電灯料金!$E:$E,0),1,"-")</f>
        <v>-</v>
      </c>
      <c r="AS2059" s="177" t="str" cm="1">
        <f t="array" ref="AS2059">_xlfn.IFS($AR2059="-","-",OR($G2059="公衆街路灯A",$G2059="定額電灯"),_xlfn.XLOOKUP(AQ2059,削除禁止_電灯料金!$B:$B,削除禁止_電灯料金!$D:$D,0),1,"-")</f>
        <v>-</v>
      </c>
      <c r="AT2059" s="176">
        <f>IFERROR(IF(OR($G2059="公衆街路灯A",$G2059="定額電灯"),"-",ROUND((_xlfn.XLOOKUP($AQ2059,削除禁止_電灯料金!$B:$B,削除禁止_電灯料金!$E:$E)*AM2059/1000*$K2059*$L2059/12),2)),"-")</f>
        <v>0</v>
      </c>
      <c r="AU2059" s="177">
        <f>IFERROR(IF(OR($G2059="公衆街路灯A",$G2059="定額電灯"),"-",ROUND((AM2059/1000*$K2059*$L2059/12)*_xlfn.XLOOKUP($A2059,削除禁止_電灯料金!K:K,削除禁止_電灯料金!M:M,"-"),2)),"-")</f>
        <v>0</v>
      </c>
      <c r="AV2059" s="178">
        <f>IFERROR(IF(OR($G2059="公衆街路灯A",$G2059="定額電灯"),ROUND((((AR2059+AS2059)*AN2059))*12*_xlfn.XLOOKUP($A2059,削除禁止_電灯料金!K:K,削除禁止_電灯料金!N:N),0),ROUND((AT2059+AU2059)*AN2059*12*_xlfn.XLOOKUP($A2059,削除禁止_電灯料金!K:K,削除禁止_電灯料金!N:N),0)),0)</f>
        <v>0</v>
      </c>
      <c r="AW2059" s="145"/>
    </row>
    <row r="2060" spans="1:49" ht="30" customHeight="1">
      <c r="A2060" s="1">
        <v>45</v>
      </c>
      <c r="B2060" s="319" t="s">
        <v>1949</v>
      </c>
      <c r="C2060" s="42"/>
      <c r="D2060" s="146" t="s">
        <v>1951</v>
      </c>
      <c r="E2060" s="147" t="s">
        <v>1837</v>
      </c>
      <c r="F2060" s="148" t="s">
        <v>1956</v>
      </c>
      <c r="G2060" s="148" t="s">
        <v>1688</v>
      </c>
      <c r="H2060" s="149"/>
      <c r="I2060" s="150"/>
      <c r="J2060" s="151"/>
      <c r="K2060" s="213">
        <v>13</v>
      </c>
      <c r="L2060" s="214">
        <v>365</v>
      </c>
      <c r="M2060" s="154" t="s">
        <v>1557</v>
      </c>
      <c r="N2060" s="119" t="s">
        <v>331</v>
      </c>
      <c r="O2060" s="120">
        <v>1</v>
      </c>
      <c r="P2060" s="155" t="s">
        <v>135</v>
      </c>
      <c r="Q2060" s="155">
        <v>0</v>
      </c>
      <c r="R2060" s="155">
        <v>0</v>
      </c>
      <c r="S2060" s="156" t="s">
        <v>562</v>
      </c>
      <c r="T2060" s="156">
        <v>0</v>
      </c>
      <c r="U2060" s="156">
        <v>0</v>
      </c>
      <c r="V2060" s="157">
        <v>0</v>
      </c>
      <c r="W2060" s="158">
        <v>28</v>
      </c>
      <c r="X2060" s="159">
        <v>1</v>
      </c>
      <c r="Y2060" s="160">
        <v>1</v>
      </c>
      <c r="Z2060" s="161">
        <f t="shared" si="548"/>
        <v>11.071666666666665</v>
      </c>
      <c r="AA2060" s="155">
        <v>0</v>
      </c>
      <c r="AB2060" s="162" t="s">
        <v>80</v>
      </c>
      <c r="AC2060" s="163" t="s">
        <v>56</v>
      </c>
      <c r="AD2060" s="164" t="s">
        <v>56</v>
      </c>
      <c r="AE2060" s="163" t="s">
        <v>56</v>
      </c>
      <c r="AF2060" s="164">
        <f t="shared" si="549"/>
        <v>332.15</v>
      </c>
      <c r="AG2060" s="165">
        <f t="shared" si="550"/>
        <v>39858</v>
      </c>
      <c r="AH2060" s="166" t="s">
        <v>81</v>
      </c>
      <c r="AI2060" s="167"/>
      <c r="AJ2060" s="168"/>
      <c r="AK2060" s="169"/>
      <c r="AL2060" s="170"/>
      <c r="AM2060" s="171"/>
      <c r="AN2060" s="172"/>
      <c r="AO2060" s="173">
        <f t="shared" si="547"/>
        <v>0</v>
      </c>
      <c r="AP2060" s="174" t="s">
        <v>82</v>
      </c>
      <c r="AQ2060" s="175" t="str" cm="1">
        <f t="array" ref="AQ2060">_xlfn.IFS(OR($G2060="公衆街路灯A",$G2060="定額電灯"),$G2060&amp;AP2060,COUNTIF(G2060,"*従量電灯*"),G2060,1,"-")</f>
        <v>従量電灯</v>
      </c>
      <c r="AR2060" s="176" t="str" cm="1">
        <f t="array" ref="AR2060">_xlfn.IFS($AN2060=0,"-",OR($AH2060="対象外",$AH2060="-"),"-",OR($G2060="公衆街路灯A",$G2060="定額電灯"),_xlfn.XLOOKUP($AQ2060,削除禁止_電灯料金!$B:$B,削除禁止_電灯料金!$E:$E,0),1,"-")</f>
        <v>-</v>
      </c>
      <c r="AS2060" s="177" t="str" cm="1">
        <f t="array" ref="AS2060">_xlfn.IFS($AR2060="-","-",OR($G2060="公衆街路灯A",$G2060="定額電灯"),_xlfn.XLOOKUP(AQ2060,削除禁止_電灯料金!$B:$B,削除禁止_電灯料金!$D:$D,0),1,"-")</f>
        <v>-</v>
      </c>
      <c r="AT2060" s="176">
        <f>IFERROR(IF(OR($G2060="公衆街路灯A",$G2060="定額電灯"),"-",ROUND((_xlfn.XLOOKUP($AQ2060,削除禁止_電灯料金!$B:$B,削除禁止_電灯料金!$E:$E)*AM2060/1000*$K2060*$L2060/12),2)),"-")</f>
        <v>0</v>
      </c>
      <c r="AU2060" s="177">
        <f>IFERROR(IF(OR($G2060="公衆街路灯A",$G2060="定額電灯"),"-",ROUND((AM2060/1000*$K2060*$L2060/12)*_xlfn.XLOOKUP($A2060,削除禁止_電灯料金!K:K,削除禁止_電灯料金!M:M,"-"),2)),"-")</f>
        <v>0</v>
      </c>
      <c r="AV2060" s="178">
        <f>IFERROR(IF(OR($G2060="公衆街路灯A",$G2060="定額電灯"),ROUND((((AR2060+AS2060)*AN2060))*12*_xlfn.XLOOKUP($A2060,削除禁止_電灯料金!K:K,削除禁止_電灯料金!N:N),0),ROUND((AT2060+AU2060)*AN2060*12*_xlfn.XLOOKUP($A2060,削除禁止_電灯料金!K:K,削除禁止_電灯料金!N:N),0)),0)</f>
        <v>0</v>
      </c>
      <c r="AW2060" s="145"/>
    </row>
    <row r="2061" spans="1:49" ht="30" customHeight="1">
      <c r="A2061" s="1">
        <v>45</v>
      </c>
      <c r="B2061" s="319" t="s">
        <v>1949</v>
      </c>
      <c r="C2061" s="42"/>
      <c r="D2061" s="146" t="s">
        <v>1951</v>
      </c>
      <c r="E2061" s="147" t="s">
        <v>1837</v>
      </c>
      <c r="F2061" s="148" t="s">
        <v>1957</v>
      </c>
      <c r="G2061" s="148" t="s">
        <v>1688</v>
      </c>
      <c r="H2061" s="149"/>
      <c r="I2061" s="150"/>
      <c r="J2061" s="151"/>
      <c r="K2061" s="213">
        <v>13</v>
      </c>
      <c r="L2061" s="214">
        <v>365</v>
      </c>
      <c r="M2061" s="154" t="s">
        <v>1557</v>
      </c>
      <c r="N2061" s="119" t="s">
        <v>331</v>
      </c>
      <c r="O2061" s="120">
        <v>1</v>
      </c>
      <c r="P2061" s="155" t="s">
        <v>135</v>
      </c>
      <c r="Q2061" s="155">
        <v>0</v>
      </c>
      <c r="R2061" s="155">
        <v>0</v>
      </c>
      <c r="S2061" s="156" t="s">
        <v>562</v>
      </c>
      <c r="T2061" s="156">
        <v>0</v>
      </c>
      <c r="U2061" s="156">
        <v>0</v>
      </c>
      <c r="V2061" s="157">
        <v>0</v>
      </c>
      <c r="W2061" s="158">
        <v>28</v>
      </c>
      <c r="X2061" s="159">
        <v>1</v>
      </c>
      <c r="Y2061" s="160">
        <v>1</v>
      </c>
      <c r="Z2061" s="161">
        <f t="shared" si="548"/>
        <v>11.071666666666665</v>
      </c>
      <c r="AA2061" s="155">
        <v>0</v>
      </c>
      <c r="AB2061" s="162" t="s">
        <v>80</v>
      </c>
      <c r="AC2061" s="163" t="s">
        <v>56</v>
      </c>
      <c r="AD2061" s="164" t="s">
        <v>56</v>
      </c>
      <c r="AE2061" s="163" t="s">
        <v>56</v>
      </c>
      <c r="AF2061" s="164">
        <f t="shared" si="549"/>
        <v>332.15</v>
      </c>
      <c r="AG2061" s="165">
        <f t="shared" si="550"/>
        <v>39858</v>
      </c>
      <c r="AH2061" s="166" t="s">
        <v>81</v>
      </c>
      <c r="AI2061" s="167"/>
      <c r="AJ2061" s="168"/>
      <c r="AK2061" s="169"/>
      <c r="AL2061" s="170"/>
      <c r="AM2061" s="171"/>
      <c r="AN2061" s="172"/>
      <c r="AO2061" s="173">
        <f t="shared" si="547"/>
        <v>0</v>
      </c>
      <c r="AP2061" s="174" t="s">
        <v>82</v>
      </c>
      <c r="AQ2061" s="175" t="str" cm="1">
        <f t="array" ref="AQ2061">_xlfn.IFS(OR($G2061="公衆街路灯A",$G2061="定額電灯"),$G2061&amp;AP2061,COUNTIF(G2061,"*従量電灯*"),G2061,1,"-")</f>
        <v>従量電灯</v>
      </c>
      <c r="AR2061" s="176" t="str" cm="1">
        <f t="array" ref="AR2061">_xlfn.IFS($AN2061=0,"-",OR($AH2061="対象外",$AH2061="-"),"-",OR($G2061="公衆街路灯A",$G2061="定額電灯"),_xlfn.XLOOKUP($AQ2061,削除禁止_電灯料金!$B:$B,削除禁止_電灯料金!$E:$E,0),1,"-")</f>
        <v>-</v>
      </c>
      <c r="AS2061" s="177" t="str" cm="1">
        <f t="array" ref="AS2061">_xlfn.IFS($AR2061="-","-",OR($G2061="公衆街路灯A",$G2061="定額電灯"),_xlfn.XLOOKUP(AQ2061,削除禁止_電灯料金!$B:$B,削除禁止_電灯料金!$D:$D,0),1,"-")</f>
        <v>-</v>
      </c>
      <c r="AT2061" s="176">
        <f>IFERROR(IF(OR($G2061="公衆街路灯A",$G2061="定額電灯"),"-",ROUND((_xlfn.XLOOKUP($AQ2061,削除禁止_電灯料金!$B:$B,削除禁止_電灯料金!$E:$E)*AM2061/1000*$K2061*$L2061/12),2)),"-")</f>
        <v>0</v>
      </c>
      <c r="AU2061" s="177">
        <f>IFERROR(IF(OR($G2061="公衆街路灯A",$G2061="定額電灯"),"-",ROUND((AM2061/1000*$K2061*$L2061/12)*_xlfn.XLOOKUP($A2061,削除禁止_電灯料金!K:K,削除禁止_電灯料金!M:M,"-"),2)),"-")</f>
        <v>0</v>
      </c>
      <c r="AV2061" s="178">
        <f>IFERROR(IF(OR($G2061="公衆街路灯A",$G2061="定額電灯"),ROUND((((AR2061+AS2061)*AN2061))*12*_xlfn.XLOOKUP($A2061,削除禁止_電灯料金!K:K,削除禁止_電灯料金!N:N),0),ROUND((AT2061+AU2061)*AN2061*12*_xlfn.XLOOKUP($A2061,削除禁止_電灯料金!K:K,削除禁止_電灯料金!N:N),0)),0)</f>
        <v>0</v>
      </c>
      <c r="AW2061" s="145"/>
    </row>
    <row r="2062" spans="1:49" ht="30" customHeight="1">
      <c r="A2062" s="1">
        <v>45</v>
      </c>
      <c r="B2062" s="319" t="s">
        <v>1949</v>
      </c>
      <c r="C2062" s="42"/>
      <c r="D2062" s="146" t="s">
        <v>1951</v>
      </c>
      <c r="E2062" s="147" t="s">
        <v>1837</v>
      </c>
      <c r="F2062" s="148" t="s">
        <v>1958</v>
      </c>
      <c r="G2062" s="148" t="s">
        <v>1688</v>
      </c>
      <c r="H2062" s="149"/>
      <c r="I2062" s="150"/>
      <c r="J2062" s="151"/>
      <c r="K2062" s="213">
        <v>13</v>
      </c>
      <c r="L2062" s="214">
        <v>365</v>
      </c>
      <c r="M2062" s="154" t="s">
        <v>1557</v>
      </c>
      <c r="N2062" s="119" t="s">
        <v>331</v>
      </c>
      <c r="O2062" s="120">
        <v>1</v>
      </c>
      <c r="P2062" s="155" t="s">
        <v>135</v>
      </c>
      <c r="Q2062" s="155">
        <v>0</v>
      </c>
      <c r="R2062" s="155">
        <v>0</v>
      </c>
      <c r="S2062" s="156" t="s">
        <v>562</v>
      </c>
      <c r="T2062" s="156">
        <v>0</v>
      </c>
      <c r="U2062" s="156">
        <v>0</v>
      </c>
      <c r="V2062" s="157">
        <v>0</v>
      </c>
      <c r="W2062" s="158">
        <v>28</v>
      </c>
      <c r="X2062" s="159">
        <v>1</v>
      </c>
      <c r="Y2062" s="160">
        <v>1</v>
      </c>
      <c r="Z2062" s="161">
        <f t="shared" si="548"/>
        <v>11.071666666666665</v>
      </c>
      <c r="AA2062" s="155">
        <v>0</v>
      </c>
      <c r="AB2062" s="162" t="s">
        <v>80</v>
      </c>
      <c r="AC2062" s="163" t="s">
        <v>56</v>
      </c>
      <c r="AD2062" s="164" t="s">
        <v>56</v>
      </c>
      <c r="AE2062" s="163" t="s">
        <v>56</v>
      </c>
      <c r="AF2062" s="164">
        <f t="shared" si="549"/>
        <v>332.15</v>
      </c>
      <c r="AG2062" s="165">
        <f t="shared" si="550"/>
        <v>39858</v>
      </c>
      <c r="AH2062" s="166" t="s">
        <v>81</v>
      </c>
      <c r="AI2062" s="167"/>
      <c r="AJ2062" s="168"/>
      <c r="AK2062" s="169"/>
      <c r="AL2062" s="170"/>
      <c r="AM2062" s="171"/>
      <c r="AN2062" s="172"/>
      <c r="AO2062" s="173">
        <f t="shared" si="547"/>
        <v>0</v>
      </c>
      <c r="AP2062" s="174" t="s">
        <v>82</v>
      </c>
      <c r="AQ2062" s="175" t="str" cm="1">
        <f t="array" ref="AQ2062">_xlfn.IFS(OR($G2062="公衆街路灯A",$G2062="定額電灯"),$G2062&amp;AP2062,COUNTIF(G2062,"*従量電灯*"),G2062,1,"-")</f>
        <v>従量電灯</v>
      </c>
      <c r="AR2062" s="176" t="str" cm="1">
        <f t="array" ref="AR2062">_xlfn.IFS($AN2062=0,"-",OR($AH2062="対象外",$AH2062="-"),"-",OR($G2062="公衆街路灯A",$G2062="定額電灯"),_xlfn.XLOOKUP($AQ2062,削除禁止_電灯料金!$B:$B,削除禁止_電灯料金!$E:$E,0),1,"-")</f>
        <v>-</v>
      </c>
      <c r="AS2062" s="177" t="str" cm="1">
        <f t="array" ref="AS2062">_xlfn.IFS($AR2062="-","-",OR($G2062="公衆街路灯A",$G2062="定額電灯"),_xlfn.XLOOKUP(AQ2062,削除禁止_電灯料金!$B:$B,削除禁止_電灯料金!$D:$D,0),1,"-")</f>
        <v>-</v>
      </c>
      <c r="AT2062" s="176">
        <f>IFERROR(IF(OR($G2062="公衆街路灯A",$G2062="定額電灯"),"-",ROUND((_xlfn.XLOOKUP($AQ2062,削除禁止_電灯料金!$B:$B,削除禁止_電灯料金!$E:$E)*AM2062/1000*$K2062*$L2062/12),2)),"-")</f>
        <v>0</v>
      </c>
      <c r="AU2062" s="177">
        <f>IFERROR(IF(OR($G2062="公衆街路灯A",$G2062="定額電灯"),"-",ROUND((AM2062/1000*$K2062*$L2062/12)*_xlfn.XLOOKUP($A2062,削除禁止_電灯料金!K:K,削除禁止_電灯料金!M:M,"-"),2)),"-")</f>
        <v>0</v>
      </c>
      <c r="AV2062" s="178">
        <f>IFERROR(IF(OR($G2062="公衆街路灯A",$G2062="定額電灯"),ROUND((((AR2062+AS2062)*AN2062))*12*_xlfn.XLOOKUP($A2062,削除禁止_電灯料金!K:K,削除禁止_電灯料金!N:N),0),ROUND((AT2062+AU2062)*AN2062*12*_xlfn.XLOOKUP($A2062,削除禁止_電灯料金!K:K,削除禁止_電灯料金!N:N),0)),0)</f>
        <v>0</v>
      </c>
      <c r="AW2062" s="145"/>
    </row>
    <row r="2063" spans="1:49" ht="30" customHeight="1">
      <c r="A2063" s="1">
        <v>45</v>
      </c>
      <c r="B2063" s="319" t="s">
        <v>1949</v>
      </c>
      <c r="C2063" s="42"/>
      <c r="D2063" s="146" t="s">
        <v>1951</v>
      </c>
      <c r="E2063" s="147" t="s">
        <v>1837</v>
      </c>
      <c r="F2063" s="148" t="s">
        <v>1959</v>
      </c>
      <c r="G2063" s="148" t="s">
        <v>1688</v>
      </c>
      <c r="H2063" s="149"/>
      <c r="I2063" s="150"/>
      <c r="J2063" s="151"/>
      <c r="K2063" s="213">
        <v>13</v>
      </c>
      <c r="L2063" s="214">
        <v>365</v>
      </c>
      <c r="M2063" s="154" t="s">
        <v>1557</v>
      </c>
      <c r="N2063" s="119" t="s">
        <v>331</v>
      </c>
      <c r="O2063" s="120">
        <v>1</v>
      </c>
      <c r="P2063" s="155" t="s">
        <v>135</v>
      </c>
      <c r="Q2063" s="155">
        <v>0</v>
      </c>
      <c r="R2063" s="155">
        <v>0</v>
      </c>
      <c r="S2063" s="156" t="s">
        <v>562</v>
      </c>
      <c r="T2063" s="156">
        <v>0</v>
      </c>
      <c r="U2063" s="156">
        <v>0</v>
      </c>
      <c r="V2063" s="157">
        <v>0</v>
      </c>
      <c r="W2063" s="158">
        <v>28</v>
      </c>
      <c r="X2063" s="159">
        <v>1</v>
      </c>
      <c r="Y2063" s="160">
        <v>1</v>
      </c>
      <c r="Z2063" s="161">
        <f t="shared" si="548"/>
        <v>11.071666666666665</v>
      </c>
      <c r="AA2063" s="155">
        <v>0</v>
      </c>
      <c r="AB2063" s="162" t="s">
        <v>80</v>
      </c>
      <c r="AC2063" s="163" t="s">
        <v>56</v>
      </c>
      <c r="AD2063" s="164" t="s">
        <v>56</v>
      </c>
      <c r="AE2063" s="163" t="s">
        <v>56</v>
      </c>
      <c r="AF2063" s="164">
        <f t="shared" si="549"/>
        <v>332.15</v>
      </c>
      <c r="AG2063" s="165">
        <f t="shared" si="550"/>
        <v>39858</v>
      </c>
      <c r="AH2063" s="166" t="s">
        <v>81</v>
      </c>
      <c r="AI2063" s="167"/>
      <c r="AJ2063" s="168"/>
      <c r="AK2063" s="169"/>
      <c r="AL2063" s="170"/>
      <c r="AM2063" s="171"/>
      <c r="AN2063" s="172"/>
      <c r="AO2063" s="173">
        <f t="shared" si="547"/>
        <v>0</v>
      </c>
      <c r="AP2063" s="174" t="s">
        <v>82</v>
      </c>
      <c r="AQ2063" s="175" t="str" cm="1">
        <f t="array" ref="AQ2063">_xlfn.IFS(OR($G2063="公衆街路灯A",$G2063="定額電灯"),$G2063&amp;AP2063,COUNTIF(G2063,"*従量電灯*"),G2063,1,"-")</f>
        <v>従量電灯</v>
      </c>
      <c r="AR2063" s="176" t="str" cm="1">
        <f t="array" ref="AR2063">_xlfn.IFS($AN2063=0,"-",OR($AH2063="対象外",$AH2063="-"),"-",OR($G2063="公衆街路灯A",$G2063="定額電灯"),_xlfn.XLOOKUP($AQ2063,削除禁止_電灯料金!$B:$B,削除禁止_電灯料金!$E:$E,0),1,"-")</f>
        <v>-</v>
      </c>
      <c r="AS2063" s="177" t="str" cm="1">
        <f t="array" ref="AS2063">_xlfn.IFS($AR2063="-","-",OR($G2063="公衆街路灯A",$G2063="定額電灯"),_xlfn.XLOOKUP(AQ2063,削除禁止_電灯料金!$B:$B,削除禁止_電灯料金!$D:$D,0),1,"-")</f>
        <v>-</v>
      </c>
      <c r="AT2063" s="176">
        <f>IFERROR(IF(OR($G2063="公衆街路灯A",$G2063="定額電灯"),"-",ROUND((_xlfn.XLOOKUP($AQ2063,削除禁止_電灯料金!$B:$B,削除禁止_電灯料金!$E:$E)*AM2063/1000*$K2063*$L2063/12),2)),"-")</f>
        <v>0</v>
      </c>
      <c r="AU2063" s="177">
        <f>IFERROR(IF(OR($G2063="公衆街路灯A",$G2063="定額電灯"),"-",ROUND((AM2063/1000*$K2063*$L2063/12)*_xlfn.XLOOKUP($A2063,削除禁止_電灯料金!K:K,削除禁止_電灯料金!M:M,"-"),2)),"-")</f>
        <v>0</v>
      </c>
      <c r="AV2063" s="178">
        <f>IFERROR(IF(OR($G2063="公衆街路灯A",$G2063="定額電灯"),ROUND((((AR2063+AS2063)*AN2063))*12*_xlfn.XLOOKUP($A2063,削除禁止_電灯料金!K:K,削除禁止_電灯料金!N:N),0),ROUND((AT2063+AU2063)*AN2063*12*_xlfn.XLOOKUP($A2063,削除禁止_電灯料金!K:K,削除禁止_電灯料金!N:N),0)),0)</f>
        <v>0</v>
      </c>
      <c r="AW2063" s="145"/>
    </row>
    <row r="2064" spans="1:49" ht="30" customHeight="1">
      <c r="A2064" s="1">
        <v>45</v>
      </c>
      <c r="B2064" s="319" t="s">
        <v>1949</v>
      </c>
      <c r="C2064" s="42"/>
      <c r="D2064" s="146" t="s">
        <v>1951</v>
      </c>
      <c r="E2064" s="147" t="s">
        <v>1837</v>
      </c>
      <c r="F2064" s="148" t="s">
        <v>1960</v>
      </c>
      <c r="G2064" s="148" t="s">
        <v>1688</v>
      </c>
      <c r="H2064" s="149"/>
      <c r="I2064" s="150"/>
      <c r="J2064" s="151"/>
      <c r="K2064" s="213">
        <v>13</v>
      </c>
      <c r="L2064" s="214">
        <v>365</v>
      </c>
      <c r="M2064" s="154" t="s">
        <v>1557</v>
      </c>
      <c r="N2064" s="119" t="s">
        <v>331</v>
      </c>
      <c r="O2064" s="120">
        <v>1</v>
      </c>
      <c r="P2064" s="155" t="s">
        <v>135</v>
      </c>
      <c r="Q2064" s="155">
        <v>0</v>
      </c>
      <c r="R2064" s="155">
        <v>0</v>
      </c>
      <c r="S2064" s="156" t="s">
        <v>562</v>
      </c>
      <c r="T2064" s="156">
        <v>0</v>
      </c>
      <c r="U2064" s="156">
        <v>0</v>
      </c>
      <c r="V2064" s="157">
        <v>0</v>
      </c>
      <c r="W2064" s="158">
        <v>28</v>
      </c>
      <c r="X2064" s="159">
        <v>1</v>
      </c>
      <c r="Y2064" s="160">
        <v>1</v>
      </c>
      <c r="Z2064" s="161">
        <f t="shared" si="548"/>
        <v>11.071666666666665</v>
      </c>
      <c r="AA2064" s="155">
        <v>0</v>
      </c>
      <c r="AB2064" s="162" t="s">
        <v>80</v>
      </c>
      <c r="AC2064" s="163" t="s">
        <v>56</v>
      </c>
      <c r="AD2064" s="164" t="s">
        <v>56</v>
      </c>
      <c r="AE2064" s="163" t="s">
        <v>56</v>
      </c>
      <c r="AF2064" s="164">
        <f t="shared" si="549"/>
        <v>332.15</v>
      </c>
      <c r="AG2064" s="165">
        <f t="shared" si="550"/>
        <v>39858</v>
      </c>
      <c r="AH2064" s="166" t="s">
        <v>81</v>
      </c>
      <c r="AI2064" s="167"/>
      <c r="AJ2064" s="168"/>
      <c r="AK2064" s="169"/>
      <c r="AL2064" s="170"/>
      <c r="AM2064" s="171"/>
      <c r="AN2064" s="172"/>
      <c r="AO2064" s="173">
        <f t="shared" si="547"/>
        <v>0</v>
      </c>
      <c r="AP2064" s="174" t="s">
        <v>82</v>
      </c>
      <c r="AQ2064" s="175" t="str" cm="1">
        <f t="array" ref="AQ2064">_xlfn.IFS(OR($G2064="公衆街路灯A",$G2064="定額電灯"),$G2064&amp;AP2064,COUNTIF(G2064,"*従量電灯*"),G2064,1,"-")</f>
        <v>従量電灯</v>
      </c>
      <c r="AR2064" s="176" t="str" cm="1">
        <f t="array" ref="AR2064">_xlfn.IFS($AN2064=0,"-",OR($AH2064="対象外",$AH2064="-"),"-",OR($G2064="公衆街路灯A",$G2064="定額電灯"),_xlfn.XLOOKUP($AQ2064,削除禁止_電灯料金!$B:$B,削除禁止_電灯料金!$E:$E,0),1,"-")</f>
        <v>-</v>
      </c>
      <c r="AS2064" s="177" t="str" cm="1">
        <f t="array" ref="AS2064">_xlfn.IFS($AR2064="-","-",OR($G2064="公衆街路灯A",$G2064="定額電灯"),_xlfn.XLOOKUP(AQ2064,削除禁止_電灯料金!$B:$B,削除禁止_電灯料金!$D:$D,0),1,"-")</f>
        <v>-</v>
      </c>
      <c r="AT2064" s="176">
        <f>IFERROR(IF(OR($G2064="公衆街路灯A",$G2064="定額電灯"),"-",ROUND((_xlfn.XLOOKUP($AQ2064,削除禁止_電灯料金!$B:$B,削除禁止_電灯料金!$E:$E)*AM2064/1000*$K2064*$L2064/12),2)),"-")</f>
        <v>0</v>
      </c>
      <c r="AU2064" s="177">
        <f>IFERROR(IF(OR($G2064="公衆街路灯A",$G2064="定額電灯"),"-",ROUND((AM2064/1000*$K2064*$L2064/12)*_xlfn.XLOOKUP($A2064,削除禁止_電灯料金!K:K,削除禁止_電灯料金!M:M,"-"),2)),"-")</f>
        <v>0</v>
      </c>
      <c r="AV2064" s="178">
        <f>IFERROR(IF(OR($G2064="公衆街路灯A",$G2064="定額電灯"),ROUND((((AR2064+AS2064)*AN2064))*12*_xlfn.XLOOKUP($A2064,削除禁止_電灯料金!K:K,削除禁止_電灯料金!N:N),0),ROUND((AT2064+AU2064)*AN2064*12*_xlfn.XLOOKUP($A2064,削除禁止_電灯料金!K:K,削除禁止_電灯料金!N:N),0)),0)</f>
        <v>0</v>
      </c>
      <c r="AW2064" s="145"/>
    </row>
    <row r="2065" spans="1:49" ht="30" customHeight="1">
      <c r="A2065" s="1">
        <v>45</v>
      </c>
      <c r="B2065" s="319" t="s">
        <v>1949</v>
      </c>
      <c r="C2065" s="42"/>
      <c r="D2065" s="146" t="s">
        <v>1951</v>
      </c>
      <c r="E2065" s="147" t="s">
        <v>1837</v>
      </c>
      <c r="F2065" s="148" t="s">
        <v>1961</v>
      </c>
      <c r="G2065" s="148" t="s">
        <v>1688</v>
      </c>
      <c r="H2065" s="149"/>
      <c r="I2065" s="150"/>
      <c r="J2065" s="151"/>
      <c r="K2065" s="213">
        <v>13</v>
      </c>
      <c r="L2065" s="214">
        <v>365</v>
      </c>
      <c r="M2065" s="154" t="s">
        <v>1557</v>
      </c>
      <c r="N2065" s="119" t="s">
        <v>331</v>
      </c>
      <c r="O2065" s="120">
        <v>1</v>
      </c>
      <c r="P2065" s="155" t="s">
        <v>135</v>
      </c>
      <c r="Q2065" s="155">
        <v>0</v>
      </c>
      <c r="R2065" s="155">
        <v>0</v>
      </c>
      <c r="S2065" s="156" t="s">
        <v>562</v>
      </c>
      <c r="T2065" s="156">
        <v>0</v>
      </c>
      <c r="U2065" s="156">
        <v>0</v>
      </c>
      <c r="V2065" s="157">
        <v>0</v>
      </c>
      <c r="W2065" s="158">
        <v>28</v>
      </c>
      <c r="X2065" s="159">
        <v>1</v>
      </c>
      <c r="Y2065" s="160">
        <v>1</v>
      </c>
      <c r="Z2065" s="161">
        <f t="shared" si="548"/>
        <v>11.071666666666665</v>
      </c>
      <c r="AA2065" s="155">
        <v>0</v>
      </c>
      <c r="AB2065" s="162" t="s">
        <v>80</v>
      </c>
      <c r="AC2065" s="163" t="s">
        <v>56</v>
      </c>
      <c r="AD2065" s="164" t="s">
        <v>56</v>
      </c>
      <c r="AE2065" s="163" t="s">
        <v>56</v>
      </c>
      <c r="AF2065" s="164">
        <f t="shared" si="549"/>
        <v>332.15</v>
      </c>
      <c r="AG2065" s="165">
        <f t="shared" si="550"/>
        <v>39858</v>
      </c>
      <c r="AH2065" s="166" t="s">
        <v>81</v>
      </c>
      <c r="AI2065" s="167"/>
      <c r="AJ2065" s="168"/>
      <c r="AK2065" s="169"/>
      <c r="AL2065" s="170"/>
      <c r="AM2065" s="171"/>
      <c r="AN2065" s="172"/>
      <c r="AO2065" s="173">
        <f t="shared" si="547"/>
        <v>0</v>
      </c>
      <c r="AP2065" s="174" t="s">
        <v>82</v>
      </c>
      <c r="AQ2065" s="175" t="str" cm="1">
        <f t="array" ref="AQ2065">_xlfn.IFS(OR($G2065="公衆街路灯A",$G2065="定額電灯"),$G2065&amp;AP2065,COUNTIF(G2065,"*従量電灯*"),G2065,1,"-")</f>
        <v>従量電灯</v>
      </c>
      <c r="AR2065" s="176" t="str" cm="1">
        <f t="array" ref="AR2065">_xlfn.IFS($AN2065=0,"-",OR($AH2065="対象外",$AH2065="-"),"-",OR($G2065="公衆街路灯A",$G2065="定額電灯"),_xlfn.XLOOKUP($AQ2065,削除禁止_電灯料金!$B:$B,削除禁止_電灯料金!$E:$E,0),1,"-")</f>
        <v>-</v>
      </c>
      <c r="AS2065" s="177" t="str" cm="1">
        <f t="array" ref="AS2065">_xlfn.IFS($AR2065="-","-",OR($G2065="公衆街路灯A",$G2065="定額電灯"),_xlfn.XLOOKUP(AQ2065,削除禁止_電灯料金!$B:$B,削除禁止_電灯料金!$D:$D,0),1,"-")</f>
        <v>-</v>
      </c>
      <c r="AT2065" s="176">
        <f>IFERROR(IF(OR($G2065="公衆街路灯A",$G2065="定額電灯"),"-",ROUND((_xlfn.XLOOKUP($AQ2065,削除禁止_電灯料金!$B:$B,削除禁止_電灯料金!$E:$E)*AM2065/1000*$K2065*$L2065/12),2)),"-")</f>
        <v>0</v>
      </c>
      <c r="AU2065" s="177">
        <f>IFERROR(IF(OR($G2065="公衆街路灯A",$G2065="定額電灯"),"-",ROUND((AM2065/1000*$K2065*$L2065/12)*_xlfn.XLOOKUP($A2065,削除禁止_電灯料金!K:K,削除禁止_電灯料金!M:M,"-"),2)),"-")</f>
        <v>0</v>
      </c>
      <c r="AV2065" s="178">
        <f>IFERROR(IF(OR($G2065="公衆街路灯A",$G2065="定額電灯"),ROUND((((AR2065+AS2065)*AN2065))*12*_xlfn.XLOOKUP($A2065,削除禁止_電灯料金!K:K,削除禁止_電灯料金!N:N),0),ROUND((AT2065+AU2065)*AN2065*12*_xlfn.XLOOKUP($A2065,削除禁止_電灯料金!K:K,削除禁止_電灯料金!N:N),0)),0)</f>
        <v>0</v>
      </c>
      <c r="AW2065" s="145"/>
    </row>
    <row r="2066" spans="1:49" ht="30" customHeight="1">
      <c r="A2066" s="1">
        <v>45</v>
      </c>
      <c r="B2066" s="319" t="s">
        <v>1949</v>
      </c>
      <c r="C2066" s="42"/>
      <c r="D2066" s="146" t="s">
        <v>1962</v>
      </c>
      <c r="E2066" s="147" t="s">
        <v>71</v>
      </c>
      <c r="F2066" s="148" t="s">
        <v>1963</v>
      </c>
      <c r="G2066" s="148" t="s">
        <v>73</v>
      </c>
      <c r="H2066" s="149"/>
      <c r="I2066" s="150"/>
      <c r="J2066" s="151"/>
      <c r="K2066" s="213">
        <v>13</v>
      </c>
      <c r="L2066" s="214">
        <v>365</v>
      </c>
      <c r="M2066" s="179" t="s">
        <v>1558</v>
      </c>
      <c r="N2066" s="119" t="s">
        <v>120</v>
      </c>
      <c r="O2066" s="120">
        <v>1</v>
      </c>
      <c r="P2066" s="155" t="s">
        <v>383</v>
      </c>
      <c r="Q2066" s="155">
        <v>0</v>
      </c>
      <c r="R2066" s="155">
        <v>0</v>
      </c>
      <c r="S2066" s="156">
        <v>0</v>
      </c>
      <c r="T2066" s="156">
        <v>0</v>
      </c>
      <c r="U2066" s="156" t="s">
        <v>1964</v>
      </c>
      <c r="V2066" s="157">
        <v>0</v>
      </c>
      <c r="W2066" s="158">
        <v>13</v>
      </c>
      <c r="X2066" s="159">
        <v>1</v>
      </c>
      <c r="Y2066" s="160">
        <v>1</v>
      </c>
      <c r="Z2066" s="161">
        <f t="shared" si="548"/>
        <v>5.1404166666666669</v>
      </c>
      <c r="AA2066" s="155">
        <v>0</v>
      </c>
      <c r="AB2066" s="162" t="s">
        <v>80</v>
      </c>
      <c r="AC2066" s="163" t="s">
        <v>56</v>
      </c>
      <c r="AD2066" s="164" t="s">
        <v>56</v>
      </c>
      <c r="AE2066" s="163" t="s">
        <v>56</v>
      </c>
      <c r="AF2066" s="164">
        <f t="shared" si="549"/>
        <v>154.21250000000001</v>
      </c>
      <c r="AG2066" s="165">
        <f t="shared" si="550"/>
        <v>18505.5</v>
      </c>
      <c r="AH2066" s="166" t="s">
        <v>81</v>
      </c>
      <c r="AI2066" s="167"/>
      <c r="AJ2066" s="168"/>
      <c r="AK2066" s="169"/>
      <c r="AL2066" s="170"/>
      <c r="AM2066" s="171"/>
      <c r="AN2066" s="172"/>
      <c r="AO2066" s="173">
        <f t="shared" si="547"/>
        <v>0</v>
      </c>
      <c r="AP2066" s="174" t="s">
        <v>82</v>
      </c>
      <c r="AQ2066" s="175" t="str" cm="1">
        <f t="array" ref="AQ2066">_xlfn.IFS(OR($G2066="公衆街路灯A",$G2066="定額電灯"),$G2066&amp;AP2066,COUNTIF(G2066,"*従量電灯*"),G2066,1,"-")</f>
        <v>従量電灯</v>
      </c>
      <c r="AR2066" s="176" t="str" cm="1">
        <f t="array" ref="AR2066">_xlfn.IFS($AN2066=0,"-",OR($AH2066="対象外",$AH2066="-"),"-",OR($G2066="公衆街路灯A",$G2066="定額電灯"),_xlfn.XLOOKUP($AQ2066,削除禁止_電灯料金!$B:$B,削除禁止_電灯料金!$E:$E,0),1,"-")</f>
        <v>-</v>
      </c>
      <c r="AS2066" s="177" t="str" cm="1">
        <f t="array" ref="AS2066">_xlfn.IFS($AR2066="-","-",OR($G2066="公衆街路灯A",$G2066="定額電灯"),_xlfn.XLOOKUP(AQ2066,削除禁止_電灯料金!$B:$B,削除禁止_電灯料金!$D:$D,0),1,"-")</f>
        <v>-</v>
      </c>
      <c r="AT2066" s="176">
        <f>IFERROR(IF(OR($G2066="公衆街路灯A",$G2066="定額電灯"),"-",ROUND((_xlfn.XLOOKUP($AQ2066,削除禁止_電灯料金!$B:$B,削除禁止_電灯料金!$E:$E)*AM2066/1000*$K2066*$L2066/12),2)),"-")</f>
        <v>0</v>
      </c>
      <c r="AU2066" s="177">
        <f>IFERROR(IF(OR($G2066="公衆街路灯A",$G2066="定額電灯"),"-",ROUND((AM2066/1000*$K2066*$L2066/12)*_xlfn.XLOOKUP($A2066,削除禁止_電灯料金!K:K,削除禁止_電灯料金!M:M,"-"),2)),"-")</f>
        <v>0</v>
      </c>
      <c r="AV2066" s="178">
        <f>IFERROR(IF(OR($G2066="公衆街路灯A",$G2066="定額電灯"),ROUND((((AR2066+AS2066)*AN2066))*12*_xlfn.XLOOKUP($A2066,削除禁止_電灯料金!K:K,削除禁止_電灯料金!N:N),0),ROUND((AT2066+AU2066)*AN2066*12*_xlfn.XLOOKUP($A2066,削除禁止_電灯料金!K:K,削除禁止_電灯料金!N:N),0)),0)</f>
        <v>0</v>
      </c>
      <c r="AW2066" s="145"/>
    </row>
    <row r="2067" spans="1:49" ht="30" customHeight="1">
      <c r="A2067" s="1">
        <v>45</v>
      </c>
      <c r="B2067" s="319" t="s">
        <v>1949</v>
      </c>
      <c r="C2067" s="42"/>
      <c r="D2067" s="146" t="s">
        <v>1962</v>
      </c>
      <c r="E2067" s="147" t="s">
        <v>71</v>
      </c>
      <c r="F2067" s="148" t="s">
        <v>1965</v>
      </c>
      <c r="G2067" s="148" t="s">
        <v>73</v>
      </c>
      <c r="H2067" s="149"/>
      <c r="I2067" s="150"/>
      <c r="J2067" s="151"/>
      <c r="K2067" s="213">
        <v>13</v>
      </c>
      <c r="L2067" s="214">
        <v>365</v>
      </c>
      <c r="M2067" s="179" t="s">
        <v>1558</v>
      </c>
      <c r="N2067" s="119" t="s">
        <v>120</v>
      </c>
      <c r="O2067" s="120">
        <v>1</v>
      </c>
      <c r="P2067" s="155" t="s">
        <v>383</v>
      </c>
      <c r="Q2067" s="155">
        <v>0</v>
      </c>
      <c r="R2067" s="155">
        <v>0</v>
      </c>
      <c r="S2067" s="156">
        <v>0</v>
      </c>
      <c r="T2067" s="156">
        <v>0</v>
      </c>
      <c r="U2067" s="156" t="s">
        <v>1964</v>
      </c>
      <c r="V2067" s="157">
        <v>0</v>
      </c>
      <c r="W2067" s="158">
        <v>13</v>
      </c>
      <c r="X2067" s="159">
        <v>1</v>
      </c>
      <c r="Y2067" s="160">
        <v>1</v>
      </c>
      <c r="Z2067" s="161">
        <f t="shared" si="548"/>
        <v>5.1404166666666669</v>
      </c>
      <c r="AA2067" s="155">
        <v>0</v>
      </c>
      <c r="AB2067" s="162" t="s">
        <v>80</v>
      </c>
      <c r="AC2067" s="163" t="s">
        <v>56</v>
      </c>
      <c r="AD2067" s="164" t="s">
        <v>56</v>
      </c>
      <c r="AE2067" s="163" t="s">
        <v>56</v>
      </c>
      <c r="AF2067" s="164">
        <f t="shared" si="549"/>
        <v>154.21250000000001</v>
      </c>
      <c r="AG2067" s="165">
        <f t="shared" si="550"/>
        <v>18505.5</v>
      </c>
      <c r="AH2067" s="166" t="s">
        <v>81</v>
      </c>
      <c r="AI2067" s="167"/>
      <c r="AJ2067" s="168"/>
      <c r="AK2067" s="169"/>
      <c r="AL2067" s="170"/>
      <c r="AM2067" s="171"/>
      <c r="AN2067" s="172"/>
      <c r="AO2067" s="173">
        <f t="shared" si="547"/>
        <v>0</v>
      </c>
      <c r="AP2067" s="174" t="s">
        <v>82</v>
      </c>
      <c r="AQ2067" s="175" t="str" cm="1">
        <f t="array" ref="AQ2067">_xlfn.IFS(OR($G2067="公衆街路灯A",$G2067="定額電灯"),$G2067&amp;AP2067,COUNTIF(G2067,"*従量電灯*"),G2067,1,"-")</f>
        <v>従量電灯</v>
      </c>
      <c r="AR2067" s="176" t="str" cm="1">
        <f t="array" ref="AR2067">_xlfn.IFS($AN2067=0,"-",OR($AH2067="対象外",$AH2067="-"),"-",OR($G2067="公衆街路灯A",$G2067="定額電灯"),_xlfn.XLOOKUP($AQ2067,削除禁止_電灯料金!$B:$B,削除禁止_電灯料金!$E:$E,0),1,"-")</f>
        <v>-</v>
      </c>
      <c r="AS2067" s="177" t="str" cm="1">
        <f t="array" ref="AS2067">_xlfn.IFS($AR2067="-","-",OR($G2067="公衆街路灯A",$G2067="定額電灯"),_xlfn.XLOOKUP(AQ2067,削除禁止_電灯料金!$B:$B,削除禁止_電灯料金!$D:$D,0),1,"-")</f>
        <v>-</v>
      </c>
      <c r="AT2067" s="176">
        <f>IFERROR(IF(OR($G2067="公衆街路灯A",$G2067="定額電灯"),"-",ROUND((_xlfn.XLOOKUP($AQ2067,削除禁止_電灯料金!$B:$B,削除禁止_電灯料金!$E:$E)*AM2067/1000*$K2067*$L2067/12),2)),"-")</f>
        <v>0</v>
      </c>
      <c r="AU2067" s="177">
        <f>IFERROR(IF(OR($G2067="公衆街路灯A",$G2067="定額電灯"),"-",ROUND((AM2067/1000*$K2067*$L2067/12)*_xlfn.XLOOKUP($A2067,削除禁止_電灯料金!K:K,削除禁止_電灯料金!M:M,"-"),2)),"-")</f>
        <v>0</v>
      </c>
      <c r="AV2067" s="178">
        <f>IFERROR(IF(OR($G2067="公衆街路灯A",$G2067="定額電灯"),ROUND((((AR2067+AS2067)*AN2067))*12*_xlfn.XLOOKUP($A2067,削除禁止_電灯料金!K:K,削除禁止_電灯料金!N:N),0),ROUND((AT2067+AU2067)*AN2067*12*_xlfn.XLOOKUP($A2067,削除禁止_電灯料金!K:K,削除禁止_電灯料金!N:N),0)),0)</f>
        <v>0</v>
      </c>
      <c r="AW2067" s="145"/>
    </row>
    <row r="2068" spans="1:49" ht="30" customHeight="1">
      <c r="A2068" s="1">
        <v>45</v>
      </c>
      <c r="B2068" s="319" t="s">
        <v>1949</v>
      </c>
      <c r="C2068" s="42"/>
      <c r="D2068" s="146" t="s">
        <v>1962</v>
      </c>
      <c r="E2068" s="147" t="s">
        <v>71</v>
      </c>
      <c r="F2068" s="148" t="s">
        <v>1966</v>
      </c>
      <c r="G2068" s="148" t="s">
        <v>73</v>
      </c>
      <c r="H2068" s="149"/>
      <c r="I2068" s="150"/>
      <c r="J2068" s="151"/>
      <c r="K2068" s="213">
        <v>13</v>
      </c>
      <c r="L2068" s="214">
        <v>365</v>
      </c>
      <c r="M2068" s="179" t="s">
        <v>1558</v>
      </c>
      <c r="N2068" s="119" t="s">
        <v>120</v>
      </c>
      <c r="O2068" s="120">
        <v>1</v>
      </c>
      <c r="P2068" s="155" t="s">
        <v>383</v>
      </c>
      <c r="Q2068" s="155">
        <v>0</v>
      </c>
      <c r="R2068" s="155">
        <v>0</v>
      </c>
      <c r="S2068" s="156">
        <v>0</v>
      </c>
      <c r="T2068" s="156">
        <v>0</v>
      </c>
      <c r="U2068" s="156" t="s">
        <v>1964</v>
      </c>
      <c r="V2068" s="157">
        <v>0</v>
      </c>
      <c r="W2068" s="158">
        <v>13</v>
      </c>
      <c r="X2068" s="159">
        <v>1</v>
      </c>
      <c r="Y2068" s="160">
        <v>1</v>
      </c>
      <c r="Z2068" s="161">
        <f t="shared" si="548"/>
        <v>5.1404166666666669</v>
      </c>
      <c r="AA2068" s="155">
        <v>0</v>
      </c>
      <c r="AB2068" s="162" t="s">
        <v>80</v>
      </c>
      <c r="AC2068" s="163" t="s">
        <v>56</v>
      </c>
      <c r="AD2068" s="164" t="s">
        <v>56</v>
      </c>
      <c r="AE2068" s="163" t="s">
        <v>56</v>
      </c>
      <c r="AF2068" s="164">
        <f t="shared" si="549"/>
        <v>154.21250000000001</v>
      </c>
      <c r="AG2068" s="165">
        <f t="shared" si="550"/>
        <v>18505.5</v>
      </c>
      <c r="AH2068" s="166" t="s">
        <v>81</v>
      </c>
      <c r="AI2068" s="167"/>
      <c r="AJ2068" s="168"/>
      <c r="AK2068" s="169"/>
      <c r="AL2068" s="170"/>
      <c r="AM2068" s="171"/>
      <c r="AN2068" s="172"/>
      <c r="AO2068" s="173">
        <f t="shared" si="547"/>
        <v>0</v>
      </c>
      <c r="AP2068" s="174" t="s">
        <v>82</v>
      </c>
      <c r="AQ2068" s="175" t="str" cm="1">
        <f t="array" ref="AQ2068">_xlfn.IFS(OR($G2068="公衆街路灯A",$G2068="定額電灯"),$G2068&amp;AP2068,COUNTIF(G2068,"*従量電灯*"),G2068,1,"-")</f>
        <v>従量電灯</v>
      </c>
      <c r="AR2068" s="176" t="str" cm="1">
        <f t="array" ref="AR2068">_xlfn.IFS($AN2068=0,"-",OR($AH2068="対象外",$AH2068="-"),"-",OR($G2068="公衆街路灯A",$G2068="定額電灯"),_xlfn.XLOOKUP($AQ2068,削除禁止_電灯料金!$B:$B,削除禁止_電灯料金!$E:$E,0),1,"-")</f>
        <v>-</v>
      </c>
      <c r="AS2068" s="177" t="str" cm="1">
        <f t="array" ref="AS2068">_xlfn.IFS($AR2068="-","-",OR($G2068="公衆街路灯A",$G2068="定額電灯"),_xlfn.XLOOKUP(AQ2068,削除禁止_電灯料金!$B:$B,削除禁止_電灯料金!$D:$D,0),1,"-")</f>
        <v>-</v>
      </c>
      <c r="AT2068" s="176">
        <f>IFERROR(IF(OR($G2068="公衆街路灯A",$G2068="定額電灯"),"-",ROUND((_xlfn.XLOOKUP($AQ2068,削除禁止_電灯料金!$B:$B,削除禁止_電灯料金!$E:$E)*AM2068/1000*$K2068*$L2068/12),2)),"-")</f>
        <v>0</v>
      </c>
      <c r="AU2068" s="177">
        <f>IFERROR(IF(OR($G2068="公衆街路灯A",$G2068="定額電灯"),"-",ROUND((AM2068/1000*$K2068*$L2068/12)*_xlfn.XLOOKUP($A2068,削除禁止_電灯料金!K:K,削除禁止_電灯料金!M:M,"-"),2)),"-")</f>
        <v>0</v>
      </c>
      <c r="AV2068" s="178">
        <f>IFERROR(IF(OR($G2068="公衆街路灯A",$G2068="定額電灯"),ROUND((((AR2068+AS2068)*AN2068))*12*_xlfn.XLOOKUP($A2068,削除禁止_電灯料金!K:K,削除禁止_電灯料金!N:N),0),ROUND((AT2068+AU2068)*AN2068*12*_xlfn.XLOOKUP($A2068,削除禁止_電灯料金!K:K,削除禁止_電灯料金!N:N),0)),0)</f>
        <v>0</v>
      </c>
      <c r="AW2068" s="145"/>
    </row>
    <row r="2069" spans="1:49" ht="30" customHeight="1">
      <c r="A2069" s="1">
        <v>45</v>
      </c>
      <c r="B2069" s="319" t="s">
        <v>1949</v>
      </c>
      <c r="C2069" s="42"/>
      <c r="D2069" s="146" t="s">
        <v>1962</v>
      </c>
      <c r="E2069" s="147" t="s">
        <v>71</v>
      </c>
      <c r="F2069" s="148" t="s">
        <v>1967</v>
      </c>
      <c r="G2069" s="148" t="s">
        <v>73</v>
      </c>
      <c r="H2069" s="149"/>
      <c r="I2069" s="150"/>
      <c r="J2069" s="151"/>
      <c r="K2069" s="213">
        <v>13</v>
      </c>
      <c r="L2069" s="214">
        <v>365</v>
      </c>
      <c r="M2069" s="179" t="s">
        <v>1558</v>
      </c>
      <c r="N2069" s="119" t="s">
        <v>120</v>
      </c>
      <c r="O2069" s="120">
        <v>1</v>
      </c>
      <c r="P2069" s="155" t="s">
        <v>383</v>
      </c>
      <c r="Q2069" s="155">
        <v>0</v>
      </c>
      <c r="R2069" s="155">
        <v>0</v>
      </c>
      <c r="S2069" s="156">
        <v>0</v>
      </c>
      <c r="T2069" s="156">
        <v>0</v>
      </c>
      <c r="U2069" s="156" t="s">
        <v>1964</v>
      </c>
      <c r="V2069" s="157">
        <v>0</v>
      </c>
      <c r="W2069" s="158">
        <v>13</v>
      </c>
      <c r="X2069" s="159">
        <v>1</v>
      </c>
      <c r="Y2069" s="160">
        <v>1</v>
      </c>
      <c r="Z2069" s="161">
        <f t="shared" si="548"/>
        <v>5.1404166666666669</v>
      </c>
      <c r="AA2069" s="155">
        <v>0</v>
      </c>
      <c r="AB2069" s="162" t="s">
        <v>80</v>
      </c>
      <c r="AC2069" s="163" t="s">
        <v>56</v>
      </c>
      <c r="AD2069" s="164" t="s">
        <v>56</v>
      </c>
      <c r="AE2069" s="163" t="s">
        <v>56</v>
      </c>
      <c r="AF2069" s="164">
        <f t="shared" si="549"/>
        <v>154.21250000000001</v>
      </c>
      <c r="AG2069" s="165">
        <f t="shared" si="550"/>
        <v>18505.5</v>
      </c>
      <c r="AH2069" s="166" t="s">
        <v>81</v>
      </c>
      <c r="AI2069" s="167"/>
      <c r="AJ2069" s="168"/>
      <c r="AK2069" s="169"/>
      <c r="AL2069" s="170"/>
      <c r="AM2069" s="171"/>
      <c r="AN2069" s="172"/>
      <c r="AO2069" s="173">
        <f t="shared" si="547"/>
        <v>0</v>
      </c>
      <c r="AP2069" s="174" t="s">
        <v>82</v>
      </c>
      <c r="AQ2069" s="175" t="str" cm="1">
        <f t="array" ref="AQ2069">_xlfn.IFS(OR($G2069="公衆街路灯A",$G2069="定額電灯"),$G2069&amp;AP2069,COUNTIF(G2069,"*従量電灯*"),G2069,1,"-")</f>
        <v>従量電灯</v>
      </c>
      <c r="AR2069" s="176" t="str" cm="1">
        <f t="array" ref="AR2069">_xlfn.IFS($AN2069=0,"-",OR($AH2069="対象外",$AH2069="-"),"-",OR($G2069="公衆街路灯A",$G2069="定額電灯"),_xlfn.XLOOKUP($AQ2069,削除禁止_電灯料金!$B:$B,削除禁止_電灯料金!$E:$E,0),1,"-")</f>
        <v>-</v>
      </c>
      <c r="AS2069" s="177" t="str" cm="1">
        <f t="array" ref="AS2069">_xlfn.IFS($AR2069="-","-",OR($G2069="公衆街路灯A",$G2069="定額電灯"),_xlfn.XLOOKUP(AQ2069,削除禁止_電灯料金!$B:$B,削除禁止_電灯料金!$D:$D,0),1,"-")</f>
        <v>-</v>
      </c>
      <c r="AT2069" s="176">
        <f>IFERROR(IF(OR($G2069="公衆街路灯A",$G2069="定額電灯"),"-",ROUND((_xlfn.XLOOKUP($AQ2069,削除禁止_電灯料金!$B:$B,削除禁止_電灯料金!$E:$E)*AM2069/1000*$K2069*$L2069/12),2)),"-")</f>
        <v>0</v>
      </c>
      <c r="AU2069" s="177">
        <f>IFERROR(IF(OR($G2069="公衆街路灯A",$G2069="定額電灯"),"-",ROUND((AM2069/1000*$K2069*$L2069/12)*_xlfn.XLOOKUP($A2069,削除禁止_電灯料金!K:K,削除禁止_電灯料金!M:M,"-"),2)),"-")</f>
        <v>0</v>
      </c>
      <c r="AV2069" s="178">
        <f>IFERROR(IF(OR($G2069="公衆街路灯A",$G2069="定額電灯"),ROUND((((AR2069+AS2069)*AN2069))*12*_xlfn.XLOOKUP($A2069,削除禁止_電灯料金!K:K,削除禁止_電灯料金!N:N),0),ROUND((AT2069+AU2069)*AN2069*12*_xlfn.XLOOKUP($A2069,削除禁止_電灯料金!K:K,削除禁止_電灯料金!N:N),0)),0)</f>
        <v>0</v>
      </c>
      <c r="AW2069" s="145"/>
    </row>
    <row r="2070" spans="1:49" ht="30" customHeight="1">
      <c r="A2070" s="1">
        <v>45</v>
      </c>
      <c r="B2070" s="319" t="s">
        <v>1949</v>
      </c>
      <c r="C2070" s="42"/>
      <c r="D2070" s="146" t="s">
        <v>1962</v>
      </c>
      <c r="E2070" s="147" t="s">
        <v>71</v>
      </c>
      <c r="F2070" s="148" t="s">
        <v>1968</v>
      </c>
      <c r="G2070" s="148" t="s">
        <v>73</v>
      </c>
      <c r="H2070" s="149"/>
      <c r="I2070" s="150"/>
      <c r="J2070" s="151"/>
      <c r="K2070" s="213">
        <v>13</v>
      </c>
      <c r="L2070" s="214">
        <v>365</v>
      </c>
      <c r="M2070" s="179" t="s">
        <v>1558</v>
      </c>
      <c r="N2070" s="119" t="s">
        <v>120</v>
      </c>
      <c r="O2070" s="120">
        <v>1</v>
      </c>
      <c r="P2070" s="155" t="s">
        <v>383</v>
      </c>
      <c r="Q2070" s="155">
        <v>0</v>
      </c>
      <c r="R2070" s="155">
        <v>0</v>
      </c>
      <c r="S2070" s="156">
        <v>0</v>
      </c>
      <c r="T2070" s="156">
        <v>0</v>
      </c>
      <c r="U2070" s="156" t="s">
        <v>1964</v>
      </c>
      <c r="V2070" s="157">
        <v>0</v>
      </c>
      <c r="W2070" s="158">
        <v>13</v>
      </c>
      <c r="X2070" s="159">
        <v>1</v>
      </c>
      <c r="Y2070" s="160">
        <v>1</v>
      </c>
      <c r="Z2070" s="161">
        <f t="shared" si="548"/>
        <v>5.1404166666666669</v>
      </c>
      <c r="AA2070" s="155">
        <v>0</v>
      </c>
      <c r="AB2070" s="162" t="s">
        <v>80</v>
      </c>
      <c r="AC2070" s="163" t="s">
        <v>56</v>
      </c>
      <c r="AD2070" s="164" t="s">
        <v>56</v>
      </c>
      <c r="AE2070" s="163" t="s">
        <v>56</v>
      </c>
      <c r="AF2070" s="164">
        <f t="shared" si="549"/>
        <v>154.21250000000001</v>
      </c>
      <c r="AG2070" s="165">
        <f t="shared" si="550"/>
        <v>18505.5</v>
      </c>
      <c r="AH2070" s="166" t="s">
        <v>81</v>
      </c>
      <c r="AI2070" s="167"/>
      <c r="AJ2070" s="168"/>
      <c r="AK2070" s="169"/>
      <c r="AL2070" s="170"/>
      <c r="AM2070" s="171"/>
      <c r="AN2070" s="172"/>
      <c r="AO2070" s="173">
        <f t="shared" si="547"/>
        <v>0</v>
      </c>
      <c r="AP2070" s="174" t="s">
        <v>82</v>
      </c>
      <c r="AQ2070" s="175" t="str" cm="1">
        <f t="array" ref="AQ2070">_xlfn.IFS(OR($G2070="公衆街路灯A",$G2070="定額電灯"),$G2070&amp;AP2070,COUNTIF(G2070,"*従量電灯*"),G2070,1,"-")</f>
        <v>従量電灯</v>
      </c>
      <c r="AR2070" s="176" t="str" cm="1">
        <f t="array" ref="AR2070">_xlfn.IFS($AN2070=0,"-",OR($AH2070="対象外",$AH2070="-"),"-",OR($G2070="公衆街路灯A",$G2070="定額電灯"),_xlfn.XLOOKUP($AQ2070,削除禁止_電灯料金!$B:$B,削除禁止_電灯料金!$E:$E,0),1,"-")</f>
        <v>-</v>
      </c>
      <c r="AS2070" s="177" t="str" cm="1">
        <f t="array" ref="AS2070">_xlfn.IFS($AR2070="-","-",OR($G2070="公衆街路灯A",$G2070="定額電灯"),_xlfn.XLOOKUP(AQ2070,削除禁止_電灯料金!$B:$B,削除禁止_電灯料金!$D:$D,0),1,"-")</f>
        <v>-</v>
      </c>
      <c r="AT2070" s="176">
        <f>IFERROR(IF(OR($G2070="公衆街路灯A",$G2070="定額電灯"),"-",ROUND((_xlfn.XLOOKUP($AQ2070,削除禁止_電灯料金!$B:$B,削除禁止_電灯料金!$E:$E)*AM2070/1000*$K2070*$L2070/12),2)),"-")</f>
        <v>0</v>
      </c>
      <c r="AU2070" s="177">
        <f>IFERROR(IF(OR($G2070="公衆街路灯A",$G2070="定額電灯"),"-",ROUND((AM2070/1000*$K2070*$L2070/12)*_xlfn.XLOOKUP($A2070,削除禁止_電灯料金!K:K,削除禁止_電灯料金!M:M,"-"),2)),"-")</f>
        <v>0</v>
      </c>
      <c r="AV2070" s="178">
        <f>IFERROR(IF(OR($G2070="公衆街路灯A",$G2070="定額電灯"),ROUND((((AR2070+AS2070)*AN2070))*12*_xlfn.XLOOKUP($A2070,削除禁止_電灯料金!K:K,削除禁止_電灯料金!N:N),0),ROUND((AT2070+AU2070)*AN2070*12*_xlfn.XLOOKUP($A2070,削除禁止_電灯料金!K:K,削除禁止_電灯料金!N:N),0)),0)</f>
        <v>0</v>
      </c>
      <c r="AW2070" s="145"/>
    </row>
    <row r="2071" spans="1:49" ht="30" customHeight="1">
      <c r="A2071" s="1">
        <v>45</v>
      </c>
      <c r="B2071" s="319" t="s">
        <v>1949</v>
      </c>
      <c r="C2071" s="42"/>
      <c r="D2071" s="146" t="s">
        <v>1962</v>
      </c>
      <c r="E2071" s="147" t="s">
        <v>71</v>
      </c>
      <c r="F2071" s="148" t="s">
        <v>1969</v>
      </c>
      <c r="G2071" s="148" t="s">
        <v>73</v>
      </c>
      <c r="H2071" s="149"/>
      <c r="I2071" s="150"/>
      <c r="J2071" s="151"/>
      <c r="K2071" s="213">
        <v>13</v>
      </c>
      <c r="L2071" s="214">
        <v>365</v>
      </c>
      <c r="M2071" s="179" t="s">
        <v>1558</v>
      </c>
      <c r="N2071" s="119" t="s">
        <v>120</v>
      </c>
      <c r="O2071" s="120">
        <v>1</v>
      </c>
      <c r="P2071" s="155" t="s">
        <v>383</v>
      </c>
      <c r="Q2071" s="155">
        <v>0</v>
      </c>
      <c r="R2071" s="155">
        <v>0</v>
      </c>
      <c r="S2071" s="156">
        <v>0</v>
      </c>
      <c r="T2071" s="156">
        <v>0</v>
      </c>
      <c r="U2071" s="156" t="s">
        <v>1964</v>
      </c>
      <c r="V2071" s="157">
        <v>0</v>
      </c>
      <c r="W2071" s="158">
        <v>13</v>
      </c>
      <c r="X2071" s="159">
        <v>1</v>
      </c>
      <c r="Y2071" s="160">
        <v>1</v>
      </c>
      <c r="Z2071" s="161">
        <f t="shared" si="548"/>
        <v>5.1404166666666669</v>
      </c>
      <c r="AA2071" s="155">
        <v>0</v>
      </c>
      <c r="AB2071" s="162" t="s">
        <v>80</v>
      </c>
      <c r="AC2071" s="163" t="s">
        <v>56</v>
      </c>
      <c r="AD2071" s="164" t="s">
        <v>56</v>
      </c>
      <c r="AE2071" s="163" t="s">
        <v>56</v>
      </c>
      <c r="AF2071" s="164">
        <f t="shared" si="549"/>
        <v>154.21250000000001</v>
      </c>
      <c r="AG2071" s="165">
        <f t="shared" si="550"/>
        <v>18505.5</v>
      </c>
      <c r="AH2071" s="166" t="s">
        <v>81</v>
      </c>
      <c r="AI2071" s="167"/>
      <c r="AJ2071" s="168"/>
      <c r="AK2071" s="169"/>
      <c r="AL2071" s="170"/>
      <c r="AM2071" s="171"/>
      <c r="AN2071" s="172"/>
      <c r="AO2071" s="173">
        <f t="shared" si="547"/>
        <v>0</v>
      </c>
      <c r="AP2071" s="174" t="s">
        <v>82</v>
      </c>
      <c r="AQ2071" s="175" t="str" cm="1">
        <f t="array" ref="AQ2071">_xlfn.IFS(OR($G2071="公衆街路灯A",$G2071="定額電灯"),$G2071&amp;AP2071,COUNTIF(G2071,"*従量電灯*"),G2071,1,"-")</f>
        <v>従量電灯</v>
      </c>
      <c r="AR2071" s="176" t="str" cm="1">
        <f t="array" ref="AR2071">_xlfn.IFS($AN2071=0,"-",OR($AH2071="対象外",$AH2071="-"),"-",OR($G2071="公衆街路灯A",$G2071="定額電灯"),_xlfn.XLOOKUP($AQ2071,削除禁止_電灯料金!$B:$B,削除禁止_電灯料金!$E:$E,0),1,"-")</f>
        <v>-</v>
      </c>
      <c r="AS2071" s="177" t="str" cm="1">
        <f t="array" ref="AS2071">_xlfn.IFS($AR2071="-","-",OR($G2071="公衆街路灯A",$G2071="定額電灯"),_xlfn.XLOOKUP(AQ2071,削除禁止_電灯料金!$B:$B,削除禁止_電灯料金!$D:$D,0),1,"-")</f>
        <v>-</v>
      </c>
      <c r="AT2071" s="176">
        <f>IFERROR(IF(OR($G2071="公衆街路灯A",$G2071="定額電灯"),"-",ROUND((_xlfn.XLOOKUP($AQ2071,削除禁止_電灯料金!$B:$B,削除禁止_電灯料金!$E:$E)*AM2071/1000*$K2071*$L2071/12),2)),"-")</f>
        <v>0</v>
      </c>
      <c r="AU2071" s="177">
        <f>IFERROR(IF(OR($G2071="公衆街路灯A",$G2071="定額電灯"),"-",ROUND((AM2071/1000*$K2071*$L2071/12)*_xlfn.XLOOKUP($A2071,削除禁止_電灯料金!K:K,削除禁止_電灯料金!M:M,"-"),2)),"-")</f>
        <v>0</v>
      </c>
      <c r="AV2071" s="178">
        <f>IFERROR(IF(OR($G2071="公衆街路灯A",$G2071="定額電灯"),ROUND((((AR2071+AS2071)*AN2071))*12*_xlfn.XLOOKUP($A2071,削除禁止_電灯料金!K:K,削除禁止_電灯料金!N:N),0),ROUND((AT2071+AU2071)*AN2071*12*_xlfn.XLOOKUP($A2071,削除禁止_電灯料金!K:K,削除禁止_電灯料金!N:N),0)),0)</f>
        <v>0</v>
      </c>
      <c r="AW2071" s="145"/>
    </row>
    <row r="2072" spans="1:49" ht="30" customHeight="1">
      <c r="A2072" s="1">
        <v>45</v>
      </c>
      <c r="B2072" s="319" t="s">
        <v>1949</v>
      </c>
      <c r="C2072" s="42"/>
      <c r="D2072" s="146" t="s">
        <v>1910</v>
      </c>
      <c r="E2072" s="147" t="s">
        <v>1715</v>
      </c>
      <c r="F2072" s="148" t="s">
        <v>1970</v>
      </c>
      <c r="G2072" s="148" t="s">
        <v>1681</v>
      </c>
      <c r="H2072" s="149"/>
      <c r="I2072" s="150"/>
      <c r="J2072" s="151" t="s">
        <v>213</v>
      </c>
      <c r="K2072" s="213">
        <v>13</v>
      </c>
      <c r="L2072" s="214">
        <v>365</v>
      </c>
      <c r="M2072" s="179" t="s">
        <v>1597</v>
      </c>
      <c r="N2072" s="119" t="s">
        <v>615</v>
      </c>
      <c r="O2072" s="120">
        <v>1</v>
      </c>
      <c r="P2072" s="155" t="s">
        <v>383</v>
      </c>
      <c r="Q2072" s="155">
        <v>0</v>
      </c>
      <c r="R2072" s="155">
        <v>0</v>
      </c>
      <c r="S2072" s="156">
        <v>0</v>
      </c>
      <c r="T2072" s="156" t="s">
        <v>763</v>
      </c>
      <c r="U2072" s="156" t="s">
        <v>442</v>
      </c>
      <c r="V2072" s="157">
        <v>0</v>
      </c>
      <c r="W2072" s="158">
        <v>13</v>
      </c>
      <c r="X2072" s="159">
        <v>1</v>
      </c>
      <c r="Y2072" s="160">
        <v>1</v>
      </c>
      <c r="Z2072" s="161">
        <v>5.140416666666666</v>
      </c>
      <c r="AA2072" s="155" t="s">
        <v>1793</v>
      </c>
      <c r="AB2072" s="162" t="s">
        <v>1794</v>
      </c>
      <c r="AC2072" s="163">
        <v>30.92</v>
      </c>
      <c r="AD2072" s="164">
        <v>103.19</v>
      </c>
      <c r="AE2072" s="163" t="s">
        <v>56</v>
      </c>
      <c r="AF2072" s="164" t="s">
        <v>56</v>
      </c>
      <c r="AG2072" s="165">
        <f>(AC2072+AD2072)*120</f>
        <v>16093.2</v>
      </c>
      <c r="AH2072" s="166" t="s">
        <v>81</v>
      </c>
      <c r="AI2072" s="167"/>
      <c r="AJ2072" s="168"/>
      <c r="AK2072" s="169"/>
      <c r="AL2072" s="170"/>
      <c r="AM2072" s="171"/>
      <c r="AN2072" s="172"/>
      <c r="AO2072" s="173">
        <f t="shared" si="547"/>
        <v>0</v>
      </c>
      <c r="AP2072" s="174" t="s">
        <v>1685</v>
      </c>
      <c r="AQ2072" s="175" t="str" cm="1">
        <f t="array" ref="AQ2072">_xlfn.IFS(OR($G2072="公衆街路灯A",$G2072="定額電灯"),$G2072&amp;AP2072,COUNTIF(G2072,"*従量電灯*"),G2072,1,"-")</f>
        <v>公衆街路灯Aﾌﾟﾙﾀﾞｳﾝ選択</v>
      </c>
      <c r="AR2072" s="176" t="str" cm="1">
        <f t="array" ref="AR2072">_xlfn.IFS($AN2072=0,"-",OR($AH2072="対象外",$AH2072="-"),"-",OR($G2072="公衆街路灯A",$G2072="定額電灯"),_xlfn.XLOOKUP($AQ2072,削除禁止_電灯料金!$B:$B,削除禁止_電灯料金!$E:$E,0),1,"-")</f>
        <v>-</v>
      </c>
      <c r="AS2072" s="177" t="str" cm="1">
        <f t="array" ref="AS2072">_xlfn.IFS($AR2072="-","-",OR($G2072="公衆街路灯A",$G2072="定額電灯"),_xlfn.XLOOKUP(AQ2072,削除禁止_電灯料金!$B:$B,削除禁止_電灯料金!$D:$D,0),1,"-")</f>
        <v>-</v>
      </c>
      <c r="AT2072" s="176" t="str">
        <f>IFERROR(IF(OR($G2072="公衆街路灯A",$G2072="定額電灯"),"-",ROUND((_xlfn.XLOOKUP($AQ2072,削除禁止_電灯料金!$B:$B,削除禁止_電灯料金!$E:$E)*AM2072/1000*$K2072*$L2072/12),2)),"-")</f>
        <v>-</v>
      </c>
      <c r="AU2072" s="177" t="str">
        <f>IFERROR(IF(OR($G2072="公衆街路灯A",$G2072="定額電灯"),"-",ROUND((AM2072/1000*$K2072*$L2072/12)*_xlfn.XLOOKUP($A2072,削除禁止_電灯料金!K:K,削除禁止_電灯料金!M:M,"-"),2)),"-")</f>
        <v>-</v>
      </c>
      <c r="AV2072" s="178">
        <f>IFERROR(IF(OR($G2072="公衆街路灯A",$G2072="定額電灯"),ROUND((((AR2072+AS2072)*AN2072))*12*_xlfn.XLOOKUP($A2072,削除禁止_電灯料金!K:K,削除禁止_電灯料金!N:N),0),ROUND((AT2072+AU2072)*AN2072*12*_xlfn.XLOOKUP($A2072,削除禁止_電灯料金!K:K,削除禁止_電灯料金!N:N),0)),0)</f>
        <v>0</v>
      </c>
      <c r="AW2072" s="145"/>
    </row>
    <row r="2073" spans="1:49" ht="30" customHeight="1">
      <c r="A2073" s="1">
        <v>45</v>
      </c>
      <c r="B2073" s="319" t="s">
        <v>1949</v>
      </c>
      <c r="C2073" s="42"/>
      <c r="D2073" s="146"/>
      <c r="E2073" s="147" t="s">
        <v>219</v>
      </c>
      <c r="F2073" s="148" t="s">
        <v>219</v>
      </c>
      <c r="G2073" s="148"/>
      <c r="H2073" s="149"/>
      <c r="I2073" s="150"/>
      <c r="J2073" s="151"/>
      <c r="K2073" s="213"/>
      <c r="L2073" s="214"/>
      <c r="M2073" s="179" t="s">
        <v>82</v>
      </c>
      <c r="N2073" s="119">
        <v>0</v>
      </c>
      <c r="O2073" s="120">
        <v>0</v>
      </c>
      <c r="P2073" s="155" t="s">
        <v>56</v>
      </c>
      <c r="Q2073" s="155">
        <v>0</v>
      </c>
      <c r="R2073" s="155">
        <v>0</v>
      </c>
      <c r="S2073" s="156">
        <v>0</v>
      </c>
      <c r="T2073" s="156">
        <v>0</v>
      </c>
      <c r="U2073" s="156">
        <v>0</v>
      </c>
      <c r="V2073" s="157">
        <v>0</v>
      </c>
      <c r="W2073" s="158">
        <v>0</v>
      </c>
      <c r="X2073" s="159"/>
      <c r="Y2073" s="160">
        <v>0</v>
      </c>
      <c r="Z2073" s="161">
        <v>0</v>
      </c>
      <c r="AA2073" s="155">
        <v>0</v>
      </c>
      <c r="AB2073" s="162" t="s">
        <v>56</v>
      </c>
      <c r="AC2073" s="163" t="s">
        <v>56</v>
      </c>
      <c r="AD2073" s="164" t="s">
        <v>56</v>
      </c>
      <c r="AE2073" s="163" t="s">
        <v>56</v>
      </c>
      <c r="AF2073" s="164" t="s">
        <v>56</v>
      </c>
      <c r="AG2073" s="165">
        <v>0</v>
      </c>
      <c r="AH2073" s="166" t="s">
        <v>56</v>
      </c>
      <c r="AI2073" s="167"/>
      <c r="AJ2073" s="168"/>
      <c r="AK2073" s="169"/>
      <c r="AL2073" s="170"/>
      <c r="AM2073" s="171"/>
      <c r="AN2073" s="172"/>
      <c r="AO2073" s="173">
        <f t="shared" si="547"/>
        <v>0</v>
      </c>
      <c r="AP2073" s="174" t="s">
        <v>82</v>
      </c>
      <c r="AQ2073" s="175" t="str" cm="1">
        <f t="array" ref="AQ2073">_xlfn.IFS(OR($G2073="公衆街路灯A",$G2073="定額電灯"),$G2073&amp;AP2073,COUNTIF(G2073,"*従量電灯*"),G2073,1,"-")</f>
        <v>-</v>
      </c>
      <c r="AR2073" s="176" t="str" cm="1">
        <f t="array" ref="AR2073">_xlfn.IFS($AN2073=0,"-",OR($AH2073="対象外",$AH2073="-"),"-",OR($G2073="公衆街路灯A",$G2073="定額電灯"),_xlfn.XLOOKUP($AQ2073,削除禁止_電灯料金!$B:$B,削除禁止_電灯料金!$E:$E,0),1,"-")</f>
        <v>-</v>
      </c>
      <c r="AS2073" s="177" t="str" cm="1">
        <f t="array" ref="AS2073">_xlfn.IFS($AR2073="-","-",OR($G2073="公衆街路灯A",$G2073="定額電灯"),_xlfn.XLOOKUP(AQ2073,削除禁止_電灯料金!$B:$B,削除禁止_電灯料金!$D:$D,0),1,"-")</f>
        <v>-</v>
      </c>
      <c r="AT2073" s="176" t="str">
        <f>IFERROR(IF(OR($G2073="公衆街路灯A",$G2073="定額電灯"),"-",ROUND((_xlfn.XLOOKUP($AQ2073,削除禁止_電灯料金!$B:$B,削除禁止_電灯料金!$E:$E)*AM2073/1000*$K2073*$L2073/12),2)),"-")</f>
        <v>-</v>
      </c>
      <c r="AU2073" s="177">
        <f>IFERROR(IF(OR($G2073="公衆街路灯A",$G2073="定額電灯"),"-",ROUND((AM2073/1000*$K2073*$L2073/12)*_xlfn.XLOOKUP($A2073,削除禁止_電灯料金!K:K,削除禁止_電灯料金!M:M,"-"),2)),"-")</f>
        <v>0</v>
      </c>
      <c r="AV2073" s="178">
        <f>IFERROR(IF(OR($G2073="公衆街路灯A",$G2073="定額電灯"),ROUND((((AR2073+AS2073)*AN2073))*12*_xlfn.XLOOKUP($A2073,削除禁止_電灯料金!K:K,削除禁止_電灯料金!N:N),0),ROUND((AT2073+AU2073)*AN2073*12*_xlfn.XLOOKUP($A2073,削除禁止_電灯料金!K:K,削除禁止_電灯料金!N:N),0)),0)</f>
        <v>0</v>
      </c>
      <c r="AW2073" s="145"/>
    </row>
    <row r="2074" spans="1:49" ht="30" customHeight="1">
      <c r="A2074" s="1">
        <v>45</v>
      </c>
      <c r="B2074" s="319" t="s">
        <v>1949</v>
      </c>
      <c r="C2074" s="42"/>
      <c r="D2074" s="146"/>
      <c r="E2074" s="147" t="s">
        <v>219</v>
      </c>
      <c r="F2074" s="148" t="s">
        <v>219</v>
      </c>
      <c r="G2074" s="148"/>
      <c r="H2074" s="149"/>
      <c r="I2074" s="150"/>
      <c r="J2074" s="151"/>
      <c r="K2074" s="213"/>
      <c r="L2074" s="214"/>
      <c r="M2074" s="179" t="s">
        <v>82</v>
      </c>
      <c r="N2074" s="119">
        <v>0</v>
      </c>
      <c r="O2074" s="120">
        <v>0</v>
      </c>
      <c r="P2074" s="155" t="s">
        <v>56</v>
      </c>
      <c r="Q2074" s="155">
        <v>0</v>
      </c>
      <c r="R2074" s="155">
        <v>0</v>
      </c>
      <c r="S2074" s="156">
        <v>0</v>
      </c>
      <c r="T2074" s="156">
        <v>0</v>
      </c>
      <c r="U2074" s="156">
        <v>0</v>
      </c>
      <c r="V2074" s="157">
        <v>0</v>
      </c>
      <c r="W2074" s="158">
        <v>0</v>
      </c>
      <c r="X2074" s="159"/>
      <c r="Y2074" s="160">
        <v>0</v>
      </c>
      <c r="Z2074" s="161">
        <v>0</v>
      </c>
      <c r="AA2074" s="155">
        <v>0</v>
      </c>
      <c r="AB2074" s="162" t="s">
        <v>56</v>
      </c>
      <c r="AC2074" s="163" t="s">
        <v>56</v>
      </c>
      <c r="AD2074" s="164" t="s">
        <v>56</v>
      </c>
      <c r="AE2074" s="163" t="s">
        <v>56</v>
      </c>
      <c r="AF2074" s="164" t="s">
        <v>56</v>
      </c>
      <c r="AG2074" s="165">
        <v>0</v>
      </c>
      <c r="AH2074" s="166" t="s">
        <v>56</v>
      </c>
      <c r="AI2074" s="167"/>
      <c r="AJ2074" s="168"/>
      <c r="AK2074" s="169"/>
      <c r="AL2074" s="170"/>
      <c r="AM2074" s="171"/>
      <c r="AN2074" s="172"/>
      <c r="AO2074" s="173">
        <f t="shared" si="547"/>
        <v>0</v>
      </c>
      <c r="AP2074" s="174" t="s">
        <v>82</v>
      </c>
      <c r="AQ2074" s="175" t="str" cm="1">
        <f t="array" ref="AQ2074">_xlfn.IFS(OR($G2074="公衆街路灯A",$G2074="定額電灯"),$G2074&amp;AP2074,COUNTIF(G2074,"*従量電灯*"),G2074,1,"-")</f>
        <v>-</v>
      </c>
      <c r="AR2074" s="176" t="str" cm="1">
        <f t="array" ref="AR2074">_xlfn.IFS($AN2074=0,"-",OR($AH2074="対象外",$AH2074="-"),"-",OR($G2074="公衆街路灯A",$G2074="定額電灯"),_xlfn.XLOOKUP($AQ2074,削除禁止_電灯料金!$B:$B,削除禁止_電灯料金!$E:$E,0),1,"-")</f>
        <v>-</v>
      </c>
      <c r="AS2074" s="177" t="str" cm="1">
        <f t="array" ref="AS2074">_xlfn.IFS($AR2074="-","-",OR($G2074="公衆街路灯A",$G2074="定額電灯"),_xlfn.XLOOKUP(AQ2074,削除禁止_電灯料金!$B:$B,削除禁止_電灯料金!$D:$D,0),1,"-")</f>
        <v>-</v>
      </c>
      <c r="AT2074" s="176" t="str">
        <f>IFERROR(IF(OR($G2074="公衆街路灯A",$G2074="定額電灯"),"-",ROUND((_xlfn.XLOOKUP($AQ2074,削除禁止_電灯料金!$B:$B,削除禁止_電灯料金!$E:$E)*AM2074/1000*$K2074*$L2074/12),2)),"-")</f>
        <v>-</v>
      </c>
      <c r="AU2074" s="177">
        <f>IFERROR(IF(OR($G2074="公衆街路灯A",$G2074="定額電灯"),"-",ROUND((AM2074/1000*$K2074*$L2074/12)*_xlfn.XLOOKUP($A2074,削除禁止_電灯料金!K:K,削除禁止_電灯料金!M:M,"-"),2)),"-")</f>
        <v>0</v>
      </c>
      <c r="AV2074" s="178">
        <f>IFERROR(IF(OR($G2074="公衆街路灯A",$G2074="定額電灯"),ROUND((((AR2074+AS2074)*AN2074))*12*_xlfn.XLOOKUP($A2074,削除禁止_電灯料金!K:K,削除禁止_電灯料金!N:N),0),ROUND((AT2074+AU2074)*AN2074*12*_xlfn.XLOOKUP($A2074,削除禁止_電灯料金!K:K,削除禁止_電灯料金!N:N),0)),0)</f>
        <v>0</v>
      </c>
      <c r="AW2074" s="145"/>
    </row>
    <row r="2075" spans="1:49" ht="30" customHeight="1" thickBot="1">
      <c r="A2075" s="1">
        <v>45</v>
      </c>
      <c r="B2075" s="319" t="s">
        <v>1949</v>
      </c>
      <c r="C2075" s="42"/>
      <c r="D2075" s="215"/>
      <c r="E2075" s="216" t="s">
        <v>219</v>
      </c>
      <c r="F2075" s="217" t="s">
        <v>219</v>
      </c>
      <c r="G2075" s="216"/>
      <c r="H2075" s="216"/>
      <c r="I2075" s="218"/>
      <c r="J2075" s="219"/>
      <c r="K2075" s="220"/>
      <c r="L2075" s="221"/>
      <c r="M2075" s="222" t="s">
        <v>82</v>
      </c>
      <c r="N2075" s="223">
        <v>0</v>
      </c>
      <c r="O2075" s="224">
        <v>0</v>
      </c>
      <c r="P2075" s="225" t="s">
        <v>56</v>
      </c>
      <c r="Q2075" s="225">
        <v>0</v>
      </c>
      <c r="R2075" s="225">
        <v>0</v>
      </c>
      <c r="S2075" s="226">
        <v>0</v>
      </c>
      <c r="T2075" s="226">
        <v>0</v>
      </c>
      <c r="U2075" s="226">
        <v>0</v>
      </c>
      <c r="V2075" s="227">
        <v>0</v>
      </c>
      <c r="W2075" s="228">
        <v>0</v>
      </c>
      <c r="X2075" s="229"/>
      <c r="Y2075" s="410">
        <v>0</v>
      </c>
      <c r="Z2075" s="230">
        <v>0</v>
      </c>
      <c r="AA2075" s="225">
        <v>0</v>
      </c>
      <c r="AB2075" s="231" t="s">
        <v>56</v>
      </c>
      <c r="AC2075" s="232" t="s">
        <v>56</v>
      </c>
      <c r="AD2075" s="411" t="s">
        <v>56</v>
      </c>
      <c r="AE2075" s="232" t="s">
        <v>56</v>
      </c>
      <c r="AF2075" s="411" t="s">
        <v>56</v>
      </c>
      <c r="AG2075" s="412">
        <v>0</v>
      </c>
      <c r="AH2075" s="413" t="s">
        <v>56</v>
      </c>
      <c r="AI2075" s="236"/>
      <c r="AJ2075" s="237"/>
      <c r="AK2075" s="238"/>
      <c r="AL2075" s="239"/>
      <c r="AM2075" s="240"/>
      <c r="AN2075" s="241"/>
      <c r="AO2075" s="242">
        <f t="shared" si="547"/>
        <v>0</v>
      </c>
      <c r="AP2075" s="243" t="s">
        <v>82</v>
      </c>
      <c r="AQ2075" s="414" t="str" cm="1">
        <f t="array" ref="AQ2075">_xlfn.IFS(OR($G2075="公衆街路灯A",$G2075="定額電灯"),$G2075&amp;AP2075,COUNTIF(G2075,"*従量電灯*"),G2075,1,"-")</f>
        <v>-</v>
      </c>
      <c r="AR2075" s="415" t="str" cm="1">
        <f t="array" ref="AR2075">_xlfn.IFS($AN2075=0,"-",OR($AH2075="対象外",$AH2075="-"),"-",OR($G2075="公衆街路灯A",$G2075="定額電灯"),_xlfn.XLOOKUP($AQ2075,削除禁止_電灯料金!$B:$B,削除禁止_電灯料金!$E:$E,0),1,"-")</f>
        <v>-</v>
      </c>
      <c r="AS2075" s="416" t="str" cm="1">
        <f t="array" ref="AS2075">_xlfn.IFS($AR2075="-","-",OR($G2075="公衆街路灯A",$G2075="定額電灯"),_xlfn.XLOOKUP(AQ2075,削除禁止_電灯料金!$B:$B,削除禁止_電灯料金!$D:$D,0),1,"-")</f>
        <v>-</v>
      </c>
      <c r="AT2075" s="415" t="str">
        <f>IFERROR(IF(OR($G2075="公衆街路灯A",$G2075="定額電灯"),"-",ROUND((_xlfn.XLOOKUP($AQ2075,削除禁止_電灯料金!$B:$B,削除禁止_電灯料金!$E:$E)*AM2075/1000*$K2075*$L2075/12),2)),"-")</f>
        <v>-</v>
      </c>
      <c r="AU2075" s="416">
        <f>IFERROR(IF(OR($G2075="公衆街路灯A",$G2075="定額電灯"),"-",ROUND((AM2075/1000*$K2075*$L2075/12)*_xlfn.XLOOKUP($A2075,削除禁止_電灯料金!K:K,削除禁止_電灯料金!M:M,"-"),2)),"-")</f>
        <v>0</v>
      </c>
      <c r="AV2075" s="247">
        <f>IFERROR(IF(OR($G2075="公衆街路灯A",$G2075="定額電灯"),ROUND((((AR2075+AS2075)*AN2075))*12*_xlfn.XLOOKUP($A2075,削除禁止_電灯料金!K:K,削除禁止_電灯料金!N:N),0),ROUND((AT2075+AU2075)*AN2075*12*_xlfn.XLOOKUP($A2075,削除禁止_電灯料金!K:K,削除禁止_電灯料金!N:N),0)),0)</f>
        <v>0</v>
      </c>
      <c r="AW2075" s="145"/>
    </row>
    <row r="2076" spans="1:49" ht="30" customHeight="1">
      <c r="A2076" s="1"/>
      <c r="B2076" s="41"/>
      <c r="C2076" s="248"/>
    </row>
    <row r="2077" spans="1:49" ht="30" customHeight="1">
      <c r="A2077" s="1">
        <v>46</v>
      </c>
      <c r="B2077" s="319" t="s">
        <v>1971</v>
      </c>
      <c r="C2077" s="42"/>
      <c r="D2077" s="4" t="s">
        <v>1972</v>
      </c>
      <c r="E2077" s="43"/>
      <c r="F2077" s="44"/>
      <c r="G2077" s="44"/>
      <c r="H2077" s="45"/>
      <c r="I2077" s="43"/>
      <c r="J2077" s="43"/>
      <c r="K2077" s="43"/>
      <c r="L2077" s="43"/>
      <c r="M2077" s="43"/>
      <c r="N2077" s="46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2"/>
      <c r="AD2077" s="42"/>
      <c r="AE2077" s="42"/>
      <c r="AF2077" s="42"/>
      <c r="AG2077" s="42"/>
      <c r="AH2077" s="47"/>
      <c r="AI2077" s="48"/>
      <c r="AJ2077" s="48"/>
      <c r="AK2077" s="47"/>
      <c r="AL2077" s="49"/>
      <c r="AM2077" s="47"/>
      <c r="AN2077" s="47"/>
      <c r="AO2077" s="47"/>
      <c r="AP2077" s="47"/>
      <c r="AQ2077" s="49"/>
      <c r="AR2077" s="47"/>
      <c r="AS2077" s="47"/>
      <c r="AT2077" s="47"/>
      <c r="AU2077" s="47"/>
      <c r="AV2077" s="47"/>
      <c r="AW2077" s="47"/>
    </row>
    <row r="2078" spans="1:49" ht="30" customHeight="1">
      <c r="A2078" s="1">
        <v>46</v>
      </c>
      <c r="B2078" s="319" t="s">
        <v>1971</v>
      </c>
      <c r="C2078" s="42"/>
      <c r="D2078" s="43"/>
      <c r="E2078" s="43"/>
      <c r="F2078" s="44"/>
      <c r="G2078" s="44"/>
      <c r="H2078" s="45"/>
      <c r="I2078" s="43"/>
      <c r="J2078" s="43"/>
      <c r="K2078" s="43"/>
      <c r="L2078" s="43"/>
      <c r="M2078" s="43"/>
      <c r="N2078" s="46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2"/>
      <c r="AD2078" s="42"/>
      <c r="AE2078" s="42"/>
      <c r="AF2078" s="42"/>
      <c r="AG2078" s="42"/>
      <c r="AH2078" s="47"/>
      <c r="AI2078" s="50"/>
      <c r="AJ2078" s="48"/>
      <c r="AK2078" s="47"/>
      <c r="AL2078" s="49"/>
      <c r="AM2078" s="47"/>
      <c r="AN2078" s="47"/>
      <c r="AO2078" s="51"/>
      <c r="AP2078" s="47"/>
      <c r="AQ2078" s="49"/>
      <c r="AR2078" s="51"/>
      <c r="AS2078" s="51"/>
      <c r="AT2078" s="51"/>
      <c r="AU2078" s="51"/>
      <c r="AV2078" s="47"/>
      <c r="AW2078" s="47"/>
    </row>
    <row r="2079" spans="1:49" ht="30" customHeight="1">
      <c r="A2079" s="1">
        <v>46</v>
      </c>
      <c r="B2079" s="319" t="s">
        <v>1971</v>
      </c>
      <c r="C2079" s="42"/>
      <c r="D2079" s="52" t="s">
        <v>47</v>
      </c>
      <c r="E2079" s="52"/>
      <c r="F2079" s="53">
        <v>10</v>
      </c>
      <c r="G2079" s="44"/>
      <c r="H2079" s="45"/>
      <c r="I2079" s="54"/>
      <c r="J2079" s="54"/>
      <c r="K2079" s="55"/>
      <c r="L2079" s="46"/>
      <c r="M2079" s="46"/>
      <c r="N2079" s="56"/>
      <c r="O2079" s="56"/>
      <c r="P2079" s="56"/>
      <c r="Q2079" s="56"/>
      <c r="R2079" s="56"/>
      <c r="S2079" s="56"/>
      <c r="T2079" s="56"/>
      <c r="U2079" s="56"/>
      <c r="V2079" s="56"/>
      <c r="W2079" s="56"/>
      <c r="X2079" s="56"/>
      <c r="Y2079" s="56"/>
      <c r="Z2079" s="56"/>
      <c r="AA2079" s="56"/>
      <c r="AB2079" s="56"/>
      <c r="AC2079" s="56"/>
      <c r="AD2079" s="56"/>
      <c r="AE2079" s="56"/>
      <c r="AF2079" s="56"/>
      <c r="AG2079" s="56"/>
      <c r="AH2079" s="47"/>
      <c r="AI2079" s="50"/>
      <c r="AJ2079" s="48"/>
      <c r="AK2079" s="47"/>
      <c r="AL2079" s="49"/>
      <c r="AM2079" s="47"/>
      <c r="AN2079" s="47"/>
      <c r="AO2079" s="47"/>
      <c r="AP2079" s="47"/>
      <c r="AQ2079" s="49"/>
      <c r="AR2079" s="47"/>
      <c r="AS2079" s="47"/>
      <c r="AT2079" s="47"/>
      <c r="AU2079" s="47"/>
      <c r="AV2079" s="47"/>
      <c r="AW2079" s="47"/>
    </row>
    <row r="2080" spans="1:49" ht="30" customHeight="1" thickBot="1">
      <c r="A2080" s="1">
        <v>46</v>
      </c>
      <c r="B2080" s="319" t="s">
        <v>1971</v>
      </c>
      <c r="C2080" s="42"/>
      <c r="D2080" s="57" t="s">
        <v>48</v>
      </c>
      <c r="E2080" s="57"/>
      <c r="F2080" s="58">
        <v>10</v>
      </c>
      <c r="G2080" s="44"/>
      <c r="H2080" s="45"/>
      <c r="I2080" s="54"/>
      <c r="J2080" s="54"/>
      <c r="K2080" s="55"/>
      <c r="L2080" s="46"/>
      <c r="M2080" s="46"/>
      <c r="N2080" s="56"/>
      <c r="O2080" s="56"/>
      <c r="P2080" s="56"/>
      <c r="Q2080" s="56"/>
      <c r="R2080" s="56"/>
      <c r="S2080" s="56"/>
      <c r="T2080" s="56"/>
      <c r="U2080" s="56"/>
      <c r="V2080" s="56"/>
      <c r="W2080" s="56"/>
      <c r="X2080" s="56"/>
      <c r="Y2080" s="56"/>
      <c r="Z2080" s="56"/>
      <c r="AA2080" s="56"/>
      <c r="AB2080" s="56"/>
      <c r="AC2080" s="56"/>
      <c r="AD2080" s="56"/>
      <c r="AE2080" s="56"/>
      <c r="AF2080" s="56"/>
      <c r="AG2080" s="56"/>
      <c r="AH2080" s="47"/>
      <c r="AI2080" s="50"/>
      <c r="AJ2080" s="48"/>
      <c r="AK2080" s="47"/>
      <c r="AL2080" s="49"/>
      <c r="AM2080" s="47"/>
      <c r="AN2080" s="47"/>
      <c r="AO2080" s="47"/>
      <c r="AP2080" s="47"/>
      <c r="AQ2080" s="49"/>
      <c r="AR2080" s="47"/>
      <c r="AS2080" s="47"/>
      <c r="AT2080" s="47"/>
      <c r="AU2080" s="47"/>
      <c r="AV2080" s="47"/>
      <c r="AW2080" s="47"/>
    </row>
    <row r="2081" spans="1:49" ht="30" customHeight="1" thickBot="1">
      <c r="A2081" s="1">
        <v>46</v>
      </c>
      <c r="B2081" s="319" t="s">
        <v>1971</v>
      </c>
      <c r="C2081" s="42"/>
      <c r="D2081" s="59" t="s">
        <v>49</v>
      </c>
      <c r="E2081" s="59"/>
      <c r="F2081" s="60" t="s">
        <v>56</v>
      </c>
      <c r="G2081" s="44"/>
      <c r="H2081" s="45"/>
      <c r="I2081" s="61"/>
      <c r="J2081" s="61"/>
      <c r="K2081" s="42"/>
      <c r="L2081" s="42"/>
      <c r="M2081" s="42"/>
      <c r="N2081" s="56"/>
      <c r="O2081" s="56"/>
      <c r="P2081" s="56"/>
      <c r="Q2081" s="56"/>
      <c r="R2081" s="56"/>
      <c r="S2081" s="56"/>
      <c r="T2081" s="56"/>
      <c r="U2081" s="56"/>
      <c r="V2081" s="56"/>
      <c r="W2081" s="56"/>
      <c r="X2081" s="56"/>
      <c r="Y2081" s="56"/>
      <c r="Z2081" s="56"/>
      <c r="AA2081" s="56"/>
      <c r="AB2081" s="56"/>
      <c r="AC2081" s="62"/>
      <c r="AD2081" s="62"/>
      <c r="AE2081" s="63"/>
      <c r="AF2081" s="42"/>
      <c r="AG2081" s="56"/>
      <c r="AH2081" s="47"/>
      <c r="AI2081" s="64" t="s">
        <v>50</v>
      </c>
      <c r="AJ2081" s="48"/>
      <c r="AK2081" s="47"/>
      <c r="AL2081" s="49"/>
      <c r="AM2081" s="47"/>
      <c r="AN2081" s="47"/>
      <c r="AO2081" s="47"/>
      <c r="AP2081" s="47"/>
      <c r="AQ2081" s="49"/>
      <c r="AR2081" s="47"/>
      <c r="AS2081" s="47"/>
      <c r="AT2081" s="47"/>
      <c r="AU2081" s="47"/>
      <c r="AV2081" s="47"/>
      <c r="AW2081" s="65"/>
    </row>
    <row r="2082" spans="1:49" ht="30" customHeight="1" thickBot="1">
      <c r="A2082" s="1">
        <v>46</v>
      </c>
      <c r="B2082" s="319" t="s">
        <v>1971</v>
      </c>
      <c r="C2082" s="42"/>
      <c r="D2082" s="66" t="s">
        <v>51</v>
      </c>
      <c r="E2082" s="66"/>
      <c r="F2082" s="67">
        <v>0.41499999999999998</v>
      </c>
      <c r="G2082" s="44"/>
      <c r="H2082" s="45"/>
      <c r="I2082" s="68"/>
      <c r="J2082" s="68"/>
      <c r="K2082" s="42"/>
      <c r="L2082" s="42"/>
      <c r="M2082" s="42"/>
      <c r="N2082" s="56"/>
      <c r="O2082" s="56"/>
      <c r="P2082" s="56"/>
      <c r="Q2082" s="56"/>
      <c r="R2082" s="56"/>
      <c r="S2082" s="56"/>
      <c r="T2082" s="56"/>
      <c r="U2082" s="56"/>
      <c r="V2082" s="56"/>
      <c r="W2082" s="56"/>
      <c r="X2082" s="56"/>
      <c r="Y2082" s="56"/>
      <c r="Z2082" s="56"/>
      <c r="AA2082" s="56"/>
      <c r="AB2082" s="56"/>
      <c r="AC2082" s="62" t="s">
        <v>52</v>
      </c>
      <c r="AD2082" s="69"/>
      <c r="AE2082" s="70" t="s">
        <v>53</v>
      </c>
      <c r="AF2082" s="69"/>
      <c r="AG2082" s="56"/>
      <c r="AH2082" s="47"/>
      <c r="AI2082" s="48"/>
      <c r="AJ2082" s="48"/>
      <c r="AK2082" s="47"/>
      <c r="AL2082" s="49"/>
      <c r="AM2082" s="47"/>
      <c r="AN2082" s="47"/>
      <c r="AO2082" s="47"/>
      <c r="AP2082" s="47"/>
      <c r="AQ2082" s="49"/>
      <c r="AR2082" s="47" t="s">
        <v>52</v>
      </c>
      <c r="AS2082" s="47"/>
      <c r="AT2082" s="47" t="s">
        <v>53</v>
      </c>
      <c r="AU2082" s="47"/>
      <c r="AV2082" s="47"/>
      <c r="AW2082" s="65"/>
    </row>
    <row r="2083" spans="1:49" ht="30" customHeight="1" thickBot="1">
      <c r="A2083" s="1">
        <v>46</v>
      </c>
      <c r="B2083" s="319" t="s">
        <v>1971</v>
      </c>
      <c r="C2083" s="42"/>
      <c r="D2083" s="71" t="s">
        <v>54</v>
      </c>
      <c r="E2083" s="45"/>
      <c r="F2083" s="45"/>
      <c r="G2083" s="45"/>
      <c r="H2083" s="45"/>
      <c r="I2083" s="45"/>
      <c r="J2083" s="45"/>
      <c r="K2083" s="72"/>
      <c r="L2083" s="72"/>
      <c r="M2083" s="73" t="s">
        <v>55</v>
      </c>
      <c r="N2083" s="74"/>
      <c r="O2083" s="74"/>
      <c r="P2083" s="74"/>
      <c r="Q2083" s="74"/>
      <c r="R2083" s="74"/>
      <c r="S2083" s="74"/>
      <c r="T2083" s="74"/>
      <c r="U2083" s="74"/>
      <c r="V2083" s="74"/>
      <c r="W2083" s="74"/>
      <c r="X2083" s="74"/>
      <c r="Y2083" s="74"/>
      <c r="Z2083" s="74"/>
      <c r="AA2083" s="74"/>
      <c r="AB2083" s="74"/>
      <c r="AC2083" s="75" t="s">
        <v>1</v>
      </c>
      <c r="AD2083" s="76"/>
      <c r="AE2083" s="76" t="s">
        <v>2</v>
      </c>
      <c r="AF2083" s="76"/>
      <c r="AG2083" s="77" t="s">
        <v>56</v>
      </c>
      <c r="AH2083" s="78" t="s">
        <v>57</v>
      </c>
      <c r="AI2083" s="79"/>
      <c r="AJ2083" s="79"/>
      <c r="AK2083" s="80"/>
      <c r="AL2083" s="15"/>
      <c r="AM2083" s="80"/>
      <c r="AN2083" s="80"/>
      <c r="AO2083" s="80"/>
      <c r="AP2083" s="80"/>
      <c r="AQ2083" s="15"/>
      <c r="AR2083" s="78" t="s">
        <v>1</v>
      </c>
      <c r="AS2083" s="81"/>
      <c r="AT2083" s="78" t="s">
        <v>2</v>
      </c>
      <c r="AU2083" s="81"/>
      <c r="AV2083" s="82" t="s">
        <v>56</v>
      </c>
      <c r="AW2083" s="83"/>
    </row>
    <row r="2084" spans="1:49" ht="42" customHeight="1">
      <c r="A2084" s="1">
        <v>46</v>
      </c>
      <c r="B2084" s="319" t="s">
        <v>1971</v>
      </c>
      <c r="C2084" s="42"/>
      <c r="D2084" s="474" t="s">
        <v>4</v>
      </c>
      <c r="E2084" s="476" t="s">
        <v>5</v>
      </c>
      <c r="F2084" s="476" t="s">
        <v>6</v>
      </c>
      <c r="G2084" s="476" t="s">
        <v>58</v>
      </c>
      <c r="H2084" s="476" t="s">
        <v>7</v>
      </c>
      <c r="I2084" s="20" t="s">
        <v>8</v>
      </c>
      <c r="J2084" s="20"/>
      <c r="K2084" s="84" t="s">
        <v>9</v>
      </c>
      <c r="L2084" s="85" t="s">
        <v>59</v>
      </c>
      <c r="M2084" s="478" t="s">
        <v>60</v>
      </c>
      <c r="N2084" s="480" t="s">
        <v>61</v>
      </c>
      <c r="O2084" s="482" t="s">
        <v>62</v>
      </c>
      <c r="P2084" s="482" t="s">
        <v>10</v>
      </c>
      <c r="Q2084" s="484" t="s">
        <v>63</v>
      </c>
      <c r="R2084" s="482" t="s">
        <v>64</v>
      </c>
      <c r="S2084" s="482" t="s">
        <v>65</v>
      </c>
      <c r="T2084" s="482" t="s">
        <v>66</v>
      </c>
      <c r="U2084" s="482" t="s">
        <v>67</v>
      </c>
      <c r="V2084" s="484" t="s">
        <v>11</v>
      </c>
      <c r="W2084" s="251" t="s">
        <v>12</v>
      </c>
      <c r="X2084" s="86" t="s">
        <v>13</v>
      </c>
      <c r="Y2084" s="86" t="s">
        <v>14</v>
      </c>
      <c r="Z2084" s="252" t="s">
        <v>15</v>
      </c>
      <c r="AA2084" s="484" t="s">
        <v>16</v>
      </c>
      <c r="AB2084" s="482" t="s">
        <v>17</v>
      </c>
      <c r="AC2084" s="87" t="s">
        <v>18</v>
      </c>
      <c r="AD2084" s="88" t="s">
        <v>19</v>
      </c>
      <c r="AE2084" s="87" t="s">
        <v>30</v>
      </c>
      <c r="AF2084" s="88" t="s">
        <v>21</v>
      </c>
      <c r="AG2084" s="89" t="s">
        <v>22</v>
      </c>
      <c r="AH2084" s="468" t="s">
        <v>23</v>
      </c>
      <c r="AI2084" s="470" t="s">
        <v>24</v>
      </c>
      <c r="AJ2084" s="470" t="s">
        <v>25</v>
      </c>
      <c r="AK2084" s="470" t="s">
        <v>26</v>
      </c>
      <c r="AL2084" s="91" t="s">
        <v>68</v>
      </c>
      <c r="AM2084" s="90" t="s">
        <v>27</v>
      </c>
      <c r="AN2084" s="92" t="s">
        <v>28</v>
      </c>
      <c r="AO2084" s="93" t="s">
        <v>29</v>
      </c>
      <c r="AP2084" s="28" t="s">
        <v>16</v>
      </c>
      <c r="AQ2084" s="472" t="s">
        <v>17</v>
      </c>
      <c r="AR2084" s="94" t="s">
        <v>18</v>
      </c>
      <c r="AS2084" s="95" t="s">
        <v>19</v>
      </c>
      <c r="AT2084" s="94" t="s">
        <v>30</v>
      </c>
      <c r="AU2084" s="95" t="s">
        <v>21</v>
      </c>
      <c r="AV2084" s="96" t="s">
        <v>31</v>
      </c>
      <c r="AW2084" s="83"/>
    </row>
    <row r="2085" spans="1:49" ht="30" customHeight="1" thickBot="1">
      <c r="A2085" s="1">
        <v>46</v>
      </c>
      <c r="B2085" s="319" t="s">
        <v>1971</v>
      </c>
      <c r="C2085" s="42"/>
      <c r="D2085" s="475"/>
      <c r="E2085" s="477"/>
      <c r="F2085" s="477"/>
      <c r="G2085" s="477"/>
      <c r="H2085" s="477"/>
      <c r="I2085" s="97" t="s">
        <v>69</v>
      </c>
      <c r="J2085" s="97" t="s">
        <v>70</v>
      </c>
      <c r="K2085" s="98" t="s">
        <v>34</v>
      </c>
      <c r="L2085" s="99" t="s">
        <v>35</v>
      </c>
      <c r="M2085" s="479"/>
      <c r="N2085" s="481"/>
      <c r="O2085" s="483"/>
      <c r="P2085" s="483"/>
      <c r="Q2085" s="485"/>
      <c r="R2085" s="483"/>
      <c r="S2085" s="483"/>
      <c r="T2085" s="483"/>
      <c r="U2085" s="483"/>
      <c r="V2085" s="485"/>
      <c r="W2085" s="100" t="s">
        <v>36</v>
      </c>
      <c r="X2085" s="100" t="s">
        <v>37</v>
      </c>
      <c r="Y2085" s="100" t="s">
        <v>38</v>
      </c>
      <c r="Z2085" s="101" t="s">
        <v>39</v>
      </c>
      <c r="AA2085" s="485"/>
      <c r="AB2085" s="483"/>
      <c r="AC2085" s="102" t="s">
        <v>40</v>
      </c>
      <c r="AD2085" s="103" t="s">
        <v>40</v>
      </c>
      <c r="AE2085" s="102" t="s">
        <v>40</v>
      </c>
      <c r="AF2085" s="103" t="s">
        <v>40</v>
      </c>
      <c r="AG2085" s="104">
        <v>10</v>
      </c>
      <c r="AH2085" s="469"/>
      <c r="AI2085" s="471"/>
      <c r="AJ2085" s="471"/>
      <c r="AK2085" s="471"/>
      <c r="AL2085" s="36" t="s">
        <v>41</v>
      </c>
      <c r="AM2085" s="105" t="s">
        <v>42</v>
      </c>
      <c r="AN2085" s="106" t="s">
        <v>43</v>
      </c>
      <c r="AO2085" s="107" t="s">
        <v>39</v>
      </c>
      <c r="AP2085" s="37" t="s">
        <v>44</v>
      </c>
      <c r="AQ2085" s="473"/>
      <c r="AR2085" s="108" t="s">
        <v>40</v>
      </c>
      <c r="AS2085" s="109" t="s">
        <v>40</v>
      </c>
      <c r="AT2085" s="108" t="s">
        <v>40</v>
      </c>
      <c r="AU2085" s="109" t="s">
        <v>40</v>
      </c>
      <c r="AV2085" s="40">
        <v>10</v>
      </c>
      <c r="AW2085" s="83"/>
    </row>
    <row r="2086" spans="1:49" ht="30" customHeight="1">
      <c r="A2086" s="1">
        <v>46</v>
      </c>
      <c r="B2086" s="319" t="s">
        <v>1971</v>
      </c>
      <c r="C2086" s="42"/>
      <c r="D2086" s="110" t="s">
        <v>1973</v>
      </c>
      <c r="E2086" s="111" t="s">
        <v>1716</v>
      </c>
      <c r="F2086" s="112" t="s">
        <v>1974</v>
      </c>
      <c r="G2086" s="112" t="s">
        <v>1681</v>
      </c>
      <c r="H2086" s="113"/>
      <c r="I2086" s="114"/>
      <c r="J2086" s="115" t="s">
        <v>213</v>
      </c>
      <c r="K2086" s="349">
        <v>13</v>
      </c>
      <c r="L2086" s="350">
        <v>365</v>
      </c>
      <c r="M2086" s="118" t="s">
        <v>1301</v>
      </c>
      <c r="N2086" s="119" t="s">
        <v>615</v>
      </c>
      <c r="O2086" s="120">
        <v>1</v>
      </c>
      <c r="P2086" s="121" t="s">
        <v>294</v>
      </c>
      <c r="Q2086" s="121">
        <v>0</v>
      </c>
      <c r="R2086" s="121">
        <v>0</v>
      </c>
      <c r="S2086" s="122">
        <v>0</v>
      </c>
      <c r="T2086" s="122">
        <v>0</v>
      </c>
      <c r="U2086" s="122">
        <v>0</v>
      </c>
      <c r="V2086" s="123">
        <v>0</v>
      </c>
      <c r="W2086" s="124">
        <v>47</v>
      </c>
      <c r="X2086" s="125">
        <v>1</v>
      </c>
      <c r="Y2086" s="126">
        <v>1</v>
      </c>
      <c r="Z2086" s="127">
        <v>18.584583333333331</v>
      </c>
      <c r="AA2086" s="121" t="s">
        <v>1719</v>
      </c>
      <c r="AB2086" s="128" t="s">
        <v>1720</v>
      </c>
      <c r="AC2086" s="129">
        <v>61.83</v>
      </c>
      <c r="AD2086" s="130">
        <v>173.4</v>
      </c>
      <c r="AE2086" s="129" t="s">
        <v>56</v>
      </c>
      <c r="AF2086" s="130" t="s">
        <v>56</v>
      </c>
      <c r="AG2086" s="131">
        <f>(AC2086+AD2086)*120</f>
        <v>28227.600000000002</v>
      </c>
      <c r="AH2086" s="132" t="s">
        <v>81</v>
      </c>
      <c r="AI2086" s="133"/>
      <c r="AJ2086" s="134"/>
      <c r="AK2086" s="135"/>
      <c r="AL2086" s="136"/>
      <c r="AM2086" s="137"/>
      <c r="AN2086" s="138"/>
      <c r="AO2086" s="139">
        <f t="shared" ref="AO2086:AO2091" si="551">IFERROR((AM2086/1000)*K2086*L2086*AN2086/12,0)</f>
        <v>0</v>
      </c>
      <c r="AP2086" s="140" t="s">
        <v>1685</v>
      </c>
      <c r="AQ2086" s="141" t="str" cm="1">
        <f t="array" ref="AQ2086">_xlfn.IFS(OR($G2086="公衆街路灯A",$G2086="定額電灯"),$G2086&amp;AP2086,COUNTIF(G2086,"*従量電灯*"),G2086,1,"-")</f>
        <v>公衆街路灯Aﾌﾟﾙﾀﾞｳﾝ選択</v>
      </c>
      <c r="AR2086" s="142" t="str" cm="1">
        <f t="array" ref="AR2086">_xlfn.IFS($AN2086=0,"-",OR($AH2086="対象外",$AH2086="-"),"-",OR($G2086="公衆街路灯A",$G2086="定額電灯"),_xlfn.XLOOKUP($AQ2086,削除禁止_電灯料金!$B:$B,削除禁止_電灯料金!$E:$E,0),1,"-")</f>
        <v>-</v>
      </c>
      <c r="AS2086" s="143" t="str" cm="1">
        <f t="array" ref="AS2086">_xlfn.IFS($AR2086="-","-",OR($G2086="公衆街路灯A",$G2086="定額電灯"),_xlfn.XLOOKUP(AQ2086,削除禁止_電灯料金!$B:$B,削除禁止_電灯料金!$D:$D,0),1,"-")</f>
        <v>-</v>
      </c>
      <c r="AT2086" s="142" t="str">
        <f>IFERROR(IF(OR($G2086="公衆街路灯A",$G2086="定額電灯"),"-",ROUND((_xlfn.XLOOKUP($AQ2086,削除禁止_電灯料金!$B:$B,削除禁止_電灯料金!$E:$E)*AM2086/1000*$K2086*$L2086/12),2)),"-")</f>
        <v>-</v>
      </c>
      <c r="AU2086" s="143" t="str">
        <f>IFERROR(IF(OR($G2086="公衆街路灯A",$G2086="定額電灯"),"-",ROUND((AM2086/1000*$K2086*$L2086/12)*_xlfn.XLOOKUP($A2086,削除禁止_電灯料金!K:K,削除禁止_電灯料金!M:M,"-"),2)),"-")</f>
        <v>-</v>
      </c>
      <c r="AV2086" s="144">
        <f>IFERROR(IF(OR($G2086="公衆街路灯A",$G2086="定額電灯"),ROUND((((AR2086+AS2086)*AN2086))*12*_xlfn.XLOOKUP($A2086,削除禁止_電灯料金!K:K,削除禁止_電灯料金!N:N),0),ROUND((AT2086+AU2086)*AN2086*12*_xlfn.XLOOKUP($A2086,削除禁止_電灯料金!K:K,削除禁止_電灯料金!N:N),0)),0)</f>
        <v>0</v>
      </c>
      <c r="AW2086" s="145"/>
    </row>
    <row r="2087" spans="1:49" ht="30" customHeight="1">
      <c r="A2087" s="1">
        <v>46</v>
      </c>
      <c r="B2087" s="319" t="s">
        <v>1971</v>
      </c>
      <c r="C2087" s="42"/>
      <c r="D2087" s="146" t="s">
        <v>1973</v>
      </c>
      <c r="E2087" s="147" t="s">
        <v>1716</v>
      </c>
      <c r="F2087" s="148" t="s">
        <v>1975</v>
      </c>
      <c r="G2087" s="148" t="s">
        <v>1681</v>
      </c>
      <c r="H2087" s="149"/>
      <c r="I2087" s="150"/>
      <c r="J2087" s="151"/>
      <c r="K2087" s="213">
        <v>13</v>
      </c>
      <c r="L2087" s="214">
        <v>365</v>
      </c>
      <c r="M2087" s="154" t="s">
        <v>1301</v>
      </c>
      <c r="N2087" s="119" t="s">
        <v>615</v>
      </c>
      <c r="O2087" s="120">
        <v>1</v>
      </c>
      <c r="P2087" s="155" t="s">
        <v>294</v>
      </c>
      <c r="Q2087" s="155">
        <v>0</v>
      </c>
      <c r="R2087" s="155">
        <v>0</v>
      </c>
      <c r="S2087" s="156">
        <v>0</v>
      </c>
      <c r="T2087" s="156">
        <v>0</v>
      </c>
      <c r="U2087" s="156">
        <v>0</v>
      </c>
      <c r="V2087" s="157">
        <v>0</v>
      </c>
      <c r="W2087" s="158">
        <v>47</v>
      </c>
      <c r="X2087" s="159">
        <v>1</v>
      </c>
      <c r="Y2087" s="160">
        <v>1</v>
      </c>
      <c r="Z2087" s="161">
        <v>18.584583333333331</v>
      </c>
      <c r="AA2087" s="155" t="s">
        <v>1719</v>
      </c>
      <c r="AB2087" s="162" t="s">
        <v>1720</v>
      </c>
      <c r="AC2087" s="163">
        <v>61.83</v>
      </c>
      <c r="AD2087" s="164">
        <v>173.4</v>
      </c>
      <c r="AE2087" s="163" t="s">
        <v>56</v>
      </c>
      <c r="AF2087" s="164" t="s">
        <v>56</v>
      </c>
      <c r="AG2087" s="165">
        <f>(AC2087+AD2087)*120</f>
        <v>28227.600000000002</v>
      </c>
      <c r="AH2087" s="166" t="s">
        <v>81</v>
      </c>
      <c r="AI2087" s="167"/>
      <c r="AJ2087" s="168"/>
      <c r="AK2087" s="169"/>
      <c r="AL2087" s="170"/>
      <c r="AM2087" s="171"/>
      <c r="AN2087" s="172"/>
      <c r="AO2087" s="173">
        <f t="shared" si="551"/>
        <v>0</v>
      </c>
      <c r="AP2087" s="174" t="s">
        <v>1685</v>
      </c>
      <c r="AQ2087" s="175" t="str" cm="1">
        <f t="array" ref="AQ2087">_xlfn.IFS(OR($G2087="公衆街路灯A",$G2087="定額電灯"),$G2087&amp;AP2087,COUNTIF(G2087,"*従量電灯*"),G2087,1,"-")</f>
        <v>公衆街路灯Aﾌﾟﾙﾀﾞｳﾝ選択</v>
      </c>
      <c r="AR2087" s="176" t="str" cm="1">
        <f t="array" ref="AR2087">_xlfn.IFS($AN2087=0,"-",OR($AH2087="対象外",$AH2087="-"),"-",OR($G2087="公衆街路灯A",$G2087="定額電灯"),_xlfn.XLOOKUP($AQ2087,削除禁止_電灯料金!$B:$B,削除禁止_電灯料金!$E:$E,0),1,"-")</f>
        <v>-</v>
      </c>
      <c r="AS2087" s="177" t="str" cm="1">
        <f t="array" ref="AS2087">_xlfn.IFS($AR2087="-","-",OR($G2087="公衆街路灯A",$G2087="定額電灯"),_xlfn.XLOOKUP(AQ2087,削除禁止_電灯料金!$B:$B,削除禁止_電灯料金!$D:$D,0),1,"-")</f>
        <v>-</v>
      </c>
      <c r="AT2087" s="176" t="str">
        <f>IFERROR(IF(OR($G2087="公衆街路灯A",$G2087="定額電灯"),"-",ROUND((_xlfn.XLOOKUP($AQ2087,削除禁止_電灯料金!$B:$B,削除禁止_電灯料金!$E:$E)*AM2087/1000*$K2087*$L2087/12),2)),"-")</f>
        <v>-</v>
      </c>
      <c r="AU2087" s="177" t="str">
        <f>IFERROR(IF(OR($G2087="公衆街路灯A",$G2087="定額電灯"),"-",ROUND((AM2087/1000*$K2087*$L2087/12)*_xlfn.XLOOKUP($A2087,削除禁止_電灯料金!K:K,削除禁止_電灯料金!M:M,"-"),2)),"-")</f>
        <v>-</v>
      </c>
      <c r="AV2087" s="178">
        <f>IFERROR(IF(OR($G2087="公衆街路灯A",$G2087="定額電灯"),ROUND((((AR2087+AS2087)*AN2087))*12*_xlfn.XLOOKUP($A2087,削除禁止_電灯料金!K:K,削除禁止_電灯料金!N:N),0),ROUND((AT2087+AU2087)*AN2087*12*_xlfn.XLOOKUP($A2087,削除禁止_電灯料金!K:K,削除禁止_電灯料金!N:N),0)),0)</f>
        <v>0</v>
      </c>
      <c r="AW2087" s="145"/>
    </row>
    <row r="2088" spans="1:49" ht="30" customHeight="1">
      <c r="A2088" s="1">
        <v>46</v>
      </c>
      <c r="B2088" s="319" t="s">
        <v>1971</v>
      </c>
      <c r="C2088" s="42"/>
      <c r="D2088" s="146" t="s">
        <v>1973</v>
      </c>
      <c r="E2088" s="147" t="s">
        <v>1716</v>
      </c>
      <c r="F2088" s="148" t="s">
        <v>1976</v>
      </c>
      <c r="G2088" s="148" t="s">
        <v>1681</v>
      </c>
      <c r="H2088" s="149"/>
      <c r="I2088" s="150"/>
      <c r="J2088" s="151" t="s">
        <v>213</v>
      </c>
      <c r="K2088" s="213">
        <v>13</v>
      </c>
      <c r="L2088" s="214">
        <v>365</v>
      </c>
      <c r="M2088" s="154" t="s">
        <v>1301</v>
      </c>
      <c r="N2088" s="119" t="s">
        <v>615</v>
      </c>
      <c r="O2088" s="120">
        <v>1</v>
      </c>
      <c r="P2088" s="155" t="s">
        <v>294</v>
      </c>
      <c r="Q2088" s="155">
        <v>0</v>
      </c>
      <c r="R2088" s="155">
        <v>0</v>
      </c>
      <c r="S2088" s="156">
        <v>0</v>
      </c>
      <c r="T2088" s="156">
        <v>0</v>
      </c>
      <c r="U2088" s="156">
        <v>0</v>
      </c>
      <c r="V2088" s="157">
        <v>0</v>
      </c>
      <c r="W2088" s="158">
        <v>47</v>
      </c>
      <c r="X2088" s="159">
        <v>1</v>
      </c>
      <c r="Y2088" s="160">
        <v>1</v>
      </c>
      <c r="Z2088" s="161">
        <v>18.584583333333331</v>
      </c>
      <c r="AA2088" s="155" t="s">
        <v>1719</v>
      </c>
      <c r="AB2088" s="162" t="s">
        <v>1720</v>
      </c>
      <c r="AC2088" s="163">
        <v>61.83</v>
      </c>
      <c r="AD2088" s="164">
        <v>173.4</v>
      </c>
      <c r="AE2088" s="163" t="s">
        <v>56</v>
      </c>
      <c r="AF2088" s="164" t="s">
        <v>56</v>
      </c>
      <c r="AG2088" s="165">
        <f>(AC2088+AD2088)*120</f>
        <v>28227.600000000002</v>
      </c>
      <c r="AH2088" s="166" t="s">
        <v>81</v>
      </c>
      <c r="AI2088" s="167"/>
      <c r="AJ2088" s="168"/>
      <c r="AK2088" s="169"/>
      <c r="AL2088" s="170"/>
      <c r="AM2088" s="171"/>
      <c r="AN2088" s="172"/>
      <c r="AO2088" s="173">
        <f t="shared" si="551"/>
        <v>0</v>
      </c>
      <c r="AP2088" s="174" t="s">
        <v>1685</v>
      </c>
      <c r="AQ2088" s="175" t="str" cm="1">
        <f t="array" ref="AQ2088">_xlfn.IFS(OR($G2088="公衆街路灯A",$G2088="定額電灯"),$G2088&amp;AP2088,COUNTIF(G2088,"*従量電灯*"),G2088,1,"-")</f>
        <v>公衆街路灯Aﾌﾟﾙﾀﾞｳﾝ選択</v>
      </c>
      <c r="AR2088" s="176" t="str" cm="1">
        <f t="array" ref="AR2088">_xlfn.IFS($AN2088=0,"-",OR($AH2088="対象外",$AH2088="-"),"-",OR($G2088="公衆街路灯A",$G2088="定額電灯"),_xlfn.XLOOKUP($AQ2088,削除禁止_電灯料金!$B:$B,削除禁止_電灯料金!$E:$E,0),1,"-")</f>
        <v>-</v>
      </c>
      <c r="AS2088" s="177" t="str" cm="1">
        <f t="array" ref="AS2088">_xlfn.IFS($AR2088="-","-",OR($G2088="公衆街路灯A",$G2088="定額電灯"),_xlfn.XLOOKUP(AQ2088,削除禁止_電灯料金!$B:$B,削除禁止_電灯料金!$D:$D,0),1,"-")</f>
        <v>-</v>
      </c>
      <c r="AT2088" s="176" t="str">
        <f>IFERROR(IF(OR($G2088="公衆街路灯A",$G2088="定額電灯"),"-",ROUND((_xlfn.XLOOKUP($AQ2088,削除禁止_電灯料金!$B:$B,削除禁止_電灯料金!$E:$E)*AM2088/1000*$K2088*$L2088/12),2)),"-")</f>
        <v>-</v>
      </c>
      <c r="AU2088" s="177" t="str">
        <f>IFERROR(IF(OR($G2088="公衆街路灯A",$G2088="定額電灯"),"-",ROUND((AM2088/1000*$K2088*$L2088/12)*_xlfn.XLOOKUP($A2088,削除禁止_電灯料金!K:K,削除禁止_電灯料金!M:M,"-"),2)),"-")</f>
        <v>-</v>
      </c>
      <c r="AV2088" s="178">
        <f>IFERROR(IF(OR($G2088="公衆街路灯A",$G2088="定額電灯"),ROUND((((AR2088+AS2088)*AN2088))*12*_xlfn.XLOOKUP($A2088,削除禁止_電灯料金!K:K,削除禁止_電灯料金!N:N),0),ROUND((AT2088+AU2088)*AN2088*12*_xlfn.XLOOKUP($A2088,削除禁止_電灯料金!K:K,削除禁止_電灯料金!N:N),0)),0)</f>
        <v>0</v>
      </c>
      <c r="AW2088" s="145"/>
    </row>
    <row r="2089" spans="1:49" ht="30" customHeight="1">
      <c r="A2089" s="1">
        <v>46</v>
      </c>
      <c r="B2089" s="319" t="s">
        <v>1971</v>
      </c>
      <c r="C2089" s="42"/>
      <c r="D2089" s="146"/>
      <c r="E2089" s="147" t="s">
        <v>219</v>
      </c>
      <c r="F2089" s="148" t="s">
        <v>219</v>
      </c>
      <c r="G2089" s="148"/>
      <c r="H2089" s="149"/>
      <c r="I2089" s="150"/>
      <c r="J2089" s="151"/>
      <c r="K2089" s="213"/>
      <c r="L2089" s="214"/>
      <c r="M2089" s="179" t="s">
        <v>82</v>
      </c>
      <c r="N2089" s="119">
        <v>0</v>
      </c>
      <c r="O2089" s="120">
        <v>0</v>
      </c>
      <c r="P2089" s="155" t="s">
        <v>56</v>
      </c>
      <c r="Q2089" s="155">
        <v>0</v>
      </c>
      <c r="R2089" s="155">
        <v>0</v>
      </c>
      <c r="S2089" s="156">
        <v>0</v>
      </c>
      <c r="T2089" s="156">
        <v>0</v>
      </c>
      <c r="U2089" s="156">
        <v>0</v>
      </c>
      <c r="V2089" s="157">
        <v>0</v>
      </c>
      <c r="W2089" s="158">
        <v>0</v>
      </c>
      <c r="X2089" s="159"/>
      <c r="Y2089" s="160">
        <v>0</v>
      </c>
      <c r="Z2089" s="161">
        <v>0</v>
      </c>
      <c r="AA2089" s="155">
        <v>0</v>
      </c>
      <c r="AB2089" s="162" t="s">
        <v>56</v>
      </c>
      <c r="AC2089" s="163" t="s">
        <v>56</v>
      </c>
      <c r="AD2089" s="164" t="s">
        <v>56</v>
      </c>
      <c r="AE2089" s="163" t="s">
        <v>56</v>
      </c>
      <c r="AF2089" s="164" t="s">
        <v>56</v>
      </c>
      <c r="AG2089" s="165">
        <v>0</v>
      </c>
      <c r="AH2089" s="166" t="s">
        <v>56</v>
      </c>
      <c r="AI2089" s="167"/>
      <c r="AJ2089" s="168"/>
      <c r="AK2089" s="169"/>
      <c r="AL2089" s="170"/>
      <c r="AM2089" s="171"/>
      <c r="AN2089" s="172"/>
      <c r="AO2089" s="173">
        <f t="shared" si="551"/>
        <v>0</v>
      </c>
      <c r="AP2089" s="174" t="s">
        <v>82</v>
      </c>
      <c r="AQ2089" s="175" t="str" cm="1">
        <f t="array" ref="AQ2089">_xlfn.IFS(OR($G2089="公衆街路灯A",$G2089="定額電灯"),$G2089&amp;AP2089,COUNTIF(G2089,"*従量電灯*"),G2089,1,"-")</f>
        <v>-</v>
      </c>
      <c r="AR2089" s="176" t="str" cm="1">
        <f t="array" ref="AR2089">_xlfn.IFS($AN2089=0,"-",OR($AH2089="対象外",$AH2089="-"),"-",OR($G2089="公衆街路灯A",$G2089="定額電灯"),_xlfn.XLOOKUP($AQ2089,削除禁止_電灯料金!$B:$B,削除禁止_電灯料金!$E:$E,0),1,"-")</f>
        <v>-</v>
      </c>
      <c r="AS2089" s="177" t="str" cm="1">
        <f t="array" ref="AS2089">_xlfn.IFS($AR2089="-","-",OR($G2089="公衆街路灯A",$G2089="定額電灯"),_xlfn.XLOOKUP(AQ2089,削除禁止_電灯料金!$B:$B,削除禁止_電灯料金!$D:$D,0),1,"-")</f>
        <v>-</v>
      </c>
      <c r="AT2089" s="176" t="str">
        <f>IFERROR(IF(OR($G2089="公衆街路灯A",$G2089="定額電灯"),"-",ROUND((_xlfn.XLOOKUP($AQ2089,削除禁止_電灯料金!$B:$B,削除禁止_電灯料金!$E:$E)*AM2089/1000*$K2089*$L2089/12),2)),"-")</f>
        <v>-</v>
      </c>
      <c r="AU2089" s="177" t="str">
        <f>IFERROR(IF(OR($G2089="公衆街路灯A",$G2089="定額電灯"),"-",ROUND((AM2089/1000*$K2089*$L2089/12)*_xlfn.XLOOKUP($A2089,削除禁止_電灯料金!K:K,削除禁止_電灯料金!M:M,"-"),2)),"-")</f>
        <v>-</v>
      </c>
      <c r="AV2089" s="178">
        <f>IFERROR(IF(OR($G2089="公衆街路灯A",$G2089="定額電灯"),ROUND((((AR2089+AS2089)*AN2089))*12*_xlfn.XLOOKUP($A2089,削除禁止_電灯料金!K:K,削除禁止_電灯料金!N:N),0),ROUND((AT2089+AU2089)*AN2089*12*_xlfn.XLOOKUP($A2089,削除禁止_電灯料金!K:K,削除禁止_電灯料金!N:N),0)),0)</f>
        <v>0</v>
      </c>
      <c r="AW2089" s="145"/>
    </row>
    <row r="2090" spans="1:49" ht="30" customHeight="1">
      <c r="A2090" s="1">
        <v>46</v>
      </c>
      <c r="B2090" s="319" t="s">
        <v>1971</v>
      </c>
      <c r="C2090" s="42"/>
      <c r="D2090" s="146"/>
      <c r="E2090" s="147" t="s">
        <v>219</v>
      </c>
      <c r="F2090" s="148" t="s">
        <v>219</v>
      </c>
      <c r="G2090" s="148"/>
      <c r="H2090" s="149"/>
      <c r="I2090" s="150"/>
      <c r="J2090" s="151"/>
      <c r="K2090" s="213"/>
      <c r="L2090" s="214"/>
      <c r="M2090" s="179" t="s">
        <v>82</v>
      </c>
      <c r="N2090" s="119">
        <v>0</v>
      </c>
      <c r="O2090" s="120">
        <v>0</v>
      </c>
      <c r="P2090" s="155" t="s">
        <v>56</v>
      </c>
      <c r="Q2090" s="155">
        <v>0</v>
      </c>
      <c r="R2090" s="155">
        <v>0</v>
      </c>
      <c r="S2090" s="156">
        <v>0</v>
      </c>
      <c r="T2090" s="156">
        <v>0</v>
      </c>
      <c r="U2090" s="156">
        <v>0</v>
      </c>
      <c r="V2090" s="157">
        <v>0</v>
      </c>
      <c r="W2090" s="158">
        <v>0</v>
      </c>
      <c r="X2090" s="159"/>
      <c r="Y2090" s="160">
        <v>0</v>
      </c>
      <c r="Z2090" s="161">
        <v>0</v>
      </c>
      <c r="AA2090" s="155">
        <v>0</v>
      </c>
      <c r="AB2090" s="162" t="s">
        <v>56</v>
      </c>
      <c r="AC2090" s="163" t="s">
        <v>56</v>
      </c>
      <c r="AD2090" s="164" t="s">
        <v>56</v>
      </c>
      <c r="AE2090" s="163" t="s">
        <v>56</v>
      </c>
      <c r="AF2090" s="164" t="s">
        <v>56</v>
      </c>
      <c r="AG2090" s="165">
        <v>0</v>
      </c>
      <c r="AH2090" s="166" t="s">
        <v>56</v>
      </c>
      <c r="AI2090" s="167"/>
      <c r="AJ2090" s="168"/>
      <c r="AK2090" s="169"/>
      <c r="AL2090" s="170"/>
      <c r="AM2090" s="171"/>
      <c r="AN2090" s="172"/>
      <c r="AO2090" s="173">
        <f t="shared" si="551"/>
        <v>0</v>
      </c>
      <c r="AP2090" s="174" t="s">
        <v>82</v>
      </c>
      <c r="AQ2090" s="175" t="str" cm="1">
        <f t="array" ref="AQ2090">_xlfn.IFS(OR($G2090="公衆街路灯A",$G2090="定額電灯"),$G2090&amp;AP2090,COUNTIF(G2090,"*従量電灯*"),G2090,1,"-")</f>
        <v>-</v>
      </c>
      <c r="AR2090" s="176" t="str" cm="1">
        <f t="array" ref="AR2090">_xlfn.IFS($AN2090=0,"-",OR($AH2090="対象外",$AH2090="-"),"-",OR($G2090="公衆街路灯A",$G2090="定額電灯"),_xlfn.XLOOKUP($AQ2090,削除禁止_電灯料金!$B:$B,削除禁止_電灯料金!$E:$E,0),1,"-")</f>
        <v>-</v>
      </c>
      <c r="AS2090" s="177" t="str" cm="1">
        <f t="array" ref="AS2090">_xlfn.IFS($AR2090="-","-",OR($G2090="公衆街路灯A",$G2090="定額電灯"),_xlfn.XLOOKUP(AQ2090,削除禁止_電灯料金!$B:$B,削除禁止_電灯料金!$D:$D,0),1,"-")</f>
        <v>-</v>
      </c>
      <c r="AT2090" s="176" t="str">
        <f>IFERROR(IF(OR($G2090="公衆街路灯A",$G2090="定額電灯"),"-",ROUND((_xlfn.XLOOKUP($AQ2090,削除禁止_電灯料金!$B:$B,削除禁止_電灯料金!$E:$E)*AM2090/1000*$K2090*$L2090/12),2)),"-")</f>
        <v>-</v>
      </c>
      <c r="AU2090" s="177" t="str">
        <f>IFERROR(IF(OR($G2090="公衆街路灯A",$G2090="定額電灯"),"-",ROUND((AM2090/1000*$K2090*$L2090/12)*_xlfn.XLOOKUP($A2090,削除禁止_電灯料金!K:K,削除禁止_電灯料金!M:M,"-"),2)),"-")</f>
        <v>-</v>
      </c>
      <c r="AV2090" s="178">
        <f>IFERROR(IF(OR($G2090="公衆街路灯A",$G2090="定額電灯"),ROUND((((AR2090+AS2090)*AN2090))*12*_xlfn.XLOOKUP($A2090,削除禁止_電灯料金!K:K,削除禁止_電灯料金!N:N),0),ROUND((AT2090+AU2090)*AN2090*12*_xlfn.XLOOKUP($A2090,削除禁止_電灯料金!K:K,削除禁止_電灯料金!N:N),0)),0)</f>
        <v>0</v>
      </c>
      <c r="AW2090" s="145"/>
    </row>
    <row r="2091" spans="1:49" ht="30" customHeight="1" thickBot="1">
      <c r="A2091" s="1">
        <v>46</v>
      </c>
      <c r="B2091" s="319" t="s">
        <v>1971</v>
      </c>
      <c r="C2091" s="42"/>
      <c r="D2091" s="215"/>
      <c r="E2091" s="216" t="s">
        <v>219</v>
      </c>
      <c r="F2091" s="217" t="s">
        <v>219</v>
      </c>
      <c r="G2091" s="216"/>
      <c r="H2091" s="216"/>
      <c r="I2091" s="218"/>
      <c r="J2091" s="219"/>
      <c r="K2091" s="220"/>
      <c r="L2091" s="221"/>
      <c r="M2091" s="222" t="s">
        <v>82</v>
      </c>
      <c r="N2091" s="223">
        <v>0</v>
      </c>
      <c r="O2091" s="224">
        <v>0</v>
      </c>
      <c r="P2091" s="225" t="s">
        <v>56</v>
      </c>
      <c r="Q2091" s="225">
        <v>0</v>
      </c>
      <c r="R2091" s="225">
        <v>0</v>
      </c>
      <c r="S2091" s="226">
        <v>0</v>
      </c>
      <c r="T2091" s="226">
        <v>0</v>
      </c>
      <c r="U2091" s="226">
        <v>0</v>
      </c>
      <c r="V2091" s="227">
        <v>0</v>
      </c>
      <c r="W2091" s="228">
        <v>0</v>
      </c>
      <c r="X2091" s="229"/>
      <c r="Y2091" s="410">
        <v>0</v>
      </c>
      <c r="Z2091" s="230">
        <v>0</v>
      </c>
      <c r="AA2091" s="225">
        <v>0</v>
      </c>
      <c r="AB2091" s="231" t="s">
        <v>56</v>
      </c>
      <c r="AC2091" s="232" t="s">
        <v>56</v>
      </c>
      <c r="AD2091" s="411" t="s">
        <v>56</v>
      </c>
      <c r="AE2091" s="232" t="s">
        <v>56</v>
      </c>
      <c r="AF2091" s="411" t="s">
        <v>56</v>
      </c>
      <c r="AG2091" s="412">
        <v>0</v>
      </c>
      <c r="AH2091" s="413" t="s">
        <v>56</v>
      </c>
      <c r="AI2091" s="236"/>
      <c r="AJ2091" s="237"/>
      <c r="AK2091" s="238"/>
      <c r="AL2091" s="239"/>
      <c r="AM2091" s="240"/>
      <c r="AN2091" s="241"/>
      <c r="AO2091" s="242">
        <f t="shared" si="551"/>
        <v>0</v>
      </c>
      <c r="AP2091" s="243" t="s">
        <v>82</v>
      </c>
      <c r="AQ2091" s="414" t="str" cm="1">
        <f t="array" ref="AQ2091">_xlfn.IFS(OR($G2091="公衆街路灯A",$G2091="定額電灯"),$G2091&amp;AP2091,COUNTIF(G2091,"*従量電灯*"),G2091,1,"-")</f>
        <v>-</v>
      </c>
      <c r="AR2091" s="415" t="str" cm="1">
        <f t="array" ref="AR2091">_xlfn.IFS($AN2091=0,"-",OR($AH2091="対象外",$AH2091="-"),"-",OR($G2091="公衆街路灯A",$G2091="定額電灯"),_xlfn.XLOOKUP($AQ2091,削除禁止_電灯料金!$B:$B,削除禁止_電灯料金!$E:$E,0),1,"-")</f>
        <v>-</v>
      </c>
      <c r="AS2091" s="416" t="str" cm="1">
        <f t="array" ref="AS2091">_xlfn.IFS($AR2091="-","-",OR($G2091="公衆街路灯A",$G2091="定額電灯"),_xlfn.XLOOKUP(AQ2091,削除禁止_電灯料金!$B:$B,削除禁止_電灯料金!$D:$D,0),1,"-")</f>
        <v>-</v>
      </c>
      <c r="AT2091" s="415" t="str">
        <f>IFERROR(IF(OR($G2091="公衆街路灯A",$G2091="定額電灯"),"-",ROUND((_xlfn.XLOOKUP($AQ2091,削除禁止_電灯料金!$B:$B,削除禁止_電灯料金!$E:$E)*AM2091/1000*$K2091*$L2091/12),2)),"-")</f>
        <v>-</v>
      </c>
      <c r="AU2091" s="416" t="str">
        <f>IFERROR(IF(OR($G2091="公衆街路灯A",$G2091="定額電灯"),"-",ROUND((AM2091/1000*$K2091*$L2091/12)*_xlfn.XLOOKUP($A2091,削除禁止_電灯料金!K:K,削除禁止_電灯料金!M:M,"-"),2)),"-")</f>
        <v>-</v>
      </c>
      <c r="AV2091" s="247">
        <f>IFERROR(IF(OR($G2091="公衆街路灯A",$G2091="定額電灯"),ROUND((((AR2091+AS2091)*AN2091))*12*_xlfn.XLOOKUP($A2091,削除禁止_電灯料金!K:K,削除禁止_電灯料金!N:N),0),ROUND((AT2091+AU2091)*AN2091*12*_xlfn.XLOOKUP($A2091,削除禁止_電灯料金!K:K,削除禁止_電灯料金!N:N),0)),0)</f>
        <v>0</v>
      </c>
      <c r="AW2091" s="145"/>
    </row>
    <row r="2092" spans="1:49" ht="30" customHeight="1">
      <c r="A2092" s="1"/>
      <c r="B2092" s="41"/>
      <c r="C2092" s="248"/>
    </row>
    <row r="2093" spans="1:49" ht="30" customHeight="1">
      <c r="A2093" s="1">
        <v>47</v>
      </c>
      <c r="B2093" s="319" t="s">
        <v>1977</v>
      </c>
      <c r="C2093" s="42"/>
      <c r="D2093" s="4" t="s">
        <v>1978</v>
      </c>
      <c r="E2093" s="43"/>
      <c r="F2093" s="44"/>
      <c r="G2093" s="44"/>
      <c r="H2093" s="45"/>
      <c r="I2093" s="43"/>
      <c r="J2093" s="43"/>
      <c r="K2093" s="43"/>
      <c r="L2093" s="43"/>
      <c r="M2093" s="43"/>
      <c r="N2093" s="46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2"/>
      <c r="AE2093" s="42"/>
      <c r="AF2093" s="42"/>
      <c r="AG2093" s="42"/>
      <c r="AH2093" s="47"/>
      <c r="AI2093" s="48"/>
      <c r="AJ2093" s="48"/>
      <c r="AK2093" s="47"/>
      <c r="AL2093" s="49"/>
      <c r="AM2093" s="47"/>
      <c r="AN2093" s="47"/>
      <c r="AO2093" s="47"/>
      <c r="AP2093" s="47"/>
      <c r="AQ2093" s="49"/>
      <c r="AR2093" s="47"/>
      <c r="AS2093" s="47"/>
      <c r="AT2093" s="47"/>
      <c r="AU2093" s="47"/>
      <c r="AV2093" s="47"/>
      <c r="AW2093" s="47"/>
    </row>
    <row r="2094" spans="1:49" ht="30" customHeight="1">
      <c r="A2094" s="1">
        <v>47</v>
      </c>
      <c r="B2094" s="319" t="s">
        <v>1977</v>
      </c>
      <c r="C2094" s="42"/>
      <c r="D2094" s="43"/>
      <c r="E2094" s="43"/>
      <c r="F2094" s="44"/>
      <c r="G2094" s="44"/>
      <c r="H2094" s="45"/>
      <c r="I2094" s="43"/>
      <c r="J2094" s="43"/>
      <c r="K2094" s="43"/>
      <c r="L2094" s="43"/>
      <c r="M2094" s="43"/>
      <c r="N2094" s="46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2"/>
      <c r="AE2094" s="42"/>
      <c r="AF2094" s="42"/>
      <c r="AG2094" s="42"/>
      <c r="AH2094" s="47"/>
      <c r="AI2094" s="50"/>
      <c r="AJ2094" s="48"/>
      <c r="AK2094" s="47"/>
      <c r="AL2094" s="49"/>
      <c r="AM2094" s="47"/>
      <c r="AN2094" s="47"/>
      <c r="AO2094" s="51"/>
      <c r="AP2094" s="47"/>
      <c r="AQ2094" s="49"/>
      <c r="AR2094" s="51"/>
      <c r="AS2094" s="51"/>
      <c r="AT2094" s="51"/>
      <c r="AU2094" s="51"/>
      <c r="AV2094" s="47"/>
      <c r="AW2094" s="47"/>
    </row>
    <row r="2095" spans="1:49" ht="30" customHeight="1">
      <c r="A2095" s="1">
        <v>47</v>
      </c>
      <c r="B2095" s="319" t="s">
        <v>1977</v>
      </c>
      <c r="C2095" s="42"/>
      <c r="D2095" s="52" t="s">
        <v>47</v>
      </c>
      <c r="E2095" s="52"/>
      <c r="F2095" s="53">
        <v>10</v>
      </c>
      <c r="G2095" s="44"/>
      <c r="H2095" s="45"/>
      <c r="I2095" s="54"/>
      <c r="J2095" s="54"/>
      <c r="K2095" s="55"/>
      <c r="L2095" s="46"/>
      <c r="M2095" s="46"/>
      <c r="N2095" s="56"/>
      <c r="O2095" s="56"/>
      <c r="P2095" s="56"/>
      <c r="Q2095" s="56"/>
      <c r="R2095" s="56"/>
      <c r="S2095" s="56"/>
      <c r="T2095" s="56"/>
      <c r="U2095" s="56"/>
      <c r="V2095" s="56"/>
      <c r="W2095" s="56"/>
      <c r="X2095" s="56"/>
      <c r="Y2095" s="56"/>
      <c r="Z2095" s="56"/>
      <c r="AA2095" s="56"/>
      <c r="AB2095" s="56"/>
      <c r="AC2095" s="56"/>
      <c r="AD2095" s="56"/>
      <c r="AE2095" s="56"/>
      <c r="AF2095" s="56"/>
      <c r="AG2095" s="56"/>
      <c r="AH2095" s="47"/>
      <c r="AI2095" s="50"/>
      <c r="AJ2095" s="48"/>
      <c r="AK2095" s="47"/>
      <c r="AL2095" s="49"/>
      <c r="AM2095" s="47"/>
      <c r="AN2095" s="47"/>
      <c r="AO2095" s="47"/>
      <c r="AP2095" s="47"/>
      <c r="AQ2095" s="49"/>
      <c r="AR2095" s="47"/>
      <c r="AS2095" s="47"/>
      <c r="AT2095" s="47"/>
      <c r="AU2095" s="47"/>
      <c r="AV2095" s="47"/>
      <c r="AW2095" s="47"/>
    </row>
    <row r="2096" spans="1:49" ht="30" customHeight="1" thickBot="1">
      <c r="A2096" s="1">
        <v>47</v>
      </c>
      <c r="B2096" s="319" t="s">
        <v>1977</v>
      </c>
      <c r="C2096" s="42"/>
      <c r="D2096" s="57" t="s">
        <v>48</v>
      </c>
      <c r="E2096" s="57"/>
      <c r="F2096" s="58">
        <v>10</v>
      </c>
      <c r="G2096" s="44"/>
      <c r="H2096" s="45"/>
      <c r="I2096" s="54"/>
      <c r="J2096" s="54"/>
      <c r="K2096" s="55"/>
      <c r="L2096" s="46"/>
      <c r="M2096" s="46"/>
      <c r="N2096" s="56"/>
      <c r="O2096" s="56"/>
      <c r="P2096" s="56"/>
      <c r="Q2096" s="56"/>
      <c r="R2096" s="56"/>
      <c r="S2096" s="56"/>
      <c r="T2096" s="56"/>
      <c r="U2096" s="56"/>
      <c r="V2096" s="56"/>
      <c r="W2096" s="56"/>
      <c r="X2096" s="56"/>
      <c r="Y2096" s="56"/>
      <c r="Z2096" s="56"/>
      <c r="AA2096" s="56"/>
      <c r="AB2096" s="56"/>
      <c r="AC2096" s="56"/>
      <c r="AD2096" s="56"/>
      <c r="AE2096" s="56"/>
      <c r="AF2096" s="56"/>
      <c r="AG2096" s="56"/>
      <c r="AH2096" s="47"/>
      <c r="AI2096" s="50"/>
      <c r="AJ2096" s="48"/>
      <c r="AK2096" s="47"/>
      <c r="AL2096" s="49"/>
      <c r="AM2096" s="47"/>
      <c r="AN2096" s="47"/>
      <c r="AO2096" s="47"/>
      <c r="AP2096" s="47"/>
      <c r="AQ2096" s="49"/>
      <c r="AR2096" s="47"/>
      <c r="AS2096" s="47"/>
      <c r="AT2096" s="47"/>
      <c r="AU2096" s="47"/>
      <c r="AV2096" s="47"/>
      <c r="AW2096" s="47"/>
    </row>
    <row r="2097" spans="1:49" ht="30" customHeight="1" thickBot="1">
      <c r="A2097" s="1">
        <v>47</v>
      </c>
      <c r="B2097" s="319" t="s">
        <v>1977</v>
      </c>
      <c r="C2097" s="42"/>
      <c r="D2097" s="59" t="s">
        <v>49</v>
      </c>
      <c r="E2097" s="59"/>
      <c r="F2097" s="60">
        <v>30</v>
      </c>
      <c r="G2097" s="44"/>
      <c r="H2097" s="45"/>
      <c r="I2097" s="61"/>
      <c r="J2097" s="61"/>
      <c r="K2097" s="42"/>
      <c r="L2097" s="42"/>
      <c r="M2097" s="42"/>
      <c r="N2097" s="56"/>
      <c r="O2097" s="56"/>
      <c r="P2097" s="56"/>
      <c r="Q2097" s="56"/>
      <c r="R2097" s="56"/>
      <c r="S2097" s="56"/>
      <c r="T2097" s="56"/>
      <c r="U2097" s="56"/>
      <c r="V2097" s="56"/>
      <c r="W2097" s="56"/>
      <c r="X2097" s="56"/>
      <c r="Y2097" s="56"/>
      <c r="Z2097" s="56"/>
      <c r="AA2097" s="56"/>
      <c r="AB2097" s="56"/>
      <c r="AC2097" s="62"/>
      <c r="AD2097" s="62"/>
      <c r="AE2097" s="63"/>
      <c r="AF2097" s="42"/>
      <c r="AG2097" s="56"/>
      <c r="AH2097" s="47"/>
      <c r="AI2097" s="64" t="s">
        <v>50</v>
      </c>
      <c r="AJ2097" s="48"/>
      <c r="AK2097" s="47"/>
      <c r="AL2097" s="49"/>
      <c r="AM2097" s="47"/>
      <c r="AN2097" s="47"/>
      <c r="AO2097" s="47"/>
      <c r="AP2097" s="47"/>
      <c r="AQ2097" s="49"/>
      <c r="AR2097" s="47"/>
      <c r="AS2097" s="47"/>
      <c r="AT2097" s="47"/>
      <c r="AU2097" s="47"/>
      <c r="AV2097" s="47"/>
      <c r="AW2097" s="65"/>
    </row>
    <row r="2098" spans="1:49" ht="30" customHeight="1" thickBot="1">
      <c r="A2098" s="1">
        <v>47</v>
      </c>
      <c r="B2098" s="319" t="s">
        <v>1977</v>
      </c>
      <c r="C2098" s="42"/>
      <c r="D2098" s="66" t="s">
        <v>51</v>
      </c>
      <c r="E2098" s="66"/>
      <c r="F2098" s="67">
        <v>0.41499999999999998</v>
      </c>
      <c r="G2098" s="44"/>
      <c r="H2098" s="45"/>
      <c r="I2098" s="68"/>
      <c r="J2098" s="68"/>
      <c r="K2098" s="42"/>
      <c r="L2098" s="42"/>
      <c r="M2098" s="42"/>
      <c r="N2098" s="56"/>
      <c r="O2098" s="56"/>
      <c r="P2098" s="56"/>
      <c r="Q2098" s="56"/>
      <c r="R2098" s="56"/>
      <c r="S2098" s="56"/>
      <c r="T2098" s="56"/>
      <c r="U2098" s="56"/>
      <c r="V2098" s="56"/>
      <c r="W2098" s="56"/>
      <c r="X2098" s="56"/>
      <c r="Y2098" s="56"/>
      <c r="Z2098" s="56"/>
      <c r="AA2098" s="56"/>
      <c r="AB2098" s="56"/>
      <c r="AC2098" s="62" t="s">
        <v>52</v>
      </c>
      <c r="AD2098" s="69"/>
      <c r="AE2098" s="70" t="s">
        <v>53</v>
      </c>
      <c r="AF2098" s="69"/>
      <c r="AG2098" s="56"/>
      <c r="AH2098" s="47"/>
      <c r="AI2098" s="48"/>
      <c r="AJ2098" s="48"/>
      <c r="AK2098" s="47"/>
      <c r="AL2098" s="49"/>
      <c r="AM2098" s="47"/>
      <c r="AN2098" s="47"/>
      <c r="AO2098" s="47"/>
      <c r="AP2098" s="47"/>
      <c r="AQ2098" s="49"/>
      <c r="AR2098" s="47" t="s">
        <v>52</v>
      </c>
      <c r="AS2098" s="47"/>
      <c r="AT2098" s="47" t="s">
        <v>53</v>
      </c>
      <c r="AU2098" s="47"/>
      <c r="AV2098" s="47"/>
      <c r="AW2098" s="65"/>
    </row>
    <row r="2099" spans="1:49" ht="30" customHeight="1" thickBot="1">
      <c r="A2099" s="1">
        <v>47</v>
      </c>
      <c r="B2099" s="319" t="s">
        <v>1977</v>
      </c>
      <c r="C2099" s="42"/>
      <c r="D2099" s="71" t="s">
        <v>54</v>
      </c>
      <c r="E2099" s="45"/>
      <c r="F2099" s="45"/>
      <c r="G2099" s="45"/>
      <c r="H2099" s="45"/>
      <c r="I2099" s="45"/>
      <c r="J2099" s="45"/>
      <c r="K2099" s="72"/>
      <c r="L2099" s="72"/>
      <c r="M2099" s="73" t="s">
        <v>55</v>
      </c>
      <c r="N2099" s="74"/>
      <c r="O2099" s="74"/>
      <c r="P2099" s="74"/>
      <c r="Q2099" s="74"/>
      <c r="R2099" s="74"/>
      <c r="S2099" s="74"/>
      <c r="T2099" s="74"/>
      <c r="U2099" s="74"/>
      <c r="V2099" s="74"/>
      <c r="W2099" s="74"/>
      <c r="X2099" s="74"/>
      <c r="Y2099" s="74"/>
      <c r="Z2099" s="74"/>
      <c r="AA2099" s="74"/>
      <c r="AB2099" s="74"/>
      <c r="AC2099" s="75" t="s">
        <v>1</v>
      </c>
      <c r="AD2099" s="76"/>
      <c r="AE2099" s="76" t="s">
        <v>2</v>
      </c>
      <c r="AF2099" s="76"/>
      <c r="AG2099" s="77" t="s">
        <v>56</v>
      </c>
      <c r="AH2099" s="78" t="s">
        <v>57</v>
      </c>
      <c r="AI2099" s="79"/>
      <c r="AJ2099" s="79"/>
      <c r="AK2099" s="80"/>
      <c r="AL2099" s="15"/>
      <c r="AM2099" s="80"/>
      <c r="AN2099" s="80"/>
      <c r="AO2099" s="80"/>
      <c r="AP2099" s="80"/>
      <c r="AQ2099" s="15"/>
      <c r="AR2099" s="78" t="s">
        <v>1</v>
      </c>
      <c r="AS2099" s="81"/>
      <c r="AT2099" s="78" t="s">
        <v>2</v>
      </c>
      <c r="AU2099" s="81"/>
      <c r="AV2099" s="82" t="s">
        <v>56</v>
      </c>
      <c r="AW2099" s="83"/>
    </row>
    <row r="2100" spans="1:49" ht="42" customHeight="1">
      <c r="A2100" s="1">
        <v>47</v>
      </c>
      <c r="B2100" s="319" t="s">
        <v>1977</v>
      </c>
      <c r="C2100" s="42"/>
      <c r="D2100" s="474" t="s">
        <v>4</v>
      </c>
      <c r="E2100" s="476" t="s">
        <v>5</v>
      </c>
      <c r="F2100" s="476" t="s">
        <v>6</v>
      </c>
      <c r="G2100" s="476" t="s">
        <v>58</v>
      </c>
      <c r="H2100" s="476" t="s">
        <v>7</v>
      </c>
      <c r="I2100" s="20" t="s">
        <v>8</v>
      </c>
      <c r="J2100" s="20"/>
      <c r="K2100" s="84" t="s">
        <v>9</v>
      </c>
      <c r="L2100" s="85" t="s">
        <v>59</v>
      </c>
      <c r="M2100" s="478" t="s">
        <v>60</v>
      </c>
      <c r="N2100" s="480" t="s">
        <v>61</v>
      </c>
      <c r="O2100" s="482" t="s">
        <v>62</v>
      </c>
      <c r="P2100" s="482" t="s">
        <v>10</v>
      </c>
      <c r="Q2100" s="484" t="s">
        <v>63</v>
      </c>
      <c r="R2100" s="482" t="s">
        <v>64</v>
      </c>
      <c r="S2100" s="482" t="s">
        <v>65</v>
      </c>
      <c r="T2100" s="482" t="s">
        <v>66</v>
      </c>
      <c r="U2100" s="482" t="s">
        <v>67</v>
      </c>
      <c r="V2100" s="484" t="s">
        <v>11</v>
      </c>
      <c r="W2100" s="251" t="s">
        <v>12</v>
      </c>
      <c r="X2100" s="86" t="s">
        <v>13</v>
      </c>
      <c r="Y2100" s="86" t="s">
        <v>14</v>
      </c>
      <c r="Z2100" s="252" t="s">
        <v>15</v>
      </c>
      <c r="AA2100" s="484" t="s">
        <v>16</v>
      </c>
      <c r="AB2100" s="482" t="s">
        <v>17</v>
      </c>
      <c r="AC2100" s="87" t="s">
        <v>18</v>
      </c>
      <c r="AD2100" s="88" t="s">
        <v>19</v>
      </c>
      <c r="AE2100" s="87" t="s">
        <v>30</v>
      </c>
      <c r="AF2100" s="88" t="s">
        <v>21</v>
      </c>
      <c r="AG2100" s="89" t="s">
        <v>22</v>
      </c>
      <c r="AH2100" s="468" t="s">
        <v>23</v>
      </c>
      <c r="AI2100" s="470" t="s">
        <v>24</v>
      </c>
      <c r="AJ2100" s="470" t="s">
        <v>25</v>
      </c>
      <c r="AK2100" s="470" t="s">
        <v>26</v>
      </c>
      <c r="AL2100" s="91" t="s">
        <v>68</v>
      </c>
      <c r="AM2100" s="90" t="s">
        <v>27</v>
      </c>
      <c r="AN2100" s="92" t="s">
        <v>28</v>
      </c>
      <c r="AO2100" s="93" t="s">
        <v>29</v>
      </c>
      <c r="AP2100" s="28" t="s">
        <v>16</v>
      </c>
      <c r="AQ2100" s="472" t="s">
        <v>17</v>
      </c>
      <c r="AR2100" s="94" t="s">
        <v>18</v>
      </c>
      <c r="AS2100" s="95" t="s">
        <v>19</v>
      </c>
      <c r="AT2100" s="94" t="s">
        <v>30</v>
      </c>
      <c r="AU2100" s="95" t="s">
        <v>21</v>
      </c>
      <c r="AV2100" s="96" t="s">
        <v>31</v>
      </c>
      <c r="AW2100" s="83"/>
    </row>
    <row r="2101" spans="1:49" ht="30" customHeight="1" thickBot="1">
      <c r="A2101" s="1">
        <v>47</v>
      </c>
      <c r="B2101" s="319" t="s">
        <v>1977</v>
      </c>
      <c r="C2101" s="42"/>
      <c r="D2101" s="475"/>
      <c r="E2101" s="477"/>
      <c r="F2101" s="477"/>
      <c r="G2101" s="477"/>
      <c r="H2101" s="477"/>
      <c r="I2101" s="97" t="s">
        <v>69</v>
      </c>
      <c r="J2101" s="97" t="s">
        <v>70</v>
      </c>
      <c r="K2101" s="98" t="s">
        <v>34</v>
      </c>
      <c r="L2101" s="99" t="s">
        <v>35</v>
      </c>
      <c r="M2101" s="479"/>
      <c r="N2101" s="481"/>
      <c r="O2101" s="483"/>
      <c r="P2101" s="483"/>
      <c r="Q2101" s="485"/>
      <c r="R2101" s="483"/>
      <c r="S2101" s="483"/>
      <c r="T2101" s="483"/>
      <c r="U2101" s="483"/>
      <c r="V2101" s="485"/>
      <c r="W2101" s="100" t="s">
        <v>36</v>
      </c>
      <c r="X2101" s="100" t="s">
        <v>37</v>
      </c>
      <c r="Y2101" s="100" t="s">
        <v>38</v>
      </c>
      <c r="Z2101" s="101" t="s">
        <v>39</v>
      </c>
      <c r="AA2101" s="485"/>
      <c r="AB2101" s="483"/>
      <c r="AC2101" s="102" t="s">
        <v>40</v>
      </c>
      <c r="AD2101" s="103" t="s">
        <v>40</v>
      </c>
      <c r="AE2101" s="102" t="s">
        <v>40</v>
      </c>
      <c r="AF2101" s="103" t="s">
        <v>40</v>
      </c>
      <c r="AG2101" s="104">
        <v>10</v>
      </c>
      <c r="AH2101" s="469"/>
      <c r="AI2101" s="471"/>
      <c r="AJ2101" s="471"/>
      <c r="AK2101" s="471"/>
      <c r="AL2101" s="36" t="s">
        <v>41</v>
      </c>
      <c r="AM2101" s="105" t="s">
        <v>42</v>
      </c>
      <c r="AN2101" s="106" t="s">
        <v>43</v>
      </c>
      <c r="AO2101" s="107" t="s">
        <v>39</v>
      </c>
      <c r="AP2101" s="37" t="s">
        <v>44</v>
      </c>
      <c r="AQ2101" s="473"/>
      <c r="AR2101" s="108" t="s">
        <v>40</v>
      </c>
      <c r="AS2101" s="109" t="s">
        <v>40</v>
      </c>
      <c r="AT2101" s="108" t="s">
        <v>40</v>
      </c>
      <c r="AU2101" s="109" t="s">
        <v>40</v>
      </c>
      <c r="AV2101" s="40">
        <v>10</v>
      </c>
      <c r="AW2101" s="83"/>
    </row>
    <row r="2102" spans="1:49" ht="30" customHeight="1">
      <c r="A2102" s="1">
        <v>47</v>
      </c>
      <c r="B2102" s="319" t="s">
        <v>1977</v>
      </c>
      <c r="C2102" s="42"/>
      <c r="D2102" s="110" t="s">
        <v>1979</v>
      </c>
      <c r="E2102" s="111" t="s">
        <v>1716</v>
      </c>
      <c r="F2102" s="112" t="s">
        <v>1717</v>
      </c>
      <c r="G2102" s="112" t="s">
        <v>73</v>
      </c>
      <c r="H2102" s="113"/>
      <c r="I2102" s="114"/>
      <c r="J2102" s="115" t="s">
        <v>213</v>
      </c>
      <c r="K2102" s="349">
        <v>13</v>
      </c>
      <c r="L2102" s="350">
        <v>365</v>
      </c>
      <c r="M2102" s="118" t="s">
        <v>1237</v>
      </c>
      <c r="N2102" s="119" t="s">
        <v>615</v>
      </c>
      <c r="O2102" s="120">
        <v>1</v>
      </c>
      <c r="P2102" s="121" t="s">
        <v>135</v>
      </c>
      <c r="Q2102" s="121">
        <v>0</v>
      </c>
      <c r="R2102" s="121">
        <v>0</v>
      </c>
      <c r="S2102" s="122">
        <v>0</v>
      </c>
      <c r="T2102" s="122">
        <v>0</v>
      </c>
      <c r="U2102" s="122">
        <v>0</v>
      </c>
      <c r="V2102" s="123">
        <v>0</v>
      </c>
      <c r="W2102" s="124">
        <v>28</v>
      </c>
      <c r="X2102" s="125">
        <v>1</v>
      </c>
      <c r="Y2102" s="126">
        <v>1</v>
      </c>
      <c r="Z2102" s="127">
        <v>11.071666666666665</v>
      </c>
      <c r="AA2102" s="121">
        <v>0</v>
      </c>
      <c r="AB2102" s="128" t="s">
        <v>1679</v>
      </c>
      <c r="AC2102" s="129" t="s">
        <v>56</v>
      </c>
      <c r="AD2102" s="130" t="s">
        <v>56</v>
      </c>
      <c r="AE2102" s="129">
        <v>0</v>
      </c>
      <c r="AF2102" s="130">
        <v>0</v>
      </c>
      <c r="AG2102" s="131">
        <v>41186</v>
      </c>
      <c r="AH2102" s="132" t="s">
        <v>81</v>
      </c>
      <c r="AI2102" s="133"/>
      <c r="AJ2102" s="134"/>
      <c r="AK2102" s="135"/>
      <c r="AL2102" s="136"/>
      <c r="AM2102" s="137"/>
      <c r="AN2102" s="138"/>
      <c r="AO2102" s="139">
        <f t="shared" ref="AO2102:AO2108" si="552">IFERROR((AM2102/1000)*K2102*L2102*AN2102/12,0)</f>
        <v>0</v>
      </c>
      <c r="AP2102" s="140" t="s">
        <v>82</v>
      </c>
      <c r="AQ2102" s="141" t="str" cm="1">
        <f t="array" ref="AQ2102">_xlfn.IFS(OR($G2102="公衆街路灯A",$G2102="定額電灯"),$G2102&amp;AP2102,COUNTIF(G2102,"*従量電灯*"),G2102,1,"-")</f>
        <v>従量電灯</v>
      </c>
      <c r="AR2102" s="142" t="str" cm="1">
        <f t="array" ref="AR2102">_xlfn.IFS($AN2102=0,"-",OR($AH2102="対象外",$AH2102="-"),"-",OR($G2102="公衆街路灯A",$G2102="定額電灯"),_xlfn.XLOOKUP($AQ2102,削除禁止_電灯料金!$B:$B,削除禁止_電灯料金!$E:$E,0),1,"-")</f>
        <v>-</v>
      </c>
      <c r="AS2102" s="143" t="str" cm="1">
        <f t="array" ref="AS2102">_xlfn.IFS($AR2102="-","-",OR($G2102="公衆街路灯A",$G2102="定額電灯"),_xlfn.XLOOKUP(AQ2102,削除禁止_電灯料金!$B:$B,削除禁止_電灯料金!$D:$D,0),1,"-")</f>
        <v>-</v>
      </c>
      <c r="AT2102" s="142">
        <f>IFERROR(IF(OR($G2102="公衆街路灯A",$G2102="定額電灯"),"-",ROUND((_xlfn.XLOOKUP($AQ2102,削除禁止_電灯料金!$B:$B,削除禁止_電灯料金!$E:$E)*AM2102/1000*$K2102*$L2102/12),2)),"-")</f>
        <v>0</v>
      </c>
      <c r="AU2102" s="143">
        <f>IFERROR(IF(OR($G2102="公衆街路灯A",$G2102="定額電灯"),"-",ROUND((AM2102/1000*$K2102*$L2102/12)*_xlfn.XLOOKUP($A2102,削除禁止_電灯料金!K:K,削除禁止_電灯料金!M:M,"-"),2)),"-")</f>
        <v>0</v>
      </c>
      <c r="AV2102" s="144">
        <f>IFERROR(IF(OR($G2102="公衆街路灯A",$G2102="定額電灯"),ROUND((((AR2102+AS2102)*AN2102))*12*_xlfn.XLOOKUP($A2102,削除禁止_電灯料金!K:K,削除禁止_電灯料金!N:N),0),ROUND((AT2102+AU2102)*AN2102*12*_xlfn.XLOOKUP($A2102,削除禁止_電灯料金!K:K,削除禁止_電灯料金!N:N),0)),0)</f>
        <v>0</v>
      </c>
      <c r="AW2102" s="145"/>
    </row>
    <row r="2103" spans="1:49" ht="30" customHeight="1">
      <c r="A2103" s="1">
        <v>47</v>
      </c>
      <c r="B2103" s="319" t="s">
        <v>1977</v>
      </c>
      <c r="C2103" s="42"/>
      <c r="D2103" s="146" t="s">
        <v>1979</v>
      </c>
      <c r="E2103" s="147" t="s">
        <v>1716</v>
      </c>
      <c r="F2103" s="148" t="s">
        <v>1717</v>
      </c>
      <c r="G2103" s="148" t="s">
        <v>73</v>
      </c>
      <c r="H2103" s="149"/>
      <c r="I2103" s="150"/>
      <c r="J2103" s="151" t="s">
        <v>213</v>
      </c>
      <c r="K2103" s="213">
        <v>13</v>
      </c>
      <c r="L2103" s="214">
        <v>365</v>
      </c>
      <c r="M2103" s="154" t="s">
        <v>1682</v>
      </c>
      <c r="N2103" s="119" t="s">
        <v>215</v>
      </c>
      <c r="O2103" s="120">
        <v>1</v>
      </c>
      <c r="P2103" s="155" t="s">
        <v>1350</v>
      </c>
      <c r="Q2103" s="155">
        <v>0</v>
      </c>
      <c r="R2103" s="155">
        <v>0</v>
      </c>
      <c r="S2103" s="156">
        <v>0</v>
      </c>
      <c r="T2103" s="156">
        <v>0</v>
      </c>
      <c r="U2103" s="156">
        <v>0</v>
      </c>
      <c r="V2103" s="157">
        <v>0</v>
      </c>
      <c r="W2103" s="158">
        <v>120</v>
      </c>
      <c r="X2103" s="159">
        <v>1</v>
      </c>
      <c r="Y2103" s="160">
        <v>1</v>
      </c>
      <c r="Z2103" s="161">
        <v>47.449999999999996</v>
      </c>
      <c r="AA2103" s="155">
        <v>0</v>
      </c>
      <c r="AB2103" s="162" t="s">
        <v>1679</v>
      </c>
      <c r="AC2103" s="163" t="s">
        <v>56</v>
      </c>
      <c r="AD2103" s="164" t="s">
        <v>56</v>
      </c>
      <c r="AE2103" s="163">
        <v>0</v>
      </c>
      <c r="AF2103" s="164">
        <v>0</v>
      </c>
      <c r="AG2103" s="165">
        <v>176514</v>
      </c>
      <c r="AH2103" s="166" t="s">
        <v>81</v>
      </c>
      <c r="AI2103" s="167"/>
      <c r="AJ2103" s="168"/>
      <c r="AK2103" s="169"/>
      <c r="AL2103" s="170"/>
      <c r="AM2103" s="171"/>
      <c r="AN2103" s="172"/>
      <c r="AO2103" s="173">
        <f t="shared" si="552"/>
        <v>0</v>
      </c>
      <c r="AP2103" s="174" t="s">
        <v>82</v>
      </c>
      <c r="AQ2103" s="175" t="str" cm="1">
        <f t="array" ref="AQ2103">_xlfn.IFS(OR($G2103="公衆街路灯A",$G2103="定額電灯"),$G2103&amp;AP2103,COUNTIF(G2103,"*従量電灯*"),G2103,1,"-")</f>
        <v>従量電灯</v>
      </c>
      <c r="AR2103" s="176" t="str" cm="1">
        <f t="array" ref="AR2103">_xlfn.IFS($AN2103=0,"-",OR($AH2103="対象外",$AH2103="-"),"-",OR($G2103="公衆街路灯A",$G2103="定額電灯"),_xlfn.XLOOKUP($AQ2103,削除禁止_電灯料金!$B:$B,削除禁止_電灯料金!$E:$E,0),1,"-")</f>
        <v>-</v>
      </c>
      <c r="AS2103" s="177" t="str" cm="1">
        <f t="array" ref="AS2103">_xlfn.IFS($AR2103="-","-",OR($G2103="公衆街路灯A",$G2103="定額電灯"),_xlfn.XLOOKUP(AQ2103,削除禁止_電灯料金!$B:$B,削除禁止_電灯料金!$D:$D,0),1,"-")</f>
        <v>-</v>
      </c>
      <c r="AT2103" s="176">
        <f>IFERROR(IF(OR($G2103="公衆街路灯A",$G2103="定額電灯"),"-",ROUND((_xlfn.XLOOKUP($AQ2103,削除禁止_電灯料金!$B:$B,削除禁止_電灯料金!$E:$E)*AM2103/1000*$K2103*$L2103/12),2)),"-")</f>
        <v>0</v>
      </c>
      <c r="AU2103" s="177">
        <f>IFERROR(IF(OR($G2103="公衆街路灯A",$G2103="定額電灯"),"-",ROUND((AM2103/1000*$K2103*$L2103/12)*_xlfn.XLOOKUP($A2103,削除禁止_電灯料金!K:K,削除禁止_電灯料金!M:M,"-"),2)),"-")</f>
        <v>0</v>
      </c>
      <c r="AV2103" s="178">
        <f>IFERROR(IF(OR($G2103="公衆街路灯A",$G2103="定額電灯"),ROUND((((AR2103+AS2103)*AN2103))*12*_xlfn.XLOOKUP($A2103,削除禁止_電灯料金!K:K,削除禁止_電灯料金!N:N),0),ROUND((AT2103+AU2103)*AN2103*12*_xlfn.XLOOKUP($A2103,削除禁止_電灯料金!K:K,削除禁止_電灯料金!N:N),0)),0)</f>
        <v>0</v>
      </c>
      <c r="AW2103" s="145"/>
    </row>
    <row r="2104" spans="1:49" ht="30" customHeight="1">
      <c r="A2104" s="1">
        <v>47</v>
      </c>
      <c r="B2104" s="319" t="s">
        <v>1977</v>
      </c>
      <c r="C2104" s="42"/>
      <c r="D2104" s="180" t="s">
        <v>1979</v>
      </c>
      <c r="E2104" s="181" t="s">
        <v>1716</v>
      </c>
      <c r="F2104" s="182" t="s">
        <v>1980</v>
      </c>
      <c r="G2104" s="182" t="s">
        <v>73</v>
      </c>
      <c r="H2104" s="183" t="s">
        <v>118</v>
      </c>
      <c r="I2104" s="184"/>
      <c r="J2104" s="185"/>
      <c r="K2104" s="271">
        <v>13</v>
      </c>
      <c r="L2104" s="272">
        <v>365</v>
      </c>
      <c r="M2104" s="212" t="s">
        <v>1981</v>
      </c>
      <c r="N2104" s="189" t="s">
        <v>1982</v>
      </c>
      <c r="O2104" s="190">
        <v>1</v>
      </c>
      <c r="P2104" s="191" t="s">
        <v>998</v>
      </c>
      <c r="Q2104" s="191">
        <v>0</v>
      </c>
      <c r="R2104" s="191">
        <v>0</v>
      </c>
      <c r="S2104" s="192" t="s">
        <v>211</v>
      </c>
      <c r="T2104" s="192" t="s">
        <v>579</v>
      </c>
      <c r="U2104" s="192">
        <v>0</v>
      </c>
      <c r="V2104" s="193">
        <v>0</v>
      </c>
      <c r="W2104" s="194">
        <v>0</v>
      </c>
      <c r="X2104" s="195">
        <v>2</v>
      </c>
      <c r="Y2104" s="196">
        <v>2</v>
      </c>
      <c r="Z2104" s="197">
        <v>0</v>
      </c>
      <c r="AA2104" s="191">
        <v>0</v>
      </c>
      <c r="AB2104" s="198" t="s">
        <v>1679</v>
      </c>
      <c r="AC2104" s="199" t="s">
        <v>56</v>
      </c>
      <c r="AD2104" s="200" t="s">
        <v>56</v>
      </c>
      <c r="AE2104" s="199" t="s">
        <v>56</v>
      </c>
      <c r="AF2104" s="200">
        <v>0</v>
      </c>
      <c r="AG2104" s="201">
        <v>0</v>
      </c>
      <c r="AH2104" s="201" t="s">
        <v>124</v>
      </c>
      <c r="AI2104" s="202" t="s">
        <v>124</v>
      </c>
      <c r="AJ2104" s="203"/>
      <c r="AK2104" s="204"/>
      <c r="AL2104" s="194"/>
      <c r="AM2104" s="205"/>
      <c r="AN2104" s="206"/>
      <c r="AO2104" s="200">
        <f t="shared" si="552"/>
        <v>0</v>
      </c>
      <c r="AP2104" s="207" t="s">
        <v>82</v>
      </c>
      <c r="AQ2104" s="198" t="str" cm="1">
        <f t="array" ref="AQ2104">_xlfn.IFS(OR($G2104="公衆街路灯A",$G2104="定額電灯"),$G2104&amp;AP2104,COUNTIF(G2104,"*従量電灯*"),G2104,1,"-")</f>
        <v>従量電灯</v>
      </c>
      <c r="AR2104" s="208" t="str" cm="1">
        <f t="array" ref="AR2104">_xlfn.IFS($AN2104=0,"-",OR($AH2104="対象外",$AH2104="-"),"-",OR($G2104="公衆街路灯A",$G2104="定額電灯"),_xlfn.XLOOKUP($AQ2104,削除禁止_電灯料金!$B:$B,削除禁止_電灯料金!$E:$E,0),1,"-")</f>
        <v>-</v>
      </c>
      <c r="AS2104" s="209" t="str" cm="1">
        <f t="array" ref="AS2104">_xlfn.IFS($AR2104="-","-",OR($G2104="公衆街路灯A",$G2104="定額電灯"),_xlfn.XLOOKUP(AQ2104,削除禁止_電灯料金!$B:$B,削除禁止_電灯料金!$D:$D,0),1,"-")</f>
        <v>-</v>
      </c>
      <c r="AT2104" s="208">
        <f>IFERROR(IF(OR($G2104="公衆街路灯A",$G2104="定額電灯"),"-",ROUND((_xlfn.XLOOKUP($AQ2104,削除禁止_電灯料金!$B:$B,削除禁止_電灯料金!$E:$E)*AM2104/1000*$K2104*$L2104/12),2)),"-")</f>
        <v>0</v>
      </c>
      <c r="AU2104" s="209">
        <f>IFERROR(IF(OR($G2104="公衆街路灯A",$G2104="定額電灯"),"-",ROUND((AM2104/1000*$K2104*$L2104/12)*_xlfn.XLOOKUP($A2104,削除禁止_電灯料金!K:K,削除禁止_電灯料金!M:M,"-"),2)),"-")</f>
        <v>0</v>
      </c>
      <c r="AV2104" s="210">
        <f>IFERROR(IF(OR($G2104="公衆街路灯A",$G2104="定額電灯"),ROUND((((AR2104+AS2104)*AN2104))*12*_xlfn.XLOOKUP($A2104,削除禁止_電灯料金!K:K,削除禁止_電灯料金!N:N),0),ROUND((AT2104+AU2104)*AN2104*12*_xlfn.XLOOKUP($A2104,削除禁止_電灯料金!K:K,削除禁止_電灯料金!N:N),0)),0)</f>
        <v>0</v>
      </c>
      <c r="AW2104" s="145"/>
    </row>
    <row r="2105" spans="1:49" ht="30" customHeight="1">
      <c r="A2105" s="1">
        <v>47</v>
      </c>
      <c r="B2105" s="319" t="s">
        <v>1977</v>
      </c>
      <c r="C2105" s="42"/>
      <c r="D2105" s="180" t="s">
        <v>1979</v>
      </c>
      <c r="E2105" s="181" t="s">
        <v>1716</v>
      </c>
      <c r="F2105" s="182" t="s">
        <v>1983</v>
      </c>
      <c r="G2105" s="182" t="s">
        <v>73</v>
      </c>
      <c r="H2105" s="183" t="s">
        <v>118</v>
      </c>
      <c r="I2105" s="184"/>
      <c r="J2105" s="185"/>
      <c r="K2105" s="271">
        <v>13</v>
      </c>
      <c r="L2105" s="272">
        <v>365</v>
      </c>
      <c r="M2105" s="212" t="s">
        <v>1981</v>
      </c>
      <c r="N2105" s="189" t="s">
        <v>1982</v>
      </c>
      <c r="O2105" s="190">
        <v>1</v>
      </c>
      <c r="P2105" s="191" t="s">
        <v>998</v>
      </c>
      <c r="Q2105" s="191">
        <v>0</v>
      </c>
      <c r="R2105" s="191">
        <v>0</v>
      </c>
      <c r="S2105" s="192" t="s">
        <v>211</v>
      </c>
      <c r="T2105" s="192" t="s">
        <v>579</v>
      </c>
      <c r="U2105" s="192">
        <v>0</v>
      </c>
      <c r="V2105" s="193">
        <v>0</v>
      </c>
      <c r="W2105" s="194">
        <v>0</v>
      </c>
      <c r="X2105" s="195">
        <v>2</v>
      </c>
      <c r="Y2105" s="196">
        <v>2</v>
      </c>
      <c r="Z2105" s="197">
        <v>0</v>
      </c>
      <c r="AA2105" s="191">
        <v>0</v>
      </c>
      <c r="AB2105" s="198" t="s">
        <v>1679</v>
      </c>
      <c r="AC2105" s="199" t="s">
        <v>56</v>
      </c>
      <c r="AD2105" s="200" t="s">
        <v>56</v>
      </c>
      <c r="AE2105" s="199" t="s">
        <v>56</v>
      </c>
      <c r="AF2105" s="200">
        <v>0</v>
      </c>
      <c r="AG2105" s="201">
        <v>0</v>
      </c>
      <c r="AH2105" s="201" t="s">
        <v>124</v>
      </c>
      <c r="AI2105" s="202" t="s">
        <v>124</v>
      </c>
      <c r="AJ2105" s="203"/>
      <c r="AK2105" s="204"/>
      <c r="AL2105" s="194"/>
      <c r="AM2105" s="205"/>
      <c r="AN2105" s="206"/>
      <c r="AO2105" s="200">
        <f t="shared" si="552"/>
        <v>0</v>
      </c>
      <c r="AP2105" s="207" t="s">
        <v>82</v>
      </c>
      <c r="AQ2105" s="198" t="str" cm="1">
        <f t="array" ref="AQ2105">_xlfn.IFS(OR($G2105="公衆街路灯A",$G2105="定額電灯"),$G2105&amp;AP2105,COUNTIF(G2105,"*従量電灯*"),G2105,1,"-")</f>
        <v>従量電灯</v>
      </c>
      <c r="AR2105" s="208" t="str" cm="1">
        <f t="array" ref="AR2105">_xlfn.IFS($AN2105=0,"-",OR($AH2105="対象外",$AH2105="-"),"-",OR($G2105="公衆街路灯A",$G2105="定額電灯"),_xlfn.XLOOKUP($AQ2105,削除禁止_電灯料金!$B:$B,削除禁止_電灯料金!$E:$E,0),1,"-")</f>
        <v>-</v>
      </c>
      <c r="AS2105" s="209" t="str" cm="1">
        <f t="array" ref="AS2105">_xlfn.IFS($AR2105="-","-",OR($G2105="公衆街路灯A",$G2105="定額電灯"),_xlfn.XLOOKUP(AQ2105,削除禁止_電灯料金!$B:$B,削除禁止_電灯料金!$D:$D,0),1,"-")</f>
        <v>-</v>
      </c>
      <c r="AT2105" s="208">
        <f>IFERROR(IF(OR($G2105="公衆街路灯A",$G2105="定額電灯"),"-",ROUND((_xlfn.XLOOKUP($AQ2105,削除禁止_電灯料金!$B:$B,削除禁止_電灯料金!$E:$E)*AM2105/1000*$K2105*$L2105/12),2)),"-")</f>
        <v>0</v>
      </c>
      <c r="AU2105" s="209">
        <f>IFERROR(IF(OR($G2105="公衆街路灯A",$G2105="定額電灯"),"-",ROUND((AM2105/1000*$K2105*$L2105/12)*_xlfn.XLOOKUP($A2105,削除禁止_電灯料金!K:K,削除禁止_電灯料金!M:M,"-"),2)),"-")</f>
        <v>0</v>
      </c>
      <c r="AV2105" s="210">
        <f>IFERROR(IF(OR($G2105="公衆街路灯A",$G2105="定額電灯"),ROUND((((AR2105+AS2105)*AN2105))*12*_xlfn.XLOOKUP($A2105,削除禁止_電灯料金!K:K,削除禁止_電灯料金!N:N),0),ROUND((AT2105+AU2105)*AN2105*12*_xlfn.XLOOKUP($A2105,削除禁止_電灯料金!K:K,削除禁止_電灯料金!N:N),0)),0)</f>
        <v>0</v>
      </c>
      <c r="AW2105" s="145"/>
    </row>
    <row r="2106" spans="1:49" ht="103.5" customHeight="1">
      <c r="A2106" s="1">
        <v>47</v>
      </c>
      <c r="B2106" s="319" t="s">
        <v>1977</v>
      </c>
      <c r="C2106" s="42"/>
      <c r="D2106" s="146"/>
      <c r="E2106" s="147" t="s">
        <v>219</v>
      </c>
      <c r="F2106" s="148" t="s">
        <v>219</v>
      </c>
      <c r="G2106" s="148"/>
      <c r="H2106" s="149"/>
      <c r="I2106" s="150"/>
      <c r="J2106" s="151"/>
      <c r="K2106" s="213"/>
      <c r="L2106" s="214"/>
      <c r="M2106" s="154" t="s">
        <v>56</v>
      </c>
      <c r="N2106" s="119">
        <v>0</v>
      </c>
      <c r="O2106" s="120">
        <v>0</v>
      </c>
      <c r="P2106" s="155" t="s">
        <v>56</v>
      </c>
      <c r="Q2106" s="155">
        <v>0</v>
      </c>
      <c r="R2106" s="155">
        <v>0</v>
      </c>
      <c r="S2106" s="156">
        <v>0</v>
      </c>
      <c r="T2106" s="156">
        <v>0</v>
      </c>
      <c r="U2106" s="156">
        <v>0</v>
      </c>
      <c r="V2106" s="157">
        <v>0</v>
      </c>
      <c r="W2106" s="158">
        <v>0</v>
      </c>
      <c r="X2106" s="159"/>
      <c r="Y2106" s="160">
        <v>0</v>
      </c>
      <c r="Z2106" s="161">
        <v>0</v>
      </c>
      <c r="AA2106" s="155">
        <v>0</v>
      </c>
      <c r="AB2106" s="162" t="s">
        <v>56</v>
      </c>
      <c r="AC2106" s="163" t="s">
        <v>56</v>
      </c>
      <c r="AD2106" s="164" t="s">
        <v>56</v>
      </c>
      <c r="AE2106" s="163" t="s">
        <v>56</v>
      </c>
      <c r="AF2106" s="164" t="s">
        <v>56</v>
      </c>
      <c r="AG2106" s="165">
        <v>0</v>
      </c>
      <c r="AH2106" s="166" t="s">
        <v>56</v>
      </c>
      <c r="AI2106" s="167"/>
      <c r="AJ2106" s="168"/>
      <c r="AK2106" s="169"/>
      <c r="AL2106" s="170"/>
      <c r="AM2106" s="171"/>
      <c r="AN2106" s="172"/>
      <c r="AO2106" s="173">
        <f t="shared" si="552"/>
        <v>0</v>
      </c>
      <c r="AP2106" s="174" t="s">
        <v>82</v>
      </c>
      <c r="AQ2106" s="175" t="str" cm="1">
        <f t="array" ref="AQ2106">_xlfn.IFS(OR($G2106="公衆街路灯A",$G2106="定額電灯"),$G2106&amp;AP2106,COUNTIF(G2106,"*従量電灯*"),G2106,1,"-")</f>
        <v>-</v>
      </c>
      <c r="AR2106" s="176" t="str" cm="1">
        <f t="array" ref="AR2106">_xlfn.IFS($AN2106=0,"-",OR($AH2106="対象外",$AH2106="-"),"-",OR($G2106="公衆街路灯A",$G2106="定額電灯"),_xlfn.XLOOKUP($AQ2106,削除禁止_電灯料金!$B:$B,削除禁止_電灯料金!$E:$E,0),1,"-")</f>
        <v>-</v>
      </c>
      <c r="AS2106" s="177" t="str" cm="1">
        <f t="array" ref="AS2106">_xlfn.IFS($AR2106="-","-",OR($G2106="公衆街路灯A",$G2106="定額電灯"),_xlfn.XLOOKUP(AQ2106,削除禁止_電灯料金!$B:$B,削除禁止_電灯料金!$D:$D,0),1,"-")</f>
        <v>-</v>
      </c>
      <c r="AT2106" s="176" t="str">
        <f>IFERROR(IF(OR($G2106="公衆街路灯A",$G2106="定額電灯"),"-",ROUND((_xlfn.XLOOKUP($AQ2106,削除禁止_電灯料金!$B:$B,削除禁止_電灯料金!$E:$E)*AM2106/1000*$K2106*$L2106/12),2)),"-")</f>
        <v>-</v>
      </c>
      <c r="AU2106" s="177">
        <f>IFERROR(IF(OR($G2106="公衆街路灯A",$G2106="定額電灯"),"-",ROUND((AM2106/1000*$K2106*$L2106/12)*_xlfn.XLOOKUP($A2106,削除禁止_電灯料金!K:K,削除禁止_電灯料金!M:M,"-"),2)),"-")</f>
        <v>0</v>
      </c>
      <c r="AV2106" s="178">
        <f>IFERROR(IF(OR($G2106="公衆街路灯A",$G2106="定額電灯"),ROUND((((AR2106+AS2106)*AN2106))*12*_xlfn.XLOOKUP($A2106,削除禁止_電灯料金!K:K,削除禁止_電灯料金!N:N),0),ROUND((AT2106+AU2106)*AN2106*12*_xlfn.XLOOKUP($A2106,削除禁止_電灯料金!K:K,削除禁止_電灯料金!N:N),0)),0)</f>
        <v>0</v>
      </c>
      <c r="AW2106" s="145"/>
    </row>
    <row r="2107" spans="1:49" ht="30" customHeight="1">
      <c r="A2107" s="1">
        <v>47</v>
      </c>
      <c r="B2107" s="319" t="s">
        <v>1977</v>
      </c>
      <c r="C2107" s="42"/>
      <c r="D2107" s="146"/>
      <c r="E2107" s="147" t="s">
        <v>219</v>
      </c>
      <c r="F2107" s="148" t="s">
        <v>219</v>
      </c>
      <c r="G2107" s="148"/>
      <c r="H2107" s="149"/>
      <c r="I2107" s="150"/>
      <c r="J2107" s="151"/>
      <c r="K2107" s="213"/>
      <c r="L2107" s="214"/>
      <c r="M2107" s="179" t="s">
        <v>82</v>
      </c>
      <c r="N2107" s="119">
        <v>0</v>
      </c>
      <c r="O2107" s="120">
        <v>0</v>
      </c>
      <c r="P2107" s="155" t="s">
        <v>56</v>
      </c>
      <c r="Q2107" s="155">
        <v>0</v>
      </c>
      <c r="R2107" s="155">
        <v>0</v>
      </c>
      <c r="S2107" s="156">
        <v>0</v>
      </c>
      <c r="T2107" s="156">
        <v>0</v>
      </c>
      <c r="U2107" s="156">
        <v>0</v>
      </c>
      <c r="V2107" s="157">
        <v>0</v>
      </c>
      <c r="W2107" s="158">
        <v>0</v>
      </c>
      <c r="X2107" s="159"/>
      <c r="Y2107" s="160">
        <v>0</v>
      </c>
      <c r="Z2107" s="161">
        <v>0</v>
      </c>
      <c r="AA2107" s="155">
        <v>0</v>
      </c>
      <c r="AB2107" s="162" t="s">
        <v>56</v>
      </c>
      <c r="AC2107" s="163" t="s">
        <v>56</v>
      </c>
      <c r="AD2107" s="164" t="s">
        <v>56</v>
      </c>
      <c r="AE2107" s="163" t="s">
        <v>56</v>
      </c>
      <c r="AF2107" s="164" t="s">
        <v>56</v>
      </c>
      <c r="AG2107" s="165">
        <v>0</v>
      </c>
      <c r="AH2107" s="166" t="s">
        <v>56</v>
      </c>
      <c r="AI2107" s="167"/>
      <c r="AJ2107" s="168"/>
      <c r="AK2107" s="169"/>
      <c r="AL2107" s="170"/>
      <c r="AM2107" s="171"/>
      <c r="AN2107" s="172"/>
      <c r="AO2107" s="173">
        <f t="shared" si="552"/>
        <v>0</v>
      </c>
      <c r="AP2107" s="174" t="s">
        <v>82</v>
      </c>
      <c r="AQ2107" s="175" t="str" cm="1">
        <f t="array" ref="AQ2107">_xlfn.IFS(OR($G2107="公衆街路灯A",$G2107="定額電灯"),$G2107&amp;AP2107,COUNTIF(G2107,"*従量電灯*"),G2107,1,"-")</f>
        <v>-</v>
      </c>
      <c r="AR2107" s="176" t="str" cm="1">
        <f t="array" ref="AR2107">_xlfn.IFS($AN2107=0,"-",OR($AH2107="対象外",$AH2107="-"),"-",OR($G2107="公衆街路灯A",$G2107="定額電灯"),_xlfn.XLOOKUP($AQ2107,削除禁止_電灯料金!$B:$B,削除禁止_電灯料金!$E:$E,0),1,"-")</f>
        <v>-</v>
      </c>
      <c r="AS2107" s="177" t="str" cm="1">
        <f t="array" ref="AS2107">_xlfn.IFS($AR2107="-","-",OR($G2107="公衆街路灯A",$G2107="定額電灯"),_xlfn.XLOOKUP(AQ2107,削除禁止_電灯料金!$B:$B,削除禁止_電灯料金!$D:$D,0),1,"-")</f>
        <v>-</v>
      </c>
      <c r="AT2107" s="176" t="str">
        <f>IFERROR(IF(OR($G2107="公衆街路灯A",$G2107="定額電灯"),"-",ROUND((_xlfn.XLOOKUP($AQ2107,削除禁止_電灯料金!$B:$B,削除禁止_電灯料金!$E:$E)*AM2107/1000*$K2107*$L2107/12),2)),"-")</f>
        <v>-</v>
      </c>
      <c r="AU2107" s="177">
        <f>IFERROR(IF(OR($G2107="公衆街路灯A",$G2107="定額電灯"),"-",ROUND((AM2107/1000*$K2107*$L2107/12)*_xlfn.XLOOKUP($A2107,削除禁止_電灯料金!K:K,削除禁止_電灯料金!M:M,"-"),2)),"-")</f>
        <v>0</v>
      </c>
      <c r="AV2107" s="178">
        <f>IFERROR(IF(OR($G2107="公衆街路灯A",$G2107="定額電灯"),ROUND((((AR2107+AS2107)*AN2107))*12*_xlfn.XLOOKUP($A2107,削除禁止_電灯料金!K:K,削除禁止_電灯料金!N:N),0),ROUND((AT2107+AU2107)*AN2107*12*_xlfn.XLOOKUP($A2107,削除禁止_電灯料金!K:K,削除禁止_電灯料金!N:N),0)),0)</f>
        <v>0</v>
      </c>
      <c r="AW2107" s="145"/>
    </row>
    <row r="2108" spans="1:49" ht="30" customHeight="1" thickBot="1">
      <c r="A2108" s="1">
        <v>47</v>
      </c>
      <c r="B2108" s="319" t="s">
        <v>1977</v>
      </c>
      <c r="C2108" s="42"/>
      <c r="D2108" s="215"/>
      <c r="E2108" s="216" t="s">
        <v>219</v>
      </c>
      <c r="F2108" s="217" t="s">
        <v>219</v>
      </c>
      <c r="G2108" s="216"/>
      <c r="H2108" s="216"/>
      <c r="I2108" s="218"/>
      <c r="J2108" s="219"/>
      <c r="K2108" s="220"/>
      <c r="L2108" s="221"/>
      <c r="M2108" s="222" t="s">
        <v>82</v>
      </c>
      <c r="N2108" s="223">
        <v>0</v>
      </c>
      <c r="O2108" s="224">
        <v>0</v>
      </c>
      <c r="P2108" s="225" t="s">
        <v>56</v>
      </c>
      <c r="Q2108" s="225">
        <v>0</v>
      </c>
      <c r="R2108" s="225">
        <v>0</v>
      </c>
      <c r="S2108" s="226">
        <v>0</v>
      </c>
      <c r="T2108" s="226">
        <v>0</v>
      </c>
      <c r="U2108" s="226">
        <v>0</v>
      </c>
      <c r="V2108" s="227">
        <v>0</v>
      </c>
      <c r="W2108" s="228">
        <v>0</v>
      </c>
      <c r="X2108" s="229"/>
      <c r="Y2108" s="410">
        <v>0</v>
      </c>
      <c r="Z2108" s="230">
        <v>0</v>
      </c>
      <c r="AA2108" s="225">
        <v>0</v>
      </c>
      <c r="AB2108" s="231" t="s">
        <v>56</v>
      </c>
      <c r="AC2108" s="232" t="s">
        <v>56</v>
      </c>
      <c r="AD2108" s="411" t="s">
        <v>56</v>
      </c>
      <c r="AE2108" s="232" t="s">
        <v>56</v>
      </c>
      <c r="AF2108" s="411" t="s">
        <v>56</v>
      </c>
      <c r="AG2108" s="412">
        <v>0</v>
      </c>
      <c r="AH2108" s="413" t="s">
        <v>56</v>
      </c>
      <c r="AI2108" s="236"/>
      <c r="AJ2108" s="237"/>
      <c r="AK2108" s="238"/>
      <c r="AL2108" s="239"/>
      <c r="AM2108" s="240"/>
      <c r="AN2108" s="241"/>
      <c r="AO2108" s="242">
        <f t="shared" si="552"/>
        <v>0</v>
      </c>
      <c r="AP2108" s="243" t="s">
        <v>82</v>
      </c>
      <c r="AQ2108" s="414" t="str" cm="1">
        <f t="array" ref="AQ2108">_xlfn.IFS(OR($G2108="公衆街路灯A",$G2108="定額電灯"),$G2108&amp;AP2108,COUNTIF(G2108,"*従量電灯*"),G2108,1,"-")</f>
        <v>-</v>
      </c>
      <c r="AR2108" s="415" t="str" cm="1">
        <f t="array" ref="AR2108">_xlfn.IFS($AN2108=0,"-",OR($AH2108="対象外",$AH2108="-"),"-",OR($G2108="公衆街路灯A",$G2108="定額電灯"),_xlfn.XLOOKUP($AQ2108,削除禁止_電灯料金!$B:$B,削除禁止_電灯料金!$E:$E,0),1,"-")</f>
        <v>-</v>
      </c>
      <c r="AS2108" s="416" t="str" cm="1">
        <f t="array" ref="AS2108">_xlfn.IFS($AR2108="-","-",OR($G2108="公衆街路灯A",$G2108="定額電灯"),_xlfn.XLOOKUP(AQ2108,削除禁止_電灯料金!$B:$B,削除禁止_電灯料金!$D:$D,0),1,"-")</f>
        <v>-</v>
      </c>
      <c r="AT2108" s="415" t="str">
        <f>IFERROR(IF(OR($G2108="公衆街路灯A",$G2108="定額電灯"),"-",ROUND((_xlfn.XLOOKUP($AQ2108,削除禁止_電灯料金!$B:$B,削除禁止_電灯料金!$E:$E)*AM2108/1000*$K2108*$L2108/12),2)),"-")</f>
        <v>-</v>
      </c>
      <c r="AU2108" s="416">
        <f>IFERROR(IF(OR($G2108="公衆街路灯A",$G2108="定額電灯"),"-",ROUND((AM2108/1000*$K2108*$L2108/12)*_xlfn.XLOOKUP($A2108,削除禁止_電灯料金!K:K,削除禁止_電灯料金!M:M,"-"),2)),"-")</f>
        <v>0</v>
      </c>
      <c r="AV2108" s="247">
        <f>IFERROR(IF(OR($G2108="公衆街路灯A",$G2108="定額電灯"),ROUND((((AR2108+AS2108)*AN2108))*12*_xlfn.XLOOKUP($A2108,削除禁止_電灯料金!K:K,削除禁止_電灯料金!N:N),0),ROUND((AT2108+AU2108)*AN2108*12*_xlfn.XLOOKUP($A2108,削除禁止_電灯料金!K:K,削除禁止_電灯料金!N:N),0)),0)</f>
        <v>0</v>
      </c>
      <c r="AW2108" s="145"/>
    </row>
    <row r="2109" spans="1:49" ht="30" customHeight="1">
      <c r="A2109" s="1"/>
      <c r="B2109" s="41"/>
      <c r="C2109" s="248"/>
    </row>
    <row r="2110" spans="1:49" ht="30" customHeight="1">
      <c r="A2110" s="1">
        <v>48</v>
      </c>
      <c r="B2110" s="319" t="s">
        <v>1984</v>
      </c>
      <c r="C2110" s="42"/>
      <c r="D2110" s="4" t="s">
        <v>1985</v>
      </c>
      <c r="E2110" s="43"/>
      <c r="F2110" s="44"/>
      <c r="G2110" s="44"/>
      <c r="H2110" s="45"/>
      <c r="I2110" s="43"/>
      <c r="J2110" s="43"/>
      <c r="K2110" s="43"/>
      <c r="L2110" s="43"/>
      <c r="M2110" s="43"/>
      <c r="N2110" s="46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2"/>
      <c r="AD2110" s="42"/>
      <c r="AE2110" s="42"/>
      <c r="AF2110" s="42"/>
      <c r="AG2110" s="42"/>
      <c r="AH2110" s="47"/>
      <c r="AI2110" s="48"/>
      <c r="AJ2110" s="48"/>
      <c r="AK2110" s="47"/>
      <c r="AL2110" s="49"/>
      <c r="AM2110" s="47"/>
      <c r="AN2110" s="47"/>
      <c r="AO2110" s="47"/>
      <c r="AP2110" s="47"/>
      <c r="AQ2110" s="49"/>
      <c r="AR2110" s="47"/>
      <c r="AS2110" s="47"/>
      <c r="AT2110" s="47"/>
      <c r="AU2110" s="47"/>
      <c r="AV2110" s="47"/>
      <c r="AW2110" s="47"/>
    </row>
    <row r="2111" spans="1:49" ht="30" customHeight="1">
      <c r="A2111" s="1">
        <v>48</v>
      </c>
      <c r="B2111" s="319" t="s">
        <v>1984</v>
      </c>
      <c r="C2111" s="42"/>
      <c r="D2111" s="43"/>
      <c r="E2111" s="43"/>
      <c r="F2111" s="44"/>
      <c r="G2111" s="44"/>
      <c r="H2111" s="45"/>
      <c r="I2111" s="43"/>
      <c r="J2111" s="43"/>
      <c r="K2111" s="43"/>
      <c r="L2111" s="43"/>
      <c r="M2111" s="43"/>
      <c r="N2111" s="46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2"/>
      <c r="AD2111" s="42"/>
      <c r="AE2111" s="42"/>
      <c r="AF2111" s="42"/>
      <c r="AG2111" s="42"/>
      <c r="AH2111" s="47"/>
      <c r="AI2111" s="50"/>
      <c r="AJ2111" s="48"/>
      <c r="AK2111" s="47"/>
      <c r="AL2111" s="49"/>
      <c r="AM2111" s="47"/>
      <c r="AN2111" s="47"/>
      <c r="AO2111" s="51"/>
      <c r="AP2111" s="47"/>
      <c r="AQ2111" s="49"/>
      <c r="AR2111" s="51"/>
      <c r="AS2111" s="51"/>
      <c r="AT2111" s="51"/>
      <c r="AU2111" s="51"/>
      <c r="AV2111" s="47"/>
      <c r="AW2111" s="47"/>
    </row>
    <row r="2112" spans="1:49" ht="30" customHeight="1">
      <c r="A2112" s="1">
        <v>48</v>
      </c>
      <c r="B2112" s="319" t="s">
        <v>1984</v>
      </c>
      <c r="C2112" s="42"/>
      <c r="D2112" s="52" t="s">
        <v>47</v>
      </c>
      <c r="E2112" s="52"/>
      <c r="F2112" s="53">
        <v>10</v>
      </c>
      <c r="G2112" s="44"/>
      <c r="H2112" s="45"/>
      <c r="I2112" s="54"/>
      <c r="J2112" s="54"/>
      <c r="K2112" s="55"/>
      <c r="L2112" s="46"/>
      <c r="M2112" s="46"/>
      <c r="N2112" s="56"/>
      <c r="O2112" s="56"/>
      <c r="P2112" s="56"/>
      <c r="Q2112" s="56"/>
      <c r="R2112" s="56"/>
      <c r="S2112" s="56"/>
      <c r="T2112" s="56"/>
      <c r="U2112" s="56"/>
      <c r="V2112" s="56"/>
      <c r="W2112" s="56"/>
      <c r="X2112" s="56"/>
      <c r="Y2112" s="56"/>
      <c r="Z2112" s="56"/>
      <c r="AA2112" s="56"/>
      <c r="AB2112" s="56"/>
      <c r="AC2112" s="56"/>
      <c r="AD2112" s="56"/>
      <c r="AE2112" s="56"/>
      <c r="AF2112" s="56"/>
      <c r="AG2112" s="56"/>
      <c r="AH2112" s="47"/>
      <c r="AI2112" s="50"/>
      <c r="AJ2112" s="48"/>
      <c r="AK2112" s="47"/>
      <c r="AL2112" s="49"/>
      <c r="AM2112" s="47"/>
      <c r="AN2112" s="47"/>
      <c r="AO2112" s="47"/>
      <c r="AP2112" s="47"/>
      <c r="AQ2112" s="49"/>
      <c r="AR2112" s="47"/>
      <c r="AS2112" s="47"/>
      <c r="AT2112" s="47"/>
      <c r="AU2112" s="47"/>
      <c r="AV2112" s="47"/>
      <c r="AW2112" s="47"/>
    </row>
    <row r="2113" spans="1:49" ht="30" customHeight="1" thickBot="1">
      <c r="A2113" s="1">
        <v>48</v>
      </c>
      <c r="B2113" s="319" t="s">
        <v>1984</v>
      </c>
      <c r="C2113" s="42"/>
      <c r="D2113" s="57" t="s">
        <v>48</v>
      </c>
      <c r="E2113" s="57"/>
      <c r="F2113" s="58">
        <v>10</v>
      </c>
      <c r="G2113" s="44"/>
      <c r="H2113" s="45"/>
      <c r="I2113" s="54"/>
      <c r="J2113" s="54"/>
      <c r="K2113" s="55"/>
      <c r="L2113" s="46"/>
      <c r="M2113" s="46"/>
      <c r="N2113" s="56"/>
      <c r="O2113" s="56"/>
      <c r="P2113" s="56"/>
      <c r="Q2113" s="56"/>
      <c r="R2113" s="56"/>
      <c r="S2113" s="56"/>
      <c r="T2113" s="56"/>
      <c r="U2113" s="56"/>
      <c r="V2113" s="56"/>
      <c r="W2113" s="56"/>
      <c r="X2113" s="56"/>
      <c r="Y2113" s="56"/>
      <c r="Z2113" s="56"/>
      <c r="AA2113" s="56"/>
      <c r="AB2113" s="56"/>
      <c r="AC2113" s="56"/>
      <c r="AD2113" s="56"/>
      <c r="AE2113" s="56"/>
      <c r="AF2113" s="56"/>
      <c r="AG2113" s="56"/>
      <c r="AH2113" s="47"/>
      <c r="AI2113" s="50"/>
      <c r="AJ2113" s="48"/>
      <c r="AK2113" s="47"/>
      <c r="AL2113" s="49"/>
      <c r="AM2113" s="47"/>
      <c r="AN2113" s="47"/>
      <c r="AO2113" s="47"/>
      <c r="AP2113" s="47"/>
      <c r="AQ2113" s="49"/>
      <c r="AR2113" s="47"/>
      <c r="AS2113" s="47"/>
      <c r="AT2113" s="47"/>
      <c r="AU2113" s="47"/>
      <c r="AV2113" s="47"/>
      <c r="AW2113" s="47"/>
    </row>
    <row r="2114" spans="1:49" ht="30" customHeight="1" thickBot="1">
      <c r="A2114" s="1">
        <v>48</v>
      </c>
      <c r="B2114" s="319" t="s">
        <v>1984</v>
      </c>
      <c r="C2114" s="42"/>
      <c r="D2114" s="59" t="s">
        <v>49</v>
      </c>
      <c r="E2114" s="59"/>
      <c r="F2114" s="60">
        <v>30</v>
      </c>
      <c r="G2114" s="44"/>
      <c r="H2114" s="45"/>
      <c r="I2114" s="61"/>
      <c r="J2114" s="61"/>
      <c r="K2114" s="42"/>
      <c r="L2114" s="42"/>
      <c r="M2114" s="42"/>
      <c r="N2114" s="56"/>
      <c r="O2114" s="56"/>
      <c r="P2114" s="56"/>
      <c r="Q2114" s="56"/>
      <c r="R2114" s="56"/>
      <c r="S2114" s="56"/>
      <c r="T2114" s="56"/>
      <c r="U2114" s="56"/>
      <c r="V2114" s="56"/>
      <c r="W2114" s="56"/>
      <c r="X2114" s="56"/>
      <c r="Y2114" s="56"/>
      <c r="Z2114" s="56"/>
      <c r="AA2114" s="56"/>
      <c r="AB2114" s="56"/>
      <c r="AC2114" s="62"/>
      <c r="AD2114" s="62"/>
      <c r="AE2114" s="63"/>
      <c r="AF2114" s="42"/>
      <c r="AG2114" s="56"/>
      <c r="AH2114" s="47"/>
      <c r="AI2114" s="64" t="s">
        <v>50</v>
      </c>
      <c r="AJ2114" s="48"/>
      <c r="AK2114" s="47"/>
      <c r="AL2114" s="49"/>
      <c r="AM2114" s="47"/>
      <c r="AN2114" s="47"/>
      <c r="AO2114" s="47"/>
      <c r="AP2114" s="47"/>
      <c r="AQ2114" s="49"/>
      <c r="AR2114" s="47"/>
      <c r="AS2114" s="47"/>
      <c r="AT2114" s="47"/>
      <c r="AU2114" s="47"/>
      <c r="AV2114" s="47"/>
      <c r="AW2114" s="65"/>
    </row>
    <row r="2115" spans="1:49" ht="30" customHeight="1" thickBot="1">
      <c r="A2115" s="1">
        <v>48</v>
      </c>
      <c r="B2115" s="319" t="s">
        <v>1984</v>
      </c>
      <c r="C2115" s="42"/>
      <c r="D2115" s="66" t="s">
        <v>51</v>
      </c>
      <c r="E2115" s="66"/>
      <c r="F2115" s="67">
        <v>0.41499999999999998</v>
      </c>
      <c r="G2115" s="44"/>
      <c r="H2115" s="45"/>
      <c r="I2115" s="68"/>
      <c r="J2115" s="68"/>
      <c r="K2115" s="42"/>
      <c r="L2115" s="42"/>
      <c r="M2115" s="42"/>
      <c r="N2115" s="56"/>
      <c r="O2115" s="56"/>
      <c r="P2115" s="56"/>
      <c r="Q2115" s="56"/>
      <c r="R2115" s="56"/>
      <c r="S2115" s="56"/>
      <c r="T2115" s="56"/>
      <c r="U2115" s="56"/>
      <c r="V2115" s="56"/>
      <c r="W2115" s="56"/>
      <c r="X2115" s="56"/>
      <c r="Y2115" s="56"/>
      <c r="Z2115" s="56"/>
      <c r="AA2115" s="56"/>
      <c r="AB2115" s="56"/>
      <c r="AC2115" s="62" t="s">
        <v>52</v>
      </c>
      <c r="AD2115" s="69"/>
      <c r="AE2115" s="70" t="s">
        <v>53</v>
      </c>
      <c r="AF2115" s="69"/>
      <c r="AG2115" s="56"/>
      <c r="AH2115" s="47"/>
      <c r="AI2115" s="48"/>
      <c r="AJ2115" s="48"/>
      <c r="AK2115" s="47"/>
      <c r="AL2115" s="49"/>
      <c r="AM2115" s="47"/>
      <c r="AN2115" s="47"/>
      <c r="AO2115" s="47"/>
      <c r="AP2115" s="47"/>
      <c r="AQ2115" s="49"/>
      <c r="AR2115" s="47" t="s">
        <v>52</v>
      </c>
      <c r="AS2115" s="47"/>
      <c r="AT2115" s="47" t="s">
        <v>53</v>
      </c>
      <c r="AU2115" s="47"/>
      <c r="AV2115" s="47"/>
      <c r="AW2115" s="65"/>
    </row>
    <row r="2116" spans="1:49" ht="30" customHeight="1" thickBot="1">
      <c r="A2116" s="1">
        <v>48</v>
      </c>
      <c r="B2116" s="319" t="s">
        <v>1984</v>
      </c>
      <c r="C2116" s="42"/>
      <c r="D2116" s="71" t="s">
        <v>54</v>
      </c>
      <c r="E2116" s="45"/>
      <c r="F2116" s="45"/>
      <c r="G2116" s="45"/>
      <c r="H2116" s="45"/>
      <c r="I2116" s="45"/>
      <c r="J2116" s="45"/>
      <c r="K2116" s="72"/>
      <c r="L2116" s="72"/>
      <c r="M2116" s="73" t="s">
        <v>55</v>
      </c>
      <c r="N2116" s="74"/>
      <c r="O2116" s="74"/>
      <c r="P2116" s="74"/>
      <c r="Q2116" s="74"/>
      <c r="R2116" s="74"/>
      <c r="S2116" s="74"/>
      <c r="T2116" s="74"/>
      <c r="U2116" s="74"/>
      <c r="V2116" s="74"/>
      <c r="W2116" s="74"/>
      <c r="X2116" s="74"/>
      <c r="Y2116" s="74"/>
      <c r="Z2116" s="74"/>
      <c r="AA2116" s="74"/>
      <c r="AB2116" s="74"/>
      <c r="AC2116" s="75" t="s">
        <v>1</v>
      </c>
      <c r="AD2116" s="76"/>
      <c r="AE2116" s="76" t="s">
        <v>2</v>
      </c>
      <c r="AF2116" s="76"/>
      <c r="AG2116" s="77" t="s">
        <v>56</v>
      </c>
      <c r="AH2116" s="78" t="s">
        <v>57</v>
      </c>
      <c r="AI2116" s="79"/>
      <c r="AJ2116" s="79"/>
      <c r="AK2116" s="80"/>
      <c r="AL2116" s="15"/>
      <c r="AM2116" s="80"/>
      <c r="AN2116" s="80"/>
      <c r="AO2116" s="80"/>
      <c r="AP2116" s="80"/>
      <c r="AQ2116" s="15"/>
      <c r="AR2116" s="78" t="s">
        <v>1</v>
      </c>
      <c r="AS2116" s="81"/>
      <c r="AT2116" s="78" t="s">
        <v>2</v>
      </c>
      <c r="AU2116" s="81"/>
      <c r="AV2116" s="82" t="s">
        <v>56</v>
      </c>
      <c r="AW2116" s="83"/>
    </row>
    <row r="2117" spans="1:49" ht="42" customHeight="1">
      <c r="A2117" s="1">
        <v>48</v>
      </c>
      <c r="B2117" s="319" t="s">
        <v>1984</v>
      </c>
      <c r="C2117" s="42"/>
      <c r="D2117" s="474" t="s">
        <v>4</v>
      </c>
      <c r="E2117" s="476" t="s">
        <v>5</v>
      </c>
      <c r="F2117" s="476" t="s">
        <v>6</v>
      </c>
      <c r="G2117" s="476" t="s">
        <v>58</v>
      </c>
      <c r="H2117" s="476" t="s">
        <v>7</v>
      </c>
      <c r="I2117" s="20" t="s">
        <v>8</v>
      </c>
      <c r="J2117" s="20"/>
      <c r="K2117" s="84" t="s">
        <v>9</v>
      </c>
      <c r="L2117" s="85" t="s">
        <v>59</v>
      </c>
      <c r="M2117" s="478" t="s">
        <v>60</v>
      </c>
      <c r="N2117" s="480" t="s">
        <v>61</v>
      </c>
      <c r="O2117" s="482" t="s">
        <v>62</v>
      </c>
      <c r="P2117" s="482" t="s">
        <v>10</v>
      </c>
      <c r="Q2117" s="484" t="s">
        <v>63</v>
      </c>
      <c r="R2117" s="482" t="s">
        <v>64</v>
      </c>
      <c r="S2117" s="482" t="s">
        <v>65</v>
      </c>
      <c r="T2117" s="482" t="s">
        <v>66</v>
      </c>
      <c r="U2117" s="482" t="s">
        <v>67</v>
      </c>
      <c r="V2117" s="484" t="s">
        <v>11</v>
      </c>
      <c r="W2117" s="251" t="s">
        <v>12</v>
      </c>
      <c r="X2117" s="86" t="s">
        <v>13</v>
      </c>
      <c r="Y2117" s="86" t="s">
        <v>14</v>
      </c>
      <c r="Z2117" s="252" t="s">
        <v>15</v>
      </c>
      <c r="AA2117" s="484" t="s">
        <v>16</v>
      </c>
      <c r="AB2117" s="482" t="s">
        <v>17</v>
      </c>
      <c r="AC2117" s="87" t="s">
        <v>18</v>
      </c>
      <c r="AD2117" s="88" t="s">
        <v>19</v>
      </c>
      <c r="AE2117" s="87" t="s">
        <v>30</v>
      </c>
      <c r="AF2117" s="88" t="s">
        <v>21</v>
      </c>
      <c r="AG2117" s="89" t="s">
        <v>22</v>
      </c>
      <c r="AH2117" s="468" t="s">
        <v>23</v>
      </c>
      <c r="AI2117" s="470" t="s">
        <v>24</v>
      </c>
      <c r="AJ2117" s="470" t="s">
        <v>25</v>
      </c>
      <c r="AK2117" s="470" t="s">
        <v>26</v>
      </c>
      <c r="AL2117" s="91" t="s">
        <v>68</v>
      </c>
      <c r="AM2117" s="90" t="s">
        <v>27</v>
      </c>
      <c r="AN2117" s="92" t="s">
        <v>28</v>
      </c>
      <c r="AO2117" s="93" t="s">
        <v>29</v>
      </c>
      <c r="AP2117" s="28" t="s">
        <v>16</v>
      </c>
      <c r="AQ2117" s="472" t="s">
        <v>17</v>
      </c>
      <c r="AR2117" s="94" t="s">
        <v>18</v>
      </c>
      <c r="AS2117" s="95" t="s">
        <v>19</v>
      </c>
      <c r="AT2117" s="94" t="s">
        <v>30</v>
      </c>
      <c r="AU2117" s="95" t="s">
        <v>21</v>
      </c>
      <c r="AV2117" s="96" t="s">
        <v>31</v>
      </c>
      <c r="AW2117" s="83"/>
    </row>
    <row r="2118" spans="1:49" ht="30" customHeight="1" thickBot="1">
      <c r="A2118" s="1">
        <v>48</v>
      </c>
      <c r="B2118" s="319" t="s">
        <v>1984</v>
      </c>
      <c r="C2118" s="42"/>
      <c r="D2118" s="475"/>
      <c r="E2118" s="477"/>
      <c r="F2118" s="477"/>
      <c r="G2118" s="477"/>
      <c r="H2118" s="477"/>
      <c r="I2118" s="97" t="s">
        <v>69</v>
      </c>
      <c r="J2118" s="97" t="s">
        <v>70</v>
      </c>
      <c r="K2118" s="98" t="s">
        <v>34</v>
      </c>
      <c r="L2118" s="99" t="s">
        <v>35</v>
      </c>
      <c r="M2118" s="479"/>
      <c r="N2118" s="481"/>
      <c r="O2118" s="483"/>
      <c r="P2118" s="483"/>
      <c r="Q2118" s="485"/>
      <c r="R2118" s="483"/>
      <c r="S2118" s="483"/>
      <c r="T2118" s="483"/>
      <c r="U2118" s="483"/>
      <c r="V2118" s="485"/>
      <c r="W2118" s="100" t="s">
        <v>36</v>
      </c>
      <c r="X2118" s="100" t="s">
        <v>37</v>
      </c>
      <c r="Y2118" s="100" t="s">
        <v>38</v>
      </c>
      <c r="Z2118" s="101" t="s">
        <v>39</v>
      </c>
      <c r="AA2118" s="485"/>
      <c r="AB2118" s="483"/>
      <c r="AC2118" s="102" t="s">
        <v>40</v>
      </c>
      <c r="AD2118" s="103" t="s">
        <v>40</v>
      </c>
      <c r="AE2118" s="102" t="s">
        <v>40</v>
      </c>
      <c r="AF2118" s="103" t="s">
        <v>40</v>
      </c>
      <c r="AG2118" s="104">
        <v>10</v>
      </c>
      <c r="AH2118" s="469"/>
      <c r="AI2118" s="471"/>
      <c r="AJ2118" s="471"/>
      <c r="AK2118" s="471"/>
      <c r="AL2118" s="36" t="s">
        <v>41</v>
      </c>
      <c r="AM2118" s="105" t="s">
        <v>42</v>
      </c>
      <c r="AN2118" s="106" t="s">
        <v>43</v>
      </c>
      <c r="AO2118" s="107" t="s">
        <v>39</v>
      </c>
      <c r="AP2118" s="37" t="s">
        <v>44</v>
      </c>
      <c r="AQ2118" s="473"/>
      <c r="AR2118" s="108" t="s">
        <v>40</v>
      </c>
      <c r="AS2118" s="109" t="s">
        <v>40</v>
      </c>
      <c r="AT2118" s="108" t="s">
        <v>40</v>
      </c>
      <c r="AU2118" s="109" t="s">
        <v>40</v>
      </c>
      <c r="AV2118" s="40">
        <v>10</v>
      </c>
      <c r="AW2118" s="83"/>
    </row>
    <row r="2119" spans="1:49" ht="30" customHeight="1">
      <c r="A2119" s="1">
        <v>48</v>
      </c>
      <c r="B2119" s="319" t="s">
        <v>1984</v>
      </c>
      <c r="C2119" s="42"/>
      <c r="D2119" s="282" t="s">
        <v>1986</v>
      </c>
      <c r="E2119" s="283" t="s">
        <v>71</v>
      </c>
      <c r="F2119" s="284" t="s">
        <v>1987</v>
      </c>
      <c r="G2119" s="284" t="s">
        <v>1688</v>
      </c>
      <c r="H2119" s="285" t="s">
        <v>1988</v>
      </c>
      <c r="I2119" s="335"/>
      <c r="J2119" s="336"/>
      <c r="K2119" s="346">
        <v>13</v>
      </c>
      <c r="L2119" s="347">
        <v>365</v>
      </c>
      <c r="M2119" s="348" t="s">
        <v>1563</v>
      </c>
      <c r="N2119" s="189" t="s">
        <v>120</v>
      </c>
      <c r="O2119" s="190">
        <v>1</v>
      </c>
      <c r="P2119" s="291" t="s">
        <v>135</v>
      </c>
      <c r="Q2119" s="291">
        <v>0</v>
      </c>
      <c r="R2119" s="291">
        <v>0</v>
      </c>
      <c r="S2119" s="292" t="s">
        <v>211</v>
      </c>
      <c r="T2119" s="292">
        <v>0</v>
      </c>
      <c r="U2119" s="292" t="s">
        <v>1964</v>
      </c>
      <c r="V2119" s="293">
        <v>0</v>
      </c>
      <c r="W2119" s="294">
        <v>28</v>
      </c>
      <c r="X2119" s="295">
        <v>1</v>
      </c>
      <c r="Y2119" s="296">
        <v>1</v>
      </c>
      <c r="Z2119" s="297">
        <v>0</v>
      </c>
      <c r="AA2119" s="291">
        <v>0</v>
      </c>
      <c r="AB2119" s="298" t="s">
        <v>80</v>
      </c>
      <c r="AC2119" s="299" t="s">
        <v>56</v>
      </c>
      <c r="AD2119" s="300" t="s">
        <v>56</v>
      </c>
      <c r="AE2119" s="299" t="s">
        <v>56</v>
      </c>
      <c r="AF2119" s="300">
        <v>0</v>
      </c>
      <c r="AG2119" s="301">
        <v>0</v>
      </c>
      <c r="AH2119" s="301" t="s">
        <v>124</v>
      </c>
      <c r="AI2119" s="302" t="s">
        <v>124</v>
      </c>
      <c r="AJ2119" s="303"/>
      <c r="AK2119" s="304"/>
      <c r="AL2119" s="294"/>
      <c r="AM2119" s="305"/>
      <c r="AN2119" s="306"/>
      <c r="AO2119" s="300">
        <f t="shared" ref="AO2119:AO2161" si="553">IFERROR((AM2119/1000)*K2119*L2119*AN2119/12,0)</f>
        <v>0</v>
      </c>
      <c r="AP2119" s="307" t="s">
        <v>82</v>
      </c>
      <c r="AQ2119" s="298" t="str" cm="1">
        <f t="array" ref="AQ2119">_xlfn.IFS(OR($G2119="公衆街路灯A",$G2119="定額電灯"),$G2119&amp;AP2119,COUNTIF(G2119,"*従量電灯*"),G2119,1,"-")</f>
        <v>従量電灯</v>
      </c>
      <c r="AR2119" s="308" t="str" cm="1">
        <f t="array" ref="AR2119">_xlfn.IFS($AN2119=0,"-",OR($AH2119="対象外",$AH2119="-"),"-",OR($G2119="公衆街路灯A",$G2119="定額電灯"),_xlfn.XLOOKUP($AQ2119,削除禁止_電灯料金!$B:$B,削除禁止_電灯料金!$E:$E,0),1,"-")</f>
        <v>-</v>
      </c>
      <c r="AS2119" s="309" t="str" cm="1">
        <f t="array" ref="AS2119">_xlfn.IFS($AR2119="-","-",OR($G2119="公衆街路灯A",$G2119="定額電灯"),_xlfn.XLOOKUP(AQ2119,削除禁止_電灯料金!$B:$B,削除禁止_電灯料金!$D:$D,0),1,"-")</f>
        <v>-</v>
      </c>
      <c r="AT2119" s="308">
        <f>IFERROR(IF(OR($G2119="公衆街路灯A",$G2119="定額電灯"),"-",ROUND((_xlfn.XLOOKUP($AQ2119,削除禁止_電灯料金!$B:$B,削除禁止_電灯料金!$E:$E)*AM2119/1000*$K2119*$L2119/12),2)),"-")</f>
        <v>0</v>
      </c>
      <c r="AU2119" s="309">
        <f>IFERROR(IF(OR($G2119="公衆街路灯A",$G2119="定額電灯"),"-",ROUND((AM2119/1000*$K2119*$L2119/12)*_xlfn.XLOOKUP($A2119,削除禁止_電灯料金!K:K,削除禁止_電灯料金!M:M,"-"),2)),"-")</f>
        <v>0</v>
      </c>
      <c r="AV2119" s="310">
        <f>IFERROR(IF(OR($G2119="公衆街路灯A",$G2119="定額電灯"),ROUND((((AR2119+AS2119)*AN2119))*12*_xlfn.XLOOKUP($A2119,削除禁止_電灯料金!K:K,削除禁止_電灯料金!N:N),0),ROUND((AT2119+AU2119)*AN2119*12*_xlfn.XLOOKUP($A2119,削除禁止_電灯料金!K:K,削除禁止_電灯料金!N:N),0)),0)</f>
        <v>0</v>
      </c>
      <c r="AW2119" s="145"/>
    </row>
    <row r="2120" spans="1:49" ht="30" customHeight="1">
      <c r="A2120" s="1">
        <v>48</v>
      </c>
      <c r="B2120" s="319" t="s">
        <v>1984</v>
      </c>
      <c r="C2120" s="42"/>
      <c r="D2120" s="180" t="s">
        <v>1986</v>
      </c>
      <c r="E2120" s="181" t="s">
        <v>71</v>
      </c>
      <c r="F2120" s="182" t="s">
        <v>1989</v>
      </c>
      <c r="G2120" s="182" t="s">
        <v>1688</v>
      </c>
      <c r="H2120" s="183" t="s">
        <v>1990</v>
      </c>
      <c r="I2120" s="184"/>
      <c r="J2120" s="185"/>
      <c r="K2120" s="271">
        <v>13</v>
      </c>
      <c r="L2120" s="272">
        <v>365</v>
      </c>
      <c r="M2120" s="212" t="s">
        <v>1563</v>
      </c>
      <c r="N2120" s="189" t="s">
        <v>120</v>
      </c>
      <c r="O2120" s="190">
        <v>1</v>
      </c>
      <c r="P2120" s="191" t="s">
        <v>135</v>
      </c>
      <c r="Q2120" s="191">
        <v>0</v>
      </c>
      <c r="R2120" s="191">
        <v>0</v>
      </c>
      <c r="S2120" s="192" t="s">
        <v>211</v>
      </c>
      <c r="T2120" s="192">
        <v>0</v>
      </c>
      <c r="U2120" s="192" t="s">
        <v>1964</v>
      </c>
      <c r="V2120" s="193">
        <v>0</v>
      </c>
      <c r="W2120" s="194">
        <v>28</v>
      </c>
      <c r="X2120" s="195">
        <v>1</v>
      </c>
      <c r="Y2120" s="196">
        <v>1</v>
      </c>
      <c r="Z2120" s="197">
        <v>0</v>
      </c>
      <c r="AA2120" s="191">
        <v>0</v>
      </c>
      <c r="AB2120" s="198" t="s">
        <v>80</v>
      </c>
      <c r="AC2120" s="199" t="s">
        <v>56</v>
      </c>
      <c r="AD2120" s="200" t="s">
        <v>56</v>
      </c>
      <c r="AE2120" s="199" t="s">
        <v>56</v>
      </c>
      <c r="AF2120" s="200">
        <v>0</v>
      </c>
      <c r="AG2120" s="201">
        <v>0</v>
      </c>
      <c r="AH2120" s="201" t="s">
        <v>124</v>
      </c>
      <c r="AI2120" s="202" t="s">
        <v>124</v>
      </c>
      <c r="AJ2120" s="203"/>
      <c r="AK2120" s="204"/>
      <c r="AL2120" s="194"/>
      <c r="AM2120" s="205"/>
      <c r="AN2120" s="206"/>
      <c r="AO2120" s="200">
        <f t="shared" si="553"/>
        <v>0</v>
      </c>
      <c r="AP2120" s="207" t="s">
        <v>82</v>
      </c>
      <c r="AQ2120" s="198" t="str" cm="1">
        <f t="array" ref="AQ2120">_xlfn.IFS(OR($G2120="公衆街路灯A",$G2120="定額電灯"),$G2120&amp;AP2120,COUNTIF(G2120,"*従量電灯*"),G2120,1,"-")</f>
        <v>従量電灯</v>
      </c>
      <c r="AR2120" s="208" t="str" cm="1">
        <f t="array" ref="AR2120">_xlfn.IFS($AN2120=0,"-",OR($AH2120="対象外",$AH2120="-"),"-",OR($G2120="公衆街路灯A",$G2120="定額電灯"),_xlfn.XLOOKUP($AQ2120,削除禁止_電灯料金!$B:$B,削除禁止_電灯料金!$E:$E,0),1,"-")</f>
        <v>-</v>
      </c>
      <c r="AS2120" s="209" t="str" cm="1">
        <f t="array" ref="AS2120">_xlfn.IFS($AR2120="-","-",OR($G2120="公衆街路灯A",$G2120="定額電灯"),_xlfn.XLOOKUP(AQ2120,削除禁止_電灯料金!$B:$B,削除禁止_電灯料金!$D:$D,0),1,"-")</f>
        <v>-</v>
      </c>
      <c r="AT2120" s="208">
        <f>IFERROR(IF(OR($G2120="公衆街路灯A",$G2120="定額電灯"),"-",ROUND((_xlfn.XLOOKUP($AQ2120,削除禁止_電灯料金!$B:$B,削除禁止_電灯料金!$E:$E)*AM2120/1000*$K2120*$L2120/12),2)),"-")</f>
        <v>0</v>
      </c>
      <c r="AU2120" s="209">
        <f>IFERROR(IF(OR($G2120="公衆街路灯A",$G2120="定額電灯"),"-",ROUND((AM2120/1000*$K2120*$L2120/12)*_xlfn.XLOOKUP($A2120,削除禁止_電灯料金!K:K,削除禁止_電灯料金!M:M,"-"),2)),"-")</f>
        <v>0</v>
      </c>
      <c r="AV2120" s="210">
        <f>IFERROR(IF(OR($G2120="公衆街路灯A",$G2120="定額電灯"),ROUND((((AR2120+AS2120)*AN2120))*12*_xlfn.XLOOKUP($A2120,削除禁止_電灯料金!K:K,削除禁止_電灯料金!N:N),0),ROUND((AT2120+AU2120)*AN2120*12*_xlfn.XLOOKUP($A2120,削除禁止_電灯料金!K:K,削除禁止_電灯料金!N:N),0)),0)</f>
        <v>0</v>
      </c>
      <c r="AW2120" s="145"/>
    </row>
    <row r="2121" spans="1:49" ht="30" customHeight="1">
      <c r="A2121" s="1">
        <v>48</v>
      </c>
      <c r="B2121" s="319" t="s">
        <v>1984</v>
      </c>
      <c r="C2121" s="42"/>
      <c r="D2121" s="180" t="s">
        <v>1991</v>
      </c>
      <c r="E2121" s="181" t="s">
        <v>186</v>
      </c>
      <c r="F2121" s="182" t="s">
        <v>1992</v>
      </c>
      <c r="G2121" s="182" t="s">
        <v>1688</v>
      </c>
      <c r="H2121" s="183" t="s">
        <v>1990</v>
      </c>
      <c r="I2121" s="184"/>
      <c r="J2121" s="185"/>
      <c r="K2121" s="271">
        <v>13</v>
      </c>
      <c r="L2121" s="272">
        <v>365</v>
      </c>
      <c r="M2121" s="212" t="s">
        <v>1563</v>
      </c>
      <c r="N2121" s="189" t="s">
        <v>120</v>
      </c>
      <c r="O2121" s="190">
        <v>1</v>
      </c>
      <c r="P2121" s="191" t="s">
        <v>135</v>
      </c>
      <c r="Q2121" s="191">
        <v>0</v>
      </c>
      <c r="R2121" s="191">
        <v>0</v>
      </c>
      <c r="S2121" s="192" t="s">
        <v>211</v>
      </c>
      <c r="T2121" s="192">
        <v>0</v>
      </c>
      <c r="U2121" s="192" t="s">
        <v>1964</v>
      </c>
      <c r="V2121" s="193">
        <v>0</v>
      </c>
      <c r="W2121" s="194">
        <v>28</v>
      </c>
      <c r="X2121" s="195">
        <v>1</v>
      </c>
      <c r="Y2121" s="196">
        <v>1</v>
      </c>
      <c r="Z2121" s="197">
        <v>0</v>
      </c>
      <c r="AA2121" s="191">
        <v>0</v>
      </c>
      <c r="AB2121" s="198" t="s">
        <v>80</v>
      </c>
      <c r="AC2121" s="199" t="s">
        <v>56</v>
      </c>
      <c r="AD2121" s="200" t="s">
        <v>56</v>
      </c>
      <c r="AE2121" s="199" t="s">
        <v>56</v>
      </c>
      <c r="AF2121" s="200">
        <v>0</v>
      </c>
      <c r="AG2121" s="201">
        <v>0</v>
      </c>
      <c r="AH2121" s="201" t="s">
        <v>124</v>
      </c>
      <c r="AI2121" s="202" t="s">
        <v>124</v>
      </c>
      <c r="AJ2121" s="203"/>
      <c r="AK2121" s="204"/>
      <c r="AL2121" s="194"/>
      <c r="AM2121" s="205"/>
      <c r="AN2121" s="206"/>
      <c r="AO2121" s="200">
        <f t="shared" si="553"/>
        <v>0</v>
      </c>
      <c r="AP2121" s="207" t="s">
        <v>82</v>
      </c>
      <c r="AQ2121" s="198" t="str" cm="1">
        <f t="array" ref="AQ2121">_xlfn.IFS(OR($G2121="公衆街路灯A",$G2121="定額電灯"),$G2121&amp;AP2121,COUNTIF(G2121,"*従量電灯*"),G2121,1,"-")</f>
        <v>従量電灯</v>
      </c>
      <c r="AR2121" s="208" t="str" cm="1">
        <f t="array" ref="AR2121">_xlfn.IFS($AN2121=0,"-",OR($AH2121="対象外",$AH2121="-"),"-",OR($G2121="公衆街路灯A",$G2121="定額電灯"),_xlfn.XLOOKUP($AQ2121,削除禁止_電灯料金!$B:$B,削除禁止_電灯料金!$E:$E,0),1,"-")</f>
        <v>-</v>
      </c>
      <c r="AS2121" s="209" t="str" cm="1">
        <f t="array" ref="AS2121">_xlfn.IFS($AR2121="-","-",OR($G2121="公衆街路灯A",$G2121="定額電灯"),_xlfn.XLOOKUP(AQ2121,削除禁止_電灯料金!$B:$B,削除禁止_電灯料金!$D:$D,0),1,"-")</f>
        <v>-</v>
      </c>
      <c r="AT2121" s="208">
        <f>IFERROR(IF(OR($G2121="公衆街路灯A",$G2121="定額電灯"),"-",ROUND((_xlfn.XLOOKUP($AQ2121,削除禁止_電灯料金!$B:$B,削除禁止_電灯料金!$E:$E)*AM2121/1000*$K2121*$L2121/12),2)),"-")</f>
        <v>0</v>
      </c>
      <c r="AU2121" s="209">
        <f>IFERROR(IF(OR($G2121="公衆街路灯A",$G2121="定額電灯"),"-",ROUND((AM2121/1000*$K2121*$L2121/12)*_xlfn.XLOOKUP($A2121,削除禁止_電灯料金!K:K,削除禁止_電灯料金!M:M,"-"),2)),"-")</f>
        <v>0</v>
      </c>
      <c r="AV2121" s="210">
        <f>IFERROR(IF(OR($G2121="公衆街路灯A",$G2121="定額電灯"),ROUND((((AR2121+AS2121)*AN2121))*12*_xlfn.XLOOKUP($A2121,削除禁止_電灯料金!K:K,削除禁止_電灯料金!N:N),0),ROUND((AT2121+AU2121)*AN2121*12*_xlfn.XLOOKUP($A2121,削除禁止_電灯料金!K:K,削除禁止_電灯料金!N:N),0)),0)</f>
        <v>0</v>
      </c>
      <c r="AW2121" s="145"/>
    </row>
    <row r="2122" spans="1:49" ht="30" customHeight="1">
      <c r="A2122" s="1">
        <v>48</v>
      </c>
      <c r="B2122" s="319" t="s">
        <v>1984</v>
      </c>
      <c r="C2122" s="42"/>
      <c r="D2122" s="180" t="s">
        <v>1986</v>
      </c>
      <c r="E2122" s="181" t="s">
        <v>316</v>
      </c>
      <c r="F2122" s="182" t="s">
        <v>1993</v>
      </c>
      <c r="G2122" s="182" t="s">
        <v>1688</v>
      </c>
      <c r="H2122" s="183" t="s">
        <v>1990</v>
      </c>
      <c r="I2122" s="184"/>
      <c r="J2122" s="185"/>
      <c r="K2122" s="271">
        <v>13</v>
      </c>
      <c r="L2122" s="272">
        <v>365</v>
      </c>
      <c r="M2122" s="212" t="s">
        <v>1563</v>
      </c>
      <c r="N2122" s="189" t="s">
        <v>120</v>
      </c>
      <c r="O2122" s="190">
        <v>1</v>
      </c>
      <c r="P2122" s="191" t="s">
        <v>135</v>
      </c>
      <c r="Q2122" s="191">
        <v>0</v>
      </c>
      <c r="R2122" s="191">
        <v>0</v>
      </c>
      <c r="S2122" s="192" t="s">
        <v>211</v>
      </c>
      <c r="T2122" s="192">
        <v>0</v>
      </c>
      <c r="U2122" s="192" t="s">
        <v>1964</v>
      </c>
      <c r="V2122" s="193">
        <v>0</v>
      </c>
      <c r="W2122" s="194">
        <v>28</v>
      </c>
      <c r="X2122" s="195">
        <v>1</v>
      </c>
      <c r="Y2122" s="196">
        <v>1</v>
      </c>
      <c r="Z2122" s="197">
        <v>0</v>
      </c>
      <c r="AA2122" s="191">
        <v>0</v>
      </c>
      <c r="AB2122" s="198" t="s">
        <v>80</v>
      </c>
      <c r="AC2122" s="199" t="s">
        <v>56</v>
      </c>
      <c r="AD2122" s="200" t="s">
        <v>56</v>
      </c>
      <c r="AE2122" s="199" t="s">
        <v>56</v>
      </c>
      <c r="AF2122" s="200">
        <v>0</v>
      </c>
      <c r="AG2122" s="201">
        <v>0</v>
      </c>
      <c r="AH2122" s="201" t="s">
        <v>124</v>
      </c>
      <c r="AI2122" s="202" t="s">
        <v>124</v>
      </c>
      <c r="AJ2122" s="203"/>
      <c r="AK2122" s="204"/>
      <c r="AL2122" s="194"/>
      <c r="AM2122" s="205"/>
      <c r="AN2122" s="206"/>
      <c r="AO2122" s="200">
        <f t="shared" si="553"/>
        <v>0</v>
      </c>
      <c r="AP2122" s="207" t="s">
        <v>82</v>
      </c>
      <c r="AQ2122" s="198" t="str" cm="1">
        <f t="array" ref="AQ2122">_xlfn.IFS(OR($G2122="公衆街路灯A",$G2122="定額電灯"),$G2122&amp;AP2122,COUNTIF(G2122,"*従量電灯*"),G2122,1,"-")</f>
        <v>従量電灯</v>
      </c>
      <c r="AR2122" s="208" t="str" cm="1">
        <f t="array" ref="AR2122">_xlfn.IFS($AN2122=0,"-",OR($AH2122="対象外",$AH2122="-"),"-",OR($G2122="公衆街路灯A",$G2122="定額電灯"),_xlfn.XLOOKUP($AQ2122,削除禁止_電灯料金!$B:$B,削除禁止_電灯料金!$E:$E,0),1,"-")</f>
        <v>-</v>
      </c>
      <c r="AS2122" s="209" t="str" cm="1">
        <f t="array" ref="AS2122">_xlfn.IFS($AR2122="-","-",OR($G2122="公衆街路灯A",$G2122="定額電灯"),_xlfn.XLOOKUP(AQ2122,削除禁止_電灯料金!$B:$B,削除禁止_電灯料金!$D:$D,0),1,"-")</f>
        <v>-</v>
      </c>
      <c r="AT2122" s="208">
        <f>IFERROR(IF(OR($G2122="公衆街路灯A",$G2122="定額電灯"),"-",ROUND((_xlfn.XLOOKUP($AQ2122,削除禁止_電灯料金!$B:$B,削除禁止_電灯料金!$E:$E)*AM2122/1000*$K2122*$L2122/12),2)),"-")</f>
        <v>0</v>
      </c>
      <c r="AU2122" s="209">
        <f>IFERROR(IF(OR($G2122="公衆街路灯A",$G2122="定額電灯"),"-",ROUND((AM2122/1000*$K2122*$L2122/12)*_xlfn.XLOOKUP($A2122,削除禁止_電灯料金!K:K,削除禁止_電灯料金!M:M,"-"),2)),"-")</f>
        <v>0</v>
      </c>
      <c r="AV2122" s="210">
        <f>IFERROR(IF(OR($G2122="公衆街路灯A",$G2122="定額電灯"),ROUND((((AR2122+AS2122)*AN2122))*12*_xlfn.XLOOKUP($A2122,削除禁止_電灯料金!K:K,削除禁止_電灯料金!N:N),0),ROUND((AT2122+AU2122)*AN2122*12*_xlfn.XLOOKUP($A2122,削除禁止_電灯料金!K:K,削除禁止_電灯料金!N:N),0)),0)</f>
        <v>0</v>
      </c>
      <c r="AW2122" s="145"/>
    </row>
    <row r="2123" spans="1:49" ht="30" customHeight="1">
      <c r="A2123" s="1">
        <v>48</v>
      </c>
      <c r="B2123" s="319" t="s">
        <v>1984</v>
      </c>
      <c r="C2123" s="42"/>
      <c r="D2123" s="180" t="s">
        <v>1991</v>
      </c>
      <c r="E2123" s="181" t="s">
        <v>325</v>
      </c>
      <c r="F2123" s="182" t="s">
        <v>1994</v>
      </c>
      <c r="G2123" s="182" t="s">
        <v>1688</v>
      </c>
      <c r="H2123" s="183" t="s">
        <v>1990</v>
      </c>
      <c r="I2123" s="184"/>
      <c r="J2123" s="185"/>
      <c r="K2123" s="271">
        <v>13</v>
      </c>
      <c r="L2123" s="272">
        <v>365</v>
      </c>
      <c r="M2123" s="212" t="s">
        <v>1563</v>
      </c>
      <c r="N2123" s="189" t="s">
        <v>120</v>
      </c>
      <c r="O2123" s="190">
        <v>1</v>
      </c>
      <c r="P2123" s="191" t="s">
        <v>135</v>
      </c>
      <c r="Q2123" s="191">
        <v>0</v>
      </c>
      <c r="R2123" s="191">
        <v>0</v>
      </c>
      <c r="S2123" s="192" t="s">
        <v>211</v>
      </c>
      <c r="T2123" s="192">
        <v>0</v>
      </c>
      <c r="U2123" s="192" t="s">
        <v>1964</v>
      </c>
      <c r="V2123" s="193">
        <v>0</v>
      </c>
      <c r="W2123" s="194">
        <v>28</v>
      </c>
      <c r="X2123" s="195">
        <v>1</v>
      </c>
      <c r="Y2123" s="196">
        <v>1</v>
      </c>
      <c r="Z2123" s="197">
        <v>0</v>
      </c>
      <c r="AA2123" s="191">
        <v>0</v>
      </c>
      <c r="AB2123" s="198" t="s">
        <v>80</v>
      </c>
      <c r="AC2123" s="199" t="s">
        <v>56</v>
      </c>
      <c r="AD2123" s="200" t="s">
        <v>56</v>
      </c>
      <c r="AE2123" s="199" t="s">
        <v>56</v>
      </c>
      <c r="AF2123" s="200">
        <v>0</v>
      </c>
      <c r="AG2123" s="201">
        <v>0</v>
      </c>
      <c r="AH2123" s="201" t="s">
        <v>124</v>
      </c>
      <c r="AI2123" s="202" t="s">
        <v>124</v>
      </c>
      <c r="AJ2123" s="203"/>
      <c r="AK2123" s="204"/>
      <c r="AL2123" s="194"/>
      <c r="AM2123" s="205"/>
      <c r="AN2123" s="206"/>
      <c r="AO2123" s="200">
        <f t="shared" si="553"/>
        <v>0</v>
      </c>
      <c r="AP2123" s="207" t="s">
        <v>82</v>
      </c>
      <c r="AQ2123" s="198" t="str" cm="1">
        <f t="array" ref="AQ2123">_xlfn.IFS(OR($G2123="公衆街路灯A",$G2123="定額電灯"),$G2123&amp;AP2123,COUNTIF(G2123,"*従量電灯*"),G2123,1,"-")</f>
        <v>従量電灯</v>
      </c>
      <c r="AR2123" s="208" t="str" cm="1">
        <f t="array" ref="AR2123">_xlfn.IFS($AN2123=0,"-",OR($AH2123="対象外",$AH2123="-"),"-",OR($G2123="公衆街路灯A",$G2123="定額電灯"),_xlfn.XLOOKUP($AQ2123,削除禁止_電灯料金!$B:$B,削除禁止_電灯料金!$E:$E,0),1,"-")</f>
        <v>-</v>
      </c>
      <c r="AS2123" s="209" t="str" cm="1">
        <f t="array" ref="AS2123">_xlfn.IFS($AR2123="-","-",OR($G2123="公衆街路灯A",$G2123="定額電灯"),_xlfn.XLOOKUP(AQ2123,削除禁止_電灯料金!$B:$B,削除禁止_電灯料金!$D:$D,0),1,"-")</f>
        <v>-</v>
      </c>
      <c r="AT2123" s="208">
        <f>IFERROR(IF(OR($G2123="公衆街路灯A",$G2123="定額電灯"),"-",ROUND((_xlfn.XLOOKUP($AQ2123,削除禁止_電灯料金!$B:$B,削除禁止_電灯料金!$E:$E)*AM2123/1000*$K2123*$L2123/12),2)),"-")</f>
        <v>0</v>
      </c>
      <c r="AU2123" s="209">
        <f>IFERROR(IF(OR($G2123="公衆街路灯A",$G2123="定額電灯"),"-",ROUND((AM2123/1000*$K2123*$L2123/12)*_xlfn.XLOOKUP($A2123,削除禁止_電灯料金!K:K,削除禁止_電灯料金!M:M,"-"),2)),"-")</f>
        <v>0</v>
      </c>
      <c r="AV2123" s="210">
        <f>IFERROR(IF(OR($G2123="公衆街路灯A",$G2123="定額電灯"),ROUND((((AR2123+AS2123)*AN2123))*12*_xlfn.XLOOKUP($A2123,削除禁止_電灯料金!K:K,削除禁止_電灯料金!N:N),0),ROUND((AT2123+AU2123)*AN2123*12*_xlfn.XLOOKUP($A2123,削除禁止_電灯料金!K:K,削除禁止_電灯料金!N:N),0)),0)</f>
        <v>0</v>
      </c>
      <c r="AW2123" s="145"/>
    </row>
    <row r="2124" spans="1:49" ht="30" customHeight="1">
      <c r="A2124" s="1">
        <v>48</v>
      </c>
      <c r="B2124" s="319" t="s">
        <v>1984</v>
      </c>
      <c r="C2124" s="42"/>
      <c r="D2124" s="180" t="s">
        <v>1995</v>
      </c>
      <c r="E2124" s="181" t="s">
        <v>71</v>
      </c>
      <c r="F2124" s="182" t="s">
        <v>1996</v>
      </c>
      <c r="G2124" s="182" t="s">
        <v>1688</v>
      </c>
      <c r="H2124" s="183" t="s">
        <v>1988</v>
      </c>
      <c r="I2124" s="184"/>
      <c r="J2124" s="185"/>
      <c r="K2124" s="271">
        <v>13</v>
      </c>
      <c r="L2124" s="272">
        <v>365</v>
      </c>
      <c r="M2124" s="212" t="s">
        <v>1563</v>
      </c>
      <c r="N2124" s="189" t="s">
        <v>120</v>
      </c>
      <c r="O2124" s="190">
        <v>1</v>
      </c>
      <c r="P2124" s="191" t="s">
        <v>135</v>
      </c>
      <c r="Q2124" s="191">
        <v>0</v>
      </c>
      <c r="R2124" s="191">
        <v>0</v>
      </c>
      <c r="S2124" s="192" t="s">
        <v>211</v>
      </c>
      <c r="T2124" s="192">
        <v>0</v>
      </c>
      <c r="U2124" s="192" t="s">
        <v>1964</v>
      </c>
      <c r="V2124" s="193">
        <v>0</v>
      </c>
      <c r="W2124" s="194">
        <v>28</v>
      </c>
      <c r="X2124" s="195">
        <v>1</v>
      </c>
      <c r="Y2124" s="196">
        <v>1</v>
      </c>
      <c r="Z2124" s="197">
        <v>0</v>
      </c>
      <c r="AA2124" s="191">
        <v>0</v>
      </c>
      <c r="AB2124" s="198" t="s">
        <v>80</v>
      </c>
      <c r="AC2124" s="199" t="s">
        <v>56</v>
      </c>
      <c r="AD2124" s="200" t="s">
        <v>56</v>
      </c>
      <c r="AE2124" s="199" t="s">
        <v>56</v>
      </c>
      <c r="AF2124" s="200">
        <v>0</v>
      </c>
      <c r="AG2124" s="201">
        <v>0</v>
      </c>
      <c r="AH2124" s="201" t="s">
        <v>124</v>
      </c>
      <c r="AI2124" s="202" t="s">
        <v>124</v>
      </c>
      <c r="AJ2124" s="203"/>
      <c r="AK2124" s="204"/>
      <c r="AL2124" s="194"/>
      <c r="AM2124" s="205"/>
      <c r="AN2124" s="206"/>
      <c r="AO2124" s="200">
        <f t="shared" si="553"/>
        <v>0</v>
      </c>
      <c r="AP2124" s="207" t="s">
        <v>82</v>
      </c>
      <c r="AQ2124" s="198" t="str" cm="1">
        <f t="array" ref="AQ2124">_xlfn.IFS(OR($G2124="公衆街路灯A",$G2124="定額電灯"),$G2124&amp;AP2124,COUNTIF(G2124,"*従量電灯*"),G2124,1,"-")</f>
        <v>従量電灯</v>
      </c>
      <c r="AR2124" s="208" t="str" cm="1">
        <f t="array" ref="AR2124">_xlfn.IFS($AN2124=0,"-",OR($AH2124="対象外",$AH2124="-"),"-",OR($G2124="公衆街路灯A",$G2124="定額電灯"),_xlfn.XLOOKUP($AQ2124,削除禁止_電灯料金!$B:$B,削除禁止_電灯料金!$E:$E,0),1,"-")</f>
        <v>-</v>
      </c>
      <c r="AS2124" s="209" t="str" cm="1">
        <f t="array" ref="AS2124">_xlfn.IFS($AR2124="-","-",OR($G2124="公衆街路灯A",$G2124="定額電灯"),_xlfn.XLOOKUP(AQ2124,削除禁止_電灯料金!$B:$B,削除禁止_電灯料金!$D:$D,0),1,"-")</f>
        <v>-</v>
      </c>
      <c r="AT2124" s="208">
        <f>IFERROR(IF(OR($G2124="公衆街路灯A",$G2124="定額電灯"),"-",ROUND((_xlfn.XLOOKUP($AQ2124,削除禁止_電灯料金!$B:$B,削除禁止_電灯料金!$E:$E)*AM2124/1000*$K2124*$L2124/12),2)),"-")</f>
        <v>0</v>
      </c>
      <c r="AU2124" s="209">
        <f>IFERROR(IF(OR($G2124="公衆街路灯A",$G2124="定額電灯"),"-",ROUND((AM2124/1000*$K2124*$L2124/12)*_xlfn.XLOOKUP($A2124,削除禁止_電灯料金!K:K,削除禁止_電灯料金!M:M,"-"),2)),"-")</f>
        <v>0</v>
      </c>
      <c r="AV2124" s="210">
        <f>IFERROR(IF(OR($G2124="公衆街路灯A",$G2124="定額電灯"),ROUND((((AR2124+AS2124)*AN2124))*12*_xlfn.XLOOKUP($A2124,削除禁止_電灯料金!K:K,削除禁止_電灯料金!N:N),0),ROUND((AT2124+AU2124)*AN2124*12*_xlfn.XLOOKUP($A2124,削除禁止_電灯料金!K:K,削除禁止_電灯料金!N:N),0)),0)</f>
        <v>0</v>
      </c>
      <c r="AW2124" s="145"/>
    </row>
    <row r="2125" spans="1:49" ht="30" customHeight="1">
      <c r="A2125" s="1">
        <v>48</v>
      </c>
      <c r="B2125" s="319" t="s">
        <v>1984</v>
      </c>
      <c r="C2125" s="42"/>
      <c r="D2125" s="180" t="s">
        <v>1995</v>
      </c>
      <c r="E2125" s="181" t="s">
        <v>71</v>
      </c>
      <c r="F2125" s="182" t="s">
        <v>1997</v>
      </c>
      <c r="G2125" s="182" t="s">
        <v>1688</v>
      </c>
      <c r="H2125" s="183" t="s">
        <v>1990</v>
      </c>
      <c r="I2125" s="184"/>
      <c r="J2125" s="185"/>
      <c r="K2125" s="271">
        <v>13</v>
      </c>
      <c r="L2125" s="272">
        <v>365</v>
      </c>
      <c r="M2125" s="212" t="s">
        <v>1563</v>
      </c>
      <c r="N2125" s="189" t="s">
        <v>120</v>
      </c>
      <c r="O2125" s="190">
        <v>1</v>
      </c>
      <c r="P2125" s="191" t="s">
        <v>135</v>
      </c>
      <c r="Q2125" s="191">
        <v>0</v>
      </c>
      <c r="R2125" s="191">
        <v>0</v>
      </c>
      <c r="S2125" s="192" t="s">
        <v>211</v>
      </c>
      <c r="T2125" s="192">
        <v>0</v>
      </c>
      <c r="U2125" s="192" t="s">
        <v>1964</v>
      </c>
      <c r="V2125" s="193">
        <v>0</v>
      </c>
      <c r="W2125" s="194">
        <v>28</v>
      </c>
      <c r="X2125" s="195">
        <v>1</v>
      </c>
      <c r="Y2125" s="196">
        <v>1</v>
      </c>
      <c r="Z2125" s="197">
        <v>0</v>
      </c>
      <c r="AA2125" s="191">
        <v>0</v>
      </c>
      <c r="AB2125" s="198" t="s">
        <v>80</v>
      </c>
      <c r="AC2125" s="199" t="s">
        <v>56</v>
      </c>
      <c r="AD2125" s="200" t="s">
        <v>56</v>
      </c>
      <c r="AE2125" s="199" t="s">
        <v>56</v>
      </c>
      <c r="AF2125" s="200">
        <v>0</v>
      </c>
      <c r="AG2125" s="201">
        <v>0</v>
      </c>
      <c r="AH2125" s="201" t="s">
        <v>124</v>
      </c>
      <c r="AI2125" s="202" t="s">
        <v>124</v>
      </c>
      <c r="AJ2125" s="203"/>
      <c r="AK2125" s="204"/>
      <c r="AL2125" s="194"/>
      <c r="AM2125" s="205"/>
      <c r="AN2125" s="206"/>
      <c r="AO2125" s="200">
        <f t="shared" si="553"/>
        <v>0</v>
      </c>
      <c r="AP2125" s="207" t="s">
        <v>82</v>
      </c>
      <c r="AQ2125" s="198" t="str" cm="1">
        <f t="array" ref="AQ2125">_xlfn.IFS(OR($G2125="公衆街路灯A",$G2125="定額電灯"),$G2125&amp;AP2125,COUNTIF(G2125,"*従量電灯*"),G2125,1,"-")</f>
        <v>従量電灯</v>
      </c>
      <c r="AR2125" s="208" t="str" cm="1">
        <f t="array" ref="AR2125">_xlfn.IFS($AN2125=0,"-",OR($AH2125="対象外",$AH2125="-"),"-",OR($G2125="公衆街路灯A",$G2125="定額電灯"),_xlfn.XLOOKUP($AQ2125,削除禁止_電灯料金!$B:$B,削除禁止_電灯料金!$E:$E,0),1,"-")</f>
        <v>-</v>
      </c>
      <c r="AS2125" s="209" t="str" cm="1">
        <f t="array" ref="AS2125">_xlfn.IFS($AR2125="-","-",OR($G2125="公衆街路灯A",$G2125="定額電灯"),_xlfn.XLOOKUP(AQ2125,削除禁止_電灯料金!$B:$B,削除禁止_電灯料金!$D:$D,0),1,"-")</f>
        <v>-</v>
      </c>
      <c r="AT2125" s="208">
        <f>IFERROR(IF(OR($G2125="公衆街路灯A",$G2125="定額電灯"),"-",ROUND((_xlfn.XLOOKUP($AQ2125,削除禁止_電灯料金!$B:$B,削除禁止_電灯料金!$E:$E)*AM2125/1000*$K2125*$L2125/12),2)),"-")</f>
        <v>0</v>
      </c>
      <c r="AU2125" s="209">
        <f>IFERROR(IF(OR($G2125="公衆街路灯A",$G2125="定額電灯"),"-",ROUND((AM2125/1000*$K2125*$L2125/12)*_xlfn.XLOOKUP($A2125,削除禁止_電灯料金!K:K,削除禁止_電灯料金!M:M,"-"),2)),"-")</f>
        <v>0</v>
      </c>
      <c r="AV2125" s="210">
        <f>IFERROR(IF(OR($G2125="公衆街路灯A",$G2125="定額電灯"),ROUND((((AR2125+AS2125)*AN2125))*12*_xlfn.XLOOKUP($A2125,削除禁止_電灯料金!K:K,削除禁止_電灯料金!N:N),0),ROUND((AT2125+AU2125)*AN2125*12*_xlfn.XLOOKUP($A2125,削除禁止_電灯料金!K:K,削除禁止_電灯料金!N:N),0)),0)</f>
        <v>0</v>
      </c>
      <c r="AW2125" s="145"/>
    </row>
    <row r="2126" spans="1:49" ht="30" customHeight="1">
      <c r="A2126" s="1">
        <v>48</v>
      </c>
      <c r="B2126" s="319" t="s">
        <v>1984</v>
      </c>
      <c r="C2126" s="42"/>
      <c r="D2126" s="180" t="s">
        <v>1995</v>
      </c>
      <c r="E2126" s="181" t="s">
        <v>186</v>
      </c>
      <c r="F2126" s="182" t="s">
        <v>1998</v>
      </c>
      <c r="G2126" s="182" t="s">
        <v>1688</v>
      </c>
      <c r="H2126" s="183" t="s">
        <v>1990</v>
      </c>
      <c r="I2126" s="184"/>
      <c r="J2126" s="185"/>
      <c r="K2126" s="271">
        <v>13</v>
      </c>
      <c r="L2126" s="272">
        <v>365</v>
      </c>
      <c r="M2126" s="212" t="s">
        <v>1563</v>
      </c>
      <c r="N2126" s="189" t="s">
        <v>120</v>
      </c>
      <c r="O2126" s="190">
        <v>1</v>
      </c>
      <c r="P2126" s="191" t="s">
        <v>135</v>
      </c>
      <c r="Q2126" s="191">
        <v>0</v>
      </c>
      <c r="R2126" s="191">
        <v>0</v>
      </c>
      <c r="S2126" s="192" t="s">
        <v>211</v>
      </c>
      <c r="T2126" s="192">
        <v>0</v>
      </c>
      <c r="U2126" s="192" t="s">
        <v>1964</v>
      </c>
      <c r="V2126" s="193">
        <v>0</v>
      </c>
      <c r="W2126" s="194">
        <v>28</v>
      </c>
      <c r="X2126" s="195">
        <v>1</v>
      </c>
      <c r="Y2126" s="196">
        <v>1</v>
      </c>
      <c r="Z2126" s="197">
        <v>0</v>
      </c>
      <c r="AA2126" s="191">
        <v>0</v>
      </c>
      <c r="AB2126" s="198" t="s">
        <v>80</v>
      </c>
      <c r="AC2126" s="199" t="s">
        <v>56</v>
      </c>
      <c r="AD2126" s="200" t="s">
        <v>56</v>
      </c>
      <c r="AE2126" s="199" t="s">
        <v>56</v>
      </c>
      <c r="AF2126" s="200">
        <v>0</v>
      </c>
      <c r="AG2126" s="201">
        <v>0</v>
      </c>
      <c r="AH2126" s="201" t="s">
        <v>124</v>
      </c>
      <c r="AI2126" s="202" t="s">
        <v>124</v>
      </c>
      <c r="AJ2126" s="203"/>
      <c r="AK2126" s="204"/>
      <c r="AL2126" s="194"/>
      <c r="AM2126" s="205"/>
      <c r="AN2126" s="206"/>
      <c r="AO2126" s="200">
        <f t="shared" si="553"/>
        <v>0</v>
      </c>
      <c r="AP2126" s="207" t="s">
        <v>82</v>
      </c>
      <c r="AQ2126" s="198" t="str" cm="1">
        <f t="array" ref="AQ2126">_xlfn.IFS(OR($G2126="公衆街路灯A",$G2126="定額電灯"),$G2126&amp;AP2126,COUNTIF(G2126,"*従量電灯*"),G2126,1,"-")</f>
        <v>従量電灯</v>
      </c>
      <c r="AR2126" s="208" t="str" cm="1">
        <f t="array" ref="AR2126">_xlfn.IFS($AN2126=0,"-",OR($AH2126="対象外",$AH2126="-"),"-",OR($G2126="公衆街路灯A",$G2126="定額電灯"),_xlfn.XLOOKUP($AQ2126,削除禁止_電灯料金!$B:$B,削除禁止_電灯料金!$E:$E,0),1,"-")</f>
        <v>-</v>
      </c>
      <c r="AS2126" s="209" t="str" cm="1">
        <f t="array" ref="AS2126">_xlfn.IFS($AR2126="-","-",OR($G2126="公衆街路灯A",$G2126="定額電灯"),_xlfn.XLOOKUP(AQ2126,削除禁止_電灯料金!$B:$B,削除禁止_電灯料金!$D:$D,0),1,"-")</f>
        <v>-</v>
      </c>
      <c r="AT2126" s="208">
        <f>IFERROR(IF(OR($G2126="公衆街路灯A",$G2126="定額電灯"),"-",ROUND((_xlfn.XLOOKUP($AQ2126,削除禁止_電灯料金!$B:$B,削除禁止_電灯料金!$E:$E)*AM2126/1000*$K2126*$L2126/12),2)),"-")</f>
        <v>0</v>
      </c>
      <c r="AU2126" s="209">
        <f>IFERROR(IF(OR($G2126="公衆街路灯A",$G2126="定額電灯"),"-",ROUND((AM2126/1000*$K2126*$L2126/12)*_xlfn.XLOOKUP($A2126,削除禁止_電灯料金!K:K,削除禁止_電灯料金!M:M,"-"),2)),"-")</f>
        <v>0</v>
      </c>
      <c r="AV2126" s="210">
        <f>IFERROR(IF(OR($G2126="公衆街路灯A",$G2126="定額電灯"),ROUND((((AR2126+AS2126)*AN2126))*12*_xlfn.XLOOKUP($A2126,削除禁止_電灯料金!K:K,削除禁止_電灯料金!N:N),0),ROUND((AT2126+AU2126)*AN2126*12*_xlfn.XLOOKUP($A2126,削除禁止_電灯料金!K:K,削除禁止_電灯料金!N:N),0)),0)</f>
        <v>0</v>
      </c>
      <c r="AW2126" s="145"/>
    </row>
    <row r="2127" spans="1:49" ht="30" customHeight="1">
      <c r="A2127" s="1">
        <v>48</v>
      </c>
      <c r="B2127" s="319" t="s">
        <v>1984</v>
      </c>
      <c r="C2127" s="42"/>
      <c r="D2127" s="180" t="s">
        <v>1995</v>
      </c>
      <c r="E2127" s="181" t="s">
        <v>316</v>
      </c>
      <c r="F2127" s="182" t="s">
        <v>1999</v>
      </c>
      <c r="G2127" s="182" t="s">
        <v>1688</v>
      </c>
      <c r="H2127" s="183" t="s">
        <v>1990</v>
      </c>
      <c r="I2127" s="184"/>
      <c r="J2127" s="185"/>
      <c r="K2127" s="271">
        <v>13</v>
      </c>
      <c r="L2127" s="272">
        <v>365</v>
      </c>
      <c r="M2127" s="212" t="s">
        <v>1563</v>
      </c>
      <c r="N2127" s="189" t="s">
        <v>120</v>
      </c>
      <c r="O2127" s="190">
        <v>1</v>
      </c>
      <c r="P2127" s="191" t="s">
        <v>135</v>
      </c>
      <c r="Q2127" s="191">
        <v>0</v>
      </c>
      <c r="R2127" s="191">
        <v>0</v>
      </c>
      <c r="S2127" s="192" t="s">
        <v>211</v>
      </c>
      <c r="T2127" s="192">
        <v>0</v>
      </c>
      <c r="U2127" s="192" t="s">
        <v>1964</v>
      </c>
      <c r="V2127" s="193">
        <v>0</v>
      </c>
      <c r="W2127" s="194">
        <v>28</v>
      </c>
      <c r="X2127" s="195">
        <v>1</v>
      </c>
      <c r="Y2127" s="196">
        <v>1</v>
      </c>
      <c r="Z2127" s="197">
        <v>0</v>
      </c>
      <c r="AA2127" s="191">
        <v>0</v>
      </c>
      <c r="AB2127" s="198" t="s">
        <v>80</v>
      </c>
      <c r="AC2127" s="199" t="s">
        <v>56</v>
      </c>
      <c r="AD2127" s="200" t="s">
        <v>56</v>
      </c>
      <c r="AE2127" s="199" t="s">
        <v>56</v>
      </c>
      <c r="AF2127" s="200">
        <v>0</v>
      </c>
      <c r="AG2127" s="201">
        <v>0</v>
      </c>
      <c r="AH2127" s="201" t="s">
        <v>124</v>
      </c>
      <c r="AI2127" s="202" t="s">
        <v>124</v>
      </c>
      <c r="AJ2127" s="203"/>
      <c r="AK2127" s="204"/>
      <c r="AL2127" s="194"/>
      <c r="AM2127" s="205"/>
      <c r="AN2127" s="206"/>
      <c r="AO2127" s="200">
        <f t="shared" si="553"/>
        <v>0</v>
      </c>
      <c r="AP2127" s="207" t="s">
        <v>82</v>
      </c>
      <c r="AQ2127" s="198" t="str" cm="1">
        <f t="array" ref="AQ2127">_xlfn.IFS(OR($G2127="公衆街路灯A",$G2127="定額電灯"),$G2127&amp;AP2127,COUNTIF(G2127,"*従量電灯*"),G2127,1,"-")</f>
        <v>従量電灯</v>
      </c>
      <c r="AR2127" s="208" t="str" cm="1">
        <f t="array" ref="AR2127">_xlfn.IFS($AN2127=0,"-",OR($AH2127="対象外",$AH2127="-"),"-",OR($G2127="公衆街路灯A",$G2127="定額電灯"),_xlfn.XLOOKUP($AQ2127,削除禁止_電灯料金!$B:$B,削除禁止_電灯料金!$E:$E,0),1,"-")</f>
        <v>-</v>
      </c>
      <c r="AS2127" s="209" t="str" cm="1">
        <f t="array" ref="AS2127">_xlfn.IFS($AR2127="-","-",OR($G2127="公衆街路灯A",$G2127="定額電灯"),_xlfn.XLOOKUP(AQ2127,削除禁止_電灯料金!$B:$B,削除禁止_電灯料金!$D:$D,0),1,"-")</f>
        <v>-</v>
      </c>
      <c r="AT2127" s="208">
        <f>IFERROR(IF(OR($G2127="公衆街路灯A",$G2127="定額電灯"),"-",ROUND((_xlfn.XLOOKUP($AQ2127,削除禁止_電灯料金!$B:$B,削除禁止_電灯料金!$E:$E)*AM2127/1000*$K2127*$L2127/12),2)),"-")</f>
        <v>0</v>
      </c>
      <c r="AU2127" s="209">
        <f>IFERROR(IF(OR($G2127="公衆街路灯A",$G2127="定額電灯"),"-",ROUND((AM2127/1000*$K2127*$L2127/12)*_xlfn.XLOOKUP($A2127,削除禁止_電灯料金!K:K,削除禁止_電灯料金!M:M,"-"),2)),"-")</f>
        <v>0</v>
      </c>
      <c r="AV2127" s="210">
        <f>IFERROR(IF(OR($G2127="公衆街路灯A",$G2127="定額電灯"),ROUND((((AR2127+AS2127)*AN2127))*12*_xlfn.XLOOKUP($A2127,削除禁止_電灯料金!K:K,削除禁止_電灯料金!N:N),0),ROUND((AT2127+AU2127)*AN2127*12*_xlfn.XLOOKUP($A2127,削除禁止_電灯料金!K:K,削除禁止_電灯料金!N:N),0)),0)</f>
        <v>0</v>
      </c>
      <c r="AW2127" s="145"/>
    </row>
    <row r="2128" spans="1:49" ht="30" customHeight="1">
      <c r="A2128" s="1">
        <v>48</v>
      </c>
      <c r="B2128" s="319" t="s">
        <v>1984</v>
      </c>
      <c r="C2128" s="42"/>
      <c r="D2128" s="180" t="s">
        <v>1995</v>
      </c>
      <c r="E2128" s="181" t="s">
        <v>325</v>
      </c>
      <c r="F2128" s="182" t="s">
        <v>2000</v>
      </c>
      <c r="G2128" s="182" t="s">
        <v>1688</v>
      </c>
      <c r="H2128" s="183" t="s">
        <v>1990</v>
      </c>
      <c r="I2128" s="184"/>
      <c r="J2128" s="185"/>
      <c r="K2128" s="271">
        <v>13</v>
      </c>
      <c r="L2128" s="272">
        <v>365</v>
      </c>
      <c r="M2128" s="212" t="s">
        <v>1563</v>
      </c>
      <c r="N2128" s="189" t="s">
        <v>120</v>
      </c>
      <c r="O2128" s="190">
        <v>1</v>
      </c>
      <c r="P2128" s="191" t="s">
        <v>135</v>
      </c>
      <c r="Q2128" s="191">
        <v>0</v>
      </c>
      <c r="R2128" s="191">
        <v>0</v>
      </c>
      <c r="S2128" s="192" t="s">
        <v>211</v>
      </c>
      <c r="T2128" s="192">
        <v>0</v>
      </c>
      <c r="U2128" s="192" t="s">
        <v>1964</v>
      </c>
      <c r="V2128" s="193">
        <v>0</v>
      </c>
      <c r="W2128" s="194">
        <v>28</v>
      </c>
      <c r="X2128" s="195">
        <v>1</v>
      </c>
      <c r="Y2128" s="196">
        <v>1</v>
      </c>
      <c r="Z2128" s="197">
        <v>0</v>
      </c>
      <c r="AA2128" s="191">
        <v>0</v>
      </c>
      <c r="AB2128" s="198" t="s">
        <v>80</v>
      </c>
      <c r="AC2128" s="199" t="s">
        <v>56</v>
      </c>
      <c r="AD2128" s="200" t="s">
        <v>56</v>
      </c>
      <c r="AE2128" s="199" t="s">
        <v>56</v>
      </c>
      <c r="AF2128" s="200">
        <v>0</v>
      </c>
      <c r="AG2128" s="201">
        <v>0</v>
      </c>
      <c r="AH2128" s="201" t="s">
        <v>124</v>
      </c>
      <c r="AI2128" s="202" t="s">
        <v>124</v>
      </c>
      <c r="AJ2128" s="203"/>
      <c r="AK2128" s="204"/>
      <c r="AL2128" s="194"/>
      <c r="AM2128" s="205"/>
      <c r="AN2128" s="206"/>
      <c r="AO2128" s="200">
        <f t="shared" si="553"/>
        <v>0</v>
      </c>
      <c r="AP2128" s="207" t="s">
        <v>82</v>
      </c>
      <c r="AQ2128" s="198" t="str" cm="1">
        <f t="array" ref="AQ2128">_xlfn.IFS(OR($G2128="公衆街路灯A",$G2128="定額電灯"),$G2128&amp;AP2128,COUNTIF(G2128,"*従量電灯*"),G2128,1,"-")</f>
        <v>従量電灯</v>
      </c>
      <c r="AR2128" s="208" t="str" cm="1">
        <f t="array" ref="AR2128">_xlfn.IFS($AN2128=0,"-",OR($AH2128="対象外",$AH2128="-"),"-",OR($G2128="公衆街路灯A",$G2128="定額電灯"),_xlfn.XLOOKUP($AQ2128,削除禁止_電灯料金!$B:$B,削除禁止_電灯料金!$E:$E,0),1,"-")</f>
        <v>-</v>
      </c>
      <c r="AS2128" s="209" t="str" cm="1">
        <f t="array" ref="AS2128">_xlfn.IFS($AR2128="-","-",OR($G2128="公衆街路灯A",$G2128="定額電灯"),_xlfn.XLOOKUP(AQ2128,削除禁止_電灯料金!$B:$B,削除禁止_電灯料金!$D:$D,0),1,"-")</f>
        <v>-</v>
      </c>
      <c r="AT2128" s="208">
        <f>IFERROR(IF(OR($G2128="公衆街路灯A",$G2128="定額電灯"),"-",ROUND((_xlfn.XLOOKUP($AQ2128,削除禁止_電灯料金!$B:$B,削除禁止_電灯料金!$E:$E)*AM2128/1000*$K2128*$L2128/12),2)),"-")</f>
        <v>0</v>
      </c>
      <c r="AU2128" s="209">
        <f>IFERROR(IF(OR($G2128="公衆街路灯A",$G2128="定額電灯"),"-",ROUND((AM2128/1000*$K2128*$L2128/12)*_xlfn.XLOOKUP($A2128,削除禁止_電灯料金!K:K,削除禁止_電灯料金!M:M,"-"),2)),"-")</f>
        <v>0</v>
      </c>
      <c r="AV2128" s="210">
        <f>IFERROR(IF(OR($G2128="公衆街路灯A",$G2128="定額電灯"),ROUND((((AR2128+AS2128)*AN2128))*12*_xlfn.XLOOKUP($A2128,削除禁止_電灯料金!K:K,削除禁止_電灯料金!N:N),0),ROUND((AT2128+AU2128)*AN2128*12*_xlfn.XLOOKUP($A2128,削除禁止_電灯料金!K:K,削除禁止_電灯料金!N:N),0)),0)</f>
        <v>0</v>
      </c>
      <c r="AW2128" s="145"/>
    </row>
    <row r="2129" spans="1:49" ht="30" customHeight="1">
      <c r="A2129" s="1">
        <v>48</v>
      </c>
      <c r="B2129" s="319" t="s">
        <v>1984</v>
      </c>
      <c r="C2129" s="42"/>
      <c r="D2129" s="180" t="s">
        <v>2001</v>
      </c>
      <c r="E2129" s="181" t="s">
        <v>71</v>
      </c>
      <c r="F2129" s="182" t="s">
        <v>1996</v>
      </c>
      <c r="G2129" s="182" t="s">
        <v>1688</v>
      </c>
      <c r="H2129" s="183" t="s">
        <v>1988</v>
      </c>
      <c r="I2129" s="184"/>
      <c r="J2129" s="185"/>
      <c r="K2129" s="271">
        <v>13</v>
      </c>
      <c r="L2129" s="272">
        <v>365</v>
      </c>
      <c r="M2129" s="212" t="s">
        <v>1563</v>
      </c>
      <c r="N2129" s="189" t="s">
        <v>120</v>
      </c>
      <c r="O2129" s="190">
        <v>1</v>
      </c>
      <c r="P2129" s="191" t="s">
        <v>135</v>
      </c>
      <c r="Q2129" s="191">
        <v>0</v>
      </c>
      <c r="R2129" s="191">
        <v>0</v>
      </c>
      <c r="S2129" s="192" t="s">
        <v>211</v>
      </c>
      <c r="T2129" s="192">
        <v>0</v>
      </c>
      <c r="U2129" s="192" t="s">
        <v>1964</v>
      </c>
      <c r="V2129" s="193">
        <v>0</v>
      </c>
      <c r="W2129" s="194">
        <v>28</v>
      </c>
      <c r="X2129" s="195">
        <v>1</v>
      </c>
      <c r="Y2129" s="196">
        <v>1</v>
      </c>
      <c r="Z2129" s="197">
        <v>0</v>
      </c>
      <c r="AA2129" s="191">
        <v>0</v>
      </c>
      <c r="AB2129" s="198" t="s">
        <v>80</v>
      </c>
      <c r="AC2129" s="199" t="s">
        <v>56</v>
      </c>
      <c r="AD2129" s="200" t="s">
        <v>56</v>
      </c>
      <c r="AE2129" s="199" t="s">
        <v>56</v>
      </c>
      <c r="AF2129" s="200">
        <v>0</v>
      </c>
      <c r="AG2129" s="201">
        <v>0</v>
      </c>
      <c r="AH2129" s="201" t="s">
        <v>124</v>
      </c>
      <c r="AI2129" s="202" t="s">
        <v>124</v>
      </c>
      <c r="AJ2129" s="203"/>
      <c r="AK2129" s="204"/>
      <c r="AL2129" s="194"/>
      <c r="AM2129" s="205"/>
      <c r="AN2129" s="206"/>
      <c r="AO2129" s="200">
        <f t="shared" si="553"/>
        <v>0</v>
      </c>
      <c r="AP2129" s="207" t="s">
        <v>82</v>
      </c>
      <c r="AQ2129" s="198" t="str" cm="1">
        <f t="array" ref="AQ2129">_xlfn.IFS(OR($G2129="公衆街路灯A",$G2129="定額電灯"),$G2129&amp;AP2129,COUNTIF(G2129,"*従量電灯*"),G2129,1,"-")</f>
        <v>従量電灯</v>
      </c>
      <c r="AR2129" s="208" t="str" cm="1">
        <f t="array" ref="AR2129">_xlfn.IFS($AN2129=0,"-",OR($AH2129="対象外",$AH2129="-"),"-",OR($G2129="公衆街路灯A",$G2129="定額電灯"),_xlfn.XLOOKUP($AQ2129,削除禁止_電灯料金!$B:$B,削除禁止_電灯料金!$E:$E,0),1,"-")</f>
        <v>-</v>
      </c>
      <c r="AS2129" s="209" t="str" cm="1">
        <f t="array" ref="AS2129">_xlfn.IFS($AR2129="-","-",OR($G2129="公衆街路灯A",$G2129="定額電灯"),_xlfn.XLOOKUP(AQ2129,削除禁止_電灯料金!$B:$B,削除禁止_電灯料金!$D:$D,0),1,"-")</f>
        <v>-</v>
      </c>
      <c r="AT2129" s="208">
        <f>IFERROR(IF(OR($G2129="公衆街路灯A",$G2129="定額電灯"),"-",ROUND((_xlfn.XLOOKUP($AQ2129,削除禁止_電灯料金!$B:$B,削除禁止_電灯料金!$E:$E)*AM2129/1000*$K2129*$L2129/12),2)),"-")</f>
        <v>0</v>
      </c>
      <c r="AU2129" s="209">
        <f>IFERROR(IF(OR($G2129="公衆街路灯A",$G2129="定額電灯"),"-",ROUND((AM2129/1000*$K2129*$L2129/12)*_xlfn.XLOOKUP($A2129,削除禁止_電灯料金!K:K,削除禁止_電灯料金!M:M,"-"),2)),"-")</f>
        <v>0</v>
      </c>
      <c r="AV2129" s="210">
        <f>IFERROR(IF(OR($G2129="公衆街路灯A",$G2129="定額電灯"),ROUND((((AR2129+AS2129)*AN2129))*12*_xlfn.XLOOKUP($A2129,削除禁止_電灯料金!K:K,削除禁止_電灯料金!N:N),0),ROUND((AT2129+AU2129)*AN2129*12*_xlfn.XLOOKUP($A2129,削除禁止_電灯料金!K:K,削除禁止_電灯料金!N:N),0)),0)</f>
        <v>0</v>
      </c>
      <c r="AW2129" s="145"/>
    </row>
    <row r="2130" spans="1:49" ht="30" customHeight="1">
      <c r="A2130" s="1">
        <v>48</v>
      </c>
      <c r="B2130" s="319" t="s">
        <v>1984</v>
      </c>
      <c r="C2130" s="42"/>
      <c r="D2130" s="180" t="s">
        <v>2001</v>
      </c>
      <c r="E2130" s="181" t="s">
        <v>71</v>
      </c>
      <c r="F2130" s="182" t="s">
        <v>1989</v>
      </c>
      <c r="G2130" s="182" t="s">
        <v>1688</v>
      </c>
      <c r="H2130" s="183" t="s">
        <v>1990</v>
      </c>
      <c r="I2130" s="184"/>
      <c r="J2130" s="185"/>
      <c r="K2130" s="271">
        <v>13</v>
      </c>
      <c r="L2130" s="272">
        <v>365</v>
      </c>
      <c r="M2130" s="212" t="s">
        <v>1563</v>
      </c>
      <c r="N2130" s="189" t="s">
        <v>120</v>
      </c>
      <c r="O2130" s="190">
        <v>1</v>
      </c>
      <c r="P2130" s="191" t="s">
        <v>135</v>
      </c>
      <c r="Q2130" s="191">
        <v>0</v>
      </c>
      <c r="R2130" s="191">
        <v>0</v>
      </c>
      <c r="S2130" s="192" t="s">
        <v>211</v>
      </c>
      <c r="T2130" s="192">
        <v>0</v>
      </c>
      <c r="U2130" s="192" t="s">
        <v>1964</v>
      </c>
      <c r="V2130" s="193">
        <v>0</v>
      </c>
      <c r="W2130" s="194">
        <v>28</v>
      </c>
      <c r="X2130" s="195">
        <v>1</v>
      </c>
      <c r="Y2130" s="196">
        <v>1</v>
      </c>
      <c r="Z2130" s="197">
        <v>0</v>
      </c>
      <c r="AA2130" s="191">
        <v>0</v>
      </c>
      <c r="AB2130" s="198" t="s">
        <v>80</v>
      </c>
      <c r="AC2130" s="199" t="s">
        <v>56</v>
      </c>
      <c r="AD2130" s="200" t="s">
        <v>56</v>
      </c>
      <c r="AE2130" s="199" t="s">
        <v>56</v>
      </c>
      <c r="AF2130" s="200">
        <v>0</v>
      </c>
      <c r="AG2130" s="201">
        <v>0</v>
      </c>
      <c r="AH2130" s="201" t="s">
        <v>124</v>
      </c>
      <c r="AI2130" s="202" t="s">
        <v>124</v>
      </c>
      <c r="AJ2130" s="203"/>
      <c r="AK2130" s="204"/>
      <c r="AL2130" s="194"/>
      <c r="AM2130" s="205"/>
      <c r="AN2130" s="206"/>
      <c r="AO2130" s="200">
        <f t="shared" si="553"/>
        <v>0</v>
      </c>
      <c r="AP2130" s="207" t="s">
        <v>82</v>
      </c>
      <c r="AQ2130" s="198" t="str" cm="1">
        <f t="array" ref="AQ2130">_xlfn.IFS(OR($G2130="公衆街路灯A",$G2130="定額電灯"),$G2130&amp;AP2130,COUNTIF(G2130,"*従量電灯*"),G2130,1,"-")</f>
        <v>従量電灯</v>
      </c>
      <c r="AR2130" s="208" t="str" cm="1">
        <f t="array" ref="AR2130">_xlfn.IFS($AN2130=0,"-",OR($AH2130="対象外",$AH2130="-"),"-",OR($G2130="公衆街路灯A",$G2130="定額電灯"),_xlfn.XLOOKUP($AQ2130,削除禁止_電灯料金!$B:$B,削除禁止_電灯料金!$E:$E,0),1,"-")</f>
        <v>-</v>
      </c>
      <c r="AS2130" s="209" t="str" cm="1">
        <f t="array" ref="AS2130">_xlfn.IFS($AR2130="-","-",OR($G2130="公衆街路灯A",$G2130="定額電灯"),_xlfn.XLOOKUP(AQ2130,削除禁止_電灯料金!$B:$B,削除禁止_電灯料金!$D:$D,0),1,"-")</f>
        <v>-</v>
      </c>
      <c r="AT2130" s="208">
        <f>IFERROR(IF(OR($G2130="公衆街路灯A",$G2130="定額電灯"),"-",ROUND((_xlfn.XLOOKUP($AQ2130,削除禁止_電灯料金!$B:$B,削除禁止_電灯料金!$E:$E)*AM2130/1000*$K2130*$L2130/12),2)),"-")</f>
        <v>0</v>
      </c>
      <c r="AU2130" s="209">
        <f>IFERROR(IF(OR($G2130="公衆街路灯A",$G2130="定額電灯"),"-",ROUND((AM2130/1000*$K2130*$L2130/12)*_xlfn.XLOOKUP($A2130,削除禁止_電灯料金!K:K,削除禁止_電灯料金!M:M,"-"),2)),"-")</f>
        <v>0</v>
      </c>
      <c r="AV2130" s="210">
        <f>IFERROR(IF(OR($G2130="公衆街路灯A",$G2130="定額電灯"),ROUND((((AR2130+AS2130)*AN2130))*12*_xlfn.XLOOKUP($A2130,削除禁止_電灯料金!K:K,削除禁止_電灯料金!N:N),0),ROUND((AT2130+AU2130)*AN2130*12*_xlfn.XLOOKUP($A2130,削除禁止_電灯料金!K:K,削除禁止_電灯料金!N:N),0)),0)</f>
        <v>0</v>
      </c>
      <c r="AW2130" s="145"/>
    </row>
    <row r="2131" spans="1:49" ht="30" customHeight="1">
      <c r="A2131" s="1">
        <v>48</v>
      </c>
      <c r="B2131" s="319" t="s">
        <v>1984</v>
      </c>
      <c r="C2131" s="42"/>
      <c r="D2131" s="180" t="s">
        <v>2001</v>
      </c>
      <c r="E2131" s="181" t="s">
        <v>186</v>
      </c>
      <c r="F2131" s="182" t="s">
        <v>1992</v>
      </c>
      <c r="G2131" s="182" t="s">
        <v>1688</v>
      </c>
      <c r="H2131" s="183" t="s">
        <v>1990</v>
      </c>
      <c r="I2131" s="184"/>
      <c r="J2131" s="185"/>
      <c r="K2131" s="271">
        <v>13</v>
      </c>
      <c r="L2131" s="272">
        <v>365</v>
      </c>
      <c r="M2131" s="212" t="s">
        <v>1563</v>
      </c>
      <c r="N2131" s="189" t="s">
        <v>120</v>
      </c>
      <c r="O2131" s="190">
        <v>1</v>
      </c>
      <c r="P2131" s="191" t="s">
        <v>135</v>
      </c>
      <c r="Q2131" s="191">
        <v>0</v>
      </c>
      <c r="R2131" s="191">
        <v>0</v>
      </c>
      <c r="S2131" s="192" t="s">
        <v>211</v>
      </c>
      <c r="T2131" s="192">
        <v>0</v>
      </c>
      <c r="U2131" s="192" t="s">
        <v>1964</v>
      </c>
      <c r="V2131" s="193">
        <v>0</v>
      </c>
      <c r="W2131" s="194">
        <v>28</v>
      </c>
      <c r="X2131" s="195">
        <v>1</v>
      </c>
      <c r="Y2131" s="196">
        <v>1</v>
      </c>
      <c r="Z2131" s="197">
        <v>0</v>
      </c>
      <c r="AA2131" s="191">
        <v>0</v>
      </c>
      <c r="AB2131" s="198" t="s">
        <v>80</v>
      </c>
      <c r="AC2131" s="199" t="s">
        <v>56</v>
      </c>
      <c r="AD2131" s="200" t="s">
        <v>56</v>
      </c>
      <c r="AE2131" s="199" t="s">
        <v>56</v>
      </c>
      <c r="AF2131" s="200">
        <v>0</v>
      </c>
      <c r="AG2131" s="201">
        <v>0</v>
      </c>
      <c r="AH2131" s="201" t="s">
        <v>124</v>
      </c>
      <c r="AI2131" s="202" t="s">
        <v>124</v>
      </c>
      <c r="AJ2131" s="203"/>
      <c r="AK2131" s="204"/>
      <c r="AL2131" s="194"/>
      <c r="AM2131" s="205"/>
      <c r="AN2131" s="206"/>
      <c r="AO2131" s="200">
        <f t="shared" si="553"/>
        <v>0</v>
      </c>
      <c r="AP2131" s="207" t="s">
        <v>82</v>
      </c>
      <c r="AQ2131" s="198" t="str" cm="1">
        <f t="array" ref="AQ2131">_xlfn.IFS(OR($G2131="公衆街路灯A",$G2131="定額電灯"),$G2131&amp;AP2131,COUNTIF(G2131,"*従量電灯*"),G2131,1,"-")</f>
        <v>従量電灯</v>
      </c>
      <c r="AR2131" s="208" t="str" cm="1">
        <f t="array" ref="AR2131">_xlfn.IFS($AN2131=0,"-",OR($AH2131="対象外",$AH2131="-"),"-",OR($G2131="公衆街路灯A",$G2131="定額電灯"),_xlfn.XLOOKUP($AQ2131,削除禁止_電灯料金!$B:$B,削除禁止_電灯料金!$E:$E,0),1,"-")</f>
        <v>-</v>
      </c>
      <c r="AS2131" s="209" t="str" cm="1">
        <f t="array" ref="AS2131">_xlfn.IFS($AR2131="-","-",OR($G2131="公衆街路灯A",$G2131="定額電灯"),_xlfn.XLOOKUP(AQ2131,削除禁止_電灯料金!$B:$B,削除禁止_電灯料金!$D:$D,0),1,"-")</f>
        <v>-</v>
      </c>
      <c r="AT2131" s="208">
        <f>IFERROR(IF(OR($G2131="公衆街路灯A",$G2131="定額電灯"),"-",ROUND((_xlfn.XLOOKUP($AQ2131,削除禁止_電灯料金!$B:$B,削除禁止_電灯料金!$E:$E)*AM2131/1000*$K2131*$L2131/12),2)),"-")</f>
        <v>0</v>
      </c>
      <c r="AU2131" s="209">
        <f>IFERROR(IF(OR($G2131="公衆街路灯A",$G2131="定額電灯"),"-",ROUND((AM2131/1000*$K2131*$L2131/12)*_xlfn.XLOOKUP($A2131,削除禁止_電灯料金!K:K,削除禁止_電灯料金!M:M,"-"),2)),"-")</f>
        <v>0</v>
      </c>
      <c r="AV2131" s="210">
        <f>IFERROR(IF(OR($G2131="公衆街路灯A",$G2131="定額電灯"),ROUND((((AR2131+AS2131)*AN2131))*12*_xlfn.XLOOKUP($A2131,削除禁止_電灯料金!K:K,削除禁止_電灯料金!N:N),0),ROUND((AT2131+AU2131)*AN2131*12*_xlfn.XLOOKUP($A2131,削除禁止_電灯料金!K:K,削除禁止_電灯料金!N:N),0)),0)</f>
        <v>0</v>
      </c>
      <c r="AW2131" s="145"/>
    </row>
    <row r="2132" spans="1:49" ht="30" customHeight="1">
      <c r="A2132" s="1">
        <v>48</v>
      </c>
      <c r="B2132" s="319" t="s">
        <v>1984</v>
      </c>
      <c r="C2132" s="42"/>
      <c r="D2132" s="180" t="s">
        <v>2001</v>
      </c>
      <c r="E2132" s="181" t="s">
        <v>316</v>
      </c>
      <c r="F2132" s="182" t="s">
        <v>1993</v>
      </c>
      <c r="G2132" s="182" t="s">
        <v>1688</v>
      </c>
      <c r="H2132" s="183" t="s">
        <v>1990</v>
      </c>
      <c r="I2132" s="184"/>
      <c r="J2132" s="185"/>
      <c r="K2132" s="271">
        <v>13</v>
      </c>
      <c r="L2132" s="272">
        <v>365</v>
      </c>
      <c r="M2132" s="212" t="s">
        <v>1563</v>
      </c>
      <c r="N2132" s="189" t="s">
        <v>120</v>
      </c>
      <c r="O2132" s="190">
        <v>1</v>
      </c>
      <c r="P2132" s="191" t="s">
        <v>135</v>
      </c>
      <c r="Q2132" s="191">
        <v>0</v>
      </c>
      <c r="R2132" s="191">
        <v>0</v>
      </c>
      <c r="S2132" s="192" t="s">
        <v>211</v>
      </c>
      <c r="T2132" s="192">
        <v>0</v>
      </c>
      <c r="U2132" s="192" t="s">
        <v>1964</v>
      </c>
      <c r="V2132" s="193">
        <v>0</v>
      </c>
      <c r="W2132" s="194">
        <v>28</v>
      </c>
      <c r="X2132" s="195">
        <v>1</v>
      </c>
      <c r="Y2132" s="196">
        <v>1</v>
      </c>
      <c r="Z2132" s="197">
        <v>0</v>
      </c>
      <c r="AA2132" s="191">
        <v>0</v>
      </c>
      <c r="AB2132" s="198" t="s">
        <v>80</v>
      </c>
      <c r="AC2132" s="199" t="s">
        <v>56</v>
      </c>
      <c r="AD2132" s="200" t="s">
        <v>56</v>
      </c>
      <c r="AE2132" s="199" t="s">
        <v>56</v>
      </c>
      <c r="AF2132" s="200">
        <v>0</v>
      </c>
      <c r="AG2132" s="201">
        <v>0</v>
      </c>
      <c r="AH2132" s="201" t="s">
        <v>124</v>
      </c>
      <c r="AI2132" s="202" t="s">
        <v>124</v>
      </c>
      <c r="AJ2132" s="203"/>
      <c r="AK2132" s="204"/>
      <c r="AL2132" s="194"/>
      <c r="AM2132" s="205"/>
      <c r="AN2132" s="206"/>
      <c r="AO2132" s="200">
        <f t="shared" si="553"/>
        <v>0</v>
      </c>
      <c r="AP2132" s="207" t="s">
        <v>82</v>
      </c>
      <c r="AQ2132" s="198" t="str" cm="1">
        <f t="array" ref="AQ2132">_xlfn.IFS(OR($G2132="公衆街路灯A",$G2132="定額電灯"),$G2132&amp;AP2132,COUNTIF(G2132,"*従量電灯*"),G2132,1,"-")</f>
        <v>従量電灯</v>
      </c>
      <c r="AR2132" s="208" t="str" cm="1">
        <f t="array" ref="AR2132">_xlfn.IFS($AN2132=0,"-",OR($AH2132="対象外",$AH2132="-"),"-",OR($G2132="公衆街路灯A",$G2132="定額電灯"),_xlfn.XLOOKUP($AQ2132,削除禁止_電灯料金!$B:$B,削除禁止_電灯料金!$E:$E,0),1,"-")</f>
        <v>-</v>
      </c>
      <c r="AS2132" s="209" t="str" cm="1">
        <f t="array" ref="AS2132">_xlfn.IFS($AR2132="-","-",OR($G2132="公衆街路灯A",$G2132="定額電灯"),_xlfn.XLOOKUP(AQ2132,削除禁止_電灯料金!$B:$B,削除禁止_電灯料金!$D:$D,0),1,"-")</f>
        <v>-</v>
      </c>
      <c r="AT2132" s="208">
        <f>IFERROR(IF(OR($G2132="公衆街路灯A",$G2132="定額電灯"),"-",ROUND((_xlfn.XLOOKUP($AQ2132,削除禁止_電灯料金!$B:$B,削除禁止_電灯料金!$E:$E)*AM2132/1000*$K2132*$L2132/12),2)),"-")</f>
        <v>0</v>
      </c>
      <c r="AU2132" s="209">
        <f>IFERROR(IF(OR($G2132="公衆街路灯A",$G2132="定額電灯"),"-",ROUND((AM2132/1000*$K2132*$L2132/12)*_xlfn.XLOOKUP($A2132,削除禁止_電灯料金!K:K,削除禁止_電灯料金!M:M,"-"),2)),"-")</f>
        <v>0</v>
      </c>
      <c r="AV2132" s="210">
        <f>IFERROR(IF(OR($G2132="公衆街路灯A",$G2132="定額電灯"),ROUND((((AR2132+AS2132)*AN2132))*12*_xlfn.XLOOKUP($A2132,削除禁止_電灯料金!K:K,削除禁止_電灯料金!N:N),0),ROUND((AT2132+AU2132)*AN2132*12*_xlfn.XLOOKUP($A2132,削除禁止_電灯料金!K:K,削除禁止_電灯料金!N:N),0)),0)</f>
        <v>0</v>
      </c>
      <c r="AW2132" s="145"/>
    </row>
    <row r="2133" spans="1:49" ht="30" customHeight="1">
      <c r="A2133" s="1">
        <v>48</v>
      </c>
      <c r="B2133" s="319" t="s">
        <v>1984</v>
      </c>
      <c r="C2133" s="42"/>
      <c r="D2133" s="180" t="s">
        <v>2002</v>
      </c>
      <c r="E2133" s="181" t="s">
        <v>71</v>
      </c>
      <c r="F2133" s="182" t="s">
        <v>1987</v>
      </c>
      <c r="G2133" s="182" t="s">
        <v>1688</v>
      </c>
      <c r="H2133" s="183" t="s">
        <v>1988</v>
      </c>
      <c r="I2133" s="184"/>
      <c r="J2133" s="185"/>
      <c r="K2133" s="271">
        <v>13</v>
      </c>
      <c r="L2133" s="272">
        <v>365</v>
      </c>
      <c r="M2133" s="212" t="s">
        <v>1563</v>
      </c>
      <c r="N2133" s="189" t="s">
        <v>120</v>
      </c>
      <c r="O2133" s="190">
        <v>1</v>
      </c>
      <c r="P2133" s="191" t="s">
        <v>135</v>
      </c>
      <c r="Q2133" s="191">
        <v>0</v>
      </c>
      <c r="R2133" s="191">
        <v>0</v>
      </c>
      <c r="S2133" s="192" t="s">
        <v>211</v>
      </c>
      <c r="T2133" s="192">
        <v>0</v>
      </c>
      <c r="U2133" s="192" t="s">
        <v>1964</v>
      </c>
      <c r="V2133" s="193">
        <v>0</v>
      </c>
      <c r="W2133" s="194">
        <v>28</v>
      </c>
      <c r="X2133" s="195">
        <v>1</v>
      </c>
      <c r="Y2133" s="196">
        <v>1</v>
      </c>
      <c r="Z2133" s="197">
        <v>0</v>
      </c>
      <c r="AA2133" s="191">
        <v>0</v>
      </c>
      <c r="AB2133" s="198" t="s">
        <v>80</v>
      </c>
      <c r="AC2133" s="199" t="s">
        <v>56</v>
      </c>
      <c r="AD2133" s="200" t="s">
        <v>56</v>
      </c>
      <c r="AE2133" s="199" t="s">
        <v>56</v>
      </c>
      <c r="AF2133" s="200">
        <v>0</v>
      </c>
      <c r="AG2133" s="201">
        <v>0</v>
      </c>
      <c r="AH2133" s="201" t="s">
        <v>124</v>
      </c>
      <c r="AI2133" s="202" t="s">
        <v>124</v>
      </c>
      <c r="AJ2133" s="203"/>
      <c r="AK2133" s="204"/>
      <c r="AL2133" s="194"/>
      <c r="AM2133" s="205"/>
      <c r="AN2133" s="206"/>
      <c r="AO2133" s="200">
        <f t="shared" si="553"/>
        <v>0</v>
      </c>
      <c r="AP2133" s="207" t="s">
        <v>82</v>
      </c>
      <c r="AQ2133" s="198" t="str" cm="1">
        <f t="array" ref="AQ2133">_xlfn.IFS(OR($G2133="公衆街路灯A",$G2133="定額電灯"),$G2133&amp;AP2133,COUNTIF(G2133,"*従量電灯*"),G2133,1,"-")</f>
        <v>従量電灯</v>
      </c>
      <c r="AR2133" s="208" t="str" cm="1">
        <f t="array" ref="AR2133">_xlfn.IFS($AN2133=0,"-",OR($AH2133="対象外",$AH2133="-"),"-",OR($G2133="公衆街路灯A",$G2133="定額電灯"),_xlfn.XLOOKUP($AQ2133,削除禁止_電灯料金!$B:$B,削除禁止_電灯料金!$E:$E,0),1,"-")</f>
        <v>-</v>
      </c>
      <c r="AS2133" s="209" t="str" cm="1">
        <f t="array" ref="AS2133">_xlfn.IFS($AR2133="-","-",OR($G2133="公衆街路灯A",$G2133="定額電灯"),_xlfn.XLOOKUP(AQ2133,削除禁止_電灯料金!$B:$B,削除禁止_電灯料金!$D:$D,0),1,"-")</f>
        <v>-</v>
      </c>
      <c r="AT2133" s="208">
        <f>IFERROR(IF(OR($G2133="公衆街路灯A",$G2133="定額電灯"),"-",ROUND((_xlfn.XLOOKUP($AQ2133,削除禁止_電灯料金!$B:$B,削除禁止_電灯料金!$E:$E)*AM2133/1000*$K2133*$L2133/12),2)),"-")</f>
        <v>0</v>
      </c>
      <c r="AU2133" s="209">
        <f>IFERROR(IF(OR($G2133="公衆街路灯A",$G2133="定額電灯"),"-",ROUND((AM2133/1000*$K2133*$L2133/12)*_xlfn.XLOOKUP($A2133,削除禁止_電灯料金!K:K,削除禁止_電灯料金!M:M,"-"),2)),"-")</f>
        <v>0</v>
      </c>
      <c r="AV2133" s="210">
        <f>IFERROR(IF(OR($G2133="公衆街路灯A",$G2133="定額電灯"),ROUND((((AR2133+AS2133)*AN2133))*12*_xlfn.XLOOKUP($A2133,削除禁止_電灯料金!K:K,削除禁止_電灯料金!N:N),0),ROUND((AT2133+AU2133)*AN2133*12*_xlfn.XLOOKUP($A2133,削除禁止_電灯料金!K:K,削除禁止_電灯料金!N:N),0)),0)</f>
        <v>0</v>
      </c>
      <c r="AW2133" s="145"/>
    </row>
    <row r="2134" spans="1:49" ht="30" customHeight="1">
      <c r="A2134" s="1">
        <v>48</v>
      </c>
      <c r="B2134" s="319" t="s">
        <v>1984</v>
      </c>
      <c r="C2134" s="42"/>
      <c r="D2134" s="180" t="s">
        <v>2002</v>
      </c>
      <c r="E2134" s="181" t="s">
        <v>71</v>
      </c>
      <c r="F2134" s="182" t="s">
        <v>1997</v>
      </c>
      <c r="G2134" s="182" t="s">
        <v>1688</v>
      </c>
      <c r="H2134" s="183" t="s">
        <v>1990</v>
      </c>
      <c r="I2134" s="184"/>
      <c r="J2134" s="185"/>
      <c r="K2134" s="271">
        <v>13</v>
      </c>
      <c r="L2134" s="272">
        <v>365</v>
      </c>
      <c r="M2134" s="212" t="s">
        <v>1563</v>
      </c>
      <c r="N2134" s="189" t="s">
        <v>120</v>
      </c>
      <c r="O2134" s="190">
        <v>1</v>
      </c>
      <c r="P2134" s="191" t="s">
        <v>135</v>
      </c>
      <c r="Q2134" s="191">
        <v>0</v>
      </c>
      <c r="R2134" s="191">
        <v>0</v>
      </c>
      <c r="S2134" s="192" t="s">
        <v>211</v>
      </c>
      <c r="T2134" s="192">
        <v>0</v>
      </c>
      <c r="U2134" s="192" t="s">
        <v>1964</v>
      </c>
      <c r="V2134" s="193">
        <v>0</v>
      </c>
      <c r="W2134" s="194">
        <v>28</v>
      </c>
      <c r="X2134" s="195">
        <v>1</v>
      </c>
      <c r="Y2134" s="196">
        <v>1</v>
      </c>
      <c r="Z2134" s="197">
        <v>0</v>
      </c>
      <c r="AA2134" s="191">
        <v>0</v>
      </c>
      <c r="AB2134" s="198" t="s">
        <v>80</v>
      </c>
      <c r="AC2134" s="199" t="s">
        <v>56</v>
      </c>
      <c r="AD2134" s="200" t="s">
        <v>56</v>
      </c>
      <c r="AE2134" s="199" t="s">
        <v>56</v>
      </c>
      <c r="AF2134" s="200">
        <v>0</v>
      </c>
      <c r="AG2134" s="201">
        <v>0</v>
      </c>
      <c r="AH2134" s="201" t="s">
        <v>124</v>
      </c>
      <c r="AI2134" s="202" t="s">
        <v>124</v>
      </c>
      <c r="AJ2134" s="203"/>
      <c r="AK2134" s="204"/>
      <c r="AL2134" s="194"/>
      <c r="AM2134" s="205"/>
      <c r="AN2134" s="206"/>
      <c r="AO2134" s="200">
        <f t="shared" si="553"/>
        <v>0</v>
      </c>
      <c r="AP2134" s="207" t="s">
        <v>82</v>
      </c>
      <c r="AQ2134" s="198" t="str" cm="1">
        <f t="array" ref="AQ2134">_xlfn.IFS(OR($G2134="公衆街路灯A",$G2134="定額電灯"),$G2134&amp;AP2134,COUNTIF(G2134,"*従量電灯*"),G2134,1,"-")</f>
        <v>従量電灯</v>
      </c>
      <c r="AR2134" s="208" t="str" cm="1">
        <f t="array" ref="AR2134">_xlfn.IFS($AN2134=0,"-",OR($AH2134="対象外",$AH2134="-"),"-",OR($G2134="公衆街路灯A",$G2134="定額電灯"),_xlfn.XLOOKUP($AQ2134,削除禁止_電灯料金!$B:$B,削除禁止_電灯料金!$E:$E,0),1,"-")</f>
        <v>-</v>
      </c>
      <c r="AS2134" s="209" t="str" cm="1">
        <f t="array" ref="AS2134">_xlfn.IFS($AR2134="-","-",OR($G2134="公衆街路灯A",$G2134="定額電灯"),_xlfn.XLOOKUP(AQ2134,削除禁止_電灯料金!$B:$B,削除禁止_電灯料金!$D:$D,0),1,"-")</f>
        <v>-</v>
      </c>
      <c r="AT2134" s="208">
        <f>IFERROR(IF(OR($G2134="公衆街路灯A",$G2134="定額電灯"),"-",ROUND((_xlfn.XLOOKUP($AQ2134,削除禁止_電灯料金!$B:$B,削除禁止_電灯料金!$E:$E)*AM2134/1000*$K2134*$L2134/12),2)),"-")</f>
        <v>0</v>
      </c>
      <c r="AU2134" s="209">
        <f>IFERROR(IF(OR($G2134="公衆街路灯A",$G2134="定額電灯"),"-",ROUND((AM2134/1000*$K2134*$L2134/12)*_xlfn.XLOOKUP($A2134,削除禁止_電灯料金!K:K,削除禁止_電灯料金!M:M,"-"),2)),"-")</f>
        <v>0</v>
      </c>
      <c r="AV2134" s="210">
        <f>IFERROR(IF(OR($G2134="公衆街路灯A",$G2134="定額電灯"),ROUND((((AR2134+AS2134)*AN2134))*12*_xlfn.XLOOKUP($A2134,削除禁止_電灯料金!K:K,削除禁止_電灯料金!N:N),0),ROUND((AT2134+AU2134)*AN2134*12*_xlfn.XLOOKUP($A2134,削除禁止_電灯料金!K:K,削除禁止_電灯料金!N:N),0)),0)</f>
        <v>0</v>
      </c>
      <c r="AW2134" s="145"/>
    </row>
    <row r="2135" spans="1:49" ht="30" customHeight="1">
      <c r="A2135" s="1">
        <v>48</v>
      </c>
      <c r="B2135" s="319" t="s">
        <v>1984</v>
      </c>
      <c r="C2135" s="42"/>
      <c r="D2135" s="180" t="s">
        <v>2002</v>
      </c>
      <c r="E2135" s="181" t="s">
        <v>186</v>
      </c>
      <c r="F2135" s="182" t="s">
        <v>1998</v>
      </c>
      <c r="G2135" s="182" t="s">
        <v>1688</v>
      </c>
      <c r="H2135" s="183" t="s">
        <v>1990</v>
      </c>
      <c r="I2135" s="184"/>
      <c r="J2135" s="185"/>
      <c r="K2135" s="271">
        <v>13</v>
      </c>
      <c r="L2135" s="272">
        <v>365</v>
      </c>
      <c r="M2135" s="212" t="s">
        <v>1563</v>
      </c>
      <c r="N2135" s="189" t="s">
        <v>120</v>
      </c>
      <c r="O2135" s="190">
        <v>1</v>
      </c>
      <c r="P2135" s="191" t="s">
        <v>135</v>
      </c>
      <c r="Q2135" s="191">
        <v>0</v>
      </c>
      <c r="R2135" s="191">
        <v>0</v>
      </c>
      <c r="S2135" s="192" t="s">
        <v>211</v>
      </c>
      <c r="T2135" s="192">
        <v>0</v>
      </c>
      <c r="U2135" s="192" t="s">
        <v>1964</v>
      </c>
      <c r="V2135" s="193">
        <v>0</v>
      </c>
      <c r="W2135" s="194">
        <v>28</v>
      </c>
      <c r="X2135" s="195">
        <v>1</v>
      </c>
      <c r="Y2135" s="196">
        <v>1</v>
      </c>
      <c r="Z2135" s="197">
        <v>0</v>
      </c>
      <c r="AA2135" s="191">
        <v>0</v>
      </c>
      <c r="AB2135" s="198" t="s">
        <v>80</v>
      </c>
      <c r="AC2135" s="199" t="s">
        <v>56</v>
      </c>
      <c r="AD2135" s="200" t="s">
        <v>56</v>
      </c>
      <c r="AE2135" s="199" t="s">
        <v>56</v>
      </c>
      <c r="AF2135" s="200">
        <v>0</v>
      </c>
      <c r="AG2135" s="201">
        <v>0</v>
      </c>
      <c r="AH2135" s="201" t="s">
        <v>124</v>
      </c>
      <c r="AI2135" s="202" t="s">
        <v>124</v>
      </c>
      <c r="AJ2135" s="203"/>
      <c r="AK2135" s="204"/>
      <c r="AL2135" s="194"/>
      <c r="AM2135" s="205"/>
      <c r="AN2135" s="206"/>
      <c r="AO2135" s="200">
        <f t="shared" si="553"/>
        <v>0</v>
      </c>
      <c r="AP2135" s="207" t="s">
        <v>82</v>
      </c>
      <c r="AQ2135" s="198" t="str" cm="1">
        <f t="array" ref="AQ2135">_xlfn.IFS(OR($G2135="公衆街路灯A",$G2135="定額電灯"),$G2135&amp;AP2135,COUNTIF(G2135,"*従量電灯*"),G2135,1,"-")</f>
        <v>従量電灯</v>
      </c>
      <c r="AR2135" s="208" t="str" cm="1">
        <f t="array" ref="AR2135">_xlfn.IFS($AN2135=0,"-",OR($AH2135="対象外",$AH2135="-"),"-",OR($G2135="公衆街路灯A",$G2135="定額電灯"),_xlfn.XLOOKUP($AQ2135,削除禁止_電灯料金!$B:$B,削除禁止_電灯料金!$E:$E,0),1,"-")</f>
        <v>-</v>
      </c>
      <c r="AS2135" s="209" t="str" cm="1">
        <f t="array" ref="AS2135">_xlfn.IFS($AR2135="-","-",OR($G2135="公衆街路灯A",$G2135="定額電灯"),_xlfn.XLOOKUP(AQ2135,削除禁止_電灯料金!$B:$B,削除禁止_電灯料金!$D:$D,0),1,"-")</f>
        <v>-</v>
      </c>
      <c r="AT2135" s="208">
        <f>IFERROR(IF(OR($G2135="公衆街路灯A",$G2135="定額電灯"),"-",ROUND((_xlfn.XLOOKUP($AQ2135,削除禁止_電灯料金!$B:$B,削除禁止_電灯料金!$E:$E)*AM2135/1000*$K2135*$L2135/12),2)),"-")</f>
        <v>0</v>
      </c>
      <c r="AU2135" s="209">
        <f>IFERROR(IF(OR($G2135="公衆街路灯A",$G2135="定額電灯"),"-",ROUND((AM2135/1000*$K2135*$L2135/12)*_xlfn.XLOOKUP($A2135,削除禁止_電灯料金!K:K,削除禁止_電灯料金!M:M,"-"),2)),"-")</f>
        <v>0</v>
      </c>
      <c r="AV2135" s="210">
        <f>IFERROR(IF(OR($G2135="公衆街路灯A",$G2135="定額電灯"),ROUND((((AR2135+AS2135)*AN2135))*12*_xlfn.XLOOKUP($A2135,削除禁止_電灯料金!K:K,削除禁止_電灯料金!N:N),0),ROUND((AT2135+AU2135)*AN2135*12*_xlfn.XLOOKUP($A2135,削除禁止_電灯料金!K:K,削除禁止_電灯料金!N:N),0)),0)</f>
        <v>0</v>
      </c>
      <c r="AW2135" s="145"/>
    </row>
    <row r="2136" spans="1:49" ht="30" customHeight="1">
      <c r="A2136" s="1">
        <v>48</v>
      </c>
      <c r="B2136" s="319" t="s">
        <v>1984</v>
      </c>
      <c r="C2136" s="42"/>
      <c r="D2136" s="180" t="s">
        <v>2002</v>
      </c>
      <c r="E2136" s="181" t="s">
        <v>316</v>
      </c>
      <c r="F2136" s="182" t="s">
        <v>1999</v>
      </c>
      <c r="G2136" s="182" t="s">
        <v>1688</v>
      </c>
      <c r="H2136" s="183" t="s">
        <v>1990</v>
      </c>
      <c r="I2136" s="184"/>
      <c r="J2136" s="185"/>
      <c r="K2136" s="271">
        <v>13</v>
      </c>
      <c r="L2136" s="272">
        <v>365</v>
      </c>
      <c r="M2136" s="212" t="s">
        <v>1563</v>
      </c>
      <c r="N2136" s="189" t="s">
        <v>120</v>
      </c>
      <c r="O2136" s="190">
        <v>1</v>
      </c>
      <c r="P2136" s="191" t="s">
        <v>135</v>
      </c>
      <c r="Q2136" s="191">
        <v>0</v>
      </c>
      <c r="R2136" s="191">
        <v>0</v>
      </c>
      <c r="S2136" s="192" t="s">
        <v>211</v>
      </c>
      <c r="T2136" s="192">
        <v>0</v>
      </c>
      <c r="U2136" s="192" t="s">
        <v>1964</v>
      </c>
      <c r="V2136" s="193">
        <v>0</v>
      </c>
      <c r="W2136" s="194">
        <v>28</v>
      </c>
      <c r="X2136" s="195">
        <v>1</v>
      </c>
      <c r="Y2136" s="196">
        <v>1</v>
      </c>
      <c r="Z2136" s="197">
        <v>0</v>
      </c>
      <c r="AA2136" s="191">
        <v>0</v>
      </c>
      <c r="AB2136" s="198" t="s">
        <v>80</v>
      </c>
      <c r="AC2136" s="199" t="s">
        <v>56</v>
      </c>
      <c r="AD2136" s="200" t="s">
        <v>56</v>
      </c>
      <c r="AE2136" s="199" t="s">
        <v>56</v>
      </c>
      <c r="AF2136" s="200">
        <v>0</v>
      </c>
      <c r="AG2136" s="201">
        <v>0</v>
      </c>
      <c r="AH2136" s="201" t="s">
        <v>124</v>
      </c>
      <c r="AI2136" s="202" t="s">
        <v>124</v>
      </c>
      <c r="AJ2136" s="203"/>
      <c r="AK2136" s="204"/>
      <c r="AL2136" s="194"/>
      <c r="AM2136" s="205"/>
      <c r="AN2136" s="206"/>
      <c r="AO2136" s="200">
        <f t="shared" si="553"/>
        <v>0</v>
      </c>
      <c r="AP2136" s="207" t="s">
        <v>82</v>
      </c>
      <c r="AQ2136" s="198" t="str" cm="1">
        <f t="array" ref="AQ2136">_xlfn.IFS(OR($G2136="公衆街路灯A",$G2136="定額電灯"),$G2136&amp;AP2136,COUNTIF(G2136,"*従量電灯*"),G2136,1,"-")</f>
        <v>従量電灯</v>
      </c>
      <c r="AR2136" s="208" t="str" cm="1">
        <f t="array" ref="AR2136">_xlfn.IFS($AN2136=0,"-",OR($AH2136="対象外",$AH2136="-"),"-",OR($G2136="公衆街路灯A",$G2136="定額電灯"),_xlfn.XLOOKUP($AQ2136,削除禁止_電灯料金!$B:$B,削除禁止_電灯料金!$E:$E,0),1,"-")</f>
        <v>-</v>
      </c>
      <c r="AS2136" s="209" t="str" cm="1">
        <f t="array" ref="AS2136">_xlfn.IFS($AR2136="-","-",OR($G2136="公衆街路灯A",$G2136="定額電灯"),_xlfn.XLOOKUP(AQ2136,削除禁止_電灯料金!$B:$B,削除禁止_電灯料金!$D:$D,0),1,"-")</f>
        <v>-</v>
      </c>
      <c r="AT2136" s="208">
        <f>IFERROR(IF(OR($G2136="公衆街路灯A",$G2136="定額電灯"),"-",ROUND((_xlfn.XLOOKUP($AQ2136,削除禁止_電灯料金!$B:$B,削除禁止_電灯料金!$E:$E)*AM2136/1000*$K2136*$L2136/12),2)),"-")</f>
        <v>0</v>
      </c>
      <c r="AU2136" s="209">
        <f>IFERROR(IF(OR($G2136="公衆街路灯A",$G2136="定額電灯"),"-",ROUND((AM2136/1000*$K2136*$L2136/12)*_xlfn.XLOOKUP($A2136,削除禁止_電灯料金!K:K,削除禁止_電灯料金!M:M,"-"),2)),"-")</f>
        <v>0</v>
      </c>
      <c r="AV2136" s="210">
        <f>IFERROR(IF(OR($G2136="公衆街路灯A",$G2136="定額電灯"),ROUND((((AR2136+AS2136)*AN2136))*12*_xlfn.XLOOKUP($A2136,削除禁止_電灯料金!K:K,削除禁止_電灯料金!N:N),0),ROUND((AT2136+AU2136)*AN2136*12*_xlfn.XLOOKUP($A2136,削除禁止_電灯料金!K:K,削除禁止_電灯料金!N:N),0)),0)</f>
        <v>0</v>
      </c>
      <c r="AW2136" s="145"/>
    </row>
    <row r="2137" spans="1:49" ht="30" customHeight="1">
      <c r="A2137" s="1">
        <v>48</v>
      </c>
      <c r="B2137" s="319" t="s">
        <v>1984</v>
      </c>
      <c r="C2137" s="42"/>
      <c r="D2137" s="180" t="s">
        <v>2003</v>
      </c>
      <c r="E2137" s="181" t="s">
        <v>71</v>
      </c>
      <c r="F2137" s="182" t="s">
        <v>1987</v>
      </c>
      <c r="G2137" s="182" t="s">
        <v>1688</v>
      </c>
      <c r="H2137" s="183" t="s">
        <v>1988</v>
      </c>
      <c r="I2137" s="184"/>
      <c r="J2137" s="185"/>
      <c r="K2137" s="271">
        <v>13</v>
      </c>
      <c r="L2137" s="272">
        <v>365</v>
      </c>
      <c r="M2137" s="212" t="s">
        <v>1563</v>
      </c>
      <c r="N2137" s="189" t="s">
        <v>120</v>
      </c>
      <c r="O2137" s="190">
        <v>1</v>
      </c>
      <c r="P2137" s="191" t="s">
        <v>135</v>
      </c>
      <c r="Q2137" s="191">
        <v>0</v>
      </c>
      <c r="R2137" s="191">
        <v>0</v>
      </c>
      <c r="S2137" s="192" t="s">
        <v>211</v>
      </c>
      <c r="T2137" s="192">
        <v>0</v>
      </c>
      <c r="U2137" s="192" t="s">
        <v>1964</v>
      </c>
      <c r="V2137" s="193">
        <v>0</v>
      </c>
      <c r="W2137" s="194">
        <v>28</v>
      </c>
      <c r="X2137" s="195">
        <v>1</v>
      </c>
      <c r="Y2137" s="196">
        <v>1</v>
      </c>
      <c r="Z2137" s="197">
        <v>0</v>
      </c>
      <c r="AA2137" s="191">
        <v>0</v>
      </c>
      <c r="AB2137" s="198" t="s">
        <v>80</v>
      </c>
      <c r="AC2137" s="199" t="s">
        <v>56</v>
      </c>
      <c r="AD2137" s="200" t="s">
        <v>56</v>
      </c>
      <c r="AE2137" s="199" t="s">
        <v>56</v>
      </c>
      <c r="AF2137" s="200">
        <v>0</v>
      </c>
      <c r="AG2137" s="201">
        <v>0</v>
      </c>
      <c r="AH2137" s="201" t="s">
        <v>124</v>
      </c>
      <c r="AI2137" s="202" t="s">
        <v>124</v>
      </c>
      <c r="AJ2137" s="203"/>
      <c r="AK2137" s="204"/>
      <c r="AL2137" s="194"/>
      <c r="AM2137" s="205"/>
      <c r="AN2137" s="206"/>
      <c r="AO2137" s="200">
        <f t="shared" si="553"/>
        <v>0</v>
      </c>
      <c r="AP2137" s="207" t="s">
        <v>82</v>
      </c>
      <c r="AQ2137" s="198" t="str" cm="1">
        <f t="array" ref="AQ2137">_xlfn.IFS(OR($G2137="公衆街路灯A",$G2137="定額電灯"),$G2137&amp;AP2137,COUNTIF(G2137,"*従量電灯*"),G2137,1,"-")</f>
        <v>従量電灯</v>
      </c>
      <c r="AR2137" s="208" t="str" cm="1">
        <f t="array" ref="AR2137">_xlfn.IFS($AN2137=0,"-",OR($AH2137="対象外",$AH2137="-"),"-",OR($G2137="公衆街路灯A",$G2137="定額電灯"),_xlfn.XLOOKUP($AQ2137,削除禁止_電灯料金!$B:$B,削除禁止_電灯料金!$E:$E,0),1,"-")</f>
        <v>-</v>
      </c>
      <c r="AS2137" s="209" t="str" cm="1">
        <f t="array" ref="AS2137">_xlfn.IFS($AR2137="-","-",OR($G2137="公衆街路灯A",$G2137="定額電灯"),_xlfn.XLOOKUP(AQ2137,削除禁止_電灯料金!$B:$B,削除禁止_電灯料金!$D:$D,0),1,"-")</f>
        <v>-</v>
      </c>
      <c r="AT2137" s="208">
        <f>IFERROR(IF(OR($G2137="公衆街路灯A",$G2137="定額電灯"),"-",ROUND((_xlfn.XLOOKUP($AQ2137,削除禁止_電灯料金!$B:$B,削除禁止_電灯料金!$E:$E)*AM2137/1000*$K2137*$L2137/12),2)),"-")</f>
        <v>0</v>
      </c>
      <c r="AU2137" s="209">
        <f>IFERROR(IF(OR($G2137="公衆街路灯A",$G2137="定額電灯"),"-",ROUND((AM2137/1000*$K2137*$L2137/12)*_xlfn.XLOOKUP($A2137,削除禁止_電灯料金!K:K,削除禁止_電灯料金!M:M,"-"),2)),"-")</f>
        <v>0</v>
      </c>
      <c r="AV2137" s="210">
        <f>IFERROR(IF(OR($G2137="公衆街路灯A",$G2137="定額電灯"),ROUND((((AR2137+AS2137)*AN2137))*12*_xlfn.XLOOKUP($A2137,削除禁止_電灯料金!K:K,削除禁止_電灯料金!N:N),0),ROUND((AT2137+AU2137)*AN2137*12*_xlfn.XLOOKUP($A2137,削除禁止_電灯料金!K:K,削除禁止_電灯料金!N:N),0)),0)</f>
        <v>0</v>
      </c>
      <c r="AW2137" s="145"/>
    </row>
    <row r="2138" spans="1:49" ht="30" customHeight="1">
      <c r="A2138" s="1">
        <v>48</v>
      </c>
      <c r="B2138" s="319" t="s">
        <v>1984</v>
      </c>
      <c r="C2138" s="42"/>
      <c r="D2138" s="180" t="s">
        <v>2003</v>
      </c>
      <c r="E2138" s="181" t="s">
        <v>71</v>
      </c>
      <c r="F2138" s="182" t="s">
        <v>1989</v>
      </c>
      <c r="G2138" s="182" t="s">
        <v>1688</v>
      </c>
      <c r="H2138" s="183" t="s">
        <v>1990</v>
      </c>
      <c r="I2138" s="184"/>
      <c r="J2138" s="185"/>
      <c r="K2138" s="271">
        <v>13</v>
      </c>
      <c r="L2138" s="272">
        <v>365</v>
      </c>
      <c r="M2138" s="212" t="s">
        <v>1563</v>
      </c>
      <c r="N2138" s="189" t="s">
        <v>120</v>
      </c>
      <c r="O2138" s="190">
        <v>1</v>
      </c>
      <c r="P2138" s="191" t="s">
        <v>135</v>
      </c>
      <c r="Q2138" s="191">
        <v>0</v>
      </c>
      <c r="R2138" s="191">
        <v>0</v>
      </c>
      <c r="S2138" s="192" t="s">
        <v>211</v>
      </c>
      <c r="T2138" s="192">
        <v>0</v>
      </c>
      <c r="U2138" s="192" t="s">
        <v>1964</v>
      </c>
      <c r="V2138" s="193">
        <v>0</v>
      </c>
      <c r="W2138" s="194">
        <v>28</v>
      </c>
      <c r="X2138" s="195">
        <v>1</v>
      </c>
      <c r="Y2138" s="196">
        <v>1</v>
      </c>
      <c r="Z2138" s="197">
        <v>0</v>
      </c>
      <c r="AA2138" s="191">
        <v>0</v>
      </c>
      <c r="AB2138" s="198" t="s">
        <v>80</v>
      </c>
      <c r="AC2138" s="199" t="s">
        <v>56</v>
      </c>
      <c r="AD2138" s="200" t="s">
        <v>56</v>
      </c>
      <c r="AE2138" s="199" t="s">
        <v>56</v>
      </c>
      <c r="AF2138" s="200">
        <v>0</v>
      </c>
      <c r="AG2138" s="201">
        <v>0</v>
      </c>
      <c r="AH2138" s="201" t="s">
        <v>124</v>
      </c>
      <c r="AI2138" s="202" t="s">
        <v>124</v>
      </c>
      <c r="AJ2138" s="203"/>
      <c r="AK2138" s="204"/>
      <c r="AL2138" s="194"/>
      <c r="AM2138" s="205"/>
      <c r="AN2138" s="206"/>
      <c r="AO2138" s="200">
        <f t="shared" si="553"/>
        <v>0</v>
      </c>
      <c r="AP2138" s="207" t="s">
        <v>82</v>
      </c>
      <c r="AQ2138" s="198" t="str" cm="1">
        <f t="array" ref="AQ2138">_xlfn.IFS(OR($G2138="公衆街路灯A",$G2138="定額電灯"),$G2138&amp;AP2138,COUNTIF(G2138,"*従量電灯*"),G2138,1,"-")</f>
        <v>従量電灯</v>
      </c>
      <c r="AR2138" s="208" t="str" cm="1">
        <f t="array" ref="AR2138">_xlfn.IFS($AN2138=0,"-",OR($AH2138="対象外",$AH2138="-"),"-",OR($G2138="公衆街路灯A",$G2138="定額電灯"),_xlfn.XLOOKUP($AQ2138,削除禁止_電灯料金!$B:$B,削除禁止_電灯料金!$E:$E,0),1,"-")</f>
        <v>-</v>
      </c>
      <c r="AS2138" s="209" t="str" cm="1">
        <f t="array" ref="AS2138">_xlfn.IFS($AR2138="-","-",OR($G2138="公衆街路灯A",$G2138="定額電灯"),_xlfn.XLOOKUP(AQ2138,削除禁止_電灯料金!$B:$B,削除禁止_電灯料金!$D:$D,0),1,"-")</f>
        <v>-</v>
      </c>
      <c r="AT2138" s="208">
        <f>IFERROR(IF(OR($G2138="公衆街路灯A",$G2138="定額電灯"),"-",ROUND((_xlfn.XLOOKUP($AQ2138,削除禁止_電灯料金!$B:$B,削除禁止_電灯料金!$E:$E)*AM2138/1000*$K2138*$L2138/12),2)),"-")</f>
        <v>0</v>
      </c>
      <c r="AU2138" s="209">
        <f>IFERROR(IF(OR($G2138="公衆街路灯A",$G2138="定額電灯"),"-",ROUND((AM2138/1000*$K2138*$L2138/12)*_xlfn.XLOOKUP($A2138,削除禁止_電灯料金!K:K,削除禁止_電灯料金!M:M,"-"),2)),"-")</f>
        <v>0</v>
      </c>
      <c r="AV2138" s="210">
        <f>IFERROR(IF(OR($G2138="公衆街路灯A",$G2138="定額電灯"),ROUND((((AR2138+AS2138)*AN2138))*12*_xlfn.XLOOKUP($A2138,削除禁止_電灯料金!K:K,削除禁止_電灯料金!N:N),0),ROUND((AT2138+AU2138)*AN2138*12*_xlfn.XLOOKUP($A2138,削除禁止_電灯料金!K:K,削除禁止_電灯料金!N:N),0)),0)</f>
        <v>0</v>
      </c>
      <c r="AW2138" s="145"/>
    </row>
    <row r="2139" spans="1:49" ht="30" customHeight="1">
      <c r="A2139" s="1">
        <v>48</v>
      </c>
      <c r="B2139" s="319" t="s">
        <v>1984</v>
      </c>
      <c r="C2139" s="42"/>
      <c r="D2139" s="180" t="s">
        <v>2003</v>
      </c>
      <c r="E2139" s="181" t="s">
        <v>186</v>
      </c>
      <c r="F2139" s="182" t="s">
        <v>1992</v>
      </c>
      <c r="G2139" s="182" t="s">
        <v>1688</v>
      </c>
      <c r="H2139" s="183" t="s">
        <v>1990</v>
      </c>
      <c r="I2139" s="184"/>
      <c r="J2139" s="185"/>
      <c r="K2139" s="271">
        <v>13</v>
      </c>
      <c r="L2139" s="272">
        <v>365</v>
      </c>
      <c r="M2139" s="212" t="s">
        <v>1563</v>
      </c>
      <c r="N2139" s="189" t="s">
        <v>120</v>
      </c>
      <c r="O2139" s="190">
        <v>1</v>
      </c>
      <c r="P2139" s="191" t="s">
        <v>135</v>
      </c>
      <c r="Q2139" s="191">
        <v>0</v>
      </c>
      <c r="R2139" s="191">
        <v>0</v>
      </c>
      <c r="S2139" s="192" t="s">
        <v>211</v>
      </c>
      <c r="T2139" s="192">
        <v>0</v>
      </c>
      <c r="U2139" s="192" t="s">
        <v>1964</v>
      </c>
      <c r="V2139" s="193">
        <v>0</v>
      </c>
      <c r="W2139" s="194">
        <v>28</v>
      </c>
      <c r="X2139" s="195">
        <v>1</v>
      </c>
      <c r="Y2139" s="196">
        <v>1</v>
      </c>
      <c r="Z2139" s="197">
        <v>0</v>
      </c>
      <c r="AA2139" s="191">
        <v>0</v>
      </c>
      <c r="AB2139" s="198" t="s">
        <v>80</v>
      </c>
      <c r="AC2139" s="199" t="s">
        <v>56</v>
      </c>
      <c r="AD2139" s="200" t="s">
        <v>56</v>
      </c>
      <c r="AE2139" s="199" t="s">
        <v>56</v>
      </c>
      <c r="AF2139" s="200">
        <v>0</v>
      </c>
      <c r="AG2139" s="201">
        <v>0</v>
      </c>
      <c r="AH2139" s="201" t="s">
        <v>124</v>
      </c>
      <c r="AI2139" s="202" t="s">
        <v>124</v>
      </c>
      <c r="AJ2139" s="203"/>
      <c r="AK2139" s="204"/>
      <c r="AL2139" s="194"/>
      <c r="AM2139" s="205"/>
      <c r="AN2139" s="206"/>
      <c r="AO2139" s="200">
        <f t="shared" si="553"/>
        <v>0</v>
      </c>
      <c r="AP2139" s="207" t="s">
        <v>82</v>
      </c>
      <c r="AQ2139" s="198" t="str" cm="1">
        <f t="array" ref="AQ2139">_xlfn.IFS(OR($G2139="公衆街路灯A",$G2139="定額電灯"),$G2139&amp;AP2139,COUNTIF(G2139,"*従量電灯*"),G2139,1,"-")</f>
        <v>従量電灯</v>
      </c>
      <c r="AR2139" s="208" t="str" cm="1">
        <f t="array" ref="AR2139">_xlfn.IFS($AN2139=0,"-",OR($AH2139="対象外",$AH2139="-"),"-",OR($G2139="公衆街路灯A",$G2139="定額電灯"),_xlfn.XLOOKUP($AQ2139,削除禁止_電灯料金!$B:$B,削除禁止_電灯料金!$E:$E,0),1,"-")</f>
        <v>-</v>
      </c>
      <c r="AS2139" s="209" t="str" cm="1">
        <f t="array" ref="AS2139">_xlfn.IFS($AR2139="-","-",OR($G2139="公衆街路灯A",$G2139="定額電灯"),_xlfn.XLOOKUP(AQ2139,削除禁止_電灯料金!$B:$B,削除禁止_電灯料金!$D:$D,0),1,"-")</f>
        <v>-</v>
      </c>
      <c r="AT2139" s="208">
        <f>IFERROR(IF(OR($G2139="公衆街路灯A",$G2139="定額電灯"),"-",ROUND((_xlfn.XLOOKUP($AQ2139,削除禁止_電灯料金!$B:$B,削除禁止_電灯料金!$E:$E)*AM2139/1000*$K2139*$L2139/12),2)),"-")</f>
        <v>0</v>
      </c>
      <c r="AU2139" s="209">
        <f>IFERROR(IF(OR($G2139="公衆街路灯A",$G2139="定額電灯"),"-",ROUND((AM2139/1000*$K2139*$L2139/12)*_xlfn.XLOOKUP($A2139,削除禁止_電灯料金!K:K,削除禁止_電灯料金!M:M,"-"),2)),"-")</f>
        <v>0</v>
      </c>
      <c r="AV2139" s="210">
        <f>IFERROR(IF(OR($G2139="公衆街路灯A",$G2139="定額電灯"),ROUND((((AR2139+AS2139)*AN2139))*12*_xlfn.XLOOKUP($A2139,削除禁止_電灯料金!K:K,削除禁止_電灯料金!N:N),0),ROUND((AT2139+AU2139)*AN2139*12*_xlfn.XLOOKUP($A2139,削除禁止_電灯料金!K:K,削除禁止_電灯料金!N:N),0)),0)</f>
        <v>0</v>
      </c>
      <c r="AW2139" s="145"/>
    </row>
    <row r="2140" spans="1:49" ht="30" customHeight="1">
      <c r="A2140" s="1">
        <v>48</v>
      </c>
      <c r="B2140" s="319" t="s">
        <v>1984</v>
      </c>
      <c r="C2140" s="42"/>
      <c r="D2140" s="180" t="s">
        <v>2003</v>
      </c>
      <c r="E2140" s="181" t="s">
        <v>316</v>
      </c>
      <c r="F2140" s="182" t="s">
        <v>1993</v>
      </c>
      <c r="G2140" s="182" t="s">
        <v>1688</v>
      </c>
      <c r="H2140" s="183" t="s">
        <v>1990</v>
      </c>
      <c r="I2140" s="184"/>
      <c r="J2140" s="185"/>
      <c r="K2140" s="271">
        <v>13</v>
      </c>
      <c r="L2140" s="272">
        <v>365</v>
      </c>
      <c r="M2140" s="212" t="s">
        <v>1563</v>
      </c>
      <c r="N2140" s="189" t="s">
        <v>120</v>
      </c>
      <c r="O2140" s="190">
        <v>1</v>
      </c>
      <c r="P2140" s="191" t="s">
        <v>135</v>
      </c>
      <c r="Q2140" s="191">
        <v>0</v>
      </c>
      <c r="R2140" s="191">
        <v>0</v>
      </c>
      <c r="S2140" s="192" t="s">
        <v>211</v>
      </c>
      <c r="T2140" s="192">
        <v>0</v>
      </c>
      <c r="U2140" s="192" t="s">
        <v>1964</v>
      </c>
      <c r="V2140" s="193">
        <v>0</v>
      </c>
      <c r="W2140" s="194">
        <v>28</v>
      </c>
      <c r="X2140" s="195">
        <v>1</v>
      </c>
      <c r="Y2140" s="196">
        <v>1</v>
      </c>
      <c r="Z2140" s="197">
        <v>0</v>
      </c>
      <c r="AA2140" s="191">
        <v>0</v>
      </c>
      <c r="AB2140" s="198" t="s">
        <v>80</v>
      </c>
      <c r="AC2140" s="199" t="s">
        <v>56</v>
      </c>
      <c r="AD2140" s="200" t="s">
        <v>56</v>
      </c>
      <c r="AE2140" s="199" t="s">
        <v>56</v>
      </c>
      <c r="AF2140" s="200">
        <v>0</v>
      </c>
      <c r="AG2140" s="201">
        <v>0</v>
      </c>
      <c r="AH2140" s="201" t="s">
        <v>124</v>
      </c>
      <c r="AI2140" s="202" t="s">
        <v>124</v>
      </c>
      <c r="AJ2140" s="203"/>
      <c r="AK2140" s="204"/>
      <c r="AL2140" s="194"/>
      <c r="AM2140" s="205"/>
      <c r="AN2140" s="206"/>
      <c r="AO2140" s="200">
        <f t="shared" si="553"/>
        <v>0</v>
      </c>
      <c r="AP2140" s="207" t="s">
        <v>82</v>
      </c>
      <c r="AQ2140" s="198" t="str" cm="1">
        <f t="array" ref="AQ2140">_xlfn.IFS(OR($G2140="公衆街路灯A",$G2140="定額電灯"),$G2140&amp;AP2140,COUNTIF(G2140,"*従量電灯*"),G2140,1,"-")</f>
        <v>従量電灯</v>
      </c>
      <c r="AR2140" s="208" t="str" cm="1">
        <f t="array" ref="AR2140">_xlfn.IFS($AN2140=0,"-",OR($AH2140="対象外",$AH2140="-"),"-",OR($G2140="公衆街路灯A",$G2140="定額電灯"),_xlfn.XLOOKUP($AQ2140,削除禁止_電灯料金!$B:$B,削除禁止_電灯料金!$E:$E,0),1,"-")</f>
        <v>-</v>
      </c>
      <c r="AS2140" s="209" t="str" cm="1">
        <f t="array" ref="AS2140">_xlfn.IFS($AR2140="-","-",OR($G2140="公衆街路灯A",$G2140="定額電灯"),_xlfn.XLOOKUP(AQ2140,削除禁止_電灯料金!$B:$B,削除禁止_電灯料金!$D:$D,0),1,"-")</f>
        <v>-</v>
      </c>
      <c r="AT2140" s="208">
        <f>IFERROR(IF(OR($G2140="公衆街路灯A",$G2140="定額電灯"),"-",ROUND((_xlfn.XLOOKUP($AQ2140,削除禁止_電灯料金!$B:$B,削除禁止_電灯料金!$E:$E)*AM2140/1000*$K2140*$L2140/12),2)),"-")</f>
        <v>0</v>
      </c>
      <c r="AU2140" s="209">
        <f>IFERROR(IF(OR($G2140="公衆街路灯A",$G2140="定額電灯"),"-",ROUND((AM2140/1000*$K2140*$L2140/12)*_xlfn.XLOOKUP($A2140,削除禁止_電灯料金!K:K,削除禁止_電灯料金!M:M,"-"),2)),"-")</f>
        <v>0</v>
      </c>
      <c r="AV2140" s="210">
        <f>IFERROR(IF(OR($G2140="公衆街路灯A",$G2140="定額電灯"),ROUND((((AR2140+AS2140)*AN2140))*12*_xlfn.XLOOKUP($A2140,削除禁止_電灯料金!K:K,削除禁止_電灯料金!N:N),0),ROUND((AT2140+AU2140)*AN2140*12*_xlfn.XLOOKUP($A2140,削除禁止_電灯料金!K:K,削除禁止_電灯料金!N:N),0)),0)</f>
        <v>0</v>
      </c>
      <c r="AW2140" s="145"/>
    </row>
    <row r="2141" spans="1:49" ht="30" customHeight="1">
      <c r="A2141" s="1">
        <v>48</v>
      </c>
      <c r="B2141" s="319" t="s">
        <v>1984</v>
      </c>
      <c r="C2141" s="42"/>
      <c r="D2141" s="180" t="s">
        <v>2004</v>
      </c>
      <c r="E2141" s="181" t="s">
        <v>71</v>
      </c>
      <c r="F2141" s="182" t="s">
        <v>1987</v>
      </c>
      <c r="G2141" s="182" t="s">
        <v>1688</v>
      </c>
      <c r="H2141" s="183" t="s">
        <v>1988</v>
      </c>
      <c r="I2141" s="184"/>
      <c r="J2141" s="185"/>
      <c r="K2141" s="271">
        <v>13</v>
      </c>
      <c r="L2141" s="272">
        <v>365</v>
      </c>
      <c r="M2141" s="212" t="s">
        <v>1563</v>
      </c>
      <c r="N2141" s="189" t="s">
        <v>120</v>
      </c>
      <c r="O2141" s="190">
        <v>1</v>
      </c>
      <c r="P2141" s="191" t="s">
        <v>135</v>
      </c>
      <c r="Q2141" s="191">
        <v>0</v>
      </c>
      <c r="R2141" s="191">
        <v>0</v>
      </c>
      <c r="S2141" s="192" t="s">
        <v>211</v>
      </c>
      <c r="T2141" s="192">
        <v>0</v>
      </c>
      <c r="U2141" s="192" t="s">
        <v>1964</v>
      </c>
      <c r="V2141" s="193">
        <v>0</v>
      </c>
      <c r="W2141" s="194">
        <v>28</v>
      </c>
      <c r="X2141" s="195">
        <v>1</v>
      </c>
      <c r="Y2141" s="196">
        <v>1</v>
      </c>
      <c r="Z2141" s="197">
        <v>0</v>
      </c>
      <c r="AA2141" s="191">
        <v>0</v>
      </c>
      <c r="AB2141" s="198" t="s">
        <v>80</v>
      </c>
      <c r="AC2141" s="199" t="s">
        <v>56</v>
      </c>
      <c r="AD2141" s="200" t="s">
        <v>56</v>
      </c>
      <c r="AE2141" s="199" t="s">
        <v>56</v>
      </c>
      <c r="AF2141" s="200">
        <v>0</v>
      </c>
      <c r="AG2141" s="201">
        <v>0</v>
      </c>
      <c r="AH2141" s="201" t="s">
        <v>124</v>
      </c>
      <c r="AI2141" s="202" t="s">
        <v>124</v>
      </c>
      <c r="AJ2141" s="203"/>
      <c r="AK2141" s="204"/>
      <c r="AL2141" s="194"/>
      <c r="AM2141" s="205"/>
      <c r="AN2141" s="206"/>
      <c r="AO2141" s="200">
        <f t="shared" si="553"/>
        <v>0</v>
      </c>
      <c r="AP2141" s="207" t="s">
        <v>82</v>
      </c>
      <c r="AQ2141" s="198" t="str" cm="1">
        <f t="array" ref="AQ2141">_xlfn.IFS(OR($G2141="公衆街路灯A",$G2141="定額電灯"),$G2141&amp;AP2141,COUNTIF(G2141,"*従量電灯*"),G2141,1,"-")</f>
        <v>従量電灯</v>
      </c>
      <c r="AR2141" s="208" t="str" cm="1">
        <f t="array" ref="AR2141">_xlfn.IFS($AN2141=0,"-",OR($AH2141="対象外",$AH2141="-"),"-",OR($G2141="公衆街路灯A",$G2141="定額電灯"),_xlfn.XLOOKUP($AQ2141,削除禁止_電灯料金!$B:$B,削除禁止_電灯料金!$E:$E,0),1,"-")</f>
        <v>-</v>
      </c>
      <c r="AS2141" s="209" t="str" cm="1">
        <f t="array" ref="AS2141">_xlfn.IFS($AR2141="-","-",OR($G2141="公衆街路灯A",$G2141="定額電灯"),_xlfn.XLOOKUP(AQ2141,削除禁止_電灯料金!$B:$B,削除禁止_電灯料金!$D:$D,0),1,"-")</f>
        <v>-</v>
      </c>
      <c r="AT2141" s="208">
        <f>IFERROR(IF(OR($G2141="公衆街路灯A",$G2141="定額電灯"),"-",ROUND((_xlfn.XLOOKUP($AQ2141,削除禁止_電灯料金!$B:$B,削除禁止_電灯料金!$E:$E)*AM2141/1000*$K2141*$L2141/12),2)),"-")</f>
        <v>0</v>
      </c>
      <c r="AU2141" s="209">
        <f>IFERROR(IF(OR($G2141="公衆街路灯A",$G2141="定額電灯"),"-",ROUND((AM2141/1000*$K2141*$L2141/12)*_xlfn.XLOOKUP($A2141,削除禁止_電灯料金!K:K,削除禁止_電灯料金!M:M,"-"),2)),"-")</f>
        <v>0</v>
      </c>
      <c r="AV2141" s="210">
        <f>IFERROR(IF(OR($G2141="公衆街路灯A",$G2141="定額電灯"),ROUND((((AR2141+AS2141)*AN2141))*12*_xlfn.XLOOKUP($A2141,削除禁止_電灯料金!K:K,削除禁止_電灯料金!N:N),0),ROUND((AT2141+AU2141)*AN2141*12*_xlfn.XLOOKUP($A2141,削除禁止_電灯料金!K:K,削除禁止_電灯料金!N:N),0)),0)</f>
        <v>0</v>
      </c>
      <c r="AW2141" s="145"/>
    </row>
    <row r="2142" spans="1:49" ht="30" customHeight="1">
      <c r="A2142" s="1">
        <v>48</v>
      </c>
      <c r="B2142" s="319" t="s">
        <v>1984</v>
      </c>
      <c r="C2142" s="42"/>
      <c r="D2142" s="180" t="s">
        <v>2004</v>
      </c>
      <c r="E2142" s="181" t="s">
        <v>71</v>
      </c>
      <c r="F2142" s="182" t="s">
        <v>1997</v>
      </c>
      <c r="G2142" s="182" t="s">
        <v>1688</v>
      </c>
      <c r="H2142" s="183" t="s">
        <v>1990</v>
      </c>
      <c r="I2142" s="184"/>
      <c r="J2142" s="185"/>
      <c r="K2142" s="271">
        <v>13</v>
      </c>
      <c r="L2142" s="272">
        <v>365</v>
      </c>
      <c r="M2142" s="212" t="s">
        <v>1563</v>
      </c>
      <c r="N2142" s="189" t="s">
        <v>120</v>
      </c>
      <c r="O2142" s="190">
        <v>1</v>
      </c>
      <c r="P2142" s="191" t="s">
        <v>135</v>
      </c>
      <c r="Q2142" s="191">
        <v>0</v>
      </c>
      <c r="R2142" s="191">
        <v>0</v>
      </c>
      <c r="S2142" s="192" t="s">
        <v>211</v>
      </c>
      <c r="T2142" s="192">
        <v>0</v>
      </c>
      <c r="U2142" s="192" t="s">
        <v>1964</v>
      </c>
      <c r="V2142" s="193">
        <v>0</v>
      </c>
      <c r="W2142" s="194">
        <v>28</v>
      </c>
      <c r="X2142" s="195">
        <v>1</v>
      </c>
      <c r="Y2142" s="196">
        <v>1</v>
      </c>
      <c r="Z2142" s="197">
        <v>0</v>
      </c>
      <c r="AA2142" s="191">
        <v>0</v>
      </c>
      <c r="AB2142" s="198" t="s">
        <v>80</v>
      </c>
      <c r="AC2142" s="199" t="s">
        <v>56</v>
      </c>
      <c r="AD2142" s="200" t="s">
        <v>56</v>
      </c>
      <c r="AE2142" s="199" t="s">
        <v>56</v>
      </c>
      <c r="AF2142" s="200">
        <v>0</v>
      </c>
      <c r="AG2142" s="201">
        <v>0</v>
      </c>
      <c r="AH2142" s="201" t="s">
        <v>124</v>
      </c>
      <c r="AI2142" s="202" t="s">
        <v>124</v>
      </c>
      <c r="AJ2142" s="203"/>
      <c r="AK2142" s="204"/>
      <c r="AL2142" s="194"/>
      <c r="AM2142" s="205"/>
      <c r="AN2142" s="206"/>
      <c r="AO2142" s="200">
        <f t="shared" si="553"/>
        <v>0</v>
      </c>
      <c r="AP2142" s="207" t="s">
        <v>82</v>
      </c>
      <c r="AQ2142" s="198" t="str" cm="1">
        <f t="array" ref="AQ2142">_xlfn.IFS(OR($G2142="公衆街路灯A",$G2142="定額電灯"),$G2142&amp;AP2142,COUNTIF(G2142,"*従量電灯*"),G2142,1,"-")</f>
        <v>従量電灯</v>
      </c>
      <c r="AR2142" s="208" t="str" cm="1">
        <f t="array" ref="AR2142">_xlfn.IFS($AN2142=0,"-",OR($AH2142="対象外",$AH2142="-"),"-",OR($G2142="公衆街路灯A",$G2142="定額電灯"),_xlfn.XLOOKUP($AQ2142,削除禁止_電灯料金!$B:$B,削除禁止_電灯料金!$E:$E,0),1,"-")</f>
        <v>-</v>
      </c>
      <c r="AS2142" s="209" t="str" cm="1">
        <f t="array" ref="AS2142">_xlfn.IFS($AR2142="-","-",OR($G2142="公衆街路灯A",$G2142="定額電灯"),_xlfn.XLOOKUP(AQ2142,削除禁止_電灯料金!$B:$B,削除禁止_電灯料金!$D:$D,0),1,"-")</f>
        <v>-</v>
      </c>
      <c r="AT2142" s="208">
        <f>IFERROR(IF(OR($G2142="公衆街路灯A",$G2142="定額電灯"),"-",ROUND((_xlfn.XLOOKUP($AQ2142,削除禁止_電灯料金!$B:$B,削除禁止_電灯料金!$E:$E)*AM2142/1000*$K2142*$L2142/12),2)),"-")</f>
        <v>0</v>
      </c>
      <c r="AU2142" s="209">
        <f>IFERROR(IF(OR($G2142="公衆街路灯A",$G2142="定額電灯"),"-",ROUND((AM2142/1000*$K2142*$L2142/12)*_xlfn.XLOOKUP($A2142,削除禁止_電灯料金!K:K,削除禁止_電灯料金!M:M,"-"),2)),"-")</f>
        <v>0</v>
      </c>
      <c r="AV2142" s="210">
        <f>IFERROR(IF(OR($G2142="公衆街路灯A",$G2142="定額電灯"),ROUND((((AR2142+AS2142)*AN2142))*12*_xlfn.XLOOKUP($A2142,削除禁止_電灯料金!K:K,削除禁止_電灯料金!N:N),0),ROUND((AT2142+AU2142)*AN2142*12*_xlfn.XLOOKUP($A2142,削除禁止_電灯料金!K:K,削除禁止_電灯料金!N:N),0)),0)</f>
        <v>0</v>
      </c>
      <c r="AW2142" s="145"/>
    </row>
    <row r="2143" spans="1:49" ht="30" customHeight="1">
      <c r="A2143" s="1">
        <v>48</v>
      </c>
      <c r="B2143" s="319" t="s">
        <v>1984</v>
      </c>
      <c r="C2143" s="42"/>
      <c r="D2143" s="180" t="s">
        <v>2004</v>
      </c>
      <c r="E2143" s="181" t="s">
        <v>186</v>
      </c>
      <c r="F2143" s="182" t="s">
        <v>1998</v>
      </c>
      <c r="G2143" s="182" t="s">
        <v>1688</v>
      </c>
      <c r="H2143" s="183" t="s">
        <v>1990</v>
      </c>
      <c r="I2143" s="184"/>
      <c r="J2143" s="185"/>
      <c r="K2143" s="271">
        <v>13</v>
      </c>
      <c r="L2143" s="272">
        <v>365</v>
      </c>
      <c r="M2143" s="212" t="s">
        <v>1563</v>
      </c>
      <c r="N2143" s="189" t="s">
        <v>120</v>
      </c>
      <c r="O2143" s="190">
        <v>1</v>
      </c>
      <c r="P2143" s="191" t="s">
        <v>135</v>
      </c>
      <c r="Q2143" s="191">
        <v>0</v>
      </c>
      <c r="R2143" s="191">
        <v>0</v>
      </c>
      <c r="S2143" s="192" t="s">
        <v>211</v>
      </c>
      <c r="T2143" s="192">
        <v>0</v>
      </c>
      <c r="U2143" s="192" t="s">
        <v>1964</v>
      </c>
      <c r="V2143" s="193">
        <v>0</v>
      </c>
      <c r="W2143" s="194">
        <v>28</v>
      </c>
      <c r="X2143" s="195">
        <v>1</v>
      </c>
      <c r="Y2143" s="196">
        <v>1</v>
      </c>
      <c r="Z2143" s="197">
        <v>0</v>
      </c>
      <c r="AA2143" s="191">
        <v>0</v>
      </c>
      <c r="AB2143" s="198" t="s">
        <v>80</v>
      </c>
      <c r="AC2143" s="199" t="s">
        <v>56</v>
      </c>
      <c r="AD2143" s="200" t="s">
        <v>56</v>
      </c>
      <c r="AE2143" s="199" t="s">
        <v>56</v>
      </c>
      <c r="AF2143" s="200">
        <v>0</v>
      </c>
      <c r="AG2143" s="201">
        <v>0</v>
      </c>
      <c r="AH2143" s="201" t="s">
        <v>124</v>
      </c>
      <c r="AI2143" s="202" t="s">
        <v>124</v>
      </c>
      <c r="AJ2143" s="203"/>
      <c r="AK2143" s="204"/>
      <c r="AL2143" s="194"/>
      <c r="AM2143" s="205"/>
      <c r="AN2143" s="206"/>
      <c r="AO2143" s="200">
        <f t="shared" si="553"/>
        <v>0</v>
      </c>
      <c r="AP2143" s="207" t="s">
        <v>82</v>
      </c>
      <c r="AQ2143" s="198" t="str" cm="1">
        <f t="array" ref="AQ2143">_xlfn.IFS(OR($G2143="公衆街路灯A",$G2143="定額電灯"),$G2143&amp;AP2143,COUNTIF(G2143,"*従量電灯*"),G2143,1,"-")</f>
        <v>従量電灯</v>
      </c>
      <c r="AR2143" s="208" t="str" cm="1">
        <f t="array" ref="AR2143">_xlfn.IFS($AN2143=0,"-",OR($AH2143="対象外",$AH2143="-"),"-",OR($G2143="公衆街路灯A",$G2143="定額電灯"),_xlfn.XLOOKUP($AQ2143,削除禁止_電灯料金!$B:$B,削除禁止_電灯料金!$E:$E,0),1,"-")</f>
        <v>-</v>
      </c>
      <c r="AS2143" s="209" t="str" cm="1">
        <f t="array" ref="AS2143">_xlfn.IFS($AR2143="-","-",OR($G2143="公衆街路灯A",$G2143="定額電灯"),_xlfn.XLOOKUP(AQ2143,削除禁止_電灯料金!$B:$B,削除禁止_電灯料金!$D:$D,0),1,"-")</f>
        <v>-</v>
      </c>
      <c r="AT2143" s="208">
        <f>IFERROR(IF(OR($G2143="公衆街路灯A",$G2143="定額電灯"),"-",ROUND((_xlfn.XLOOKUP($AQ2143,削除禁止_電灯料金!$B:$B,削除禁止_電灯料金!$E:$E)*AM2143/1000*$K2143*$L2143/12),2)),"-")</f>
        <v>0</v>
      </c>
      <c r="AU2143" s="209">
        <f>IFERROR(IF(OR($G2143="公衆街路灯A",$G2143="定額電灯"),"-",ROUND((AM2143/1000*$K2143*$L2143/12)*_xlfn.XLOOKUP($A2143,削除禁止_電灯料金!K:K,削除禁止_電灯料金!M:M,"-"),2)),"-")</f>
        <v>0</v>
      </c>
      <c r="AV2143" s="210">
        <f>IFERROR(IF(OR($G2143="公衆街路灯A",$G2143="定額電灯"),ROUND((((AR2143+AS2143)*AN2143))*12*_xlfn.XLOOKUP($A2143,削除禁止_電灯料金!K:K,削除禁止_電灯料金!N:N),0),ROUND((AT2143+AU2143)*AN2143*12*_xlfn.XLOOKUP($A2143,削除禁止_電灯料金!K:K,削除禁止_電灯料金!N:N),0)),0)</f>
        <v>0</v>
      </c>
      <c r="AW2143" s="145"/>
    </row>
    <row r="2144" spans="1:49" ht="30" customHeight="1">
      <c r="A2144" s="1">
        <v>48</v>
      </c>
      <c r="B2144" s="319" t="s">
        <v>1984</v>
      </c>
      <c r="C2144" s="42"/>
      <c r="D2144" s="180" t="s">
        <v>2004</v>
      </c>
      <c r="E2144" s="181" t="s">
        <v>316</v>
      </c>
      <c r="F2144" s="182" t="s">
        <v>1999</v>
      </c>
      <c r="G2144" s="182" t="s">
        <v>1688</v>
      </c>
      <c r="H2144" s="183" t="s">
        <v>1990</v>
      </c>
      <c r="I2144" s="184"/>
      <c r="J2144" s="185"/>
      <c r="K2144" s="271">
        <v>13</v>
      </c>
      <c r="L2144" s="272">
        <v>365</v>
      </c>
      <c r="M2144" s="212" t="s">
        <v>1563</v>
      </c>
      <c r="N2144" s="189" t="s">
        <v>120</v>
      </c>
      <c r="O2144" s="190">
        <v>1</v>
      </c>
      <c r="P2144" s="191" t="s">
        <v>135</v>
      </c>
      <c r="Q2144" s="191">
        <v>0</v>
      </c>
      <c r="R2144" s="191">
        <v>0</v>
      </c>
      <c r="S2144" s="192" t="s">
        <v>211</v>
      </c>
      <c r="T2144" s="192">
        <v>0</v>
      </c>
      <c r="U2144" s="192" t="s">
        <v>1964</v>
      </c>
      <c r="V2144" s="193">
        <v>0</v>
      </c>
      <c r="W2144" s="194">
        <v>28</v>
      </c>
      <c r="X2144" s="195">
        <v>1</v>
      </c>
      <c r="Y2144" s="196">
        <v>1</v>
      </c>
      <c r="Z2144" s="197">
        <v>0</v>
      </c>
      <c r="AA2144" s="191">
        <v>0</v>
      </c>
      <c r="AB2144" s="198" t="s">
        <v>80</v>
      </c>
      <c r="AC2144" s="199" t="s">
        <v>56</v>
      </c>
      <c r="AD2144" s="200" t="s">
        <v>56</v>
      </c>
      <c r="AE2144" s="199" t="s">
        <v>56</v>
      </c>
      <c r="AF2144" s="200">
        <v>0</v>
      </c>
      <c r="AG2144" s="201">
        <v>0</v>
      </c>
      <c r="AH2144" s="201" t="s">
        <v>124</v>
      </c>
      <c r="AI2144" s="202" t="s">
        <v>124</v>
      </c>
      <c r="AJ2144" s="203"/>
      <c r="AK2144" s="204"/>
      <c r="AL2144" s="194"/>
      <c r="AM2144" s="205"/>
      <c r="AN2144" s="206"/>
      <c r="AO2144" s="200">
        <f t="shared" si="553"/>
        <v>0</v>
      </c>
      <c r="AP2144" s="207" t="s">
        <v>82</v>
      </c>
      <c r="AQ2144" s="198" t="str" cm="1">
        <f t="array" ref="AQ2144">_xlfn.IFS(OR($G2144="公衆街路灯A",$G2144="定額電灯"),$G2144&amp;AP2144,COUNTIF(G2144,"*従量電灯*"),G2144,1,"-")</f>
        <v>従量電灯</v>
      </c>
      <c r="AR2144" s="208" t="str" cm="1">
        <f t="array" ref="AR2144">_xlfn.IFS($AN2144=0,"-",OR($AH2144="対象外",$AH2144="-"),"-",OR($G2144="公衆街路灯A",$G2144="定額電灯"),_xlfn.XLOOKUP($AQ2144,削除禁止_電灯料金!$B:$B,削除禁止_電灯料金!$E:$E,0),1,"-")</f>
        <v>-</v>
      </c>
      <c r="AS2144" s="209" t="str" cm="1">
        <f t="array" ref="AS2144">_xlfn.IFS($AR2144="-","-",OR($G2144="公衆街路灯A",$G2144="定額電灯"),_xlfn.XLOOKUP(AQ2144,削除禁止_電灯料金!$B:$B,削除禁止_電灯料金!$D:$D,0),1,"-")</f>
        <v>-</v>
      </c>
      <c r="AT2144" s="208">
        <f>IFERROR(IF(OR($G2144="公衆街路灯A",$G2144="定額電灯"),"-",ROUND((_xlfn.XLOOKUP($AQ2144,削除禁止_電灯料金!$B:$B,削除禁止_電灯料金!$E:$E)*AM2144/1000*$K2144*$L2144/12),2)),"-")</f>
        <v>0</v>
      </c>
      <c r="AU2144" s="209">
        <f>IFERROR(IF(OR($G2144="公衆街路灯A",$G2144="定額電灯"),"-",ROUND((AM2144/1000*$K2144*$L2144/12)*_xlfn.XLOOKUP($A2144,削除禁止_電灯料金!K:K,削除禁止_電灯料金!M:M,"-"),2)),"-")</f>
        <v>0</v>
      </c>
      <c r="AV2144" s="210">
        <f>IFERROR(IF(OR($G2144="公衆街路灯A",$G2144="定額電灯"),ROUND((((AR2144+AS2144)*AN2144))*12*_xlfn.XLOOKUP($A2144,削除禁止_電灯料金!K:K,削除禁止_電灯料金!N:N),0),ROUND((AT2144+AU2144)*AN2144*12*_xlfn.XLOOKUP($A2144,削除禁止_電灯料金!K:K,削除禁止_電灯料金!N:N),0)),0)</f>
        <v>0</v>
      </c>
      <c r="AW2144" s="145"/>
    </row>
    <row r="2145" spans="1:49" ht="30" customHeight="1">
      <c r="A2145" s="1">
        <v>48</v>
      </c>
      <c r="B2145" s="319" t="s">
        <v>1984</v>
      </c>
      <c r="C2145" s="42"/>
      <c r="D2145" s="146" t="s">
        <v>2005</v>
      </c>
      <c r="E2145" s="147" t="s">
        <v>71</v>
      </c>
      <c r="F2145" s="148" t="s">
        <v>2006</v>
      </c>
      <c r="G2145" s="148" t="s">
        <v>1688</v>
      </c>
      <c r="H2145" s="149"/>
      <c r="I2145" s="150"/>
      <c r="J2145" s="151"/>
      <c r="K2145" s="213">
        <v>13</v>
      </c>
      <c r="L2145" s="214">
        <v>365</v>
      </c>
      <c r="M2145" s="154" t="s">
        <v>1462</v>
      </c>
      <c r="N2145" s="119" t="s">
        <v>134</v>
      </c>
      <c r="O2145" s="120">
        <v>2</v>
      </c>
      <c r="P2145" s="155" t="s">
        <v>135</v>
      </c>
      <c r="Q2145" s="155">
        <v>0</v>
      </c>
      <c r="R2145" s="155">
        <v>0</v>
      </c>
      <c r="S2145" s="156">
        <v>0</v>
      </c>
      <c r="T2145" s="156">
        <v>0</v>
      </c>
      <c r="U2145" s="156">
        <v>0</v>
      </c>
      <c r="V2145" s="157">
        <v>0</v>
      </c>
      <c r="W2145" s="158">
        <v>28</v>
      </c>
      <c r="X2145" s="159">
        <v>1</v>
      </c>
      <c r="Y2145" s="160">
        <v>2</v>
      </c>
      <c r="Z2145" s="161">
        <f t="shared" ref="Z2145" si="554">K2145*L2145*W2145*Y2145/12/1000</f>
        <v>22.143333333333331</v>
      </c>
      <c r="AA2145" s="155">
        <v>0</v>
      </c>
      <c r="AB2145" s="162" t="s">
        <v>80</v>
      </c>
      <c r="AC2145" s="163" t="s">
        <v>56</v>
      </c>
      <c r="AD2145" s="164" t="s">
        <v>56</v>
      </c>
      <c r="AE2145" s="163" t="s">
        <v>56</v>
      </c>
      <c r="AF2145" s="164">
        <f t="shared" ref="AF2145" si="555">$B$2*Z2145/Y2145</f>
        <v>332.15</v>
      </c>
      <c r="AG2145" s="165">
        <f t="shared" ref="AG2145" si="556">Y2145*AF2145*120</f>
        <v>79716</v>
      </c>
      <c r="AH2145" s="166" t="s">
        <v>81</v>
      </c>
      <c r="AI2145" s="167"/>
      <c r="AJ2145" s="168"/>
      <c r="AK2145" s="169"/>
      <c r="AL2145" s="170"/>
      <c r="AM2145" s="171"/>
      <c r="AN2145" s="172"/>
      <c r="AO2145" s="173">
        <f t="shared" si="553"/>
        <v>0</v>
      </c>
      <c r="AP2145" s="174" t="s">
        <v>82</v>
      </c>
      <c r="AQ2145" s="175" t="str" cm="1">
        <f t="array" ref="AQ2145">_xlfn.IFS(OR($G2145="公衆街路灯A",$G2145="定額電灯"),$G2145&amp;AP2145,COUNTIF(G2145,"*従量電灯*"),G2145,1,"-")</f>
        <v>従量電灯</v>
      </c>
      <c r="AR2145" s="176" t="str" cm="1">
        <f t="array" ref="AR2145">_xlfn.IFS($AN2145=0,"-",OR($AH2145="対象外",$AH2145="-"),"-",OR($G2145="公衆街路灯A",$G2145="定額電灯"),_xlfn.XLOOKUP($AQ2145,削除禁止_電灯料金!$B:$B,削除禁止_電灯料金!$E:$E,0),1,"-")</f>
        <v>-</v>
      </c>
      <c r="AS2145" s="177" t="str" cm="1">
        <f t="array" ref="AS2145">_xlfn.IFS($AR2145="-","-",OR($G2145="公衆街路灯A",$G2145="定額電灯"),_xlfn.XLOOKUP(AQ2145,削除禁止_電灯料金!$B:$B,削除禁止_電灯料金!$D:$D,0),1,"-")</f>
        <v>-</v>
      </c>
      <c r="AT2145" s="176">
        <f>IFERROR(IF(OR($G2145="公衆街路灯A",$G2145="定額電灯"),"-",ROUND((_xlfn.XLOOKUP($AQ2145,削除禁止_電灯料金!$B:$B,削除禁止_電灯料金!$E:$E)*AM2145/1000*$K2145*$L2145/12),2)),"-")</f>
        <v>0</v>
      </c>
      <c r="AU2145" s="177">
        <f>IFERROR(IF(OR($G2145="公衆街路灯A",$G2145="定額電灯"),"-",ROUND((AM2145/1000*$K2145*$L2145/12)*_xlfn.XLOOKUP($A2145,削除禁止_電灯料金!K:K,削除禁止_電灯料金!M:M,"-"),2)),"-")</f>
        <v>0</v>
      </c>
      <c r="AV2145" s="178">
        <f>IFERROR(IF(OR($G2145="公衆街路灯A",$G2145="定額電灯"),ROUND((((AR2145+AS2145)*AN2145))*12*_xlfn.XLOOKUP($A2145,削除禁止_電灯料金!K:K,削除禁止_電灯料金!N:N),0),ROUND((AT2145+AU2145)*AN2145*12*_xlfn.XLOOKUP($A2145,削除禁止_電灯料金!K:K,削除禁止_電灯料金!N:N),0)),0)</f>
        <v>0</v>
      </c>
      <c r="AW2145" s="145"/>
    </row>
    <row r="2146" spans="1:49" ht="30" customHeight="1">
      <c r="A2146" s="1">
        <v>48</v>
      </c>
      <c r="B2146" s="319" t="s">
        <v>1984</v>
      </c>
      <c r="C2146" s="42"/>
      <c r="D2146" s="180" t="s">
        <v>2007</v>
      </c>
      <c r="E2146" s="181" t="s">
        <v>71</v>
      </c>
      <c r="F2146" s="182" t="s">
        <v>1987</v>
      </c>
      <c r="G2146" s="182" t="s">
        <v>1688</v>
      </c>
      <c r="H2146" s="183" t="s">
        <v>1988</v>
      </c>
      <c r="I2146" s="184"/>
      <c r="J2146" s="185"/>
      <c r="K2146" s="271">
        <v>13</v>
      </c>
      <c r="L2146" s="272">
        <v>365</v>
      </c>
      <c r="M2146" s="212" t="s">
        <v>1563</v>
      </c>
      <c r="N2146" s="189" t="s">
        <v>120</v>
      </c>
      <c r="O2146" s="190">
        <v>1</v>
      </c>
      <c r="P2146" s="191" t="s">
        <v>135</v>
      </c>
      <c r="Q2146" s="191">
        <v>0</v>
      </c>
      <c r="R2146" s="191">
        <v>0</v>
      </c>
      <c r="S2146" s="192" t="s">
        <v>211</v>
      </c>
      <c r="T2146" s="192">
        <v>0</v>
      </c>
      <c r="U2146" s="192" t="s">
        <v>1964</v>
      </c>
      <c r="V2146" s="193">
        <v>0</v>
      </c>
      <c r="W2146" s="194">
        <v>28</v>
      </c>
      <c r="X2146" s="195">
        <v>1</v>
      </c>
      <c r="Y2146" s="196">
        <v>1</v>
      </c>
      <c r="Z2146" s="197">
        <v>0</v>
      </c>
      <c r="AA2146" s="191">
        <v>0</v>
      </c>
      <c r="AB2146" s="198" t="s">
        <v>80</v>
      </c>
      <c r="AC2146" s="199" t="s">
        <v>56</v>
      </c>
      <c r="AD2146" s="200" t="s">
        <v>56</v>
      </c>
      <c r="AE2146" s="199" t="s">
        <v>56</v>
      </c>
      <c r="AF2146" s="200">
        <v>0</v>
      </c>
      <c r="AG2146" s="201">
        <v>0</v>
      </c>
      <c r="AH2146" s="201" t="s">
        <v>124</v>
      </c>
      <c r="AI2146" s="202" t="s">
        <v>124</v>
      </c>
      <c r="AJ2146" s="203"/>
      <c r="AK2146" s="204"/>
      <c r="AL2146" s="194"/>
      <c r="AM2146" s="205"/>
      <c r="AN2146" s="206"/>
      <c r="AO2146" s="200">
        <f t="shared" si="553"/>
        <v>0</v>
      </c>
      <c r="AP2146" s="207" t="s">
        <v>82</v>
      </c>
      <c r="AQ2146" s="198" t="str" cm="1">
        <f t="array" ref="AQ2146">_xlfn.IFS(OR($G2146="公衆街路灯A",$G2146="定額電灯"),$G2146&amp;AP2146,COUNTIF(G2146,"*従量電灯*"),G2146,1,"-")</f>
        <v>従量電灯</v>
      </c>
      <c r="AR2146" s="208" t="str" cm="1">
        <f t="array" ref="AR2146">_xlfn.IFS($AN2146=0,"-",OR($AH2146="対象外",$AH2146="-"),"-",OR($G2146="公衆街路灯A",$G2146="定額電灯"),_xlfn.XLOOKUP($AQ2146,削除禁止_電灯料金!$B:$B,削除禁止_電灯料金!$E:$E,0),1,"-")</f>
        <v>-</v>
      </c>
      <c r="AS2146" s="209" t="str" cm="1">
        <f t="array" ref="AS2146">_xlfn.IFS($AR2146="-","-",OR($G2146="公衆街路灯A",$G2146="定額電灯"),_xlfn.XLOOKUP(AQ2146,削除禁止_電灯料金!$B:$B,削除禁止_電灯料金!$D:$D,0),1,"-")</f>
        <v>-</v>
      </c>
      <c r="AT2146" s="208">
        <f>IFERROR(IF(OR($G2146="公衆街路灯A",$G2146="定額電灯"),"-",ROUND((_xlfn.XLOOKUP($AQ2146,削除禁止_電灯料金!$B:$B,削除禁止_電灯料金!$E:$E)*AM2146/1000*$K2146*$L2146/12),2)),"-")</f>
        <v>0</v>
      </c>
      <c r="AU2146" s="209">
        <f>IFERROR(IF(OR($G2146="公衆街路灯A",$G2146="定額電灯"),"-",ROUND((AM2146/1000*$K2146*$L2146/12)*_xlfn.XLOOKUP($A2146,削除禁止_電灯料金!K:K,削除禁止_電灯料金!M:M,"-"),2)),"-")</f>
        <v>0</v>
      </c>
      <c r="AV2146" s="210">
        <f>IFERROR(IF(OR($G2146="公衆街路灯A",$G2146="定額電灯"),ROUND((((AR2146+AS2146)*AN2146))*12*_xlfn.XLOOKUP($A2146,削除禁止_電灯料金!K:K,削除禁止_電灯料金!N:N),0),ROUND((AT2146+AU2146)*AN2146*12*_xlfn.XLOOKUP($A2146,削除禁止_電灯料金!K:K,削除禁止_電灯料金!N:N),0)),0)</f>
        <v>0</v>
      </c>
      <c r="AW2146" s="145"/>
    </row>
    <row r="2147" spans="1:49" ht="30" customHeight="1">
      <c r="A2147" s="1">
        <v>48</v>
      </c>
      <c r="B2147" s="319" t="s">
        <v>1984</v>
      </c>
      <c r="C2147" s="42"/>
      <c r="D2147" s="180" t="s">
        <v>2005</v>
      </c>
      <c r="E2147" s="181" t="s">
        <v>71</v>
      </c>
      <c r="F2147" s="182" t="s">
        <v>1989</v>
      </c>
      <c r="G2147" s="182" t="s">
        <v>1688</v>
      </c>
      <c r="H2147" s="183" t="s">
        <v>1990</v>
      </c>
      <c r="I2147" s="184"/>
      <c r="J2147" s="185"/>
      <c r="K2147" s="271">
        <v>13</v>
      </c>
      <c r="L2147" s="272">
        <v>365</v>
      </c>
      <c r="M2147" s="212" t="s">
        <v>1563</v>
      </c>
      <c r="N2147" s="189" t="s">
        <v>120</v>
      </c>
      <c r="O2147" s="190">
        <v>1</v>
      </c>
      <c r="P2147" s="191" t="s">
        <v>135</v>
      </c>
      <c r="Q2147" s="191">
        <v>0</v>
      </c>
      <c r="R2147" s="191">
        <v>0</v>
      </c>
      <c r="S2147" s="192" t="s">
        <v>211</v>
      </c>
      <c r="T2147" s="192">
        <v>0</v>
      </c>
      <c r="U2147" s="192" t="s">
        <v>1964</v>
      </c>
      <c r="V2147" s="193">
        <v>0</v>
      </c>
      <c r="W2147" s="194">
        <v>28</v>
      </c>
      <c r="X2147" s="195">
        <v>1</v>
      </c>
      <c r="Y2147" s="196">
        <v>1</v>
      </c>
      <c r="Z2147" s="197">
        <v>0</v>
      </c>
      <c r="AA2147" s="191">
        <v>0</v>
      </c>
      <c r="AB2147" s="198" t="s">
        <v>80</v>
      </c>
      <c r="AC2147" s="199" t="s">
        <v>56</v>
      </c>
      <c r="AD2147" s="200" t="s">
        <v>56</v>
      </c>
      <c r="AE2147" s="199" t="s">
        <v>56</v>
      </c>
      <c r="AF2147" s="200">
        <v>0</v>
      </c>
      <c r="AG2147" s="201">
        <v>0</v>
      </c>
      <c r="AH2147" s="201" t="s">
        <v>124</v>
      </c>
      <c r="AI2147" s="202" t="s">
        <v>124</v>
      </c>
      <c r="AJ2147" s="203"/>
      <c r="AK2147" s="204"/>
      <c r="AL2147" s="194"/>
      <c r="AM2147" s="205"/>
      <c r="AN2147" s="206"/>
      <c r="AO2147" s="200">
        <f t="shared" si="553"/>
        <v>0</v>
      </c>
      <c r="AP2147" s="207" t="s">
        <v>82</v>
      </c>
      <c r="AQ2147" s="198" t="str" cm="1">
        <f t="array" ref="AQ2147">_xlfn.IFS(OR($G2147="公衆街路灯A",$G2147="定額電灯"),$G2147&amp;AP2147,COUNTIF(G2147,"*従量電灯*"),G2147,1,"-")</f>
        <v>従量電灯</v>
      </c>
      <c r="AR2147" s="208" t="str" cm="1">
        <f t="array" ref="AR2147">_xlfn.IFS($AN2147=0,"-",OR($AH2147="対象外",$AH2147="-"),"-",OR($G2147="公衆街路灯A",$G2147="定額電灯"),_xlfn.XLOOKUP($AQ2147,削除禁止_電灯料金!$B:$B,削除禁止_電灯料金!$E:$E,0),1,"-")</f>
        <v>-</v>
      </c>
      <c r="AS2147" s="209" t="str" cm="1">
        <f t="array" ref="AS2147">_xlfn.IFS($AR2147="-","-",OR($G2147="公衆街路灯A",$G2147="定額電灯"),_xlfn.XLOOKUP(AQ2147,削除禁止_電灯料金!$B:$B,削除禁止_電灯料金!$D:$D,0),1,"-")</f>
        <v>-</v>
      </c>
      <c r="AT2147" s="208">
        <f>IFERROR(IF(OR($G2147="公衆街路灯A",$G2147="定額電灯"),"-",ROUND((_xlfn.XLOOKUP($AQ2147,削除禁止_電灯料金!$B:$B,削除禁止_電灯料金!$E:$E)*AM2147/1000*$K2147*$L2147/12),2)),"-")</f>
        <v>0</v>
      </c>
      <c r="AU2147" s="209">
        <f>IFERROR(IF(OR($G2147="公衆街路灯A",$G2147="定額電灯"),"-",ROUND((AM2147/1000*$K2147*$L2147/12)*_xlfn.XLOOKUP($A2147,削除禁止_電灯料金!K:K,削除禁止_電灯料金!M:M,"-"),2)),"-")</f>
        <v>0</v>
      </c>
      <c r="AV2147" s="210">
        <f>IFERROR(IF(OR($G2147="公衆街路灯A",$G2147="定額電灯"),ROUND((((AR2147+AS2147)*AN2147))*12*_xlfn.XLOOKUP($A2147,削除禁止_電灯料金!K:K,削除禁止_電灯料金!N:N),0),ROUND((AT2147+AU2147)*AN2147*12*_xlfn.XLOOKUP($A2147,削除禁止_電灯料金!K:K,削除禁止_電灯料金!N:N),0)),0)</f>
        <v>0</v>
      </c>
      <c r="AW2147" s="145"/>
    </row>
    <row r="2148" spans="1:49" ht="30" customHeight="1">
      <c r="A2148" s="1">
        <v>48</v>
      </c>
      <c r="B2148" s="319" t="s">
        <v>1984</v>
      </c>
      <c r="C2148" s="42"/>
      <c r="D2148" s="180" t="s">
        <v>2007</v>
      </c>
      <c r="E2148" s="181" t="s">
        <v>186</v>
      </c>
      <c r="F2148" s="182" t="s">
        <v>1992</v>
      </c>
      <c r="G2148" s="182" t="s">
        <v>1688</v>
      </c>
      <c r="H2148" s="183" t="s">
        <v>1990</v>
      </c>
      <c r="I2148" s="184"/>
      <c r="J2148" s="185"/>
      <c r="K2148" s="271">
        <v>13</v>
      </c>
      <c r="L2148" s="272">
        <v>365</v>
      </c>
      <c r="M2148" s="212" t="s">
        <v>1563</v>
      </c>
      <c r="N2148" s="189" t="s">
        <v>120</v>
      </c>
      <c r="O2148" s="190">
        <v>1</v>
      </c>
      <c r="P2148" s="191" t="s">
        <v>135</v>
      </c>
      <c r="Q2148" s="191">
        <v>0</v>
      </c>
      <c r="R2148" s="191">
        <v>0</v>
      </c>
      <c r="S2148" s="192" t="s">
        <v>211</v>
      </c>
      <c r="T2148" s="192">
        <v>0</v>
      </c>
      <c r="U2148" s="192" t="s">
        <v>1964</v>
      </c>
      <c r="V2148" s="193">
        <v>0</v>
      </c>
      <c r="W2148" s="194">
        <v>28</v>
      </c>
      <c r="X2148" s="195">
        <v>1</v>
      </c>
      <c r="Y2148" s="196">
        <v>1</v>
      </c>
      <c r="Z2148" s="197">
        <v>0</v>
      </c>
      <c r="AA2148" s="191">
        <v>0</v>
      </c>
      <c r="AB2148" s="198" t="s">
        <v>80</v>
      </c>
      <c r="AC2148" s="199" t="s">
        <v>56</v>
      </c>
      <c r="AD2148" s="200" t="s">
        <v>56</v>
      </c>
      <c r="AE2148" s="199" t="s">
        <v>56</v>
      </c>
      <c r="AF2148" s="200">
        <v>0</v>
      </c>
      <c r="AG2148" s="201">
        <v>0</v>
      </c>
      <c r="AH2148" s="201" t="s">
        <v>124</v>
      </c>
      <c r="AI2148" s="202" t="s">
        <v>124</v>
      </c>
      <c r="AJ2148" s="203"/>
      <c r="AK2148" s="204"/>
      <c r="AL2148" s="194"/>
      <c r="AM2148" s="205"/>
      <c r="AN2148" s="206"/>
      <c r="AO2148" s="200">
        <f t="shared" si="553"/>
        <v>0</v>
      </c>
      <c r="AP2148" s="207" t="s">
        <v>82</v>
      </c>
      <c r="AQ2148" s="198" t="str" cm="1">
        <f t="array" ref="AQ2148">_xlfn.IFS(OR($G2148="公衆街路灯A",$G2148="定額電灯"),$G2148&amp;AP2148,COUNTIF(G2148,"*従量電灯*"),G2148,1,"-")</f>
        <v>従量電灯</v>
      </c>
      <c r="AR2148" s="208" t="str" cm="1">
        <f t="array" ref="AR2148">_xlfn.IFS($AN2148=0,"-",OR($AH2148="対象外",$AH2148="-"),"-",OR($G2148="公衆街路灯A",$G2148="定額電灯"),_xlfn.XLOOKUP($AQ2148,削除禁止_電灯料金!$B:$B,削除禁止_電灯料金!$E:$E,0),1,"-")</f>
        <v>-</v>
      </c>
      <c r="AS2148" s="209" t="str" cm="1">
        <f t="array" ref="AS2148">_xlfn.IFS($AR2148="-","-",OR($G2148="公衆街路灯A",$G2148="定額電灯"),_xlfn.XLOOKUP(AQ2148,削除禁止_電灯料金!$B:$B,削除禁止_電灯料金!$D:$D,0),1,"-")</f>
        <v>-</v>
      </c>
      <c r="AT2148" s="208">
        <f>IFERROR(IF(OR($G2148="公衆街路灯A",$G2148="定額電灯"),"-",ROUND((_xlfn.XLOOKUP($AQ2148,削除禁止_電灯料金!$B:$B,削除禁止_電灯料金!$E:$E)*AM2148/1000*$K2148*$L2148/12),2)),"-")</f>
        <v>0</v>
      </c>
      <c r="AU2148" s="209">
        <f>IFERROR(IF(OR($G2148="公衆街路灯A",$G2148="定額電灯"),"-",ROUND((AM2148/1000*$K2148*$L2148/12)*_xlfn.XLOOKUP($A2148,削除禁止_電灯料金!K:K,削除禁止_電灯料金!M:M,"-"),2)),"-")</f>
        <v>0</v>
      </c>
      <c r="AV2148" s="210">
        <f>IFERROR(IF(OR($G2148="公衆街路灯A",$G2148="定額電灯"),ROUND((((AR2148+AS2148)*AN2148))*12*_xlfn.XLOOKUP($A2148,削除禁止_電灯料金!K:K,削除禁止_電灯料金!N:N),0),ROUND((AT2148+AU2148)*AN2148*12*_xlfn.XLOOKUP($A2148,削除禁止_電灯料金!K:K,削除禁止_電灯料金!N:N),0)),0)</f>
        <v>0</v>
      </c>
      <c r="AW2148" s="145"/>
    </row>
    <row r="2149" spans="1:49" ht="30" customHeight="1">
      <c r="A2149" s="1">
        <v>48</v>
      </c>
      <c r="B2149" s="319" t="s">
        <v>1984</v>
      </c>
      <c r="C2149" s="42"/>
      <c r="D2149" s="180" t="s">
        <v>2005</v>
      </c>
      <c r="E2149" s="181" t="s">
        <v>316</v>
      </c>
      <c r="F2149" s="182" t="s">
        <v>1993</v>
      </c>
      <c r="G2149" s="182" t="s">
        <v>1688</v>
      </c>
      <c r="H2149" s="183" t="s">
        <v>1990</v>
      </c>
      <c r="I2149" s="184"/>
      <c r="J2149" s="185"/>
      <c r="K2149" s="271">
        <v>13</v>
      </c>
      <c r="L2149" s="272">
        <v>365</v>
      </c>
      <c r="M2149" s="212" t="s">
        <v>1563</v>
      </c>
      <c r="N2149" s="189" t="s">
        <v>120</v>
      </c>
      <c r="O2149" s="190">
        <v>1</v>
      </c>
      <c r="P2149" s="191" t="s">
        <v>135</v>
      </c>
      <c r="Q2149" s="191">
        <v>0</v>
      </c>
      <c r="R2149" s="191">
        <v>0</v>
      </c>
      <c r="S2149" s="192" t="s">
        <v>211</v>
      </c>
      <c r="T2149" s="192">
        <v>0</v>
      </c>
      <c r="U2149" s="192" t="s">
        <v>1964</v>
      </c>
      <c r="V2149" s="193">
        <v>0</v>
      </c>
      <c r="W2149" s="194">
        <v>28</v>
      </c>
      <c r="X2149" s="195">
        <v>1</v>
      </c>
      <c r="Y2149" s="196">
        <v>1</v>
      </c>
      <c r="Z2149" s="197">
        <v>0</v>
      </c>
      <c r="AA2149" s="191">
        <v>0</v>
      </c>
      <c r="AB2149" s="198" t="s">
        <v>80</v>
      </c>
      <c r="AC2149" s="199" t="s">
        <v>56</v>
      </c>
      <c r="AD2149" s="200" t="s">
        <v>56</v>
      </c>
      <c r="AE2149" s="199" t="s">
        <v>56</v>
      </c>
      <c r="AF2149" s="200">
        <v>0</v>
      </c>
      <c r="AG2149" s="201">
        <v>0</v>
      </c>
      <c r="AH2149" s="201" t="s">
        <v>124</v>
      </c>
      <c r="AI2149" s="202" t="s">
        <v>124</v>
      </c>
      <c r="AJ2149" s="203"/>
      <c r="AK2149" s="204"/>
      <c r="AL2149" s="194"/>
      <c r="AM2149" s="205"/>
      <c r="AN2149" s="206"/>
      <c r="AO2149" s="200">
        <f t="shared" si="553"/>
        <v>0</v>
      </c>
      <c r="AP2149" s="207" t="s">
        <v>82</v>
      </c>
      <c r="AQ2149" s="198" t="str" cm="1">
        <f t="array" ref="AQ2149">_xlfn.IFS(OR($G2149="公衆街路灯A",$G2149="定額電灯"),$G2149&amp;AP2149,COUNTIF(G2149,"*従量電灯*"),G2149,1,"-")</f>
        <v>従量電灯</v>
      </c>
      <c r="AR2149" s="208" t="str" cm="1">
        <f t="array" ref="AR2149">_xlfn.IFS($AN2149=0,"-",OR($AH2149="対象外",$AH2149="-"),"-",OR($G2149="公衆街路灯A",$G2149="定額電灯"),_xlfn.XLOOKUP($AQ2149,削除禁止_電灯料金!$B:$B,削除禁止_電灯料金!$E:$E,0),1,"-")</f>
        <v>-</v>
      </c>
      <c r="AS2149" s="209" t="str" cm="1">
        <f t="array" ref="AS2149">_xlfn.IFS($AR2149="-","-",OR($G2149="公衆街路灯A",$G2149="定額電灯"),_xlfn.XLOOKUP(AQ2149,削除禁止_電灯料金!$B:$B,削除禁止_電灯料金!$D:$D,0),1,"-")</f>
        <v>-</v>
      </c>
      <c r="AT2149" s="208">
        <f>IFERROR(IF(OR($G2149="公衆街路灯A",$G2149="定額電灯"),"-",ROUND((_xlfn.XLOOKUP($AQ2149,削除禁止_電灯料金!$B:$B,削除禁止_電灯料金!$E:$E)*AM2149/1000*$K2149*$L2149/12),2)),"-")</f>
        <v>0</v>
      </c>
      <c r="AU2149" s="209">
        <f>IFERROR(IF(OR($G2149="公衆街路灯A",$G2149="定額電灯"),"-",ROUND((AM2149/1000*$K2149*$L2149/12)*_xlfn.XLOOKUP($A2149,削除禁止_電灯料金!K:K,削除禁止_電灯料金!M:M,"-"),2)),"-")</f>
        <v>0</v>
      </c>
      <c r="AV2149" s="210">
        <f>IFERROR(IF(OR($G2149="公衆街路灯A",$G2149="定額電灯"),ROUND((((AR2149+AS2149)*AN2149))*12*_xlfn.XLOOKUP($A2149,削除禁止_電灯料金!K:K,削除禁止_電灯料金!N:N),0),ROUND((AT2149+AU2149)*AN2149*12*_xlfn.XLOOKUP($A2149,削除禁止_電灯料金!K:K,削除禁止_電灯料金!N:N),0)),0)</f>
        <v>0</v>
      </c>
      <c r="AW2149" s="145"/>
    </row>
    <row r="2150" spans="1:49" ht="30" customHeight="1">
      <c r="A2150" s="1">
        <v>48</v>
      </c>
      <c r="B2150" s="319" t="s">
        <v>1984</v>
      </c>
      <c r="C2150" s="42"/>
      <c r="D2150" s="180" t="s">
        <v>2007</v>
      </c>
      <c r="E2150" s="181" t="s">
        <v>71</v>
      </c>
      <c r="F2150" s="182" t="s">
        <v>1987</v>
      </c>
      <c r="G2150" s="182" t="s">
        <v>1688</v>
      </c>
      <c r="H2150" s="183" t="s">
        <v>1988</v>
      </c>
      <c r="I2150" s="184"/>
      <c r="J2150" s="185"/>
      <c r="K2150" s="271">
        <v>13</v>
      </c>
      <c r="L2150" s="272">
        <v>365</v>
      </c>
      <c r="M2150" s="212" t="s">
        <v>1563</v>
      </c>
      <c r="N2150" s="189" t="s">
        <v>120</v>
      </c>
      <c r="O2150" s="190">
        <v>1</v>
      </c>
      <c r="P2150" s="191" t="s">
        <v>135</v>
      </c>
      <c r="Q2150" s="191">
        <v>0</v>
      </c>
      <c r="R2150" s="191">
        <v>0</v>
      </c>
      <c r="S2150" s="192" t="s">
        <v>211</v>
      </c>
      <c r="T2150" s="192">
        <v>0</v>
      </c>
      <c r="U2150" s="192" t="s">
        <v>1964</v>
      </c>
      <c r="V2150" s="193">
        <v>0</v>
      </c>
      <c r="W2150" s="194">
        <v>28</v>
      </c>
      <c r="X2150" s="195">
        <v>1</v>
      </c>
      <c r="Y2150" s="196">
        <v>1</v>
      </c>
      <c r="Z2150" s="197">
        <v>0</v>
      </c>
      <c r="AA2150" s="191">
        <v>0</v>
      </c>
      <c r="AB2150" s="198" t="s">
        <v>80</v>
      </c>
      <c r="AC2150" s="199" t="s">
        <v>56</v>
      </c>
      <c r="AD2150" s="200" t="s">
        <v>56</v>
      </c>
      <c r="AE2150" s="199" t="s">
        <v>56</v>
      </c>
      <c r="AF2150" s="200">
        <v>0</v>
      </c>
      <c r="AG2150" s="201">
        <v>0</v>
      </c>
      <c r="AH2150" s="201" t="s">
        <v>124</v>
      </c>
      <c r="AI2150" s="202" t="s">
        <v>124</v>
      </c>
      <c r="AJ2150" s="203"/>
      <c r="AK2150" s="204"/>
      <c r="AL2150" s="194"/>
      <c r="AM2150" s="205"/>
      <c r="AN2150" s="206"/>
      <c r="AO2150" s="200">
        <f t="shared" si="553"/>
        <v>0</v>
      </c>
      <c r="AP2150" s="207" t="s">
        <v>82</v>
      </c>
      <c r="AQ2150" s="198" t="str" cm="1">
        <f t="array" ref="AQ2150">_xlfn.IFS(OR($G2150="公衆街路灯A",$G2150="定額電灯"),$G2150&amp;AP2150,COUNTIF(G2150,"*従量電灯*"),G2150,1,"-")</f>
        <v>従量電灯</v>
      </c>
      <c r="AR2150" s="208" t="str" cm="1">
        <f t="array" ref="AR2150">_xlfn.IFS($AN2150=0,"-",OR($AH2150="対象外",$AH2150="-"),"-",OR($G2150="公衆街路灯A",$G2150="定額電灯"),_xlfn.XLOOKUP($AQ2150,削除禁止_電灯料金!$B:$B,削除禁止_電灯料金!$E:$E,0),1,"-")</f>
        <v>-</v>
      </c>
      <c r="AS2150" s="209" t="str" cm="1">
        <f t="array" ref="AS2150">_xlfn.IFS($AR2150="-","-",OR($G2150="公衆街路灯A",$G2150="定額電灯"),_xlfn.XLOOKUP(AQ2150,削除禁止_電灯料金!$B:$B,削除禁止_電灯料金!$D:$D,0),1,"-")</f>
        <v>-</v>
      </c>
      <c r="AT2150" s="208">
        <f>IFERROR(IF(OR($G2150="公衆街路灯A",$G2150="定額電灯"),"-",ROUND((_xlfn.XLOOKUP($AQ2150,削除禁止_電灯料金!$B:$B,削除禁止_電灯料金!$E:$E)*AM2150/1000*$K2150*$L2150/12),2)),"-")</f>
        <v>0</v>
      </c>
      <c r="AU2150" s="209">
        <f>IFERROR(IF(OR($G2150="公衆街路灯A",$G2150="定額電灯"),"-",ROUND((AM2150/1000*$K2150*$L2150/12)*_xlfn.XLOOKUP($A2150,削除禁止_電灯料金!K:K,削除禁止_電灯料金!M:M,"-"),2)),"-")</f>
        <v>0</v>
      </c>
      <c r="AV2150" s="210">
        <f>IFERROR(IF(OR($G2150="公衆街路灯A",$G2150="定額電灯"),ROUND((((AR2150+AS2150)*AN2150))*12*_xlfn.XLOOKUP($A2150,削除禁止_電灯料金!K:K,削除禁止_電灯料金!N:N),0),ROUND((AT2150+AU2150)*AN2150*12*_xlfn.XLOOKUP($A2150,削除禁止_電灯料金!K:K,削除禁止_電灯料金!N:N),0)),0)</f>
        <v>0</v>
      </c>
      <c r="AW2150" s="145"/>
    </row>
    <row r="2151" spans="1:49" ht="30" customHeight="1">
      <c r="A2151" s="1">
        <v>48</v>
      </c>
      <c r="B2151" s="319" t="s">
        <v>1984</v>
      </c>
      <c r="C2151" s="42"/>
      <c r="D2151" s="180" t="s">
        <v>2005</v>
      </c>
      <c r="E2151" s="181" t="s">
        <v>71</v>
      </c>
      <c r="F2151" s="182" t="s">
        <v>1997</v>
      </c>
      <c r="G2151" s="182" t="s">
        <v>1688</v>
      </c>
      <c r="H2151" s="183" t="s">
        <v>1990</v>
      </c>
      <c r="I2151" s="184"/>
      <c r="J2151" s="185"/>
      <c r="K2151" s="271">
        <v>13</v>
      </c>
      <c r="L2151" s="272">
        <v>365</v>
      </c>
      <c r="M2151" s="212" t="s">
        <v>1563</v>
      </c>
      <c r="N2151" s="189" t="s">
        <v>120</v>
      </c>
      <c r="O2151" s="190">
        <v>1</v>
      </c>
      <c r="P2151" s="191" t="s">
        <v>135</v>
      </c>
      <c r="Q2151" s="191">
        <v>0</v>
      </c>
      <c r="R2151" s="191">
        <v>0</v>
      </c>
      <c r="S2151" s="192" t="s">
        <v>211</v>
      </c>
      <c r="T2151" s="192">
        <v>0</v>
      </c>
      <c r="U2151" s="192" t="s">
        <v>1964</v>
      </c>
      <c r="V2151" s="193">
        <v>0</v>
      </c>
      <c r="W2151" s="194">
        <v>28</v>
      </c>
      <c r="X2151" s="195">
        <v>1</v>
      </c>
      <c r="Y2151" s="196">
        <v>1</v>
      </c>
      <c r="Z2151" s="197">
        <v>0</v>
      </c>
      <c r="AA2151" s="191">
        <v>0</v>
      </c>
      <c r="AB2151" s="198" t="s">
        <v>80</v>
      </c>
      <c r="AC2151" s="199" t="s">
        <v>56</v>
      </c>
      <c r="AD2151" s="200" t="s">
        <v>56</v>
      </c>
      <c r="AE2151" s="199" t="s">
        <v>56</v>
      </c>
      <c r="AF2151" s="200">
        <v>0</v>
      </c>
      <c r="AG2151" s="201">
        <v>0</v>
      </c>
      <c r="AH2151" s="201" t="s">
        <v>124</v>
      </c>
      <c r="AI2151" s="202" t="s">
        <v>124</v>
      </c>
      <c r="AJ2151" s="203"/>
      <c r="AK2151" s="204"/>
      <c r="AL2151" s="194"/>
      <c r="AM2151" s="205"/>
      <c r="AN2151" s="206"/>
      <c r="AO2151" s="200">
        <f t="shared" si="553"/>
        <v>0</v>
      </c>
      <c r="AP2151" s="207" t="s">
        <v>82</v>
      </c>
      <c r="AQ2151" s="198" t="str" cm="1">
        <f t="array" ref="AQ2151">_xlfn.IFS(OR($G2151="公衆街路灯A",$G2151="定額電灯"),$G2151&amp;AP2151,COUNTIF(G2151,"*従量電灯*"),G2151,1,"-")</f>
        <v>従量電灯</v>
      </c>
      <c r="AR2151" s="208" t="str" cm="1">
        <f t="array" ref="AR2151">_xlfn.IFS($AN2151=0,"-",OR($AH2151="対象外",$AH2151="-"),"-",OR($G2151="公衆街路灯A",$G2151="定額電灯"),_xlfn.XLOOKUP($AQ2151,削除禁止_電灯料金!$B:$B,削除禁止_電灯料金!$E:$E,0),1,"-")</f>
        <v>-</v>
      </c>
      <c r="AS2151" s="209" t="str" cm="1">
        <f t="array" ref="AS2151">_xlfn.IFS($AR2151="-","-",OR($G2151="公衆街路灯A",$G2151="定額電灯"),_xlfn.XLOOKUP(AQ2151,削除禁止_電灯料金!$B:$B,削除禁止_電灯料金!$D:$D,0),1,"-")</f>
        <v>-</v>
      </c>
      <c r="AT2151" s="208">
        <f>IFERROR(IF(OR($G2151="公衆街路灯A",$G2151="定額電灯"),"-",ROUND((_xlfn.XLOOKUP($AQ2151,削除禁止_電灯料金!$B:$B,削除禁止_電灯料金!$E:$E)*AM2151/1000*$K2151*$L2151/12),2)),"-")</f>
        <v>0</v>
      </c>
      <c r="AU2151" s="209">
        <f>IFERROR(IF(OR($G2151="公衆街路灯A",$G2151="定額電灯"),"-",ROUND((AM2151/1000*$K2151*$L2151/12)*_xlfn.XLOOKUP($A2151,削除禁止_電灯料金!K:K,削除禁止_電灯料金!M:M,"-"),2)),"-")</f>
        <v>0</v>
      </c>
      <c r="AV2151" s="210">
        <f>IFERROR(IF(OR($G2151="公衆街路灯A",$G2151="定額電灯"),ROUND((((AR2151+AS2151)*AN2151))*12*_xlfn.XLOOKUP($A2151,削除禁止_電灯料金!K:K,削除禁止_電灯料金!N:N),0),ROUND((AT2151+AU2151)*AN2151*12*_xlfn.XLOOKUP($A2151,削除禁止_電灯料金!K:K,削除禁止_電灯料金!N:N),0)),0)</f>
        <v>0</v>
      </c>
      <c r="AW2151" s="145"/>
    </row>
    <row r="2152" spans="1:49" ht="30" customHeight="1">
      <c r="A2152" s="1">
        <v>48</v>
      </c>
      <c r="B2152" s="319" t="s">
        <v>1984</v>
      </c>
      <c r="C2152" s="42"/>
      <c r="D2152" s="180" t="s">
        <v>2007</v>
      </c>
      <c r="E2152" s="181" t="s">
        <v>186</v>
      </c>
      <c r="F2152" s="182" t="s">
        <v>1998</v>
      </c>
      <c r="G2152" s="182" t="s">
        <v>1688</v>
      </c>
      <c r="H2152" s="183" t="s">
        <v>1990</v>
      </c>
      <c r="I2152" s="184"/>
      <c r="J2152" s="185"/>
      <c r="K2152" s="271">
        <v>13</v>
      </c>
      <c r="L2152" s="272">
        <v>365</v>
      </c>
      <c r="M2152" s="212" t="s">
        <v>1563</v>
      </c>
      <c r="N2152" s="189" t="s">
        <v>120</v>
      </c>
      <c r="O2152" s="190">
        <v>1</v>
      </c>
      <c r="P2152" s="191" t="s">
        <v>135</v>
      </c>
      <c r="Q2152" s="191">
        <v>0</v>
      </c>
      <c r="R2152" s="191">
        <v>0</v>
      </c>
      <c r="S2152" s="192" t="s">
        <v>211</v>
      </c>
      <c r="T2152" s="192">
        <v>0</v>
      </c>
      <c r="U2152" s="192" t="s">
        <v>1964</v>
      </c>
      <c r="V2152" s="193">
        <v>0</v>
      </c>
      <c r="W2152" s="194">
        <v>28</v>
      </c>
      <c r="X2152" s="195">
        <v>1</v>
      </c>
      <c r="Y2152" s="196">
        <v>1</v>
      </c>
      <c r="Z2152" s="197">
        <v>0</v>
      </c>
      <c r="AA2152" s="191">
        <v>0</v>
      </c>
      <c r="AB2152" s="198" t="s">
        <v>80</v>
      </c>
      <c r="AC2152" s="199" t="s">
        <v>56</v>
      </c>
      <c r="AD2152" s="200" t="s">
        <v>56</v>
      </c>
      <c r="AE2152" s="199" t="s">
        <v>56</v>
      </c>
      <c r="AF2152" s="200">
        <v>0</v>
      </c>
      <c r="AG2152" s="201">
        <v>0</v>
      </c>
      <c r="AH2152" s="201" t="s">
        <v>124</v>
      </c>
      <c r="AI2152" s="202" t="s">
        <v>124</v>
      </c>
      <c r="AJ2152" s="203"/>
      <c r="AK2152" s="204"/>
      <c r="AL2152" s="194"/>
      <c r="AM2152" s="205"/>
      <c r="AN2152" s="206"/>
      <c r="AO2152" s="200">
        <f t="shared" si="553"/>
        <v>0</v>
      </c>
      <c r="AP2152" s="207" t="s">
        <v>82</v>
      </c>
      <c r="AQ2152" s="198" t="str" cm="1">
        <f t="array" ref="AQ2152">_xlfn.IFS(OR($G2152="公衆街路灯A",$G2152="定額電灯"),$G2152&amp;AP2152,COUNTIF(G2152,"*従量電灯*"),G2152,1,"-")</f>
        <v>従量電灯</v>
      </c>
      <c r="AR2152" s="208" t="str" cm="1">
        <f t="array" ref="AR2152">_xlfn.IFS($AN2152=0,"-",OR($AH2152="対象外",$AH2152="-"),"-",OR($G2152="公衆街路灯A",$G2152="定額電灯"),_xlfn.XLOOKUP($AQ2152,削除禁止_電灯料金!$B:$B,削除禁止_電灯料金!$E:$E,0),1,"-")</f>
        <v>-</v>
      </c>
      <c r="AS2152" s="209" t="str" cm="1">
        <f t="array" ref="AS2152">_xlfn.IFS($AR2152="-","-",OR($G2152="公衆街路灯A",$G2152="定額電灯"),_xlfn.XLOOKUP(AQ2152,削除禁止_電灯料金!$B:$B,削除禁止_電灯料金!$D:$D,0),1,"-")</f>
        <v>-</v>
      </c>
      <c r="AT2152" s="208">
        <f>IFERROR(IF(OR($G2152="公衆街路灯A",$G2152="定額電灯"),"-",ROUND((_xlfn.XLOOKUP($AQ2152,削除禁止_電灯料金!$B:$B,削除禁止_電灯料金!$E:$E)*AM2152/1000*$K2152*$L2152/12),2)),"-")</f>
        <v>0</v>
      </c>
      <c r="AU2152" s="209">
        <f>IFERROR(IF(OR($G2152="公衆街路灯A",$G2152="定額電灯"),"-",ROUND((AM2152/1000*$K2152*$L2152/12)*_xlfn.XLOOKUP($A2152,削除禁止_電灯料金!K:K,削除禁止_電灯料金!M:M,"-"),2)),"-")</f>
        <v>0</v>
      </c>
      <c r="AV2152" s="210">
        <f>IFERROR(IF(OR($G2152="公衆街路灯A",$G2152="定額電灯"),ROUND((((AR2152+AS2152)*AN2152))*12*_xlfn.XLOOKUP($A2152,削除禁止_電灯料金!K:K,削除禁止_電灯料金!N:N),0),ROUND((AT2152+AU2152)*AN2152*12*_xlfn.XLOOKUP($A2152,削除禁止_電灯料金!K:K,削除禁止_電灯料金!N:N),0)),0)</f>
        <v>0</v>
      </c>
      <c r="AW2152" s="145"/>
    </row>
    <row r="2153" spans="1:49" ht="30" customHeight="1">
      <c r="A2153" s="1">
        <v>48</v>
      </c>
      <c r="B2153" s="319" t="s">
        <v>1984</v>
      </c>
      <c r="C2153" s="42"/>
      <c r="D2153" s="180" t="s">
        <v>2005</v>
      </c>
      <c r="E2153" s="181" t="s">
        <v>316</v>
      </c>
      <c r="F2153" s="182" t="s">
        <v>1999</v>
      </c>
      <c r="G2153" s="182" t="s">
        <v>1688</v>
      </c>
      <c r="H2153" s="183" t="s">
        <v>1990</v>
      </c>
      <c r="I2153" s="184"/>
      <c r="J2153" s="185"/>
      <c r="K2153" s="271">
        <v>13</v>
      </c>
      <c r="L2153" s="272">
        <v>365</v>
      </c>
      <c r="M2153" s="212" t="s">
        <v>1563</v>
      </c>
      <c r="N2153" s="189" t="s">
        <v>120</v>
      </c>
      <c r="O2153" s="190">
        <v>1</v>
      </c>
      <c r="P2153" s="191" t="s">
        <v>135</v>
      </c>
      <c r="Q2153" s="191">
        <v>0</v>
      </c>
      <c r="R2153" s="191">
        <v>0</v>
      </c>
      <c r="S2153" s="192" t="s">
        <v>211</v>
      </c>
      <c r="T2153" s="192">
        <v>0</v>
      </c>
      <c r="U2153" s="192" t="s">
        <v>1964</v>
      </c>
      <c r="V2153" s="193">
        <v>0</v>
      </c>
      <c r="W2153" s="194">
        <v>28</v>
      </c>
      <c r="X2153" s="195">
        <v>1</v>
      </c>
      <c r="Y2153" s="196">
        <v>1</v>
      </c>
      <c r="Z2153" s="197">
        <v>0</v>
      </c>
      <c r="AA2153" s="191">
        <v>0</v>
      </c>
      <c r="AB2153" s="198" t="s">
        <v>80</v>
      </c>
      <c r="AC2153" s="199" t="s">
        <v>56</v>
      </c>
      <c r="AD2153" s="200" t="s">
        <v>56</v>
      </c>
      <c r="AE2153" s="199" t="s">
        <v>56</v>
      </c>
      <c r="AF2153" s="200">
        <v>0</v>
      </c>
      <c r="AG2153" s="201">
        <v>0</v>
      </c>
      <c r="AH2153" s="201" t="s">
        <v>124</v>
      </c>
      <c r="AI2153" s="202" t="s">
        <v>124</v>
      </c>
      <c r="AJ2153" s="203"/>
      <c r="AK2153" s="204"/>
      <c r="AL2153" s="194"/>
      <c r="AM2153" s="205"/>
      <c r="AN2153" s="206"/>
      <c r="AO2153" s="200">
        <f t="shared" si="553"/>
        <v>0</v>
      </c>
      <c r="AP2153" s="207" t="s">
        <v>82</v>
      </c>
      <c r="AQ2153" s="198" t="str" cm="1">
        <f t="array" ref="AQ2153">_xlfn.IFS(OR($G2153="公衆街路灯A",$G2153="定額電灯"),$G2153&amp;AP2153,COUNTIF(G2153,"*従量電灯*"),G2153,1,"-")</f>
        <v>従量電灯</v>
      </c>
      <c r="AR2153" s="208" t="str" cm="1">
        <f t="array" ref="AR2153">_xlfn.IFS($AN2153=0,"-",OR($AH2153="対象外",$AH2153="-"),"-",OR($G2153="公衆街路灯A",$G2153="定額電灯"),_xlfn.XLOOKUP($AQ2153,削除禁止_電灯料金!$B:$B,削除禁止_電灯料金!$E:$E,0),1,"-")</f>
        <v>-</v>
      </c>
      <c r="AS2153" s="209" t="str" cm="1">
        <f t="array" ref="AS2153">_xlfn.IFS($AR2153="-","-",OR($G2153="公衆街路灯A",$G2153="定額電灯"),_xlfn.XLOOKUP(AQ2153,削除禁止_電灯料金!$B:$B,削除禁止_電灯料金!$D:$D,0),1,"-")</f>
        <v>-</v>
      </c>
      <c r="AT2153" s="208">
        <f>IFERROR(IF(OR($G2153="公衆街路灯A",$G2153="定額電灯"),"-",ROUND((_xlfn.XLOOKUP($AQ2153,削除禁止_電灯料金!$B:$B,削除禁止_電灯料金!$E:$E)*AM2153/1000*$K2153*$L2153/12),2)),"-")</f>
        <v>0</v>
      </c>
      <c r="AU2153" s="209">
        <f>IFERROR(IF(OR($G2153="公衆街路灯A",$G2153="定額電灯"),"-",ROUND((AM2153/1000*$K2153*$L2153/12)*_xlfn.XLOOKUP($A2153,削除禁止_電灯料金!K:K,削除禁止_電灯料金!M:M,"-"),2)),"-")</f>
        <v>0</v>
      </c>
      <c r="AV2153" s="210">
        <f>IFERROR(IF(OR($G2153="公衆街路灯A",$G2153="定額電灯"),ROUND((((AR2153+AS2153)*AN2153))*12*_xlfn.XLOOKUP($A2153,削除禁止_電灯料金!K:K,削除禁止_電灯料金!N:N),0),ROUND((AT2153+AU2153)*AN2153*12*_xlfn.XLOOKUP($A2153,削除禁止_電灯料金!K:K,削除禁止_電灯料金!N:N),0)),0)</f>
        <v>0</v>
      </c>
      <c r="AW2153" s="145"/>
    </row>
    <row r="2154" spans="1:49" ht="30" customHeight="1">
      <c r="A2154" s="1">
        <v>48</v>
      </c>
      <c r="B2154" s="319" t="s">
        <v>1984</v>
      </c>
      <c r="C2154" s="42"/>
      <c r="D2154" s="146" t="s">
        <v>1943</v>
      </c>
      <c r="E2154" s="147" t="s">
        <v>1944</v>
      </c>
      <c r="F2154" s="148" t="s">
        <v>2008</v>
      </c>
      <c r="G2154" s="148" t="s">
        <v>1917</v>
      </c>
      <c r="H2154" s="149"/>
      <c r="I2154" s="150"/>
      <c r="J2154" s="151" t="s">
        <v>213</v>
      </c>
      <c r="K2154" s="213">
        <v>13</v>
      </c>
      <c r="L2154" s="214">
        <v>365</v>
      </c>
      <c r="M2154" s="154" t="s">
        <v>2009</v>
      </c>
      <c r="N2154" s="119" t="s">
        <v>215</v>
      </c>
      <c r="O2154" s="120">
        <v>1</v>
      </c>
      <c r="P2154" s="155" t="s">
        <v>1350</v>
      </c>
      <c r="Q2154" s="155">
        <v>0</v>
      </c>
      <c r="R2154" s="155">
        <v>0</v>
      </c>
      <c r="S2154" s="156">
        <v>0</v>
      </c>
      <c r="T2154" s="156">
        <v>0</v>
      </c>
      <c r="U2154" s="156" t="s">
        <v>2010</v>
      </c>
      <c r="V2154" s="157">
        <v>0</v>
      </c>
      <c r="W2154" s="158">
        <v>120</v>
      </c>
      <c r="X2154" s="159">
        <v>2</v>
      </c>
      <c r="Y2154" s="160">
        <v>2</v>
      </c>
      <c r="Z2154" s="161">
        <v>94.899999999999991</v>
      </c>
      <c r="AA2154" s="155" t="s">
        <v>1683</v>
      </c>
      <c r="AB2154" s="162" t="s">
        <v>2011</v>
      </c>
      <c r="AC2154" s="163">
        <v>309.16000000000003</v>
      </c>
      <c r="AD2154" s="164">
        <v>844.96</v>
      </c>
      <c r="AE2154" s="163" t="s">
        <v>56</v>
      </c>
      <c r="AF2154" s="164" t="s">
        <v>56</v>
      </c>
      <c r="AG2154" s="165">
        <f>(AC2154+AD2154)*120</f>
        <v>138494.40000000002</v>
      </c>
      <c r="AH2154" s="166" t="s">
        <v>81</v>
      </c>
      <c r="AI2154" s="167"/>
      <c r="AJ2154" s="168"/>
      <c r="AK2154" s="169"/>
      <c r="AL2154" s="170"/>
      <c r="AM2154" s="171"/>
      <c r="AN2154" s="172"/>
      <c r="AO2154" s="173">
        <f t="shared" si="553"/>
        <v>0</v>
      </c>
      <c r="AP2154" s="174" t="s">
        <v>1685</v>
      </c>
      <c r="AQ2154" s="175" t="str" cm="1">
        <f t="array" ref="AQ2154">_xlfn.IFS(OR($G2154="公衆街路灯A",$G2154="定額電灯"),$G2154&amp;AP2154,COUNTIF(G2154,"*従量電灯*"),G2154,1,"-")</f>
        <v>定額電灯ﾌﾟﾙﾀﾞｳﾝ選択</v>
      </c>
      <c r="AR2154" s="176" t="str" cm="1">
        <f t="array" ref="AR2154">_xlfn.IFS($AN2154=0,"-",OR($AH2154="対象外",$AH2154="-"),"-",OR($G2154="公衆街路灯A",$G2154="定額電灯"),_xlfn.XLOOKUP($AQ2154,削除禁止_電灯料金!$B:$B,削除禁止_電灯料金!$E:$E,0),1,"-")</f>
        <v>-</v>
      </c>
      <c r="AS2154" s="177" t="str" cm="1">
        <f t="array" ref="AS2154">_xlfn.IFS($AR2154="-","-",OR($G2154="公衆街路灯A",$G2154="定額電灯"),_xlfn.XLOOKUP(AQ2154,削除禁止_電灯料金!$B:$B,削除禁止_電灯料金!$D:$D,0),1,"-")</f>
        <v>-</v>
      </c>
      <c r="AT2154" s="176" t="str">
        <f>IFERROR(IF(OR($G2154="公衆街路灯A",$G2154="定額電灯"),"-",ROUND((_xlfn.XLOOKUP($AQ2154,削除禁止_電灯料金!$B:$B,削除禁止_電灯料金!$E:$E)*AM2154/1000*$K2154*$L2154/12),2)),"-")</f>
        <v>-</v>
      </c>
      <c r="AU2154" s="177" t="str">
        <f>IFERROR(IF(OR($G2154="公衆街路灯A",$G2154="定額電灯"),"-",ROUND((AM2154/1000*$K2154*$L2154/12)*_xlfn.XLOOKUP($A2154,削除禁止_電灯料金!K:K,削除禁止_電灯料金!M:M,"-"),2)),"-")</f>
        <v>-</v>
      </c>
      <c r="AV2154" s="178">
        <f>IFERROR(IF(OR($G2154="公衆街路灯A",$G2154="定額電灯"),ROUND((((AR2154+AS2154)*AN2154))*12*_xlfn.XLOOKUP($A2154,削除禁止_電灯料金!K:K,削除禁止_電灯料金!N:N),0),ROUND((AT2154+AU2154)*AN2154*12*_xlfn.XLOOKUP($A2154,削除禁止_電灯料金!K:K,削除禁止_電灯料金!N:N),0)),0)</f>
        <v>0</v>
      </c>
      <c r="AW2154" s="145"/>
    </row>
    <row r="2155" spans="1:49" ht="30" customHeight="1">
      <c r="A2155" s="1">
        <v>48</v>
      </c>
      <c r="B2155" s="319" t="s">
        <v>1984</v>
      </c>
      <c r="C2155" s="42"/>
      <c r="D2155" s="146" t="s">
        <v>1943</v>
      </c>
      <c r="E2155" s="147" t="s">
        <v>1944</v>
      </c>
      <c r="F2155" s="148" t="s">
        <v>2008</v>
      </c>
      <c r="G2155" s="148" t="s">
        <v>1917</v>
      </c>
      <c r="H2155" s="149"/>
      <c r="I2155" s="150"/>
      <c r="J2155" s="151" t="s">
        <v>213</v>
      </c>
      <c r="K2155" s="213">
        <v>13</v>
      </c>
      <c r="L2155" s="214">
        <v>365</v>
      </c>
      <c r="M2155" s="154" t="s">
        <v>1597</v>
      </c>
      <c r="N2155" s="119" t="s">
        <v>615</v>
      </c>
      <c r="O2155" s="120">
        <v>1</v>
      </c>
      <c r="P2155" s="155" t="s">
        <v>135</v>
      </c>
      <c r="Q2155" s="155">
        <v>0</v>
      </c>
      <c r="R2155" s="155">
        <v>0</v>
      </c>
      <c r="S2155" s="156">
        <v>0</v>
      </c>
      <c r="T2155" s="156" t="s">
        <v>763</v>
      </c>
      <c r="U2155" s="156" t="s">
        <v>442</v>
      </c>
      <c r="V2155" s="157">
        <v>0</v>
      </c>
      <c r="W2155" s="158">
        <v>28</v>
      </c>
      <c r="X2155" s="159">
        <v>1</v>
      </c>
      <c r="Y2155" s="160">
        <v>1</v>
      </c>
      <c r="Z2155" s="161">
        <v>11.071666666666665</v>
      </c>
      <c r="AA2155" s="155" t="s">
        <v>1793</v>
      </c>
      <c r="AB2155" s="162" t="s">
        <v>2012</v>
      </c>
      <c r="AC2155" s="163">
        <v>30.92</v>
      </c>
      <c r="AD2155" s="164">
        <v>114.41</v>
      </c>
      <c r="AE2155" s="163" t="s">
        <v>56</v>
      </c>
      <c r="AF2155" s="164" t="s">
        <v>56</v>
      </c>
      <c r="AG2155" s="165">
        <f>(AC2155+AD2155)*120</f>
        <v>17439.599999999999</v>
      </c>
      <c r="AH2155" s="166" t="s">
        <v>81</v>
      </c>
      <c r="AI2155" s="167"/>
      <c r="AJ2155" s="168"/>
      <c r="AK2155" s="169"/>
      <c r="AL2155" s="170"/>
      <c r="AM2155" s="171"/>
      <c r="AN2155" s="172"/>
      <c r="AO2155" s="173">
        <f t="shared" si="553"/>
        <v>0</v>
      </c>
      <c r="AP2155" s="174" t="s">
        <v>1685</v>
      </c>
      <c r="AQ2155" s="175" t="str" cm="1">
        <f t="array" ref="AQ2155">_xlfn.IFS(OR($G2155="公衆街路灯A",$G2155="定額電灯"),$G2155&amp;AP2155,COUNTIF(G2155,"*従量電灯*"),G2155,1,"-")</f>
        <v>定額電灯ﾌﾟﾙﾀﾞｳﾝ選択</v>
      </c>
      <c r="AR2155" s="176" t="str" cm="1">
        <f t="array" ref="AR2155">_xlfn.IFS($AN2155=0,"-",OR($AH2155="対象外",$AH2155="-"),"-",OR($G2155="公衆街路灯A",$G2155="定額電灯"),_xlfn.XLOOKUP($AQ2155,削除禁止_電灯料金!$B:$B,削除禁止_電灯料金!$E:$E,0),1,"-")</f>
        <v>-</v>
      </c>
      <c r="AS2155" s="177" t="str" cm="1">
        <f t="array" ref="AS2155">_xlfn.IFS($AR2155="-","-",OR($G2155="公衆街路灯A",$G2155="定額電灯"),_xlfn.XLOOKUP(AQ2155,削除禁止_電灯料金!$B:$B,削除禁止_電灯料金!$D:$D,0),1,"-")</f>
        <v>-</v>
      </c>
      <c r="AT2155" s="176" t="str">
        <f>IFERROR(IF(OR($G2155="公衆街路灯A",$G2155="定額電灯"),"-",ROUND((_xlfn.XLOOKUP($AQ2155,削除禁止_電灯料金!$B:$B,削除禁止_電灯料金!$E:$E)*AM2155/1000*$K2155*$L2155/12),2)),"-")</f>
        <v>-</v>
      </c>
      <c r="AU2155" s="177" t="str">
        <f>IFERROR(IF(OR($G2155="公衆街路灯A",$G2155="定額電灯"),"-",ROUND((AM2155/1000*$K2155*$L2155/12)*_xlfn.XLOOKUP($A2155,削除禁止_電灯料金!K:K,削除禁止_電灯料金!M:M,"-"),2)),"-")</f>
        <v>-</v>
      </c>
      <c r="AV2155" s="178">
        <f>IFERROR(IF(OR($G2155="公衆街路灯A",$G2155="定額電灯"),ROUND((((AR2155+AS2155)*AN2155))*12*_xlfn.XLOOKUP($A2155,削除禁止_電灯料金!K:K,削除禁止_電灯料金!N:N),0),ROUND((AT2155+AU2155)*AN2155*12*_xlfn.XLOOKUP($A2155,削除禁止_電灯料金!K:K,削除禁止_電灯料金!N:N),0)),0)</f>
        <v>0</v>
      </c>
      <c r="AW2155" s="145"/>
    </row>
    <row r="2156" spans="1:49" ht="30" customHeight="1">
      <c r="A2156" s="1">
        <v>48</v>
      </c>
      <c r="B2156" s="319" t="s">
        <v>1984</v>
      </c>
      <c r="C2156" s="42"/>
      <c r="D2156" s="146" t="s">
        <v>1943</v>
      </c>
      <c r="E2156" s="147" t="s">
        <v>1944</v>
      </c>
      <c r="F2156" s="148" t="s">
        <v>2013</v>
      </c>
      <c r="G2156" s="148" t="s">
        <v>1917</v>
      </c>
      <c r="H2156" s="149"/>
      <c r="I2156" s="150"/>
      <c r="J2156" s="151" t="s">
        <v>213</v>
      </c>
      <c r="K2156" s="213">
        <v>13</v>
      </c>
      <c r="L2156" s="214">
        <v>365</v>
      </c>
      <c r="M2156" s="154" t="s">
        <v>2009</v>
      </c>
      <c r="N2156" s="119" t="s">
        <v>215</v>
      </c>
      <c r="O2156" s="120">
        <v>1</v>
      </c>
      <c r="P2156" s="155" t="s">
        <v>1350</v>
      </c>
      <c r="Q2156" s="155">
        <v>0</v>
      </c>
      <c r="R2156" s="155">
        <v>0</v>
      </c>
      <c r="S2156" s="156">
        <v>0</v>
      </c>
      <c r="T2156" s="156">
        <v>0</v>
      </c>
      <c r="U2156" s="156" t="s">
        <v>2010</v>
      </c>
      <c r="V2156" s="157">
        <v>0</v>
      </c>
      <c r="W2156" s="158">
        <v>120</v>
      </c>
      <c r="X2156" s="159">
        <v>1</v>
      </c>
      <c r="Y2156" s="160">
        <v>1</v>
      </c>
      <c r="Z2156" s="161">
        <v>47.449999999999996</v>
      </c>
      <c r="AA2156" s="155" t="s">
        <v>1683</v>
      </c>
      <c r="AB2156" s="162" t="s">
        <v>2011</v>
      </c>
      <c r="AC2156" s="163">
        <v>309.16000000000003</v>
      </c>
      <c r="AD2156" s="164">
        <v>844.96</v>
      </c>
      <c r="AE2156" s="163" t="s">
        <v>56</v>
      </c>
      <c r="AF2156" s="164" t="s">
        <v>56</v>
      </c>
      <c r="AG2156" s="165">
        <f>(AC2156+AD2156)*120</f>
        <v>138494.40000000002</v>
      </c>
      <c r="AH2156" s="166" t="s">
        <v>81</v>
      </c>
      <c r="AI2156" s="167"/>
      <c r="AJ2156" s="168"/>
      <c r="AK2156" s="169"/>
      <c r="AL2156" s="170"/>
      <c r="AM2156" s="171"/>
      <c r="AN2156" s="172"/>
      <c r="AO2156" s="173">
        <f t="shared" si="553"/>
        <v>0</v>
      </c>
      <c r="AP2156" s="174" t="s">
        <v>1685</v>
      </c>
      <c r="AQ2156" s="175" t="str" cm="1">
        <f t="array" ref="AQ2156">_xlfn.IFS(OR($G2156="公衆街路灯A",$G2156="定額電灯"),$G2156&amp;AP2156,COUNTIF(G2156,"*従量電灯*"),G2156,1,"-")</f>
        <v>定額電灯ﾌﾟﾙﾀﾞｳﾝ選択</v>
      </c>
      <c r="AR2156" s="176" t="str" cm="1">
        <f t="array" ref="AR2156">_xlfn.IFS($AN2156=0,"-",OR($AH2156="対象外",$AH2156="-"),"-",OR($G2156="公衆街路灯A",$G2156="定額電灯"),_xlfn.XLOOKUP($AQ2156,削除禁止_電灯料金!$B:$B,削除禁止_電灯料金!$E:$E,0),1,"-")</f>
        <v>-</v>
      </c>
      <c r="AS2156" s="177" t="str" cm="1">
        <f t="array" ref="AS2156">_xlfn.IFS($AR2156="-","-",OR($G2156="公衆街路灯A",$G2156="定額電灯"),_xlfn.XLOOKUP(AQ2156,削除禁止_電灯料金!$B:$B,削除禁止_電灯料金!$D:$D,0),1,"-")</f>
        <v>-</v>
      </c>
      <c r="AT2156" s="176" t="str">
        <f>IFERROR(IF(OR($G2156="公衆街路灯A",$G2156="定額電灯"),"-",ROUND((_xlfn.XLOOKUP($AQ2156,削除禁止_電灯料金!$B:$B,削除禁止_電灯料金!$E:$E)*AM2156/1000*$K2156*$L2156/12),2)),"-")</f>
        <v>-</v>
      </c>
      <c r="AU2156" s="177" t="str">
        <f>IFERROR(IF(OR($G2156="公衆街路灯A",$G2156="定額電灯"),"-",ROUND((AM2156/1000*$K2156*$L2156/12)*_xlfn.XLOOKUP($A2156,削除禁止_電灯料金!K:K,削除禁止_電灯料金!M:M,"-"),2)),"-")</f>
        <v>-</v>
      </c>
      <c r="AV2156" s="178">
        <f>IFERROR(IF(OR($G2156="公衆街路灯A",$G2156="定額電灯"),ROUND((((AR2156+AS2156)*AN2156))*12*_xlfn.XLOOKUP($A2156,削除禁止_電灯料金!K:K,削除禁止_電灯料金!N:N),0),ROUND((AT2156+AU2156)*AN2156*12*_xlfn.XLOOKUP($A2156,削除禁止_電灯料金!K:K,削除禁止_電灯料金!N:N),0)),0)</f>
        <v>0</v>
      </c>
      <c r="AW2156" s="145"/>
    </row>
    <row r="2157" spans="1:49" ht="30" customHeight="1">
      <c r="A2157" s="1">
        <v>48</v>
      </c>
      <c r="B2157" s="319" t="s">
        <v>1984</v>
      </c>
      <c r="C2157" s="42"/>
      <c r="D2157" s="146" t="s">
        <v>1943</v>
      </c>
      <c r="E2157" s="147" t="s">
        <v>1944</v>
      </c>
      <c r="F2157" s="148" t="s">
        <v>2014</v>
      </c>
      <c r="G2157" s="148" t="s">
        <v>1917</v>
      </c>
      <c r="H2157" s="149"/>
      <c r="I2157" s="150"/>
      <c r="J2157" s="151" t="s">
        <v>213</v>
      </c>
      <c r="K2157" s="213">
        <v>13</v>
      </c>
      <c r="L2157" s="214">
        <v>365</v>
      </c>
      <c r="M2157" s="154" t="s">
        <v>2009</v>
      </c>
      <c r="N2157" s="119" t="s">
        <v>215</v>
      </c>
      <c r="O2157" s="120">
        <v>1</v>
      </c>
      <c r="P2157" s="155" t="s">
        <v>1350</v>
      </c>
      <c r="Q2157" s="155">
        <v>0</v>
      </c>
      <c r="R2157" s="155">
        <v>0</v>
      </c>
      <c r="S2157" s="156">
        <v>0</v>
      </c>
      <c r="T2157" s="156">
        <v>0</v>
      </c>
      <c r="U2157" s="156" t="s">
        <v>2010</v>
      </c>
      <c r="V2157" s="157">
        <v>0</v>
      </c>
      <c r="W2157" s="158">
        <v>120</v>
      </c>
      <c r="X2157" s="159">
        <v>1</v>
      </c>
      <c r="Y2157" s="160">
        <v>1</v>
      </c>
      <c r="Z2157" s="161">
        <v>47.449999999999996</v>
      </c>
      <c r="AA2157" s="155" t="s">
        <v>1683</v>
      </c>
      <c r="AB2157" s="162" t="s">
        <v>2011</v>
      </c>
      <c r="AC2157" s="163">
        <v>309.16000000000003</v>
      </c>
      <c r="AD2157" s="164">
        <v>844.96</v>
      </c>
      <c r="AE2157" s="163" t="s">
        <v>56</v>
      </c>
      <c r="AF2157" s="164" t="s">
        <v>56</v>
      </c>
      <c r="AG2157" s="165">
        <f>(AC2157+AD2157)*120</f>
        <v>138494.40000000002</v>
      </c>
      <c r="AH2157" s="166" t="s">
        <v>81</v>
      </c>
      <c r="AI2157" s="167"/>
      <c r="AJ2157" s="168"/>
      <c r="AK2157" s="169"/>
      <c r="AL2157" s="170"/>
      <c r="AM2157" s="171"/>
      <c r="AN2157" s="172"/>
      <c r="AO2157" s="173">
        <f t="shared" si="553"/>
        <v>0</v>
      </c>
      <c r="AP2157" s="174" t="s">
        <v>1685</v>
      </c>
      <c r="AQ2157" s="175" t="str" cm="1">
        <f t="array" ref="AQ2157">_xlfn.IFS(OR($G2157="公衆街路灯A",$G2157="定額電灯"),$G2157&amp;AP2157,COUNTIF(G2157,"*従量電灯*"),G2157,1,"-")</f>
        <v>定額電灯ﾌﾟﾙﾀﾞｳﾝ選択</v>
      </c>
      <c r="AR2157" s="176" t="str" cm="1">
        <f t="array" ref="AR2157">_xlfn.IFS($AN2157=0,"-",OR($AH2157="対象外",$AH2157="-"),"-",OR($G2157="公衆街路灯A",$G2157="定額電灯"),_xlfn.XLOOKUP($AQ2157,削除禁止_電灯料金!$B:$B,削除禁止_電灯料金!$E:$E,0),1,"-")</f>
        <v>-</v>
      </c>
      <c r="AS2157" s="177" t="str" cm="1">
        <f t="array" ref="AS2157">_xlfn.IFS($AR2157="-","-",OR($G2157="公衆街路灯A",$G2157="定額電灯"),_xlfn.XLOOKUP(AQ2157,削除禁止_電灯料金!$B:$B,削除禁止_電灯料金!$D:$D,0),1,"-")</f>
        <v>-</v>
      </c>
      <c r="AT2157" s="176" t="str">
        <f>IFERROR(IF(OR($G2157="公衆街路灯A",$G2157="定額電灯"),"-",ROUND((_xlfn.XLOOKUP($AQ2157,削除禁止_電灯料金!$B:$B,削除禁止_電灯料金!$E:$E)*AM2157/1000*$K2157*$L2157/12),2)),"-")</f>
        <v>-</v>
      </c>
      <c r="AU2157" s="177" t="str">
        <f>IFERROR(IF(OR($G2157="公衆街路灯A",$G2157="定額電灯"),"-",ROUND((AM2157/1000*$K2157*$L2157/12)*_xlfn.XLOOKUP($A2157,削除禁止_電灯料金!K:K,削除禁止_電灯料金!M:M,"-"),2)),"-")</f>
        <v>-</v>
      </c>
      <c r="AV2157" s="178">
        <f>IFERROR(IF(OR($G2157="公衆街路灯A",$G2157="定額電灯"),ROUND((((AR2157+AS2157)*AN2157))*12*_xlfn.XLOOKUP($A2157,削除禁止_電灯料金!K:K,削除禁止_電灯料金!N:N),0),ROUND((AT2157+AU2157)*AN2157*12*_xlfn.XLOOKUP($A2157,削除禁止_電灯料金!K:K,削除禁止_電灯料金!N:N),0)),0)</f>
        <v>0</v>
      </c>
      <c r="AW2157" s="145"/>
    </row>
    <row r="2158" spans="1:49" ht="30" customHeight="1">
      <c r="A2158" s="1">
        <v>48</v>
      </c>
      <c r="B2158" s="319" t="s">
        <v>1984</v>
      </c>
      <c r="C2158" s="42"/>
      <c r="D2158" s="146" t="s">
        <v>1943</v>
      </c>
      <c r="E2158" s="147" t="s">
        <v>1944</v>
      </c>
      <c r="F2158" s="148" t="s">
        <v>2015</v>
      </c>
      <c r="G2158" s="148" t="s">
        <v>1917</v>
      </c>
      <c r="H2158" s="149"/>
      <c r="I2158" s="150"/>
      <c r="J2158" s="151" t="s">
        <v>213</v>
      </c>
      <c r="K2158" s="213">
        <v>13</v>
      </c>
      <c r="L2158" s="214">
        <v>365</v>
      </c>
      <c r="M2158" s="154" t="s">
        <v>1824</v>
      </c>
      <c r="N2158" s="119" t="s">
        <v>615</v>
      </c>
      <c r="O2158" s="120">
        <v>1</v>
      </c>
      <c r="P2158" s="155" t="s">
        <v>135</v>
      </c>
      <c r="Q2158" s="155">
        <v>0</v>
      </c>
      <c r="R2158" s="155">
        <v>0</v>
      </c>
      <c r="S2158" s="156">
        <v>0</v>
      </c>
      <c r="T2158" s="156" t="s">
        <v>763</v>
      </c>
      <c r="U2158" s="156" t="s">
        <v>442</v>
      </c>
      <c r="V2158" s="157">
        <v>0</v>
      </c>
      <c r="W2158" s="158">
        <v>28</v>
      </c>
      <c r="X2158" s="159">
        <v>1</v>
      </c>
      <c r="Y2158" s="160">
        <v>1</v>
      </c>
      <c r="Z2158" s="161">
        <v>11.071666666666665</v>
      </c>
      <c r="AA2158" s="155" t="s">
        <v>1793</v>
      </c>
      <c r="AB2158" s="162" t="s">
        <v>2012</v>
      </c>
      <c r="AC2158" s="163">
        <v>30.92</v>
      </c>
      <c r="AD2158" s="164">
        <v>114.41</v>
      </c>
      <c r="AE2158" s="163" t="s">
        <v>56</v>
      </c>
      <c r="AF2158" s="164" t="s">
        <v>56</v>
      </c>
      <c r="AG2158" s="165">
        <f>(AC2158+AD2158)*120</f>
        <v>17439.599999999999</v>
      </c>
      <c r="AH2158" s="166" t="s">
        <v>81</v>
      </c>
      <c r="AI2158" s="167"/>
      <c r="AJ2158" s="168"/>
      <c r="AK2158" s="169"/>
      <c r="AL2158" s="170"/>
      <c r="AM2158" s="171"/>
      <c r="AN2158" s="172"/>
      <c r="AO2158" s="173">
        <f t="shared" si="553"/>
        <v>0</v>
      </c>
      <c r="AP2158" s="174" t="s">
        <v>1685</v>
      </c>
      <c r="AQ2158" s="175" t="str" cm="1">
        <f t="array" ref="AQ2158">_xlfn.IFS(OR($G2158="公衆街路灯A",$G2158="定額電灯"),$G2158&amp;AP2158,COUNTIF(G2158,"*従量電灯*"),G2158,1,"-")</f>
        <v>定額電灯ﾌﾟﾙﾀﾞｳﾝ選択</v>
      </c>
      <c r="AR2158" s="176" t="str" cm="1">
        <f t="array" ref="AR2158">_xlfn.IFS($AN2158=0,"-",OR($AH2158="対象外",$AH2158="-"),"-",OR($G2158="公衆街路灯A",$G2158="定額電灯"),_xlfn.XLOOKUP($AQ2158,削除禁止_電灯料金!$B:$B,削除禁止_電灯料金!$E:$E,0),1,"-")</f>
        <v>-</v>
      </c>
      <c r="AS2158" s="177" t="str" cm="1">
        <f t="array" ref="AS2158">_xlfn.IFS($AR2158="-","-",OR($G2158="公衆街路灯A",$G2158="定額電灯"),_xlfn.XLOOKUP(AQ2158,削除禁止_電灯料金!$B:$B,削除禁止_電灯料金!$D:$D,0),1,"-")</f>
        <v>-</v>
      </c>
      <c r="AT2158" s="176" t="str">
        <f>IFERROR(IF(OR($G2158="公衆街路灯A",$G2158="定額電灯"),"-",ROUND((_xlfn.XLOOKUP($AQ2158,削除禁止_電灯料金!$B:$B,削除禁止_電灯料金!$E:$E)*AM2158/1000*$K2158*$L2158/12),2)),"-")</f>
        <v>-</v>
      </c>
      <c r="AU2158" s="177" t="str">
        <f>IFERROR(IF(OR($G2158="公衆街路灯A",$G2158="定額電灯"),"-",ROUND((AM2158/1000*$K2158*$L2158/12)*_xlfn.XLOOKUP($A2158,削除禁止_電灯料金!K:K,削除禁止_電灯料金!M:M,"-"),2)),"-")</f>
        <v>-</v>
      </c>
      <c r="AV2158" s="178">
        <f>IFERROR(IF(OR($G2158="公衆街路灯A",$G2158="定額電灯"),ROUND((((AR2158+AS2158)*AN2158))*12*_xlfn.XLOOKUP($A2158,削除禁止_電灯料金!K:K,削除禁止_電灯料金!N:N),0),ROUND((AT2158+AU2158)*AN2158*12*_xlfn.XLOOKUP($A2158,削除禁止_電灯料金!K:K,削除禁止_電灯料金!N:N),0)),0)</f>
        <v>0</v>
      </c>
      <c r="AW2158" s="145"/>
    </row>
    <row r="2159" spans="1:49" ht="30" customHeight="1">
      <c r="A2159" s="1">
        <v>48</v>
      </c>
      <c r="B2159" s="319" t="s">
        <v>1984</v>
      </c>
      <c r="C2159" s="42"/>
      <c r="D2159" s="180"/>
      <c r="E2159" s="181" t="s">
        <v>219</v>
      </c>
      <c r="F2159" s="182" t="s">
        <v>2016</v>
      </c>
      <c r="G2159" s="182"/>
      <c r="H2159" s="183"/>
      <c r="I2159" s="184"/>
      <c r="J2159" s="185"/>
      <c r="K2159" s="271"/>
      <c r="L2159" s="272"/>
      <c r="M2159" s="188" t="s">
        <v>82</v>
      </c>
      <c r="N2159" s="189">
        <v>0</v>
      </c>
      <c r="O2159" s="190">
        <v>0</v>
      </c>
      <c r="P2159" s="191" t="s">
        <v>56</v>
      </c>
      <c r="Q2159" s="191">
        <v>0</v>
      </c>
      <c r="R2159" s="191">
        <v>0</v>
      </c>
      <c r="S2159" s="192">
        <v>0</v>
      </c>
      <c r="T2159" s="192">
        <v>0</v>
      </c>
      <c r="U2159" s="192">
        <v>0</v>
      </c>
      <c r="V2159" s="193">
        <v>0</v>
      </c>
      <c r="W2159" s="194">
        <v>0</v>
      </c>
      <c r="X2159" s="195"/>
      <c r="Y2159" s="196">
        <v>0</v>
      </c>
      <c r="Z2159" s="197">
        <v>0</v>
      </c>
      <c r="AA2159" s="191">
        <v>0</v>
      </c>
      <c r="AB2159" s="198" t="s">
        <v>56</v>
      </c>
      <c r="AC2159" s="199" t="s">
        <v>56</v>
      </c>
      <c r="AD2159" s="200" t="s">
        <v>56</v>
      </c>
      <c r="AE2159" s="199" t="s">
        <v>56</v>
      </c>
      <c r="AF2159" s="200" t="s">
        <v>56</v>
      </c>
      <c r="AG2159" s="201">
        <v>0</v>
      </c>
      <c r="AH2159" s="201" t="s">
        <v>56</v>
      </c>
      <c r="AI2159" s="202"/>
      <c r="AJ2159" s="203"/>
      <c r="AK2159" s="204"/>
      <c r="AL2159" s="194"/>
      <c r="AM2159" s="205"/>
      <c r="AN2159" s="206"/>
      <c r="AO2159" s="200">
        <f t="shared" si="553"/>
        <v>0</v>
      </c>
      <c r="AP2159" s="207" t="s">
        <v>82</v>
      </c>
      <c r="AQ2159" s="198" t="str" cm="1">
        <f t="array" ref="AQ2159">_xlfn.IFS(OR($G2159="公衆街路灯A",$G2159="定額電灯"),$G2159&amp;AP2159,COUNTIF(G2159,"*従量電灯*"),G2159,1,"-")</f>
        <v>-</v>
      </c>
      <c r="AR2159" s="208" t="str" cm="1">
        <f t="array" ref="AR2159">_xlfn.IFS($AN2159=0,"-",OR($AH2159="対象外",$AH2159="-"),"-",OR($G2159="公衆街路灯A",$G2159="定額電灯"),_xlfn.XLOOKUP($AQ2159,削除禁止_電灯料金!$B:$B,削除禁止_電灯料金!$E:$E,0),1,"-")</f>
        <v>-</v>
      </c>
      <c r="AS2159" s="209" t="str" cm="1">
        <f t="array" ref="AS2159">_xlfn.IFS($AR2159="-","-",OR($G2159="公衆街路灯A",$G2159="定額電灯"),_xlfn.XLOOKUP(AQ2159,削除禁止_電灯料金!$B:$B,削除禁止_電灯料金!$D:$D,0),1,"-")</f>
        <v>-</v>
      </c>
      <c r="AT2159" s="208" t="str">
        <f>IFERROR(IF(OR($G2159="公衆街路灯A",$G2159="定額電灯"),"-",ROUND((_xlfn.XLOOKUP($AQ2159,削除禁止_電灯料金!$B:$B,削除禁止_電灯料金!$E:$E)*AM2159/1000*$K2159*$L2159/12),2)),"-")</f>
        <v>-</v>
      </c>
      <c r="AU2159" s="209">
        <f>IFERROR(IF(OR($G2159="公衆街路灯A",$G2159="定額電灯"),"-",ROUND((AM2159/1000*$K2159*$L2159/12)*_xlfn.XLOOKUP($A2159,削除禁止_電灯料金!K:K,削除禁止_電灯料金!M:M,"-"),2)),"-")</f>
        <v>0</v>
      </c>
      <c r="AV2159" s="210">
        <f>IFERROR(IF(OR($G2159="公衆街路灯A",$G2159="定額電灯"),ROUND((((AR2159+AS2159)*AN2159))*12*_xlfn.XLOOKUP($A2159,削除禁止_電灯料金!K:K,削除禁止_電灯料金!N:N),0),ROUND((AT2159+AU2159)*AN2159*12*_xlfn.XLOOKUP($A2159,削除禁止_電灯料金!K:K,削除禁止_電灯料金!N:N),0)),0)</f>
        <v>0</v>
      </c>
      <c r="AW2159" s="145"/>
    </row>
    <row r="2160" spans="1:49" ht="30" customHeight="1">
      <c r="A2160" s="1">
        <v>48</v>
      </c>
      <c r="B2160" s="319" t="s">
        <v>1984</v>
      </c>
      <c r="C2160" s="42"/>
      <c r="D2160" s="146"/>
      <c r="E2160" s="147" t="s">
        <v>219</v>
      </c>
      <c r="F2160" s="148" t="s">
        <v>219</v>
      </c>
      <c r="G2160" s="148"/>
      <c r="H2160" s="149"/>
      <c r="I2160" s="150"/>
      <c r="J2160" s="151"/>
      <c r="K2160" s="213"/>
      <c r="L2160" s="214"/>
      <c r="M2160" s="179" t="s">
        <v>82</v>
      </c>
      <c r="N2160" s="119">
        <v>0</v>
      </c>
      <c r="O2160" s="120">
        <v>0</v>
      </c>
      <c r="P2160" s="155" t="s">
        <v>56</v>
      </c>
      <c r="Q2160" s="155">
        <v>0</v>
      </c>
      <c r="R2160" s="155">
        <v>0</v>
      </c>
      <c r="S2160" s="156">
        <v>0</v>
      </c>
      <c r="T2160" s="156">
        <v>0</v>
      </c>
      <c r="U2160" s="156">
        <v>0</v>
      </c>
      <c r="V2160" s="157">
        <v>0</v>
      </c>
      <c r="W2160" s="158">
        <v>0</v>
      </c>
      <c r="X2160" s="159"/>
      <c r="Y2160" s="160">
        <v>0</v>
      </c>
      <c r="Z2160" s="161">
        <v>0</v>
      </c>
      <c r="AA2160" s="155">
        <v>0</v>
      </c>
      <c r="AB2160" s="162" t="s">
        <v>56</v>
      </c>
      <c r="AC2160" s="163" t="s">
        <v>56</v>
      </c>
      <c r="AD2160" s="164" t="s">
        <v>56</v>
      </c>
      <c r="AE2160" s="163" t="s">
        <v>56</v>
      </c>
      <c r="AF2160" s="164" t="s">
        <v>56</v>
      </c>
      <c r="AG2160" s="165">
        <v>0</v>
      </c>
      <c r="AH2160" s="166" t="s">
        <v>56</v>
      </c>
      <c r="AI2160" s="167"/>
      <c r="AJ2160" s="168"/>
      <c r="AK2160" s="169"/>
      <c r="AL2160" s="170"/>
      <c r="AM2160" s="171"/>
      <c r="AN2160" s="172"/>
      <c r="AO2160" s="173">
        <f t="shared" si="553"/>
        <v>0</v>
      </c>
      <c r="AP2160" s="174" t="s">
        <v>82</v>
      </c>
      <c r="AQ2160" s="175" t="str" cm="1">
        <f t="array" ref="AQ2160">_xlfn.IFS(OR($G2160="公衆街路灯A",$G2160="定額電灯"),$G2160&amp;AP2160,COUNTIF(G2160,"*従量電灯*"),G2160,1,"-")</f>
        <v>-</v>
      </c>
      <c r="AR2160" s="176" t="str" cm="1">
        <f t="array" ref="AR2160">_xlfn.IFS($AN2160=0,"-",OR($AH2160="対象外",$AH2160="-"),"-",OR($G2160="公衆街路灯A",$G2160="定額電灯"),_xlfn.XLOOKUP($AQ2160,削除禁止_電灯料金!$B:$B,削除禁止_電灯料金!$E:$E,0),1,"-")</f>
        <v>-</v>
      </c>
      <c r="AS2160" s="177" t="str" cm="1">
        <f t="array" ref="AS2160">_xlfn.IFS($AR2160="-","-",OR($G2160="公衆街路灯A",$G2160="定額電灯"),_xlfn.XLOOKUP(AQ2160,削除禁止_電灯料金!$B:$B,削除禁止_電灯料金!$D:$D,0),1,"-")</f>
        <v>-</v>
      </c>
      <c r="AT2160" s="176" t="str">
        <f>IFERROR(IF(OR($G2160="公衆街路灯A",$G2160="定額電灯"),"-",ROUND((_xlfn.XLOOKUP($AQ2160,削除禁止_電灯料金!$B:$B,削除禁止_電灯料金!$E:$E)*AM2160/1000*$K2160*$L2160/12),2)),"-")</f>
        <v>-</v>
      </c>
      <c r="AU2160" s="177">
        <f>IFERROR(IF(OR($G2160="公衆街路灯A",$G2160="定額電灯"),"-",ROUND((AM2160/1000*$K2160*$L2160/12)*_xlfn.XLOOKUP($A2160,削除禁止_電灯料金!K:K,削除禁止_電灯料金!M:M,"-"),2)),"-")</f>
        <v>0</v>
      </c>
      <c r="AV2160" s="178">
        <f>IFERROR(IF(OR($G2160="公衆街路灯A",$G2160="定額電灯"),ROUND((((AR2160+AS2160)*AN2160))*12*_xlfn.XLOOKUP($A2160,削除禁止_電灯料金!K:K,削除禁止_電灯料金!N:N),0),ROUND((AT2160+AU2160)*AN2160*12*_xlfn.XLOOKUP($A2160,削除禁止_電灯料金!K:K,削除禁止_電灯料金!N:N),0)),0)</f>
        <v>0</v>
      </c>
      <c r="AW2160" s="145"/>
    </row>
    <row r="2161" spans="1:49" ht="30" customHeight="1" thickBot="1">
      <c r="A2161" s="1">
        <v>48</v>
      </c>
      <c r="B2161" s="319" t="s">
        <v>1984</v>
      </c>
      <c r="C2161" s="42"/>
      <c r="D2161" s="215"/>
      <c r="E2161" s="216" t="s">
        <v>219</v>
      </c>
      <c r="F2161" s="217" t="s">
        <v>219</v>
      </c>
      <c r="G2161" s="216"/>
      <c r="H2161" s="216"/>
      <c r="I2161" s="218"/>
      <c r="J2161" s="219"/>
      <c r="K2161" s="220"/>
      <c r="L2161" s="221"/>
      <c r="M2161" s="222" t="s">
        <v>82</v>
      </c>
      <c r="N2161" s="223">
        <v>0</v>
      </c>
      <c r="O2161" s="224">
        <v>0</v>
      </c>
      <c r="P2161" s="225" t="s">
        <v>56</v>
      </c>
      <c r="Q2161" s="225">
        <v>0</v>
      </c>
      <c r="R2161" s="225">
        <v>0</v>
      </c>
      <c r="S2161" s="226">
        <v>0</v>
      </c>
      <c r="T2161" s="226">
        <v>0</v>
      </c>
      <c r="U2161" s="226">
        <v>0</v>
      </c>
      <c r="V2161" s="227">
        <v>0</v>
      </c>
      <c r="W2161" s="228">
        <v>0</v>
      </c>
      <c r="X2161" s="229"/>
      <c r="Y2161" s="410">
        <v>0</v>
      </c>
      <c r="Z2161" s="230">
        <v>0</v>
      </c>
      <c r="AA2161" s="225">
        <v>0</v>
      </c>
      <c r="AB2161" s="231" t="s">
        <v>56</v>
      </c>
      <c r="AC2161" s="232" t="s">
        <v>56</v>
      </c>
      <c r="AD2161" s="411" t="s">
        <v>56</v>
      </c>
      <c r="AE2161" s="232" t="s">
        <v>56</v>
      </c>
      <c r="AF2161" s="411" t="s">
        <v>56</v>
      </c>
      <c r="AG2161" s="412">
        <v>0</v>
      </c>
      <c r="AH2161" s="413" t="s">
        <v>56</v>
      </c>
      <c r="AI2161" s="236"/>
      <c r="AJ2161" s="237"/>
      <c r="AK2161" s="238"/>
      <c r="AL2161" s="239"/>
      <c r="AM2161" s="240"/>
      <c r="AN2161" s="241"/>
      <c r="AO2161" s="242">
        <f t="shared" si="553"/>
        <v>0</v>
      </c>
      <c r="AP2161" s="243" t="s">
        <v>82</v>
      </c>
      <c r="AQ2161" s="414" t="str" cm="1">
        <f t="array" ref="AQ2161">_xlfn.IFS(OR($G2161="公衆街路灯A",$G2161="定額電灯"),$G2161&amp;AP2161,COUNTIF(G2161,"*従量電灯*"),G2161,1,"-")</f>
        <v>-</v>
      </c>
      <c r="AR2161" s="415" t="str" cm="1">
        <f t="array" ref="AR2161">_xlfn.IFS($AN2161=0,"-",OR($AH2161="対象外",$AH2161="-"),"-",OR($G2161="公衆街路灯A",$G2161="定額電灯"),_xlfn.XLOOKUP($AQ2161,削除禁止_電灯料金!$B:$B,削除禁止_電灯料金!$E:$E,0),1,"-")</f>
        <v>-</v>
      </c>
      <c r="AS2161" s="416" t="str" cm="1">
        <f t="array" ref="AS2161">_xlfn.IFS($AR2161="-","-",OR($G2161="公衆街路灯A",$G2161="定額電灯"),_xlfn.XLOOKUP(AQ2161,削除禁止_電灯料金!$B:$B,削除禁止_電灯料金!$D:$D,0),1,"-")</f>
        <v>-</v>
      </c>
      <c r="AT2161" s="415" t="str">
        <f>IFERROR(IF(OR($G2161="公衆街路灯A",$G2161="定額電灯"),"-",ROUND((_xlfn.XLOOKUP($AQ2161,削除禁止_電灯料金!$B:$B,削除禁止_電灯料金!$E:$E)*AM2161/1000*$K2161*$L2161/12),2)),"-")</f>
        <v>-</v>
      </c>
      <c r="AU2161" s="416">
        <f>IFERROR(IF(OR($G2161="公衆街路灯A",$G2161="定額電灯"),"-",ROUND((AM2161/1000*$K2161*$L2161/12)*_xlfn.XLOOKUP($A2161,削除禁止_電灯料金!K:K,削除禁止_電灯料金!M:M,"-"),2)),"-")</f>
        <v>0</v>
      </c>
      <c r="AV2161" s="417">
        <f>IFERROR(IF(OR($G2161="公衆街路灯A",$G2161="定額電灯"),ROUND((((AR2161+AS2161)*AN2161))*12*_xlfn.XLOOKUP($A2161,削除禁止_電灯料金!K:K,削除禁止_電灯料金!N:N),0),ROUND((AT2161+AU2161)*AN2161*12*_xlfn.XLOOKUP($A2161,削除禁止_電灯料金!K:K,削除禁止_電灯料金!N:N),0)),0)</f>
        <v>0</v>
      </c>
      <c r="AW2161" s="145"/>
    </row>
    <row r="2162" spans="1:49" ht="30" customHeight="1">
      <c r="A2162" s="1"/>
      <c r="B2162" s="41"/>
      <c r="C2162" s="248"/>
    </row>
    <row r="2163" spans="1:49" ht="30" customHeight="1">
      <c r="A2163" s="1">
        <v>49</v>
      </c>
      <c r="B2163" s="319" t="s">
        <v>2017</v>
      </c>
      <c r="C2163" s="42"/>
      <c r="D2163" s="4" t="s">
        <v>2018</v>
      </c>
      <c r="E2163" s="43"/>
      <c r="F2163" s="44"/>
      <c r="G2163" s="44"/>
      <c r="H2163" s="45"/>
      <c r="I2163" s="43"/>
      <c r="J2163" s="43"/>
      <c r="K2163" s="43"/>
      <c r="L2163" s="43"/>
      <c r="M2163" s="43"/>
      <c r="N2163" s="46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2"/>
      <c r="AD2163" s="42"/>
      <c r="AE2163" s="42"/>
      <c r="AF2163" s="42"/>
      <c r="AG2163" s="42"/>
      <c r="AH2163" s="47"/>
      <c r="AI2163" s="48"/>
      <c r="AJ2163" s="48"/>
      <c r="AK2163" s="47"/>
      <c r="AL2163" s="49"/>
      <c r="AM2163" s="47"/>
      <c r="AN2163" s="47"/>
      <c r="AO2163" s="47"/>
      <c r="AP2163" s="47"/>
      <c r="AQ2163" s="49"/>
      <c r="AR2163" s="47"/>
      <c r="AS2163" s="47"/>
      <c r="AT2163" s="47"/>
      <c r="AU2163" s="47"/>
      <c r="AV2163" s="47"/>
      <c r="AW2163" s="47"/>
    </row>
    <row r="2164" spans="1:49" ht="30" customHeight="1">
      <c r="A2164" s="1">
        <v>49</v>
      </c>
      <c r="B2164" s="319" t="s">
        <v>2017</v>
      </c>
      <c r="C2164" s="42"/>
      <c r="D2164" s="43"/>
      <c r="E2164" s="43"/>
      <c r="F2164" s="44"/>
      <c r="G2164" s="44"/>
      <c r="H2164" s="45"/>
      <c r="I2164" s="43"/>
      <c r="J2164" s="43"/>
      <c r="K2164" s="43"/>
      <c r="L2164" s="43"/>
      <c r="M2164" s="43"/>
      <c r="N2164" s="46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2"/>
      <c r="AD2164" s="42"/>
      <c r="AE2164" s="42"/>
      <c r="AF2164" s="42"/>
      <c r="AG2164" s="42"/>
      <c r="AH2164" s="47"/>
      <c r="AI2164" s="50"/>
      <c r="AJ2164" s="48"/>
      <c r="AK2164" s="47"/>
      <c r="AL2164" s="49"/>
      <c r="AM2164" s="47"/>
      <c r="AN2164" s="47"/>
      <c r="AO2164" s="51"/>
      <c r="AP2164" s="47"/>
      <c r="AQ2164" s="49"/>
      <c r="AR2164" s="51"/>
      <c r="AS2164" s="51"/>
      <c r="AT2164" s="51"/>
      <c r="AU2164" s="51"/>
      <c r="AV2164" s="47"/>
      <c r="AW2164" s="47"/>
    </row>
    <row r="2165" spans="1:49" ht="30" customHeight="1">
      <c r="A2165" s="1">
        <v>49</v>
      </c>
      <c r="B2165" s="319" t="s">
        <v>2017</v>
      </c>
      <c r="C2165" s="42"/>
      <c r="D2165" s="52" t="s">
        <v>47</v>
      </c>
      <c r="E2165" s="52"/>
      <c r="F2165" s="53">
        <v>10</v>
      </c>
      <c r="G2165" s="44"/>
      <c r="H2165" s="45"/>
      <c r="I2165" s="54"/>
      <c r="J2165" s="54"/>
      <c r="K2165" s="55"/>
      <c r="L2165" s="46"/>
      <c r="M2165" s="46"/>
      <c r="N2165" s="56"/>
      <c r="O2165" s="56"/>
      <c r="P2165" s="56"/>
      <c r="Q2165" s="56"/>
      <c r="R2165" s="56"/>
      <c r="S2165" s="56"/>
      <c r="T2165" s="56"/>
      <c r="U2165" s="56"/>
      <c r="V2165" s="56"/>
      <c r="W2165" s="56"/>
      <c r="X2165" s="56"/>
      <c r="Y2165" s="56"/>
      <c r="Z2165" s="56"/>
      <c r="AA2165" s="56"/>
      <c r="AB2165" s="56"/>
      <c r="AC2165" s="56"/>
      <c r="AD2165" s="56"/>
      <c r="AE2165" s="56"/>
      <c r="AF2165" s="56"/>
      <c r="AG2165" s="56"/>
      <c r="AH2165" s="47"/>
      <c r="AI2165" s="50"/>
      <c r="AJ2165" s="48"/>
      <c r="AK2165" s="47"/>
      <c r="AL2165" s="49"/>
      <c r="AM2165" s="47"/>
      <c r="AN2165" s="47"/>
      <c r="AO2165" s="47"/>
      <c r="AP2165" s="47"/>
      <c r="AQ2165" s="49"/>
      <c r="AR2165" s="47"/>
      <c r="AS2165" s="47"/>
      <c r="AT2165" s="47"/>
      <c r="AU2165" s="47"/>
      <c r="AV2165" s="47"/>
      <c r="AW2165" s="47"/>
    </row>
    <row r="2166" spans="1:49" ht="30" customHeight="1" thickBot="1">
      <c r="A2166" s="1">
        <v>49</v>
      </c>
      <c r="B2166" s="319" t="s">
        <v>2017</v>
      </c>
      <c r="C2166" s="42"/>
      <c r="D2166" s="57" t="s">
        <v>48</v>
      </c>
      <c r="E2166" s="57"/>
      <c r="F2166" s="58">
        <v>10</v>
      </c>
      <c r="G2166" s="44"/>
      <c r="H2166" s="45"/>
      <c r="I2166" s="54"/>
      <c r="J2166" s="54"/>
      <c r="K2166" s="55"/>
      <c r="L2166" s="46"/>
      <c r="M2166" s="46"/>
      <c r="N2166" s="56"/>
      <c r="O2166" s="56"/>
      <c r="P2166" s="56"/>
      <c r="Q2166" s="56"/>
      <c r="R2166" s="56"/>
      <c r="S2166" s="56"/>
      <c r="T2166" s="56"/>
      <c r="U2166" s="56"/>
      <c r="V2166" s="56"/>
      <c r="W2166" s="56"/>
      <c r="X2166" s="56"/>
      <c r="Y2166" s="56"/>
      <c r="Z2166" s="56"/>
      <c r="AA2166" s="56"/>
      <c r="AB2166" s="56"/>
      <c r="AC2166" s="56"/>
      <c r="AD2166" s="56"/>
      <c r="AE2166" s="56"/>
      <c r="AF2166" s="56"/>
      <c r="AG2166" s="56"/>
      <c r="AH2166" s="47"/>
      <c r="AI2166" s="50"/>
      <c r="AJ2166" s="48"/>
      <c r="AK2166" s="47"/>
      <c r="AL2166" s="49"/>
      <c r="AM2166" s="47"/>
      <c r="AN2166" s="47"/>
      <c r="AO2166" s="47"/>
      <c r="AP2166" s="47"/>
      <c r="AQ2166" s="49"/>
      <c r="AR2166" s="47"/>
      <c r="AS2166" s="47"/>
      <c r="AT2166" s="47"/>
      <c r="AU2166" s="47"/>
      <c r="AV2166" s="47"/>
      <c r="AW2166" s="47"/>
    </row>
    <row r="2167" spans="1:49" ht="30" customHeight="1" thickBot="1">
      <c r="A2167" s="1">
        <v>49</v>
      </c>
      <c r="B2167" s="319" t="s">
        <v>2017</v>
      </c>
      <c r="C2167" s="42"/>
      <c r="D2167" s="59" t="s">
        <v>49</v>
      </c>
      <c r="E2167" s="59"/>
      <c r="F2167" s="60">
        <v>30</v>
      </c>
      <c r="G2167" s="44"/>
      <c r="H2167" s="45"/>
      <c r="I2167" s="61"/>
      <c r="J2167" s="61"/>
      <c r="K2167" s="42"/>
      <c r="L2167" s="42"/>
      <c r="M2167" s="42"/>
      <c r="N2167" s="56"/>
      <c r="O2167" s="56"/>
      <c r="P2167" s="56"/>
      <c r="Q2167" s="56"/>
      <c r="R2167" s="56"/>
      <c r="S2167" s="56"/>
      <c r="T2167" s="56"/>
      <c r="U2167" s="56"/>
      <c r="V2167" s="56"/>
      <c r="W2167" s="56"/>
      <c r="X2167" s="56"/>
      <c r="Y2167" s="56"/>
      <c r="Z2167" s="56"/>
      <c r="AA2167" s="56"/>
      <c r="AB2167" s="56"/>
      <c r="AC2167" s="62"/>
      <c r="AD2167" s="62"/>
      <c r="AE2167" s="63"/>
      <c r="AF2167" s="42"/>
      <c r="AG2167" s="56"/>
      <c r="AH2167" s="47"/>
      <c r="AI2167" s="64" t="s">
        <v>50</v>
      </c>
      <c r="AJ2167" s="48"/>
      <c r="AK2167" s="47"/>
      <c r="AL2167" s="49"/>
      <c r="AM2167" s="47"/>
      <c r="AN2167" s="47"/>
      <c r="AO2167" s="47"/>
      <c r="AP2167" s="47"/>
      <c r="AQ2167" s="49"/>
      <c r="AR2167" s="47"/>
      <c r="AS2167" s="47"/>
      <c r="AT2167" s="47"/>
      <c r="AU2167" s="47"/>
      <c r="AV2167" s="47"/>
      <c r="AW2167" s="65"/>
    </row>
    <row r="2168" spans="1:49" ht="30" customHeight="1" thickBot="1">
      <c r="A2168" s="1">
        <v>49</v>
      </c>
      <c r="B2168" s="319" t="s">
        <v>2017</v>
      </c>
      <c r="C2168" s="42"/>
      <c r="D2168" s="66" t="s">
        <v>51</v>
      </c>
      <c r="E2168" s="66"/>
      <c r="F2168" s="67">
        <v>0.41499999999999998</v>
      </c>
      <c r="G2168" s="44"/>
      <c r="H2168" s="45"/>
      <c r="I2168" s="68"/>
      <c r="J2168" s="68"/>
      <c r="K2168" s="42"/>
      <c r="L2168" s="42"/>
      <c r="M2168" s="42"/>
      <c r="N2168" s="56"/>
      <c r="O2168" s="56"/>
      <c r="P2168" s="56"/>
      <c r="Q2168" s="56"/>
      <c r="R2168" s="56"/>
      <c r="S2168" s="56"/>
      <c r="T2168" s="56"/>
      <c r="U2168" s="56"/>
      <c r="V2168" s="56"/>
      <c r="W2168" s="56"/>
      <c r="X2168" s="56"/>
      <c r="Y2168" s="56"/>
      <c r="Z2168" s="56"/>
      <c r="AA2168" s="56"/>
      <c r="AB2168" s="56"/>
      <c r="AC2168" s="62" t="s">
        <v>52</v>
      </c>
      <c r="AD2168" s="69"/>
      <c r="AE2168" s="70" t="s">
        <v>53</v>
      </c>
      <c r="AF2168" s="69"/>
      <c r="AG2168" s="56"/>
      <c r="AH2168" s="47"/>
      <c r="AI2168" s="48"/>
      <c r="AJ2168" s="48"/>
      <c r="AK2168" s="47"/>
      <c r="AL2168" s="49"/>
      <c r="AM2168" s="47"/>
      <c r="AN2168" s="47"/>
      <c r="AO2168" s="47"/>
      <c r="AP2168" s="47"/>
      <c r="AQ2168" s="49"/>
      <c r="AR2168" s="47" t="s">
        <v>52</v>
      </c>
      <c r="AS2168" s="47"/>
      <c r="AT2168" s="47" t="s">
        <v>53</v>
      </c>
      <c r="AU2168" s="47"/>
      <c r="AV2168" s="47"/>
      <c r="AW2168" s="65"/>
    </row>
    <row r="2169" spans="1:49" ht="30" customHeight="1" thickBot="1">
      <c r="A2169" s="1">
        <v>49</v>
      </c>
      <c r="B2169" s="319" t="s">
        <v>2017</v>
      </c>
      <c r="C2169" s="42"/>
      <c r="D2169" s="71" t="s">
        <v>54</v>
      </c>
      <c r="E2169" s="45"/>
      <c r="F2169" s="45"/>
      <c r="G2169" s="45"/>
      <c r="H2169" s="45"/>
      <c r="I2169" s="45"/>
      <c r="J2169" s="45"/>
      <c r="K2169" s="72"/>
      <c r="L2169" s="72"/>
      <c r="M2169" s="73" t="s">
        <v>55</v>
      </c>
      <c r="N2169" s="74"/>
      <c r="O2169" s="74"/>
      <c r="P2169" s="74"/>
      <c r="Q2169" s="74"/>
      <c r="R2169" s="74"/>
      <c r="S2169" s="74"/>
      <c r="T2169" s="74"/>
      <c r="U2169" s="74"/>
      <c r="V2169" s="74"/>
      <c r="W2169" s="74"/>
      <c r="X2169" s="74"/>
      <c r="Y2169" s="74"/>
      <c r="Z2169" s="74"/>
      <c r="AA2169" s="74"/>
      <c r="AB2169" s="74"/>
      <c r="AC2169" s="75" t="s">
        <v>1</v>
      </c>
      <c r="AD2169" s="76"/>
      <c r="AE2169" s="76" t="s">
        <v>2</v>
      </c>
      <c r="AF2169" s="76"/>
      <c r="AG2169" s="77" t="s">
        <v>56</v>
      </c>
      <c r="AH2169" s="78" t="s">
        <v>57</v>
      </c>
      <c r="AI2169" s="79"/>
      <c r="AJ2169" s="79"/>
      <c r="AK2169" s="80"/>
      <c r="AL2169" s="15"/>
      <c r="AM2169" s="80"/>
      <c r="AN2169" s="80"/>
      <c r="AO2169" s="80"/>
      <c r="AP2169" s="80"/>
      <c r="AQ2169" s="15"/>
      <c r="AR2169" s="78" t="s">
        <v>1</v>
      </c>
      <c r="AS2169" s="81"/>
      <c r="AT2169" s="78" t="s">
        <v>2</v>
      </c>
      <c r="AU2169" s="81"/>
      <c r="AV2169" s="82" t="s">
        <v>56</v>
      </c>
      <c r="AW2169" s="83"/>
    </row>
    <row r="2170" spans="1:49" ht="42" customHeight="1">
      <c r="A2170" s="1">
        <v>49</v>
      </c>
      <c r="B2170" s="319" t="s">
        <v>2017</v>
      </c>
      <c r="C2170" s="42"/>
      <c r="D2170" s="474" t="s">
        <v>4</v>
      </c>
      <c r="E2170" s="476" t="s">
        <v>5</v>
      </c>
      <c r="F2170" s="476" t="s">
        <v>6</v>
      </c>
      <c r="G2170" s="476" t="s">
        <v>58</v>
      </c>
      <c r="H2170" s="476" t="s">
        <v>7</v>
      </c>
      <c r="I2170" s="20" t="s">
        <v>8</v>
      </c>
      <c r="J2170" s="20"/>
      <c r="K2170" s="84" t="s">
        <v>9</v>
      </c>
      <c r="L2170" s="85" t="s">
        <v>59</v>
      </c>
      <c r="M2170" s="478" t="s">
        <v>60</v>
      </c>
      <c r="N2170" s="480" t="s">
        <v>61</v>
      </c>
      <c r="O2170" s="482" t="s">
        <v>62</v>
      </c>
      <c r="P2170" s="482" t="s">
        <v>10</v>
      </c>
      <c r="Q2170" s="484" t="s">
        <v>63</v>
      </c>
      <c r="R2170" s="482" t="s">
        <v>64</v>
      </c>
      <c r="S2170" s="482" t="s">
        <v>65</v>
      </c>
      <c r="T2170" s="482" t="s">
        <v>66</v>
      </c>
      <c r="U2170" s="482" t="s">
        <v>67</v>
      </c>
      <c r="V2170" s="484" t="s">
        <v>11</v>
      </c>
      <c r="W2170" s="251" t="s">
        <v>12</v>
      </c>
      <c r="X2170" s="86" t="s">
        <v>13</v>
      </c>
      <c r="Y2170" s="86" t="s">
        <v>14</v>
      </c>
      <c r="Z2170" s="252" t="s">
        <v>15</v>
      </c>
      <c r="AA2170" s="484" t="s">
        <v>16</v>
      </c>
      <c r="AB2170" s="482" t="s">
        <v>17</v>
      </c>
      <c r="AC2170" s="87" t="s">
        <v>18</v>
      </c>
      <c r="AD2170" s="88" t="s">
        <v>19</v>
      </c>
      <c r="AE2170" s="87" t="s">
        <v>30</v>
      </c>
      <c r="AF2170" s="88" t="s">
        <v>21</v>
      </c>
      <c r="AG2170" s="89" t="s">
        <v>22</v>
      </c>
      <c r="AH2170" s="468" t="s">
        <v>23</v>
      </c>
      <c r="AI2170" s="470" t="s">
        <v>24</v>
      </c>
      <c r="AJ2170" s="470" t="s">
        <v>25</v>
      </c>
      <c r="AK2170" s="470" t="s">
        <v>26</v>
      </c>
      <c r="AL2170" s="91" t="s">
        <v>68</v>
      </c>
      <c r="AM2170" s="90" t="s">
        <v>27</v>
      </c>
      <c r="AN2170" s="92" t="s">
        <v>28</v>
      </c>
      <c r="AO2170" s="93" t="s">
        <v>29</v>
      </c>
      <c r="AP2170" s="28" t="s">
        <v>16</v>
      </c>
      <c r="AQ2170" s="472" t="s">
        <v>17</v>
      </c>
      <c r="AR2170" s="94" t="s">
        <v>18</v>
      </c>
      <c r="AS2170" s="95" t="s">
        <v>19</v>
      </c>
      <c r="AT2170" s="94" t="s">
        <v>30</v>
      </c>
      <c r="AU2170" s="95" t="s">
        <v>21</v>
      </c>
      <c r="AV2170" s="96" t="s">
        <v>31</v>
      </c>
      <c r="AW2170" s="83"/>
    </row>
    <row r="2171" spans="1:49" ht="30" customHeight="1" thickBot="1">
      <c r="A2171" s="1">
        <v>49</v>
      </c>
      <c r="B2171" s="319" t="s">
        <v>2017</v>
      </c>
      <c r="C2171" s="42"/>
      <c r="D2171" s="475"/>
      <c r="E2171" s="477"/>
      <c r="F2171" s="477"/>
      <c r="G2171" s="477"/>
      <c r="H2171" s="477"/>
      <c r="I2171" s="97" t="s">
        <v>69</v>
      </c>
      <c r="J2171" s="97" t="s">
        <v>70</v>
      </c>
      <c r="K2171" s="98" t="s">
        <v>34</v>
      </c>
      <c r="L2171" s="99" t="s">
        <v>35</v>
      </c>
      <c r="M2171" s="479"/>
      <c r="N2171" s="481"/>
      <c r="O2171" s="483"/>
      <c r="P2171" s="483"/>
      <c r="Q2171" s="485"/>
      <c r="R2171" s="483"/>
      <c r="S2171" s="483"/>
      <c r="T2171" s="483"/>
      <c r="U2171" s="483"/>
      <c r="V2171" s="485"/>
      <c r="W2171" s="100" t="s">
        <v>36</v>
      </c>
      <c r="X2171" s="100" t="s">
        <v>37</v>
      </c>
      <c r="Y2171" s="100" t="s">
        <v>38</v>
      </c>
      <c r="Z2171" s="101" t="s">
        <v>39</v>
      </c>
      <c r="AA2171" s="485"/>
      <c r="AB2171" s="483"/>
      <c r="AC2171" s="102" t="s">
        <v>40</v>
      </c>
      <c r="AD2171" s="103" t="s">
        <v>40</v>
      </c>
      <c r="AE2171" s="102" t="s">
        <v>40</v>
      </c>
      <c r="AF2171" s="103" t="s">
        <v>40</v>
      </c>
      <c r="AG2171" s="104">
        <v>10</v>
      </c>
      <c r="AH2171" s="469"/>
      <c r="AI2171" s="471"/>
      <c r="AJ2171" s="471"/>
      <c r="AK2171" s="471"/>
      <c r="AL2171" s="36" t="s">
        <v>41</v>
      </c>
      <c r="AM2171" s="105" t="s">
        <v>42</v>
      </c>
      <c r="AN2171" s="106" t="s">
        <v>43</v>
      </c>
      <c r="AO2171" s="107" t="s">
        <v>39</v>
      </c>
      <c r="AP2171" s="37" t="s">
        <v>44</v>
      </c>
      <c r="AQ2171" s="473"/>
      <c r="AR2171" s="108" t="s">
        <v>40</v>
      </c>
      <c r="AS2171" s="109" t="s">
        <v>40</v>
      </c>
      <c r="AT2171" s="108" t="s">
        <v>40</v>
      </c>
      <c r="AU2171" s="109" t="s">
        <v>40</v>
      </c>
      <c r="AV2171" s="40">
        <v>10</v>
      </c>
      <c r="AW2171" s="83"/>
    </row>
    <row r="2172" spans="1:49" ht="30" customHeight="1">
      <c r="A2172" s="1">
        <v>49</v>
      </c>
      <c r="B2172" s="319" t="s">
        <v>2017</v>
      </c>
      <c r="C2172" s="42"/>
      <c r="D2172" s="110" t="s">
        <v>2019</v>
      </c>
      <c r="E2172" s="111" t="s">
        <v>71</v>
      </c>
      <c r="F2172" s="112" t="s">
        <v>2020</v>
      </c>
      <c r="G2172" s="112" t="s">
        <v>73</v>
      </c>
      <c r="H2172" s="113"/>
      <c r="I2172" s="114"/>
      <c r="J2172" s="115"/>
      <c r="K2172" s="349">
        <v>13</v>
      </c>
      <c r="L2172" s="350">
        <v>365</v>
      </c>
      <c r="M2172" s="118" t="s">
        <v>1728</v>
      </c>
      <c r="N2172" s="119" t="s">
        <v>331</v>
      </c>
      <c r="O2172" s="120">
        <v>1</v>
      </c>
      <c r="P2172" s="121" t="s">
        <v>135</v>
      </c>
      <c r="Q2172" s="121">
        <v>0</v>
      </c>
      <c r="R2172" s="121">
        <v>0</v>
      </c>
      <c r="S2172" s="122">
        <v>0</v>
      </c>
      <c r="T2172" s="122">
        <v>0</v>
      </c>
      <c r="U2172" s="122">
        <v>0</v>
      </c>
      <c r="V2172" s="123">
        <v>0</v>
      </c>
      <c r="W2172" s="124">
        <v>28</v>
      </c>
      <c r="X2172" s="125">
        <v>1</v>
      </c>
      <c r="Y2172" s="126">
        <v>1</v>
      </c>
      <c r="Z2172" s="127">
        <v>11.071666666666665</v>
      </c>
      <c r="AA2172" s="121">
        <v>0</v>
      </c>
      <c r="AB2172" s="128" t="s">
        <v>1679</v>
      </c>
      <c r="AC2172" s="129" t="s">
        <v>56</v>
      </c>
      <c r="AD2172" s="130" t="s">
        <v>56</v>
      </c>
      <c r="AE2172" s="129">
        <v>0</v>
      </c>
      <c r="AF2172" s="130">
        <v>0</v>
      </c>
      <c r="AG2172" s="131">
        <v>41186</v>
      </c>
      <c r="AH2172" s="132" t="s">
        <v>81</v>
      </c>
      <c r="AI2172" s="133"/>
      <c r="AJ2172" s="134"/>
      <c r="AK2172" s="135"/>
      <c r="AL2172" s="136"/>
      <c r="AM2172" s="137"/>
      <c r="AN2172" s="138"/>
      <c r="AO2172" s="139">
        <f t="shared" ref="AO2172:AO2183" si="557">IFERROR((AM2172/1000)*K2172*L2172*AN2172/12,0)</f>
        <v>0</v>
      </c>
      <c r="AP2172" s="140" t="s">
        <v>82</v>
      </c>
      <c r="AQ2172" s="141" t="str" cm="1">
        <f t="array" ref="AQ2172">_xlfn.IFS(OR($G2172="公衆街路灯A",$G2172="定額電灯"),$G2172&amp;AP2172,COUNTIF(G2172,"*従量電灯*"),G2172,1,"-")</f>
        <v>従量電灯</v>
      </c>
      <c r="AR2172" s="142" t="str" cm="1">
        <f t="array" ref="AR2172">_xlfn.IFS($AN2172=0,"-",OR($AH2172="対象外",$AH2172="-"),"-",OR($G2172="公衆街路灯A",$G2172="定額電灯"),_xlfn.XLOOKUP($AQ2172,削除禁止_電灯料金!$B:$B,削除禁止_電灯料金!$E:$E,0),1,"-")</f>
        <v>-</v>
      </c>
      <c r="AS2172" s="143" t="str" cm="1">
        <f t="array" ref="AS2172">_xlfn.IFS($AR2172="-","-",OR($G2172="公衆街路灯A",$G2172="定額電灯"),_xlfn.XLOOKUP(AQ2172,削除禁止_電灯料金!$B:$B,削除禁止_電灯料金!$D:$D,0),1,"-")</f>
        <v>-</v>
      </c>
      <c r="AT2172" s="142">
        <f>IFERROR(IF(OR($G2172="公衆街路灯A",$G2172="定額電灯"),"-",ROUND((_xlfn.XLOOKUP($AQ2172,削除禁止_電灯料金!$B:$B,削除禁止_電灯料金!$E:$E)*AM2172/1000*$K2172*$L2172/12),2)),"-")</f>
        <v>0</v>
      </c>
      <c r="AU2172" s="143">
        <f>IFERROR(IF(OR($G2172="公衆街路灯A",$G2172="定額電灯"),"-",ROUND((AM2172/1000*$K2172*$L2172/12)*_xlfn.XLOOKUP($A2172,削除禁止_電灯料金!K:K,削除禁止_電灯料金!M:M,"-"),2)),"-")</f>
        <v>0</v>
      </c>
      <c r="AV2172" s="144">
        <f>IFERROR(IF(OR($G2172="公衆街路灯A",$G2172="定額電灯"),ROUND((((AR2172+AS2172)*AN2172))*12*_xlfn.XLOOKUP($A2172,削除禁止_電灯料金!K:K,削除禁止_電灯料金!N:N),0),ROUND((AT2172+AU2172)*AN2172*12*_xlfn.XLOOKUP($A2172,削除禁止_電灯料金!K:K,削除禁止_電灯料金!N:N),0)),0)</f>
        <v>0</v>
      </c>
      <c r="AW2172" s="145"/>
    </row>
    <row r="2173" spans="1:49" ht="30" customHeight="1">
      <c r="A2173" s="1">
        <v>49</v>
      </c>
      <c r="B2173" s="319" t="s">
        <v>2017</v>
      </c>
      <c r="C2173" s="42"/>
      <c r="D2173" s="146" t="s">
        <v>2021</v>
      </c>
      <c r="E2173" s="147" t="s">
        <v>71</v>
      </c>
      <c r="F2173" s="148" t="s">
        <v>2022</v>
      </c>
      <c r="G2173" s="148" t="s">
        <v>73</v>
      </c>
      <c r="H2173" s="149"/>
      <c r="I2173" s="150"/>
      <c r="J2173" s="151"/>
      <c r="K2173" s="213">
        <v>13</v>
      </c>
      <c r="L2173" s="214">
        <v>365</v>
      </c>
      <c r="M2173" s="154" t="s">
        <v>1728</v>
      </c>
      <c r="N2173" s="119" t="s">
        <v>331</v>
      </c>
      <c r="O2173" s="120">
        <v>1</v>
      </c>
      <c r="P2173" s="155" t="s">
        <v>135</v>
      </c>
      <c r="Q2173" s="155">
        <v>0</v>
      </c>
      <c r="R2173" s="155">
        <v>0</v>
      </c>
      <c r="S2173" s="156">
        <v>0</v>
      </c>
      <c r="T2173" s="156">
        <v>0</v>
      </c>
      <c r="U2173" s="156">
        <v>0</v>
      </c>
      <c r="V2173" s="157">
        <v>0</v>
      </c>
      <c r="W2173" s="158">
        <v>28</v>
      </c>
      <c r="X2173" s="159">
        <v>1</v>
      </c>
      <c r="Y2173" s="160">
        <v>1</v>
      </c>
      <c r="Z2173" s="161">
        <v>11.071666666666665</v>
      </c>
      <c r="AA2173" s="155">
        <v>0</v>
      </c>
      <c r="AB2173" s="162" t="s">
        <v>1679</v>
      </c>
      <c r="AC2173" s="163" t="s">
        <v>56</v>
      </c>
      <c r="AD2173" s="164" t="s">
        <v>56</v>
      </c>
      <c r="AE2173" s="163">
        <v>0</v>
      </c>
      <c r="AF2173" s="164">
        <v>0</v>
      </c>
      <c r="AG2173" s="165">
        <v>41186</v>
      </c>
      <c r="AH2173" s="166" t="s">
        <v>81</v>
      </c>
      <c r="AI2173" s="167"/>
      <c r="AJ2173" s="168"/>
      <c r="AK2173" s="169"/>
      <c r="AL2173" s="170"/>
      <c r="AM2173" s="171"/>
      <c r="AN2173" s="172"/>
      <c r="AO2173" s="173">
        <f t="shared" si="557"/>
        <v>0</v>
      </c>
      <c r="AP2173" s="174" t="s">
        <v>82</v>
      </c>
      <c r="AQ2173" s="175" t="str" cm="1">
        <f t="array" ref="AQ2173">_xlfn.IFS(OR($G2173="公衆街路灯A",$G2173="定額電灯"),$G2173&amp;AP2173,COUNTIF(G2173,"*従量電灯*"),G2173,1,"-")</f>
        <v>従量電灯</v>
      </c>
      <c r="AR2173" s="176" t="str" cm="1">
        <f t="array" ref="AR2173">_xlfn.IFS($AN2173=0,"-",OR($AH2173="対象外",$AH2173="-"),"-",OR($G2173="公衆街路灯A",$G2173="定額電灯"),_xlfn.XLOOKUP($AQ2173,削除禁止_電灯料金!$B:$B,削除禁止_電灯料金!$E:$E,0),1,"-")</f>
        <v>-</v>
      </c>
      <c r="AS2173" s="177" t="str" cm="1">
        <f t="array" ref="AS2173">_xlfn.IFS($AR2173="-","-",OR($G2173="公衆街路灯A",$G2173="定額電灯"),_xlfn.XLOOKUP(AQ2173,削除禁止_電灯料金!$B:$B,削除禁止_電灯料金!$D:$D,0),1,"-")</f>
        <v>-</v>
      </c>
      <c r="AT2173" s="176">
        <f>IFERROR(IF(OR($G2173="公衆街路灯A",$G2173="定額電灯"),"-",ROUND((_xlfn.XLOOKUP($AQ2173,削除禁止_電灯料金!$B:$B,削除禁止_電灯料金!$E:$E)*AM2173/1000*$K2173*$L2173/12),2)),"-")</f>
        <v>0</v>
      </c>
      <c r="AU2173" s="177">
        <f>IFERROR(IF(OR($G2173="公衆街路灯A",$G2173="定額電灯"),"-",ROUND((AM2173/1000*$K2173*$L2173/12)*_xlfn.XLOOKUP($A2173,削除禁止_電灯料金!K:K,削除禁止_電灯料金!M:M,"-"),2)),"-")</f>
        <v>0</v>
      </c>
      <c r="AV2173" s="178">
        <f>IFERROR(IF(OR($G2173="公衆街路灯A",$G2173="定額電灯"),ROUND((((AR2173+AS2173)*AN2173))*12*_xlfn.XLOOKUP($A2173,削除禁止_電灯料金!K:K,削除禁止_電灯料金!N:N),0),ROUND((AT2173+AU2173)*AN2173*12*_xlfn.XLOOKUP($A2173,削除禁止_電灯料金!K:K,削除禁止_電灯料金!N:N),0)),0)</f>
        <v>0</v>
      </c>
      <c r="AW2173" s="145"/>
    </row>
    <row r="2174" spans="1:49" ht="30" customHeight="1">
      <c r="A2174" s="1">
        <v>49</v>
      </c>
      <c r="B2174" s="319" t="s">
        <v>2017</v>
      </c>
      <c r="C2174" s="42"/>
      <c r="D2174" s="146" t="s">
        <v>2021</v>
      </c>
      <c r="E2174" s="147" t="s">
        <v>71</v>
      </c>
      <c r="F2174" s="148" t="s">
        <v>2023</v>
      </c>
      <c r="G2174" s="148" t="s">
        <v>73</v>
      </c>
      <c r="H2174" s="149"/>
      <c r="I2174" s="150"/>
      <c r="J2174" s="151" t="s">
        <v>213</v>
      </c>
      <c r="K2174" s="213">
        <v>13</v>
      </c>
      <c r="L2174" s="214">
        <v>365</v>
      </c>
      <c r="M2174" s="154" t="s">
        <v>2024</v>
      </c>
      <c r="N2174" s="119" t="s">
        <v>615</v>
      </c>
      <c r="O2174" s="120">
        <v>1</v>
      </c>
      <c r="P2174" s="155" t="s">
        <v>135</v>
      </c>
      <c r="Q2174" s="155">
        <v>0</v>
      </c>
      <c r="R2174" s="155">
        <v>0</v>
      </c>
      <c r="S2174" s="156">
        <v>0</v>
      </c>
      <c r="T2174" s="156">
        <v>0</v>
      </c>
      <c r="U2174" s="156" t="s">
        <v>442</v>
      </c>
      <c r="V2174" s="157">
        <v>0</v>
      </c>
      <c r="W2174" s="158">
        <v>28</v>
      </c>
      <c r="X2174" s="159">
        <v>2</v>
      </c>
      <c r="Y2174" s="160">
        <v>2</v>
      </c>
      <c r="Z2174" s="161">
        <v>22.143333333333331</v>
      </c>
      <c r="AA2174" s="155">
        <v>0</v>
      </c>
      <c r="AB2174" s="162" t="s">
        <v>1679</v>
      </c>
      <c r="AC2174" s="163" t="s">
        <v>56</v>
      </c>
      <c r="AD2174" s="164" t="s">
        <v>56</v>
      </c>
      <c r="AE2174" s="163">
        <v>0</v>
      </c>
      <c r="AF2174" s="164">
        <v>0</v>
      </c>
      <c r="AG2174" s="165">
        <v>82373</v>
      </c>
      <c r="AH2174" s="166" t="s">
        <v>81</v>
      </c>
      <c r="AI2174" s="167"/>
      <c r="AJ2174" s="168"/>
      <c r="AK2174" s="169"/>
      <c r="AL2174" s="170"/>
      <c r="AM2174" s="171"/>
      <c r="AN2174" s="172"/>
      <c r="AO2174" s="173">
        <f t="shared" si="557"/>
        <v>0</v>
      </c>
      <c r="AP2174" s="174" t="s">
        <v>82</v>
      </c>
      <c r="AQ2174" s="175" t="str" cm="1">
        <f t="array" ref="AQ2174">_xlfn.IFS(OR($G2174="公衆街路灯A",$G2174="定額電灯"),$G2174&amp;AP2174,COUNTIF(G2174,"*従量電灯*"),G2174,1,"-")</f>
        <v>従量電灯</v>
      </c>
      <c r="AR2174" s="176" t="str" cm="1">
        <f t="array" ref="AR2174">_xlfn.IFS($AN2174=0,"-",OR($AH2174="対象外",$AH2174="-"),"-",OR($G2174="公衆街路灯A",$G2174="定額電灯"),_xlfn.XLOOKUP($AQ2174,削除禁止_電灯料金!$B:$B,削除禁止_電灯料金!$E:$E,0),1,"-")</f>
        <v>-</v>
      </c>
      <c r="AS2174" s="177" t="str" cm="1">
        <f t="array" ref="AS2174">_xlfn.IFS($AR2174="-","-",OR($G2174="公衆街路灯A",$G2174="定額電灯"),_xlfn.XLOOKUP(AQ2174,削除禁止_電灯料金!$B:$B,削除禁止_電灯料金!$D:$D,0),1,"-")</f>
        <v>-</v>
      </c>
      <c r="AT2174" s="176">
        <f>IFERROR(IF(OR($G2174="公衆街路灯A",$G2174="定額電灯"),"-",ROUND((_xlfn.XLOOKUP($AQ2174,削除禁止_電灯料金!$B:$B,削除禁止_電灯料金!$E:$E)*AM2174/1000*$K2174*$L2174/12),2)),"-")</f>
        <v>0</v>
      </c>
      <c r="AU2174" s="177">
        <f>IFERROR(IF(OR($G2174="公衆街路灯A",$G2174="定額電灯"),"-",ROUND((AM2174/1000*$K2174*$L2174/12)*_xlfn.XLOOKUP($A2174,削除禁止_電灯料金!K:K,削除禁止_電灯料金!M:M,"-"),2)),"-")</f>
        <v>0</v>
      </c>
      <c r="AV2174" s="178">
        <f>IFERROR(IF(OR($G2174="公衆街路灯A",$G2174="定額電灯"),ROUND((((AR2174+AS2174)*AN2174))*12*_xlfn.XLOOKUP($A2174,削除禁止_電灯料金!K:K,削除禁止_電灯料金!N:N),0),ROUND((AT2174+AU2174)*AN2174*12*_xlfn.XLOOKUP($A2174,削除禁止_電灯料金!K:K,削除禁止_電灯料金!N:N),0)),0)</f>
        <v>0</v>
      </c>
      <c r="AW2174" s="145"/>
    </row>
    <row r="2175" spans="1:49" ht="30" customHeight="1">
      <c r="A2175" s="1">
        <v>49</v>
      </c>
      <c r="B2175" s="319" t="s">
        <v>2017</v>
      </c>
      <c r="C2175" s="42"/>
      <c r="D2175" s="146" t="s">
        <v>2021</v>
      </c>
      <c r="E2175" s="147" t="s">
        <v>71</v>
      </c>
      <c r="F2175" s="148" t="s">
        <v>2025</v>
      </c>
      <c r="G2175" s="148" t="s">
        <v>73</v>
      </c>
      <c r="H2175" s="149"/>
      <c r="I2175" s="150"/>
      <c r="J2175" s="151" t="s">
        <v>213</v>
      </c>
      <c r="K2175" s="213">
        <v>13</v>
      </c>
      <c r="L2175" s="214">
        <v>365</v>
      </c>
      <c r="M2175" s="154" t="s">
        <v>2024</v>
      </c>
      <c r="N2175" s="119" t="s">
        <v>615</v>
      </c>
      <c r="O2175" s="120">
        <v>1</v>
      </c>
      <c r="P2175" s="155" t="s">
        <v>135</v>
      </c>
      <c r="Q2175" s="155">
        <v>0</v>
      </c>
      <c r="R2175" s="155">
        <v>0</v>
      </c>
      <c r="S2175" s="156">
        <v>0</v>
      </c>
      <c r="T2175" s="156">
        <v>0</v>
      </c>
      <c r="U2175" s="156" t="s">
        <v>442</v>
      </c>
      <c r="V2175" s="157">
        <v>0</v>
      </c>
      <c r="W2175" s="158">
        <v>28</v>
      </c>
      <c r="X2175" s="159">
        <v>2</v>
      </c>
      <c r="Y2175" s="160">
        <v>2</v>
      </c>
      <c r="Z2175" s="161">
        <v>22.143333333333331</v>
      </c>
      <c r="AA2175" s="155">
        <v>0</v>
      </c>
      <c r="AB2175" s="162" t="s">
        <v>1679</v>
      </c>
      <c r="AC2175" s="163" t="s">
        <v>56</v>
      </c>
      <c r="AD2175" s="164" t="s">
        <v>56</v>
      </c>
      <c r="AE2175" s="163">
        <v>0</v>
      </c>
      <c r="AF2175" s="164">
        <v>0</v>
      </c>
      <c r="AG2175" s="165">
        <v>82373</v>
      </c>
      <c r="AH2175" s="166" t="s">
        <v>81</v>
      </c>
      <c r="AI2175" s="167"/>
      <c r="AJ2175" s="168"/>
      <c r="AK2175" s="169"/>
      <c r="AL2175" s="170"/>
      <c r="AM2175" s="171"/>
      <c r="AN2175" s="172"/>
      <c r="AO2175" s="173">
        <f t="shared" si="557"/>
        <v>0</v>
      </c>
      <c r="AP2175" s="174" t="s">
        <v>82</v>
      </c>
      <c r="AQ2175" s="175" t="str" cm="1">
        <f t="array" ref="AQ2175">_xlfn.IFS(OR($G2175="公衆街路灯A",$G2175="定額電灯"),$G2175&amp;AP2175,COUNTIF(G2175,"*従量電灯*"),G2175,1,"-")</f>
        <v>従量電灯</v>
      </c>
      <c r="AR2175" s="176" t="str" cm="1">
        <f t="array" ref="AR2175">_xlfn.IFS($AN2175=0,"-",OR($AH2175="対象外",$AH2175="-"),"-",OR($G2175="公衆街路灯A",$G2175="定額電灯"),_xlfn.XLOOKUP($AQ2175,削除禁止_電灯料金!$B:$B,削除禁止_電灯料金!$E:$E,0),1,"-")</f>
        <v>-</v>
      </c>
      <c r="AS2175" s="177" t="str" cm="1">
        <f t="array" ref="AS2175">_xlfn.IFS($AR2175="-","-",OR($G2175="公衆街路灯A",$G2175="定額電灯"),_xlfn.XLOOKUP(AQ2175,削除禁止_電灯料金!$B:$B,削除禁止_電灯料金!$D:$D,0),1,"-")</f>
        <v>-</v>
      </c>
      <c r="AT2175" s="176">
        <f>IFERROR(IF(OR($G2175="公衆街路灯A",$G2175="定額電灯"),"-",ROUND((_xlfn.XLOOKUP($AQ2175,削除禁止_電灯料金!$B:$B,削除禁止_電灯料金!$E:$E)*AM2175/1000*$K2175*$L2175/12),2)),"-")</f>
        <v>0</v>
      </c>
      <c r="AU2175" s="177">
        <f>IFERROR(IF(OR($G2175="公衆街路灯A",$G2175="定額電灯"),"-",ROUND((AM2175/1000*$K2175*$L2175/12)*_xlfn.XLOOKUP($A2175,削除禁止_電灯料金!K:K,削除禁止_電灯料金!M:M,"-"),2)),"-")</f>
        <v>0</v>
      </c>
      <c r="AV2175" s="178">
        <f>IFERROR(IF(OR($G2175="公衆街路灯A",$G2175="定額電灯"),ROUND((((AR2175+AS2175)*AN2175))*12*_xlfn.XLOOKUP($A2175,削除禁止_電灯料金!K:K,削除禁止_電灯料金!N:N),0),ROUND((AT2175+AU2175)*AN2175*12*_xlfn.XLOOKUP($A2175,削除禁止_電灯料金!K:K,削除禁止_電灯料金!N:N),0)),0)</f>
        <v>0</v>
      </c>
      <c r="AW2175" s="145"/>
    </row>
    <row r="2176" spans="1:49" ht="30" customHeight="1">
      <c r="A2176" s="1">
        <v>49</v>
      </c>
      <c r="B2176" s="319" t="s">
        <v>2017</v>
      </c>
      <c r="C2176" s="42"/>
      <c r="D2176" s="146" t="s">
        <v>2021</v>
      </c>
      <c r="E2176" s="147" t="s">
        <v>328</v>
      </c>
      <c r="F2176" s="148" t="s">
        <v>2026</v>
      </c>
      <c r="G2176" s="148" t="s">
        <v>73</v>
      </c>
      <c r="H2176" s="149"/>
      <c r="I2176" s="150"/>
      <c r="J2176" s="151"/>
      <c r="K2176" s="213">
        <v>13</v>
      </c>
      <c r="L2176" s="214">
        <v>365</v>
      </c>
      <c r="M2176" s="154" t="s">
        <v>2027</v>
      </c>
      <c r="N2176" s="119" t="s">
        <v>172</v>
      </c>
      <c r="O2176" s="120">
        <v>1</v>
      </c>
      <c r="P2176" s="155" t="s">
        <v>450</v>
      </c>
      <c r="Q2176" s="155">
        <v>0</v>
      </c>
      <c r="R2176" s="155">
        <v>0</v>
      </c>
      <c r="S2176" s="156">
        <v>0</v>
      </c>
      <c r="T2176" s="156">
        <v>0</v>
      </c>
      <c r="U2176" s="156" t="s">
        <v>1731</v>
      </c>
      <c r="V2176" s="157">
        <v>0</v>
      </c>
      <c r="W2176" s="158">
        <v>36</v>
      </c>
      <c r="X2176" s="159">
        <v>1</v>
      </c>
      <c r="Y2176" s="160">
        <v>1</v>
      </c>
      <c r="Z2176" s="161">
        <v>14.234999999999999</v>
      </c>
      <c r="AA2176" s="155">
        <v>0</v>
      </c>
      <c r="AB2176" s="162" t="s">
        <v>1679</v>
      </c>
      <c r="AC2176" s="163" t="s">
        <v>56</v>
      </c>
      <c r="AD2176" s="164" t="s">
        <v>56</v>
      </c>
      <c r="AE2176" s="163">
        <v>0</v>
      </c>
      <c r="AF2176" s="164">
        <v>0</v>
      </c>
      <c r="AG2176" s="165">
        <v>52955</v>
      </c>
      <c r="AH2176" s="166" t="s">
        <v>81</v>
      </c>
      <c r="AI2176" s="167"/>
      <c r="AJ2176" s="168"/>
      <c r="AK2176" s="169"/>
      <c r="AL2176" s="170"/>
      <c r="AM2176" s="171"/>
      <c r="AN2176" s="172"/>
      <c r="AO2176" s="173">
        <f t="shared" si="557"/>
        <v>0</v>
      </c>
      <c r="AP2176" s="174" t="s">
        <v>82</v>
      </c>
      <c r="AQ2176" s="175" t="str" cm="1">
        <f t="array" ref="AQ2176">_xlfn.IFS(OR($G2176="公衆街路灯A",$G2176="定額電灯"),$G2176&amp;AP2176,COUNTIF(G2176,"*従量電灯*"),G2176,1,"-")</f>
        <v>従量電灯</v>
      </c>
      <c r="AR2176" s="176" t="str" cm="1">
        <f t="array" ref="AR2176">_xlfn.IFS($AN2176=0,"-",OR($AH2176="対象外",$AH2176="-"),"-",OR($G2176="公衆街路灯A",$G2176="定額電灯"),_xlfn.XLOOKUP($AQ2176,削除禁止_電灯料金!$B:$B,削除禁止_電灯料金!$E:$E,0),1,"-")</f>
        <v>-</v>
      </c>
      <c r="AS2176" s="177" t="str" cm="1">
        <f t="array" ref="AS2176">_xlfn.IFS($AR2176="-","-",OR($G2176="公衆街路灯A",$G2176="定額電灯"),_xlfn.XLOOKUP(AQ2176,削除禁止_電灯料金!$B:$B,削除禁止_電灯料金!$D:$D,0),1,"-")</f>
        <v>-</v>
      </c>
      <c r="AT2176" s="176">
        <f>IFERROR(IF(OR($G2176="公衆街路灯A",$G2176="定額電灯"),"-",ROUND((_xlfn.XLOOKUP($AQ2176,削除禁止_電灯料金!$B:$B,削除禁止_電灯料金!$E:$E)*AM2176/1000*$K2176*$L2176/12),2)),"-")</f>
        <v>0</v>
      </c>
      <c r="AU2176" s="177">
        <f>IFERROR(IF(OR($G2176="公衆街路灯A",$G2176="定額電灯"),"-",ROUND((AM2176/1000*$K2176*$L2176/12)*_xlfn.XLOOKUP($A2176,削除禁止_電灯料金!K:K,削除禁止_電灯料金!M:M,"-"),2)),"-")</f>
        <v>0</v>
      </c>
      <c r="AV2176" s="178">
        <f>IFERROR(IF(OR($G2176="公衆街路灯A",$G2176="定額電灯"),ROUND((((AR2176+AS2176)*AN2176))*12*_xlfn.XLOOKUP($A2176,削除禁止_電灯料金!K:K,削除禁止_電灯料金!N:N),0),ROUND((AT2176+AU2176)*AN2176*12*_xlfn.XLOOKUP($A2176,削除禁止_電灯料金!K:K,削除禁止_電灯料金!N:N),0)),0)</f>
        <v>0</v>
      </c>
      <c r="AW2176" s="145"/>
    </row>
    <row r="2177" spans="1:49" ht="30" customHeight="1">
      <c r="A2177" s="1">
        <v>49</v>
      </c>
      <c r="B2177" s="319" t="s">
        <v>2017</v>
      </c>
      <c r="C2177" s="42"/>
      <c r="D2177" s="146" t="s">
        <v>2021</v>
      </c>
      <c r="E2177" s="147" t="s">
        <v>873</v>
      </c>
      <c r="F2177" s="148" t="s">
        <v>2028</v>
      </c>
      <c r="G2177" s="148" t="s">
        <v>73</v>
      </c>
      <c r="H2177" s="149"/>
      <c r="I2177" s="150"/>
      <c r="J2177" s="151"/>
      <c r="K2177" s="213">
        <v>13</v>
      </c>
      <c r="L2177" s="214">
        <v>365</v>
      </c>
      <c r="M2177" s="154" t="s">
        <v>2029</v>
      </c>
      <c r="N2177" s="119" t="s">
        <v>134</v>
      </c>
      <c r="O2177" s="120">
        <v>1</v>
      </c>
      <c r="P2177" s="155" t="s">
        <v>135</v>
      </c>
      <c r="Q2177" s="155">
        <v>0</v>
      </c>
      <c r="R2177" s="155">
        <v>0</v>
      </c>
      <c r="S2177" s="156">
        <v>0</v>
      </c>
      <c r="T2177" s="156">
        <v>0</v>
      </c>
      <c r="U2177" s="156">
        <v>0</v>
      </c>
      <c r="V2177" s="157" t="s">
        <v>1362</v>
      </c>
      <c r="W2177" s="158">
        <v>28</v>
      </c>
      <c r="X2177" s="159">
        <v>3</v>
      </c>
      <c r="Y2177" s="160">
        <v>3</v>
      </c>
      <c r="Z2177" s="161">
        <v>33.214999999999996</v>
      </c>
      <c r="AA2177" s="155">
        <v>0</v>
      </c>
      <c r="AB2177" s="162" t="s">
        <v>1679</v>
      </c>
      <c r="AC2177" s="163" t="s">
        <v>56</v>
      </c>
      <c r="AD2177" s="164" t="s">
        <v>56</v>
      </c>
      <c r="AE2177" s="163">
        <v>0</v>
      </c>
      <c r="AF2177" s="164">
        <v>0</v>
      </c>
      <c r="AG2177" s="165">
        <v>123559</v>
      </c>
      <c r="AH2177" s="166" t="s">
        <v>81</v>
      </c>
      <c r="AI2177" s="167"/>
      <c r="AJ2177" s="168"/>
      <c r="AK2177" s="169"/>
      <c r="AL2177" s="170"/>
      <c r="AM2177" s="171"/>
      <c r="AN2177" s="172"/>
      <c r="AO2177" s="173">
        <f t="shared" si="557"/>
        <v>0</v>
      </c>
      <c r="AP2177" s="174" t="s">
        <v>82</v>
      </c>
      <c r="AQ2177" s="175" t="str" cm="1">
        <f t="array" ref="AQ2177">_xlfn.IFS(OR($G2177="公衆街路灯A",$G2177="定額電灯"),$G2177&amp;AP2177,COUNTIF(G2177,"*従量電灯*"),G2177,1,"-")</f>
        <v>従量電灯</v>
      </c>
      <c r="AR2177" s="176" t="str" cm="1">
        <f t="array" ref="AR2177">_xlfn.IFS($AN2177=0,"-",OR($AH2177="対象外",$AH2177="-"),"-",OR($G2177="公衆街路灯A",$G2177="定額電灯"),_xlfn.XLOOKUP($AQ2177,削除禁止_電灯料金!$B:$B,削除禁止_電灯料金!$E:$E,0),1,"-")</f>
        <v>-</v>
      </c>
      <c r="AS2177" s="177" t="str" cm="1">
        <f t="array" ref="AS2177">_xlfn.IFS($AR2177="-","-",OR($G2177="公衆街路灯A",$G2177="定額電灯"),_xlfn.XLOOKUP(AQ2177,削除禁止_電灯料金!$B:$B,削除禁止_電灯料金!$D:$D,0),1,"-")</f>
        <v>-</v>
      </c>
      <c r="AT2177" s="176">
        <f>IFERROR(IF(OR($G2177="公衆街路灯A",$G2177="定額電灯"),"-",ROUND((_xlfn.XLOOKUP($AQ2177,削除禁止_電灯料金!$B:$B,削除禁止_電灯料金!$E:$E)*AM2177/1000*$K2177*$L2177/12),2)),"-")</f>
        <v>0</v>
      </c>
      <c r="AU2177" s="177">
        <f>IFERROR(IF(OR($G2177="公衆街路灯A",$G2177="定額電灯"),"-",ROUND((AM2177/1000*$K2177*$L2177/12)*_xlfn.XLOOKUP($A2177,削除禁止_電灯料金!K:K,削除禁止_電灯料金!M:M,"-"),2)),"-")</f>
        <v>0</v>
      </c>
      <c r="AV2177" s="178">
        <f>IFERROR(IF(OR($G2177="公衆街路灯A",$G2177="定額電灯"),ROUND((((AR2177+AS2177)*AN2177))*12*_xlfn.XLOOKUP($A2177,削除禁止_電灯料金!K:K,削除禁止_電灯料金!N:N),0),ROUND((AT2177+AU2177)*AN2177*12*_xlfn.XLOOKUP($A2177,削除禁止_電灯料金!K:K,削除禁止_電灯料金!N:N),0)),0)</f>
        <v>0</v>
      </c>
      <c r="AW2177" s="145"/>
    </row>
    <row r="2178" spans="1:49" ht="30" customHeight="1">
      <c r="A2178" s="1">
        <v>49</v>
      </c>
      <c r="B2178" s="319" t="s">
        <v>2017</v>
      </c>
      <c r="C2178" s="42"/>
      <c r="D2178" s="146" t="s">
        <v>2021</v>
      </c>
      <c r="E2178" s="147" t="s">
        <v>873</v>
      </c>
      <c r="F2178" s="148" t="s">
        <v>2030</v>
      </c>
      <c r="G2178" s="148" t="s">
        <v>73</v>
      </c>
      <c r="H2178" s="149"/>
      <c r="I2178" s="150"/>
      <c r="J2178" s="151"/>
      <c r="K2178" s="213">
        <v>13</v>
      </c>
      <c r="L2178" s="214">
        <v>365</v>
      </c>
      <c r="M2178" s="154" t="s">
        <v>2029</v>
      </c>
      <c r="N2178" s="119" t="s">
        <v>134</v>
      </c>
      <c r="O2178" s="120">
        <v>1</v>
      </c>
      <c r="P2178" s="155" t="s">
        <v>135</v>
      </c>
      <c r="Q2178" s="155">
        <v>0</v>
      </c>
      <c r="R2178" s="155">
        <v>0</v>
      </c>
      <c r="S2178" s="156">
        <v>0</v>
      </c>
      <c r="T2178" s="156">
        <v>0</v>
      </c>
      <c r="U2178" s="156">
        <v>0</v>
      </c>
      <c r="V2178" s="157" t="s">
        <v>1362</v>
      </c>
      <c r="W2178" s="158">
        <v>28</v>
      </c>
      <c r="X2178" s="159">
        <v>3</v>
      </c>
      <c r="Y2178" s="160">
        <v>3</v>
      </c>
      <c r="Z2178" s="161">
        <v>33.214999999999996</v>
      </c>
      <c r="AA2178" s="155">
        <v>0</v>
      </c>
      <c r="AB2178" s="162" t="s">
        <v>1679</v>
      </c>
      <c r="AC2178" s="163" t="s">
        <v>56</v>
      </c>
      <c r="AD2178" s="164" t="s">
        <v>56</v>
      </c>
      <c r="AE2178" s="163">
        <v>0</v>
      </c>
      <c r="AF2178" s="164">
        <v>0</v>
      </c>
      <c r="AG2178" s="165">
        <v>123559</v>
      </c>
      <c r="AH2178" s="166" t="s">
        <v>81</v>
      </c>
      <c r="AI2178" s="167"/>
      <c r="AJ2178" s="168"/>
      <c r="AK2178" s="169"/>
      <c r="AL2178" s="170"/>
      <c r="AM2178" s="171"/>
      <c r="AN2178" s="172"/>
      <c r="AO2178" s="173">
        <f t="shared" si="557"/>
        <v>0</v>
      </c>
      <c r="AP2178" s="174" t="s">
        <v>82</v>
      </c>
      <c r="AQ2178" s="175" t="str" cm="1">
        <f t="array" ref="AQ2178">_xlfn.IFS(OR($G2178="公衆街路灯A",$G2178="定額電灯"),$G2178&amp;AP2178,COUNTIF(G2178,"*従量電灯*"),G2178,1,"-")</f>
        <v>従量電灯</v>
      </c>
      <c r="AR2178" s="176" t="str" cm="1">
        <f t="array" ref="AR2178">_xlfn.IFS($AN2178=0,"-",OR($AH2178="対象外",$AH2178="-"),"-",OR($G2178="公衆街路灯A",$G2178="定額電灯"),_xlfn.XLOOKUP($AQ2178,削除禁止_電灯料金!$B:$B,削除禁止_電灯料金!$E:$E,0),1,"-")</f>
        <v>-</v>
      </c>
      <c r="AS2178" s="177" t="str" cm="1">
        <f t="array" ref="AS2178">_xlfn.IFS($AR2178="-","-",OR($G2178="公衆街路灯A",$G2178="定額電灯"),_xlfn.XLOOKUP(AQ2178,削除禁止_電灯料金!$B:$B,削除禁止_電灯料金!$D:$D,0),1,"-")</f>
        <v>-</v>
      </c>
      <c r="AT2178" s="176">
        <f>IFERROR(IF(OR($G2178="公衆街路灯A",$G2178="定額電灯"),"-",ROUND((_xlfn.XLOOKUP($AQ2178,削除禁止_電灯料金!$B:$B,削除禁止_電灯料金!$E:$E)*AM2178/1000*$K2178*$L2178/12),2)),"-")</f>
        <v>0</v>
      </c>
      <c r="AU2178" s="177">
        <f>IFERROR(IF(OR($G2178="公衆街路灯A",$G2178="定額電灯"),"-",ROUND((AM2178/1000*$K2178*$L2178/12)*_xlfn.XLOOKUP($A2178,削除禁止_電灯料金!K:K,削除禁止_電灯料金!M:M,"-"),2)),"-")</f>
        <v>0</v>
      </c>
      <c r="AV2178" s="178">
        <f>IFERROR(IF(OR($G2178="公衆街路灯A",$G2178="定額電灯"),ROUND((((AR2178+AS2178)*AN2178))*12*_xlfn.XLOOKUP($A2178,削除禁止_電灯料金!K:K,削除禁止_電灯料金!N:N),0),ROUND((AT2178+AU2178)*AN2178*12*_xlfn.XLOOKUP($A2178,削除禁止_電灯料金!K:K,削除禁止_電灯料金!N:N),0)),0)</f>
        <v>0</v>
      </c>
      <c r="AW2178" s="145"/>
    </row>
    <row r="2179" spans="1:49" ht="30" customHeight="1">
      <c r="A2179" s="1">
        <v>49</v>
      </c>
      <c r="B2179" s="319" t="s">
        <v>2017</v>
      </c>
      <c r="C2179" s="42"/>
      <c r="D2179" s="146" t="s">
        <v>1910</v>
      </c>
      <c r="E2179" s="147" t="s">
        <v>1911</v>
      </c>
      <c r="F2179" s="148" t="s">
        <v>1823</v>
      </c>
      <c r="G2179" s="148" t="s">
        <v>73</v>
      </c>
      <c r="H2179" s="149"/>
      <c r="I2179" s="150"/>
      <c r="J2179" s="151" t="s">
        <v>213</v>
      </c>
      <c r="K2179" s="213">
        <v>13</v>
      </c>
      <c r="L2179" s="214">
        <v>365</v>
      </c>
      <c r="M2179" s="154" t="s">
        <v>2031</v>
      </c>
      <c r="N2179" s="119" t="s">
        <v>215</v>
      </c>
      <c r="O2179" s="120">
        <v>1</v>
      </c>
      <c r="P2179" s="155" t="s">
        <v>1212</v>
      </c>
      <c r="Q2179" s="155">
        <v>0</v>
      </c>
      <c r="R2179" s="155">
        <v>0</v>
      </c>
      <c r="S2179" s="156">
        <v>0</v>
      </c>
      <c r="T2179" s="156">
        <v>0</v>
      </c>
      <c r="U2179" s="156" t="s">
        <v>2032</v>
      </c>
      <c r="V2179" s="157">
        <v>0</v>
      </c>
      <c r="W2179" s="158">
        <v>275</v>
      </c>
      <c r="X2179" s="159">
        <v>1</v>
      </c>
      <c r="Y2179" s="160">
        <v>1</v>
      </c>
      <c r="Z2179" s="161">
        <v>108.73958333333333</v>
      </c>
      <c r="AA2179" s="155">
        <v>0</v>
      </c>
      <c r="AB2179" s="162" t="s">
        <v>1679</v>
      </c>
      <c r="AC2179" s="163" t="s">
        <v>56</v>
      </c>
      <c r="AD2179" s="164" t="s">
        <v>56</v>
      </c>
      <c r="AE2179" s="163">
        <v>0</v>
      </c>
      <c r="AF2179" s="164">
        <v>0</v>
      </c>
      <c r="AG2179" s="165">
        <v>404512</v>
      </c>
      <c r="AH2179" s="166" t="s">
        <v>81</v>
      </c>
      <c r="AI2179" s="167"/>
      <c r="AJ2179" s="168"/>
      <c r="AK2179" s="169"/>
      <c r="AL2179" s="170"/>
      <c r="AM2179" s="171"/>
      <c r="AN2179" s="172"/>
      <c r="AO2179" s="173">
        <f t="shared" si="557"/>
        <v>0</v>
      </c>
      <c r="AP2179" s="174" t="s">
        <v>82</v>
      </c>
      <c r="AQ2179" s="175" t="str" cm="1">
        <f t="array" ref="AQ2179">_xlfn.IFS(OR($G2179="公衆街路灯A",$G2179="定額電灯"),$G2179&amp;AP2179,COUNTIF(G2179,"*従量電灯*"),G2179,1,"-")</f>
        <v>従量電灯</v>
      </c>
      <c r="AR2179" s="176" t="str" cm="1">
        <f t="array" ref="AR2179">_xlfn.IFS($AN2179=0,"-",OR($AH2179="対象外",$AH2179="-"),"-",OR($G2179="公衆街路灯A",$G2179="定額電灯"),_xlfn.XLOOKUP($AQ2179,削除禁止_電灯料金!$B:$B,削除禁止_電灯料金!$E:$E,0),1,"-")</f>
        <v>-</v>
      </c>
      <c r="AS2179" s="177" t="str" cm="1">
        <f t="array" ref="AS2179">_xlfn.IFS($AR2179="-","-",OR($G2179="公衆街路灯A",$G2179="定額電灯"),_xlfn.XLOOKUP(AQ2179,削除禁止_電灯料金!$B:$B,削除禁止_電灯料金!$D:$D,0),1,"-")</f>
        <v>-</v>
      </c>
      <c r="AT2179" s="176">
        <f>IFERROR(IF(OR($G2179="公衆街路灯A",$G2179="定額電灯"),"-",ROUND((_xlfn.XLOOKUP($AQ2179,削除禁止_電灯料金!$B:$B,削除禁止_電灯料金!$E:$E)*AM2179/1000*$K2179*$L2179/12),2)),"-")</f>
        <v>0</v>
      </c>
      <c r="AU2179" s="177">
        <f>IFERROR(IF(OR($G2179="公衆街路灯A",$G2179="定額電灯"),"-",ROUND((AM2179/1000*$K2179*$L2179/12)*_xlfn.XLOOKUP($A2179,削除禁止_電灯料金!K:K,削除禁止_電灯料金!M:M,"-"),2)),"-")</f>
        <v>0</v>
      </c>
      <c r="AV2179" s="178">
        <f>IFERROR(IF(OR($G2179="公衆街路灯A",$G2179="定額電灯"),ROUND((((AR2179+AS2179)*AN2179))*12*_xlfn.XLOOKUP($A2179,削除禁止_電灯料金!K:K,削除禁止_電灯料金!N:N),0),ROUND((AT2179+AU2179)*AN2179*12*_xlfn.XLOOKUP($A2179,削除禁止_電灯料金!K:K,削除禁止_電灯料金!N:N),0)),0)</f>
        <v>0</v>
      </c>
      <c r="AW2179" s="145"/>
    </row>
    <row r="2180" spans="1:49" ht="30" customHeight="1">
      <c r="A2180" s="1">
        <v>49</v>
      </c>
      <c r="B2180" s="319" t="s">
        <v>2017</v>
      </c>
      <c r="C2180" s="42"/>
      <c r="D2180" s="146" t="s">
        <v>1910</v>
      </c>
      <c r="E2180" s="147" t="s">
        <v>1911</v>
      </c>
      <c r="F2180" s="148" t="s">
        <v>2033</v>
      </c>
      <c r="G2180" s="148" t="s">
        <v>73</v>
      </c>
      <c r="H2180" s="149"/>
      <c r="I2180" s="150"/>
      <c r="J2180" s="151"/>
      <c r="K2180" s="213">
        <v>13</v>
      </c>
      <c r="L2180" s="214">
        <v>365</v>
      </c>
      <c r="M2180" s="154" t="s">
        <v>1597</v>
      </c>
      <c r="N2180" s="119" t="s">
        <v>615</v>
      </c>
      <c r="O2180" s="120">
        <v>1</v>
      </c>
      <c r="P2180" s="155" t="s">
        <v>2034</v>
      </c>
      <c r="Q2180" s="155">
        <v>0</v>
      </c>
      <c r="R2180" s="155">
        <v>0</v>
      </c>
      <c r="S2180" s="156">
        <v>0</v>
      </c>
      <c r="T2180" s="156" t="s">
        <v>2035</v>
      </c>
      <c r="U2180" s="156" t="s">
        <v>442</v>
      </c>
      <c r="V2180" s="157">
        <v>0</v>
      </c>
      <c r="W2180" s="158">
        <v>275</v>
      </c>
      <c r="X2180" s="159">
        <v>1</v>
      </c>
      <c r="Y2180" s="160">
        <v>1</v>
      </c>
      <c r="Z2180" s="161">
        <v>108.73958333333333</v>
      </c>
      <c r="AA2180" s="155">
        <v>0</v>
      </c>
      <c r="AB2180" s="162" t="s">
        <v>1679</v>
      </c>
      <c r="AC2180" s="163" t="s">
        <v>56</v>
      </c>
      <c r="AD2180" s="164" t="s">
        <v>56</v>
      </c>
      <c r="AE2180" s="163">
        <v>0</v>
      </c>
      <c r="AF2180" s="164">
        <v>0</v>
      </c>
      <c r="AG2180" s="165">
        <v>404512</v>
      </c>
      <c r="AH2180" s="166" t="s">
        <v>81</v>
      </c>
      <c r="AI2180" s="167"/>
      <c r="AJ2180" s="168"/>
      <c r="AK2180" s="169"/>
      <c r="AL2180" s="170"/>
      <c r="AM2180" s="171"/>
      <c r="AN2180" s="172"/>
      <c r="AO2180" s="173">
        <f t="shared" si="557"/>
        <v>0</v>
      </c>
      <c r="AP2180" s="174" t="s">
        <v>82</v>
      </c>
      <c r="AQ2180" s="175" t="str" cm="1">
        <f t="array" ref="AQ2180">_xlfn.IFS(OR($G2180="公衆街路灯A",$G2180="定額電灯"),$G2180&amp;AP2180,COUNTIF(G2180,"*従量電灯*"),G2180,1,"-")</f>
        <v>従量電灯</v>
      </c>
      <c r="AR2180" s="176" t="str" cm="1">
        <f t="array" ref="AR2180">_xlfn.IFS($AN2180=0,"-",OR($AH2180="対象外",$AH2180="-"),"-",OR($G2180="公衆街路灯A",$G2180="定額電灯"),_xlfn.XLOOKUP($AQ2180,削除禁止_電灯料金!$B:$B,削除禁止_電灯料金!$E:$E,0),1,"-")</f>
        <v>-</v>
      </c>
      <c r="AS2180" s="177" t="str" cm="1">
        <f t="array" ref="AS2180">_xlfn.IFS($AR2180="-","-",OR($G2180="公衆街路灯A",$G2180="定額電灯"),_xlfn.XLOOKUP(AQ2180,削除禁止_電灯料金!$B:$B,削除禁止_電灯料金!$D:$D,0),1,"-")</f>
        <v>-</v>
      </c>
      <c r="AT2180" s="176">
        <f>IFERROR(IF(OR($G2180="公衆街路灯A",$G2180="定額電灯"),"-",ROUND((_xlfn.XLOOKUP($AQ2180,削除禁止_電灯料金!$B:$B,削除禁止_電灯料金!$E:$E)*AM2180/1000*$K2180*$L2180/12),2)),"-")</f>
        <v>0</v>
      </c>
      <c r="AU2180" s="177">
        <f>IFERROR(IF(OR($G2180="公衆街路灯A",$G2180="定額電灯"),"-",ROUND((AM2180/1000*$K2180*$L2180/12)*_xlfn.XLOOKUP($A2180,削除禁止_電灯料金!K:K,削除禁止_電灯料金!M:M,"-"),2)),"-")</f>
        <v>0</v>
      </c>
      <c r="AV2180" s="178">
        <f>IFERROR(IF(OR($G2180="公衆街路灯A",$G2180="定額電灯"),ROUND((((AR2180+AS2180)*AN2180))*12*_xlfn.XLOOKUP($A2180,削除禁止_電灯料金!K:K,削除禁止_電灯料金!N:N),0),ROUND((AT2180+AU2180)*AN2180*12*_xlfn.XLOOKUP($A2180,削除禁止_電灯料金!K:K,削除禁止_電灯料金!N:N),0)),0)</f>
        <v>0</v>
      </c>
      <c r="AW2180" s="145"/>
    </row>
    <row r="2181" spans="1:49" ht="78" customHeight="1">
      <c r="A2181" s="1">
        <v>49</v>
      </c>
      <c r="B2181" s="319" t="s">
        <v>2017</v>
      </c>
      <c r="C2181" s="42"/>
      <c r="D2181" s="146"/>
      <c r="E2181" s="147"/>
      <c r="F2181" s="148"/>
      <c r="G2181" s="148"/>
      <c r="H2181" s="149"/>
      <c r="I2181" s="150"/>
      <c r="J2181" s="151"/>
      <c r="K2181" s="213"/>
      <c r="L2181" s="214"/>
      <c r="M2181" s="154" t="s">
        <v>82</v>
      </c>
      <c r="N2181" s="119">
        <v>0</v>
      </c>
      <c r="O2181" s="120">
        <v>0</v>
      </c>
      <c r="P2181" s="155" t="s">
        <v>56</v>
      </c>
      <c r="Q2181" s="155">
        <v>0</v>
      </c>
      <c r="R2181" s="155">
        <v>0</v>
      </c>
      <c r="S2181" s="156">
        <v>0</v>
      </c>
      <c r="T2181" s="156">
        <v>0</v>
      </c>
      <c r="U2181" s="156">
        <v>0</v>
      </c>
      <c r="V2181" s="157">
        <v>0</v>
      </c>
      <c r="W2181" s="158">
        <v>0</v>
      </c>
      <c r="X2181" s="159"/>
      <c r="Y2181" s="160">
        <v>0</v>
      </c>
      <c r="Z2181" s="161">
        <v>0</v>
      </c>
      <c r="AA2181" s="155">
        <v>0</v>
      </c>
      <c r="AB2181" s="162" t="s">
        <v>56</v>
      </c>
      <c r="AC2181" s="163" t="s">
        <v>56</v>
      </c>
      <c r="AD2181" s="164" t="s">
        <v>56</v>
      </c>
      <c r="AE2181" s="163" t="s">
        <v>56</v>
      </c>
      <c r="AF2181" s="164" t="s">
        <v>56</v>
      </c>
      <c r="AG2181" s="165">
        <v>0</v>
      </c>
      <c r="AH2181" s="166" t="s">
        <v>56</v>
      </c>
      <c r="AI2181" s="167"/>
      <c r="AJ2181" s="168"/>
      <c r="AK2181" s="169"/>
      <c r="AL2181" s="170"/>
      <c r="AM2181" s="171"/>
      <c r="AN2181" s="172"/>
      <c r="AO2181" s="173">
        <f t="shared" si="557"/>
        <v>0</v>
      </c>
      <c r="AP2181" s="174" t="s">
        <v>82</v>
      </c>
      <c r="AQ2181" s="175" t="str" cm="1">
        <f t="array" ref="AQ2181">_xlfn.IFS(OR($G2181="公衆街路灯A",$G2181="定額電灯"),$G2181&amp;AP2181,COUNTIF(G2181,"*従量電灯*"),G2181,1,"-")</f>
        <v>-</v>
      </c>
      <c r="AR2181" s="176" t="str" cm="1">
        <f t="array" ref="AR2181">_xlfn.IFS($AN2181=0,"-",OR($AH2181="対象外",$AH2181="-"),"-",OR($G2181="公衆街路灯A",$G2181="定額電灯"),_xlfn.XLOOKUP($AQ2181,削除禁止_電灯料金!$B:$B,削除禁止_電灯料金!$E:$E,0),1,"-")</f>
        <v>-</v>
      </c>
      <c r="AS2181" s="177" t="str" cm="1">
        <f t="array" ref="AS2181">_xlfn.IFS($AR2181="-","-",OR($G2181="公衆街路灯A",$G2181="定額電灯"),_xlfn.XLOOKUP(AQ2181,削除禁止_電灯料金!$B:$B,削除禁止_電灯料金!$D:$D,0),1,"-")</f>
        <v>-</v>
      </c>
      <c r="AT2181" s="176" t="str">
        <f>IFERROR(IF(OR($G2181="公衆街路灯A",$G2181="定額電灯"),"-",ROUND((_xlfn.XLOOKUP($AQ2181,削除禁止_電灯料金!$B:$B,削除禁止_電灯料金!$E:$E)*AM2181/1000*$K2181*$L2181/12),2)),"-")</f>
        <v>-</v>
      </c>
      <c r="AU2181" s="177">
        <f>IFERROR(IF(OR($G2181="公衆街路灯A",$G2181="定額電灯"),"-",ROUND((AM2181/1000*$K2181*$L2181/12)*_xlfn.XLOOKUP($A2181,削除禁止_電灯料金!K:K,削除禁止_電灯料金!M:M,"-"),2)),"-")</f>
        <v>0</v>
      </c>
      <c r="AV2181" s="178">
        <f>IFERROR(IF(OR($G2181="公衆街路灯A",$G2181="定額電灯"),ROUND((((AR2181+AS2181)*AN2181))*12*_xlfn.XLOOKUP($A2181,削除禁止_電灯料金!K:K,削除禁止_電灯料金!N:N),0),ROUND((AT2181+AU2181)*AN2181*12*_xlfn.XLOOKUP($A2181,削除禁止_電灯料金!K:K,削除禁止_電灯料金!N:N),0)),0)</f>
        <v>0</v>
      </c>
      <c r="AW2181" s="145"/>
    </row>
    <row r="2182" spans="1:49" ht="30" customHeight="1">
      <c r="A2182" s="1">
        <v>49</v>
      </c>
      <c r="B2182" s="319" t="s">
        <v>2017</v>
      </c>
      <c r="C2182" s="42"/>
      <c r="D2182" s="146"/>
      <c r="E2182" s="147" t="s">
        <v>219</v>
      </c>
      <c r="F2182" s="148" t="s">
        <v>219</v>
      </c>
      <c r="G2182" s="148"/>
      <c r="H2182" s="149"/>
      <c r="I2182" s="150"/>
      <c r="J2182" s="151"/>
      <c r="K2182" s="213"/>
      <c r="L2182" s="214"/>
      <c r="M2182" s="179" t="s">
        <v>82</v>
      </c>
      <c r="N2182" s="119">
        <v>0</v>
      </c>
      <c r="O2182" s="120">
        <v>0</v>
      </c>
      <c r="P2182" s="155" t="s">
        <v>56</v>
      </c>
      <c r="Q2182" s="155">
        <v>0</v>
      </c>
      <c r="R2182" s="155">
        <v>0</v>
      </c>
      <c r="S2182" s="156">
        <v>0</v>
      </c>
      <c r="T2182" s="156">
        <v>0</v>
      </c>
      <c r="U2182" s="156">
        <v>0</v>
      </c>
      <c r="V2182" s="157">
        <v>0</v>
      </c>
      <c r="W2182" s="158">
        <v>0</v>
      </c>
      <c r="X2182" s="159"/>
      <c r="Y2182" s="160">
        <v>0</v>
      </c>
      <c r="Z2182" s="161">
        <v>0</v>
      </c>
      <c r="AA2182" s="155">
        <v>0</v>
      </c>
      <c r="AB2182" s="162" t="s">
        <v>56</v>
      </c>
      <c r="AC2182" s="163" t="s">
        <v>56</v>
      </c>
      <c r="AD2182" s="164" t="s">
        <v>56</v>
      </c>
      <c r="AE2182" s="163" t="s">
        <v>56</v>
      </c>
      <c r="AF2182" s="164" t="s">
        <v>56</v>
      </c>
      <c r="AG2182" s="165">
        <v>0</v>
      </c>
      <c r="AH2182" s="166" t="s">
        <v>56</v>
      </c>
      <c r="AI2182" s="167"/>
      <c r="AJ2182" s="168"/>
      <c r="AK2182" s="169"/>
      <c r="AL2182" s="170"/>
      <c r="AM2182" s="171"/>
      <c r="AN2182" s="172"/>
      <c r="AO2182" s="173">
        <f t="shared" si="557"/>
        <v>0</v>
      </c>
      <c r="AP2182" s="174" t="s">
        <v>82</v>
      </c>
      <c r="AQ2182" s="175" t="str" cm="1">
        <f t="array" ref="AQ2182">_xlfn.IFS(OR($G2182="公衆街路灯A",$G2182="定額電灯"),$G2182&amp;AP2182,COUNTIF(G2182,"*従量電灯*"),G2182,1,"-")</f>
        <v>-</v>
      </c>
      <c r="AR2182" s="176" t="str" cm="1">
        <f t="array" ref="AR2182">_xlfn.IFS($AN2182=0,"-",OR($AH2182="対象外",$AH2182="-"),"-",OR($G2182="公衆街路灯A",$G2182="定額電灯"),_xlfn.XLOOKUP($AQ2182,削除禁止_電灯料金!$B:$B,削除禁止_電灯料金!$E:$E,0),1,"-")</f>
        <v>-</v>
      </c>
      <c r="AS2182" s="177" t="str" cm="1">
        <f t="array" ref="AS2182">_xlfn.IFS($AR2182="-","-",OR($G2182="公衆街路灯A",$G2182="定額電灯"),_xlfn.XLOOKUP(AQ2182,削除禁止_電灯料金!$B:$B,削除禁止_電灯料金!$D:$D,0),1,"-")</f>
        <v>-</v>
      </c>
      <c r="AT2182" s="176" t="str">
        <f>IFERROR(IF(OR($G2182="公衆街路灯A",$G2182="定額電灯"),"-",ROUND((_xlfn.XLOOKUP($AQ2182,削除禁止_電灯料金!$B:$B,削除禁止_電灯料金!$E:$E)*AM2182/1000*$K2182*$L2182/12),2)),"-")</f>
        <v>-</v>
      </c>
      <c r="AU2182" s="177">
        <f>IFERROR(IF(OR($G2182="公衆街路灯A",$G2182="定額電灯"),"-",ROUND((AM2182/1000*$K2182*$L2182/12)*_xlfn.XLOOKUP($A2182,削除禁止_電灯料金!K:K,削除禁止_電灯料金!M:M,"-"),2)),"-")</f>
        <v>0</v>
      </c>
      <c r="AV2182" s="178">
        <f>IFERROR(IF(OR($G2182="公衆街路灯A",$G2182="定額電灯"),ROUND((((AR2182+AS2182)*AN2182))*12*_xlfn.XLOOKUP($A2182,削除禁止_電灯料金!K:K,削除禁止_電灯料金!N:N),0),ROUND((AT2182+AU2182)*AN2182*12*_xlfn.XLOOKUP($A2182,削除禁止_電灯料金!K:K,削除禁止_電灯料金!N:N),0)),0)</f>
        <v>0</v>
      </c>
      <c r="AW2182" s="145"/>
    </row>
    <row r="2183" spans="1:49" ht="30" customHeight="1" thickBot="1">
      <c r="A2183" s="1">
        <v>49</v>
      </c>
      <c r="B2183" s="319" t="s">
        <v>2017</v>
      </c>
      <c r="C2183" s="42"/>
      <c r="D2183" s="215"/>
      <c r="E2183" s="216" t="s">
        <v>219</v>
      </c>
      <c r="F2183" s="217" t="s">
        <v>219</v>
      </c>
      <c r="G2183" s="216"/>
      <c r="H2183" s="216"/>
      <c r="I2183" s="218"/>
      <c r="J2183" s="219"/>
      <c r="K2183" s="220"/>
      <c r="L2183" s="221"/>
      <c r="M2183" s="222" t="s">
        <v>82</v>
      </c>
      <c r="N2183" s="223">
        <v>0</v>
      </c>
      <c r="O2183" s="224">
        <v>0</v>
      </c>
      <c r="P2183" s="225" t="s">
        <v>56</v>
      </c>
      <c r="Q2183" s="225">
        <v>0</v>
      </c>
      <c r="R2183" s="225">
        <v>0</v>
      </c>
      <c r="S2183" s="226">
        <v>0</v>
      </c>
      <c r="T2183" s="226">
        <v>0</v>
      </c>
      <c r="U2183" s="226">
        <v>0</v>
      </c>
      <c r="V2183" s="227">
        <v>0</v>
      </c>
      <c r="W2183" s="228">
        <v>0</v>
      </c>
      <c r="X2183" s="229"/>
      <c r="Y2183" s="410">
        <v>0</v>
      </c>
      <c r="Z2183" s="230">
        <v>0</v>
      </c>
      <c r="AA2183" s="225">
        <v>0</v>
      </c>
      <c r="AB2183" s="231" t="s">
        <v>56</v>
      </c>
      <c r="AC2183" s="232" t="s">
        <v>56</v>
      </c>
      <c r="AD2183" s="411" t="s">
        <v>56</v>
      </c>
      <c r="AE2183" s="232" t="s">
        <v>56</v>
      </c>
      <c r="AF2183" s="411" t="s">
        <v>56</v>
      </c>
      <c r="AG2183" s="412">
        <v>0</v>
      </c>
      <c r="AH2183" s="413" t="s">
        <v>56</v>
      </c>
      <c r="AI2183" s="236"/>
      <c r="AJ2183" s="237"/>
      <c r="AK2183" s="238"/>
      <c r="AL2183" s="239"/>
      <c r="AM2183" s="240"/>
      <c r="AN2183" s="241"/>
      <c r="AO2183" s="242">
        <f t="shared" si="557"/>
        <v>0</v>
      </c>
      <c r="AP2183" s="243" t="s">
        <v>82</v>
      </c>
      <c r="AQ2183" s="414" t="str" cm="1">
        <f t="array" ref="AQ2183">_xlfn.IFS(OR($G2183="公衆街路灯A",$G2183="定額電灯"),$G2183&amp;AP2183,COUNTIF(G2183,"*従量電灯*"),G2183,1,"-")</f>
        <v>-</v>
      </c>
      <c r="AR2183" s="415" t="str" cm="1">
        <f t="array" ref="AR2183">_xlfn.IFS($AN2183=0,"-",OR($AH2183="対象外",$AH2183="-"),"-",OR($G2183="公衆街路灯A",$G2183="定額電灯"),_xlfn.XLOOKUP($AQ2183,削除禁止_電灯料金!$B:$B,削除禁止_電灯料金!$E:$E,0),1,"-")</f>
        <v>-</v>
      </c>
      <c r="AS2183" s="416" t="str" cm="1">
        <f t="array" ref="AS2183">_xlfn.IFS($AR2183="-","-",OR($G2183="公衆街路灯A",$G2183="定額電灯"),_xlfn.XLOOKUP(AQ2183,削除禁止_電灯料金!$B:$B,削除禁止_電灯料金!$D:$D,0),1,"-")</f>
        <v>-</v>
      </c>
      <c r="AT2183" s="415" t="str">
        <f>IFERROR(IF(OR($G2183="公衆街路灯A",$G2183="定額電灯"),"-",ROUND((_xlfn.XLOOKUP($AQ2183,削除禁止_電灯料金!$B:$B,削除禁止_電灯料金!$E:$E)*AM2183/1000*$K2183*$L2183/12),2)),"-")</f>
        <v>-</v>
      </c>
      <c r="AU2183" s="416">
        <f>IFERROR(IF(OR($G2183="公衆街路灯A",$G2183="定額電灯"),"-",ROUND((AM2183/1000*$K2183*$L2183/12)*_xlfn.XLOOKUP($A2183,削除禁止_電灯料金!K:K,削除禁止_電灯料金!M:M,"-"),2)),"-")</f>
        <v>0</v>
      </c>
      <c r="AV2183" s="417">
        <f>IFERROR(IF(OR($G2183="公衆街路灯A",$G2183="定額電灯"),ROUND((((AR2183+AS2183)*AN2183))*12*_xlfn.XLOOKUP($A2183,削除禁止_電灯料金!K:K,削除禁止_電灯料金!N:N),0),ROUND((AT2183+AU2183)*AN2183*12*_xlfn.XLOOKUP($A2183,削除禁止_電灯料金!K:K,削除禁止_電灯料金!N:N),0)),0)</f>
        <v>0</v>
      </c>
      <c r="AW2183" s="145"/>
    </row>
    <row r="2184" spans="1:49" ht="30" customHeight="1">
      <c r="A2184" s="1"/>
      <c r="B2184" s="41"/>
      <c r="C2184" s="248"/>
    </row>
    <row r="2185" spans="1:49" ht="30" customHeight="1">
      <c r="A2185" s="1">
        <v>50</v>
      </c>
      <c r="B2185" s="319" t="s">
        <v>2036</v>
      </c>
      <c r="C2185" s="42"/>
      <c r="D2185" s="4" t="s">
        <v>2037</v>
      </c>
      <c r="E2185" s="43"/>
      <c r="F2185" s="44"/>
      <c r="G2185" s="44"/>
      <c r="H2185" s="45"/>
      <c r="I2185" s="43"/>
      <c r="J2185" s="43"/>
      <c r="K2185" s="43"/>
      <c r="L2185" s="43"/>
      <c r="M2185" s="43"/>
      <c r="N2185" s="46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2"/>
      <c r="AE2185" s="42"/>
      <c r="AF2185" s="42"/>
      <c r="AG2185" s="42"/>
      <c r="AH2185" s="47"/>
      <c r="AI2185" s="48"/>
      <c r="AJ2185" s="48"/>
      <c r="AK2185" s="47"/>
      <c r="AL2185" s="49"/>
      <c r="AM2185" s="47"/>
      <c r="AN2185" s="47"/>
      <c r="AO2185" s="47"/>
      <c r="AP2185" s="47"/>
      <c r="AQ2185" s="49"/>
      <c r="AR2185" s="47"/>
      <c r="AS2185" s="47"/>
      <c r="AT2185" s="47"/>
      <c r="AU2185" s="47"/>
      <c r="AV2185" s="47"/>
      <c r="AW2185" s="47"/>
    </row>
    <row r="2186" spans="1:49" ht="30" customHeight="1">
      <c r="A2186" s="1">
        <v>50</v>
      </c>
      <c r="B2186" s="319" t="s">
        <v>2036</v>
      </c>
      <c r="C2186" s="42"/>
      <c r="D2186" s="43"/>
      <c r="E2186" s="43"/>
      <c r="F2186" s="44"/>
      <c r="G2186" s="44"/>
      <c r="H2186" s="45"/>
      <c r="I2186" s="43"/>
      <c r="J2186" s="43"/>
      <c r="K2186" s="43"/>
      <c r="L2186" s="43"/>
      <c r="M2186" s="43"/>
      <c r="N2186" s="46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2"/>
      <c r="AE2186" s="42"/>
      <c r="AF2186" s="42"/>
      <c r="AG2186" s="42"/>
      <c r="AH2186" s="47"/>
      <c r="AI2186" s="50"/>
      <c r="AJ2186" s="48"/>
      <c r="AK2186" s="47"/>
      <c r="AL2186" s="49"/>
      <c r="AM2186" s="47"/>
      <c r="AN2186" s="47"/>
      <c r="AO2186" s="51"/>
      <c r="AP2186" s="47"/>
      <c r="AQ2186" s="49"/>
      <c r="AR2186" s="51"/>
      <c r="AS2186" s="51"/>
      <c r="AT2186" s="51"/>
      <c r="AU2186" s="51"/>
      <c r="AV2186" s="47"/>
      <c r="AW2186" s="47"/>
    </row>
    <row r="2187" spans="1:49" ht="30" customHeight="1">
      <c r="A2187" s="1">
        <v>50</v>
      </c>
      <c r="B2187" s="319" t="s">
        <v>2036</v>
      </c>
      <c r="C2187" s="42"/>
      <c r="D2187" s="52" t="s">
        <v>47</v>
      </c>
      <c r="E2187" s="52"/>
      <c r="F2187" s="53">
        <v>10</v>
      </c>
      <c r="G2187" s="44"/>
      <c r="H2187" s="45"/>
      <c r="I2187" s="54"/>
      <c r="J2187" s="54"/>
      <c r="K2187" s="55"/>
      <c r="L2187" s="46"/>
      <c r="M2187" s="46"/>
      <c r="N2187" s="56"/>
      <c r="O2187" s="56"/>
      <c r="P2187" s="56"/>
      <c r="Q2187" s="56"/>
      <c r="R2187" s="56"/>
      <c r="S2187" s="56"/>
      <c r="T2187" s="56"/>
      <c r="U2187" s="56"/>
      <c r="V2187" s="56"/>
      <c r="W2187" s="56"/>
      <c r="X2187" s="56"/>
      <c r="Y2187" s="56"/>
      <c r="Z2187" s="56"/>
      <c r="AA2187" s="56"/>
      <c r="AB2187" s="56"/>
      <c r="AC2187" s="56"/>
      <c r="AD2187" s="56"/>
      <c r="AE2187" s="56"/>
      <c r="AF2187" s="56"/>
      <c r="AG2187" s="56"/>
      <c r="AH2187" s="47"/>
      <c r="AI2187" s="50"/>
      <c r="AJ2187" s="48"/>
      <c r="AK2187" s="47"/>
      <c r="AL2187" s="49"/>
      <c r="AM2187" s="47"/>
      <c r="AN2187" s="47"/>
      <c r="AO2187" s="47"/>
      <c r="AP2187" s="47"/>
      <c r="AQ2187" s="49"/>
      <c r="AR2187" s="47"/>
      <c r="AS2187" s="47"/>
      <c r="AT2187" s="47"/>
      <c r="AU2187" s="47"/>
      <c r="AV2187" s="47"/>
      <c r="AW2187" s="47"/>
    </row>
    <row r="2188" spans="1:49" ht="30" customHeight="1" thickBot="1">
      <c r="A2188" s="1">
        <v>50</v>
      </c>
      <c r="B2188" s="319" t="s">
        <v>2036</v>
      </c>
      <c r="C2188" s="42"/>
      <c r="D2188" s="57" t="s">
        <v>48</v>
      </c>
      <c r="E2188" s="57"/>
      <c r="F2188" s="58">
        <v>10</v>
      </c>
      <c r="G2188" s="44"/>
      <c r="H2188" s="45"/>
      <c r="I2188" s="54"/>
      <c r="J2188" s="54"/>
      <c r="K2188" s="55"/>
      <c r="L2188" s="46"/>
      <c r="M2188" s="46"/>
      <c r="N2188" s="56"/>
      <c r="O2188" s="56"/>
      <c r="P2188" s="56"/>
      <c r="Q2188" s="56"/>
      <c r="R2188" s="56"/>
      <c r="S2188" s="56"/>
      <c r="T2188" s="56"/>
      <c r="U2188" s="56"/>
      <c r="V2188" s="56"/>
      <c r="W2188" s="56"/>
      <c r="X2188" s="56"/>
      <c r="Y2188" s="56"/>
      <c r="Z2188" s="56"/>
      <c r="AA2188" s="56"/>
      <c r="AB2188" s="56"/>
      <c r="AC2188" s="56"/>
      <c r="AD2188" s="56"/>
      <c r="AE2188" s="56"/>
      <c r="AF2188" s="56"/>
      <c r="AG2188" s="56"/>
      <c r="AH2188" s="47"/>
      <c r="AI2188" s="50"/>
      <c r="AJ2188" s="48"/>
      <c r="AK2188" s="47"/>
      <c r="AL2188" s="49"/>
      <c r="AM2188" s="47"/>
      <c r="AN2188" s="47"/>
      <c r="AO2188" s="47"/>
      <c r="AP2188" s="47"/>
      <c r="AQ2188" s="49"/>
      <c r="AR2188" s="47"/>
      <c r="AS2188" s="47"/>
      <c r="AT2188" s="47"/>
      <c r="AU2188" s="47"/>
      <c r="AV2188" s="47"/>
      <c r="AW2188" s="47"/>
    </row>
    <row r="2189" spans="1:49" ht="30" customHeight="1" thickBot="1">
      <c r="A2189" s="1">
        <v>50</v>
      </c>
      <c r="B2189" s="319" t="s">
        <v>2036</v>
      </c>
      <c r="C2189" s="42"/>
      <c r="D2189" s="59" t="s">
        <v>49</v>
      </c>
      <c r="E2189" s="59"/>
      <c r="F2189" s="60">
        <v>30</v>
      </c>
      <c r="G2189" s="44"/>
      <c r="H2189" s="45"/>
      <c r="I2189" s="61"/>
      <c r="J2189" s="61"/>
      <c r="K2189" s="42"/>
      <c r="L2189" s="42"/>
      <c r="M2189" s="42"/>
      <c r="N2189" s="56"/>
      <c r="O2189" s="56"/>
      <c r="P2189" s="56"/>
      <c r="Q2189" s="56"/>
      <c r="R2189" s="56"/>
      <c r="S2189" s="56"/>
      <c r="T2189" s="56"/>
      <c r="U2189" s="56"/>
      <c r="V2189" s="56"/>
      <c r="W2189" s="56"/>
      <c r="X2189" s="56"/>
      <c r="Y2189" s="56"/>
      <c r="Z2189" s="56"/>
      <c r="AA2189" s="56"/>
      <c r="AB2189" s="56"/>
      <c r="AC2189" s="62"/>
      <c r="AD2189" s="62"/>
      <c r="AE2189" s="63"/>
      <c r="AF2189" s="42"/>
      <c r="AG2189" s="56"/>
      <c r="AH2189" s="47"/>
      <c r="AI2189" s="64" t="s">
        <v>50</v>
      </c>
      <c r="AJ2189" s="48"/>
      <c r="AK2189" s="47"/>
      <c r="AL2189" s="49"/>
      <c r="AM2189" s="47"/>
      <c r="AN2189" s="47"/>
      <c r="AO2189" s="47"/>
      <c r="AP2189" s="47"/>
      <c r="AQ2189" s="49"/>
      <c r="AR2189" s="47"/>
      <c r="AS2189" s="47"/>
      <c r="AT2189" s="47"/>
      <c r="AU2189" s="47"/>
      <c r="AV2189" s="47"/>
      <c r="AW2189" s="65"/>
    </row>
    <row r="2190" spans="1:49" ht="30" customHeight="1" thickBot="1">
      <c r="A2190" s="1">
        <v>50</v>
      </c>
      <c r="B2190" s="319" t="s">
        <v>2036</v>
      </c>
      <c r="C2190" s="42"/>
      <c r="D2190" s="66" t="s">
        <v>51</v>
      </c>
      <c r="E2190" s="66"/>
      <c r="F2190" s="67">
        <v>0.41499999999999998</v>
      </c>
      <c r="G2190" s="44"/>
      <c r="H2190" s="45"/>
      <c r="I2190" s="68"/>
      <c r="J2190" s="68"/>
      <c r="K2190" s="42"/>
      <c r="L2190" s="42"/>
      <c r="M2190" s="42"/>
      <c r="N2190" s="56"/>
      <c r="O2190" s="56"/>
      <c r="P2190" s="56"/>
      <c r="Q2190" s="56"/>
      <c r="R2190" s="56"/>
      <c r="S2190" s="56"/>
      <c r="T2190" s="56"/>
      <c r="U2190" s="56"/>
      <c r="V2190" s="56"/>
      <c r="W2190" s="56"/>
      <c r="X2190" s="56"/>
      <c r="Y2190" s="56"/>
      <c r="Z2190" s="56"/>
      <c r="AA2190" s="56"/>
      <c r="AB2190" s="56"/>
      <c r="AC2190" s="62" t="s">
        <v>52</v>
      </c>
      <c r="AD2190" s="69"/>
      <c r="AE2190" s="70" t="s">
        <v>53</v>
      </c>
      <c r="AF2190" s="69"/>
      <c r="AG2190" s="56"/>
      <c r="AH2190" s="47"/>
      <c r="AI2190" s="48"/>
      <c r="AJ2190" s="48"/>
      <c r="AK2190" s="47"/>
      <c r="AL2190" s="49"/>
      <c r="AM2190" s="47"/>
      <c r="AN2190" s="47"/>
      <c r="AO2190" s="47"/>
      <c r="AP2190" s="47"/>
      <c r="AQ2190" s="49"/>
      <c r="AR2190" s="47" t="s">
        <v>52</v>
      </c>
      <c r="AS2190" s="47"/>
      <c r="AT2190" s="47" t="s">
        <v>53</v>
      </c>
      <c r="AU2190" s="47"/>
      <c r="AV2190" s="47"/>
      <c r="AW2190" s="65"/>
    </row>
    <row r="2191" spans="1:49" ht="30" customHeight="1" thickBot="1">
      <c r="A2191" s="1">
        <v>50</v>
      </c>
      <c r="B2191" s="319" t="s">
        <v>2036</v>
      </c>
      <c r="C2191" s="42"/>
      <c r="D2191" s="71" t="s">
        <v>54</v>
      </c>
      <c r="E2191" s="45"/>
      <c r="F2191" s="45"/>
      <c r="G2191" s="45"/>
      <c r="H2191" s="45"/>
      <c r="I2191" s="45"/>
      <c r="J2191" s="45"/>
      <c r="K2191" s="72"/>
      <c r="L2191" s="72"/>
      <c r="M2191" s="73" t="s">
        <v>55</v>
      </c>
      <c r="N2191" s="74"/>
      <c r="O2191" s="74"/>
      <c r="P2191" s="74"/>
      <c r="Q2191" s="74"/>
      <c r="R2191" s="74"/>
      <c r="S2191" s="74"/>
      <c r="T2191" s="74"/>
      <c r="U2191" s="74"/>
      <c r="V2191" s="74"/>
      <c r="W2191" s="74"/>
      <c r="X2191" s="74"/>
      <c r="Y2191" s="74"/>
      <c r="Z2191" s="74"/>
      <c r="AA2191" s="74"/>
      <c r="AB2191" s="74"/>
      <c r="AC2191" s="75" t="s">
        <v>1</v>
      </c>
      <c r="AD2191" s="76"/>
      <c r="AE2191" s="76" t="s">
        <v>2</v>
      </c>
      <c r="AF2191" s="76"/>
      <c r="AG2191" s="77" t="s">
        <v>56</v>
      </c>
      <c r="AH2191" s="78" t="s">
        <v>57</v>
      </c>
      <c r="AI2191" s="79"/>
      <c r="AJ2191" s="79"/>
      <c r="AK2191" s="80"/>
      <c r="AL2191" s="15"/>
      <c r="AM2191" s="80"/>
      <c r="AN2191" s="80"/>
      <c r="AO2191" s="80"/>
      <c r="AP2191" s="80"/>
      <c r="AQ2191" s="15"/>
      <c r="AR2191" s="78" t="s">
        <v>1</v>
      </c>
      <c r="AS2191" s="81"/>
      <c r="AT2191" s="78" t="s">
        <v>2</v>
      </c>
      <c r="AU2191" s="81"/>
      <c r="AV2191" s="82" t="s">
        <v>56</v>
      </c>
      <c r="AW2191" s="83"/>
    </row>
    <row r="2192" spans="1:49" ht="42" customHeight="1">
      <c r="A2192" s="1">
        <v>50</v>
      </c>
      <c r="B2192" s="319" t="s">
        <v>2036</v>
      </c>
      <c r="C2192" s="42"/>
      <c r="D2192" s="474" t="s">
        <v>4</v>
      </c>
      <c r="E2192" s="476" t="s">
        <v>5</v>
      </c>
      <c r="F2192" s="476" t="s">
        <v>6</v>
      </c>
      <c r="G2192" s="476" t="s">
        <v>58</v>
      </c>
      <c r="H2192" s="476" t="s">
        <v>7</v>
      </c>
      <c r="I2192" s="20" t="s">
        <v>8</v>
      </c>
      <c r="J2192" s="20"/>
      <c r="K2192" s="84" t="s">
        <v>9</v>
      </c>
      <c r="L2192" s="85" t="s">
        <v>59</v>
      </c>
      <c r="M2192" s="478" t="s">
        <v>60</v>
      </c>
      <c r="N2192" s="480" t="s">
        <v>61</v>
      </c>
      <c r="O2192" s="482" t="s">
        <v>62</v>
      </c>
      <c r="P2192" s="482" t="s">
        <v>10</v>
      </c>
      <c r="Q2192" s="484" t="s">
        <v>63</v>
      </c>
      <c r="R2192" s="482" t="s">
        <v>64</v>
      </c>
      <c r="S2192" s="482" t="s">
        <v>65</v>
      </c>
      <c r="T2192" s="482" t="s">
        <v>66</v>
      </c>
      <c r="U2192" s="482" t="s">
        <v>67</v>
      </c>
      <c r="V2192" s="484" t="s">
        <v>11</v>
      </c>
      <c r="W2192" s="251" t="s">
        <v>12</v>
      </c>
      <c r="X2192" s="86" t="s">
        <v>13</v>
      </c>
      <c r="Y2192" s="86" t="s">
        <v>14</v>
      </c>
      <c r="Z2192" s="252" t="s">
        <v>15</v>
      </c>
      <c r="AA2192" s="484" t="s">
        <v>16</v>
      </c>
      <c r="AB2192" s="482" t="s">
        <v>17</v>
      </c>
      <c r="AC2192" s="87" t="s">
        <v>18</v>
      </c>
      <c r="AD2192" s="88" t="s">
        <v>19</v>
      </c>
      <c r="AE2192" s="87" t="s">
        <v>30</v>
      </c>
      <c r="AF2192" s="88" t="s">
        <v>21</v>
      </c>
      <c r="AG2192" s="89" t="s">
        <v>22</v>
      </c>
      <c r="AH2192" s="468" t="s">
        <v>23</v>
      </c>
      <c r="AI2192" s="470" t="s">
        <v>24</v>
      </c>
      <c r="AJ2192" s="470" t="s">
        <v>25</v>
      </c>
      <c r="AK2192" s="470" t="s">
        <v>26</v>
      </c>
      <c r="AL2192" s="91" t="s">
        <v>68</v>
      </c>
      <c r="AM2192" s="90" t="s">
        <v>27</v>
      </c>
      <c r="AN2192" s="92" t="s">
        <v>28</v>
      </c>
      <c r="AO2192" s="93" t="s">
        <v>29</v>
      </c>
      <c r="AP2192" s="28" t="s">
        <v>16</v>
      </c>
      <c r="AQ2192" s="472" t="s">
        <v>17</v>
      </c>
      <c r="AR2192" s="94" t="s">
        <v>18</v>
      </c>
      <c r="AS2192" s="95" t="s">
        <v>19</v>
      </c>
      <c r="AT2192" s="94" t="s">
        <v>30</v>
      </c>
      <c r="AU2192" s="95" t="s">
        <v>21</v>
      </c>
      <c r="AV2192" s="96" t="s">
        <v>31</v>
      </c>
      <c r="AW2192" s="83"/>
    </row>
    <row r="2193" spans="1:49" ht="30" customHeight="1" thickBot="1">
      <c r="A2193" s="1">
        <v>50</v>
      </c>
      <c r="B2193" s="319" t="s">
        <v>2036</v>
      </c>
      <c r="C2193" s="42"/>
      <c r="D2193" s="475"/>
      <c r="E2193" s="477"/>
      <c r="F2193" s="477"/>
      <c r="G2193" s="477"/>
      <c r="H2193" s="477"/>
      <c r="I2193" s="97" t="s">
        <v>69</v>
      </c>
      <c r="J2193" s="97" t="s">
        <v>70</v>
      </c>
      <c r="K2193" s="98" t="s">
        <v>34</v>
      </c>
      <c r="L2193" s="99" t="s">
        <v>35</v>
      </c>
      <c r="M2193" s="479"/>
      <c r="N2193" s="481"/>
      <c r="O2193" s="483"/>
      <c r="P2193" s="483"/>
      <c r="Q2193" s="485"/>
      <c r="R2193" s="483"/>
      <c r="S2193" s="483"/>
      <c r="T2193" s="483"/>
      <c r="U2193" s="483"/>
      <c r="V2193" s="485"/>
      <c r="W2193" s="100" t="s">
        <v>36</v>
      </c>
      <c r="X2193" s="100" t="s">
        <v>37</v>
      </c>
      <c r="Y2193" s="100" t="s">
        <v>38</v>
      </c>
      <c r="Z2193" s="101" t="s">
        <v>39</v>
      </c>
      <c r="AA2193" s="485"/>
      <c r="AB2193" s="483"/>
      <c r="AC2193" s="102" t="s">
        <v>40</v>
      </c>
      <c r="AD2193" s="103" t="s">
        <v>40</v>
      </c>
      <c r="AE2193" s="102" t="s">
        <v>40</v>
      </c>
      <c r="AF2193" s="103" t="s">
        <v>40</v>
      </c>
      <c r="AG2193" s="104">
        <v>10</v>
      </c>
      <c r="AH2193" s="469"/>
      <c r="AI2193" s="471"/>
      <c r="AJ2193" s="471"/>
      <c r="AK2193" s="471"/>
      <c r="AL2193" s="36" t="s">
        <v>41</v>
      </c>
      <c r="AM2193" s="105" t="s">
        <v>42</v>
      </c>
      <c r="AN2193" s="106" t="s">
        <v>43</v>
      </c>
      <c r="AO2193" s="107" t="s">
        <v>39</v>
      </c>
      <c r="AP2193" s="37" t="s">
        <v>44</v>
      </c>
      <c r="AQ2193" s="473"/>
      <c r="AR2193" s="108" t="s">
        <v>40</v>
      </c>
      <c r="AS2193" s="109" t="s">
        <v>40</v>
      </c>
      <c r="AT2193" s="108" t="s">
        <v>40</v>
      </c>
      <c r="AU2193" s="109" t="s">
        <v>40</v>
      </c>
      <c r="AV2193" s="40">
        <v>10</v>
      </c>
      <c r="AW2193" s="83"/>
    </row>
    <row r="2194" spans="1:49" ht="30" customHeight="1">
      <c r="A2194" s="1">
        <v>50</v>
      </c>
      <c r="B2194" s="319" t="s">
        <v>2036</v>
      </c>
      <c r="C2194" s="42"/>
      <c r="D2194" s="110" t="s">
        <v>2038</v>
      </c>
      <c r="E2194" s="111" t="s">
        <v>71</v>
      </c>
      <c r="F2194" s="112" t="s">
        <v>2039</v>
      </c>
      <c r="G2194" s="112" t="s">
        <v>73</v>
      </c>
      <c r="H2194" s="113"/>
      <c r="I2194" s="114"/>
      <c r="J2194" s="115"/>
      <c r="K2194" s="349">
        <v>13</v>
      </c>
      <c r="L2194" s="350">
        <v>365</v>
      </c>
      <c r="M2194" s="118" t="s">
        <v>1558</v>
      </c>
      <c r="N2194" s="119" t="s">
        <v>331</v>
      </c>
      <c r="O2194" s="120">
        <v>1</v>
      </c>
      <c r="P2194" s="121" t="s">
        <v>135</v>
      </c>
      <c r="Q2194" s="121">
        <v>0</v>
      </c>
      <c r="R2194" s="121">
        <v>0</v>
      </c>
      <c r="S2194" s="122" t="s">
        <v>211</v>
      </c>
      <c r="T2194" s="122">
        <v>0</v>
      </c>
      <c r="U2194" s="122">
        <v>0</v>
      </c>
      <c r="V2194" s="123">
        <v>0</v>
      </c>
      <c r="W2194" s="124">
        <v>28</v>
      </c>
      <c r="X2194" s="125">
        <v>1</v>
      </c>
      <c r="Y2194" s="126">
        <v>1</v>
      </c>
      <c r="Z2194" s="127">
        <v>11.071666666666665</v>
      </c>
      <c r="AA2194" s="121">
        <v>0</v>
      </c>
      <c r="AB2194" s="128" t="s">
        <v>1679</v>
      </c>
      <c r="AC2194" s="129" t="s">
        <v>56</v>
      </c>
      <c r="AD2194" s="130" t="s">
        <v>56</v>
      </c>
      <c r="AE2194" s="129">
        <v>0</v>
      </c>
      <c r="AF2194" s="130">
        <v>0</v>
      </c>
      <c r="AG2194" s="131">
        <v>41186</v>
      </c>
      <c r="AH2194" s="132" t="s">
        <v>81</v>
      </c>
      <c r="AI2194" s="133"/>
      <c r="AJ2194" s="134"/>
      <c r="AK2194" s="135"/>
      <c r="AL2194" s="136"/>
      <c r="AM2194" s="137"/>
      <c r="AN2194" s="138"/>
      <c r="AO2194" s="139">
        <f t="shared" ref="AO2194:AO2203" si="558">IFERROR((AM2194/1000)*K2194*L2194*AN2194/12,0)</f>
        <v>0</v>
      </c>
      <c r="AP2194" s="140" t="s">
        <v>82</v>
      </c>
      <c r="AQ2194" s="141" t="str" cm="1">
        <f t="array" ref="AQ2194">_xlfn.IFS(OR($G2194="公衆街路灯A",$G2194="定額電灯"),$G2194&amp;AP2194,COUNTIF(G2194,"*従量電灯*"),G2194,1,"-")</f>
        <v>従量電灯</v>
      </c>
      <c r="AR2194" s="142" t="str" cm="1">
        <f t="array" ref="AR2194">_xlfn.IFS($AN2194=0,"-",OR($AH2194="対象外",$AH2194="-"),"-",OR($G2194="公衆街路灯A",$G2194="定額電灯"),_xlfn.XLOOKUP($AQ2194,削除禁止_電灯料金!$B:$B,削除禁止_電灯料金!$E:$E,0),1,"-")</f>
        <v>-</v>
      </c>
      <c r="AS2194" s="143" t="str" cm="1">
        <f t="array" ref="AS2194">_xlfn.IFS($AR2194="-","-",OR($G2194="公衆街路灯A",$G2194="定額電灯"),_xlfn.XLOOKUP(AQ2194,削除禁止_電灯料金!$B:$B,削除禁止_電灯料金!$D:$D,0),1,"-")</f>
        <v>-</v>
      </c>
      <c r="AT2194" s="142">
        <f>IFERROR(IF(OR($G2194="公衆街路灯A",$G2194="定額電灯"),"-",ROUND((_xlfn.XLOOKUP($AQ2194,削除禁止_電灯料金!$B:$B,削除禁止_電灯料金!$E:$E)*AM2194/1000*$K2194*$L2194/12),2)),"-")</f>
        <v>0</v>
      </c>
      <c r="AU2194" s="143">
        <f>IFERROR(IF(OR($G2194="公衆街路灯A",$G2194="定額電灯"),"-",ROUND((AM2194/1000*$K2194*$L2194/12)*_xlfn.XLOOKUP($A2194,削除禁止_電灯料金!K:K,削除禁止_電灯料金!M:M,"-"),2)),"-")</f>
        <v>0</v>
      </c>
      <c r="AV2194" s="144">
        <f>IFERROR(IF(OR($G2194="公衆街路灯A",$G2194="定額電灯"),ROUND((((AR2194+AS2194)*AN2194))*12*_xlfn.XLOOKUP($A2194,削除禁止_電灯料金!K:K,削除禁止_電灯料金!N:N),0),ROUND((AT2194+AU2194)*AN2194*12*_xlfn.XLOOKUP($A2194,削除禁止_電灯料金!K:K,削除禁止_電灯料金!N:N),0)),0)</f>
        <v>0</v>
      </c>
      <c r="AW2194" s="145"/>
    </row>
    <row r="2195" spans="1:49" ht="30" customHeight="1">
      <c r="A2195" s="1">
        <v>50</v>
      </c>
      <c r="B2195" s="319" t="s">
        <v>2036</v>
      </c>
      <c r="C2195" s="42"/>
      <c r="D2195" s="146" t="s">
        <v>2038</v>
      </c>
      <c r="E2195" s="147" t="s">
        <v>71</v>
      </c>
      <c r="F2195" s="148" t="s">
        <v>2040</v>
      </c>
      <c r="G2195" s="148" t="s">
        <v>73</v>
      </c>
      <c r="H2195" s="149"/>
      <c r="I2195" s="150"/>
      <c r="J2195" s="151"/>
      <c r="K2195" s="213">
        <v>13</v>
      </c>
      <c r="L2195" s="214">
        <v>365</v>
      </c>
      <c r="M2195" s="154" t="s">
        <v>1558</v>
      </c>
      <c r="N2195" s="119" t="s">
        <v>331</v>
      </c>
      <c r="O2195" s="120">
        <v>1</v>
      </c>
      <c r="P2195" s="155" t="s">
        <v>135</v>
      </c>
      <c r="Q2195" s="155">
        <v>0</v>
      </c>
      <c r="R2195" s="155">
        <v>0</v>
      </c>
      <c r="S2195" s="156" t="s">
        <v>211</v>
      </c>
      <c r="T2195" s="156">
        <v>0</v>
      </c>
      <c r="U2195" s="156">
        <v>0</v>
      </c>
      <c r="V2195" s="157">
        <v>0</v>
      </c>
      <c r="W2195" s="158">
        <v>28</v>
      </c>
      <c r="X2195" s="159">
        <v>1</v>
      </c>
      <c r="Y2195" s="160">
        <v>1</v>
      </c>
      <c r="Z2195" s="161">
        <v>11.071666666666665</v>
      </c>
      <c r="AA2195" s="155">
        <v>0</v>
      </c>
      <c r="AB2195" s="162" t="s">
        <v>1679</v>
      </c>
      <c r="AC2195" s="163" t="s">
        <v>56</v>
      </c>
      <c r="AD2195" s="164" t="s">
        <v>56</v>
      </c>
      <c r="AE2195" s="163">
        <v>0</v>
      </c>
      <c r="AF2195" s="164">
        <v>0</v>
      </c>
      <c r="AG2195" s="165">
        <v>41186</v>
      </c>
      <c r="AH2195" s="166" t="s">
        <v>81</v>
      </c>
      <c r="AI2195" s="167"/>
      <c r="AJ2195" s="168"/>
      <c r="AK2195" s="169"/>
      <c r="AL2195" s="170"/>
      <c r="AM2195" s="171"/>
      <c r="AN2195" s="172"/>
      <c r="AO2195" s="173">
        <f t="shared" si="558"/>
        <v>0</v>
      </c>
      <c r="AP2195" s="174" t="s">
        <v>82</v>
      </c>
      <c r="AQ2195" s="175" t="str" cm="1">
        <f t="array" ref="AQ2195">_xlfn.IFS(OR($G2195="公衆街路灯A",$G2195="定額電灯"),$G2195&amp;AP2195,COUNTIF(G2195,"*従量電灯*"),G2195,1,"-")</f>
        <v>従量電灯</v>
      </c>
      <c r="AR2195" s="176" t="str" cm="1">
        <f t="array" ref="AR2195">_xlfn.IFS($AN2195=0,"-",OR($AH2195="対象外",$AH2195="-"),"-",OR($G2195="公衆街路灯A",$G2195="定額電灯"),_xlfn.XLOOKUP($AQ2195,削除禁止_電灯料金!$B:$B,削除禁止_電灯料金!$E:$E,0),1,"-")</f>
        <v>-</v>
      </c>
      <c r="AS2195" s="177" t="str" cm="1">
        <f t="array" ref="AS2195">_xlfn.IFS($AR2195="-","-",OR($G2195="公衆街路灯A",$G2195="定額電灯"),_xlfn.XLOOKUP(AQ2195,削除禁止_電灯料金!$B:$B,削除禁止_電灯料金!$D:$D,0),1,"-")</f>
        <v>-</v>
      </c>
      <c r="AT2195" s="176">
        <f>IFERROR(IF(OR($G2195="公衆街路灯A",$G2195="定額電灯"),"-",ROUND((_xlfn.XLOOKUP($AQ2195,削除禁止_電灯料金!$B:$B,削除禁止_電灯料金!$E:$E)*AM2195/1000*$K2195*$L2195/12),2)),"-")</f>
        <v>0</v>
      </c>
      <c r="AU2195" s="177">
        <f>IFERROR(IF(OR($G2195="公衆街路灯A",$G2195="定額電灯"),"-",ROUND((AM2195/1000*$K2195*$L2195/12)*_xlfn.XLOOKUP($A2195,削除禁止_電灯料金!K:K,削除禁止_電灯料金!M:M,"-"),2)),"-")</f>
        <v>0</v>
      </c>
      <c r="AV2195" s="178">
        <f>IFERROR(IF(OR($G2195="公衆街路灯A",$G2195="定額電灯"),ROUND((((AR2195+AS2195)*AN2195))*12*_xlfn.XLOOKUP($A2195,削除禁止_電灯料金!K:K,削除禁止_電灯料金!N:N),0),ROUND((AT2195+AU2195)*AN2195*12*_xlfn.XLOOKUP($A2195,削除禁止_電灯料金!K:K,削除禁止_電灯料金!N:N),0)),0)</f>
        <v>0</v>
      </c>
      <c r="AW2195" s="145"/>
    </row>
    <row r="2196" spans="1:49" ht="30" customHeight="1">
      <c r="A2196" s="1">
        <v>50</v>
      </c>
      <c r="B2196" s="319" t="s">
        <v>2036</v>
      </c>
      <c r="C2196" s="42"/>
      <c r="D2196" s="146" t="s">
        <v>2038</v>
      </c>
      <c r="E2196" s="147" t="s">
        <v>2041</v>
      </c>
      <c r="F2196" s="148" t="s">
        <v>2042</v>
      </c>
      <c r="G2196" s="148" t="s">
        <v>73</v>
      </c>
      <c r="H2196" s="149"/>
      <c r="I2196" s="150"/>
      <c r="J2196" s="151"/>
      <c r="K2196" s="213">
        <v>13</v>
      </c>
      <c r="L2196" s="214">
        <v>365</v>
      </c>
      <c r="M2196" s="154" t="s">
        <v>1563</v>
      </c>
      <c r="N2196" s="119" t="s">
        <v>134</v>
      </c>
      <c r="O2196" s="120">
        <v>1</v>
      </c>
      <c r="P2196" s="155" t="s">
        <v>135</v>
      </c>
      <c r="Q2196" s="155">
        <v>0</v>
      </c>
      <c r="R2196" s="155">
        <v>0</v>
      </c>
      <c r="S2196" s="156">
        <v>0</v>
      </c>
      <c r="T2196" s="156">
        <v>0</v>
      </c>
      <c r="U2196" s="156">
        <v>0</v>
      </c>
      <c r="V2196" s="157" t="s">
        <v>1362</v>
      </c>
      <c r="W2196" s="158">
        <v>28</v>
      </c>
      <c r="X2196" s="159">
        <v>3</v>
      </c>
      <c r="Y2196" s="160">
        <v>3</v>
      </c>
      <c r="Z2196" s="161">
        <v>33.214999999999996</v>
      </c>
      <c r="AA2196" s="155">
        <v>0</v>
      </c>
      <c r="AB2196" s="162" t="s">
        <v>1679</v>
      </c>
      <c r="AC2196" s="163" t="s">
        <v>56</v>
      </c>
      <c r="AD2196" s="164" t="s">
        <v>56</v>
      </c>
      <c r="AE2196" s="163">
        <v>0</v>
      </c>
      <c r="AF2196" s="164">
        <v>0</v>
      </c>
      <c r="AG2196" s="165">
        <v>123559</v>
      </c>
      <c r="AH2196" s="166" t="s">
        <v>81</v>
      </c>
      <c r="AI2196" s="167"/>
      <c r="AJ2196" s="168"/>
      <c r="AK2196" s="169"/>
      <c r="AL2196" s="170"/>
      <c r="AM2196" s="171"/>
      <c r="AN2196" s="172"/>
      <c r="AO2196" s="173">
        <f t="shared" si="558"/>
        <v>0</v>
      </c>
      <c r="AP2196" s="174" t="s">
        <v>82</v>
      </c>
      <c r="AQ2196" s="175" t="str" cm="1">
        <f t="array" ref="AQ2196">_xlfn.IFS(OR($G2196="公衆街路灯A",$G2196="定額電灯"),$G2196&amp;AP2196,COUNTIF(G2196,"*従量電灯*"),G2196,1,"-")</f>
        <v>従量電灯</v>
      </c>
      <c r="AR2196" s="176" t="str" cm="1">
        <f t="array" ref="AR2196">_xlfn.IFS($AN2196=0,"-",OR($AH2196="対象外",$AH2196="-"),"-",OR($G2196="公衆街路灯A",$G2196="定額電灯"),_xlfn.XLOOKUP($AQ2196,削除禁止_電灯料金!$B:$B,削除禁止_電灯料金!$E:$E,0),1,"-")</f>
        <v>-</v>
      </c>
      <c r="AS2196" s="177" t="str" cm="1">
        <f t="array" ref="AS2196">_xlfn.IFS($AR2196="-","-",OR($G2196="公衆街路灯A",$G2196="定額電灯"),_xlfn.XLOOKUP(AQ2196,削除禁止_電灯料金!$B:$B,削除禁止_電灯料金!$D:$D,0),1,"-")</f>
        <v>-</v>
      </c>
      <c r="AT2196" s="176">
        <f>IFERROR(IF(OR($G2196="公衆街路灯A",$G2196="定額電灯"),"-",ROUND((_xlfn.XLOOKUP($AQ2196,削除禁止_電灯料金!$B:$B,削除禁止_電灯料金!$E:$E)*AM2196/1000*$K2196*$L2196/12),2)),"-")</f>
        <v>0</v>
      </c>
      <c r="AU2196" s="177">
        <f>IFERROR(IF(OR($G2196="公衆街路灯A",$G2196="定額電灯"),"-",ROUND((AM2196/1000*$K2196*$L2196/12)*_xlfn.XLOOKUP($A2196,削除禁止_電灯料金!K:K,削除禁止_電灯料金!M:M,"-"),2)),"-")</f>
        <v>0</v>
      </c>
      <c r="AV2196" s="178">
        <f>IFERROR(IF(OR($G2196="公衆街路灯A",$G2196="定額電灯"),ROUND((((AR2196+AS2196)*AN2196))*12*_xlfn.XLOOKUP($A2196,削除禁止_電灯料金!K:K,削除禁止_電灯料金!N:N),0),ROUND((AT2196+AU2196)*AN2196*12*_xlfn.XLOOKUP($A2196,削除禁止_電灯料金!K:K,削除禁止_電灯料金!N:N),0)),0)</f>
        <v>0</v>
      </c>
      <c r="AW2196" s="145"/>
    </row>
    <row r="2197" spans="1:49" ht="30" customHeight="1">
      <c r="A2197" s="1">
        <v>50</v>
      </c>
      <c r="B2197" s="319" t="s">
        <v>2036</v>
      </c>
      <c r="C2197" s="42"/>
      <c r="D2197" s="146" t="s">
        <v>2038</v>
      </c>
      <c r="E2197" s="147" t="s">
        <v>2041</v>
      </c>
      <c r="F2197" s="148" t="s">
        <v>2043</v>
      </c>
      <c r="G2197" s="148" t="s">
        <v>73</v>
      </c>
      <c r="H2197" s="149"/>
      <c r="I2197" s="150"/>
      <c r="J2197" s="151"/>
      <c r="K2197" s="213">
        <v>13</v>
      </c>
      <c r="L2197" s="214">
        <v>365</v>
      </c>
      <c r="M2197" s="154" t="s">
        <v>1563</v>
      </c>
      <c r="N2197" s="119" t="s">
        <v>134</v>
      </c>
      <c r="O2197" s="120">
        <v>1</v>
      </c>
      <c r="P2197" s="155" t="s">
        <v>135</v>
      </c>
      <c r="Q2197" s="155">
        <v>0</v>
      </c>
      <c r="R2197" s="155">
        <v>0</v>
      </c>
      <c r="S2197" s="156">
        <v>0</v>
      </c>
      <c r="T2197" s="156">
        <v>0</v>
      </c>
      <c r="U2197" s="156">
        <v>0</v>
      </c>
      <c r="V2197" s="157" t="s">
        <v>1362</v>
      </c>
      <c r="W2197" s="158">
        <v>28</v>
      </c>
      <c r="X2197" s="159">
        <v>3</v>
      </c>
      <c r="Y2197" s="160">
        <v>3</v>
      </c>
      <c r="Z2197" s="161">
        <v>33.214999999999996</v>
      </c>
      <c r="AA2197" s="155">
        <v>0</v>
      </c>
      <c r="AB2197" s="162" t="s">
        <v>1679</v>
      </c>
      <c r="AC2197" s="163" t="s">
        <v>56</v>
      </c>
      <c r="AD2197" s="164" t="s">
        <v>56</v>
      </c>
      <c r="AE2197" s="163">
        <v>0</v>
      </c>
      <c r="AF2197" s="164">
        <v>0</v>
      </c>
      <c r="AG2197" s="165">
        <v>123559</v>
      </c>
      <c r="AH2197" s="166" t="s">
        <v>81</v>
      </c>
      <c r="AI2197" s="167"/>
      <c r="AJ2197" s="168"/>
      <c r="AK2197" s="169"/>
      <c r="AL2197" s="170"/>
      <c r="AM2197" s="171"/>
      <c r="AN2197" s="172"/>
      <c r="AO2197" s="173">
        <f t="shared" si="558"/>
        <v>0</v>
      </c>
      <c r="AP2197" s="174" t="s">
        <v>82</v>
      </c>
      <c r="AQ2197" s="175" t="str" cm="1">
        <f t="array" ref="AQ2197">_xlfn.IFS(OR($G2197="公衆街路灯A",$G2197="定額電灯"),$G2197&amp;AP2197,COUNTIF(G2197,"*従量電灯*"),G2197,1,"-")</f>
        <v>従量電灯</v>
      </c>
      <c r="AR2197" s="176" t="str" cm="1">
        <f t="array" ref="AR2197">_xlfn.IFS($AN2197=0,"-",OR($AH2197="対象外",$AH2197="-"),"-",OR($G2197="公衆街路灯A",$G2197="定額電灯"),_xlfn.XLOOKUP($AQ2197,削除禁止_電灯料金!$B:$B,削除禁止_電灯料金!$E:$E,0),1,"-")</f>
        <v>-</v>
      </c>
      <c r="AS2197" s="177" t="str" cm="1">
        <f t="array" ref="AS2197">_xlfn.IFS($AR2197="-","-",OR($G2197="公衆街路灯A",$G2197="定額電灯"),_xlfn.XLOOKUP(AQ2197,削除禁止_電灯料金!$B:$B,削除禁止_電灯料金!$D:$D,0),1,"-")</f>
        <v>-</v>
      </c>
      <c r="AT2197" s="176">
        <f>IFERROR(IF(OR($G2197="公衆街路灯A",$G2197="定額電灯"),"-",ROUND((_xlfn.XLOOKUP($AQ2197,削除禁止_電灯料金!$B:$B,削除禁止_電灯料金!$E:$E)*AM2197/1000*$K2197*$L2197/12),2)),"-")</f>
        <v>0</v>
      </c>
      <c r="AU2197" s="177">
        <f>IFERROR(IF(OR($G2197="公衆街路灯A",$G2197="定額電灯"),"-",ROUND((AM2197/1000*$K2197*$L2197/12)*_xlfn.XLOOKUP($A2197,削除禁止_電灯料金!K:K,削除禁止_電灯料金!M:M,"-"),2)),"-")</f>
        <v>0</v>
      </c>
      <c r="AV2197" s="178">
        <f>IFERROR(IF(OR($G2197="公衆街路灯A",$G2197="定額電灯"),ROUND((((AR2197+AS2197)*AN2197))*12*_xlfn.XLOOKUP($A2197,削除禁止_電灯料金!K:K,削除禁止_電灯料金!N:N),0),ROUND((AT2197+AU2197)*AN2197*12*_xlfn.XLOOKUP($A2197,削除禁止_電灯料金!K:K,削除禁止_電灯料金!N:N),0)),0)</f>
        <v>0</v>
      </c>
      <c r="AW2197" s="145"/>
    </row>
    <row r="2198" spans="1:49" ht="30" customHeight="1">
      <c r="A2198" s="1">
        <v>50</v>
      </c>
      <c r="B2198" s="319" t="s">
        <v>2036</v>
      </c>
      <c r="C2198" s="42"/>
      <c r="D2198" s="146" t="s">
        <v>2044</v>
      </c>
      <c r="E2198" s="147" t="s">
        <v>71</v>
      </c>
      <c r="F2198" s="148" t="s">
        <v>2006</v>
      </c>
      <c r="G2198" s="148" t="s">
        <v>73</v>
      </c>
      <c r="H2198" s="149"/>
      <c r="I2198" s="150"/>
      <c r="J2198" s="151"/>
      <c r="K2198" s="213">
        <v>13</v>
      </c>
      <c r="L2198" s="214">
        <v>365</v>
      </c>
      <c r="M2198" s="154" t="s">
        <v>2045</v>
      </c>
      <c r="N2198" s="119" t="s">
        <v>234</v>
      </c>
      <c r="O2198" s="120">
        <v>2</v>
      </c>
      <c r="P2198" s="155" t="s">
        <v>135</v>
      </c>
      <c r="Q2198" s="155">
        <v>0</v>
      </c>
      <c r="R2198" s="155">
        <v>0</v>
      </c>
      <c r="S2198" s="156" t="s">
        <v>2046</v>
      </c>
      <c r="T2198" s="156">
        <v>0</v>
      </c>
      <c r="U2198" s="156">
        <v>0</v>
      </c>
      <c r="V2198" s="157">
        <v>0</v>
      </c>
      <c r="W2198" s="158">
        <v>28</v>
      </c>
      <c r="X2198" s="159">
        <v>1</v>
      </c>
      <c r="Y2198" s="160">
        <v>2</v>
      </c>
      <c r="Z2198" s="161">
        <v>22.143333333333331</v>
      </c>
      <c r="AA2198" s="155">
        <v>0</v>
      </c>
      <c r="AB2198" s="162" t="s">
        <v>1679</v>
      </c>
      <c r="AC2198" s="163" t="s">
        <v>56</v>
      </c>
      <c r="AD2198" s="164" t="s">
        <v>56</v>
      </c>
      <c r="AE2198" s="163">
        <v>0</v>
      </c>
      <c r="AF2198" s="164">
        <v>0</v>
      </c>
      <c r="AG2198" s="165">
        <v>82373</v>
      </c>
      <c r="AH2198" s="166" t="s">
        <v>81</v>
      </c>
      <c r="AI2198" s="167"/>
      <c r="AJ2198" s="168"/>
      <c r="AK2198" s="169"/>
      <c r="AL2198" s="170"/>
      <c r="AM2198" s="171"/>
      <c r="AN2198" s="172"/>
      <c r="AO2198" s="173">
        <f t="shared" si="558"/>
        <v>0</v>
      </c>
      <c r="AP2198" s="174" t="s">
        <v>82</v>
      </c>
      <c r="AQ2198" s="175" t="str" cm="1">
        <f t="array" ref="AQ2198">_xlfn.IFS(OR($G2198="公衆街路灯A",$G2198="定額電灯"),$G2198&amp;AP2198,COUNTIF(G2198,"*従量電灯*"),G2198,1,"-")</f>
        <v>従量電灯</v>
      </c>
      <c r="AR2198" s="176" t="str" cm="1">
        <f t="array" ref="AR2198">_xlfn.IFS($AN2198=0,"-",OR($AH2198="対象外",$AH2198="-"),"-",OR($G2198="公衆街路灯A",$G2198="定額電灯"),_xlfn.XLOOKUP($AQ2198,削除禁止_電灯料金!$B:$B,削除禁止_電灯料金!$E:$E,0),1,"-")</f>
        <v>-</v>
      </c>
      <c r="AS2198" s="177" t="str" cm="1">
        <f t="array" ref="AS2198">_xlfn.IFS($AR2198="-","-",OR($G2198="公衆街路灯A",$G2198="定額電灯"),_xlfn.XLOOKUP(AQ2198,削除禁止_電灯料金!$B:$B,削除禁止_電灯料金!$D:$D,0),1,"-")</f>
        <v>-</v>
      </c>
      <c r="AT2198" s="176">
        <f>IFERROR(IF(OR($G2198="公衆街路灯A",$G2198="定額電灯"),"-",ROUND((_xlfn.XLOOKUP($AQ2198,削除禁止_電灯料金!$B:$B,削除禁止_電灯料金!$E:$E)*AM2198/1000*$K2198*$L2198/12),2)),"-")</f>
        <v>0</v>
      </c>
      <c r="AU2198" s="177">
        <f>IFERROR(IF(OR($G2198="公衆街路灯A",$G2198="定額電灯"),"-",ROUND((AM2198/1000*$K2198*$L2198/12)*_xlfn.XLOOKUP($A2198,削除禁止_電灯料金!K:K,削除禁止_電灯料金!M:M,"-"),2)),"-")</f>
        <v>0</v>
      </c>
      <c r="AV2198" s="178">
        <f>IFERROR(IF(OR($G2198="公衆街路灯A",$G2198="定額電灯"),ROUND((((AR2198+AS2198)*AN2198))*12*_xlfn.XLOOKUP($A2198,削除禁止_電灯料金!K:K,削除禁止_電灯料金!N:N),0),ROUND((AT2198+AU2198)*AN2198*12*_xlfn.XLOOKUP($A2198,削除禁止_電灯料金!K:K,削除禁止_電灯料金!N:N),0)),0)</f>
        <v>0</v>
      </c>
      <c r="AW2198" s="145"/>
    </row>
    <row r="2199" spans="1:49" ht="30" customHeight="1">
      <c r="A2199" s="1">
        <v>50</v>
      </c>
      <c r="B2199" s="319" t="s">
        <v>2036</v>
      </c>
      <c r="C2199" s="42"/>
      <c r="D2199" s="146" t="s">
        <v>1943</v>
      </c>
      <c r="E2199" s="147" t="s">
        <v>1944</v>
      </c>
      <c r="F2199" s="148" t="s">
        <v>1945</v>
      </c>
      <c r="G2199" s="148" t="s">
        <v>73</v>
      </c>
      <c r="H2199" s="149"/>
      <c r="I2199" s="150"/>
      <c r="J2199" s="151" t="s">
        <v>213</v>
      </c>
      <c r="K2199" s="213">
        <v>13</v>
      </c>
      <c r="L2199" s="214">
        <v>365</v>
      </c>
      <c r="M2199" s="154" t="s">
        <v>2047</v>
      </c>
      <c r="N2199" s="119" t="s">
        <v>215</v>
      </c>
      <c r="O2199" s="120">
        <v>1</v>
      </c>
      <c r="P2199" s="155" t="s">
        <v>2034</v>
      </c>
      <c r="Q2199" s="155">
        <v>0</v>
      </c>
      <c r="R2199" s="155">
        <v>0</v>
      </c>
      <c r="S2199" s="156" t="s">
        <v>2048</v>
      </c>
      <c r="T2199" s="156">
        <v>0</v>
      </c>
      <c r="U2199" s="156" t="s">
        <v>2049</v>
      </c>
      <c r="V2199" s="157">
        <v>0</v>
      </c>
      <c r="W2199" s="158">
        <v>275</v>
      </c>
      <c r="X2199" s="159">
        <v>2</v>
      </c>
      <c r="Y2199" s="160">
        <v>2</v>
      </c>
      <c r="Z2199" s="161">
        <v>217.47916666666666</v>
      </c>
      <c r="AA2199" s="155">
        <v>0</v>
      </c>
      <c r="AB2199" s="162" t="s">
        <v>1679</v>
      </c>
      <c r="AC2199" s="163" t="s">
        <v>56</v>
      </c>
      <c r="AD2199" s="164" t="s">
        <v>56</v>
      </c>
      <c r="AE2199" s="163">
        <v>0</v>
      </c>
      <c r="AF2199" s="164">
        <v>0</v>
      </c>
      <c r="AG2199" s="165">
        <v>809023</v>
      </c>
      <c r="AH2199" s="166" t="s">
        <v>81</v>
      </c>
      <c r="AI2199" s="167"/>
      <c r="AJ2199" s="168"/>
      <c r="AK2199" s="169"/>
      <c r="AL2199" s="170"/>
      <c r="AM2199" s="171"/>
      <c r="AN2199" s="172"/>
      <c r="AO2199" s="173">
        <f t="shared" si="558"/>
        <v>0</v>
      </c>
      <c r="AP2199" s="174" t="s">
        <v>82</v>
      </c>
      <c r="AQ2199" s="175" t="str" cm="1">
        <f t="array" ref="AQ2199">_xlfn.IFS(OR($G2199="公衆街路灯A",$G2199="定額電灯"),$G2199&amp;AP2199,COUNTIF(G2199,"*従量電灯*"),G2199,1,"-")</f>
        <v>従量電灯</v>
      </c>
      <c r="AR2199" s="176" t="str" cm="1">
        <f t="array" ref="AR2199">_xlfn.IFS($AN2199=0,"-",OR($AH2199="対象外",$AH2199="-"),"-",OR($G2199="公衆街路灯A",$G2199="定額電灯"),_xlfn.XLOOKUP($AQ2199,削除禁止_電灯料金!$B:$B,削除禁止_電灯料金!$E:$E,0),1,"-")</f>
        <v>-</v>
      </c>
      <c r="AS2199" s="177" t="str" cm="1">
        <f t="array" ref="AS2199">_xlfn.IFS($AR2199="-","-",OR($G2199="公衆街路灯A",$G2199="定額電灯"),_xlfn.XLOOKUP(AQ2199,削除禁止_電灯料金!$B:$B,削除禁止_電灯料金!$D:$D,0),1,"-")</f>
        <v>-</v>
      </c>
      <c r="AT2199" s="176">
        <f>IFERROR(IF(OR($G2199="公衆街路灯A",$G2199="定額電灯"),"-",ROUND((_xlfn.XLOOKUP($AQ2199,削除禁止_電灯料金!$B:$B,削除禁止_電灯料金!$E:$E)*AM2199/1000*$K2199*$L2199/12),2)),"-")</f>
        <v>0</v>
      </c>
      <c r="AU2199" s="177">
        <f>IFERROR(IF(OR($G2199="公衆街路灯A",$G2199="定額電灯"),"-",ROUND((AM2199/1000*$K2199*$L2199/12)*_xlfn.XLOOKUP($A2199,削除禁止_電灯料金!K:K,削除禁止_電灯料金!M:M,"-"),2)),"-")</f>
        <v>0</v>
      </c>
      <c r="AV2199" s="178">
        <f>IFERROR(IF(OR($G2199="公衆街路灯A",$G2199="定額電灯"),ROUND((((AR2199+AS2199)*AN2199))*12*_xlfn.XLOOKUP($A2199,削除禁止_電灯料金!K:K,削除禁止_電灯料金!N:N),0),ROUND((AT2199+AU2199)*AN2199*12*_xlfn.XLOOKUP($A2199,削除禁止_電灯料金!K:K,削除禁止_電灯料金!N:N),0)),0)</f>
        <v>0</v>
      </c>
      <c r="AW2199" s="145"/>
    </row>
    <row r="2200" spans="1:49" ht="30" customHeight="1">
      <c r="A2200" s="1">
        <v>50</v>
      </c>
      <c r="B2200" s="319" t="s">
        <v>2036</v>
      </c>
      <c r="C2200" s="42"/>
      <c r="D2200" s="146" t="s">
        <v>1943</v>
      </c>
      <c r="E2200" s="147" t="s">
        <v>1944</v>
      </c>
      <c r="F2200" s="148" t="s">
        <v>1946</v>
      </c>
      <c r="G2200" s="148" t="s">
        <v>73</v>
      </c>
      <c r="H2200" s="149"/>
      <c r="I2200" s="150"/>
      <c r="J2200" s="151"/>
      <c r="K2200" s="213">
        <v>13</v>
      </c>
      <c r="L2200" s="214">
        <v>365</v>
      </c>
      <c r="M2200" s="154" t="s">
        <v>2050</v>
      </c>
      <c r="N2200" s="119" t="s">
        <v>215</v>
      </c>
      <c r="O2200" s="120">
        <v>1</v>
      </c>
      <c r="P2200" s="155" t="s">
        <v>1350</v>
      </c>
      <c r="Q2200" s="155">
        <v>0</v>
      </c>
      <c r="R2200" s="155">
        <v>0</v>
      </c>
      <c r="S2200" s="156">
        <v>0</v>
      </c>
      <c r="T2200" s="156">
        <v>0</v>
      </c>
      <c r="U2200" s="156" t="s">
        <v>2032</v>
      </c>
      <c r="V2200" s="157">
        <v>0</v>
      </c>
      <c r="W2200" s="158">
        <v>120</v>
      </c>
      <c r="X2200" s="159">
        <v>1</v>
      </c>
      <c r="Y2200" s="160">
        <v>1</v>
      </c>
      <c r="Z2200" s="161">
        <v>47.449999999999996</v>
      </c>
      <c r="AA2200" s="155">
        <v>0</v>
      </c>
      <c r="AB2200" s="162" t="s">
        <v>1679</v>
      </c>
      <c r="AC2200" s="163" t="s">
        <v>56</v>
      </c>
      <c r="AD2200" s="164" t="s">
        <v>56</v>
      </c>
      <c r="AE2200" s="163">
        <v>0</v>
      </c>
      <c r="AF2200" s="164">
        <v>0</v>
      </c>
      <c r="AG2200" s="165">
        <v>176514</v>
      </c>
      <c r="AH2200" s="166" t="s">
        <v>81</v>
      </c>
      <c r="AI2200" s="167"/>
      <c r="AJ2200" s="168"/>
      <c r="AK2200" s="169"/>
      <c r="AL2200" s="170"/>
      <c r="AM2200" s="171"/>
      <c r="AN2200" s="172"/>
      <c r="AO2200" s="173">
        <f t="shared" si="558"/>
        <v>0</v>
      </c>
      <c r="AP2200" s="174" t="s">
        <v>82</v>
      </c>
      <c r="AQ2200" s="175" t="str" cm="1">
        <f t="array" ref="AQ2200">_xlfn.IFS(OR($G2200="公衆街路灯A",$G2200="定額電灯"),$G2200&amp;AP2200,COUNTIF(G2200,"*従量電灯*"),G2200,1,"-")</f>
        <v>従量電灯</v>
      </c>
      <c r="AR2200" s="176" t="str" cm="1">
        <f t="array" ref="AR2200">_xlfn.IFS($AN2200=0,"-",OR($AH2200="対象外",$AH2200="-"),"-",OR($G2200="公衆街路灯A",$G2200="定額電灯"),_xlfn.XLOOKUP($AQ2200,削除禁止_電灯料金!$B:$B,削除禁止_電灯料金!$E:$E,0),1,"-")</f>
        <v>-</v>
      </c>
      <c r="AS2200" s="177" t="str" cm="1">
        <f t="array" ref="AS2200">_xlfn.IFS($AR2200="-","-",OR($G2200="公衆街路灯A",$G2200="定額電灯"),_xlfn.XLOOKUP(AQ2200,削除禁止_電灯料金!$B:$B,削除禁止_電灯料金!$D:$D,0),1,"-")</f>
        <v>-</v>
      </c>
      <c r="AT2200" s="176">
        <f>IFERROR(IF(OR($G2200="公衆街路灯A",$G2200="定額電灯"),"-",ROUND((_xlfn.XLOOKUP($AQ2200,削除禁止_電灯料金!$B:$B,削除禁止_電灯料金!$E:$E)*AM2200/1000*$K2200*$L2200/12),2)),"-")</f>
        <v>0</v>
      </c>
      <c r="AU2200" s="177">
        <f>IFERROR(IF(OR($G2200="公衆街路灯A",$G2200="定額電灯"),"-",ROUND((AM2200/1000*$K2200*$L2200/12)*_xlfn.XLOOKUP($A2200,削除禁止_電灯料金!K:K,削除禁止_電灯料金!M:M,"-"),2)),"-")</f>
        <v>0</v>
      </c>
      <c r="AV2200" s="178">
        <f>IFERROR(IF(OR($G2200="公衆街路灯A",$G2200="定額電灯"),ROUND((((AR2200+AS2200)*AN2200))*12*_xlfn.XLOOKUP($A2200,削除禁止_電灯料金!K:K,削除禁止_電灯料金!N:N),0),ROUND((AT2200+AU2200)*AN2200*12*_xlfn.XLOOKUP($A2200,削除禁止_電灯料金!K:K,削除禁止_電灯料金!N:N),0)),0)</f>
        <v>0</v>
      </c>
      <c r="AW2200" s="145"/>
    </row>
    <row r="2201" spans="1:49" ht="96" customHeight="1">
      <c r="A2201" s="1">
        <v>50</v>
      </c>
      <c r="B2201" s="319" t="s">
        <v>2036</v>
      </c>
      <c r="C2201" s="42"/>
      <c r="D2201" s="146"/>
      <c r="E2201" s="147"/>
      <c r="F2201" s="148"/>
      <c r="G2201" s="148"/>
      <c r="H2201" s="149"/>
      <c r="I2201" s="150"/>
      <c r="J2201" s="151"/>
      <c r="K2201" s="213"/>
      <c r="L2201" s="214"/>
      <c r="M2201" s="154" t="s">
        <v>82</v>
      </c>
      <c r="N2201" s="119">
        <v>0</v>
      </c>
      <c r="O2201" s="120">
        <v>0</v>
      </c>
      <c r="P2201" s="155" t="s">
        <v>56</v>
      </c>
      <c r="Q2201" s="155">
        <v>0</v>
      </c>
      <c r="R2201" s="155">
        <v>0</v>
      </c>
      <c r="S2201" s="156">
        <v>0</v>
      </c>
      <c r="T2201" s="156">
        <v>0</v>
      </c>
      <c r="U2201" s="156">
        <v>0</v>
      </c>
      <c r="V2201" s="157">
        <v>0</v>
      </c>
      <c r="W2201" s="158">
        <v>0</v>
      </c>
      <c r="X2201" s="159"/>
      <c r="Y2201" s="160">
        <v>0</v>
      </c>
      <c r="Z2201" s="161">
        <v>0</v>
      </c>
      <c r="AA2201" s="155">
        <v>0</v>
      </c>
      <c r="AB2201" s="162" t="s">
        <v>56</v>
      </c>
      <c r="AC2201" s="163" t="s">
        <v>56</v>
      </c>
      <c r="AD2201" s="164" t="s">
        <v>56</v>
      </c>
      <c r="AE2201" s="163" t="s">
        <v>56</v>
      </c>
      <c r="AF2201" s="164" t="s">
        <v>56</v>
      </c>
      <c r="AG2201" s="165">
        <v>0</v>
      </c>
      <c r="AH2201" s="166" t="s">
        <v>56</v>
      </c>
      <c r="AI2201" s="167"/>
      <c r="AJ2201" s="168"/>
      <c r="AK2201" s="169"/>
      <c r="AL2201" s="170"/>
      <c r="AM2201" s="171"/>
      <c r="AN2201" s="172"/>
      <c r="AO2201" s="173">
        <f t="shared" si="558"/>
        <v>0</v>
      </c>
      <c r="AP2201" s="174" t="s">
        <v>82</v>
      </c>
      <c r="AQ2201" s="175" t="str" cm="1">
        <f t="array" ref="AQ2201">_xlfn.IFS(OR($G2201="公衆街路灯A",$G2201="定額電灯"),$G2201&amp;AP2201,COUNTIF(G2201,"*従量電灯*"),G2201,1,"-")</f>
        <v>-</v>
      </c>
      <c r="AR2201" s="176" t="str" cm="1">
        <f t="array" ref="AR2201">_xlfn.IFS($AN2201=0,"-",OR($AH2201="対象外",$AH2201="-"),"-",OR($G2201="公衆街路灯A",$G2201="定額電灯"),_xlfn.XLOOKUP($AQ2201,削除禁止_電灯料金!$B:$B,削除禁止_電灯料金!$E:$E,0),1,"-")</f>
        <v>-</v>
      </c>
      <c r="AS2201" s="177" t="str" cm="1">
        <f t="array" ref="AS2201">_xlfn.IFS($AR2201="-","-",OR($G2201="公衆街路灯A",$G2201="定額電灯"),_xlfn.XLOOKUP(AQ2201,削除禁止_電灯料金!$B:$B,削除禁止_電灯料金!$D:$D,0),1,"-")</f>
        <v>-</v>
      </c>
      <c r="AT2201" s="176" t="str">
        <f>IFERROR(IF(OR($G2201="公衆街路灯A",$G2201="定額電灯"),"-",ROUND((_xlfn.XLOOKUP($AQ2201,削除禁止_電灯料金!$B:$B,削除禁止_電灯料金!$E:$E)*AM2201/1000*$K2201*$L2201/12),2)),"-")</f>
        <v>-</v>
      </c>
      <c r="AU2201" s="177">
        <f>IFERROR(IF(OR($G2201="公衆街路灯A",$G2201="定額電灯"),"-",ROUND((AM2201/1000*$K2201*$L2201/12)*_xlfn.XLOOKUP($A2201,削除禁止_電灯料金!K:K,削除禁止_電灯料金!M:M,"-"),2)),"-")</f>
        <v>0</v>
      </c>
      <c r="AV2201" s="178">
        <f>IFERROR(IF(OR($G2201="公衆街路灯A",$G2201="定額電灯"),ROUND((((AR2201+AS2201)*AN2201))*12*_xlfn.XLOOKUP($A2201,削除禁止_電灯料金!K:K,削除禁止_電灯料金!N:N),0),ROUND((AT2201+AU2201)*AN2201*12*_xlfn.XLOOKUP($A2201,削除禁止_電灯料金!K:K,削除禁止_電灯料金!N:N),0)),0)</f>
        <v>0</v>
      </c>
      <c r="AW2201" s="145"/>
    </row>
    <row r="2202" spans="1:49" ht="30" customHeight="1">
      <c r="A2202" s="1">
        <v>50</v>
      </c>
      <c r="B2202" s="319" t="s">
        <v>2036</v>
      </c>
      <c r="C2202" s="42"/>
      <c r="D2202" s="146"/>
      <c r="E2202" s="147" t="s">
        <v>219</v>
      </c>
      <c r="F2202" s="148" t="s">
        <v>219</v>
      </c>
      <c r="G2202" s="148"/>
      <c r="H2202" s="149"/>
      <c r="I2202" s="150"/>
      <c r="J2202" s="151"/>
      <c r="K2202" s="213"/>
      <c r="L2202" s="214"/>
      <c r="M2202" s="437" t="s">
        <v>82</v>
      </c>
      <c r="N2202" s="438">
        <v>0</v>
      </c>
      <c r="O2202" s="439">
        <v>0</v>
      </c>
      <c r="P2202" s="440" t="s">
        <v>56</v>
      </c>
      <c r="Q2202" s="440">
        <v>0</v>
      </c>
      <c r="R2202" s="440">
        <v>0</v>
      </c>
      <c r="S2202" s="441">
        <v>0</v>
      </c>
      <c r="T2202" s="441">
        <v>0</v>
      </c>
      <c r="U2202" s="441">
        <v>0</v>
      </c>
      <c r="V2202" s="442">
        <v>0</v>
      </c>
      <c r="W2202" s="443">
        <v>0</v>
      </c>
      <c r="X2202" s="444"/>
      <c r="Y2202" s="160">
        <v>0</v>
      </c>
      <c r="Z2202" s="445">
        <v>0</v>
      </c>
      <c r="AA2202" s="440">
        <v>0</v>
      </c>
      <c r="AB2202" s="446" t="s">
        <v>56</v>
      </c>
      <c r="AC2202" s="447" t="s">
        <v>56</v>
      </c>
      <c r="AD2202" s="448" t="s">
        <v>56</v>
      </c>
      <c r="AE2202" s="447" t="s">
        <v>56</v>
      </c>
      <c r="AF2202" s="448" t="s">
        <v>56</v>
      </c>
      <c r="AG2202" s="449">
        <v>0</v>
      </c>
      <c r="AH2202" s="450" t="s">
        <v>56</v>
      </c>
      <c r="AI2202" s="451"/>
      <c r="AJ2202" s="452"/>
      <c r="AK2202" s="453"/>
      <c r="AL2202" s="454"/>
      <c r="AM2202" s="455"/>
      <c r="AN2202" s="456"/>
      <c r="AO2202" s="457">
        <f t="shared" si="558"/>
        <v>0</v>
      </c>
      <c r="AP2202" s="458" t="s">
        <v>82</v>
      </c>
      <c r="AQ2202" s="459" t="str" cm="1">
        <f t="array" ref="AQ2202">_xlfn.IFS(OR($G2202="公衆街路灯A",$G2202="定額電灯"),$G2202&amp;AP2202,COUNTIF(G2202,"*従量電灯*"),G2202,1,"-")</f>
        <v>-</v>
      </c>
      <c r="AR2202" s="460" t="str" cm="1">
        <f t="array" ref="AR2202">_xlfn.IFS($AN2202=0,"-",OR($AH2202="対象外",$AH2202="-"),"-",OR($G2202="公衆街路灯A",$G2202="定額電灯"),_xlfn.XLOOKUP($AQ2202,削除禁止_電灯料金!$B:$B,削除禁止_電灯料金!$E:$E,0),1,"-")</f>
        <v>-</v>
      </c>
      <c r="AS2202" s="461" t="str" cm="1">
        <f t="array" ref="AS2202">_xlfn.IFS($AR2202="-","-",OR($G2202="公衆街路灯A",$G2202="定額電灯"),_xlfn.XLOOKUP(AQ2202,削除禁止_電灯料金!$B:$B,削除禁止_電灯料金!$D:$D,0),1,"-")</f>
        <v>-</v>
      </c>
      <c r="AT2202" s="460" t="str">
        <f>IFERROR(IF(OR($G2202="公衆街路灯A",$G2202="定額電灯"),"-",ROUND((_xlfn.XLOOKUP($AQ2202,削除禁止_電灯料金!$B:$B,削除禁止_電灯料金!$E:$E)*AM2202/1000*$K2202*$L2202/12),2)),"-")</f>
        <v>-</v>
      </c>
      <c r="AU2202" s="461">
        <f>IFERROR(IF(OR($G2202="公衆街路灯A",$G2202="定額電灯"),"-",ROUND((AM2202/1000*$K2202*$L2202/12)*_xlfn.XLOOKUP($A2202,削除禁止_電灯料金!K:K,削除禁止_電灯料金!M:M,"-"),2)),"-")</f>
        <v>0</v>
      </c>
      <c r="AV2202" s="462">
        <f>IFERROR(IF(OR($G2202="公衆街路灯A",$G2202="定額電灯"),ROUND((((AR2202+AS2202)*AN2202))*12*_xlfn.XLOOKUP($A2202,削除禁止_電灯料金!K:K,削除禁止_電灯料金!N:N),0),ROUND((AT2202+AU2202)*AN2202*12*_xlfn.XLOOKUP($A2202,削除禁止_電灯料金!K:K,削除禁止_電灯料金!N:N),0)),0)</f>
        <v>0</v>
      </c>
      <c r="AW2202" s="145"/>
    </row>
    <row r="2203" spans="1:49" ht="30" customHeight="1" thickBot="1">
      <c r="A2203" s="1">
        <v>50</v>
      </c>
      <c r="B2203" s="319" t="s">
        <v>2036</v>
      </c>
      <c r="C2203" s="42"/>
      <c r="D2203" s="215"/>
      <c r="E2203" s="216" t="s">
        <v>219</v>
      </c>
      <c r="F2203" s="217" t="s">
        <v>219</v>
      </c>
      <c r="G2203" s="216"/>
      <c r="H2203" s="216"/>
      <c r="I2203" s="218"/>
      <c r="J2203" s="219"/>
      <c r="K2203" s="220"/>
      <c r="L2203" s="221"/>
      <c r="M2203" s="222" t="s">
        <v>82</v>
      </c>
      <c r="N2203" s="223">
        <v>0</v>
      </c>
      <c r="O2203" s="224">
        <v>0</v>
      </c>
      <c r="P2203" s="225" t="s">
        <v>56</v>
      </c>
      <c r="Q2203" s="225">
        <v>0</v>
      </c>
      <c r="R2203" s="225">
        <v>0</v>
      </c>
      <c r="S2203" s="226">
        <v>0</v>
      </c>
      <c r="T2203" s="226">
        <v>0</v>
      </c>
      <c r="U2203" s="226">
        <v>0</v>
      </c>
      <c r="V2203" s="227">
        <v>0</v>
      </c>
      <c r="W2203" s="228">
        <v>0</v>
      </c>
      <c r="X2203" s="229"/>
      <c r="Y2203" s="410">
        <v>0</v>
      </c>
      <c r="Z2203" s="230">
        <v>0</v>
      </c>
      <c r="AA2203" s="225">
        <v>0</v>
      </c>
      <c r="AB2203" s="231" t="s">
        <v>56</v>
      </c>
      <c r="AC2203" s="232" t="s">
        <v>56</v>
      </c>
      <c r="AD2203" s="411" t="s">
        <v>56</v>
      </c>
      <c r="AE2203" s="232" t="s">
        <v>56</v>
      </c>
      <c r="AF2203" s="411" t="s">
        <v>56</v>
      </c>
      <c r="AG2203" s="412">
        <v>0</v>
      </c>
      <c r="AH2203" s="413" t="s">
        <v>56</v>
      </c>
      <c r="AI2203" s="236"/>
      <c r="AJ2203" s="237"/>
      <c r="AK2203" s="238"/>
      <c r="AL2203" s="239"/>
      <c r="AM2203" s="240"/>
      <c r="AN2203" s="241"/>
      <c r="AO2203" s="242">
        <f t="shared" si="558"/>
        <v>0</v>
      </c>
      <c r="AP2203" s="243" t="s">
        <v>82</v>
      </c>
      <c r="AQ2203" s="414" t="str" cm="1">
        <f t="array" ref="AQ2203">_xlfn.IFS(OR($G2203="公衆街路灯A",$G2203="定額電灯"),$G2203&amp;AP2203,COUNTIF(G2203,"*従量電灯*"),G2203,1,"-")</f>
        <v>-</v>
      </c>
      <c r="AR2203" s="415" t="str" cm="1">
        <f t="array" ref="AR2203">_xlfn.IFS($AN2203=0,"-",OR($AH2203="対象外",$AH2203="-"),"-",OR($G2203="公衆街路灯A",$G2203="定額電灯"),_xlfn.XLOOKUP($AQ2203,削除禁止_電灯料金!$B:$B,削除禁止_電灯料金!$E:$E,0),1,"-")</f>
        <v>-</v>
      </c>
      <c r="AS2203" s="416" t="str" cm="1">
        <f t="array" ref="AS2203">_xlfn.IFS($AR2203="-","-",OR($G2203="公衆街路灯A",$G2203="定額電灯"),_xlfn.XLOOKUP(AQ2203,削除禁止_電灯料金!$B:$B,削除禁止_電灯料金!$D:$D,0),1,"-")</f>
        <v>-</v>
      </c>
      <c r="AT2203" s="415" t="str">
        <f>IFERROR(IF(OR($G2203="公衆街路灯A",$G2203="定額電灯"),"-",ROUND((_xlfn.XLOOKUP($AQ2203,削除禁止_電灯料金!$B:$B,削除禁止_電灯料金!$E:$E)*AM2203/1000*$K2203*$L2203/12),2)),"-")</f>
        <v>-</v>
      </c>
      <c r="AU2203" s="416">
        <f>IFERROR(IF(OR($G2203="公衆街路灯A",$G2203="定額電灯"),"-",ROUND((AM2203/1000*$K2203*$L2203/12)*_xlfn.XLOOKUP($A2203,削除禁止_電灯料金!K:K,削除禁止_電灯料金!M:M,"-"),2)),"-")</f>
        <v>0</v>
      </c>
      <c r="AV2203" s="417">
        <f>IFERROR(IF(OR($G2203="公衆街路灯A",$G2203="定額電灯"),ROUND((((AR2203+AS2203)*AN2203))*12*_xlfn.XLOOKUP($A2203,削除禁止_電灯料金!K:K,削除禁止_電灯料金!N:N),0),ROUND((AT2203+AU2203)*AN2203*12*_xlfn.XLOOKUP($A2203,削除禁止_電灯料金!K:K,削除禁止_電灯料金!N:N),0)),0)</f>
        <v>0</v>
      </c>
      <c r="AW2203" s="145"/>
    </row>
    <row r="2204" spans="1:49" ht="30" customHeight="1">
      <c r="A2204" s="1"/>
      <c r="B2204" s="41"/>
      <c r="C2204" s="248"/>
    </row>
    <row r="2205" spans="1:49" ht="30" customHeight="1">
      <c r="A2205" s="1">
        <v>51</v>
      </c>
      <c r="B2205" s="319" t="s">
        <v>2051</v>
      </c>
      <c r="C2205" s="42"/>
      <c r="D2205" s="4" t="s">
        <v>2052</v>
      </c>
      <c r="E2205" s="43"/>
      <c r="F2205" s="44"/>
      <c r="G2205" s="44"/>
      <c r="H2205" s="45"/>
      <c r="I2205" s="43"/>
      <c r="J2205" s="43"/>
      <c r="K2205" s="43"/>
      <c r="L2205" s="43"/>
      <c r="M2205" s="43"/>
      <c r="N2205" s="46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2"/>
      <c r="AE2205" s="42"/>
      <c r="AF2205" s="42"/>
      <c r="AG2205" s="42"/>
      <c r="AH2205" s="47"/>
      <c r="AI2205" s="48"/>
      <c r="AJ2205" s="48"/>
      <c r="AK2205" s="47"/>
      <c r="AL2205" s="49"/>
      <c r="AM2205" s="47"/>
      <c r="AN2205" s="47"/>
      <c r="AO2205" s="47"/>
      <c r="AP2205" s="47"/>
      <c r="AQ2205" s="49"/>
      <c r="AR2205" s="47"/>
      <c r="AS2205" s="47"/>
      <c r="AT2205" s="47"/>
      <c r="AU2205" s="47"/>
      <c r="AV2205" s="47"/>
      <c r="AW2205" s="47"/>
    </row>
    <row r="2206" spans="1:49" ht="30" customHeight="1">
      <c r="A2206" s="1">
        <v>51</v>
      </c>
      <c r="B2206" s="319" t="s">
        <v>2051</v>
      </c>
      <c r="C2206" s="42"/>
      <c r="D2206" s="43"/>
      <c r="E2206" s="43"/>
      <c r="F2206" s="44"/>
      <c r="G2206" s="44"/>
      <c r="H2206" s="45"/>
      <c r="I2206" s="43"/>
      <c r="J2206" s="43"/>
      <c r="K2206" s="43"/>
      <c r="L2206" s="43"/>
      <c r="M2206" s="43"/>
      <c r="N2206" s="46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2"/>
      <c r="AD2206" s="42"/>
      <c r="AE2206" s="42"/>
      <c r="AF2206" s="42"/>
      <c r="AG2206" s="42"/>
      <c r="AH2206" s="47"/>
      <c r="AI2206" s="50"/>
      <c r="AJ2206" s="48"/>
      <c r="AK2206" s="47"/>
      <c r="AL2206" s="49"/>
      <c r="AM2206" s="47"/>
      <c r="AN2206" s="47"/>
      <c r="AO2206" s="51"/>
      <c r="AP2206" s="47"/>
      <c r="AQ2206" s="49"/>
      <c r="AR2206" s="51"/>
      <c r="AS2206" s="51"/>
      <c r="AT2206" s="51"/>
      <c r="AU2206" s="51"/>
      <c r="AV2206" s="47"/>
      <c r="AW2206" s="47"/>
    </row>
    <row r="2207" spans="1:49" ht="30" customHeight="1">
      <c r="A2207" s="1">
        <v>51</v>
      </c>
      <c r="B2207" s="319" t="s">
        <v>2051</v>
      </c>
      <c r="C2207" s="42"/>
      <c r="D2207" s="52" t="s">
        <v>47</v>
      </c>
      <c r="E2207" s="52"/>
      <c r="F2207" s="53">
        <v>10</v>
      </c>
      <c r="G2207" s="44"/>
      <c r="H2207" s="45"/>
      <c r="I2207" s="54"/>
      <c r="J2207" s="54"/>
      <c r="K2207" s="55"/>
      <c r="L2207" s="46"/>
      <c r="M2207" s="46"/>
      <c r="N2207" s="56"/>
      <c r="O2207" s="56"/>
      <c r="P2207" s="56"/>
      <c r="Q2207" s="56"/>
      <c r="R2207" s="56"/>
      <c r="S2207" s="56"/>
      <c r="T2207" s="56"/>
      <c r="U2207" s="56"/>
      <c r="V2207" s="56"/>
      <c r="W2207" s="56"/>
      <c r="X2207" s="56"/>
      <c r="Y2207" s="56"/>
      <c r="Z2207" s="56"/>
      <c r="AA2207" s="56"/>
      <c r="AB2207" s="56"/>
      <c r="AC2207" s="56"/>
      <c r="AD2207" s="56"/>
      <c r="AE2207" s="56"/>
      <c r="AF2207" s="56"/>
      <c r="AG2207" s="56"/>
      <c r="AH2207" s="47"/>
      <c r="AI2207" s="50"/>
      <c r="AJ2207" s="48"/>
      <c r="AK2207" s="47"/>
      <c r="AL2207" s="49"/>
      <c r="AM2207" s="47"/>
      <c r="AN2207" s="47"/>
      <c r="AO2207" s="47"/>
      <c r="AP2207" s="47"/>
      <c r="AQ2207" s="49"/>
      <c r="AR2207" s="47"/>
      <c r="AS2207" s="47"/>
      <c r="AT2207" s="47"/>
      <c r="AU2207" s="47"/>
      <c r="AV2207" s="47"/>
      <c r="AW2207" s="47"/>
    </row>
    <row r="2208" spans="1:49" ht="30" customHeight="1" thickBot="1">
      <c r="A2208" s="1">
        <v>51</v>
      </c>
      <c r="B2208" s="319" t="s">
        <v>2051</v>
      </c>
      <c r="C2208" s="42"/>
      <c r="D2208" s="57" t="s">
        <v>48</v>
      </c>
      <c r="E2208" s="57"/>
      <c r="F2208" s="58">
        <v>10</v>
      </c>
      <c r="G2208" s="44"/>
      <c r="H2208" s="45"/>
      <c r="I2208" s="54"/>
      <c r="J2208" s="54"/>
      <c r="K2208" s="55"/>
      <c r="L2208" s="46"/>
      <c r="M2208" s="46"/>
      <c r="N2208" s="56"/>
      <c r="O2208" s="56"/>
      <c r="P2208" s="56"/>
      <c r="Q2208" s="56"/>
      <c r="R2208" s="56"/>
      <c r="S2208" s="56"/>
      <c r="T2208" s="56"/>
      <c r="U2208" s="56"/>
      <c r="V2208" s="56"/>
      <c r="W2208" s="56"/>
      <c r="X2208" s="56"/>
      <c r="Y2208" s="56"/>
      <c r="Z2208" s="56"/>
      <c r="AA2208" s="56"/>
      <c r="AB2208" s="56"/>
      <c r="AC2208" s="56"/>
      <c r="AD2208" s="56"/>
      <c r="AE2208" s="56"/>
      <c r="AF2208" s="56"/>
      <c r="AG2208" s="56"/>
      <c r="AH2208" s="47"/>
      <c r="AI2208" s="50"/>
      <c r="AJ2208" s="48"/>
      <c r="AK2208" s="47"/>
      <c r="AL2208" s="49"/>
      <c r="AM2208" s="47"/>
      <c r="AN2208" s="47"/>
      <c r="AO2208" s="47"/>
      <c r="AP2208" s="47"/>
      <c r="AQ2208" s="49"/>
      <c r="AR2208" s="47"/>
      <c r="AS2208" s="47"/>
      <c r="AT2208" s="47"/>
      <c r="AU2208" s="47"/>
      <c r="AV2208" s="47"/>
      <c r="AW2208" s="47"/>
    </row>
    <row r="2209" spans="1:49" ht="30" customHeight="1" thickBot="1">
      <c r="A2209" s="1">
        <v>51</v>
      </c>
      <c r="B2209" s="319" t="s">
        <v>2051</v>
      </c>
      <c r="C2209" s="42"/>
      <c r="D2209" s="59" t="s">
        <v>49</v>
      </c>
      <c r="E2209" s="59"/>
      <c r="F2209" s="60">
        <v>30</v>
      </c>
      <c r="G2209" s="44"/>
      <c r="H2209" s="45"/>
      <c r="I2209" s="61"/>
      <c r="J2209" s="61"/>
      <c r="K2209" s="42"/>
      <c r="L2209" s="42"/>
      <c r="M2209" s="42"/>
      <c r="N2209" s="56"/>
      <c r="O2209" s="56"/>
      <c r="P2209" s="56"/>
      <c r="Q2209" s="56"/>
      <c r="R2209" s="56"/>
      <c r="S2209" s="56"/>
      <c r="T2209" s="56"/>
      <c r="U2209" s="56"/>
      <c r="V2209" s="56"/>
      <c r="W2209" s="56"/>
      <c r="X2209" s="56"/>
      <c r="Y2209" s="56"/>
      <c r="Z2209" s="56"/>
      <c r="AA2209" s="56"/>
      <c r="AB2209" s="56"/>
      <c r="AC2209" s="62"/>
      <c r="AD2209" s="62"/>
      <c r="AE2209" s="63"/>
      <c r="AF2209" s="42"/>
      <c r="AG2209" s="56"/>
      <c r="AH2209" s="47"/>
      <c r="AI2209" s="64" t="s">
        <v>50</v>
      </c>
      <c r="AJ2209" s="48"/>
      <c r="AK2209" s="47"/>
      <c r="AL2209" s="49"/>
      <c r="AM2209" s="47"/>
      <c r="AN2209" s="47"/>
      <c r="AO2209" s="47"/>
      <c r="AP2209" s="47"/>
      <c r="AQ2209" s="49"/>
      <c r="AR2209" s="47"/>
      <c r="AS2209" s="47"/>
      <c r="AT2209" s="47"/>
      <c r="AU2209" s="47"/>
      <c r="AV2209" s="47"/>
      <c r="AW2209" s="65"/>
    </row>
    <row r="2210" spans="1:49" ht="30" customHeight="1" thickBot="1">
      <c r="A2210" s="1">
        <v>51</v>
      </c>
      <c r="B2210" s="319" t="s">
        <v>2051</v>
      </c>
      <c r="C2210" s="42"/>
      <c r="D2210" s="66" t="s">
        <v>51</v>
      </c>
      <c r="E2210" s="66"/>
      <c r="F2210" s="67">
        <v>0.41499999999999998</v>
      </c>
      <c r="G2210" s="44"/>
      <c r="H2210" s="45"/>
      <c r="I2210" s="68"/>
      <c r="J2210" s="68"/>
      <c r="K2210" s="42"/>
      <c r="L2210" s="42"/>
      <c r="M2210" s="42"/>
      <c r="N2210" s="56"/>
      <c r="O2210" s="56"/>
      <c r="P2210" s="56"/>
      <c r="Q2210" s="56"/>
      <c r="R2210" s="56"/>
      <c r="S2210" s="56"/>
      <c r="T2210" s="56"/>
      <c r="U2210" s="56"/>
      <c r="V2210" s="56"/>
      <c r="W2210" s="56"/>
      <c r="X2210" s="56"/>
      <c r="Y2210" s="56"/>
      <c r="Z2210" s="56"/>
      <c r="AA2210" s="56"/>
      <c r="AB2210" s="56"/>
      <c r="AC2210" s="62" t="s">
        <v>52</v>
      </c>
      <c r="AD2210" s="69"/>
      <c r="AE2210" s="70" t="s">
        <v>53</v>
      </c>
      <c r="AF2210" s="69"/>
      <c r="AG2210" s="56"/>
      <c r="AH2210" s="47"/>
      <c r="AI2210" s="48"/>
      <c r="AJ2210" s="48"/>
      <c r="AK2210" s="47"/>
      <c r="AL2210" s="49"/>
      <c r="AM2210" s="47"/>
      <c r="AN2210" s="47"/>
      <c r="AO2210" s="47"/>
      <c r="AP2210" s="47"/>
      <c r="AQ2210" s="49"/>
      <c r="AR2210" s="47" t="s">
        <v>52</v>
      </c>
      <c r="AS2210" s="47"/>
      <c r="AT2210" s="47" t="s">
        <v>53</v>
      </c>
      <c r="AU2210" s="47"/>
      <c r="AV2210" s="47"/>
      <c r="AW2210" s="65"/>
    </row>
    <row r="2211" spans="1:49" ht="30" customHeight="1" thickBot="1">
      <c r="A2211" s="1">
        <v>51</v>
      </c>
      <c r="B2211" s="319" t="s">
        <v>2051</v>
      </c>
      <c r="C2211" s="42"/>
      <c r="D2211" s="71" t="s">
        <v>54</v>
      </c>
      <c r="E2211" s="45"/>
      <c r="F2211" s="45"/>
      <c r="G2211" s="45"/>
      <c r="H2211" s="45"/>
      <c r="I2211" s="45"/>
      <c r="J2211" s="45"/>
      <c r="K2211" s="72"/>
      <c r="L2211" s="72"/>
      <c r="M2211" s="73" t="s">
        <v>55</v>
      </c>
      <c r="N2211" s="74"/>
      <c r="O2211" s="74"/>
      <c r="P2211" s="74"/>
      <c r="Q2211" s="74"/>
      <c r="R2211" s="74"/>
      <c r="S2211" s="74"/>
      <c r="T2211" s="74"/>
      <c r="U2211" s="74"/>
      <c r="V2211" s="74"/>
      <c r="W2211" s="74"/>
      <c r="X2211" s="74"/>
      <c r="Y2211" s="74"/>
      <c r="Z2211" s="74"/>
      <c r="AA2211" s="74"/>
      <c r="AB2211" s="74"/>
      <c r="AC2211" s="75" t="s">
        <v>1</v>
      </c>
      <c r="AD2211" s="76"/>
      <c r="AE2211" s="76" t="s">
        <v>2</v>
      </c>
      <c r="AF2211" s="76"/>
      <c r="AG2211" s="77" t="s">
        <v>56</v>
      </c>
      <c r="AH2211" s="78" t="s">
        <v>57</v>
      </c>
      <c r="AI2211" s="79"/>
      <c r="AJ2211" s="79"/>
      <c r="AK2211" s="80"/>
      <c r="AL2211" s="15"/>
      <c r="AM2211" s="80"/>
      <c r="AN2211" s="80"/>
      <c r="AO2211" s="80"/>
      <c r="AP2211" s="80"/>
      <c r="AQ2211" s="15"/>
      <c r="AR2211" s="78" t="s">
        <v>1</v>
      </c>
      <c r="AS2211" s="81"/>
      <c r="AT2211" s="78" t="s">
        <v>2</v>
      </c>
      <c r="AU2211" s="81"/>
      <c r="AV2211" s="82" t="s">
        <v>56</v>
      </c>
      <c r="AW2211" s="83"/>
    </row>
    <row r="2212" spans="1:49" ht="42" customHeight="1">
      <c r="A2212" s="1">
        <v>51</v>
      </c>
      <c r="B2212" s="319" t="s">
        <v>2051</v>
      </c>
      <c r="C2212" s="42"/>
      <c r="D2212" s="474" t="s">
        <v>4</v>
      </c>
      <c r="E2212" s="476" t="s">
        <v>5</v>
      </c>
      <c r="F2212" s="476" t="s">
        <v>6</v>
      </c>
      <c r="G2212" s="476" t="s">
        <v>58</v>
      </c>
      <c r="H2212" s="476" t="s">
        <v>7</v>
      </c>
      <c r="I2212" s="20" t="s">
        <v>8</v>
      </c>
      <c r="J2212" s="20"/>
      <c r="K2212" s="84" t="s">
        <v>9</v>
      </c>
      <c r="L2212" s="85" t="s">
        <v>59</v>
      </c>
      <c r="M2212" s="478" t="s">
        <v>60</v>
      </c>
      <c r="N2212" s="480" t="s">
        <v>61</v>
      </c>
      <c r="O2212" s="482" t="s">
        <v>62</v>
      </c>
      <c r="P2212" s="482" t="s">
        <v>10</v>
      </c>
      <c r="Q2212" s="484" t="s">
        <v>63</v>
      </c>
      <c r="R2212" s="482" t="s">
        <v>64</v>
      </c>
      <c r="S2212" s="482" t="s">
        <v>65</v>
      </c>
      <c r="T2212" s="482" t="s">
        <v>66</v>
      </c>
      <c r="U2212" s="482" t="s">
        <v>67</v>
      </c>
      <c r="V2212" s="484" t="s">
        <v>11</v>
      </c>
      <c r="W2212" s="251" t="s">
        <v>12</v>
      </c>
      <c r="X2212" s="86" t="s">
        <v>13</v>
      </c>
      <c r="Y2212" s="86" t="s">
        <v>14</v>
      </c>
      <c r="Z2212" s="252" t="s">
        <v>15</v>
      </c>
      <c r="AA2212" s="484" t="s">
        <v>16</v>
      </c>
      <c r="AB2212" s="482" t="s">
        <v>17</v>
      </c>
      <c r="AC2212" s="87" t="s">
        <v>18</v>
      </c>
      <c r="AD2212" s="88" t="s">
        <v>19</v>
      </c>
      <c r="AE2212" s="87" t="s">
        <v>30</v>
      </c>
      <c r="AF2212" s="88" t="s">
        <v>21</v>
      </c>
      <c r="AG2212" s="89" t="s">
        <v>22</v>
      </c>
      <c r="AH2212" s="468" t="s">
        <v>23</v>
      </c>
      <c r="AI2212" s="470" t="s">
        <v>24</v>
      </c>
      <c r="AJ2212" s="470" t="s">
        <v>25</v>
      </c>
      <c r="AK2212" s="470" t="s">
        <v>26</v>
      </c>
      <c r="AL2212" s="91" t="s">
        <v>68</v>
      </c>
      <c r="AM2212" s="90" t="s">
        <v>27</v>
      </c>
      <c r="AN2212" s="92" t="s">
        <v>28</v>
      </c>
      <c r="AO2212" s="93" t="s">
        <v>29</v>
      </c>
      <c r="AP2212" s="28" t="s">
        <v>16</v>
      </c>
      <c r="AQ2212" s="472" t="s">
        <v>17</v>
      </c>
      <c r="AR2212" s="94" t="s">
        <v>18</v>
      </c>
      <c r="AS2212" s="95" t="s">
        <v>19</v>
      </c>
      <c r="AT2212" s="94" t="s">
        <v>30</v>
      </c>
      <c r="AU2212" s="95" t="s">
        <v>21</v>
      </c>
      <c r="AV2212" s="96" t="s">
        <v>31</v>
      </c>
      <c r="AW2212" s="83"/>
    </row>
    <row r="2213" spans="1:49" ht="30" customHeight="1" thickBot="1">
      <c r="A2213" s="1">
        <v>51</v>
      </c>
      <c r="B2213" s="319" t="s">
        <v>2051</v>
      </c>
      <c r="C2213" s="42"/>
      <c r="D2213" s="475"/>
      <c r="E2213" s="477"/>
      <c r="F2213" s="477"/>
      <c r="G2213" s="477"/>
      <c r="H2213" s="477"/>
      <c r="I2213" s="97" t="s">
        <v>69</v>
      </c>
      <c r="J2213" s="97" t="s">
        <v>70</v>
      </c>
      <c r="K2213" s="98" t="s">
        <v>34</v>
      </c>
      <c r="L2213" s="99" t="s">
        <v>35</v>
      </c>
      <c r="M2213" s="479"/>
      <c r="N2213" s="481"/>
      <c r="O2213" s="483"/>
      <c r="P2213" s="483"/>
      <c r="Q2213" s="485"/>
      <c r="R2213" s="483"/>
      <c r="S2213" s="483"/>
      <c r="T2213" s="483"/>
      <c r="U2213" s="483"/>
      <c r="V2213" s="485"/>
      <c r="W2213" s="100" t="s">
        <v>36</v>
      </c>
      <c r="X2213" s="100" t="s">
        <v>37</v>
      </c>
      <c r="Y2213" s="100" t="s">
        <v>38</v>
      </c>
      <c r="Z2213" s="101" t="s">
        <v>39</v>
      </c>
      <c r="AA2213" s="485"/>
      <c r="AB2213" s="483"/>
      <c r="AC2213" s="102" t="s">
        <v>40</v>
      </c>
      <c r="AD2213" s="103" t="s">
        <v>40</v>
      </c>
      <c r="AE2213" s="102" t="s">
        <v>40</v>
      </c>
      <c r="AF2213" s="103" t="s">
        <v>40</v>
      </c>
      <c r="AG2213" s="104">
        <v>10</v>
      </c>
      <c r="AH2213" s="469"/>
      <c r="AI2213" s="471"/>
      <c r="AJ2213" s="471"/>
      <c r="AK2213" s="471"/>
      <c r="AL2213" s="36" t="s">
        <v>41</v>
      </c>
      <c r="AM2213" s="105" t="s">
        <v>42</v>
      </c>
      <c r="AN2213" s="106" t="s">
        <v>43</v>
      </c>
      <c r="AO2213" s="107" t="s">
        <v>39</v>
      </c>
      <c r="AP2213" s="37" t="s">
        <v>44</v>
      </c>
      <c r="AQ2213" s="473"/>
      <c r="AR2213" s="108" t="s">
        <v>40</v>
      </c>
      <c r="AS2213" s="109" t="s">
        <v>40</v>
      </c>
      <c r="AT2213" s="108" t="s">
        <v>40</v>
      </c>
      <c r="AU2213" s="109" t="s">
        <v>40</v>
      </c>
      <c r="AV2213" s="40">
        <v>10</v>
      </c>
      <c r="AW2213" s="83"/>
    </row>
    <row r="2214" spans="1:49" ht="30" customHeight="1">
      <c r="A2214" s="1">
        <v>51</v>
      </c>
      <c r="B2214" s="319" t="s">
        <v>2051</v>
      </c>
      <c r="C2214" s="42"/>
      <c r="D2214" s="110" t="s">
        <v>2053</v>
      </c>
      <c r="E2214" s="111" t="s">
        <v>71</v>
      </c>
      <c r="F2214" s="112" t="s">
        <v>2054</v>
      </c>
      <c r="G2214" s="112" t="s">
        <v>73</v>
      </c>
      <c r="H2214" s="113"/>
      <c r="I2214" s="114"/>
      <c r="J2214" s="115"/>
      <c r="K2214" s="349">
        <v>13</v>
      </c>
      <c r="L2214" s="350">
        <v>365</v>
      </c>
      <c r="M2214" s="118" t="s">
        <v>2055</v>
      </c>
      <c r="N2214" s="119" t="s">
        <v>331</v>
      </c>
      <c r="O2214" s="120">
        <v>1</v>
      </c>
      <c r="P2214" s="121" t="s">
        <v>135</v>
      </c>
      <c r="Q2214" s="121">
        <v>0</v>
      </c>
      <c r="R2214" s="121">
        <v>0</v>
      </c>
      <c r="S2214" s="122" t="s">
        <v>1440</v>
      </c>
      <c r="T2214" s="122">
        <v>0</v>
      </c>
      <c r="U2214" s="122">
        <v>0</v>
      </c>
      <c r="V2214" s="123">
        <v>0</v>
      </c>
      <c r="W2214" s="124">
        <v>28</v>
      </c>
      <c r="X2214" s="125">
        <v>1</v>
      </c>
      <c r="Y2214" s="126">
        <v>1</v>
      </c>
      <c r="Z2214" s="127">
        <v>11.071666666666665</v>
      </c>
      <c r="AA2214" s="121">
        <v>0</v>
      </c>
      <c r="AB2214" s="128" t="s">
        <v>1679</v>
      </c>
      <c r="AC2214" s="129" t="s">
        <v>56</v>
      </c>
      <c r="AD2214" s="130" t="s">
        <v>56</v>
      </c>
      <c r="AE2214" s="129">
        <v>0</v>
      </c>
      <c r="AF2214" s="130">
        <v>0</v>
      </c>
      <c r="AG2214" s="131">
        <v>41186</v>
      </c>
      <c r="AH2214" s="132" t="s">
        <v>81</v>
      </c>
      <c r="AI2214" s="133"/>
      <c r="AJ2214" s="134"/>
      <c r="AK2214" s="135"/>
      <c r="AL2214" s="136"/>
      <c r="AM2214" s="137"/>
      <c r="AN2214" s="138"/>
      <c r="AO2214" s="139">
        <f t="shared" ref="AO2214:AO2233" si="559">IFERROR((AM2214/1000)*K2214*L2214*AN2214/12,0)</f>
        <v>0</v>
      </c>
      <c r="AP2214" s="140" t="s">
        <v>82</v>
      </c>
      <c r="AQ2214" s="141" t="str" cm="1">
        <f t="array" ref="AQ2214">_xlfn.IFS(OR($G2214="公衆街路灯A",$G2214="定額電灯"),$G2214&amp;AP2214,COUNTIF(G2214,"*従量電灯*"),G2214,1,"-")</f>
        <v>従量電灯</v>
      </c>
      <c r="AR2214" s="142" t="str" cm="1">
        <f t="array" ref="AR2214">_xlfn.IFS($AN2214=0,"-",OR($AH2214="対象外",$AH2214="-"),"-",OR($G2214="公衆街路灯A",$G2214="定額電灯"),_xlfn.XLOOKUP($AQ2214,削除禁止_電灯料金!$B:$B,削除禁止_電灯料金!$E:$E,0),1,"-")</f>
        <v>-</v>
      </c>
      <c r="AS2214" s="143" t="str" cm="1">
        <f t="array" ref="AS2214">_xlfn.IFS($AR2214="-","-",OR($G2214="公衆街路灯A",$G2214="定額電灯"),_xlfn.XLOOKUP(AQ2214,削除禁止_電灯料金!$B:$B,削除禁止_電灯料金!$D:$D,0),1,"-")</f>
        <v>-</v>
      </c>
      <c r="AT2214" s="142">
        <f>IFERROR(IF(OR($G2214="公衆街路灯A",$G2214="定額電灯"),"-",ROUND((_xlfn.XLOOKUP($AQ2214,削除禁止_電灯料金!$B:$B,削除禁止_電灯料金!$E:$E)*AM2214/1000*$K2214*$L2214/12),2)),"-")</f>
        <v>0</v>
      </c>
      <c r="AU2214" s="143">
        <f>IFERROR(IF(OR($G2214="公衆街路灯A",$G2214="定額電灯"),"-",ROUND((AM2214/1000*$K2214*$L2214/12)*_xlfn.XLOOKUP($A2214,削除禁止_電灯料金!K:K,削除禁止_電灯料金!M:M,"-"),2)),"-")</f>
        <v>0</v>
      </c>
      <c r="AV2214" s="144">
        <f>IFERROR(IF(OR($G2214="公衆街路灯A",$G2214="定額電灯"),ROUND((((AR2214+AS2214)*AN2214))*12*_xlfn.XLOOKUP($A2214,削除禁止_電灯料金!K:K,削除禁止_電灯料金!N:N),0),ROUND((AT2214+AU2214)*AN2214*12*_xlfn.XLOOKUP($A2214,削除禁止_電灯料金!K:K,削除禁止_電灯料金!N:N),0)),0)</f>
        <v>0</v>
      </c>
      <c r="AW2214" s="145"/>
    </row>
    <row r="2215" spans="1:49" ht="30" customHeight="1">
      <c r="A2215" s="1">
        <v>51</v>
      </c>
      <c r="B2215" s="319" t="s">
        <v>2051</v>
      </c>
      <c r="C2215" s="42"/>
      <c r="D2215" s="146" t="s">
        <v>2056</v>
      </c>
      <c r="E2215" s="147" t="s">
        <v>186</v>
      </c>
      <c r="F2215" s="148" t="s">
        <v>2054</v>
      </c>
      <c r="G2215" s="148" t="s">
        <v>73</v>
      </c>
      <c r="H2215" s="149"/>
      <c r="I2215" s="150"/>
      <c r="J2215" s="151"/>
      <c r="K2215" s="213">
        <v>13</v>
      </c>
      <c r="L2215" s="214">
        <v>365</v>
      </c>
      <c r="M2215" s="154" t="s">
        <v>2055</v>
      </c>
      <c r="N2215" s="119" t="s">
        <v>331</v>
      </c>
      <c r="O2215" s="120">
        <v>1</v>
      </c>
      <c r="P2215" s="155" t="s">
        <v>135</v>
      </c>
      <c r="Q2215" s="155">
        <v>0</v>
      </c>
      <c r="R2215" s="155">
        <v>0</v>
      </c>
      <c r="S2215" s="156" t="s">
        <v>1440</v>
      </c>
      <c r="T2215" s="156">
        <v>0</v>
      </c>
      <c r="U2215" s="156">
        <v>0</v>
      </c>
      <c r="V2215" s="157">
        <v>0</v>
      </c>
      <c r="W2215" s="158">
        <v>28</v>
      </c>
      <c r="X2215" s="159">
        <v>1</v>
      </c>
      <c r="Y2215" s="160">
        <v>1</v>
      </c>
      <c r="Z2215" s="161">
        <v>11.071666666666665</v>
      </c>
      <c r="AA2215" s="155">
        <v>0</v>
      </c>
      <c r="AB2215" s="162" t="s">
        <v>1679</v>
      </c>
      <c r="AC2215" s="163" t="s">
        <v>56</v>
      </c>
      <c r="AD2215" s="164" t="s">
        <v>56</v>
      </c>
      <c r="AE2215" s="163">
        <v>0</v>
      </c>
      <c r="AF2215" s="164">
        <v>0</v>
      </c>
      <c r="AG2215" s="165">
        <v>41186</v>
      </c>
      <c r="AH2215" s="166" t="s">
        <v>81</v>
      </c>
      <c r="AI2215" s="167"/>
      <c r="AJ2215" s="168"/>
      <c r="AK2215" s="169"/>
      <c r="AL2215" s="170"/>
      <c r="AM2215" s="171"/>
      <c r="AN2215" s="172"/>
      <c r="AO2215" s="173">
        <f t="shared" si="559"/>
        <v>0</v>
      </c>
      <c r="AP2215" s="174" t="s">
        <v>82</v>
      </c>
      <c r="AQ2215" s="175" t="str" cm="1">
        <f t="array" ref="AQ2215">_xlfn.IFS(OR($G2215="公衆街路灯A",$G2215="定額電灯"),$G2215&amp;AP2215,COUNTIF(G2215,"*従量電灯*"),G2215,1,"-")</f>
        <v>従量電灯</v>
      </c>
      <c r="AR2215" s="176" t="str" cm="1">
        <f t="array" ref="AR2215">_xlfn.IFS($AN2215=0,"-",OR($AH2215="対象外",$AH2215="-"),"-",OR($G2215="公衆街路灯A",$G2215="定額電灯"),_xlfn.XLOOKUP($AQ2215,削除禁止_電灯料金!$B:$B,削除禁止_電灯料金!$E:$E,0),1,"-")</f>
        <v>-</v>
      </c>
      <c r="AS2215" s="177" t="str" cm="1">
        <f t="array" ref="AS2215">_xlfn.IFS($AR2215="-","-",OR($G2215="公衆街路灯A",$G2215="定額電灯"),_xlfn.XLOOKUP(AQ2215,削除禁止_電灯料金!$B:$B,削除禁止_電灯料金!$D:$D,0),1,"-")</f>
        <v>-</v>
      </c>
      <c r="AT2215" s="176">
        <f>IFERROR(IF(OR($G2215="公衆街路灯A",$G2215="定額電灯"),"-",ROUND((_xlfn.XLOOKUP($AQ2215,削除禁止_電灯料金!$B:$B,削除禁止_電灯料金!$E:$E)*AM2215/1000*$K2215*$L2215/12),2)),"-")</f>
        <v>0</v>
      </c>
      <c r="AU2215" s="177">
        <f>IFERROR(IF(OR($G2215="公衆街路灯A",$G2215="定額電灯"),"-",ROUND((AM2215/1000*$K2215*$L2215/12)*_xlfn.XLOOKUP($A2215,削除禁止_電灯料金!K:K,削除禁止_電灯料金!M:M,"-"),2)),"-")</f>
        <v>0</v>
      </c>
      <c r="AV2215" s="178">
        <f>IFERROR(IF(OR($G2215="公衆街路灯A",$G2215="定額電灯"),ROUND((((AR2215+AS2215)*AN2215))*12*_xlfn.XLOOKUP($A2215,削除禁止_電灯料金!K:K,削除禁止_電灯料金!N:N),0),ROUND((AT2215+AU2215)*AN2215*12*_xlfn.XLOOKUP($A2215,削除禁止_電灯料金!K:K,削除禁止_電灯料金!N:N),0)),0)</f>
        <v>0</v>
      </c>
      <c r="AW2215" s="145"/>
    </row>
    <row r="2216" spans="1:49" ht="30" customHeight="1">
      <c r="A2216" s="1">
        <v>51</v>
      </c>
      <c r="B2216" s="319" t="s">
        <v>2051</v>
      </c>
      <c r="C2216" s="42"/>
      <c r="D2216" s="146" t="s">
        <v>2056</v>
      </c>
      <c r="E2216" s="147" t="s">
        <v>316</v>
      </c>
      <c r="F2216" s="148" t="s">
        <v>2054</v>
      </c>
      <c r="G2216" s="148" t="s">
        <v>73</v>
      </c>
      <c r="H2216" s="149"/>
      <c r="I2216" s="150"/>
      <c r="J2216" s="151"/>
      <c r="K2216" s="213">
        <v>13</v>
      </c>
      <c r="L2216" s="214">
        <v>365</v>
      </c>
      <c r="M2216" s="154" t="s">
        <v>2055</v>
      </c>
      <c r="N2216" s="119" t="s">
        <v>331</v>
      </c>
      <c r="O2216" s="120">
        <v>1</v>
      </c>
      <c r="P2216" s="155" t="s">
        <v>135</v>
      </c>
      <c r="Q2216" s="155">
        <v>0</v>
      </c>
      <c r="R2216" s="155">
        <v>0</v>
      </c>
      <c r="S2216" s="156" t="s">
        <v>1440</v>
      </c>
      <c r="T2216" s="156">
        <v>0</v>
      </c>
      <c r="U2216" s="156">
        <v>0</v>
      </c>
      <c r="V2216" s="157">
        <v>0</v>
      </c>
      <c r="W2216" s="158">
        <v>28</v>
      </c>
      <c r="X2216" s="159">
        <v>1</v>
      </c>
      <c r="Y2216" s="160">
        <v>1</v>
      </c>
      <c r="Z2216" s="161">
        <v>11.071666666666665</v>
      </c>
      <c r="AA2216" s="155">
        <v>0</v>
      </c>
      <c r="AB2216" s="162" t="s">
        <v>1679</v>
      </c>
      <c r="AC2216" s="163" t="s">
        <v>56</v>
      </c>
      <c r="AD2216" s="164" t="s">
        <v>56</v>
      </c>
      <c r="AE2216" s="163">
        <v>0</v>
      </c>
      <c r="AF2216" s="164">
        <v>0</v>
      </c>
      <c r="AG2216" s="165">
        <v>41186</v>
      </c>
      <c r="AH2216" s="166" t="s">
        <v>81</v>
      </c>
      <c r="AI2216" s="167"/>
      <c r="AJ2216" s="168"/>
      <c r="AK2216" s="169"/>
      <c r="AL2216" s="170"/>
      <c r="AM2216" s="171"/>
      <c r="AN2216" s="172"/>
      <c r="AO2216" s="173">
        <f t="shared" si="559"/>
        <v>0</v>
      </c>
      <c r="AP2216" s="174" t="s">
        <v>82</v>
      </c>
      <c r="AQ2216" s="175" t="str" cm="1">
        <f t="array" ref="AQ2216">_xlfn.IFS(OR($G2216="公衆街路灯A",$G2216="定額電灯"),$G2216&amp;AP2216,COUNTIF(G2216,"*従量電灯*"),G2216,1,"-")</f>
        <v>従量電灯</v>
      </c>
      <c r="AR2216" s="176" t="str" cm="1">
        <f t="array" ref="AR2216">_xlfn.IFS($AN2216=0,"-",OR($AH2216="対象外",$AH2216="-"),"-",OR($G2216="公衆街路灯A",$G2216="定額電灯"),_xlfn.XLOOKUP($AQ2216,削除禁止_電灯料金!$B:$B,削除禁止_電灯料金!$E:$E,0),1,"-")</f>
        <v>-</v>
      </c>
      <c r="AS2216" s="177" t="str" cm="1">
        <f t="array" ref="AS2216">_xlfn.IFS($AR2216="-","-",OR($G2216="公衆街路灯A",$G2216="定額電灯"),_xlfn.XLOOKUP(AQ2216,削除禁止_電灯料金!$B:$B,削除禁止_電灯料金!$D:$D,0),1,"-")</f>
        <v>-</v>
      </c>
      <c r="AT2216" s="176">
        <f>IFERROR(IF(OR($G2216="公衆街路灯A",$G2216="定額電灯"),"-",ROUND((_xlfn.XLOOKUP($AQ2216,削除禁止_電灯料金!$B:$B,削除禁止_電灯料金!$E:$E)*AM2216/1000*$K2216*$L2216/12),2)),"-")</f>
        <v>0</v>
      </c>
      <c r="AU2216" s="177">
        <f>IFERROR(IF(OR($G2216="公衆街路灯A",$G2216="定額電灯"),"-",ROUND((AM2216/1000*$K2216*$L2216/12)*_xlfn.XLOOKUP($A2216,削除禁止_電灯料金!K:K,削除禁止_電灯料金!M:M,"-"),2)),"-")</f>
        <v>0</v>
      </c>
      <c r="AV2216" s="178">
        <f>IFERROR(IF(OR($G2216="公衆街路灯A",$G2216="定額電灯"),ROUND((((AR2216+AS2216)*AN2216))*12*_xlfn.XLOOKUP($A2216,削除禁止_電灯料金!K:K,削除禁止_電灯料金!N:N),0),ROUND((AT2216+AU2216)*AN2216*12*_xlfn.XLOOKUP($A2216,削除禁止_電灯料金!K:K,削除禁止_電灯料金!N:N),0)),0)</f>
        <v>0</v>
      </c>
      <c r="AW2216" s="145"/>
    </row>
    <row r="2217" spans="1:49" ht="30" customHeight="1">
      <c r="A2217" s="1">
        <v>51</v>
      </c>
      <c r="B2217" s="319" t="s">
        <v>2051</v>
      </c>
      <c r="C2217" s="42"/>
      <c r="D2217" s="146" t="s">
        <v>2056</v>
      </c>
      <c r="E2217" s="147" t="s">
        <v>2041</v>
      </c>
      <c r="F2217" s="148" t="s">
        <v>2028</v>
      </c>
      <c r="G2217" s="148" t="s">
        <v>73</v>
      </c>
      <c r="H2217" s="149"/>
      <c r="I2217" s="150"/>
      <c r="J2217" s="151"/>
      <c r="K2217" s="213">
        <v>13</v>
      </c>
      <c r="L2217" s="214">
        <v>365</v>
      </c>
      <c r="M2217" s="154" t="s">
        <v>2057</v>
      </c>
      <c r="N2217" s="119" t="s">
        <v>134</v>
      </c>
      <c r="O2217" s="120">
        <v>1</v>
      </c>
      <c r="P2217" s="155" t="s">
        <v>135</v>
      </c>
      <c r="Q2217" s="155">
        <v>0</v>
      </c>
      <c r="R2217" s="155">
        <v>0</v>
      </c>
      <c r="S2217" s="156">
        <v>0</v>
      </c>
      <c r="T2217" s="156">
        <v>0</v>
      </c>
      <c r="U2217" s="156">
        <v>0</v>
      </c>
      <c r="V2217" s="157" t="s">
        <v>1362</v>
      </c>
      <c r="W2217" s="158">
        <v>28</v>
      </c>
      <c r="X2217" s="159">
        <v>4</v>
      </c>
      <c r="Y2217" s="160">
        <v>4</v>
      </c>
      <c r="Z2217" s="161">
        <v>44.286666666666662</v>
      </c>
      <c r="AA2217" s="155">
        <v>0</v>
      </c>
      <c r="AB2217" s="162" t="s">
        <v>1679</v>
      </c>
      <c r="AC2217" s="163" t="s">
        <v>56</v>
      </c>
      <c r="AD2217" s="164" t="s">
        <v>56</v>
      </c>
      <c r="AE2217" s="163">
        <v>0</v>
      </c>
      <c r="AF2217" s="164">
        <v>0</v>
      </c>
      <c r="AG2217" s="165">
        <v>164746</v>
      </c>
      <c r="AH2217" s="166" t="s">
        <v>81</v>
      </c>
      <c r="AI2217" s="167"/>
      <c r="AJ2217" s="168"/>
      <c r="AK2217" s="169"/>
      <c r="AL2217" s="170"/>
      <c r="AM2217" s="171"/>
      <c r="AN2217" s="172"/>
      <c r="AO2217" s="173">
        <f t="shared" si="559"/>
        <v>0</v>
      </c>
      <c r="AP2217" s="174" t="s">
        <v>82</v>
      </c>
      <c r="AQ2217" s="175" t="str" cm="1">
        <f t="array" ref="AQ2217">_xlfn.IFS(OR($G2217="公衆街路灯A",$G2217="定額電灯"),$G2217&amp;AP2217,COUNTIF(G2217,"*従量電灯*"),G2217,1,"-")</f>
        <v>従量電灯</v>
      </c>
      <c r="AR2217" s="176" t="str" cm="1">
        <f t="array" ref="AR2217">_xlfn.IFS($AN2217=0,"-",OR($AH2217="対象外",$AH2217="-"),"-",OR($G2217="公衆街路灯A",$G2217="定額電灯"),_xlfn.XLOOKUP($AQ2217,削除禁止_電灯料金!$B:$B,削除禁止_電灯料金!$E:$E,0),1,"-")</f>
        <v>-</v>
      </c>
      <c r="AS2217" s="177" t="str" cm="1">
        <f t="array" ref="AS2217">_xlfn.IFS($AR2217="-","-",OR($G2217="公衆街路灯A",$G2217="定額電灯"),_xlfn.XLOOKUP(AQ2217,削除禁止_電灯料金!$B:$B,削除禁止_電灯料金!$D:$D,0),1,"-")</f>
        <v>-</v>
      </c>
      <c r="AT2217" s="176">
        <f>IFERROR(IF(OR($G2217="公衆街路灯A",$G2217="定額電灯"),"-",ROUND((_xlfn.XLOOKUP($AQ2217,削除禁止_電灯料金!$B:$B,削除禁止_電灯料金!$E:$E)*AM2217/1000*$K2217*$L2217/12),2)),"-")</f>
        <v>0</v>
      </c>
      <c r="AU2217" s="177">
        <f>IFERROR(IF(OR($G2217="公衆街路灯A",$G2217="定額電灯"),"-",ROUND((AM2217/1000*$K2217*$L2217/12)*_xlfn.XLOOKUP($A2217,削除禁止_電灯料金!K:K,削除禁止_電灯料金!M:M,"-"),2)),"-")</f>
        <v>0</v>
      </c>
      <c r="AV2217" s="178">
        <f>IFERROR(IF(OR($G2217="公衆街路灯A",$G2217="定額電灯"),ROUND((((AR2217+AS2217)*AN2217))*12*_xlfn.XLOOKUP($A2217,削除禁止_電灯料金!K:K,削除禁止_電灯料金!N:N),0),ROUND((AT2217+AU2217)*AN2217*12*_xlfn.XLOOKUP($A2217,削除禁止_電灯料金!K:K,削除禁止_電灯料金!N:N),0)),0)</f>
        <v>0</v>
      </c>
      <c r="AW2217" s="145"/>
    </row>
    <row r="2218" spans="1:49" ht="30" customHeight="1">
      <c r="A2218" s="1">
        <v>51</v>
      </c>
      <c r="B2218" s="319" t="s">
        <v>2051</v>
      </c>
      <c r="C2218" s="42"/>
      <c r="D2218" s="146" t="s">
        <v>2056</v>
      </c>
      <c r="E2218" s="147" t="s">
        <v>2041</v>
      </c>
      <c r="F2218" s="148" t="s">
        <v>2030</v>
      </c>
      <c r="G2218" s="148" t="s">
        <v>73</v>
      </c>
      <c r="H2218" s="149"/>
      <c r="I2218" s="150"/>
      <c r="J2218" s="151"/>
      <c r="K2218" s="213">
        <v>13</v>
      </c>
      <c r="L2218" s="214">
        <v>365</v>
      </c>
      <c r="M2218" s="154" t="s">
        <v>2057</v>
      </c>
      <c r="N2218" s="119" t="s">
        <v>134</v>
      </c>
      <c r="O2218" s="120">
        <v>1</v>
      </c>
      <c r="P2218" s="155" t="s">
        <v>135</v>
      </c>
      <c r="Q2218" s="155">
        <v>0</v>
      </c>
      <c r="R2218" s="155">
        <v>0</v>
      </c>
      <c r="S2218" s="156">
        <v>0</v>
      </c>
      <c r="T2218" s="156">
        <v>0</v>
      </c>
      <c r="U2218" s="156">
        <v>0</v>
      </c>
      <c r="V2218" s="157" t="s">
        <v>1362</v>
      </c>
      <c r="W2218" s="158">
        <v>28</v>
      </c>
      <c r="X2218" s="159">
        <v>4</v>
      </c>
      <c r="Y2218" s="160">
        <v>4</v>
      </c>
      <c r="Z2218" s="161">
        <v>44.286666666666662</v>
      </c>
      <c r="AA2218" s="155">
        <v>0</v>
      </c>
      <c r="AB2218" s="162" t="s">
        <v>1679</v>
      </c>
      <c r="AC2218" s="163" t="s">
        <v>56</v>
      </c>
      <c r="AD2218" s="164" t="s">
        <v>56</v>
      </c>
      <c r="AE2218" s="163">
        <v>0</v>
      </c>
      <c r="AF2218" s="164">
        <v>0</v>
      </c>
      <c r="AG2218" s="165">
        <v>164746</v>
      </c>
      <c r="AH2218" s="166" t="s">
        <v>81</v>
      </c>
      <c r="AI2218" s="167"/>
      <c r="AJ2218" s="168"/>
      <c r="AK2218" s="169"/>
      <c r="AL2218" s="170"/>
      <c r="AM2218" s="171"/>
      <c r="AN2218" s="172"/>
      <c r="AO2218" s="173">
        <f t="shared" si="559"/>
        <v>0</v>
      </c>
      <c r="AP2218" s="174" t="s">
        <v>82</v>
      </c>
      <c r="AQ2218" s="175" t="str" cm="1">
        <f t="array" ref="AQ2218">_xlfn.IFS(OR($G2218="公衆街路灯A",$G2218="定額電灯"),$G2218&amp;AP2218,COUNTIF(G2218,"*従量電灯*"),G2218,1,"-")</f>
        <v>従量電灯</v>
      </c>
      <c r="AR2218" s="176" t="str" cm="1">
        <f t="array" ref="AR2218">_xlfn.IFS($AN2218=0,"-",OR($AH2218="対象外",$AH2218="-"),"-",OR($G2218="公衆街路灯A",$G2218="定額電灯"),_xlfn.XLOOKUP($AQ2218,削除禁止_電灯料金!$B:$B,削除禁止_電灯料金!$E:$E,0),1,"-")</f>
        <v>-</v>
      </c>
      <c r="AS2218" s="177" t="str" cm="1">
        <f t="array" ref="AS2218">_xlfn.IFS($AR2218="-","-",OR($G2218="公衆街路灯A",$G2218="定額電灯"),_xlfn.XLOOKUP(AQ2218,削除禁止_電灯料金!$B:$B,削除禁止_電灯料金!$D:$D,0),1,"-")</f>
        <v>-</v>
      </c>
      <c r="AT2218" s="176">
        <f>IFERROR(IF(OR($G2218="公衆街路灯A",$G2218="定額電灯"),"-",ROUND((_xlfn.XLOOKUP($AQ2218,削除禁止_電灯料金!$B:$B,削除禁止_電灯料金!$E:$E)*AM2218/1000*$K2218*$L2218/12),2)),"-")</f>
        <v>0</v>
      </c>
      <c r="AU2218" s="177">
        <f>IFERROR(IF(OR($G2218="公衆街路灯A",$G2218="定額電灯"),"-",ROUND((AM2218/1000*$K2218*$L2218/12)*_xlfn.XLOOKUP($A2218,削除禁止_電灯料金!K:K,削除禁止_電灯料金!M:M,"-"),2)),"-")</f>
        <v>0</v>
      </c>
      <c r="AV2218" s="178">
        <f>IFERROR(IF(OR($G2218="公衆街路灯A",$G2218="定額電灯"),ROUND((((AR2218+AS2218)*AN2218))*12*_xlfn.XLOOKUP($A2218,削除禁止_電灯料金!K:K,削除禁止_電灯料金!N:N),0),ROUND((AT2218+AU2218)*AN2218*12*_xlfn.XLOOKUP($A2218,削除禁止_電灯料金!K:K,削除禁止_電灯料金!N:N),0)),0)</f>
        <v>0</v>
      </c>
      <c r="AW2218" s="145"/>
    </row>
    <row r="2219" spans="1:49" ht="30" customHeight="1">
      <c r="A2219" s="1">
        <v>51</v>
      </c>
      <c r="B2219" s="319" t="s">
        <v>2051</v>
      </c>
      <c r="C2219" s="42"/>
      <c r="D2219" s="146" t="s">
        <v>2056</v>
      </c>
      <c r="E2219" s="147" t="s">
        <v>2041</v>
      </c>
      <c r="F2219" s="148" t="s">
        <v>2058</v>
      </c>
      <c r="G2219" s="148" t="s">
        <v>73</v>
      </c>
      <c r="H2219" s="149"/>
      <c r="I2219" s="150"/>
      <c r="J2219" s="151"/>
      <c r="K2219" s="213">
        <v>13</v>
      </c>
      <c r="L2219" s="214">
        <v>365</v>
      </c>
      <c r="M2219" s="154" t="s">
        <v>2057</v>
      </c>
      <c r="N2219" s="119" t="s">
        <v>134</v>
      </c>
      <c r="O2219" s="120">
        <v>1</v>
      </c>
      <c r="P2219" s="155" t="s">
        <v>135</v>
      </c>
      <c r="Q2219" s="155">
        <v>0</v>
      </c>
      <c r="R2219" s="155">
        <v>0</v>
      </c>
      <c r="S2219" s="156">
        <v>0</v>
      </c>
      <c r="T2219" s="156">
        <v>0</v>
      </c>
      <c r="U2219" s="156">
        <v>0</v>
      </c>
      <c r="V2219" s="157" t="s">
        <v>1362</v>
      </c>
      <c r="W2219" s="158">
        <v>28</v>
      </c>
      <c r="X2219" s="159">
        <v>4</v>
      </c>
      <c r="Y2219" s="160">
        <v>4</v>
      </c>
      <c r="Z2219" s="161">
        <v>44.286666666666662</v>
      </c>
      <c r="AA2219" s="155">
        <v>0</v>
      </c>
      <c r="AB2219" s="162" t="s">
        <v>1679</v>
      </c>
      <c r="AC2219" s="163" t="s">
        <v>56</v>
      </c>
      <c r="AD2219" s="164" t="s">
        <v>56</v>
      </c>
      <c r="AE2219" s="163">
        <v>0</v>
      </c>
      <c r="AF2219" s="164">
        <v>0</v>
      </c>
      <c r="AG2219" s="165">
        <v>164746</v>
      </c>
      <c r="AH2219" s="166" t="s">
        <v>81</v>
      </c>
      <c r="AI2219" s="167"/>
      <c r="AJ2219" s="168"/>
      <c r="AK2219" s="169"/>
      <c r="AL2219" s="170"/>
      <c r="AM2219" s="171"/>
      <c r="AN2219" s="172"/>
      <c r="AO2219" s="173">
        <f t="shared" si="559"/>
        <v>0</v>
      </c>
      <c r="AP2219" s="174" t="s">
        <v>82</v>
      </c>
      <c r="AQ2219" s="175" t="str" cm="1">
        <f t="array" ref="AQ2219">_xlfn.IFS(OR($G2219="公衆街路灯A",$G2219="定額電灯"),$G2219&amp;AP2219,COUNTIF(G2219,"*従量電灯*"),G2219,1,"-")</f>
        <v>従量電灯</v>
      </c>
      <c r="AR2219" s="176" t="str" cm="1">
        <f t="array" ref="AR2219">_xlfn.IFS($AN2219=0,"-",OR($AH2219="対象外",$AH2219="-"),"-",OR($G2219="公衆街路灯A",$G2219="定額電灯"),_xlfn.XLOOKUP($AQ2219,削除禁止_電灯料金!$B:$B,削除禁止_電灯料金!$E:$E,0),1,"-")</f>
        <v>-</v>
      </c>
      <c r="AS2219" s="177" t="str" cm="1">
        <f t="array" ref="AS2219">_xlfn.IFS($AR2219="-","-",OR($G2219="公衆街路灯A",$G2219="定額電灯"),_xlfn.XLOOKUP(AQ2219,削除禁止_電灯料金!$B:$B,削除禁止_電灯料金!$D:$D,0),1,"-")</f>
        <v>-</v>
      </c>
      <c r="AT2219" s="176">
        <f>IFERROR(IF(OR($G2219="公衆街路灯A",$G2219="定額電灯"),"-",ROUND((_xlfn.XLOOKUP($AQ2219,削除禁止_電灯料金!$B:$B,削除禁止_電灯料金!$E:$E)*AM2219/1000*$K2219*$L2219/12),2)),"-")</f>
        <v>0</v>
      </c>
      <c r="AU2219" s="177">
        <f>IFERROR(IF(OR($G2219="公衆街路灯A",$G2219="定額電灯"),"-",ROUND((AM2219/1000*$K2219*$L2219/12)*_xlfn.XLOOKUP($A2219,削除禁止_電灯料金!K:K,削除禁止_電灯料金!M:M,"-"),2)),"-")</f>
        <v>0</v>
      </c>
      <c r="AV2219" s="178">
        <f>IFERROR(IF(OR($G2219="公衆街路灯A",$G2219="定額電灯"),ROUND((((AR2219+AS2219)*AN2219))*12*_xlfn.XLOOKUP($A2219,削除禁止_電灯料金!K:K,削除禁止_電灯料金!N:N),0),ROUND((AT2219+AU2219)*AN2219*12*_xlfn.XLOOKUP($A2219,削除禁止_電灯料金!K:K,削除禁止_電灯料金!N:N),0)),0)</f>
        <v>0</v>
      </c>
      <c r="AW2219" s="145"/>
    </row>
    <row r="2220" spans="1:49" ht="30" customHeight="1">
      <c r="A2220" s="1">
        <v>51</v>
      </c>
      <c r="B2220" s="319" t="s">
        <v>2051</v>
      </c>
      <c r="C2220" s="42"/>
      <c r="D2220" s="146" t="s">
        <v>2059</v>
      </c>
      <c r="E2220" s="147" t="s">
        <v>71</v>
      </c>
      <c r="F2220" s="148" t="s">
        <v>2060</v>
      </c>
      <c r="G2220" s="148" t="s">
        <v>73</v>
      </c>
      <c r="H2220" s="149"/>
      <c r="I2220" s="150"/>
      <c r="J2220" s="151"/>
      <c r="K2220" s="213">
        <v>13</v>
      </c>
      <c r="L2220" s="214">
        <v>365</v>
      </c>
      <c r="M2220" s="154" t="s">
        <v>2055</v>
      </c>
      <c r="N2220" s="119" t="s">
        <v>331</v>
      </c>
      <c r="O2220" s="120">
        <v>1</v>
      </c>
      <c r="P2220" s="155" t="s">
        <v>135</v>
      </c>
      <c r="Q2220" s="155">
        <v>0</v>
      </c>
      <c r="R2220" s="155">
        <v>0</v>
      </c>
      <c r="S2220" s="156" t="s">
        <v>1440</v>
      </c>
      <c r="T2220" s="156">
        <v>0</v>
      </c>
      <c r="U2220" s="156">
        <v>0</v>
      </c>
      <c r="V2220" s="157">
        <v>0</v>
      </c>
      <c r="W2220" s="158">
        <v>28</v>
      </c>
      <c r="X2220" s="159">
        <v>1</v>
      </c>
      <c r="Y2220" s="160">
        <v>1</v>
      </c>
      <c r="Z2220" s="161">
        <v>11.071666666666665</v>
      </c>
      <c r="AA2220" s="155">
        <v>0</v>
      </c>
      <c r="AB2220" s="162" t="s">
        <v>1679</v>
      </c>
      <c r="AC2220" s="163" t="s">
        <v>56</v>
      </c>
      <c r="AD2220" s="164" t="s">
        <v>56</v>
      </c>
      <c r="AE2220" s="163">
        <v>0</v>
      </c>
      <c r="AF2220" s="164">
        <v>0</v>
      </c>
      <c r="AG2220" s="165">
        <v>41186</v>
      </c>
      <c r="AH2220" s="166" t="s">
        <v>81</v>
      </c>
      <c r="AI2220" s="167"/>
      <c r="AJ2220" s="168"/>
      <c r="AK2220" s="169"/>
      <c r="AL2220" s="170"/>
      <c r="AM2220" s="171"/>
      <c r="AN2220" s="172"/>
      <c r="AO2220" s="173">
        <f t="shared" si="559"/>
        <v>0</v>
      </c>
      <c r="AP2220" s="174" t="s">
        <v>82</v>
      </c>
      <c r="AQ2220" s="175" t="str" cm="1">
        <f t="array" ref="AQ2220">_xlfn.IFS(OR($G2220="公衆街路灯A",$G2220="定額電灯"),$G2220&amp;AP2220,COUNTIF(G2220,"*従量電灯*"),G2220,1,"-")</f>
        <v>従量電灯</v>
      </c>
      <c r="AR2220" s="176" t="str" cm="1">
        <f t="array" ref="AR2220">_xlfn.IFS($AN2220=0,"-",OR($AH2220="対象外",$AH2220="-"),"-",OR($G2220="公衆街路灯A",$G2220="定額電灯"),_xlfn.XLOOKUP($AQ2220,削除禁止_電灯料金!$B:$B,削除禁止_電灯料金!$E:$E,0),1,"-")</f>
        <v>-</v>
      </c>
      <c r="AS2220" s="177" t="str" cm="1">
        <f t="array" ref="AS2220">_xlfn.IFS($AR2220="-","-",OR($G2220="公衆街路灯A",$G2220="定額電灯"),_xlfn.XLOOKUP(AQ2220,削除禁止_電灯料金!$B:$B,削除禁止_電灯料金!$D:$D,0),1,"-")</f>
        <v>-</v>
      </c>
      <c r="AT2220" s="176">
        <f>IFERROR(IF(OR($G2220="公衆街路灯A",$G2220="定額電灯"),"-",ROUND((_xlfn.XLOOKUP($AQ2220,削除禁止_電灯料金!$B:$B,削除禁止_電灯料金!$E:$E)*AM2220/1000*$K2220*$L2220/12),2)),"-")</f>
        <v>0</v>
      </c>
      <c r="AU2220" s="177">
        <f>IFERROR(IF(OR($G2220="公衆街路灯A",$G2220="定額電灯"),"-",ROUND((AM2220/1000*$K2220*$L2220/12)*_xlfn.XLOOKUP($A2220,削除禁止_電灯料金!K:K,削除禁止_電灯料金!M:M,"-"),2)),"-")</f>
        <v>0</v>
      </c>
      <c r="AV2220" s="178">
        <f>IFERROR(IF(OR($G2220="公衆街路灯A",$G2220="定額電灯"),ROUND((((AR2220+AS2220)*AN2220))*12*_xlfn.XLOOKUP($A2220,削除禁止_電灯料金!K:K,削除禁止_電灯料金!N:N),0),ROUND((AT2220+AU2220)*AN2220*12*_xlfn.XLOOKUP($A2220,削除禁止_電灯料金!K:K,削除禁止_電灯料金!N:N),0)),0)</f>
        <v>0</v>
      </c>
      <c r="AW2220" s="145"/>
    </row>
    <row r="2221" spans="1:49" ht="30" customHeight="1">
      <c r="A2221" s="1">
        <v>51</v>
      </c>
      <c r="B2221" s="319" t="s">
        <v>2051</v>
      </c>
      <c r="C2221" s="42"/>
      <c r="D2221" s="146" t="s">
        <v>2059</v>
      </c>
      <c r="E2221" s="147" t="s">
        <v>71</v>
      </c>
      <c r="F2221" s="148" t="s">
        <v>2061</v>
      </c>
      <c r="G2221" s="148" t="s">
        <v>73</v>
      </c>
      <c r="H2221" s="149"/>
      <c r="I2221" s="150"/>
      <c r="J2221" s="151"/>
      <c r="K2221" s="213">
        <v>13</v>
      </c>
      <c r="L2221" s="214">
        <v>365</v>
      </c>
      <c r="M2221" s="154" t="s">
        <v>2057</v>
      </c>
      <c r="N2221" s="119" t="s">
        <v>134</v>
      </c>
      <c r="O2221" s="120">
        <v>1</v>
      </c>
      <c r="P2221" s="155" t="s">
        <v>135</v>
      </c>
      <c r="Q2221" s="155">
        <v>0</v>
      </c>
      <c r="R2221" s="155">
        <v>0</v>
      </c>
      <c r="S2221" s="156">
        <v>0</v>
      </c>
      <c r="T2221" s="156">
        <v>0</v>
      </c>
      <c r="U2221" s="156">
        <v>0</v>
      </c>
      <c r="V2221" s="157" t="s">
        <v>1362</v>
      </c>
      <c r="W2221" s="158">
        <v>28</v>
      </c>
      <c r="X2221" s="159">
        <v>1</v>
      </c>
      <c r="Y2221" s="160">
        <v>1</v>
      </c>
      <c r="Z2221" s="161">
        <v>11.071666666666665</v>
      </c>
      <c r="AA2221" s="155">
        <v>0</v>
      </c>
      <c r="AB2221" s="162" t="s">
        <v>1679</v>
      </c>
      <c r="AC2221" s="163" t="s">
        <v>56</v>
      </c>
      <c r="AD2221" s="164" t="s">
        <v>56</v>
      </c>
      <c r="AE2221" s="163">
        <v>0</v>
      </c>
      <c r="AF2221" s="164">
        <v>0</v>
      </c>
      <c r="AG2221" s="165">
        <v>41186</v>
      </c>
      <c r="AH2221" s="166" t="s">
        <v>81</v>
      </c>
      <c r="AI2221" s="167"/>
      <c r="AJ2221" s="168"/>
      <c r="AK2221" s="169"/>
      <c r="AL2221" s="170"/>
      <c r="AM2221" s="171"/>
      <c r="AN2221" s="172"/>
      <c r="AO2221" s="173">
        <f t="shared" si="559"/>
        <v>0</v>
      </c>
      <c r="AP2221" s="174" t="s">
        <v>82</v>
      </c>
      <c r="AQ2221" s="175" t="str" cm="1">
        <f t="array" ref="AQ2221">_xlfn.IFS(OR($G2221="公衆街路灯A",$G2221="定額電灯"),$G2221&amp;AP2221,COUNTIF(G2221,"*従量電灯*"),G2221,1,"-")</f>
        <v>従量電灯</v>
      </c>
      <c r="AR2221" s="176" t="str" cm="1">
        <f t="array" ref="AR2221">_xlfn.IFS($AN2221=0,"-",OR($AH2221="対象外",$AH2221="-"),"-",OR($G2221="公衆街路灯A",$G2221="定額電灯"),_xlfn.XLOOKUP($AQ2221,削除禁止_電灯料金!$B:$B,削除禁止_電灯料金!$E:$E,0),1,"-")</f>
        <v>-</v>
      </c>
      <c r="AS2221" s="177" t="str" cm="1">
        <f t="array" ref="AS2221">_xlfn.IFS($AR2221="-","-",OR($G2221="公衆街路灯A",$G2221="定額電灯"),_xlfn.XLOOKUP(AQ2221,削除禁止_電灯料金!$B:$B,削除禁止_電灯料金!$D:$D,0),1,"-")</f>
        <v>-</v>
      </c>
      <c r="AT2221" s="176">
        <f>IFERROR(IF(OR($G2221="公衆街路灯A",$G2221="定額電灯"),"-",ROUND((_xlfn.XLOOKUP($AQ2221,削除禁止_電灯料金!$B:$B,削除禁止_電灯料金!$E:$E)*AM2221/1000*$K2221*$L2221/12),2)),"-")</f>
        <v>0</v>
      </c>
      <c r="AU2221" s="177">
        <f>IFERROR(IF(OR($G2221="公衆街路灯A",$G2221="定額電灯"),"-",ROUND((AM2221/1000*$K2221*$L2221/12)*_xlfn.XLOOKUP($A2221,削除禁止_電灯料金!K:K,削除禁止_電灯料金!M:M,"-"),2)),"-")</f>
        <v>0</v>
      </c>
      <c r="AV2221" s="178">
        <f>IFERROR(IF(OR($G2221="公衆街路灯A",$G2221="定額電灯"),ROUND((((AR2221+AS2221)*AN2221))*12*_xlfn.XLOOKUP($A2221,削除禁止_電灯料金!K:K,削除禁止_電灯料金!N:N),0),ROUND((AT2221+AU2221)*AN2221*12*_xlfn.XLOOKUP($A2221,削除禁止_電灯料金!K:K,削除禁止_電灯料金!N:N),0)),0)</f>
        <v>0</v>
      </c>
      <c r="AW2221" s="145"/>
    </row>
    <row r="2222" spans="1:49" ht="30" customHeight="1">
      <c r="A2222" s="1">
        <v>51</v>
      </c>
      <c r="B2222" s="319" t="s">
        <v>2051</v>
      </c>
      <c r="C2222" s="42"/>
      <c r="D2222" s="146" t="s">
        <v>2062</v>
      </c>
      <c r="E2222" s="147" t="s">
        <v>186</v>
      </c>
      <c r="F2222" s="148" t="s">
        <v>1759</v>
      </c>
      <c r="G2222" s="148" t="s">
        <v>73</v>
      </c>
      <c r="H2222" s="149"/>
      <c r="I2222" s="150"/>
      <c r="J2222" s="151"/>
      <c r="K2222" s="213">
        <v>13</v>
      </c>
      <c r="L2222" s="214">
        <v>365</v>
      </c>
      <c r="M2222" s="154" t="s">
        <v>2057</v>
      </c>
      <c r="N2222" s="119" t="s">
        <v>134</v>
      </c>
      <c r="O2222" s="120">
        <v>1</v>
      </c>
      <c r="P2222" s="155" t="s">
        <v>135</v>
      </c>
      <c r="Q2222" s="155">
        <v>0</v>
      </c>
      <c r="R2222" s="155">
        <v>0</v>
      </c>
      <c r="S2222" s="156">
        <v>0</v>
      </c>
      <c r="T2222" s="156">
        <v>0</v>
      </c>
      <c r="U2222" s="156">
        <v>0</v>
      </c>
      <c r="V2222" s="157" t="s">
        <v>1362</v>
      </c>
      <c r="W2222" s="158">
        <v>28</v>
      </c>
      <c r="X2222" s="159">
        <v>1</v>
      </c>
      <c r="Y2222" s="160">
        <v>1</v>
      </c>
      <c r="Z2222" s="161">
        <v>11.071666666666665</v>
      </c>
      <c r="AA2222" s="155">
        <v>0</v>
      </c>
      <c r="AB2222" s="162" t="s">
        <v>1679</v>
      </c>
      <c r="AC2222" s="163" t="s">
        <v>56</v>
      </c>
      <c r="AD2222" s="164" t="s">
        <v>56</v>
      </c>
      <c r="AE2222" s="163">
        <v>0</v>
      </c>
      <c r="AF2222" s="164">
        <v>0</v>
      </c>
      <c r="AG2222" s="165">
        <v>41186</v>
      </c>
      <c r="AH2222" s="166" t="s">
        <v>81</v>
      </c>
      <c r="AI2222" s="167"/>
      <c r="AJ2222" s="168"/>
      <c r="AK2222" s="169"/>
      <c r="AL2222" s="170"/>
      <c r="AM2222" s="171"/>
      <c r="AN2222" s="172"/>
      <c r="AO2222" s="173">
        <f t="shared" si="559"/>
        <v>0</v>
      </c>
      <c r="AP2222" s="174" t="s">
        <v>82</v>
      </c>
      <c r="AQ2222" s="175" t="str" cm="1">
        <f t="array" ref="AQ2222">_xlfn.IFS(OR($G2222="公衆街路灯A",$G2222="定額電灯"),$G2222&amp;AP2222,COUNTIF(G2222,"*従量電灯*"),G2222,1,"-")</f>
        <v>従量電灯</v>
      </c>
      <c r="AR2222" s="176" t="str" cm="1">
        <f t="array" ref="AR2222">_xlfn.IFS($AN2222=0,"-",OR($AH2222="対象外",$AH2222="-"),"-",OR($G2222="公衆街路灯A",$G2222="定額電灯"),_xlfn.XLOOKUP($AQ2222,削除禁止_電灯料金!$B:$B,削除禁止_電灯料金!$E:$E,0),1,"-")</f>
        <v>-</v>
      </c>
      <c r="AS2222" s="177" t="str" cm="1">
        <f t="array" ref="AS2222">_xlfn.IFS($AR2222="-","-",OR($G2222="公衆街路灯A",$G2222="定額電灯"),_xlfn.XLOOKUP(AQ2222,削除禁止_電灯料金!$B:$B,削除禁止_電灯料金!$D:$D,0),1,"-")</f>
        <v>-</v>
      </c>
      <c r="AT2222" s="176">
        <f>IFERROR(IF(OR($G2222="公衆街路灯A",$G2222="定額電灯"),"-",ROUND((_xlfn.XLOOKUP($AQ2222,削除禁止_電灯料金!$B:$B,削除禁止_電灯料金!$E:$E)*AM2222/1000*$K2222*$L2222/12),2)),"-")</f>
        <v>0</v>
      </c>
      <c r="AU2222" s="177">
        <f>IFERROR(IF(OR($G2222="公衆街路灯A",$G2222="定額電灯"),"-",ROUND((AM2222/1000*$K2222*$L2222/12)*_xlfn.XLOOKUP($A2222,削除禁止_電灯料金!K:K,削除禁止_電灯料金!M:M,"-"),2)),"-")</f>
        <v>0</v>
      </c>
      <c r="AV2222" s="178">
        <f>IFERROR(IF(OR($G2222="公衆街路灯A",$G2222="定額電灯"),ROUND((((AR2222+AS2222)*AN2222))*12*_xlfn.XLOOKUP($A2222,削除禁止_電灯料金!K:K,削除禁止_電灯料金!N:N),0),ROUND((AT2222+AU2222)*AN2222*12*_xlfn.XLOOKUP($A2222,削除禁止_電灯料金!K:K,削除禁止_電灯料金!N:N),0)),0)</f>
        <v>0</v>
      </c>
      <c r="AW2222" s="145"/>
    </row>
    <row r="2223" spans="1:49" ht="30" customHeight="1">
      <c r="A2223" s="1">
        <v>51</v>
      </c>
      <c r="B2223" s="319" t="s">
        <v>2051</v>
      </c>
      <c r="C2223" s="42"/>
      <c r="D2223" s="146" t="s">
        <v>2063</v>
      </c>
      <c r="E2223" s="147" t="s">
        <v>71</v>
      </c>
      <c r="F2223" s="148" t="s">
        <v>2060</v>
      </c>
      <c r="G2223" s="148" t="s">
        <v>73</v>
      </c>
      <c r="H2223" s="149"/>
      <c r="I2223" s="150"/>
      <c r="J2223" s="151"/>
      <c r="K2223" s="213">
        <v>13</v>
      </c>
      <c r="L2223" s="214">
        <v>365</v>
      </c>
      <c r="M2223" s="154" t="s">
        <v>2055</v>
      </c>
      <c r="N2223" s="119" t="s">
        <v>331</v>
      </c>
      <c r="O2223" s="120">
        <v>1</v>
      </c>
      <c r="P2223" s="155" t="s">
        <v>135</v>
      </c>
      <c r="Q2223" s="155">
        <v>0</v>
      </c>
      <c r="R2223" s="155">
        <v>0</v>
      </c>
      <c r="S2223" s="156" t="s">
        <v>1440</v>
      </c>
      <c r="T2223" s="156">
        <v>0</v>
      </c>
      <c r="U2223" s="156">
        <v>0</v>
      </c>
      <c r="V2223" s="157">
        <v>0</v>
      </c>
      <c r="W2223" s="158">
        <v>28</v>
      </c>
      <c r="X2223" s="159">
        <v>1</v>
      </c>
      <c r="Y2223" s="160">
        <v>1</v>
      </c>
      <c r="Z2223" s="161">
        <v>11.071666666666665</v>
      </c>
      <c r="AA2223" s="155">
        <v>0</v>
      </c>
      <c r="AB2223" s="162" t="s">
        <v>1679</v>
      </c>
      <c r="AC2223" s="163" t="s">
        <v>56</v>
      </c>
      <c r="AD2223" s="164" t="s">
        <v>56</v>
      </c>
      <c r="AE2223" s="163">
        <v>0</v>
      </c>
      <c r="AF2223" s="164">
        <v>0</v>
      </c>
      <c r="AG2223" s="165">
        <v>41186</v>
      </c>
      <c r="AH2223" s="166" t="s">
        <v>81</v>
      </c>
      <c r="AI2223" s="167"/>
      <c r="AJ2223" s="168"/>
      <c r="AK2223" s="169"/>
      <c r="AL2223" s="170"/>
      <c r="AM2223" s="171"/>
      <c r="AN2223" s="172"/>
      <c r="AO2223" s="173">
        <f t="shared" si="559"/>
        <v>0</v>
      </c>
      <c r="AP2223" s="174" t="s">
        <v>82</v>
      </c>
      <c r="AQ2223" s="175" t="str" cm="1">
        <f t="array" ref="AQ2223">_xlfn.IFS(OR($G2223="公衆街路灯A",$G2223="定額電灯"),$G2223&amp;AP2223,COUNTIF(G2223,"*従量電灯*"),G2223,1,"-")</f>
        <v>従量電灯</v>
      </c>
      <c r="AR2223" s="176" t="str" cm="1">
        <f t="array" ref="AR2223">_xlfn.IFS($AN2223=0,"-",OR($AH2223="対象外",$AH2223="-"),"-",OR($G2223="公衆街路灯A",$G2223="定額電灯"),_xlfn.XLOOKUP($AQ2223,削除禁止_電灯料金!$B:$B,削除禁止_電灯料金!$E:$E,0),1,"-")</f>
        <v>-</v>
      </c>
      <c r="AS2223" s="177" t="str" cm="1">
        <f t="array" ref="AS2223">_xlfn.IFS($AR2223="-","-",OR($G2223="公衆街路灯A",$G2223="定額電灯"),_xlfn.XLOOKUP(AQ2223,削除禁止_電灯料金!$B:$B,削除禁止_電灯料金!$D:$D,0),1,"-")</f>
        <v>-</v>
      </c>
      <c r="AT2223" s="176">
        <f>IFERROR(IF(OR($G2223="公衆街路灯A",$G2223="定額電灯"),"-",ROUND((_xlfn.XLOOKUP($AQ2223,削除禁止_電灯料金!$B:$B,削除禁止_電灯料金!$E:$E)*AM2223/1000*$K2223*$L2223/12),2)),"-")</f>
        <v>0</v>
      </c>
      <c r="AU2223" s="177">
        <f>IFERROR(IF(OR($G2223="公衆街路灯A",$G2223="定額電灯"),"-",ROUND((AM2223/1000*$K2223*$L2223/12)*_xlfn.XLOOKUP($A2223,削除禁止_電灯料金!K:K,削除禁止_電灯料金!M:M,"-"),2)),"-")</f>
        <v>0</v>
      </c>
      <c r="AV2223" s="178">
        <f>IFERROR(IF(OR($G2223="公衆街路灯A",$G2223="定額電灯"),ROUND((((AR2223+AS2223)*AN2223))*12*_xlfn.XLOOKUP($A2223,削除禁止_電灯料金!K:K,削除禁止_電灯料金!N:N),0),ROUND((AT2223+AU2223)*AN2223*12*_xlfn.XLOOKUP($A2223,削除禁止_電灯料金!K:K,削除禁止_電灯料金!N:N),0)),0)</f>
        <v>0</v>
      </c>
      <c r="AW2223" s="145"/>
    </row>
    <row r="2224" spans="1:49" ht="30" customHeight="1">
      <c r="A2224" s="1">
        <v>51</v>
      </c>
      <c r="B2224" s="319" t="s">
        <v>2051</v>
      </c>
      <c r="C2224" s="42"/>
      <c r="D2224" s="146" t="s">
        <v>2063</v>
      </c>
      <c r="E2224" s="147" t="s">
        <v>71</v>
      </c>
      <c r="F2224" s="148" t="s">
        <v>2061</v>
      </c>
      <c r="G2224" s="148" t="s">
        <v>73</v>
      </c>
      <c r="H2224" s="149"/>
      <c r="I2224" s="150"/>
      <c r="J2224" s="151"/>
      <c r="K2224" s="213">
        <v>13</v>
      </c>
      <c r="L2224" s="214">
        <v>365</v>
      </c>
      <c r="M2224" s="154" t="s">
        <v>2057</v>
      </c>
      <c r="N2224" s="119" t="s">
        <v>134</v>
      </c>
      <c r="O2224" s="120">
        <v>1</v>
      </c>
      <c r="P2224" s="155" t="s">
        <v>135</v>
      </c>
      <c r="Q2224" s="155">
        <v>0</v>
      </c>
      <c r="R2224" s="155">
        <v>0</v>
      </c>
      <c r="S2224" s="156">
        <v>0</v>
      </c>
      <c r="T2224" s="156">
        <v>0</v>
      </c>
      <c r="U2224" s="156">
        <v>0</v>
      </c>
      <c r="V2224" s="157" t="s">
        <v>1362</v>
      </c>
      <c r="W2224" s="158">
        <v>28</v>
      </c>
      <c r="X2224" s="159">
        <v>1</v>
      </c>
      <c r="Y2224" s="160">
        <v>1</v>
      </c>
      <c r="Z2224" s="161">
        <v>11.071666666666665</v>
      </c>
      <c r="AA2224" s="155">
        <v>0</v>
      </c>
      <c r="AB2224" s="162" t="s">
        <v>1679</v>
      </c>
      <c r="AC2224" s="163" t="s">
        <v>56</v>
      </c>
      <c r="AD2224" s="164" t="s">
        <v>56</v>
      </c>
      <c r="AE2224" s="163">
        <v>0</v>
      </c>
      <c r="AF2224" s="164">
        <v>0</v>
      </c>
      <c r="AG2224" s="165">
        <v>41186</v>
      </c>
      <c r="AH2224" s="166" t="s">
        <v>81</v>
      </c>
      <c r="AI2224" s="167"/>
      <c r="AJ2224" s="168"/>
      <c r="AK2224" s="169"/>
      <c r="AL2224" s="170"/>
      <c r="AM2224" s="171"/>
      <c r="AN2224" s="172"/>
      <c r="AO2224" s="173">
        <f t="shared" si="559"/>
        <v>0</v>
      </c>
      <c r="AP2224" s="174" t="s">
        <v>82</v>
      </c>
      <c r="AQ2224" s="175" t="str" cm="1">
        <f t="array" ref="AQ2224">_xlfn.IFS(OR($G2224="公衆街路灯A",$G2224="定額電灯"),$G2224&amp;AP2224,COUNTIF(G2224,"*従量電灯*"),G2224,1,"-")</f>
        <v>従量電灯</v>
      </c>
      <c r="AR2224" s="176" t="str" cm="1">
        <f t="array" ref="AR2224">_xlfn.IFS($AN2224=0,"-",OR($AH2224="対象外",$AH2224="-"),"-",OR($G2224="公衆街路灯A",$G2224="定額電灯"),_xlfn.XLOOKUP($AQ2224,削除禁止_電灯料金!$B:$B,削除禁止_電灯料金!$E:$E,0),1,"-")</f>
        <v>-</v>
      </c>
      <c r="AS2224" s="177" t="str" cm="1">
        <f t="array" ref="AS2224">_xlfn.IFS($AR2224="-","-",OR($G2224="公衆街路灯A",$G2224="定額電灯"),_xlfn.XLOOKUP(AQ2224,削除禁止_電灯料金!$B:$B,削除禁止_電灯料金!$D:$D,0),1,"-")</f>
        <v>-</v>
      </c>
      <c r="AT2224" s="176">
        <f>IFERROR(IF(OR($G2224="公衆街路灯A",$G2224="定額電灯"),"-",ROUND((_xlfn.XLOOKUP($AQ2224,削除禁止_電灯料金!$B:$B,削除禁止_電灯料金!$E:$E)*AM2224/1000*$K2224*$L2224/12),2)),"-")</f>
        <v>0</v>
      </c>
      <c r="AU2224" s="177">
        <f>IFERROR(IF(OR($G2224="公衆街路灯A",$G2224="定額電灯"),"-",ROUND((AM2224/1000*$K2224*$L2224/12)*_xlfn.XLOOKUP($A2224,削除禁止_電灯料金!K:K,削除禁止_電灯料金!M:M,"-"),2)),"-")</f>
        <v>0</v>
      </c>
      <c r="AV2224" s="178">
        <f>IFERROR(IF(OR($G2224="公衆街路灯A",$G2224="定額電灯"),ROUND((((AR2224+AS2224)*AN2224))*12*_xlfn.XLOOKUP($A2224,削除禁止_電灯料金!K:K,削除禁止_電灯料金!N:N),0),ROUND((AT2224+AU2224)*AN2224*12*_xlfn.XLOOKUP($A2224,削除禁止_電灯料金!K:K,削除禁止_電灯料金!N:N),0)),0)</f>
        <v>0</v>
      </c>
      <c r="AW2224" s="145"/>
    </row>
    <row r="2225" spans="1:49" ht="30" customHeight="1">
      <c r="A2225" s="1">
        <v>51</v>
      </c>
      <c r="B2225" s="319" t="s">
        <v>2051</v>
      </c>
      <c r="C2225" s="42"/>
      <c r="D2225" s="146" t="s">
        <v>2064</v>
      </c>
      <c r="E2225" s="147" t="s">
        <v>186</v>
      </c>
      <c r="F2225" s="148" t="s">
        <v>1759</v>
      </c>
      <c r="G2225" s="148" t="s">
        <v>73</v>
      </c>
      <c r="H2225" s="149"/>
      <c r="I2225" s="150"/>
      <c r="J2225" s="151"/>
      <c r="K2225" s="213">
        <v>13</v>
      </c>
      <c r="L2225" s="214">
        <v>365</v>
      </c>
      <c r="M2225" s="154" t="s">
        <v>2057</v>
      </c>
      <c r="N2225" s="119" t="s">
        <v>134</v>
      </c>
      <c r="O2225" s="120">
        <v>1</v>
      </c>
      <c r="P2225" s="155" t="s">
        <v>135</v>
      </c>
      <c r="Q2225" s="155">
        <v>0</v>
      </c>
      <c r="R2225" s="155">
        <v>0</v>
      </c>
      <c r="S2225" s="156">
        <v>0</v>
      </c>
      <c r="T2225" s="156">
        <v>0</v>
      </c>
      <c r="U2225" s="156">
        <v>0</v>
      </c>
      <c r="V2225" s="157" t="s">
        <v>1362</v>
      </c>
      <c r="W2225" s="158">
        <v>28</v>
      </c>
      <c r="X2225" s="159">
        <v>1</v>
      </c>
      <c r="Y2225" s="160">
        <v>1</v>
      </c>
      <c r="Z2225" s="161">
        <v>11.071666666666665</v>
      </c>
      <c r="AA2225" s="155">
        <v>0</v>
      </c>
      <c r="AB2225" s="162" t="s">
        <v>1679</v>
      </c>
      <c r="AC2225" s="163" t="s">
        <v>56</v>
      </c>
      <c r="AD2225" s="164" t="s">
        <v>56</v>
      </c>
      <c r="AE2225" s="163">
        <v>0</v>
      </c>
      <c r="AF2225" s="164">
        <v>0</v>
      </c>
      <c r="AG2225" s="165">
        <v>41186</v>
      </c>
      <c r="AH2225" s="166" t="s">
        <v>81</v>
      </c>
      <c r="AI2225" s="167"/>
      <c r="AJ2225" s="168"/>
      <c r="AK2225" s="169"/>
      <c r="AL2225" s="170"/>
      <c r="AM2225" s="171"/>
      <c r="AN2225" s="172"/>
      <c r="AO2225" s="173">
        <f t="shared" si="559"/>
        <v>0</v>
      </c>
      <c r="AP2225" s="174" t="s">
        <v>82</v>
      </c>
      <c r="AQ2225" s="175" t="str" cm="1">
        <f t="array" ref="AQ2225">_xlfn.IFS(OR($G2225="公衆街路灯A",$G2225="定額電灯"),$G2225&amp;AP2225,COUNTIF(G2225,"*従量電灯*"),G2225,1,"-")</f>
        <v>従量電灯</v>
      </c>
      <c r="AR2225" s="176" t="str" cm="1">
        <f t="array" ref="AR2225">_xlfn.IFS($AN2225=0,"-",OR($AH2225="対象外",$AH2225="-"),"-",OR($G2225="公衆街路灯A",$G2225="定額電灯"),_xlfn.XLOOKUP($AQ2225,削除禁止_電灯料金!$B:$B,削除禁止_電灯料金!$E:$E,0),1,"-")</f>
        <v>-</v>
      </c>
      <c r="AS2225" s="177" t="str" cm="1">
        <f t="array" ref="AS2225">_xlfn.IFS($AR2225="-","-",OR($G2225="公衆街路灯A",$G2225="定額電灯"),_xlfn.XLOOKUP(AQ2225,削除禁止_電灯料金!$B:$B,削除禁止_電灯料金!$D:$D,0),1,"-")</f>
        <v>-</v>
      </c>
      <c r="AT2225" s="176">
        <f>IFERROR(IF(OR($G2225="公衆街路灯A",$G2225="定額電灯"),"-",ROUND((_xlfn.XLOOKUP($AQ2225,削除禁止_電灯料金!$B:$B,削除禁止_電灯料金!$E:$E)*AM2225/1000*$K2225*$L2225/12),2)),"-")</f>
        <v>0</v>
      </c>
      <c r="AU2225" s="177">
        <f>IFERROR(IF(OR($G2225="公衆街路灯A",$G2225="定額電灯"),"-",ROUND((AM2225/1000*$K2225*$L2225/12)*_xlfn.XLOOKUP($A2225,削除禁止_電灯料金!K:K,削除禁止_電灯料金!M:M,"-"),2)),"-")</f>
        <v>0</v>
      </c>
      <c r="AV2225" s="178">
        <f>IFERROR(IF(OR($G2225="公衆街路灯A",$G2225="定額電灯"),ROUND((((AR2225+AS2225)*AN2225))*12*_xlfn.XLOOKUP($A2225,削除禁止_電灯料金!K:K,削除禁止_電灯料金!N:N),0),ROUND((AT2225+AU2225)*AN2225*12*_xlfn.XLOOKUP($A2225,削除禁止_電灯料金!K:K,削除禁止_電灯料金!N:N),0)),0)</f>
        <v>0</v>
      </c>
      <c r="AW2225" s="145"/>
    </row>
    <row r="2226" spans="1:49" ht="30" customHeight="1">
      <c r="A2226" s="1">
        <v>51</v>
      </c>
      <c r="B2226" s="319" t="s">
        <v>2051</v>
      </c>
      <c r="C2226" s="42"/>
      <c r="D2226" s="146" t="s">
        <v>1910</v>
      </c>
      <c r="E2226" s="147" t="s">
        <v>1911</v>
      </c>
      <c r="F2226" s="148" t="s">
        <v>1823</v>
      </c>
      <c r="G2226" s="148" t="s">
        <v>73</v>
      </c>
      <c r="H2226" s="149"/>
      <c r="I2226" s="150"/>
      <c r="J2226" s="151" t="s">
        <v>213</v>
      </c>
      <c r="K2226" s="213">
        <v>13</v>
      </c>
      <c r="L2226" s="214">
        <v>365</v>
      </c>
      <c r="M2226" s="154" t="s">
        <v>2065</v>
      </c>
      <c r="N2226" s="119" t="s">
        <v>215</v>
      </c>
      <c r="O2226" s="120">
        <v>1</v>
      </c>
      <c r="P2226" s="155" t="s">
        <v>1350</v>
      </c>
      <c r="Q2226" s="155">
        <v>0</v>
      </c>
      <c r="R2226" s="155">
        <v>0</v>
      </c>
      <c r="S2226" s="156" t="s">
        <v>2048</v>
      </c>
      <c r="T2226" s="156">
        <v>0</v>
      </c>
      <c r="U2226" s="156">
        <v>0</v>
      </c>
      <c r="V2226" s="157" t="s">
        <v>2049</v>
      </c>
      <c r="W2226" s="158">
        <v>120</v>
      </c>
      <c r="X2226" s="159">
        <v>1</v>
      </c>
      <c r="Y2226" s="160">
        <v>1</v>
      </c>
      <c r="Z2226" s="161">
        <v>47.449999999999996</v>
      </c>
      <c r="AA2226" s="155">
        <v>0</v>
      </c>
      <c r="AB2226" s="162" t="s">
        <v>1679</v>
      </c>
      <c r="AC2226" s="163" t="s">
        <v>56</v>
      </c>
      <c r="AD2226" s="164" t="s">
        <v>56</v>
      </c>
      <c r="AE2226" s="163">
        <v>0</v>
      </c>
      <c r="AF2226" s="164">
        <v>0</v>
      </c>
      <c r="AG2226" s="165">
        <v>176514</v>
      </c>
      <c r="AH2226" s="166" t="s">
        <v>81</v>
      </c>
      <c r="AI2226" s="167"/>
      <c r="AJ2226" s="168"/>
      <c r="AK2226" s="169"/>
      <c r="AL2226" s="170"/>
      <c r="AM2226" s="171"/>
      <c r="AN2226" s="172"/>
      <c r="AO2226" s="173">
        <f t="shared" si="559"/>
        <v>0</v>
      </c>
      <c r="AP2226" s="174" t="s">
        <v>82</v>
      </c>
      <c r="AQ2226" s="175" t="str" cm="1">
        <f t="array" ref="AQ2226">_xlfn.IFS(OR($G2226="公衆街路灯A",$G2226="定額電灯"),$G2226&amp;AP2226,COUNTIF(G2226,"*従量電灯*"),G2226,1,"-")</f>
        <v>従量電灯</v>
      </c>
      <c r="AR2226" s="176" t="str" cm="1">
        <f t="array" ref="AR2226">_xlfn.IFS($AN2226=0,"-",OR($AH2226="対象外",$AH2226="-"),"-",OR($G2226="公衆街路灯A",$G2226="定額電灯"),_xlfn.XLOOKUP($AQ2226,削除禁止_電灯料金!$B:$B,削除禁止_電灯料金!$E:$E,0),1,"-")</f>
        <v>-</v>
      </c>
      <c r="AS2226" s="177" t="str" cm="1">
        <f t="array" ref="AS2226">_xlfn.IFS($AR2226="-","-",OR($G2226="公衆街路灯A",$G2226="定額電灯"),_xlfn.XLOOKUP(AQ2226,削除禁止_電灯料金!$B:$B,削除禁止_電灯料金!$D:$D,0),1,"-")</f>
        <v>-</v>
      </c>
      <c r="AT2226" s="176">
        <f>IFERROR(IF(OR($G2226="公衆街路灯A",$G2226="定額電灯"),"-",ROUND((_xlfn.XLOOKUP($AQ2226,削除禁止_電灯料金!$B:$B,削除禁止_電灯料金!$E:$E)*AM2226/1000*$K2226*$L2226/12),2)),"-")</f>
        <v>0</v>
      </c>
      <c r="AU2226" s="177">
        <f>IFERROR(IF(OR($G2226="公衆街路灯A",$G2226="定額電灯"),"-",ROUND((AM2226/1000*$K2226*$L2226/12)*_xlfn.XLOOKUP($A2226,削除禁止_電灯料金!K:K,削除禁止_電灯料金!M:M,"-"),2)),"-")</f>
        <v>0</v>
      </c>
      <c r="AV2226" s="178">
        <f>IFERROR(IF(OR($G2226="公衆街路灯A",$G2226="定額電灯"),ROUND((((AR2226+AS2226)*AN2226))*12*_xlfn.XLOOKUP($A2226,削除禁止_電灯料金!K:K,削除禁止_電灯料金!N:N),0),ROUND((AT2226+AU2226)*AN2226*12*_xlfn.XLOOKUP($A2226,削除禁止_電灯料金!K:K,削除禁止_電灯料金!N:N),0)),0)</f>
        <v>0</v>
      </c>
      <c r="AW2226" s="145"/>
    </row>
    <row r="2227" spans="1:49" ht="30" customHeight="1">
      <c r="A2227" s="1">
        <v>51</v>
      </c>
      <c r="B2227" s="319" t="s">
        <v>2051</v>
      </c>
      <c r="C2227" s="42"/>
      <c r="D2227" s="146" t="s">
        <v>1910</v>
      </c>
      <c r="E2227" s="147" t="s">
        <v>1911</v>
      </c>
      <c r="F2227" s="148" t="s">
        <v>2033</v>
      </c>
      <c r="G2227" s="148" t="s">
        <v>73</v>
      </c>
      <c r="H2227" s="149"/>
      <c r="I2227" s="150"/>
      <c r="J2227" s="151"/>
      <c r="K2227" s="213">
        <v>13</v>
      </c>
      <c r="L2227" s="214">
        <v>365</v>
      </c>
      <c r="M2227" s="154" t="s">
        <v>2065</v>
      </c>
      <c r="N2227" s="119" t="s">
        <v>215</v>
      </c>
      <c r="O2227" s="120">
        <v>1</v>
      </c>
      <c r="P2227" s="155" t="s">
        <v>1350</v>
      </c>
      <c r="Q2227" s="155">
        <v>0</v>
      </c>
      <c r="R2227" s="155">
        <v>0</v>
      </c>
      <c r="S2227" s="156" t="s">
        <v>2048</v>
      </c>
      <c r="T2227" s="156">
        <v>0</v>
      </c>
      <c r="U2227" s="156">
        <v>0</v>
      </c>
      <c r="V2227" s="157" t="s">
        <v>2049</v>
      </c>
      <c r="W2227" s="158">
        <v>120</v>
      </c>
      <c r="X2227" s="159">
        <v>1</v>
      </c>
      <c r="Y2227" s="160">
        <v>1</v>
      </c>
      <c r="Z2227" s="161">
        <v>47.449999999999996</v>
      </c>
      <c r="AA2227" s="155">
        <v>0</v>
      </c>
      <c r="AB2227" s="162" t="s">
        <v>1679</v>
      </c>
      <c r="AC2227" s="163" t="s">
        <v>56</v>
      </c>
      <c r="AD2227" s="164" t="s">
        <v>56</v>
      </c>
      <c r="AE2227" s="163">
        <v>0</v>
      </c>
      <c r="AF2227" s="164">
        <v>0</v>
      </c>
      <c r="AG2227" s="165">
        <v>176514</v>
      </c>
      <c r="AH2227" s="166" t="s">
        <v>81</v>
      </c>
      <c r="AI2227" s="167"/>
      <c r="AJ2227" s="168"/>
      <c r="AK2227" s="169"/>
      <c r="AL2227" s="170"/>
      <c r="AM2227" s="171"/>
      <c r="AN2227" s="172"/>
      <c r="AO2227" s="173">
        <f t="shared" si="559"/>
        <v>0</v>
      </c>
      <c r="AP2227" s="174" t="s">
        <v>82</v>
      </c>
      <c r="AQ2227" s="175" t="str" cm="1">
        <f t="array" ref="AQ2227">_xlfn.IFS(OR($G2227="公衆街路灯A",$G2227="定額電灯"),$G2227&amp;AP2227,COUNTIF(G2227,"*従量電灯*"),G2227,1,"-")</f>
        <v>従量電灯</v>
      </c>
      <c r="AR2227" s="176" t="str" cm="1">
        <f t="array" ref="AR2227">_xlfn.IFS($AN2227=0,"-",OR($AH2227="対象外",$AH2227="-"),"-",OR($G2227="公衆街路灯A",$G2227="定額電灯"),_xlfn.XLOOKUP($AQ2227,削除禁止_電灯料金!$B:$B,削除禁止_電灯料金!$E:$E,0),1,"-")</f>
        <v>-</v>
      </c>
      <c r="AS2227" s="177" t="str" cm="1">
        <f t="array" ref="AS2227">_xlfn.IFS($AR2227="-","-",OR($G2227="公衆街路灯A",$G2227="定額電灯"),_xlfn.XLOOKUP(AQ2227,削除禁止_電灯料金!$B:$B,削除禁止_電灯料金!$D:$D,0),1,"-")</f>
        <v>-</v>
      </c>
      <c r="AT2227" s="176">
        <f>IFERROR(IF(OR($G2227="公衆街路灯A",$G2227="定額電灯"),"-",ROUND((_xlfn.XLOOKUP($AQ2227,削除禁止_電灯料金!$B:$B,削除禁止_電灯料金!$E:$E)*AM2227/1000*$K2227*$L2227/12),2)),"-")</f>
        <v>0</v>
      </c>
      <c r="AU2227" s="177">
        <f>IFERROR(IF(OR($G2227="公衆街路灯A",$G2227="定額電灯"),"-",ROUND((AM2227/1000*$K2227*$L2227/12)*_xlfn.XLOOKUP($A2227,削除禁止_電灯料金!K:K,削除禁止_電灯料金!M:M,"-"),2)),"-")</f>
        <v>0</v>
      </c>
      <c r="AV2227" s="178">
        <f>IFERROR(IF(OR($G2227="公衆街路灯A",$G2227="定額電灯"),ROUND((((AR2227+AS2227)*AN2227))*12*_xlfn.XLOOKUP($A2227,削除禁止_電灯料金!K:K,削除禁止_電灯料金!N:N),0),ROUND((AT2227+AU2227)*AN2227*12*_xlfn.XLOOKUP($A2227,削除禁止_電灯料金!K:K,削除禁止_電灯料金!N:N),0)),0)</f>
        <v>0</v>
      </c>
      <c r="AW2227" s="145"/>
    </row>
    <row r="2228" spans="1:49" ht="30" customHeight="1">
      <c r="A2228" s="1">
        <v>51</v>
      </c>
      <c r="B2228" s="319" t="s">
        <v>2051</v>
      </c>
      <c r="C2228" s="42"/>
      <c r="D2228" s="146" t="s">
        <v>1910</v>
      </c>
      <c r="E2228" s="147" t="s">
        <v>1911</v>
      </c>
      <c r="F2228" s="148" t="s">
        <v>2066</v>
      </c>
      <c r="G2228" s="148" t="s">
        <v>73</v>
      </c>
      <c r="H2228" s="149"/>
      <c r="I2228" s="150"/>
      <c r="J2228" s="151" t="s">
        <v>213</v>
      </c>
      <c r="K2228" s="213">
        <v>13</v>
      </c>
      <c r="L2228" s="214">
        <v>365</v>
      </c>
      <c r="M2228" s="154" t="s">
        <v>2065</v>
      </c>
      <c r="N2228" s="119" t="s">
        <v>215</v>
      </c>
      <c r="O2228" s="120">
        <v>1</v>
      </c>
      <c r="P2228" s="155" t="s">
        <v>1350</v>
      </c>
      <c r="Q2228" s="155">
        <v>0</v>
      </c>
      <c r="R2228" s="155">
        <v>0</v>
      </c>
      <c r="S2228" s="156" t="s">
        <v>2048</v>
      </c>
      <c r="T2228" s="156">
        <v>0</v>
      </c>
      <c r="U2228" s="156">
        <v>0</v>
      </c>
      <c r="V2228" s="157" t="s">
        <v>2049</v>
      </c>
      <c r="W2228" s="158">
        <v>120</v>
      </c>
      <c r="X2228" s="159">
        <v>1</v>
      </c>
      <c r="Y2228" s="160">
        <v>1</v>
      </c>
      <c r="Z2228" s="161">
        <v>47.449999999999996</v>
      </c>
      <c r="AA2228" s="155">
        <v>0</v>
      </c>
      <c r="AB2228" s="162" t="s">
        <v>1679</v>
      </c>
      <c r="AC2228" s="163" t="s">
        <v>56</v>
      </c>
      <c r="AD2228" s="164" t="s">
        <v>56</v>
      </c>
      <c r="AE2228" s="163">
        <v>0</v>
      </c>
      <c r="AF2228" s="164">
        <v>0</v>
      </c>
      <c r="AG2228" s="165">
        <v>176514</v>
      </c>
      <c r="AH2228" s="166" t="s">
        <v>81</v>
      </c>
      <c r="AI2228" s="167"/>
      <c r="AJ2228" s="168"/>
      <c r="AK2228" s="169"/>
      <c r="AL2228" s="170"/>
      <c r="AM2228" s="171"/>
      <c r="AN2228" s="172"/>
      <c r="AO2228" s="173">
        <f t="shared" si="559"/>
        <v>0</v>
      </c>
      <c r="AP2228" s="174" t="s">
        <v>82</v>
      </c>
      <c r="AQ2228" s="175" t="str" cm="1">
        <f t="array" ref="AQ2228">_xlfn.IFS(OR($G2228="公衆街路灯A",$G2228="定額電灯"),$G2228&amp;AP2228,COUNTIF(G2228,"*従量電灯*"),G2228,1,"-")</f>
        <v>従量電灯</v>
      </c>
      <c r="AR2228" s="176" t="str" cm="1">
        <f t="array" ref="AR2228">_xlfn.IFS($AN2228=0,"-",OR($AH2228="対象外",$AH2228="-"),"-",OR($G2228="公衆街路灯A",$G2228="定額電灯"),_xlfn.XLOOKUP($AQ2228,削除禁止_電灯料金!$B:$B,削除禁止_電灯料金!$E:$E,0),1,"-")</f>
        <v>-</v>
      </c>
      <c r="AS2228" s="177" t="str" cm="1">
        <f t="array" ref="AS2228">_xlfn.IFS($AR2228="-","-",OR($G2228="公衆街路灯A",$G2228="定額電灯"),_xlfn.XLOOKUP(AQ2228,削除禁止_電灯料金!$B:$B,削除禁止_電灯料金!$D:$D,0),1,"-")</f>
        <v>-</v>
      </c>
      <c r="AT2228" s="176">
        <f>IFERROR(IF(OR($G2228="公衆街路灯A",$G2228="定額電灯"),"-",ROUND((_xlfn.XLOOKUP($AQ2228,削除禁止_電灯料金!$B:$B,削除禁止_電灯料金!$E:$E)*AM2228/1000*$K2228*$L2228/12),2)),"-")</f>
        <v>0</v>
      </c>
      <c r="AU2228" s="177">
        <f>IFERROR(IF(OR($G2228="公衆街路灯A",$G2228="定額電灯"),"-",ROUND((AM2228/1000*$K2228*$L2228/12)*_xlfn.XLOOKUP($A2228,削除禁止_電灯料金!K:K,削除禁止_電灯料金!M:M,"-"),2)),"-")</f>
        <v>0</v>
      </c>
      <c r="AV2228" s="178">
        <f>IFERROR(IF(OR($G2228="公衆街路灯A",$G2228="定額電灯"),ROUND((((AR2228+AS2228)*AN2228))*12*_xlfn.XLOOKUP($A2228,削除禁止_電灯料金!K:K,削除禁止_電灯料金!N:N),0),ROUND((AT2228+AU2228)*AN2228*12*_xlfn.XLOOKUP($A2228,削除禁止_電灯料金!K:K,削除禁止_電灯料金!N:N),0)),0)</f>
        <v>0</v>
      </c>
      <c r="AW2228" s="145"/>
    </row>
    <row r="2229" spans="1:49" ht="30" customHeight="1">
      <c r="A2229" s="1">
        <v>51</v>
      </c>
      <c r="B2229" s="319" t="s">
        <v>2051</v>
      </c>
      <c r="C2229" s="42"/>
      <c r="D2229" s="146" t="s">
        <v>1910</v>
      </c>
      <c r="E2229" s="147" t="s">
        <v>1911</v>
      </c>
      <c r="F2229" s="148" t="s">
        <v>2067</v>
      </c>
      <c r="G2229" s="148" t="s">
        <v>73</v>
      </c>
      <c r="H2229" s="149"/>
      <c r="I2229" s="150"/>
      <c r="J2229" s="151" t="s">
        <v>213</v>
      </c>
      <c r="K2229" s="213">
        <v>13</v>
      </c>
      <c r="L2229" s="214">
        <v>365</v>
      </c>
      <c r="M2229" s="154" t="s">
        <v>2065</v>
      </c>
      <c r="N2229" s="119" t="s">
        <v>215</v>
      </c>
      <c r="O2229" s="120">
        <v>1</v>
      </c>
      <c r="P2229" s="155" t="s">
        <v>1350</v>
      </c>
      <c r="Q2229" s="155">
        <v>0</v>
      </c>
      <c r="R2229" s="155">
        <v>0</v>
      </c>
      <c r="S2229" s="156" t="s">
        <v>2048</v>
      </c>
      <c r="T2229" s="156">
        <v>0</v>
      </c>
      <c r="U2229" s="156">
        <v>0</v>
      </c>
      <c r="V2229" s="157" t="s">
        <v>2049</v>
      </c>
      <c r="W2229" s="158">
        <v>120</v>
      </c>
      <c r="X2229" s="159">
        <v>1</v>
      </c>
      <c r="Y2229" s="160">
        <v>1</v>
      </c>
      <c r="Z2229" s="161">
        <v>47.449999999999996</v>
      </c>
      <c r="AA2229" s="155">
        <v>0</v>
      </c>
      <c r="AB2229" s="162" t="s">
        <v>1679</v>
      </c>
      <c r="AC2229" s="163" t="s">
        <v>56</v>
      </c>
      <c r="AD2229" s="164" t="s">
        <v>56</v>
      </c>
      <c r="AE2229" s="163">
        <v>0</v>
      </c>
      <c r="AF2229" s="164">
        <v>0</v>
      </c>
      <c r="AG2229" s="165">
        <v>176514</v>
      </c>
      <c r="AH2229" s="166" t="s">
        <v>81</v>
      </c>
      <c r="AI2229" s="167"/>
      <c r="AJ2229" s="168"/>
      <c r="AK2229" s="169"/>
      <c r="AL2229" s="170"/>
      <c r="AM2229" s="171"/>
      <c r="AN2229" s="172"/>
      <c r="AO2229" s="173">
        <f t="shared" si="559"/>
        <v>0</v>
      </c>
      <c r="AP2229" s="174" t="s">
        <v>82</v>
      </c>
      <c r="AQ2229" s="175" t="str" cm="1">
        <f t="array" ref="AQ2229">_xlfn.IFS(OR($G2229="公衆街路灯A",$G2229="定額電灯"),$G2229&amp;AP2229,COUNTIF(G2229,"*従量電灯*"),G2229,1,"-")</f>
        <v>従量電灯</v>
      </c>
      <c r="AR2229" s="176" t="str" cm="1">
        <f t="array" ref="AR2229">_xlfn.IFS($AN2229=0,"-",OR($AH2229="対象外",$AH2229="-"),"-",OR($G2229="公衆街路灯A",$G2229="定額電灯"),_xlfn.XLOOKUP($AQ2229,削除禁止_電灯料金!$B:$B,削除禁止_電灯料金!$E:$E,0),1,"-")</f>
        <v>-</v>
      </c>
      <c r="AS2229" s="177" t="str" cm="1">
        <f t="array" ref="AS2229">_xlfn.IFS($AR2229="-","-",OR($G2229="公衆街路灯A",$G2229="定額電灯"),_xlfn.XLOOKUP(AQ2229,削除禁止_電灯料金!$B:$B,削除禁止_電灯料金!$D:$D,0),1,"-")</f>
        <v>-</v>
      </c>
      <c r="AT2229" s="176">
        <f>IFERROR(IF(OR($G2229="公衆街路灯A",$G2229="定額電灯"),"-",ROUND((_xlfn.XLOOKUP($AQ2229,削除禁止_電灯料金!$B:$B,削除禁止_電灯料金!$E:$E)*AM2229/1000*$K2229*$L2229/12),2)),"-")</f>
        <v>0</v>
      </c>
      <c r="AU2229" s="177">
        <f>IFERROR(IF(OR($G2229="公衆街路灯A",$G2229="定額電灯"),"-",ROUND((AM2229/1000*$K2229*$L2229/12)*_xlfn.XLOOKUP($A2229,削除禁止_電灯料金!K:K,削除禁止_電灯料金!M:M,"-"),2)),"-")</f>
        <v>0</v>
      </c>
      <c r="AV2229" s="178">
        <f>IFERROR(IF(OR($G2229="公衆街路灯A",$G2229="定額電灯"),ROUND((((AR2229+AS2229)*AN2229))*12*_xlfn.XLOOKUP($A2229,削除禁止_電灯料金!K:K,削除禁止_電灯料金!N:N),0),ROUND((AT2229+AU2229)*AN2229*12*_xlfn.XLOOKUP($A2229,削除禁止_電灯料金!K:K,削除禁止_電灯料金!N:N),0)),0)</f>
        <v>0</v>
      </c>
      <c r="AW2229" s="145"/>
    </row>
    <row r="2230" spans="1:49" ht="30" customHeight="1">
      <c r="A2230" s="1">
        <v>51</v>
      </c>
      <c r="B2230" s="319" t="s">
        <v>2051</v>
      </c>
      <c r="C2230" s="42"/>
      <c r="D2230" s="146" t="s">
        <v>1910</v>
      </c>
      <c r="E2230" s="147" t="s">
        <v>1911</v>
      </c>
      <c r="F2230" s="148" t="s">
        <v>2068</v>
      </c>
      <c r="G2230" s="148" t="s">
        <v>73</v>
      </c>
      <c r="H2230" s="149"/>
      <c r="I2230" s="150"/>
      <c r="J2230" s="151" t="s">
        <v>213</v>
      </c>
      <c r="K2230" s="213">
        <v>13</v>
      </c>
      <c r="L2230" s="214">
        <v>365</v>
      </c>
      <c r="M2230" s="154" t="s">
        <v>2065</v>
      </c>
      <c r="N2230" s="119" t="s">
        <v>215</v>
      </c>
      <c r="O2230" s="120">
        <v>1</v>
      </c>
      <c r="P2230" s="155" t="s">
        <v>1350</v>
      </c>
      <c r="Q2230" s="155">
        <v>0</v>
      </c>
      <c r="R2230" s="155">
        <v>0</v>
      </c>
      <c r="S2230" s="156" t="s">
        <v>2048</v>
      </c>
      <c r="T2230" s="156">
        <v>0</v>
      </c>
      <c r="U2230" s="156">
        <v>0</v>
      </c>
      <c r="V2230" s="157" t="s">
        <v>2049</v>
      </c>
      <c r="W2230" s="158">
        <v>120</v>
      </c>
      <c r="X2230" s="159">
        <v>1</v>
      </c>
      <c r="Y2230" s="160">
        <v>1</v>
      </c>
      <c r="Z2230" s="161">
        <v>47.449999999999996</v>
      </c>
      <c r="AA2230" s="155">
        <v>0</v>
      </c>
      <c r="AB2230" s="162" t="s">
        <v>1679</v>
      </c>
      <c r="AC2230" s="163" t="s">
        <v>56</v>
      </c>
      <c r="AD2230" s="164" t="s">
        <v>56</v>
      </c>
      <c r="AE2230" s="163">
        <v>0</v>
      </c>
      <c r="AF2230" s="164">
        <v>0</v>
      </c>
      <c r="AG2230" s="165">
        <v>176514</v>
      </c>
      <c r="AH2230" s="166" t="s">
        <v>81</v>
      </c>
      <c r="AI2230" s="167"/>
      <c r="AJ2230" s="168"/>
      <c r="AK2230" s="169"/>
      <c r="AL2230" s="170"/>
      <c r="AM2230" s="171"/>
      <c r="AN2230" s="172"/>
      <c r="AO2230" s="173">
        <f t="shared" si="559"/>
        <v>0</v>
      </c>
      <c r="AP2230" s="174" t="s">
        <v>82</v>
      </c>
      <c r="AQ2230" s="175" t="str" cm="1">
        <f t="array" ref="AQ2230">_xlfn.IFS(OR($G2230="公衆街路灯A",$G2230="定額電灯"),$G2230&amp;AP2230,COUNTIF(G2230,"*従量電灯*"),G2230,1,"-")</f>
        <v>従量電灯</v>
      </c>
      <c r="AR2230" s="176" t="str" cm="1">
        <f t="array" ref="AR2230">_xlfn.IFS($AN2230=0,"-",OR($AH2230="対象外",$AH2230="-"),"-",OR($G2230="公衆街路灯A",$G2230="定額電灯"),_xlfn.XLOOKUP($AQ2230,削除禁止_電灯料金!$B:$B,削除禁止_電灯料金!$E:$E,0),1,"-")</f>
        <v>-</v>
      </c>
      <c r="AS2230" s="177" t="str" cm="1">
        <f t="array" ref="AS2230">_xlfn.IFS($AR2230="-","-",OR($G2230="公衆街路灯A",$G2230="定額電灯"),_xlfn.XLOOKUP(AQ2230,削除禁止_電灯料金!$B:$B,削除禁止_電灯料金!$D:$D,0),1,"-")</f>
        <v>-</v>
      </c>
      <c r="AT2230" s="176">
        <f>IFERROR(IF(OR($G2230="公衆街路灯A",$G2230="定額電灯"),"-",ROUND((_xlfn.XLOOKUP($AQ2230,削除禁止_電灯料金!$B:$B,削除禁止_電灯料金!$E:$E)*AM2230/1000*$K2230*$L2230/12),2)),"-")</f>
        <v>0</v>
      </c>
      <c r="AU2230" s="177">
        <f>IFERROR(IF(OR($G2230="公衆街路灯A",$G2230="定額電灯"),"-",ROUND((AM2230/1000*$K2230*$L2230/12)*_xlfn.XLOOKUP($A2230,削除禁止_電灯料金!K:K,削除禁止_電灯料金!M:M,"-"),2)),"-")</f>
        <v>0</v>
      </c>
      <c r="AV2230" s="178">
        <f>IFERROR(IF(OR($G2230="公衆街路灯A",$G2230="定額電灯"),ROUND((((AR2230+AS2230)*AN2230))*12*_xlfn.XLOOKUP($A2230,削除禁止_電灯料金!K:K,削除禁止_電灯料金!N:N),0),ROUND((AT2230+AU2230)*AN2230*12*_xlfn.XLOOKUP($A2230,削除禁止_電灯料金!K:K,削除禁止_電灯料金!N:N),0)),0)</f>
        <v>0</v>
      </c>
      <c r="AW2230" s="145"/>
    </row>
    <row r="2231" spans="1:49" ht="79.5" customHeight="1">
      <c r="A2231" s="1">
        <v>51</v>
      </c>
      <c r="B2231" s="319" t="s">
        <v>2051</v>
      </c>
      <c r="C2231" s="42"/>
      <c r="D2231" s="146"/>
      <c r="E2231" s="147"/>
      <c r="F2231" s="148"/>
      <c r="G2231" s="148"/>
      <c r="H2231" s="149"/>
      <c r="I2231" s="150"/>
      <c r="J2231" s="151"/>
      <c r="K2231" s="213"/>
      <c r="L2231" s="214"/>
      <c r="M2231" s="154" t="s">
        <v>82</v>
      </c>
      <c r="N2231" s="119">
        <v>0</v>
      </c>
      <c r="O2231" s="120">
        <v>0</v>
      </c>
      <c r="P2231" s="155" t="s">
        <v>56</v>
      </c>
      <c r="Q2231" s="155">
        <v>0</v>
      </c>
      <c r="R2231" s="155">
        <v>0</v>
      </c>
      <c r="S2231" s="156">
        <v>0</v>
      </c>
      <c r="T2231" s="156">
        <v>0</v>
      </c>
      <c r="U2231" s="156">
        <v>0</v>
      </c>
      <c r="V2231" s="157">
        <v>0</v>
      </c>
      <c r="W2231" s="158">
        <v>0</v>
      </c>
      <c r="X2231" s="159"/>
      <c r="Y2231" s="160">
        <v>0</v>
      </c>
      <c r="Z2231" s="161">
        <v>0</v>
      </c>
      <c r="AA2231" s="155">
        <v>0</v>
      </c>
      <c r="AB2231" s="162" t="s">
        <v>56</v>
      </c>
      <c r="AC2231" s="163" t="s">
        <v>56</v>
      </c>
      <c r="AD2231" s="164" t="s">
        <v>56</v>
      </c>
      <c r="AE2231" s="163" t="s">
        <v>56</v>
      </c>
      <c r="AF2231" s="164" t="s">
        <v>56</v>
      </c>
      <c r="AG2231" s="165">
        <v>0</v>
      </c>
      <c r="AH2231" s="166" t="s">
        <v>56</v>
      </c>
      <c r="AI2231" s="167"/>
      <c r="AJ2231" s="168"/>
      <c r="AK2231" s="169"/>
      <c r="AL2231" s="170"/>
      <c r="AM2231" s="171"/>
      <c r="AN2231" s="172"/>
      <c r="AO2231" s="173">
        <f t="shared" si="559"/>
        <v>0</v>
      </c>
      <c r="AP2231" s="174" t="s">
        <v>82</v>
      </c>
      <c r="AQ2231" s="175" t="str" cm="1">
        <f t="array" ref="AQ2231">_xlfn.IFS(OR($G2231="公衆街路灯A",$G2231="定額電灯"),$G2231&amp;AP2231,COUNTIF(G2231,"*従量電灯*"),G2231,1,"-")</f>
        <v>-</v>
      </c>
      <c r="AR2231" s="176" t="str" cm="1">
        <f t="array" ref="AR2231">_xlfn.IFS($AN2231=0,"-",OR($AH2231="対象外",$AH2231="-"),"-",OR($G2231="公衆街路灯A",$G2231="定額電灯"),_xlfn.XLOOKUP($AQ2231,削除禁止_電灯料金!$B:$B,削除禁止_電灯料金!$E:$E,0),1,"-")</f>
        <v>-</v>
      </c>
      <c r="AS2231" s="177" t="str" cm="1">
        <f t="array" ref="AS2231">_xlfn.IFS($AR2231="-","-",OR($G2231="公衆街路灯A",$G2231="定額電灯"),_xlfn.XLOOKUP(AQ2231,削除禁止_電灯料金!$B:$B,削除禁止_電灯料金!$D:$D,0),1,"-")</f>
        <v>-</v>
      </c>
      <c r="AT2231" s="176" t="str">
        <f>IFERROR(IF(OR($G2231="公衆街路灯A",$G2231="定額電灯"),"-",ROUND((_xlfn.XLOOKUP($AQ2231,削除禁止_電灯料金!$B:$B,削除禁止_電灯料金!$E:$E)*AM2231/1000*$K2231*$L2231/12),2)),"-")</f>
        <v>-</v>
      </c>
      <c r="AU2231" s="177">
        <f>IFERROR(IF(OR($G2231="公衆街路灯A",$G2231="定額電灯"),"-",ROUND((AM2231/1000*$K2231*$L2231/12)*_xlfn.XLOOKUP($A2231,削除禁止_電灯料金!K:K,削除禁止_電灯料金!M:M,"-"),2)),"-")</f>
        <v>0</v>
      </c>
      <c r="AV2231" s="178">
        <f>IFERROR(IF(OR($G2231="公衆街路灯A",$G2231="定額電灯"),ROUND((((AR2231+AS2231)*AN2231))*12*_xlfn.XLOOKUP($A2231,削除禁止_電灯料金!K:K,削除禁止_電灯料金!N:N),0),ROUND((AT2231+AU2231)*AN2231*12*_xlfn.XLOOKUP($A2231,削除禁止_電灯料金!K:K,削除禁止_電灯料金!N:N),0)),0)</f>
        <v>0</v>
      </c>
      <c r="AW2231" s="145"/>
    </row>
    <row r="2232" spans="1:49" ht="30" customHeight="1">
      <c r="A2232" s="1">
        <v>51</v>
      </c>
      <c r="B2232" s="319" t="s">
        <v>2051</v>
      </c>
      <c r="C2232" s="42"/>
      <c r="D2232" s="146"/>
      <c r="E2232" s="147" t="s">
        <v>219</v>
      </c>
      <c r="F2232" s="148" t="s">
        <v>219</v>
      </c>
      <c r="G2232" s="148"/>
      <c r="H2232" s="149"/>
      <c r="I2232" s="150"/>
      <c r="J2232" s="151"/>
      <c r="K2232" s="213"/>
      <c r="L2232" s="214"/>
      <c r="M2232" s="179" t="s">
        <v>82</v>
      </c>
      <c r="N2232" s="119">
        <v>0</v>
      </c>
      <c r="O2232" s="120">
        <v>0</v>
      </c>
      <c r="P2232" s="155" t="s">
        <v>56</v>
      </c>
      <c r="Q2232" s="155">
        <v>0</v>
      </c>
      <c r="R2232" s="155">
        <v>0</v>
      </c>
      <c r="S2232" s="156">
        <v>0</v>
      </c>
      <c r="T2232" s="156">
        <v>0</v>
      </c>
      <c r="U2232" s="156">
        <v>0</v>
      </c>
      <c r="V2232" s="157">
        <v>0</v>
      </c>
      <c r="W2232" s="158">
        <v>0</v>
      </c>
      <c r="X2232" s="159"/>
      <c r="Y2232" s="160">
        <v>0</v>
      </c>
      <c r="Z2232" s="161">
        <v>0</v>
      </c>
      <c r="AA2232" s="155">
        <v>0</v>
      </c>
      <c r="AB2232" s="162" t="s">
        <v>56</v>
      </c>
      <c r="AC2232" s="163" t="s">
        <v>56</v>
      </c>
      <c r="AD2232" s="164" t="s">
        <v>56</v>
      </c>
      <c r="AE2232" s="163" t="s">
        <v>56</v>
      </c>
      <c r="AF2232" s="164" t="s">
        <v>56</v>
      </c>
      <c r="AG2232" s="165">
        <v>0</v>
      </c>
      <c r="AH2232" s="166" t="s">
        <v>56</v>
      </c>
      <c r="AI2232" s="167"/>
      <c r="AJ2232" s="168"/>
      <c r="AK2232" s="169"/>
      <c r="AL2232" s="170"/>
      <c r="AM2232" s="171"/>
      <c r="AN2232" s="172"/>
      <c r="AO2232" s="173">
        <f t="shared" si="559"/>
        <v>0</v>
      </c>
      <c r="AP2232" s="174" t="s">
        <v>82</v>
      </c>
      <c r="AQ2232" s="175" t="str" cm="1">
        <f t="array" ref="AQ2232">_xlfn.IFS(OR($G2232="公衆街路灯A",$G2232="定額電灯"),$G2232&amp;AP2232,COUNTIF(G2232,"*従量電灯*"),G2232,1,"-")</f>
        <v>-</v>
      </c>
      <c r="AR2232" s="176" t="str" cm="1">
        <f t="array" ref="AR2232">_xlfn.IFS($AN2232=0,"-",OR($AH2232="対象外",$AH2232="-"),"-",OR($G2232="公衆街路灯A",$G2232="定額電灯"),_xlfn.XLOOKUP($AQ2232,削除禁止_電灯料金!$B:$B,削除禁止_電灯料金!$E:$E,0),1,"-")</f>
        <v>-</v>
      </c>
      <c r="AS2232" s="177" t="str" cm="1">
        <f t="array" ref="AS2232">_xlfn.IFS($AR2232="-","-",OR($G2232="公衆街路灯A",$G2232="定額電灯"),_xlfn.XLOOKUP(AQ2232,削除禁止_電灯料金!$B:$B,削除禁止_電灯料金!$D:$D,0),1,"-")</f>
        <v>-</v>
      </c>
      <c r="AT2232" s="176" t="str">
        <f>IFERROR(IF(OR($G2232="公衆街路灯A",$G2232="定額電灯"),"-",ROUND((_xlfn.XLOOKUP($AQ2232,削除禁止_電灯料金!$B:$B,削除禁止_電灯料金!$E:$E)*AM2232/1000*$K2232*$L2232/12),2)),"-")</f>
        <v>-</v>
      </c>
      <c r="AU2232" s="177">
        <f>IFERROR(IF(OR($G2232="公衆街路灯A",$G2232="定額電灯"),"-",ROUND((AM2232/1000*$K2232*$L2232/12)*_xlfn.XLOOKUP($A2232,削除禁止_電灯料金!K:K,削除禁止_電灯料金!M:M,"-"),2)),"-")</f>
        <v>0</v>
      </c>
      <c r="AV2232" s="178">
        <f>IFERROR(IF(OR($G2232="公衆街路灯A",$G2232="定額電灯"),ROUND((((AR2232+AS2232)*AN2232))*12*_xlfn.XLOOKUP($A2232,削除禁止_電灯料金!K:K,削除禁止_電灯料金!N:N),0),ROUND((AT2232+AU2232)*AN2232*12*_xlfn.XLOOKUP($A2232,削除禁止_電灯料金!K:K,削除禁止_電灯料金!N:N),0)),0)</f>
        <v>0</v>
      </c>
      <c r="AW2232" s="145"/>
    </row>
    <row r="2233" spans="1:49" ht="30" customHeight="1" thickBot="1">
      <c r="A2233" s="1">
        <v>51</v>
      </c>
      <c r="B2233" s="319" t="s">
        <v>2051</v>
      </c>
      <c r="C2233" s="42"/>
      <c r="D2233" s="215"/>
      <c r="E2233" s="216" t="s">
        <v>219</v>
      </c>
      <c r="F2233" s="217" t="s">
        <v>219</v>
      </c>
      <c r="G2233" s="216"/>
      <c r="H2233" s="216"/>
      <c r="I2233" s="218"/>
      <c r="J2233" s="219"/>
      <c r="K2233" s="220"/>
      <c r="L2233" s="221"/>
      <c r="M2233" s="222" t="s">
        <v>82</v>
      </c>
      <c r="N2233" s="223">
        <v>0</v>
      </c>
      <c r="O2233" s="224">
        <v>0</v>
      </c>
      <c r="P2233" s="225" t="s">
        <v>56</v>
      </c>
      <c r="Q2233" s="225">
        <v>0</v>
      </c>
      <c r="R2233" s="225">
        <v>0</v>
      </c>
      <c r="S2233" s="226">
        <v>0</v>
      </c>
      <c r="T2233" s="226">
        <v>0</v>
      </c>
      <c r="U2233" s="226">
        <v>0</v>
      </c>
      <c r="V2233" s="227">
        <v>0</v>
      </c>
      <c r="W2233" s="228">
        <v>0</v>
      </c>
      <c r="X2233" s="229"/>
      <c r="Y2233" s="410">
        <v>0</v>
      </c>
      <c r="Z2233" s="230">
        <v>0</v>
      </c>
      <c r="AA2233" s="225">
        <v>0</v>
      </c>
      <c r="AB2233" s="231" t="s">
        <v>56</v>
      </c>
      <c r="AC2233" s="232" t="s">
        <v>56</v>
      </c>
      <c r="AD2233" s="411" t="s">
        <v>56</v>
      </c>
      <c r="AE2233" s="232" t="s">
        <v>56</v>
      </c>
      <c r="AF2233" s="411" t="s">
        <v>56</v>
      </c>
      <c r="AG2233" s="412">
        <v>0</v>
      </c>
      <c r="AH2233" s="413" t="s">
        <v>56</v>
      </c>
      <c r="AI2233" s="236"/>
      <c r="AJ2233" s="237"/>
      <c r="AK2233" s="238"/>
      <c r="AL2233" s="239"/>
      <c r="AM2233" s="240"/>
      <c r="AN2233" s="241"/>
      <c r="AO2233" s="242">
        <f t="shared" si="559"/>
        <v>0</v>
      </c>
      <c r="AP2233" s="243" t="s">
        <v>82</v>
      </c>
      <c r="AQ2233" s="414" t="str" cm="1">
        <f t="array" ref="AQ2233">_xlfn.IFS(OR($G2233="公衆街路灯A",$G2233="定額電灯"),$G2233&amp;AP2233,COUNTIF(G2233,"*従量電灯*"),G2233,1,"-")</f>
        <v>-</v>
      </c>
      <c r="AR2233" s="415" t="str" cm="1">
        <f t="array" ref="AR2233">_xlfn.IFS($AN2233=0,"-",OR($AH2233="対象外",$AH2233="-"),"-",OR($G2233="公衆街路灯A",$G2233="定額電灯"),_xlfn.XLOOKUP($AQ2233,削除禁止_電灯料金!$B:$B,削除禁止_電灯料金!$E:$E,0),1,"-")</f>
        <v>-</v>
      </c>
      <c r="AS2233" s="416" t="str" cm="1">
        <f t="array" ref="AS2233">_xlfn.IFS($AR2233="-","-",OR($G2233="公衆街路灯A",$G2233="定額電灯"),_xlfn.XLOOKUP(AQ2233,削除禁止_電灯料金!$B:$B,削除禁止_電灯料金!$D:$D,0),1,"-")</f>
        <v>-</v>
      </c>
      <c r="AT2233" s="415" t="str">
        <f>IFERROR(IF(OR($G2233="公衆街路灯A",$G2233="定額電灯"),"-",ROUND((_xlfn.XLOOKUP($AQ2233,削除禁止_電灯料金!$B:$B,削除禁止_電灯料金!$E:$E)*AM2233/1000*$K2233*$L2233/12),2)),"-")</f>
        <v>-</v>
      </c>
      <c r="AU2233" s="416">
        <f>IFERROR(IF(OR($G2233="公衆街路灯A",$G2233="定額電灯"),"-",ROUND((AM2233/1000*$K2233*$L2233/12)*_xlfn.XLOOKUP($A2233,削除禁止_電灯料金!K:K,削除禁止_電灯料金!M:M,"-"),2)),"-")</f>
        <v>0</v>
      </c>
      <c r="AV2233" s="417">
        <f>IFERROR(IF(OR($G2233="公衆街路灯A",$G2233="定額電灯"),ROUND((((AR2233+AS2233)*AN2233))*12*_xlfn.XLOOKUP($A2233,削除禁止_電灯料金!K:K,削除禁止_電灯料金!N:N),0),ROUND((AT2233+AU2233)*AN2233*12*_xlfn.XLOOKUP($A2233,削除禁止_電灯料金!K:K,削除禁止_電灯料金!N:N),0)),0)</f>
        <v>0</v>
      </c>
      <c r="AW2233" s="145"/>
    </row>
    <row r="2234" spans="1:49" ht="30" customHeight="1">
      <c r="A2234" s="1"/>
      <c r="B2234" s="41"/>
      <c r="C2234" s="248"/>
    </row>
    <row r="2235" spans="1:49" ht="30" customHeight="1">
      <c r="A2235" s="1">
        <v>52</v>
      </c>
      <c r="B2235" s="319" t="s">
        <v>2069</v>
      </c>
      <c r="C2235" s="42"/>
      <c r="D2235" s="4" t="s">
        <v>2070</v>
      </c>
      <c r="E2235" s="43"/>
      <c r="F2235" s="44"/>
      <c r="G2235" s="44"/>
      <c r="H2235" s="45"/>
      <c r="I2235" s="43"/>
      <c r="J2235" s="43"/>
      <c r="K2235" s="43"/>
      <c r="L2235" s="43"/>
      <c r="M2235" s="43"/>
      <c r="N2235" s="46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2"/>
      <c r="AD2235" s="42"/>
      <c r="AE2235" s="42"/>
      <c r="AF2235" s="42"/>
      <c r="AG2235" s="42"/>
      <c r="AH2235" s="47"/>
      <c r="AI2235" s="48"/>
      <c r="AJ2235" s="48"/>
      <c r="AK2235" s="47"/>
      <c r="AL2235" s="49"/>
      <c r="AM2235" s="47"/>
      <c r="AN2235" s="47"/>
      <c r="AO2235" s="47"/>
      <c r="AP2235" s="47"/>
      <c r="AQ2235" s="49"/>
      <c r="AR2235" s="47"/>
      <c r="AS2235" s="47"/>
      <c r="AT2235" s="47"/>
      <c r="AU2235" s="47"/>
      <c r="AV2235" s="47"/>
      <c r="AW2235" s="47"/>
    </row>
    <row r="2236" spans="1:49" ht="30" customHeight="1">
      <c r="A2236" s="1">
        <v>52</v>
      </c>
      <c r="B2236" s="319" t="s">
        <v>2069</v>
      </c>
      <c r="C2236" s="42"/>
      <c r="D2236" s="43"/>
      <c r="E2236" s="43"/>
      <c r="F2236" s="44"/>
      <c r="G2236" s="44"/>
      <c r="H2236" s="45"/>
      <c r="I2236" s="43"/>
      <c r="J2236" s="43"/>
      <c r="K2236" s="43"/>
      <c r="L2236" s="43"/>
      <c r="M2236" s="43"/>
      <c r="N2236" s="46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2"/>
      <c r="AD2236" s="42"/>
      <c r="AE2236" s="42"/>
      <c r="AF2236" s="42"/>
      <c r="AG2236" s="42"/>
      <c r="AH2236" s="47"/>
      <c r="AI2236" s="50"/>
      <c r="AJ2236" s="48"/>
      <c r="AK2236" s="47"/>
      <c r="AL2236" s="49"/>
      <c r="AM2236" s="47"/>
      <c r="AN2236" s="47"/>
      <c r="AO2236" s="51"/>
      <c r="AP2236" s="47"/>
      <c r="AQ2236" s="49"/>
      <c r="AR2236" s="51"/>
      <c r="AS2236" s="51"/>
      <c r="AT2236" s="51"/>
      <c r="AU2236" s="51"/>
      <c r="AV2236" s="47"/>
      <c r="AW2236" s="47"/>
    </row>
    <row r="2237" spans="1:49" ht="30" customHeight="1">
      <c r="A2237" s="1">
        <v>52</v>
      </c>
      <c r="B2237" s="319" t="s">
        <v>2069</v>
      </c>
      <c r="C2237" s="42"/>
      <c r="D2237" s="52" t="s">
        <v>47</v>
      </c>
      <c r="E2237" s="52"/>
      <c r="F2237" s="53">
        <v>10</v>
      </c>
      <c r="G2237" s="44"/>
      <c r="H2237" s="45"/>
      <c r="I2237" s="54"/>
      <c r="J2237" s="54"/>
      <c r="K2237" s="55"/>
      <c r="L2237" s="46"/>
      <c r="M2237" s="46"/>
      <c r="N2237" s="56"/>
      <c r="O2237" s="56"/>
      <c r="P2237" s="56"/>
      <c r="Q2237" s="56"/>
      <c r="R2237" s="56"/>
      <c r="S2237" s="56"/>
      <c r="T2237" s="56"/>
      <c r="U2237" s="56"/>
      <c r="V2237" s="56"/>
      <c r="W2237" s="56"/>
      <c r="X2237" s="56"/>
      <c r="Y2237" s="56"/>
      <c r="Z2237" s="56"/>
      <c r="AA2237" s="56"/>
      <c r="AB2237" s="56"/>
      <c r="AC2237" s="56"/>
      <c r="AD2237" s="56"/>
      <c r="AE2237" s="56"/>
      <c r="AF2237" s="56"/>
      <c r="AG2237" s="56"/>
      <c r="AH2237" s="47"/>
      <c r="AI2237" s="50"/>
      <c r="AJ2237" s="48"/>
      <c r="AK2237" s="47"/>
      <c r="AL2237" s="49"/>
      <c r="AM2237" s="47"/>
      <c r="AN2237" s="47"/>
      <c r="AO2237" s="47"/>
      <c r="AP2237" s="47"/>
      <c r="AQ2237" s="49"/>
      <c r="AR2237" s="47"/>
      <c r="AS2237" s="47"/>
      <c r="AT2237" s="47"/>
      <c r="AU2237" s="47"/>
      <c r="AV2237" s="47"/>
      <c r="AW2237" s="47"/>
    </row>
    <row r="2238" spans="1:49" ht="30" customHeight="1" thickBot="1">
      <c r="A2238" s="1">
        <v>52</v>
      </c>
      <c r="B2238" s="319" t="s">
        <v>2069</v>
      </c>
      <c r="C2238" s="42"/>
      <c r="D2238" s="57" t="s">
        <v>48</v>
      </c>
      <c r="E2238" s="57"/>
      <c r="F2238" s="58">
        <v>10</v>
      </c>
      <c r="G2238" s="44"/>
      <c r="H2238" s="45"/>
      <c r="I2238" s="54"/>
      <c r="J2238" s="54"/>
      <c r="K2238" s="55"/>
      <c r="L2238" s="46"/>
      <c r="M2238" s="46"/>
      <c r="N2238" s="56"/>
      <c r="O2238" s="56"/>
      <c r="P2238" s="56"/>
      <c r="Q2238" s="56"/>
      <c r="R2238" s="56"/>
      <c r="S2238" s="56"/>
      <c r="T2238" s="56"/>
      <c r="U2238" s="56"/>
      <c r="V2238" s="56"/>
      <c r="W2238" s="56"/>
      <c r="X2238" s="56"/>
      <c r="Y2238" s="56"/>
      <c r="Z2238" s="56"/>
      <c r="AA2238" s="56"/>
      <c r="AB2238" s="56"/>
      <c r="AC2238" s="56"/>
      <c r="AD2238" s="56"/>
      <c r="AE2238" s="56"/>
      <c r="AF2238" s="56"/>
      <c r="AG2238" s="56"/>
      <c r="AH2238" s="47"/>
      <c r="AI2238" s="50"/>
      <c r="AJ2238" s="48"/>
      <c r="AK2238" s="47"/>
      <c r="AL2238" s="49"/>
      <c r="AM2238" s="47"/>
      <c r="AN2238" s="47"/>
      <c r="AO2238" s="47"/>
      <c r="AP2238" s="47"/>
      <c r="AQ2238" s="49"/>
      <c r="AR2238" s="47"/>
      <c r="AS2238" s="47"/>
      <c r="AT2238" s="47"/>
      <c r="AU2238" s="47"/>
      <c r="AV2238" s="47"/>
      <c r="AW2238" s="47"/>
    </row>
    <row r="2239" spans="1:49" ht="30" customHeight="1" thickBot="1">
      <c r="A2239" s="1">
        <v>52</v>
      </c>
      <c r="B2239" s="319" t="s">
        <v>2069</v>
      </c>
      <c r="C2239" s="42"/>
      <c r="D2239" s="59" t="s">
        <v>49</v>
      </c>
      <c r="E2239" s="59"/>
      <c r="F2239" s="60">
        <v>30</v>
      </c>
      <c r="G2239" s="44"/>
      <c r="H2239" s="45"/>
      <c r="I2239" s="61"/>
      <c r="J2239" s="61"/>
      <c r="K2239" s="42"/>
      <c r="L2239" s="42"/>
      <c r="M2239" s="42"/>
      <c r="N2239" s="56"/>
      <c r="O2239" s="56"/>
      <c r="P2239" s="56"/>
      <c r="Q2239" s="56"/>
      <c r="R2239" s="56"/>
      <c r="S2239" s="56"/>
      <c r="T2239" s="56"/>
      <c r="U2239" s="56"/>
      <c r="V2239" s="56"/>
      <c r="W2239" s="56"/>
      <c r="X2239" s="56"/>
      <c r="Y2239" s="56"/>
      <c r="Z2239" s="56"/>
      <c r="AA2239" s="56"/>
      <c r="AB2239" s="56"/>
      <c r="AC2239" s="62"/>
      <c r="AD2239" s="62"/>
      <c r="AE2239" s="63"/>
      <c r="AF2239" s="42"/>
      <c r="AG2239" s="56"/>
      <c r="AH2239" s="47"/>
      <c r="AI2239" s="64" t="s">
        <v>50</v>
      </c>
      <c r="AJ2239" s="48"/>
      <c r="AK2239" s="47"/>
      <c r="AL2239" s="49"/>
      <c r="AM2239" s="47"/>
      <c r="AN2239" s="47"/>
      <c r="AO2239" s="47"/>
      <c r="AP2239" s="47"/>
      <c r="AQ2239" s="49"/>
      <c r="AR2239" s="47"/>
      <c r="AS2239" s="47"/>
      <c r="AT2239" s="47"/>
      <c r="AU2239" s="47"/>
      <c r="AV2239" s="47"/>
      <c r="AW2239" s="65"/>
    </row>
    <row r="2240" spans="1:49" ht="30" customHeight="1" thickBot="1">
      <c r="A2240" s="1">
        <v>52</v>
      </c>
      <c r="B2240" s="319" t="s">
        <v>2069</v>
      </c>
      <c r="C2240" s="42"/>
      <c r="D2240" s="66" t="s">
        <v>51</v>
      </c>
      <c r="E2240" s="66"/>
      <c r="F2240" s="67">
        <v>0.41499999999999998</v>
      </c>
      <c r="G2240" s="44"/>
      <c r="H2240" s="45"/>
      <c r="I2240" s="68"/>
      <c r="J2240" s="68"/>
      <c r="K2240" s="42"/>
      <c r="L2240" s="42"/>
      <c r="M2240" s="42"/>
      <c r="N2240" s="56"/>
      <c r="O2240" s="56"/>
      <c r="P2240" s="56"/>
      <c r="Q2240" s="56"/>
      <c r="R2240" s="56"/>
      <c r="S2240" s="56"/>
      <c r="T2240" s="56"/>
      <c r="U2240" s="56"/>
      <c r="V2240" s="56"/>
      <c r="W2240" s="56"/>
      <c r="X2240" s="56"/>
      <c r="Y2240" s="56"/>
      <c r="Z2240" s="56"/>
      <c r="AA2240" s="56"/>
      <c r="AB2240" s="56"/>
      <c r="AC2240" s="62" t="s">
        <v>52</v>
      </c>
      <c r="AD2240" s="69"/>
      <c r="AE2240" s="70" t="s">
        <v>53</v>
      </c>
      <c r="AF2240" s="69"/>
      <c r="AG2240" s="56"/>
      <c r="AH2240" s="47"/>
      <c r="AI2240" s="48"/>
      <c r="AJ2240" s="48"/>
      <c r="AK2240" s="47"/>
      <c r="AL2240" s="49"/>
      <c r="AM2240" s="47"/>
      <c r="AN2240" s="47"/>
      <c r="AO2240" s="47"/>
      <c r="AP2240" s="47"/>
      <c r="AQ2240" s="49"/>
      <c r="AR2240" s="47" t="s">
        <v>52</v>
      </c>
      <c r="AS2240" s="47"/>
      <c r="AT2240" s="47" t="s">
        <v>53</v>
      </c>
      <c r="AU2240" s="47"/>
      <c r="AV2240" s="47"/>
      <c r="AW2240" s="65"/>
    </row>
    <row r="2241" spans="1:49" ht="30" customHeight="1" thickBot="1">
      <c r="A2241" s="1">
        <v>52</v>
      </c>
      <c r="B2241" s="319" t="s">
        <v>2069</v>
      </c>
      <c r="C2241" s="42"/>
      <c r="D2241" s="71" t="s">
        <v>54</v>
      </c>
      <c r="E2241" s="45"/>
      <c r="F2241" s="45"/>
      <c r="G2241" s="45"/>
      <c r="H2241" s="45"/>
      <c r="I2241" s="45"/>
      <c r="J2241" s="45"/>
      <c r="K2241" s="72"/>
      <c r="L2241" s="72"/>
      <c r="M2241" s="73" t="s">
        <v>55</v>
      </c>
      <c r="N2241" s="74"/>
      <c r="O2241" s="74"/>
      <c r="P2241" s="74"/>
      <c r="Q2241" s="74"/>
      <c r="R2241" s="74"/>
      <c r="S2241" s="74"/>
      <c r="T2241" s="74"/>
      <c r="U2241" s="74"/>
      <c r="V2241" s="74"/>
      <c r="W2241" s="74"/>
      <c r="X2241" s="74"/>
      <c r="Y2241" s="74"/>
      <c r="Z2241" s="74"/>
      <c r="AA2241" s="74"/>
      <c r="AB2241" s="74"/>
      <c r="AC2241" s="75" t="s">
        <v>1</v>
      </c>
      <c r="AD2241" s="76"/>
      <c r="AE2241" s="76" t="s">
        <v>2</v>
      </c>
      <c r="AF2241" s="76"/>
      <c r="AG2241" s="77" t="s">
        <v>56</v>
      </c>
      <c r="AH2241" s="78" t="s">
        <v>57</v>
      </c>
      <c r="AI2241" s="79"/>
      <c r="AJ2241" s="79"/>
      <c r="AK2241" s="80"/>
      <c r="AL2241" s="15"/>
      <c r="AM2241" s="80"/>
      <c r="AN2241" s="80"/>
      <c r="AO2241" s="80"/>
      <c r="AP2241" s="80"/>
      <c r="AQ2241" s="15"/>
      <c r="AR2241" s="78" t="s">
        <v>1</v>
      </c>
      <c r="AS2241" s="81"/>
      <c r="AT2241" s="78" t="s">
        <v>2</v>
      </c>
      <c r="AU2241" s="81"/>
      <c r="AV2241" s="82" t="s">
        <v>56</v>
      </c>
      <c r="AW2241" s="83"/>
    </row>
    <row r="2242" spans="1:49" ht="42" customHeight="1">
      <c r="A2242" s="1">
        <v>52</v>
      </c>
      <c r="B2242" s="319" t="s">
        <v>2069</v>
      </c>
      <c r="C2242" s="42"/>
      <c r="D2242" s="474" t="s">
        <v>4</v>
      </c>
      <c r="E2242" s="476" t="s">
        <v>5</v>
      </c>
      <c r="F2242" s="476" t="s">
        <v>6</v>
      </c>
      <c r="G2242" s="476" t="s">
        <v>58</v>
      </c>
      <c r="H2242" s="476" t="s">
        <v>7</v>
      </c>
      <c r="I2242" s="20" t="s">
        <v>8</v>
      </c>
      <c r="J2242" s="20"/>
      <c r="K2242" s="84" t="s">
        <v>9</v>
      </c>
      <c r="L2242" s="85" t="s">
        <v>59</v>
      </c>
      <c r="M2242" s="478" t="s">
        <v>60</v>
      </c>
      <c r="N2242" s="480" t="s">
        <v>61</v>
      </c>
      <c r="O2242" s="482" t="s">
        <v>62</v>
      </c>
      <c r="P2242" s="482" t="s">
        <v>10</v>
      </c>
      <c r="Q2242" s="484" t="s">
        <v>63</v>
      </c>
      <c r="R2242" s="482" t="s">
        <v>64</v>
      </c>
      <c r="S2242" s="482" t="s">
        <v>65</v>
      </c>
      <c r="T2242" s="482" t="s">
        <v>66</v>
      </c>
      <c r="U2242" s="482" t="s">
        <v>67</v>
      </c>
      <c r="V2242" s="484" t="s">
        <v>11</v>
      </c>
      <c r="W2242" s="251" t="s">
        <v>12</v>
      </c>
      <c r="X2242" s="86" t="s">
        <v>13</v>
      </c>
      <c r="Y2242" s="86" t="s">
        <v>14</v>
      </c>
      <c r="Z2242" s="252" t="s">
        <v>15</v>
      </c>
      <c r="AA2242" s="484" t="s">
        <v>16</v>
      </c>
      <c r="AB2242" s="482" t="s">
        <v>17</v>
      </c>
      <c r="AC2242" s="87" t="s">
        <v>18</v>
      </c>
      <c r="AD2242" s="88" t="s">
        <v>19</v>
      </c>
      <c r="AE2242" s="87" t="s">
        <v>30</v>
      </c>
      <c r="AF2242" s="88" t="s">
        <v>21</v>
      </c>
      <c r="AG2242" s="89" t="s">
        <v>22</v>
      </c>
      <c r="AH2242" s="468" t="s">
        <v>23</v>
      </c>
      <c r="AI2242" s="470" t="s">
        <v>24</v>
      </c>
      <c r="AJ2242" s="470" t="s">
        <v>25</v>
      </c>
      <c r="AK2242" s="470" t="s">
        <v>26</v>
      </c>
      <c r="AL2242" s="91" t="s">
        <v>68</v>
      </c>
      <c r="AM2242" s="90" t="s">
        <v>27</v>
      </c>
      <c r="AN2242" s="92" t="s">
        <v>28</v>
      </c>
      <c r="AO2242" s="93" t="s">
        <v>29</v>
      </c>
      <c r="AP2242" s="28" t="s">
        <v>16</v>
      </c>
      <c r="AQ2242" s="472" t="s">
        <v>17</v>
      </c>
      <c r="AR2242" s="94" t="s">
        <v>18</v>
      </c>
      <c r="AS2242" s="95" t="s">
        <v>19</v>
      </c>
      <c r="AT2242" s="94" t="s">
        <v>30</v>
      </c>
      <c r="AU2242" s="95" t="s">
        <v>21</v>
      </c>
      <c r="AV2242" s="96" t="s">
        <v>31</v>
      </c>
      <c r="AW2242" s="83"/>
    </row>
    <row r="2243" spans="1:49" ht="30" customHeight="1" thickBot="1">
      <c r="A2243" s="1">
        <v>52</v>
      </c>
      <c r="B2243" s="319" t="s">
        <v>2069</v>
      </c>
      <c r="C2243" s="42"/>
      <c r="D2243" s="475"/>
      <c r="E2243" s="477"/>
      <c r="F2243" s="477"/>
      <c r="G2243" s="477"/>
      <c r="H2243" s="477"/>
      <c r="I2243" s="97" t="s">
        <v>69</v>
      </c>
      <c r="J2243" s="97" t="s">
        <v>70</v>
      </c>
      <c r="K2243" s="98" t="s">
        <v>34</v>
      </c>
      <c r="L2243" s="99" t="s">
        <v>35</v>
      </c>
      <c r="M2243" s="479"/>
      <c r="N2243" s="481"/>
      <c r="O2243" s="483"/>
      <c r="P2243" s="483"/>
      <c r="Q2243" s="485"/>
      <c r="R2243" s="483"/>
      <c r="S2243" s="483"/>
      <c r="T2243" s="483"/>
      <c r="U2243" s="483"/>
      <c r="V2243" s="485"/>
      <c r="W2243" s="100" t="s">
        <v>36</v>
      </c>
      <c r="X2243" s="100" t="s">
        <v>37</v>
      </c>
      <c r="Y2243" s="100" t="s">
        <v>38</v>
      </c>
      <c r="Z2243" s="101" t="s">
        <v>39</v>
      </c>
      <c r="AA2243" s="485"/>
      <c r="AB2243" s="483"/>
      <c r="AC2243" s="102" t="s">
        <v>40</v>
      </c>
      <c r="AD2243" s="103" t="s">
        <v>40</v>
      </c>
      <c r="AE2243" s="102" t="s">
        <v>40</v>
      </c>
      <c r="AF2243" s="103" t="s">
        <v>40</v>
      </c>
      <c r="AG2243" s="104">
        <v>10</v>
      </c>
      <c r="AH2243" s="469"/>
      <c r="AI2243" s="471"/>
      <c r="AJ2243" s="471"/>
      <c r="AK2243" s="471"/>
      <c r="AL2243" s="36" t="s">
        <v>41</v>
      </c>
      <c r="AM2243" s="105" t="s">
        <v>42</v>
      </c>
      <c r="AN2243" s="106" t="s">
        <v>43</v>
      </c>
      <c r="AO2243" s="107" t="s">
        <v>39</v>
      </c>
      <c r="AP2243" s="37" t="s">
        <v>44</v>
      </c>
      <c r="AQ2243" s="473"/>
      <c r="AR2243" s="108" t="s">
        <v>40</v>
      </c>
      <c r="AS2243" s="109" t="s">
        <v>40</v>
      </c>
      <c r="AT2243" s="108" t="s">
        <v>40</v>
      </c>
      <c r="AU2243" s="109" t="s">
        <v>40</v>
      </c>
      <c r="AV2243" s="40">
        <v>10</v>
      </c>
      <c r="AW2243" s="83"/>
    </row>
    <row r="2244" spans="1:49" ht="30" customHeight="1">
      <c r="A2244" s="1">
        <v>52</v>
      </c>
      <c r="B2244" s="319" t="s">
        <v>2069</v>
      </c>
      <c r="C2244" s="42"/>
      <c r="D2244" s="110" t="s">
        <v>2071</v>
      </c>
      <c r="E2244" s="111" t="s">
        <v>71</v>
      </c>
      <c r="F2244" s="112" t="s">
        <v>2072</v>
      </c>
      <c r="G2244" s="112" t="s">
        <v>73</v>
      </c>
      <c r="H2244" s="113"/>
      <c r="I2244" s="114"/>
      <c r="J2244" s="115"/>
      <c r="K2244" s="349">
        <v>13</v>
      </c>
      <c r="L2244" s="350">
        <v>365</v>
      </c>
      <c r="M2244" s="118" t="s">
        <v>2055</v>
      </c>
      <c r="N2244" s="119" t="s">
        <v>331</v>
      </c>
      <c r="O2244" s="120">
        <v>1</v>
      </c>
      <c r="P2244" s="121" t="s">
        <v>135</v>
      </c>
      <c r="Q2244" s="121">
        <v>0</v>
      </c>
      <c r="R2244" s="121">
        <v>0</v>
      </c>
      <c r="S2244" s="122">
        <v>0</v>
      </c>
      <c r="T2244" s="122">
        <v>0</v>
      </c>
      <c r="U2244" s="122">
        <v>0</v>
      </c>
      <c r="V2244" s="123">
        <v>0</v>
      </c>
      <c r="W2244" s="124">
        <v>28</v>
      </c>
      <c r="X2244" s="125">
        <v>1</v>
      </c>
      <c r="Y2244" s="126">
        <v>1</v>
      </c>
      <c r="Z2244" s="127">
        <v>11.071666666666665</v>
      </c>
      <c r="AA2244" s="121">
        <v>0</v>
      </c>
      <c r="AB2244" s="128" t="s">
        <v>1679</v>
      </c>
      <c r="AC2244" s="129" t="s">
        <v>56</v>
      </c>
      <c r="AD2244" s="130" t="s">
        <v>56</v>
      </c>
      <c r="AE2244" s="129">
        <v>0</v>
      </c>
      <c r="AF2244" s="130">
        <v>0</v>
      </c>
      <c r="AG2244" s="131">
        <v>41186</v>
      </c>
      <c r="AH2244" s="132" t="s">
        <v>81</v>
      </c>
      <c r="AI2244" s="133"/>
      <c r="AJ2244" s="134"/>
      <c r="AK2244" s="135"/>
      <c r="AL2244" s="136"/>
      <c r="AM2244" s="137"/>
      <c r="AN2244" s="138"/>
      <c r="AO2244" s="139">
        <f t="shared" ref="AO2244:AO2252" si="560">IFERROR((AM2244/1000)*K2244*L2244*AN2244/12,0)</f>
        <v>0</v>
      </c>
      <c r="AP2244" s="140" t="s">
        <v>82</v>
      </c>
      <c r="AQ2244" s="141" t="str" cm="1">
        <f t="array" ref="AQ2244">_xlfn.IFS(OR($G2244="公衆街路灯A",$G2244="定額電灯"),$G2244&amp;AP2244,COUNTIF(G2244,"*従量電灯*"),G2244,1,"-")</f>
        <v>従量電灯</v>
      </c>
      <c r="AR2244" s="142" t="str" cm="1">
        <f t="array" ref="AR2244">_xlfn.IFS($AN2244=0,"-",OR($AH2244="対象外",$AH2244="-"),"-",OR($G2244="公衆街路灯A",$G2244="定額電灯"),_xlfn.XLOOKUP($AQ2244,削除禁止_電灯料金!$B:$B,削除禁止_電灯料金!$E:$E,0),1,"-")</f>
        <v>-</v>
      </c>
      <c r="AS2244" s="143" t="str" cm="1">
        <f t="array" ref="AS2244">_xlfn.IFS($AR2244="-","-",OR($G2244="公衆街路灯A",$G2244="定額電灯"),_xlfn.XLOOKUP(AQ2244,削除禁止_電灯料金!$B:$B,削除禁止_電灯料金!$D:$D,0),1,"-")</f>
        <v>-</v>
      </c>
      <c r="AT2244" s="142">
        <f>IFERROR(IF(OR($G2244="公衆街路灯A",$G2244="定額電灯"),"-",ROUND((_xlfn.XLOOKUP($AQ2244,削除禁止_電灯料金!$B:$B,削除禁止_電灯料金!$E:$E)*AM2244/1000*$K2244*$L2244/12),2)),"-")</f>
        <v>0</v>
      </c>
      <c r="AU2244" s="143">
        <f>IFERROR(IF(OR($G2244="公衆街路灯A",$G2244="定額電灯"),"-",ROUND((AM2244/1000*$K2244*$L2244/12)*_xlfn.XLOOKUP($A2244,削除禁止_電灯料金!K:K,削除禁止_電灯料金!M:M,"-"),2)),"-")</f>
        <v>0</v>
      </c>
      <c r="AV2244" s="144">
        <f>IFERROR(IF(OR($G2244="公衆街路灯A",$G2244="定額電灯"),ROUND((((AR2244+AS2244)*AN2244))*12*_xlfn.XLOOKUP($A2244,削除禁止_電灯料金!K:K,削除禁止_電灯料金!N:N),0),ROUND((AT2244+AU2244)*AN2244*12*_xlfn.XLOOKUP($A2244,削除禁止_電灯料金!K:K,削除禁止_電灯料金!N:N),0)),0)</f>
        <v>0</v>
      </c>
      <c r="AW2244" s="145"/>
    </row>
    <row r="2245" spans="1:49" ht="30" customHeight="1">
      <c r="A2245" s="1">
        <v>52</v>
      </c>
      <c r="B2245" s="319" t="s">
        <v>2069</v>
      </c>
      <c r="C2245" s="42"/>
      <c r="D2245" s="146" t="s">
        <v>2073</v>
      </c>
      <c r="E2245" s="147" t="s">
        <v>873</v>
      </c>
      <c r="F2245" s="148" t="s">
        <v>2042</v>
      </c>
      <c r="G2245" s="148" t="s">
        <v>73</v>
      </c>
      <c r="H2245" s="149"/>
      <c r="I2245" s="150"/>
      <c r="J2245" s="151"/>
      <c r="K2245" s="213">
        <v>13</v>
      </c>
      <c r="L2245" s="214">
        <v>365</v>
      </c>
      <c r="M2245" s="154" t="s">
        <v>2057</v>
      </c>
      <c r="N2245" s="119" t="s">
        <v>134</v>
      </c>
      <c r="O2245" s="120">
        <v>1</v>
      </c>
      <c r="P2245" s="155" t="s">
        <v>135</v>
      </c>
      <c r="Q2245" s="155">
        <v>0</v>
      </c>
      <c r="R2245" s="155">
        <v>0</v>
      </c>
      <c r="S2245" s="156">
        <v>0</v>
      </c>
      <c r="T2245" s="156">
        <v>0</v>
      </c>
      <c r="U2245" s="156">
        <v>0</v>
      </c>
      <c r="V2245" s="157" t="s">
        <v>90</v>
      </c>
      <c r="W2245" s="158">
        <v>28</v>
      </c>
      <c r="X2245" s="159">
        <v>3</v>
      </c>
      <c r="Y2245" s="160">
        <v>3</v>
      </c>
      <c r="Z2245" s="161">
        <v>33.214999999999996</v>
      </c>
      <c r="AA2245" s="155">
        <v>0</v>
      </c>
      <c r="AB2245" s="162" t="s">
        <v>1679</v>
      </c>
      <c r="AC2245" s="163" t="s">
        <v>56</v>
      </c>
      <c r="AD2245" s="164" t="s">
        <v>56</v>
      </c>
      <c r="AE2245" s="163">
        <v>0</v>
      </c>
      <c r="AF2245" s="164">
        <v>0</v>
      </c>
      <c r="AG2245" s="165">
        <v>123559</v>
      </c>
      <c r="AH2245" s="166" t="s">
        <v>81</v>
      </c>
      <c r="AI2245" s="167"/>
      <c r="AJ2245" s="168"/>
      <c r="AK2245" s="169"/>
      <c r="AL2245" s="170"/>
      <c r="AM2245" s="171"/>
      <c r="AN2245" s="172"/>
      <c r="AO2245" s="173">
        <f t="shared" si="560"/>
        <v>0</v>
      </c>
      <c r="AP2245" s="174" t="s">
        <v>82</v>
      </c>
      <c r="AQ2245" s="175" t="str" cm="1">
        <f t="array" ref="AQ2245">_xlfn.IFS(OR($G2245="公衆街路灯A",$G2245="定額電灯"),$G2245&amp;AP2245,COUNTIF(G2245,"*従量電灯*"),G2245,1,"-")</f>
        <v>従量電灯</v>
      </c>
      <c r="AR2245" s="176" t="str" cm="1">
        <f t="array" ref="AR2245">_xlfn.IFS($AN2245=0,"-",OR($AH2245="対象外",$AH2245="-"),"-",OR($G2245="公衆街路灯A",$G2245="定額電灯"),_xlfn.XLOOKUP($AQ2245,削除禁止_電灯料金!$B:$B,削除禁止_電灯料金!$E:$E,0),1,"-")</f>
        <v>-</v>
      </c>
      <c r="AS2245" s="177" t="str" cm="1">
        <f t="array" ref="AS2245">_xlfn.IFS($AR2245="-","-",OR($G2245="公衆街路灯A",$G2245="定額電灯"),_xlfn.XLOOKUP(AQ2245,削除禁止_電灯料金!$B:$B,削除禁止_電灯料金!$D:$D,0),1,"-")</f>
        <v>-</v>
      </c>
      <c r="AT2245" s="176">
        <f>IFERROR(IF(OR($G2245="公衆街路灯A",$G2245="定額電灯"),"-",ROUND((_xlfn.XLOOKUP($AQ2245,削除禁止_電灯料金!$B:$B,削除禁止_電灯料金!$E:$E)*AM2245/1000*$K2245*$L2245/12),2)),"-")</f>
        <v>0</v>
      </c>
      <c r="AU2245" s="177">
        <f>IFERROR(IF(OR($G2245="公衆街路灯A",$G2245="定額電灯"),"-",ROUND((AM2245/1000*$K2245*$L2245/12)*_xlfn.XLOOKUP($A2245,削除禁止_電灯料金!K:K,削除禁止_電灯料金!M:M,"-"),2)),"-")</f>
        <v>0</v>
      </c>
      <c r="AV2245" s="178">
        <f>IFERROR(IF(OR($G2245="公衆街路灯A",$G2245="定額電灯"),ROUND((((AR2245+AS2245)*AN2245))*12*_xlfn.XLOOKUP($A2245,削除禁止_電灯料金!K:K,削除禁止_電灯料金!N:N),0),ROUND((AT2245+AU2245)*AN2245*12*_xlfn.XLOOKUP($A2245,削除禁止_電灯料金!K:K,削除禁止_電灯料金!N:N),0)),0)</f>
        <v>0</v>
      </c>
      <c r="AW2245" s="145"/>
    </row>
    <row r="2246" spans="1:49" ht="30" customHeight="1">
      <c r="A2246" s="1">
        <v>52</v>
      </c>
      <c r="B2246" s="319" t="s">
        <v>2069</v>
      </c>
      <c r="C2246" s="42"/>
      <c r="D2246" s="146" t="s">
        <v>2074</v>
      </c>
      <c r="E2246" s="147" t="s">
        <v>71</v>
      </c>
      <c r="F2246" s="148" t="s">
        <v>2072</v>
      </c>
      <c r="G2246" s="148" t="s">
        <v>73</v>
      </c>
      <c r="H2246" s="149"/>
      <c r="I2246" s="150"/>
      <c r="J2246" s="151"/>
      <c r="K2246" s="213">
        <v>13</v>
      </c>
      <c r="L2246" s="214">
        <v>365</v>
      </c>
      <c r="M2246" s="154" t="s">
        <v>2055</v>
      </c>
      <c r="N2246" s="119" t="s">
        <v>331</v>
      </c>
      <c r="O2246" s="120">
        <v>1</v>
      </c>
      <c r="P2246" s="155" t="s">
        <v>135</v>
      </c>
      <c r="Q2246" s="155">
        <v>0</v>
      </c>
      <c r="R2246" s="155">
        <v>0</v>
      </c>
      <c r="S2246" s="156">
        <v>0</v>
      </c>
      <c r="T2246" s="156">
        <v>0</v>
      </c>
      <c r="U2246" s="156">
        <v>0</v>
      </c>
      <c r="V2246" s="157">
        <v>0</v>
      </c>
      <c r="W2246" s="158">
        <v>28</v>
      </c>
      <c r="X2246" s="159">
        <v>1</v>
      </c>
      <c r="Y2246" s="160">
        <v>1</v>
      </c>
      <c r="Z2246" s="161">
        <v>11.071666666666665</v>
      </c>
      <c r="AA2246" s="155">
        <v>0</v>
      </c>
      <c r="AB2246" s="162" t="s">
        <v>1679</v>
      </c>
      <c r="AC2246" s="163" t="s">
        <v>56</v>
      </c>
      <c r="AD2246" s="164" t="s">
        <v>56</v>
      </c>
      <c r="AE2246" s="163">
        <v>0</v>
      </c>
      <c r="AF2246" s="164">
        <v>0</v>
      </c>
      <c r="AG2246" s="165">
        <v>41186</v>
      </c>
      <c r="AH2246" s="166" t="s">
        <v>81</v>
      </c>
      <c r="AI2246" s="167"/>
      <c r="AJ2246" s="168"/>
      <c r="AK2246" s="169"/>
      <c r="AL2246" s="170"/>
      <c r="AM2246" s="171"/>
      <c r="AN2246" s="172"/>
      <c r="AO2246" s="173">
        <f t="shared" si="560"/>
        <v>0</v>
      </c>
      <c r="AP2246" s="174" t="s">
        <v>82</v>
      </c>
      <c r="AQ2246" s="175" t="str" cm="1">
        <f t="array" ref="AQ2246">_xlfn.IFS(OR($G2246="公衆街路灯A",$G2246="定額電灯"),$G2246&amp;AP2246,COUNTIF(G2246,"*従量電灯*"),G2246,1,"-")</f>
        <v>従量電灯</v>
      </c>
      <c r="AR2246" s="176" t="str" cm="1">
        <f t="array" ref="AR2246">_xlfn.IFS($AN2246=0,"-",OR($AH2246="対象外",$AH2246="-"),"-",OR($G2246="公衆街路灯A",$G2246="定額電灯"),_xlfn.XLOOKUP($AQ2246,削除禁止_電灯料金!$B:$B,削除禁止_電灯料金!$E:$E,0),1,"-")</f>
        <v>-</v>
      </c>
      <c r="AS2246" s="177" t="str" cm="1">
        <f t="array" ref="AS2246">_xlfn.IFS($AR2246="-","-",OR($G2246="公衆街路灯A",$G2246="定額電灯"),_xlfn.XLOOKUP(AQ2246,削除禁止_電灯料金!$B:$B,削除禁止_電灯料金!$D:$D,0),1,"-")</f>
        <v>-</v>
      </c>
      <c r="AT2246" s="176">
        <f>IFERROR(IF(OR($G2246="公衆街路灯A",$G2246="定額電灯"),"-",ROUND((_xlfn.XLOOKUP($AQ2246,削除禁止_電灯料金!$B:$B,削除禁止_電灯料金!$E:$E)*AM2246/1000*$K2246*$L2246/12),2)),"-")</f>
        <v>0</v>
      </c>
      <c r="AU2246" s="177">
        <f>IFERROR(IF(OR($G2246="公衆街路灯A",$G2246="定額電灯"),"-",ROUND((AM2246/1000*$K2246*$L2246/12)*_xlfn.XLOOKUP($A2246,削除禁止_電灯料金!K:K,削除禁止_電灯料金!M:M,"-"),2)),"-")</f>
        <v>0</v>
      </c>
      <c r="AV2246" s="178">
        <f>IFERROR(IF(OR($G2246="公衆街路灯A",$G2246="定額電灯"),ROUND((((AR2246+AS2246)*AN2246))*12*_xlfn.XLOOKUP($A2246,削除禁止_電灯料金!K:K,削除禁止_電灯料金!N:N),0),ROUND((AT2246+AU2246)*AN2246*12*_xlfn.XLOOKUP($A2246,削除禁止_電灯料金!K:K,削除禁止_電灯料金!N:N),0)),0)</f>
        <v>0</v>
      </c>
      <c r="AW2246" s="145"/>
    </row>
    <row r="2247" spans="1:49" ht="30" customHeight="1">
      <c r="A2247" s="1">
        <v>52</v>
      </c>
      <c r="B2247" s="319" t="s">
        <v>2069</v>
      </c>
      <c r="C2247" s="42"/>
      <c r="D2247" s="146" t="s">
        <v>2075</v>
      </c>
      <c r="E2247" s="147" t="s">
        <v>873</v>
      </c>
      <c r="F2247" s="148" t="s">
        <v>2043</v>
      </c>
      <c r="G2247" s="148" t="s">
        <v>73</v>
      </c>
      <c r="H2247" s="149"/>
      <c r="I2247" s="150"/>
      <c r="J2247" s="151"/>
      <c r="K2247" s="213">
        <v>13</v>
      </c>
      <c r="L2247" s="214">
        <v>365</v>
      </c>
      <c r="M2247" s="154" t="s">
        <v>2057</v>
      </c>
      <c r="N2247" s="119" t="s">
        <v>134</v>
      </c>
      <c r="O2247" s="120">
        <v>1</v>
      </c>
      <c r="P2247" s="155" t="s">
        <v>135</v>
      </c>
      <c r="Q2247" s="155">
        <v>0</v>
      </c>
      <c r="R2247" s="155">
        <v>0</v>
      </c>
      <c r="S2247" s="156">
        <v>0</v>
      </c>
      <c r="T2247" s="156">
        <v>0</v>
      </c>
      <c r="U2247" s="156">
        <v>0</v>
      </c>
      <c r="V2247" s="157" t="s">
        <v>90</v>
      </c>
      <c r="W2247" s="158">
        <v>28</v>
      </c>
      <c r="X2247" s="159">
        <v>3</v>
      </c>
      <c r="Y2247" s="160">
        <v>3</v>
      </c>
      <c r="Z2247" s="161">
        <v>33.214999999999996</v>
      </c>
      <c r="AA2247" s="155">
        <v>0</v>
      </c>
      <c r="AB2247" s="162" t="s">
        <v>1679</v>
      </c>
      <c r="AC2247" s="163" t="s">
        <v>56</v>
      </c>
      <c r="AD2247" s="164" t="s">
        <v>56</v>
      </c>
      <c r="AE2247" s="163">
        <v>0</v>
      </c>
      <c r="AF2247" s="164">
        <v>0</v>
      </c>
      <c r="AG2247" s="165">
        <v>123559</v>
      </c>
      <c r="AH2247" s="166" t="s">
        <v>81</v>
      </c>
      <c r="AI2247" s="167"/>
      <c r="AJ2247" s="168"/>
      <c r="AK2247" s="169"/>
      <c r="AL2247" s="170"/>
      <c r="AM2247" s="171"/>
      <c r="AN2247" s="172"/>
      <c r="AO2247" s="173">
        <f t="shared" si="560"/>
        <v>0</v>
      </c>
      <c r="AP2247" s="174" t="s">
        <v>82</v>
      </c>
      <c r="AQ2247" s="175" t="str" cm="1">
        <f t="array" ref="AQ2247">_xlfn.IFS(OR($G2247="公衆街路灯A",$G2247="定額電灯"),$G2247&amp;AP2247,COUNTIF(G2247,"*従量電灯*"),G2247,1,"-")</f>
        <v>従量電灯</v>
      </c>
      <c r="AR2247" s="176" t="str" cm="1">
        <f t="array" ref="AR2247">_xlfn.IFS($AN2247=0,"-",OR($AH2247="対象外",$AH2247="-"),"-",OR($G2247="公衆街路灯A",$G2247="定額電灯"),_xlfn.XLOOKUP($AQ2247,削除禁止_電灯料金!$B:$B,削除禁止_電灯料金!$E:$E,0),1,"-")</f>
        <v>-</v>
      </c>
      <c r="AS2247" s="177" t="str" cm="1">
        <f t="array" ref="AS2247">_xlfn.IFS($AR2247="-","-",OR($G2247="公衆街路灯A",$G2247="定額電灯"),_xlfn.XLOOKUP(AQ2247,削除禁止_電灯料金!$B:$B,削除禁止_電灯料金!$D:$D,0),1,"-")</f>
        <v>-</v>
      </c>
      <c r="AT2247" s="176">
        <f>IFERROR(IF(OR($G2247="公衆街路灯A",$G2247="定額電灯"),"-",ROUND((_xlfn.XLOOKUP($AQ2247,削除禁止_電灯料金!$B:$B,削除禁止_電灯料金!$E:$E)*AM2247/1000*$K2247*$L2247/12),2)),"-")</f>
        <v>0</v>
      </c>
      <c r="AU2247" s="177">
        <f>IFERROR(IF(OR($G2247="公衆街路灯A",$G2247="定額電灯"),"-",ROUND((AM2247/1000*$K2247*$L2247/12)*_xlfn.XLOOKUP($A2247,削除禁止_電灯料金!K:K,削除禁止_電灯料金!M:M,"-"),2)),"-")</f>
        <v>0</v>
      </c>
      <c r="AV2247" s="178">
        <f>IFERROR(IF(OR($G2247="公衆街路灯A",$G2247="定額電灯"),ROUND((((AR2247+AS2247)*AN2247))*12*_xlfn.XLOOKUP($A2247,削除禁止_電灯料金!K:K,削除禁止_電灯料金!N:N),0),ROUND((AT2247+AU2247)*AN2247*12*_xlfn.XLOOKUP($A2247,削除禁止_電灯料金!K:K,削除禁止_電灯料金!N:N),0)),0)</f>
        <v>0</v>
      </c>
      <c r="AW2247" s="145"/>
    </row>
    <row r="2248" spans="1:49" ht="30" customHeight="1">
      <c r="A2248" s="1">
        <v>52</v>
      </c>
      <c r="B2248" s="319" t="s">
        <v>2069</v>
      </c>
      <c r="C2248" s="42"/>
      <c r="D2248" s="146" t="s">
        <v>1943</v>
      </c>
      <c r="E2248" s="147" t="s">
        <v>1944</v>
      </c>
      <c r="F2248" s="148" t="s">
        <v>2076</v>
      </c>
      <c r="G2248" s="148" t="s">
        <v>73</v>
      </c>
      <c r="H2248" s="149"/>
      <c r="I2248" s="150" t="s">
        <v>2077</v>
      </c>
      <c r="J2248" s="151"/>
      <c r="K2248" s="213">
        <v>13</v>
      </c>
      <c r="L2248" s="214">
        <v>365</v>
      </c>
      <c r="M2248" s="154" t="s">
        <v>2065</v>
      </c>
      <c r="N2248" s="119" t="s">
        <v>215</v>
      </c>
      <c r="O2248" s="120">
        <v>1</v>
      </c>
      <c r="P2248" s="155" t="s">
        <v>1350</v>
      </c>
      <c r="Q2248" s="155">
        <v>0</v>
      </c>
      <c r="R2248" s="155">
        <v>0</v>
      </c>
      <c r="S2248" s="156" t="s">
        <v>2078</v>
      </c>
      <c r="T2248" s="156">
        <v>0</v>
      </c>
      <c r="U2248" s="156" t="s">
        <v>2049</v>
      </c>
      <c r="V2248" s="157">
        <v>0</v>
      </c>
      <c r="W2248" s="158">
        <v>120</v>
      </c>
      <c r="X2248" s="159">
        <v>2</v>
      </c>
      <c r="Y2248" s="160">
        <v>2</v>
      </c>
      <c r="Z2248" s="161">
        <v>94.899999999999991</v>
      </c>
      <c r="AA2248" s="155">
        <v>0</v>
      </c>
      <c r="AB2248" s="162" t="s">
        <v>1679</v>
      </c>
      <c r="AC2248" s="163" t="s">
        <v>56</v>
      </c>
      <c r="AD2248" s="164" t="s">
        <v>56</v>
      </c>
      <c r="AE2248" s="163">
        <v>0</v>
      </c>
      <c r="AF2248" s="164">
        <v>0</v>
      </c>
      <c r="AG2248" s="165">
        <v>353028</v>
      </c>
      <c r="AH2248" s="166" t="s">
        <v>81</v>
      </c>
      <c r="AI2248" s="167"/>
      <c r="AJ2248" s="168"/>
      <c r="AK2248" s="169"/>
      <c r="AL2248" s="170"/>
      <c r="AM2248" s="171"/>
      <c r="AN2248" s="172"/>
      <c r="AO2248" s="173">
        <f t="shared" si="560"/>
        <v>0</v>
      </c>
      <c r="AP2248" s="174" t="s">
        <v>82</v>
      </c>
      <c r="AQ2248" s="175" t="str" cm="1">
        <f t="array" ref="AQ2248">_xlfn.IFS(OR($G2248="公衆街路灯A",$G2248="定額電灯"),$G2248&amp;AP2248,COUNTIF(G2248,"*従量電灯*"),G2248,1,"-")</f>
        <v>従量電灯</v>
      </c>
      <c r="AR2248" s="176" t="str" cm="1">
        <f t="array" ref="AR2248">_xlfn.IFS($AN2248=0,"-",OR($AH2248="対象外",$AH2248="-"),"-",OR($G2248="公衆街路灯A",$G2248="定額電灯"),_xlfn.XLOOKUP($AQ2248,削除禁止_電灯料金!$B:$B,削除禁止_電灯料金!$E:$E,0),1,"-")</f>
        <v>-</v>
      </c>
      <c r="AS2248" s="177" t="str" cm="1">
        <f t="array" ref="AS2248">_xlfn.IFS($AR2248="-","-",OR($G2248="公衆街路灯A",$G2248="定額電灯"),_xlfn.XLOOKUP(AQ2248,削除禁止_電灯料金!$B:$B,削除禁止_電灯料金!$D:$D,0),1,"-")</f>
        <v>-</v>
      </c>
      <c r="AT2248" s="176">
        <f>IFERROR(IF(OR($G2248="公衆街路灯A",$G2248="定額電灯"),"-",ROUND((_xlfn.XLOOKUP($AQ2248,削除禁止_電灯料金!$B:$B,削除禁止_電灯料金!$E:$E)*AM2248/1000*$K2248*$L2248/12),2)),"-")</f>
        <v>0</v>
      </c>
      <c r="AU2248" s="177">
        <f>IFERROR(IF(OR($G2248="公衆街路灯A",$G2248="定額電灯"),"-",ROUND((AM2248/1000*$K2248*$L2248/12)*_xlfn.XLOOKUP($A2248,削除禁止_電灯料金!K:K,削除禁止_電灯料金!M:M,"-"),2)),"-")</f>
        <v>0</v>
      </c>
      <c r="AV2248" s="178">
        <f>IFERROR(IF(OR($G2248="公衆街路灯A",$G2248="定額電灯"),ROUND((((AR2248+AS2248)*AN2248))*12*_xlfn.XLOOKUP($A2248,削除禁止_電灯料金!K:K,削除禁止_電灯料金!N:N),0),ROUND((AT2248+AU2248)*AN2248*12*_xlfn.XLOOKUP($A2248,削除禁止_電灯料金!K:K,削除禁止_電灯料金!N:N),0)),0)</f>
        <v>0</v>
      </c>
      <c r="AW2248" s="145"/>
    </row>
    <row r="2249" spans="1:49" ht="30" customHeight="1">
      <c r="A2249" s="1">
        <v>52</v>
      </c>
      <c r="B2249" s="319" t="s">
        <v>2069</v>
      </c>
      <c r="C2249" s="42"/>
      <c r="D2249" s="146" t="s">
        <v>1943</v>
      </c>
      <c r="E2249" s="147" t="s">
        <v>1944</v>
      </c>
      <c r="F2249" s="148" t="s">
        <v>2079</v>
      </c>
      <c r="G2249" s="148" t="s">
        <v>73</v>
      </c>
      <c r="H2249" s="149"/>
      <c r="I2249" s="150"/>
      <c r="J2249" s="151"/>
      <c r="K2249" s="213">
        <v>13</v>
      </c>
      <c r="L2249" s="214">
        <v>365</v>
      </c>
      <c r="M2249" s="154" t="s">
        <v>2080</v>
      </c>
      <c r="N2249" s="119" t="s">
        <v>615</v>
      </c>
      <c r="O2249" s="120">
        <v>1</v>
      </c>
      <c r="P2249" s="155" t="s">
        <v>135</v>
      </c>
      <c r="Q2249" s="155">
        <v>0</v>
      </c>
      <c r="R2249" s="155">
        <v>0</v>
      </c>
      <c r="S2249" s="156">
        <v>0</v>
      </c>
      <c r="T2249" s="156" t="s">
        <v>1574</v>
      </c>
      <c r="U2249" s="156" t="s">
        <v>442</v>
      </c>
      <c r="V2249" s="157">
        <v>0</v>
      </c>
      <c r="W2249" s="158">
        <v>28</v>
      </c>
      <c r="X2249" s="159">
        <v>2</v>
      </c>
      <c r="Y2249" s="160">
        <v>2</v>
      </c>
      <c r="Z2249" s="161">
        <v>22.143333333333331</v>
      </c>
      <c r="AA2249" s="155">
        <v>0</v>
      </c>
      <c r="AB2249" s="162" t="s">
        <v>1679</v>
      </c>
      <c r="AC2249" s="163" t="s">
        <v>56</v>
      </c>
      <c r="AD2249" s="164" t="s">
        <v>56</v>
      </c>
      <c r="AE2249" s="163">
        <v>0</v>
      </c>
      <c r="AF2249" s="164">
        <v>0</v>
      </c>
      <c r="AG2249" s="165">
        <v>82373</v>
      </c>
      <c r="AH2249" s="166" t="s">
        <v>81</v>
      </c>
      <c r="AI2249" s="167"/>
      <c r="AJ2249" s="168"/>
      <c r="AK2249" s="169"/>
      <c r="AL2249" s="170"/>
      <c r="AM2249" s="171"/>
      <c r="AN2249" s="172"/>
      <c r="AO2249" s="173">
        <f t="shared" si="560"/>
        <v>0</v>
      </c>
      <c r="AP2249" s="174" t="s">
        <v>82</v>
      </c>
      <c r="AQ2249" s="175" t="str" cm="1">
        <f t="array" ref="AQ2249">_xlfn.IFS(OR($G2249="公衆街路灯A",$G2249="定額電灯"),$G2249&amp;AP2249,COUNTIF(G2249,"*従量電灯*"),G2249,1,"-")</f>
        <v>従量電灯</v>
      </c>
      <c r="AR2249" s="176" t="str" cm="1">
        <f t="array" ref="AR2249">_xlfn.IFS($AN2249=0,"-",OR($AH2249="対象外",$AH2249="-"),"-",OR($G2249="公衆街路灯A",$G2249="定額電灯"),_xlfn.XLOOKUP($AQ2249,削除禁止_電灯料金!$B:$B,削除禁止_電灯料金!$E:$E,0),1,"-")</f>
        <v>-</v>
      </c>
      <c r="AS2249" s="177" t="str" cm="1">
        <f t="array" ref="AS2249">_xlfn.IFS($AR2249="-","-",OR($G2249="公衆街路灯A",$G2249="定額電灯"),_xlfn.XLOOKUP(AQ2249,削除禁止_電灯料金!$B:$B,削除禁止_電灯料金!$D:$D,0),1,"-")</f>
        <v>-</v>
      </c>
      <c r="AT2249" s="176">
        <f>IFERROR(IF(OR($G2249="公衆街路灯A",$G2249="定額電灯"),"-",ROUND((_xlfn.XLOOKUP($AQ2249,削除禁止_電灯料金!$B:$B,削除禁止_電灯料金!$E:$E)*AM2249/1000*$K2249*$L2249/12),2)),"-")</f>
        <v>0</v>
      </c>
      <c r="AU2249" s="177">
        <f>IFERROR(IF(OR($G2249="公衆街路灯A",$G2249="定額電灯"),"-",ROUND((AM2249/1000*$K2249*$L2249/12)*_xlfn.XLOOKUP($A2249,削除禁止_電灯料金!K:K,削除禁止_電灯料金!M:M,"-"),2)),"-")</f>
        <v>0</v>
      </c>
      <c r="AV2249" s="178">
        <f>IFERROR(IF(OR($G2249="公衆街路灯A",$G2249="定額電灯"),ROUND((((AR2249+AS2249)*AN2249))*12*_xlfn.XLOOKUP($A2249,削除禁止_電灯料金!K:K,削除禁止_電灯料金!N:N),0),ROUND((AT2249+AU2249)*AN2249*12*_xlfn.XLOOKUP($A2249,削除禁止_電灯料金!K:K,削除禁止_電灯料金!N:N),0)),0)</f>
        <v>0</v>
      </c>
      <c r="AW2249" s="145"/>
    </row>
    <row r="2250" spans="1:49" ht="78" customHeight="1">
      <c r="A2250" s="1">
        <v>52</v>
      </c>
      <c r="B2250" s="319" t="s">
        <v>2069</v>
      </c>
      <c r="C2250" s="42"/>
      <c r="D2250" s="146"/>
      <c r="E2250" s="147"/>
      <c r="F2250" s="148"/>
      <c r="G2250" s="148"/>
      <c r="H2250" s="149"/>
      <c r="I2250" s="150"/>
      <c r="J2250" s="151"/>
      <c r="K2250" s="213"/>
      <c r="L2250" s="214"/>
      <c r="M2250" s="154" t="s">
        <v>82</v>
      </c>
      <c r="N2250" s="119">
        <v>0</v>
      </c>
      <c r="O2250" s="120">
        <v>0</v>
      </c>
      <c r="P2250" s="155" t="s">
        <v>56</v>
      </c>
      <c r="Q2250" s="155">
        <v>0</v>
      </c>
      <c r="R2250" s="155">
        <v>0</v>
      </c>
      <c r="S2250" s="156">
        <v>0</v>
      </c>
      <c r="T2250" s="156">
        <v>0</v>
      </c>
      <c r="U2250" s="156">
        <v>0</v>
      </c>
      <c r="V2250" s="157">
        <v>0</v>
      </c>
      <c r="W2250" s="158">
        <v>0</v>
      </c>
      <c r="X2250" s="159"/>
      <c r="Y2250" s="160">
        <v>0</v>
      </c>
      <c r="Z2250" s="161">
        <v>0</v>
      </c>
      <c r="AA2250" s="155">
        <v>0</v>
      </c>
      <c r="AB2250" s="162" t="s">
        <v>56</v>
      </c>
      <c r="AC2250" s="163" t="s">
        <v>56</v>
      </c>
      <c r="AD2250" s="164" t="s">
        <v>56</v>
      </c>
      <c r="AE2250" s="163" t="s">
        <v>56</v>
      </c>
      <c r="AF2250" s="164" t="s">
        <v>56</v>
      </c>
      <c r="AG2250" s="165">
        <v>0</v>
      </c>
      <c r="AH2250" s="166" t="s">
        <v>56</v>
      </c>
      <c r="AI2250" s="167"/>
      <c r="AJ2250" s="168"/>
      <c r="AK2250" s="169"/>
      <c r="AL2250" s="170"/>
      <c r="AM2250" s="171"/>
      <c r="AN2250" s="172"/>
      <c r="AO2250" s="173">
        <f t="shared" si="560"/>
        <v>0</v>
      </c>
      <c r="AP2250" s="174" t="s">
        <v>82</v>
      </c>
      <c r="AQ2250" s="175" t="str" cm="1">
        <f t="array" ref="AQ2250">_xlfn.IFS(OR($G2250="公衆街路灯A",$G2250="定額電灯"),$G2250&amp;AP2250,COUNTIF(G2250,"*従量電灯*"),G2250,1,"-")</f>
        <v>-</v>
      </c>
      <c r="AR2250" s="176" t="str" cm="1">
        <f t="array" ref="AR2250">_xlfn.IFS($AN2250=0,"-",OR($AH2250="対象外",$AH2250="-"),"-",OR($G2250="公衆街路灯A",$G2250="定額電灯"),_xlfn.XLOOKUP($AQ2250,削除禁止_電灯料金!$B:$B,削除禁止_電灯料金!$E:$E,0),1,"-")</f>
        <v>-</v>
      </c>
      <c r="AS2250" s="177" t="str" cm="1">
        <f t="array" ref="AS2250">_xlfn.IFS($AR2250="-","-",OR($G2250="公衆街路灯A",$G2250="定額電灯"),_xlfn.XLOOKUP(AQ2250,削除禁止_電灯料金!$B:$B,削除禁止_電灯料金!$D:$D,0),1,"-")</f>
        <v>-</v>
      </c>
      <c r="AT2250" s="176" t="str">
        <f>IFERROR(IF(OR($G2250="公衆街路灯A",$G2250="定額電灯"),"-",ROUND((_xlfn.XLOOKUP($AQ2250,削除禁止_電灯料金!$B:$B,削除禁止_電灯料金!$E:$E)*AM2250/1000*$K2250*$L2250/12),2)),"-")</f>
        <v>-</v>
      </c>
      <c r="AU2250" s="177">
        <f>IFERROR(IF(OR($G2250="公衆街路灯A",$G2250="定額電灯"),"-",ROUND((AM2250/1000*$K2250*$L2250/12)*_xlfn.XLOOKUP($A2250,削除禁止_電灯料金!K:K,削除禁止_電灯料金!M:M,"-"),2)),"-")</f>
        <v>0</v>
      </c>
      <c r="AV2250" s="178">
        <f>IFERROR(IF(OR($G2250="公衆街路灯A",$G2250="定額電灯"),ROUND((((AR2250+AS2250)*AN2250))*12*_xlfn.XLOOKUP($A2250,削除禁止_電灯料金!K:K,削除禁止_電灯料金!N:N),0),ROUND((AT2250+AU2250)*AN2250*12*_xlfn.XLOOKUP($A2250,削除禁止_電灯料金!K:K,削除禁止_電灯料金!N:N),0)),0)</f>
        <v>0</v>
      </c>
      <c r="AW2250" s="145"/>
    </row>
    <row r="2251" spans="1:49" ht="30" customHeight="1">
      <c r="A2251" s="1">
        <v>52</v>
      </c>
      <c r="B2251" s="319" t="s">
        <v>2069</v>
      </c>
      <c r="C2251" s="42"/>
      <c r="D2251" s="146"/>
      <c r="E2251" s="147" t="s">
        <v>219</v>
      </c>
      <c r="F2251" s="148" t="s">
        <v>219</v>
      </c>
      <c r="G2251" s="148"/>
      <c r="H2251" s="149"/>
      <c r="I2251" s="150"/>
      <c r="J2251" s="151"/>
      <c r="K2251" s="213"/>
      <c r="L2251" s="214"/>
      <c r="M2251" s="179" t="s">
        <v>82</v>
      </c>
      <c r="N2251" s="119">
        <v>0</v>
      </c>
      <c r="O2251" s="120">
        <v>0</v>
      </c>
      <c r="P2251" s="155" t="s">
        <v>56</v>
      </c>
      <c r="Q2251" s="155">
        <v>0</v>
      </c>
      <c r="R2251" s="155">
        <v>0</v>
      </c>
      <c r="S2251" s="156">
        <v>0</v>
      </c>
      <c r="T2251" s="156">
        <v>0</v>
      </c>
      <c r="U2251" s="156">
        <v>0</v>
      </c>
      <c r="V2251" s="157">
        <v>0</v>
      </c>
      <c r="W2251" s="158">
        <v>0</v>
      </c>
      <c r="X2251" s="159"/>
      <c r="Y2251" s="160">
        <v>0</v>
      </c>
      <c r="Z2251" s="161">
        <v>0</v>
      </c>
      <c r="AA2251" s="155">
        <v>0</v>
      </c>
      <c r="AB2251" s="162" t="s">
        <v>56</v>
      </c>
      <c r="AC2251" s="163" t="s">
        <v>56</v>
      </c>
      <c r="AD2251" s="164" t="s">
        <v>56</v>
      </c>
      <c r="AE2251" s="163" t="s">
        <v>56</v>
      </c>
      <c r="AF2251" s="164" t="s">
        <v>56</v>
      </c>
      <c r="AG2251" s="165">
        <v>0</v>
      </c>
      <c r="AH2251" s="166" t="s">
        <v>56</v>
      </c>
      <c r="AI2251" s="167"/>
      <c r="AJ2251" s="168"/>
      <c r="AK2251" s="169"/>
      <c r="AL2251" s="170"/>
      <c r="AM2251" s="171"/>
      <c r="AN2251" s="172"/>
      <c r="AO2251" s="173">
        <f t="shared" si="560"/>
        <v>0</v>
      </c>
      <c r="AP2251" s="174" t="s">
        <v>82</v>
      </c>
      <c r="AQ2251" s="175" t="str" cm="1">
        <f t="array" ref="AQ2251">_xlfn.IFS(OR($G2251="公衆街路灯A",$G2251="定額電灯"),$G2251&amp;AP2251,COUNTIF(G2251,"*従量電灯*"),G2251,1,"-")</f>
        <v>-</v>
      </c>
      <c r="AR2251" s="176" t="str" cm="1">
        <f t="array" ref="AR2251">_xlfn.IFS($AN2251=0,"-",OR($AH2251="対象外",$AH2251="-"),"-",OR($G2251="公衆街路灯A",$G2251="定額電灯"),_xlfn.XLOOKUP($AQ2251,削除禁止_電灯料金!$B:$B,削除禁止_電灯料金!$E:$E,0),1,"-")</f>
        <v>-</v>
      </c>
      <c r="AS2251" s="177" t="str" cm="1">
        <f t="array" ref="AS2251">_xlfn.IFS($AR2251="-","-",OR($G2251="公衆街路灯A",$G2251="定額電灯"),_xlfn.XLOOKUP(AQ2251,削除禁止_電灯料金!$B:$B,削除禁止_電灯料金!$D:$D,0),1,"-")</f>
        <v>-</v>
      </c>
      <c r="AT2251" s="176" t="str">
        <f>IFERROR(IF(OR($G2251="公衆街路灯A",$G2251="定額電灯"),"-",ROUND((_xlfn.XLOOKUP($AQ2251,削除禁止_電灯料金!$B:$B,削除禁止_電灯料金!$E:$E)*AM2251/1000*$K2251*$L2251/12),2)),"-")</f>
        <v>-</v>
      </c>
      <c r="AU2251" s="177">
        <f>IFERROR(IF(OR($G2251="公衆街路灯A",$G2251="定額電灯"),"-",ROUND((AM2251/1000*$K2251*$L2251/12)*_xlfn.XLOOKUP($A2251,削除禁止_電灯料金!K:K,削除禁止_電灯料金!M:M,"-"),2)),"-")</f>
        <v>0</v>
      </c>
      <c r="AV2251" s="178">
        <f>IFERROR(IF(OR($G2251="公衆街路灯A",$G2251="定額電灯"),ROUND((((AR2251+AS2251)*AN2251))*12*_xlfn.XLOOKUP($A2251,削除禁止_電灯料金!K:K,削除禁止_電灯料金!N:N),0),ROUND((AT2251+AU2251)*AN2251*12*_xlfn.XLOOKUP($A2251,削除禁止_電灯料金!K:K,削除禁止_電灯料金!N:N),0)),0)</f>
        <v>0</v>
      </c>
      <c r="AW2251" s="145"/>
    </row>
    <row r="2252" spans="1:49" ht="30" customHeight="1" thickBot="1">
      <c r="A2252" s="1">
        <v>52</v>
      </c>
      <c r="B2252" s="319" t="s">
        <v>2069</v>
      </c>
      <c r="C2252" s="42"/>
      <c r="D2252" s="215"/>
      <c r="E2252" s="216" t="s">
        <v>219</v>
      </c>
      <c r="F2252" s="217" t="s">
        <v>219</v>
      </c>
      <c r="G2252" s="216"/>
      <c r="H2252" s="216"/>
      <c r="I2252" s="218"/>
      <c r="J2252" s="219"/>
      <c r="K2252" s="220"/>
      <c r="L2252" s="221"/>
      <c r="M2252" s="222" t="s">
        <v>82</v>
      </c>
      <c r="N2252" s="223">
        <v>0</v>
      </c>
      <c r="O2252" s="224">
        <v>0</v>
      </c>
      <c r="P2252" s="225" t="s">
        <v>56</v>
      </c>
      <c r="Q2252" s="225">
        <v>0</v>
      </c>
      <c r="R2252" s="225">
        <v>0</v>
      </c>
      <c r="S2252" s="226">
        <v>0</v>
      </c>
      <c r="T2252" s="226">
        <v>0</v>
      </c>
      <c r="U2252" s="226">
        <v>0</v>
      </c>
      <c r="V2252" s="227">
        <v>0</v>
      </c>
      <c r="W2252" s="228">
        <v>0</v>
      </c>
      <c r="X2252" s="229"/>
      <c r="Y2252" s="410">
        <v>0</v>
      </c>
      <c r="Z2252" s="230">
        <v>0</v>
      </c>
      <c r="AA2252" s="225">
        <v>0</v>
      </c>
      <c r="AB2252" s="231" t="s">
        <v>56</v>
      </c>
      <c r="AC2252" s="232" t="s">
        <v>56</v>
      </c>
      <c r="AD2252" s="411" t="s">
        <v>56</v>
      </c>
      <c r="AE2252" s="232" t="s">
        <v>56</v>
      </c>
      <c r="AF2252" s="411" t="s">
        <v>56</v>
      </c>
      <c r="AG2252" s="412">
        <v>0</v>
      </c>
      <c r="AH2252" s="413" t="s">
        <v>56</v>
      </c>
      <c r="AI2252" s="236"/>
      <c r="AJ2252" s="237"/>
      <c r="AK2252" s="238"/>
      <c r="AL2252" s="239"/>
      <c r="AM2252" s="240"/>
      <c r="AN2252" s="241"/>
      <c r="AO2252" s="242">
        <f t="shared" si="560"/>
        <v>0</v>
      </c>
      <c r="AP2252" s="243" t="s">
        <v>82</v>
      </c>
      <c r="AQ2252" s="414" t="str" cm="1">
        <f t="array" ref="AQ2252">_xlfn.IFS(OR($G2252="公衆街路灯A",$G2252="定額電灯"),$G2252&amp;AP2252,COUNTIF(G2252,"*従量電灯*"),G2252,1,"-")</f>
        <v>-</v>
      </c>
      <c r="AR2252" s="415" t="str" cm="1">
        <f t="array" ref="AR2252">_xlfn.IFS($AN2252=0,"-",OR($AH2252="対象外",$AH2252="-"),"-",OR($G2252="公衆街路灯A",$G2252="定額電灯"),_xlfn.XLOOKUP($AQ2252,削除禁止_電灯料金!$B:$B,削除禁止_電灯料金!$E:$E,0),1,"-")</f>
        <v>-</v>
      </c>
      <c r="AS2252" s="416" t="str" cm="1">
        <f t="array" ref="AS2252">_xlfn.IFS($AR2252="-","-",OR($G2252="公衆街路灯A",$G2252="定額電灯"),_xlfn.XLOOKUP(AQ2252,削除禁止_電灯料金!$B:$B,削除禁止_電灯料金!$D:$D,0),1,"-")</f>
        <v>-</v>
      </c>
      <c r="AT2252" s="415" t="str">
        <f>IFERROR(IF(OR($G2252="公衆街路灯A",$G2252="定額電灯"),"-",ROUND((_xlfn.XLOOKUP($AQ2252,削除禁止_電灯料金!$B:$B,削除禁止_電灯料金!$E:$E)*AM2252/1000*$K2252*$L2252/12),2)),"-")</f>
        <v>-</v>
      </c>
      <c r="AU2252" s="416">
        <f>IFERROR(IF(OR($G2252="公衆街路灯A",$G2252="定額電灯"),"-",ROUND((AM2252/1000*$K2252*$L2252/12)*_xlfn.XLOOKUP($A2252,削除禁止_電灯料金!K:K,削除禁止_電灯料金!M:M,"-"),2)),"-")</f>
        <v>0</v>
      </c>
      <c r="AV2252" s="417">
        <f>IFERROR(IF(OR($G2252="公衆街路灯A",$G2252="定額電灯"),ROUND((((AR2252+AS2252)*AN2252))*12*_xlfn.XLOOKUP($A2252,削除禁止_電灯料金!K:K,削除禁止_電灯料金!N:N),0),ROUND((AT2252+AU2252)*AN2252*12*_xlfn.XLOOKUP($A2252,削除禁止_電灯料金!K:K,削除禁止_電灯料金!N:N),0)),0)</f>
        <v>0</v>
      </c>
      <c r="AW2252" s="145"/>
    </row>
    <row r="2253" spans="1:49" ht="30" customHeight="1">
      <c r="A2253" s="1"/>
      <c r="B2253" s="41"/>
      <c r="C2253" s="248"/>
    </row>
    <row r="2254" spans="1:49" ht="30" customHeight="1">
      <c r="A2254" s="1">
        <v>53</v>
      </c>
      <c r="B2254" s="319" t="s">
        <v>2081</v>
      </c>
      <c r="C2254" s="42"/>
      <c r="D2254" s="4" t="s">
        <v>2082</v>
      </c>
      <c r="E2254" s="43"/>
      <c r="F2254" s="44"/>
      <c r="G2254" s="44"/>
      <c r="H2254" s="45"/>
      <c r="I2254" s="43"/>
      <c r="J2254" s="43"/>
      <c r="K2254" s="43"/>
      <c r="L2254" s="43"/>
      <c r="M2254" s="43"/>
      <c r="N2254" s="46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2"/>
      <c r="AD2254" s="42"/>
      <c r="AE2254" s="42"/>
      <c r="AF2254" s="42"/>
      <c r="AG2254" s="42"/>
      <c r="AH2254" s="47"/>
      <c r="AI2254" s="48"/>
      <c r="AJ2254" s="48"/>
      <c r="AK2254" s="47"/>
      <c r="AL2254" s="49"/>
      <c r="AM2254" s="47"/>
      <c r="AN2254" s="47"/>
      <c r="AO2254" s="47"/>
      <c r="AP2254" s="47"/>
      <c r="AQ2254" s="49"/>
      <c r="AR2254" s="47"/>
      <c r="AS2254" s="47"/>
      <c r="AT2254" s="47"/>
      <c r="AU2254" s="47"/>
      <c r="AV2254" s="47"/>
      <c r="AW2254" s="47"/>
    </row>
    <row r="2255" spans="1:49" ht="30" customHeight="1">
      <c r="A2255" s="1">
        <v>53</v>
      </c>
      <c r="B2255" s="319" t="s">
        <v>2081</v>
      </c>
      <c r="C2255" s="42"/>
      <c r="D2255" s="43"/>
      <c r="E2255" s="43"/>
      <c r="F2255" s="44"/>
      <c r="G2255" s="44"/>
      <c r="H2255" s="45"/>
      <c r="I2255" s="43"/>
      <c r="J2255" s="43"/>
      <c r="K2255" s="43"/>
      <c r="L2255" s="43"/>
      <c r="M2255" s="43"/>
      <c r="N2255" s="46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2"/>
      <c r="AD2255" s="42"/>
      <c r="AE2255" s="42"/>
      <c r="AF2255" s="42"/>
      <c r="AG2255" s="42"/>
      <c r="AH2255" s="47"/>
      <c r="AI2255" s="50"/>
      <c r="AJ2255" s="48"/>
      <c r="AK2255" s="47"/>
      <c r="AL2255" s="49"/>
      <c r="AM2255" s="47"/>
      <c r="AN2255" s="47"/>
      <c r="AO2255" s="51"/>
      <c r="AP2255" s="47"/>
      <c r="AQ2255" s="49"/>
      <c r="AR2255" s="51"/>
      <c r="AS2255" s="51"/>
      <c r="AT2255" s="51"/>
      <c r="AU2255" s="51"/>
      <c r="AV2255" s="47"/>
      <c r="AW2255" s="47"/>
    </row>
    <row r="2256" spans="1:49" ht="30" customHeight="1">
      <c r="A2256" s="1">
        <v>53</v>
      </c>
      <c r="B2256" s="319" t="s">
        <v>2081</v>
      </c>
      <c r="C2256" s="42"/>
      <c r="D2256" s="52" t="s">
        <v>47</v>
      </c>
      <c r="E2256" s="52"/>
      <c r="F2256" s="53">
        <v>10</v>
      </c>
      <c r="G2256" s="44"/>
      <c r="H2256" s="45"/>
      <c r="I2256" s="54"/>
      <c r="J2256" s="54"/>
      <c r="K2256" s="55"/>
      <c r="L2256" s="46"/>
      <c r="M2256" s="46"/>
      <c r="N2256" s="56"/>
      <c r="O2256" s="56"/>
      <c r="P2256" s="56"/>
      <c r="Q2256" s="56"/>
      <c r="R2256" s="56"/>
      <c r="S2256" s="56"/>
      <c r="T2256" s="56"/>
      <c r="U2256" s="56"/>
      <c r="V2256" s="56"/>
      <c r="W2256" s="56"/>
      <c r="X2256" s="56"/>
      <c r="Y2256" s="56"/>
      <c r="Z2256" s="56"/>
      <c r="AA2256" s="56"/>
      <c r="AB2256" s="56"/>
      <c r="AC2256" s="56"/>
      <c r="AD2256" s="56"/>
      <c r="AE2256" s="56"/>
      <c r="AF2256" s="56"/>
      <c r="AG2256" s="56"/>
      <c r="AH2256" s="47"/>
      <c r="AI2256" s="50"/>
      <c r="AJ2256" s="48"/>
      <c r="AK2256" s="47"/>
      <c r="AL2256" s="49"/>
      <c r="AM2256" s="47"/>
      <c r="AN2256" s="47"/>
      <c r="AO2256" s="47"/>
      <c r="AP2256" s="47"/>
      <c r="AQ2256" s="49"/>
      <c r="AR2256" s="47"/>
      <c r="AS2256" s="47"/>
      <c r="AT2256" s="47"/>
      <c r="AU2256" s="47"/>
      <c r="AV2256" s="47"/>
      <c r="AW2256" s="47"/>
    </row>
    <row r="2257" spans="1:49" ht="30" customHeight="1" thickBot="1">
      <c r="A2257" s="1">
        <v>53</v>
      </c>
      <c r="B2257" s="319" t="s">
        <v>2081</v>
      </c>
      <c r="C2257" s="42"/>
      <c r="D2257" s="57" t="s">
        <v>48</v>
      </c>
      <c r="E2257" s="57"/>
      <c r="F2257" s="58">
        <v>10</v>
      </c>
      <c r="G2257" s="44"/>
      <c r="H2257" s="45"/>
      <c r="I2257" s="54"/>
      <c r="J2257" s="54"/>
      <c r="K2257" s="55"/>
      <c r="L2257" s="46"/>
      <c r="M2257" s="46"/>
      <c r="N2257" s="56"/>
      <c r="O2257" s="56"/>
      <c r="P2257" s="56"/>
      <c r="Q2257" s="56"/>
      <c r="R2257" s="56"/>
      <c r="S2257" s="56"/>
      <c r="T2257" s="56"/>
      <c r="U2257" s="56"/>
      <c r="V2257" s="56"/>
      <c r="W2257" s="56"/>
      <c r="X2257" s="56"/>
      <c r="Y2257" s="56"/>
      <c r="Z2257" s="56"/>
      <c r="AA2257" s="56"/>
      <c r="AB2257" s="56"/>
      <c r="AC2257" s="56"/>
      <c r="AD2257" s="56"/>
      <c r="AE2257" s="56"/>
      <c r="AF2257" s="56"/>
      <c r="AG2257" s="56"/>
      <c r="AH2257" s="47"/>
      <c r="AI2257" s="50"/>
      <c r="AJ2257" s="48"/>
      <c r="AK2257" s="47"/>
      <c r="AL2257" s="49"/>
      <c r="AM2257" s="47"/>
      <c r="AN2257" s="47"/>
      <c r="AO2257" s="47"/>
      <c r="AP2257" s="47"/>
      <c r="AQ2257" s="49"/>
      <c r="AR2257" s="47"/>
      <c r="AS2257" s="47"/>
      <c r="AT2257" s="47"/>
      <c r="AU2257" s="47"/>
      <c r="AV2257" s="47"/>
      <c r="AW2257" s="47"/>
    </row>
    <row r="2258" spans="1:49" ht="30" customHeight="1" thickBot="1">
      <c r="A2258" s="1">
        <v>53</v>
      </c>
      <c r="B2258" s="319" t="s">
        <v>2081</v>
      </c>
      <c r="C2258" s="42"/>
      <c r="D2258" s="59" t="s">
        <v>49</v>
      </c>
      <c r="E2258" s="59"/>
      <c r="F2258" s="60">
        <v>30</v>
      </c>
      <c r="G2258" s="44"/>
      <c r="H2258" s="45"/>
      <c r="I2258" s="61"/>
      <c r="J2258" s="61"/>
      <c r="K2258" s="42"/>
      <c r="L2258" s="42"/>
      <c r="M2258" s="42"/>
      <c r="N2258" s="56"/>
      <c r="O2258" s="56"/>
      <c r="P2258" s="56"/>
      <c r="Q2258" s="56"/>
      <c r="R2258" s="56"/>
      <c r="S2258" s="56"/>
      <c r="T2258" s="56"/>
      <c r="U2258" s="56"/>
      <c r="V2258" s="56"/>
      <c r="W2258" s="56"/>
      <c r="X2258" s="56"/>
      <c r="Y2258" s="56"/>
      <c r="Z2258" s="56"/>
      <c r="AA2258" s="56"/>
      <c r="AB2258" s="56"/>
      <c r="AC2258" s="62"/>
      <c r="AD2258" s="62"/>
      <c r="AE2258" s="63"/>
      <c r="AF2258" s="42"/>
      <c r="AG2258" s="56"/>
      <c r="AH2258" s="47"/>
      <c r="AI2258" s="64" t="s">
        <v>50</v>
      </c>
      <c r="AJ2258" s="48"/>
      <c r="AK2258" s="47"/>
      <c r="AL2258" s="49"/>
      <c r="AM2258" s="47"/>
      <c r="AN2258" s="47"/>
      <c r="AO2258" s="47"/>
      <c r="AP2258" s="47"/>
      <c r="AQ2258" s="49"/>
      <c r="AR2258" s="47"/>
      <c r="AS2258" s="47"/>
      <c r="AT2258" s="47"/>
      <c r="AU2258" s="47"/>
      <c r="AV2258" s="47"/>
      <c r="AW2258" s="65"/>
    </row>
    <row r="2259" spans="1:49" ht="30" customHeight="1" thickBot="1">
      <c r="A2259" s="1">
        <v>53</v>
      </c>
      <c r="B2259" s="319" t="s">
        <v>2081</v>
      </c>
      <c r="C2259" s="42"/>
      <c r="D2259" s="66" t="s">
        <v>51</v>
      </c>
      <c r="E2259" s="66"/>
      <c r="F2259" s="67">
        <v>0.41499999999999998</v>
      </c>
      <c r="G2259" s="44"/>
      <c r="H2259" s="45"/>
      <c r="I2259" s="68"/>
      <c r="J2259" s="68"/>
      <c r="K2259" s="42"/>
      <c r="L2259" s="42"/>
      <c r="M2259" s="42"/>
      <c r="N2259" s="56"/>
      <c r="O2259" s="56"/>
      <c r="P2259" s="56"/>
      <c r="Q2259" s="56"/>
      <c r="R2259" s="56"/>
      <c r="S2259" s="56"/>
      <c r="T2259" s="56"/>
      <c r="U2259" s="56"/>
      <c r="V2259" s="56"/>
      <c r="W2259" s="56"/>
      <c r="X2259" s="56"/>
      <c r="Y2259" s="56"/>
      <c r="Z2259" s="56"/>
      <c r="AA2259" s="56"/>
      <c r="AB2259" s="56"/>
      <c r="AC2259" s="62" t="s">
        <v>52</v>
      </c>
      <c r="AD2259" s="69"/>
      <c r="AE2259" s="70" t="s">
        <v>53</v>
      </c>
      <c r="AF2259" s="69"/>
      <c r="AG2259" s="56"/>
      <c r="AH2259" s="47"/>
      <c r="AI2259" s="48"/>
      <c r="AJ2259" s="48"/>
      <c r="AK2259" s="47"/>
      <c r="AL2259" s="49"/>
      <c r="AM2259" s="47"/>
      <c r="AN2259" s="47"/>
      <c r="AO2259" s="47"/>
      <c r="AP2259" s="47"/>
      <c r="AQ2259" s="49"/>
      <c r="AR2259" s="47" t="s">
        <v>52</v>
      </c>
      <c r="AS2259" s="47"/>
      <c r="AT2259" s="47" t="s">
        <v>53</v>
      </c>
      <c r="AU2259" s="47"/>
      <c r="AV2259" s="47"/>
      <c r="AW2259" s="65"/>
    </row>
    <row r="2260" spans="1:49" ht="30" customHeight="1" thickBot="1">
      <c r="A2260" s="1">
        <v>53</v>
      </c>
      <c r="B2260" s="319" t="s">
        <v>2081</v>
      </c>
      <c r="C2260" s="42"/>
      <c r="D2260" s="71" t="s">
        <v>54</v>
      </c>
      <c r="E2260" s="45"/>
      <c r="F2260" s="45"/>
      <c r="G2260" s="45"/>
      <c r="H2260" s="45"/>
      <c r="I2260" s="45"/>
      <c r="J2260" s="45"/>
      <c r="K2260" s="72"/>
      <c r="L2260" s="72"/>
      <c r="M2260" s="73" t="s">
        <v>55</v>
      </c>
      <c r="N2260" s="74"/>
      <c r="O2260" s="74"/>
      <c r="P2260" s="74"/>
      <c r="Q2260" s="74"/>
      <c r="R2260" s="74"/>
      <c r="S2260" s="74"/>
      <c r="T2260" s="74"/>
      <c r="U2260" s="74"/>
      <c r="V2260" s="74"/>
      <c r="W2260" s="74"/>
      <c r="X2260" s="74"/>
      <c r="Y2260" s="74"/>
      <c r="Z2260" s="74"/>
      <c r="AA2260" s="74"/>
      <c r="AB2260" s="74"/>
      <c r="AC2260" s="75" t="s">
        <v>1</v>
      </c>
      <c r="AD2260" s="76"/>
      <c r="AE2260" s="76" t="s">
        <v>2</v>
      </c>
      <c r="AF2260" s="76"/>
      <c r="AG2260" s="77" t="s">
        <v>56</v>
      </c>
      <c r="AH2260" s="78" t="s">
        <v>57</v>
      </c>
      <c r="AI2260" s="79"/>
      <c r="AJ2260" s="79"/>
      <c r="AK2260" s="80"/>
      <c r="AL2260" s="15"/>
      <c r="AM2260" s="80"/>
      <c r="AN2260" s="80"/>
      <c r="AO2260" s="80"/>
      <c r="AP2260" s="80"/>
      <c r="AQ2260" s="15"/>
      <c r="AR2260" s="78" t="s">
        <v>1</v>
      </c>
      <c r="AS2260" s="81"/>
      <c r="AT2260" s="78" t="s">
        <v>2</v>
      </c>
      <c r="AU2260" s="81"/>
      <c r="AV2260" s="82" t="s">
        <v>56</v>
      </c>
      <c r="AW2260" s="83"/>
    </row>
    <row r="2261" spans="1:49" ht="42" customHeight="1">
      <c r="A2261" s="1">
        <v>53</v>
      </c>
      <c r="B2261" s="319" t="s">
        <v>2081</v>
      </c>
      <c r="C2261" s="42"/>
      <c r="D2261" s="474" t="s">
        <v>4</v>
      </c>
      <c r="E2261" s="476" t="s">
        <v>5</v>
      </c>
      <c r="F2261" s="476" t="s">
        <v>6</v>
      </c>
      <c r="G2261" s="476" t="s">
        <v>58</v>
      </c>
      <c r="H2261" s="476" t="s">
        <v>7</v>
      </c>
      <c r="I2261" s="20" t="s">
        <v>8</v>
      </c>
      <c r="J2261" s="20"/>
      <c r="K2261" s="84" t="s">
        <v>9</v>
      </c>
      <c r="L2261" s="85" t="s">
        <v>59</v>
      </c>
      <c r="M2261" s="478" t="s">
        <v>60</v>
      </c>
      <c r="N2261" s="480" t="s">
        <v>61</v>
      </c>
      <c r="O2261" s="482" t="s">
        <v>62</v>
      </c>
      <c r="P2261" s="482" t="s">
        <v>10</v>
      </c>
      <c r="Q2261" s="484" t="s">
        <v>63</v>
      </c>
      <c r="R2261" s="482" t="s">
        <v>64</v>
      </c>
      <c r="S2261" s="482" t="s">
        <v>65</v>
      </c>
      <c r="T2261" s="482" t="s">
        <v>66</v>
      </c>
      <c r="U2261" s="482" t="s">
        <v>67</v>
      </c>
      <c r="V2261" s="484" t="s">
        <v>11</v>
      </c>
      <c r="W2261" s="251" t="s">
        <v>12</v>
      </c>
      <c r="X2261" s="86" t="s">
        <v>13</v>
      </c>
      <c r="Y2261" s="86" t="s">
        <v>14</v>
      </c>
      <c r="Z2261" s="252" t="s">
        <v>15</v>
      </c>
      <c r="AA2261" s="484" t="s">
        <v>16</v>
      </c>
      <c r="AB2261" s="482" t="s">
        <v>17</v>
      </c>
      <c r="AC2261" s="87" t="s">
        <v>18</v>
      </c>
      <c r="AD2261" s="88" t="s">
        <v>19</v>
      </c>
      <c r="AE2261" s="87" t="s">
        <v>30</v>
      </c>
      <c r="AF2261" s="88" t="s">
        <v>21</v>
      </c>
      <c r="AG2261" s="89" t="s">
        <v>22</v>
      </c>
      <c r="AH2261" s="468" t="s">
        <v>23</v>
      </c>
      <c r="AI2261" s="470" t="s">
        <v>24</v>
      </c>
      <c r="AJ2261" s="470" t="s">
        <v>25</v>
      </c>
      <c r="AK2261" s="470" t="s">
        <v>26</v>
      </c>
      <c r="AL2261" s="91" t="s">
        <v>68</v>
      </c>
      <c r="AM2261" s="90" t="s">
        <v>27</v>
      </c>
      <c r="AN2261" s="92" t="s">
        <v>28</v>
      </c>
      <c r="AO2261" s="93" t="s">
        <v>29</v>
      </c>
      <c r="AP2261" s="28" t="s">
        <v>16</v>
      </c>
      <c r="AQ2261" s="472" t="s">
        <v>17</v>
      </c>
      <c r="AR2261" s="94" t="s">
        <v>18</v>
      </c>
      <c r="AS2261" s="95" t="s">
        <v>19</v>
      </c>
      <c r="AT2261" s="94" t="s">
        <v>30</v>
      </c>
      <c r="AU2261" s="95" t="s">
        <v>21</v>
      </c>
      <c r="AV2261" s="96" t="s">
        <v>31</v>
      </c>
      <c r="AW2261" s="83"/>
    </row>
    <row r="2262" spans="1:49" ht="30" customHeight="1" thickBot="1">
      <c r="A2262" s="1">
        <v>53</v>
      </c>
      <c r="B2262" s="319" t="s">
        <v>2081</v>
      </c>
      <c r="C2262" s="42"/>
      <c r="D2262" s="475"/>
      <c r="E2262" s="477"/>
      <c r="F2262" s="477"/>
      <c r="G2262" s="477"/>
      <c r="H2262" s="477"/>
      <c r="I2262" s="97" t="s">
        <v>69</v>
      </c>
      <c r="J2262" s="97" t="s">
        <v>70</v>
      </c>
      <c r="K2262" s="98" t="s">
        <v>34</v>
      </c>
      <c r="L2262" s="99" t="s">
        <v>35</v>
      </c>
      <c r="M2262" s="479"/>
      <c r="N2262" s="481"/>
      <c r="O2262" s="483"/>
      <c r="P2262" s="483"/>
      <c r="Q2262" s="485"/>
      <c r="R2262" s="483"/>
      <c r="S2262" s="483"/>
      <c r="T2262" s="483"/>
      <c r="U2262" s="483"/>
      <c r="V2262" s="485"/>
      <c r="W2262" s="100" t="s">
        <v>36</v>
      </c>
      <c r="X2262" s="100" t="s">
        <v>37</v>
      </c>
      <c r="Y2262" s="100" t="s">
        <v>38</v>
      </c>
      <c r="Z2262" s="101" t="s">
        <v>39</v>
      </c>
      <c r="AA2262" s="485"/>
      <c r="AB2262" s="483"/>
      <c r="AC2262" s="102" t="s">
        <v>40</v>
      </c>
      <c r="AD2262" s="103" t="s">
        <v>40</v>
      </c>
      <c r="AE2262" s="102" t="s">
        <v>40</v>
      </c>
      <c r="AF2262" s="103" t="s">
        <v>40</v>
      </c>
      <c r="AG2262" s="104">
        <v>10</v>
      </c>
      <c r="AH2262" s="469"/>
      <c r="AI2262" s="471"/>
      <c r="AJ2262" s="471"/>
      <c r="AK2262" s="471"/>
      <c r="AL2262" s="36" t="s">
        <v>41</v>
      </c>
      <c r="AM2262" s="105" t="s">
        <v>42</v>
      </c>
      <c r="AN2262" s="106" t="s">
        <v>43</v>
      </c>
      <c r="AO2262" s="107" t="s">
        <v>39</v>
      </c>
      <c r="AP2262" s="37" t="s">
        <v>44</v>
      </c>
      <c r="AQ2262" s="473"/>
      <c r="AR2262" s="108" t="s">
        <v>40</v>
      </c>
      <c r="AS2262" s="109" t="s">
        <v>40</v>
      </c>
      <c r="AT2262" s="108" t="s">
        <v>40</v>
      </c>
      <c r="AU2262" s="109" t="s">
        <v>40</v>
      </c>
      <c r="AV2262" s="40">
        <v>10</v>
      </c>
      <c r="AW2262" s="83"/>
    </row>
    <row r="2263" spans="1:49" ht="30" customHeight="1">
      <c r="A2263" s="1">
        <v>53</v>
      </c>
      <c r="B2263" s="319" t="s">
        <v>2081</v>
      </c>
      <c r="C2263" s="42"/>
      <c r="D2263" s="110" t="s">
        <v>2083</v>
      </c>
      <c r="E2263" s="111" t="s">
        <v>71</v>
      </c>
      <c r="F2263" s="112" t="s">
        <v>2084</v>
      </c>
      <c r="G2263" s="112" t="s">
        <v>73</v>
      </c>
      <c r="H2263" s="113" t="s">
        <v>1556</v>
      </c>
      <c r="I2263" s="114"/>
      <c r="J2263" s="115"/>
      <c r="K2263" s="349">
        <v>13</v>
      </c>
      <c r="L2263" s="350">
        <v>365</v>
      </c>
      <c r="M2263" s="118" t="s">
        <v>2055</v>
      </c>
      <c r="N2263" s="119" t="s">
        <v>331</v>
      </c>
      <c r="O2263" s="120">
        <v>1</v>
      </c>
      <c r="P2263" s="121" t="s">
        <v>135</v>
      </c>
      <c r="Q2263" s="121">
        <v>0</v>
      </c>
      <c r="R2263" s="121">
        <v>0</v>
      </c>
      <c r="S2263" s="122">
        <v>0</v>
      </c>
      <c r="T2263" s="122">
        <v>0</v>
      </c>
      <c r="U2263" s="122">
        <v>0</v>
      </c>
      <c r="V2263" s="123">
        <v>0</v>
      </c>
      <c r="W2263" s="124">
        <v>28</v>
      </c>
      <c r="X2263" s="125">
        <v>1</v>
      </c>
      <c r="Y2263" s="126">
        <v>1</v>
      </c>
      <c r="Z2263" s="127">
        <v>11.071666666666665</v>
      </c>
      <c r="AA2263" s="121">
        <v>0</v>
      </c>
      <c r="AB2263" s="128" t="s">
        <v>1679</v>
      </c>
      <c r="AC2263" s="129" t="s">
        <v>56</v>
      </c>
      <c r="AD2263" s="130" t="s">
        <v>56</v>
      </c>
      <c r="AE2263" s="129">
        <v>0</v>
      </c>
      <c r="AF2263" s="130">
        <v>0</v>
      </c>
      <c r="AG2263" s="131">
        <v>41186</v>
      </c>
      <c r="AH2263" s="132" t="s">
        <v>81</v>
      </c>
      <c r="AI2263" s="133"/>
      <c r="AJ2263" s="134"/>
      <c r="AK2263" s="135"/>
      <c r="AL2263" s="136"/>
      <c r="AM2263" s="137"/>
      <c r="AN2263" s="138"/>
      <c r="AO2263" s="139">
        <f t="shared" ref="AO2263:AO2275" si="561">IFERROR((AM2263/1000)*K2263*L2263*AN2263/12,0)</f>
        <v>0</v>
      </c>
      <c r="AP2263" s="140" t="s">
        <v>82</v>
      </c>
      <c r="AQ2263" s="141" t="str" cm="1">
        <f t="array" ref="AQ2263">_xlfn.IFS(OR($G2263="公衆街路灯A",$G2263="定額電灯"),$G2263&amp;AP2263,COUNTIF(G2263,"*従量電灯*"),G2263,1,"-")</f>
        <v>従量電灯</v>
      </c>
      <c r="AR2263" s="142" t="str" cm="1">
        <f t="array" ref="AR2263">_xlfn.IFS($AN2263=0,"-",OR($AH2263="対象外",$AH2263="-"),"-",OR($G2263="公衆街路灯A",$G2263="定額電灯"),_xlfn.XLOOKUP($AQ2263,削除禁止_電灯料金!$B:$B,削除禁止_電灯料金!$E:$E,0),1,"-")</f>
        <v>-</v>
      </c>
      <c r="AS2263" s="143" t="str" cm="1">
        <f t="array" ref="AS2263">_xlfn.IFS($AR2263="-","-",OR($G2263="公衆街路灯A",$G2263="定額電灯"),_xlfn.XLOOKUP(AQ2263,削除禁止_電灯料金!$B:$B,削除禁止_電灯料金!$D:$D,0),1,"-")</f>
        <v>-</v>
      </c>
      <c r="AT2263" s="142">
        <f>IFERROR(IF(OR($G2263="公衆街路灯A",$G2263="定額電灯"),"-",ROUND((_xlfn.XLOOKUP($AQ2263,削除禁止_電灯料金!$B:$B,削除禁止_電灯料金!$E:$E)*AM2263/1000*$K2263*$L2263/12),2)),"-")</f>
        <v>0</v>
      </c>
      <c r="AU2263" s="143">
        <f>IFERROR(IF(OR($G2263="公衆街路灯A",$G2263="定額電灯"),"-",ROUND((AM2263/1000*$K2263*$L2263/12)*_xlfn.XLOOKUP($A2263,削除禁止_電灯料金!K:K,削除禁止_電灯料金!M:M,"-"),2)),"-")</f>
        <v>0</v>
      </c>
      <c r="AV2263" s="144">
        <f>IFERROR(IF(OR($G2263="公衆街路灯A",$G2263="定額電灯"),ROUND((((AR2263+AS2263)*AN2263))*12*_xlfn.XLOOKUP($A2263,削除禁止_電灯料金!K:K,削除禁止_電灯料金!N:N),0),ROUND((AT2263+AU2263)*AN2263*12*_xlfn.XLOOKUP($A2263,削除禁止_電灯料金!K:K,削除禁止_電灯料金!N:N),0)),0)</f>
        <v>0</v>
      </c>
      <c r="AW2263" s="145"/>
    </row>
    <row r="2264" spans="1:49" ht="30" customHeight="1">
      <c r="A2264" s="1">
        <v>53</v>
      </c>
      <c r="B2264" s="319" t="s">
        <v>2081</v>
      </c>
      <c r="C2264" s="42"/>
      <c r="D2264" s="146" t="s">
        <v>2083</v>
      </c>
      <c r="E2264" s="147" t="s">
        <v>71</v>
      </c>
      <c r="F2264" s="148" t="s">
        <v>2085</v>
      </c>
      <c r="G2264" s="148" t="s">
        <v>73</v>
      </c>
      <c r="H2264" s="149" t="s">
        <v>1556</v>
      </c>
      <c r="I2264" s="150"/>
      <c r="J2264" s="151"/>
      <c r="K2264" s="213">
        <v>13</v>
      </c>
      <c r="L2264" s="214">
        <v>365</v>
      </c>
      <c r="M2264" s="154" t="s">
        <v>2055</v>
      </c>
      <c r="N2264" s="119" t="s">
        <v>331</v>
      </c>
      <c r="O2264" s="120">
        <v>1</v>
      </c>
      <c r="P2264" s="155" t="s">
        <v>135</v>
      </c>
      <c r="Q2264" s="155">
        <v>0</v>
      </c>
      <c r="R2264" s="155">
        <v>0</v>
      </c>
      <c r="S2264" s="156">
        <v>0</v>
      </c>
      <c r="T2264" s="156">
        <v>0</v>
      </c>
      <c r="U2264" s="156">
        <v>0</v>
      </c>
      <c r="V2264" s="157">
        <v>0</v>
      </c>
      <c r="W2264" s="158">
        <v>28</v>
      </c>
      <c r="X2264" s="159">
        <v>1</v>
      </c>
      <c r="Y2264" s="160">
        <v>1</v>
      </c>
      <c r="Z2264" s="161">
        <v>11.071666666666665</v>
      </c>
      <c r="AA2264" s="155">
        <v>0</v>
      </c>
      <c r="AB2264" s="162" t="s">
        <v>1679</v>
      </c>
      <c r="AC2264" s="163" t="s">
        <v>56</v>
      </c>
      <c r="AD2264" s="164" t="s">
        <v>56</v>
      </c>
      <c r="AE2264" s="163">
        <v>0</v>
      </c>
      <c r="AF2264" s="164">
        <v>0</v>
      </c>
      <c r="AG2264" s="165">
        <v>41186</v>
      </c>
      <c r="AH2264" s="166" t="s">
        <v>81</v>
      </c>
      <c r="AI2264" s="167"/>
      <c r="AJ2264" s="168"/>
      <c r="AK2264" s="169"/>
      <c r="AL2264" s="170"/>
      <c r="AM2264" s="171"/>
      <c r="AN2264" s="172"/>
      <c r="AO2264" s="173">
        <f t="shared" si="561"/>
        <v>0</v>
      </c>
      <c r="AP2264" s="174" t="s">
        <v>82</v>
      </c>
      <c r="AQ2264" s="175" t="str" cm="1">
        <f t="array" ref="AQ2264">_xlfn.IFS(OR($G2264="公衆街路灯A",$G2264="定額電灯"),$G2264&amp;AP2264,COUNTIF(G2264,"*従量電灯*"),G2264,1,"-")</f>
        <v>従量電灯</v>
      </c>
      <c r="AR2264" s="176" t="str" cm="1">
        <f t="array" ref="AR2264">_xlfn.IFS($AN2264=0,"-",OR($AH2264="対象外",$AH2264="-"),"-",OR($G2264="公衆街路灯A",$G2264="定額電灯"),_xlfn.XLOOKUP($AQ2264,削除禁止_電灯料金!$B:$B,削除禁止_電灯料金!$E:$E,0),1,"-")</f>
        <v>-</v>
      </c>
      <c r="AS2264" s="177" t="str" cm="1">
        <f t="array" ref="AS2264">_xlfn.IFS($AR2264="-","-",OR($G2264="公衆街路灯A",$G2264="定額電灯"),_xlfn.XLOOKUP(AQ2264,削除禁止_電灯料金!$B:$B,削除禁止_電灯料金!$D:$D,0),1,"-")</f>
        <v>-</v>
      </c>
      <c r="AT2264" s="176">
        <f>IFERROR(IF(OR($G2264="公衆街路灯A",$G2264="定額電灯"),"-",ROUND((_xlfn.XLOOKUP($AQ2264,削除禁止_電灯料金!$B:$B,削除禁止_電灯料金!$E:$E)*AM2264/1000*$K2264*$L2264/12),2)),"-")</f>
        <v>0</v>
      </c>
      <c r="AU2264" s="177">
        <f>IFERROR(IF(OR($G2264="公衆街路灯A",$G2264="定額電灯"),"-",ROUND((AM2264/1000*$K2264*$L2264/12)*_xlfn.XLOOKUP($A2264,削除禁止_電灯料金!K:K,削除禁止_電灯料金!M:M,"-"),2)),"-")</f>
        <v>0</v>
      </c>
      <c r="AV2264" s="178">
        <f>IFERROR(IF(OR($G2264="公衆街路灯A",$G2264="定額電灯"),ROUND((((AR2264+AS2264)*AN2264))*12*_xlfn.XLOOKUP($A2264,削除禁止_電灯料金!K:K,削除禁止_電灯料金!N:N),0),ROUND((AT2264+AU2264)*AN2264*12*_xlfn.XLOOKUP($A2264,削除禁止_電灯料金!K:K,削除禁止_電灯料金!N:N),0)),0)</f>
        <v>0</v>
      </c>
      <c r="AW2264" s="145"/>
    </row>
    <row r="2265" spans="1:49" ht="30" customHeight="1">
      <c r="A2265" s="1">
        <v>53</v>
      </c>
      <c r="B2265" s="319" t="s">
        <v>2081</v>
      </c>
      <c r="C2265" s="42"/>
      <c r="D2265" s="146" t="s">
        <v>2083</v>
      </c>
      <c r="E2265" s="147" t="s">
        <v>71</v>
      </c>
      <c r="F2265" s="148" t="s">
        <v>2086</v>
      </c>
      <c r="G2265" s="148" t="s">
        <v>73</v>
      </c>
      <c r="H2265" s="149" t="s">
        <v>1556</v>
      </c>
      <c r="I2265" s="150"/>
      <c r="J2265" s="151"/>
      <c r="K2265" s="213">
        <v>13</v>
      </c>
      <c r="L2265" s="214">
        <v>365</v>
      </c>
      <c r="M2265" s="154" t="s">
        <v>2055</v>
      </c>
      <c r="N2265" s="119" t="s">
        <v>331</v>
      </c>
      <c r="O2265" s="120">
        <v>1</v>
      </c>
      <c r="P2265" s="155" t="s">
        <v>135</v>
      </c>
      <c r="Q2265" s="155">
        <v>0</v>
      </c>
      <c r="R2265" s="155">
        <v>0</v>
      </c>
      <c r="S2265" s="156">
        <v>0</v>
      </c>
      <c r="T2265" s="156">
        <v>0</v>
      </c>
      <c r="U2265" s="156">
        <v>0</v>
      </c>
      <c r="V2265" s="157">
        <v>0</v>
      </c>
      <c r="W2265" s="158">
        <v>28</v>
      </c>
      <c r="X2265" s="159">
        <v>1</v>
      </c>
      <c r="Y2265" s="160">
        <v>1</v>
      </c>
      <c r="Z2265" s="161">
        <v>11.071666666666665</v>
      </c>
      <c r="AA2265" s="155">
        <v>0</v>
      </c>
      <c r="AB2265" s="162" t="s">
        <v>1679</v>
      </c>
      <c r="AC2265" s="163" t="s">
        <v>56</v>
      </c>
      <c r="AD2265" s="164" t="s">
        <v>56</v>
      </c>
      <c r="AE2265" s="163">
        <v>0</v>
      </c>
      <c r="AF2265" s="164">
        <v>0</v>
      </c>
      <c r="AG2265" s="165">
        <v>41186</v>
      </c>
      <c r="AH2265" s="166" t="s">
        <v>81</v>
      </c>
      <c r="AI2265" s="167"/>
      <c r="AJ2265" s="168"/>
      <c r="AK2265" s="169"/>
      <c r="AL2265" s="170"/>
      <c r="AM2265" s="171"/>
      <c r="AN2265" s="172"/>
      <c r="AO2265" s="173">
        <f t="shared" si="561"/>
        <v>0</v>
      </c>
      <c r="AP2265" s="174" t="s">
        <v>82</v>
      </c>
      <c r="AQ2265" s="175" t="str" cm="1">
        <f t="array" ref="AQ2265">_xlfn.IFS(OR($G2265="公衆街路灯A",$G2265="定額電灯"),$G2265&amp;AP2265,COUNTIF(G2265,"*従量電灯*"),G2265,1,"-")</f>
        <v>従量電灯</v>
      </c>
      <c r="AR2265" s="176" t="str" cm="1">
        <f t="array" ref="AR2265">_xlfn.IFS($AN2265=0,"-",OR($AH2265="対象外",$AH2265="-"),"-",OR($G2265="公衆街路灯A",$G2265="定額電灯"),_xlfn.XLOOKUP($AQ2265,削除禁止_電灯料金!$B:$B,削除禁止_電灯料金!$E:$E,0),1,"-")</f>
        <v>-</v>
      </c>
      <c r="AS2265" s="177" t="str" cm="1">
        <f t="array" ref="AS2265">_xlfn.IFS($AR2265="-","-",OR($G2265="公衆街路灯A",$G2265="定額電灯"),_xlfn.XLOOKUP(AQ2265,削除禁止_電灯料金!$B:$B,削除禁止_電灯料金!$D:$D,0),1,"-")</f>
        <v>-</v>
      </c>
      <c r="AT2265" s="176">
        <f>IFERROR(IF(OR($G2265="公衆街路灯A",$G2265="定額電灯"),"-",ROUND((_xlfn.XLOOKUP($AQ2265,削除禁止_電灯料金!$B:$B,削除禁止_電灯料金!$E:$E)*AM2265/1000*$K2265*$L2265/12),2)),"-")</f>
        <v>0</v>
      </c>
      <c r="AU2265" s="177">
        <f>IFERROR(IF(OR($G2265="公衆街路灯A",$G2265="定額電灯"),"-",ROUND((AM2265/1000*$K2265*$L2265/12)*_xlfn.XLOOKUP($A2265,削除禁止_電灯料金!K:K,削除禁止_電灯料金!M:M,"-"),2)),"-")</f>
        <v>0</v>
      </c>
      <c r="AV2265" s="178">
        <f>IFERROR(IF(OR($G2265="公衆街路灯A",$G2265="定額電灯"),ROUND((((AR2265+AS2265)*AN2265))*12*_xlfn.XLOOKUP($A2265,削除禁止_電灯料金!K:K,削除禁止_電灯料金!N:N),0),ROUND((AT2265+AU2265)*AN2265*12*_xlfn.XLOOKUP($A2265,削除禁止_電灯料金!K:K,削除禁止_電灯料金!N:N),0)),0)</f>
        <v>0</v>
      </c>
      <c r="AW2265" s="145"/>
    </row>
    <row r="2266" spans="1:49" ht="30" customHeight="1">
      <c r="A2266" s="1">
        <v>53</v>
      </c>
      <c r="B2266" s="319" t="s">
        <v>2081</v>
      </c>
      <c r="C2266" s="42"/>
      <c r="D2266" s="146" t="s">
        <v>2083</v>
      </c>
      <c r="E2266" s="147" t="s">
        <v>71</v>
      </c>
      <c r="F2266" s="148" t="s">
        <v>2023</v>
      </c>
      <c r="G2266" s="148" t="s">
        <v>73</v>
      </c>
      <c r="H2266" s="149" t="s">
        <v>1556</v>
      </c>
      <c r="I2266" s="150"/>
      <c r="J2266" s="151"/>
      <c r="K2266" s="213">
        <v>13</v>
      </c>
      <c r="L2266" s="214">
        <v>365</v>
      </c>
      <c r="M2266" s="154" t="s">
        <v>2087</v>
      </c>
      <c r="N2266" s="119" t="s">
        <v>120</v>
      </c>
      <c r="O2266" s="120">
        <v>1</v>
      </c>
      <c r="P2266" s="155" t="s">
        <v>759</v>
      </c>
      <c r="Q2266" s="155">
        <v>0</v>
      </c>
      <c r="R2266" s="155">
        <v>0</v>
      </c>
      <c r="S2266" s="156" t="s">
        <v>211</v>
      </c>
      <c r="T2266" s="156">
        <v>0</v>
      </c>
      <c r="U2266" s="156" t="s">
        <v>1465</v>
      </c>
      <c r="V2266" s="157">
        <v>0</v>
      </c>
      <c r="W2266" s="158">
        <v>26</v>
      </c>
      <c r="X2266" s="159">
        <v>1</v>
      </c>
      <c r="Y2266" s="160">
        <v>1</v>
      </c>
      <c r="Z2266" s="161">
        <v>10.280833333333332</v>
      </c>
      <c r="AA2266" s="155">
        <v>0</v>
      </c>
      <c r="AB2266" s="162" t="s">
        <v>1679</v>
      </c>
      <c r="AC2266" s="163" t="s">
        <v>56</v>
      </c>
      <c r="AD2266" s="164" t="s">
        <v>56</v>
      </c>
      <c r="AE2266" s="163">
        <v>0</v>
      </c>
      <c r="AF2266" s="164">
        <v>0</v>
      </c>
      <c r="AG2266" s="165">
        <v>38245</v>
      </c>
      <c r="AH2266" s="166" t="s">
        <v>81</v>
      </c>
      <c r="AI2266" s="167"/>
      <c r="AJ2266" s="168"/>
      <c r="AK2266" s="169"/>
      <c r="AL2266" s="170"/>
      <c r="AM2266" s="171"/>
      <c r="AN2266" s="172"/>
      <c r="AO2266" s="173">
        <f t="shared" si="561"/>
        <v>0</v>
      </c>
      <c r="AP2266" s="174" t="s">
        <v>82</v>
      </c>
      <c r="AQ2266" s="175" t="str" cm="1">
        <f t="array" ref="AQ2266">_xlfn.IFS(OR($G2266="公衆街路灯A",$G2266="定額電灯"),$G2266&amp;AP2266,COUNTIF(G2266,"*従量電灯*"),G2266,1,"-")</f>
        <v>従量電灯</v>
      </c>
      <c r="AR2266" s="176" t="str" cm="1">
        <f t="array" ref="AR2266">_xlfn.IFS($AN2266=0,"-",OR($AH2266="対象外",$AH2266="-"),"-",OR($G2266="公衆街路灯A",$G2266="定額電灯"),_xlfn.XLOOKUP($AQ2266,削除禁止_電灯料金!$B:$B,削除禁止_電灯料金!$E:$E,0),1,"-")</f>
        <v>-</v>
      </c>
      <c r="AS2266" s="177" t="str" cm="1">
        <f t="array" ref="AS2266">_xlfn.IFS($AR2266="-","-",OR($G2266="公衆街路灯A",$G2266="定額電灯"),_xlfn.XLOOKUP(AQ2266,削除禁止_電灯料金!$B:$B,削除禁止_電灯料金!$D:$D,0),1,"-")</f>
        <v>-</v>
      </c>
      <c r="AT2266" s="176">
        <f>IFERROR(IF(OR($G2266="公衆街路灯A",$G2266="定額電灯"),"-",ROUND((_xlfn.XLOOKUP($AQ2266,削除禁止_電灯料金!$B:$B,削除禁止_電灯料金!$E:$E)*AM2266/1000*$K2266*$L2266/12),2)),"-")</f>
        <v>0</v>
      </c>
      <c r="AU2266" s="177">
        <f>IFERROR(IF(OR($G2266="公衆街路灯A",$G2266="定額電灯"),"-",ROUND((AM2266/1000*$K2266*$L2266/12)*_xlfn.XLOOKUP($A2266,削除禁止_電灯料金!K:K,削除禁止_電灯料金!M:M,"-"),2)),"-")</f>
        <v>0</v>
      </c>
      <c r="AV2266" s="178">
        <f>IFERROR(IF(OR($G2266="公衆街路灯A",$G2266="定額電灯"),ROUND((((AR2266+AS2266)*AN2266))*12*_xlfn.XLOOKUP($A2266,削除禁止_電灯料金!K:K,削除禁止_電灯料金!N:N),0),ROUND((AT2266+AU2266)*AN2266*12*_xlfn.XLOOKUP($A2266,削除禁止_電灯料金!K:K,削除禁止_電灯料金!N:N),0)),0)</f>
        <v>0</v>
      </c>
      <c r="AW2266" s="145"/>
    </row>
    <row r="2267" spans="1:49" ht="30" customHeight="1">
      <c r="A2267" s="1">
        <v>53</v>
      </c>
      <c r="B2267" s="319" t="s">
        <v>2081</v>
      </c>
      <c r="C2267" s="42"/>
      <c r="D2267" s="146" t="s">
        <v>2083</v>
      </c>
      <c r="E2267" s="147" t="s">
        <v>71</v>
      </c>
      <c r="F2267" s="148" t="s">
        <v>2025</v>
      </c>
      <c r="G2267" s="148" t="s">
        <v>73</v>
      </c>
      <c r="H2267" s="149" t="s">
        <v>1556</v>
      </c>
      <c r="I2267" s="150"/>
      <c r="J2267" s="151"/>
      <c r="K2267" s="213">
        <v>13</v>
      </c>
      <c r="L2267" s="214">
        <v>365</v>
      </c>
      <c r="M2267" s="154" t="s">
        <v>2087</v>
      </c>
      <c r="N2267" s="119" t="s">
        <v>120</v>
      </c>
      <c r="O2267" s="120">
        <v>1</v>
      </c>
      <c r="P2267" s="155" t="s">
        <v>759</v>
      </c>
      <c r="Q2267" s="155">
        <v>0</v>
      </c>
      <c r="R2267" s="155">
        <v>0</v>
      </c>
      <c r="S2267" s="156" t="s">
        <v>211</v>
      </c>
      <c r="T2267" s="156">
        <v>0</v>
      </c>
      <c r="U2267" s="156" t="s">
        <v>1465</v>
      </c>
      <c r="V2267" s="157">
        <v>0</v>
      </c>
      <c r="W2267" s="158">
        <v>26</v>
      </c>
      <c r="X2267" s="159">
        <v>1</v>
      </c>
      <c r="Y2267" s="160">
        <v>1</v>
      </c>
      <c r="Z2267" s="161">
        <v>10.280833333333332</v>
      </c>
      <c r="AA2267" s="155">
        <v>0</v>
      </c>
      <c r="AB2267" s="162" t="s">
        <v>1679</v>
      </c>
      <c r="AC2267" s="163" t="s">
        <v>56</v>
      </c>
      <c r="AD2267" s="164" t="s">
        <v>56</v>
      </c>
      <c r="AE2267" s="163">
        <v>0</v>
      </c>
      <c r="AF2267" s="164">
        <v>0</v>
      </c>
      <c r="AG2267" s="165">
        <v>38245</v>
      </c>
      <c r="AH2267" s="166" t="s">
        <v>81</v>
      </c>
      <c r="AI2267" s="167"/>
      <c r="AJ2267" s="168"/>
      <c r="AK2267" s="169"/>
      <c r="AL2267" s="170"/>
      <c r="AM2267" s="171"/>
      <c r="AN2267" s="172"/>
      <c r="AO2267" s="173">
        <f t="shared" si="561"/>
        <v>0</v>
      </c>
      <c r="AP2267" s="174" t="s">
        <v>82</v>
      </c>
      <c r="AQ2267" s="175" t="str" cm="1">
        <f t="array" ref="AQ2267">_xlfn.IFS(OR($G2267="公衆街路灯A",$G2267="定額電灯"),$G2267&amp;AP2267,COUNTIF(G2267,"*従量電灯*"),G2267,1,"-")</f>
        <v>従量電灯</v>
      </c>
      <c r="AR2267" s="176" t="str" cm="1">
        <f t="array" ref="AR2267">_xlfn.IFS($AN2267=0,"-",OR($AH2267="対象外",$AH2267="-"),"-",OR($G2267="公衆街路灯A",$G2267="定額電灯"),_xlfn.XLOOKUP($AQ2267,削除禁止_電灯料金!$B:$B,削除禁止_電灯料金!$E:$E,0),1,"-")</f>
        <v>-</v>
      </c>
      <c r="AS2267" s="177" t="str" cm="1">
        <f t="array" ref="AS2267">_xlfn.IFS($AR2267="-","-",OR($G2267="公衆街路灯A",$G2267="定額電灯"),_xlfn.XLOOKUP(AQ2267,削除禁止_電灯料金!$B:$B,削除禁止_電灯料金!$D:$D,0),1,"-")</f>
        <v>-</v>
      </c>
      <c r="AT2267" s="176">
        <f>IFERROR(IF(OR($G2267="公衆街路灯A",$G2267="定額電灯"),"-",ROUND((_xlfn.XLOOKUP($AQ2267,削除禁止_電灯料金!$B:$B,削除禁止_電灯料金!$E:$E)*AM2267/1000*$K2267*$L2267/12),2)),"-")</f>
        <v>0</v>
      </c>
      <c r="AU2267" s="177">
        <f>IFERROR(IF(OR($G2267="公衆街路灯A",$G2267="定額電灯"),"-",ROUND((AM2267/1000*$K2267*$L2267/12)*_xlfn.XLOOKUP($A2267,削除禁止_電灯料金!K:K,削除禁止_電灯料金!M:M,"-"),2)),"-")</f>
        <v>0</v>
      </c>
      <c r="AV2267" s="178">
        <f>IFERROR(IF(OR($G2267="公衆街路灯A",$G2267="定額電灯"),ROUND((((AR2267+AS2267)*AN2267))*12*_xlfn.XLOOKUP($A2267,削除禁止_電灯料金!K:K,削除禁止_電灯料金!N:N),0),ROUND((AT2267+AU2267)*AN2267*12*_xlfn.XLOOKUP($A2267,削除禁止_電灯料金!K:K,削除禁止_電灯料金!N:N),0)),0)</f>
        <v>0</v>
      </c>
      <c r="AW2267" s="145"/>
    </row>
    <row r="2268" spans="1:49" ht="30" customHeight="1">
      <c r="A2268" s="1">
        <v>53</v>
      </c>
      <c r="B2268" s="319" t="s">
        <v>2081</v>
      </c>
      <c r="C2268" s="42"/>
      <c r="D2268" s="146" t="s">
        <v>2083</v>
      </c>
      <c r="E2268" s="147" t="s">
        <v>873</v>
      </c>
      <c r="F2268" s="148" t="s">
        <v>2028</v>
      </c>
      <c r="G2268" s="148" t="s">
        <v>73</v>
      </c>
      <c r="H2268" s="149"/>
      <c r="I2268" s="150"/>
      <c r="J2268" s="151"/>
      <c r="K2268" s="213">
        <v>13</v>
      </c>
      <c r="L2268" s="214">
        <v>365</v>
      </c>
      <c r="M2268" s="154" t="s">
        <v>2057</v>
      </c>
      <c r="N2268" s="119" t="s">
        <v>134</v>
      </c>
      <c r="O2268" s="120">
        <v>1</v>
      </c>
      <c r="P2268" s="155" t="s">
        <v>135</v>
      </c>
      <c r="Q2268" s="155">
        <v>0</v>
      </c>
      <c r="R2268" s="155">
        <v>0</v>
      </c>
      <c r="S2268" s="156">
        <v>0</v>
      </c>
      <c r="T2268" s="156">
        <v>0</v>
      </c>
      <c r="U2268" s="156">
        <v>0</v>
      </c>
      <c r="V2268" s="157" t="s">
        <v>1362</v>
      </c>
      <c r="W2268" s="158">
        <v>28</v>
      </c>
      <c r="X2268" s="159">
        <v>3</v>
      </c>
      <c r="Y2268" s="160">
        <v>3</v>
      </c>
      <c r="Z2268" s="161">
        <v>33.214999999999996</v>
      </c>
      <c r="AA2268" s="155">
        <v>0</v>
      </c>
      <c r="AB2268" s="162" t="s">
        <v>1679</v>
      </c>
      <c r="AC2268" s="163" t="s">
        <v>56</v>
      </c>
      <c r="AD2268" s="164" t="s">
        <v>56</v>
      </c>
      <c r="AE2268" s="163">
        <v>0</v>
      </c>
      <c r="AF2268" s="164">
        <v>0</v>
      </c>
      <c r="AG2268" s="165">
        <v>123559</v>
      </c>
      <c r="AH2268" s="166" t="s">
        <v>81</v>
      </c>
      <c r="AI2268" s="167"/>
      <c r="AJ2268" s="168"/>
      <c r="AK2268" s="169"/>
      <c r="AL2268" s="170"/>
      <c r="AM2268" s="171"/>
      <c r="AN2268" s="172"/>
      <c r="AO2268" s="173">
        <f t="shared" si="561"/>
        <v>0</v>
      </c>
      <c r="AP2268" s="174" t="s">
        <v>82</v>
      </c>
      <c r="AQ2268" s="175" t="str" cm="1">
        <f t="array" ref="AQ2268">_xlfn.IFS(OR($G2268="公衆街路灯A",$G2268="定額電灯"),$G2268&amp;AP2268,COUNTIF(G2268,"*従量電灯*"),G2268,1,"-")</f>
        <v>従量電灯</v>
      </c>
      <c r="AR2268" s="176" t="str" cm="1">
        <f t="array" ref="AR2268">_xlfn.IFS($AN2268=0,"-",OR($AH2268="対象外",$AH2268="-"),"-",OR($G2268="公衆街路灯A",$G2268="定額電灯"),_xlfn.XLOOKUP($AQ2268,削除禁止_電灯料金!$B:$B,削除禁止_電灯料金!$E:$E,0),1,"-")</f>
        <v>-</v>
      </c>
      <c r="AS2268" s="177" t="str" cm="1">
        <f t="array" ref="AS2268">_xlfn.IFS($AR2268="-","-",OR($G2268="公衆街路灯A",$G2268="定額電灯"),_xlfn.XLOOKUP(AQ2268,削除禁止_電灯料金!$B:$B,削除禁止_電灯料金!$D:$D,0),1,"-")</f>
        <v>-</v>
      </c>
      <c r="AT2268" s="176">
        <f>IFERROR(IF(OR($G2268="公衆街路灯A",$G2268="定額電灯"),"-",ROUND((_xlfn.XLOOKUP($AQ2268,削除禁止_電灯料金!$B:$B,削除禁止_電灯料金!$E:$E)*AM2268/1000*$K2268*$L2268/12),2)),"-")</f>
        <v>0</v>
      </c>
      <c r="AU2268" s="177">
        <f>IFERROR(IF(OR($G2268="公衆街路灯A",$G2268="定額電灯"),"-",ROUND((AM2268/1000*$K2268*$L2268/12)*_xlfn.XLOOKUP($A2268,削除禁止_電灯料金!K:K,削除禁止_電灯料金!M:M,"-"),2)),"-")</f>
        <v>0</v>
      </c>
      <c r="AV2268" s="178">
        <f>IFERROR(IF(OR($G2268="公衆街路灯A",$G2268="定額電灯"),ROUND((((AR2268+AS2268)*AN2268))*12*_xlfn.XLOOKUP($A2268,削除禁止_電灯料金!K:K,削除禁止_電灯料金!N:N),0),ROUND((AT2268+AU2268)*AN2268*12*_xlfn.XLOOKUP($A2268,削除禁止_電灯料金!K:K,削除禁止_電灯料金!N:N),0)),0)</f>
        <v>0</v>
      </c>
      <c r="AW2268" s="145"/>
    </row>
    <row r="2269" spans="1:49" ht="30" customHeight="1">
      <c r="A2269" s="1">
        <v>53</v>
      </c>
      <c r="B2269" s="319" t="s">
        <v>2081</v>
      </c>
      <c r="C2269" s="42"/>
      <c r="D2269" s="146" t="s">
        <v>2083</v>
      </c>
      <c r="E2269" s="147" t="s">
        <v>873</v>
      </c>
      <c r="F2269" s="148" t="s">
        <v>2030</v>
      </c>
      <c r="G2269" s="148" t="s">
        <v>73</v>
      </c>
      <c r="H2269" s="149"/>
      <c r="I2269" s="150"/>
      <c r="J2269" s="151"/>
      <c r="K2269" s="213">
        <v>13</v>
      </c>
      <c r="L2269" s="214">
        <v>365</v>
      </c>
      <c r="M2269" s="154" t="s">
        <v>2057</v>
      </c>
      <c r="N2269" s="119" t="s">
        <v>134</v>
      </c>
      <c r="O2269" s="120">
        <v>1</v>
      </c>
      <c r="P2269" s="155" t="s">
        <v>135</v>
      </c>
      <c r="Q2269" s="155">
        <v>0</v>
      </c>
      <c r="R2269" s="155">
        <v>0</v>
      </c>
      <c r="S2269" s="156">
        <v>0</v>
      </c>
      <c r="T2269" s="156">
        <v>0</v>
      </c>
      <c r="U2269" s="156">
        <v>0</v>
      </c>
      <c r="V2269" s="157" t="s">
        <v>1362</v>
      </c>
      <c r="W2269" s="158">
        <v>28</v>
      </c>
      <c r="X2269" s="159">
        <v>3</v>
      </c>
      <c r="Y2269" s="160">
        <v>3</v>
      </c>
      <c r="Z2269" s="161">
        <v>33.214999999999996</v>
      </c>
      <c r="AA2269" s="155">
        <v>0</v>
      </c>
      <c r="AB2269" s="162" t="s">
        <v>1679</v>
      </c>
      <c r="AC2269" s="163" t="s">
        <v>56</v>
      </c>
      <c r="AD2269" s="164" t="s">
        <v>56</v>
      </c>
      <c r="AE2269" s="163">
        <v>0</v>
      </c>
      <c r="AF2269" s="164">
        <v>0</v>
      </c>
      <c r="AG2269" s="165">
        <v>123559</v>
      </c>
      <c r="AH2269" s="166" t="s">
        <v>81</v>
      </c>
      <c r="AI2269" s="167"/>
      <c r="AJ2269" s="168"/>
      <c r="AK2269" s="169"/>
      <c r="AL2269" s="170"/>
      <c r="AM2269" s="171"/>
      <c r="AN2269" s="172"/>
      <c r="AO2269" s="173">
        <f t="shared" si="561"/>
        <v>0</v>
      </c>
      <c r="AP2269" s="174" t="s">
        <v>82</v>
      </c>
      <c r="AQ2269" s="175" t="str" cm="1">
        <f t="array" ref="AQ2269">_xlfn.IFS(OR($G2269="公衆街路灯A",$G2269="定額電灯"),$G2269&amp;AP2269,COUNTIF(G2269,"*従量電灯*"),G2269,1,"-")</f>
        <v>従量電灯</v>
      </c>
      <c r="AR2269" s="176" t="str" cm="1">
        <f t="array" ref="AR2269">_xlfn.IFS($AN2269=0,"-",OR($AH2269="対象外",$AH2269="-"),"-",OR($G2269="公衆街路灯A",$G2269="定額電灯"),_xlfn.XLOOKUP($AQ2269,削除禁止_電灯料金!$B:$B,削除禁止_電灯料金!$E:$E,0),1,"-")</f>
        <v>-</v>
      </c>
      <c r="AS2269" s="177" t="str" cm="1">
        <f t="array" ref="AS2269">_xlfn.IFS($AR2269="-","-",OR($G2269="公衆街路灯A",$G2269="定額電灯"),_xlfn.XLOOKUP(AQ2269,削除禁止_電灯料金!$B:$B,削除禁止_電灯料金!$D:$D,0),1,"-")</f>
        <v>-</v>
      </c>
      <c r="AT2269" s="176">
        <f>IFERROR(IF(OR($G2269="公衆街路灯A",$G2269="定額電灯"),"-",ROUND((_xlfn.XLOOKUP($AQ2269,削除禁止_電灯料金!$B:$B,削除禁止_電灯料金!$E:$E)*AM2269/1000*$K2269*$L2269/12),2)),"-")</f>
        <v>0</v>
      </c>
      <c r="AU2269" s="177">
        <f>IFERROR(IF(OR($G2269="公衆街路灯A",$G2269="定額電灯"),"-",ROUND((AM2269/1000*$K2269*$L2269/12)*_xlfn.XLOOKUP($A2269,削除禁止_電灯料金!K:K,削除禁止_電灯料金!M:M,"-"),2)),"-")</f>
        <v>0</v>
      </c>
      <c r="AV2269" s="178">
        <f>IFERROR(IF(OR($G2269="公衆街路灯A",$G2269="定額電灯"),ROUND((((AR2269+AS2269)*AN2269))*12*_xlfn.XLOOKUP($A2269,削除禁止_電灯料金!K:K,削除禁止_電灯料金!N:N),0),ROUND((AT2269+AU2269)*AN2269*12*_xlfn.XLOOKUP($A2269,削除禁止_電灯料金!K:K,削除禁止_電灯料金!N:N),0)),0)</f>
        <v>0</v>
      </c>
      <c r="AW2269" s="145"/>
    </row>
    <row r="2270" spans="1:49" ht="30" customHeight="1">
      <c r="A2270" s="1">
        <v>53</v>
      </c>
      <c r="B2270" s="319" t="s">
        <v>2081</v>
      </c>
      <c r="C2270" s="42"/>
      <c r="D2270" s="146" t="s">
        <v>2083</v>
      </c>
      <c r="E2270" s="147" t="s">
        <v>873</v>
      </c>
      <c r="F2270" s="148" t="s">
        <v>2058</v>
      </c>
      <c r="G2270" s="148" t="s">
        <v>73</v>
      </c>
      <c r="H2270" s="149"/>
      <c r="I2270" s="150"/>
      <c r="J2270" s="151"/>
      <c r="K2270" s="213">
        <v>13</v>
      </c>
      <c r="L2270" s="214">
        <v>365</v>
      </c>
      <c r="M2270" s="154" t="s">
        <v>2057</v>
      </c>
      <c r="N2270" s="119" t="s">
        <v>134</v>
      </c>
      <c r="O2270" s="120">
        <v>1</v>
      </c>
      <c r="P2270" s="155" t="s">
        <v>135</v>
      </c>
      <c r="Q2270" s="155">
        <v>0</v>
      </c>
      <c r="R2270" s="155">
        <v>0</v>
      </c>
      <c r="S2270" s="156">
        <v>0</v>
      </c>
      <c r="T2270" s="156">
        <v>0</v>
      </c>
      <c r="U2270" s="156">
        <v>0</v>
      </c>
      <c r="V2270" s="157" t="s">
        <v>1362</v>
      </c>
      <c r="W2270" s="158">
        <v>28</v>
      </c>
      <c r="X2270" s="159">
        <v>3</v>
      </c>
      <c r="Y2270" s="160">
        <v>3</v>
      </c>
      <c r="Z2270" s="161">
        <v>33.214999999999996</v>
      </c>
      <c r="AA2270" s="155">
        <v>0</v>
      </c>
      <c r="AB2270" s="162" t="s">
        <v>1679</v>
      </c>
      <c r="AC2270" s="163" t="s">
        <v>56</v>
      </c>
      <c r="AD2270" s="164" t="s">
        <v>56</v>
      </c>
      <c r="AE2270" s="163">
        <v>0</v>
      </c>
      <c r="AF2270" s="164">
        <v>0</v>
      </c>
      <c r="AG2270" s="165">
        <v>123559</v>
      </c>
      <c r="AH2270" s="166" t="s">
        <v>81</v>
      </c>
      <c r="AI2270" s="167"/>
      <c r="AJ2270" s="168"/>
      <c r="AK2270" s="169"/>
      <c r="AL2270" s="170"/>
      <c r="AM2270" s="171"/>
      <c r="AN2270" s="172"/>
      <c r="AO2270" s="173">
        <f t="shared" si="561"/>
        <v>0</v>
      </c>
      <c r="AP2270" s="174" t="s">
        <v>82</v>
      </c>
      <c r="AQ2270" s="175" t="str" cm="1">
        <f t="array" ref="AQ2270">_xlfn.IFS(OR($G2270="公衆街路灯A",$G2270="定額電灯"),$G2270&amp;AP2270,COUNTIF(G2270,"*従量電灯*"),G2270,1,"-")</f>
        <v>従量電灯</v>
      </c>
      <c r="AR2270" s="176" t="str" cm="1">
        <f t="array" ref="AR2270">_xlfn.IFS($AN2270=0,"-",OR($AH2270="対象外",$AH2270="-"),"-",OR($G2270="公衆街路灯A",$G2270="定額電灯"),_xlfn.XLOOKUP($AQ2270,削除禁止_電灯料金!$B:$B,削除禁止_電灯料金!$E:$E,0),1,"-")</f>
        <v>-</v>
      </c>
      <c r="AS2270" s="177" t="str" cm="1">
        <f t="array" ref="AS2270">_xlfn.IFS($AR2270="-","-",OR($G2270="公衆街路灯A",$G2270="定額電灯"),_xlfn.XLOOKUP(AQ2270,削除禁止_電灯料金!$B:$B,削除禁止_電灯料金!$D:$D,0),1,"-")</f>
        <v>-</v>
      </c>
      <c r="AT2270" s="176">
        <f>IFERROR(IF(OR($G2270="公衆街路灯A",$G2270="定額電灯"),"-",ROUND((_xlfn.XLOOKUP($AQ2270,削除禁止_電灯料金!$B:$B,削除禁止_電灯料金!$E:$E)*AM2270/1000*$K2270*$L2270/12),2)),"-")</f>
        <v>0</v>
      </c>
      <c r="AU2270" s="177">
        <f>IFERROR(IF(OR($G2270="公衆街路灯A",$G2270="定額電灯"),"-",ROUND((AM2270/1000*$K2270*$L2270/12)*_xlfn.XLOOKUP($A2270,削除禁止_電灯料金!K:K,削除禁止_電灯料金!M:M,"-"),2)),"-")</f>
        <v>0</v>
      </c>
      <c r="AV2270" s="178">
        <f>IFERROR(IF(OR($G2270="公衆街路灯A",$G2270="定額電灯"),ROUND((((AR2270+AS2270)*AN2270))*12*_xlfn.XLOOKUP($A2270,削除禁止_電灯料金!K:K,削除禁止_電灯料金!N:N),0),ROUND((AT2270+AU2270)*AN2270*12*_xlfn.XLOOKUP($A2270,削除禁止_電灯料金!K:K,削除禁止_電灯料金!N:N),0)),0)</f>
        <v>0</v>
      </c>
      <c r="AW2270" s="145"/>
    </row>
    <row r="2271" spans="1:49" ht="30" customHeight="1">
      <c r="A2271" s="1">
        <v>53</v>
      </c>
      <c r="B2271" s="319" t="s">
        <v>2081</v>
      </c>
      <c r="C2271" s="42"/>
      <c r="D2271" s="146" t="s">
        <v>1910</v>
      </c>
      <c r="E2271" s="147" t="s">
        <v>1911</v>
      </c>
      <c r="F2271" s="148" t="s">
        <v>1970</v>
      </c>
      <c r="G2271" s="148" t="s">
        <v>73</v>
      </c>
      <c r="H2271" s="149"/>
      <c r="I2271" s="150"/>
      <c r="J2271" s="151" t="s">
        <v>213</v>
      </c>
      <c r="K2271" s="213">
        <v>13</v>
      </c>
      <c r="L2271" s="214">
        <v>365</v>
      </c>
      <c r="M2271" s="154" t="s">
        <v>2065</v>
      </c>
      <c r="N2271" s="119" t="s">
        <v>215</v>
      </c>
      <c r="O2271" s="120">
        <v>1</v>
      </c>
      <c r="P2271" s="155" t="s">
        <v>1350</v>
      </c>
      <c r="Q2271" s="155">
        <v>0</v>
      </c>
      <c r="R2271" s="155">
        <v>0</v>
      </c>
      <c r="S2271" s="156" t="s">
        <v>2078</v>
      </c>
      <c r="T2271" s="156">
        <v>0</v>
      </c>
      <c r="U2271" s="156" t="s">
        <v>2049</v>
      </c>
      <c r="V2271" s="157">
        <v>0</v>
      </c>
      <c r="W2271" s="158">
        <v>120</v>
      </c>
      <c r="X2271" s="159">
        <v>3</v>
      </c>
      <c r="Y2271" s="160">
        <v>3</v>
      </c>
      <c r="Z2271" s="161">
        <v>142.35</v>
      </c>
      <c r="AA2271" s="155">
        <v>0</v>
      </c>
      <c r="AB2271" s="162" t="s">
        <v>1679</v>
      </c>
      <c r="AC2271" s="163" t="s">
        <v>56</v>
      </c>
      <c r="AD2271" s="164" t="s">
        <v>56</v>
      </c>
      <c r="AE2271" s="163">
        <v>0</v>
      </c>
      <c r="AF2271" s="164">
        <v>0</v>
      </c>
      <c r="AG2271" s="165">
        <v>529542</v>
      </c>
      <c r="AH2271" s="166" t="s">
        <v>81</v>
      </c>
      <c r="AI2271" s="167"/>
      <c r="AJ2271" s="168"/>
      <c r="AK2271" s="169"/>
      <c r="AL2271" s="170"/>
      <c r="AM2271" s="171"/>
      <c r="AN2271" s="172"/>
      <c r="AO2271" s="173">
        <f t="shared" si="561"/>
        <v>0</v>
      </c>
      <c r="AP2271" s="174" t="s">
        <v>82</v>
      </c>
      <c r="AQ2271" s="175" t="str" cm="1">
        <f t="array" ref="AQ2271">_xlfn.IFS(OR($G2271="公衆街路灯A",$G2271="定額電灯"),$G2271&amp;AP2271,COUNTIF(G2271,"*従量電灯*"),G2271,1,"-")</f>
        <v>従量電灯</v>
      </c>
      <c r="AR2271" s="176" t="str" cm="1">
        <f t="array" ref="AR2271">_xlfn.IFS($AN2271=0,"-",OR($AH2271="対象外",$AH2271="-"),"-",OR($G2271="公衆街路灯A",$G2271="定額電灯"),_xlfn.XLOOKUP($AQ2271,削除禁止_電灯料金!$B:$B,削除禁止_電灯料金!$E:$E,0),1,"-")</f>
        <v>-</v>
      </c>
      <c r="AS2271" s="177" t="str" cm="1">
        <f t="array" ref="AS2271">_xlfn.IFS($AR2271="-","-",OR($G2271="公衆街路灯A",$G2271="定額電灯"),_xlfn.XLOOKUP(AQ2271,削除禁止_電灯料金!$B:$B,削除禁止_電灯料金!$D:$D,0),1,"-")</f>
        <v>-</v>
      </c>
      <c r="AT2271" s="176">
        <f>IFERROR(IF(OR($G2271="公衆街路灯A",$G2271="定額電灯"),"-",ROUND((_xlfn.XLOOKUP($AQ2271,削除禁止_電灯料金!$B:$B,削除禁止_電灯料金!$E:$E)*AM2271/1000*$K2271*$L2271/12),2)),"-")</f>
        <v>0</v>
      </c>
      <c r="AU2271" s="177">
        <f>IFERROR(IF(OR($G2271="公衆街路灯A",$G2271="定額電灯"),"-",ROUND((AM2271/1000*$K2271*$L2271/12)*_xlfn.XLOOKUP($A2271,削除禁止_電灯料金!K:K,削除禁止_電灯料金!M:M,"-"),2)),"-")</f>
        <v>0</v>
      </c>
      <c r="AV2271" s="178">
        <f>IFERROR(IF(OR($G2271="公衆街路灯A",$G2271="定額電灯"),ROUND((((AR2271+AS2271)*AN2271))*12*_xlfn.XLOOKUP($A2271,削除禁止_電灯料金!K:K,削除禁止_電灯料金!N:N),0),ROUND((AT2271+AU2271)*AN2271*12*_xlfn.XLOOKUP($A2271,削除禁止_電灯料金!K:K,削除禁止_電灯料金!N:N),0)),0)</f>
        <v>0</v>
      </c>
      <c r="AW2271" s="145"/>
    </row>
    <row r="2272" spans="1:49" ht="30" customHeight="1">
      <c r="A2272" s="1">
        <v>53</v>
      </c>
      <c r="B2272" s="319" t="s">
        <v>2081</v>
      </c>
      <c r="C2272" s="42"/>
      <c r="D2272" s="146" t="s">
        <v>1910</v>
      </c>
      <c r="E2272" s="147" t="s">
        <v>1911</v>
      </c>
      <c r="F2272" s="148" t="s">
        <v>1757</v>
      </c>
      <c r="G2272" s="148" t="s">
        <v>73</v>
      </c>
      <c r="H2272" s="149"/>
      <c r="I2272" s="150" t="s">
        <v>2088</v>
      </c>
      <c r="J2272" s="151"/>
      <c r="K2272" s="213">
        <v>13</v>
      </c>
      <c r="L2272" s="214">
        <v>365</v>
      </c>
      <c r="M2272" s="154" t="s">
        <v>2080</v>
      </c>
      <c r="N2272" s="119" t="s">
        <v>615</v>
      </c>
      <c r="O2272" s="120">
        <v>1</v>
      </c>
      <c r="P2272" s="155" t="s">
        <v>135</v>
      </c>
      <c r="Q2272" s="155">
        <v>0</v>
      </c>
      <c r="R2272" s="155">
        <v>0</v>
      </c>
      <c r="S2272" s="156">
        <v>0</v>
      </c>
      <c r="T2272" s="156" t="s">
        <v>763</v>
      </c>
      <c r="U2272" s="156" t="s">
        <v>442</v>
      </c>
      <c r="V2272" s="157">
        <v>0</v>
      </c>
      <c r="W2272" s="158">
        <v>28</v>
      </c>
      <c r="X2272" s="159">
        <v>3</v>
      </c>
      <c r="Y2272" s="160">
        <v>3</v>
      </c>
      <c r="Z2272" s="161">
        <v>33.214999999999996</v>
      </c>
      <c r="AA2272" s="155">
        <v>0</v>
      </c>
      <c r="AB2272" s="162" t="s">
        <v>1679</v>
      </c>
      <c r="AC2272" s="163" t="s">
        <v>56</v>
      </c>
      <c r="AD2272" s="164" t="s">
        <v>56</v>
      </c>
      <c r="AE2272" s="163">
        <v>0</v>
      </c>
      <c r="AF2272" s="164">
        <v>0</v>
      </c>
      <c r="AG2272" s="165">
        <v>123559</v>
      </c>
      <c r="AH2272" s="166" t="s">
        <v>81</v>
      </c>
      <c r="AI2272" s="167"/>
      <c r="AJ2272" s="168"/>
      <c r="AK2272" s="169"/>
      <c r="AL2272" s="170"/>
      <c r="AM2272" s="171"/>
      <c r="AN2272" s="172"/>
      <c r="AO2272" s="173">
        <f t="shared" si="561"/>
        <v>0</v>
      </c>
      <c r="AP2272" s="174" t="s">
        <v>82</v>
      </c>
      <c r="AQ2272" s="175" t="str" cm="1">
        <f t="array" ref="AQ2272">_xlfn.IFS(OR($G2272="公衆街路灯A",$G2272="定額電灯"),$G2272&amp;AP2272,COUNTIF(G2272,"*従量電灯*"),G2272,1,"-")</f>
        <v>従量電灯</v>
      </c>
      <c r="AR2272" s="176" t="str" cm="1">
        <f t="array" ref="AR2272">_xlfn.IFS($AN2272=0,"-",OR($AH2272="対象外",$AH2272="-"),"-",OR($G2272="公衆街路灯A",$G2272="定額電灯"),_xlfn.XLOOKUP($AQ2272,削除禁止_電灯料金!$B:$B,削除禁止_電灯料金!$E:$E,0),1,"-")</f>
        <v>-</v>
      </c>
      <c r="AS2272" s="177" t="str" cm="1">
        <f t="array" ref="AS2272">_xlfn.IFS($AR2272="-","-",OR($G2272="公衆街路灯A",$G2272="定額電灯"),_xlfn.XLOOKUP(AQ2272,削除禁止_電灯料金!$B:$B,削除禁止_電灯料金!$D:$D,0),1,"-")</f>
        <v>-</v>
      </c>
      <c r="AT2272" s="176">
        <f>IFERROR(IF(OR($G2272="公衆街路灯A",$G2272="定額電灯"),"-",ROUND((_xlfn.XLOOKUP($AQ2272,削除禁止_電灯料金!$B:$B,削除禁止_電灯料金!$E:$E)*AM2272/1000*$K2272*$L2272/12),2)),"-")</f>
        <v>0</v>
      </c>
      <c r="AU2272" s="177">
        <f>IFERROR(IF(OR($G2272="公衆街路灯A",$G2272="定額電灯"),"-",ROUND((AM2272/1000*$K2272*$L2272/12)*_xlfn.XLOOKUP($A2272,削除禁止_電灯料金!K:K,削除禁止_電灯料金!M:M,"-"),2)),"-")</f>
        <v>0</v>
      </c>
      <c r="AV2272" s="178">
        <f>IFERROR(IF(OR($G2272="公衆街路灯A",$G2272="定額電灯"),ROUND((((AR2272+AS2272)*AN2272))*12*_xlfn.XLOOKUP($A2272,削除禁止_電灯料金!K:K,削除禁止_電灯料金!N:N),0),ROUND((AT2272+AU2272)*AN2272*12*_xlfn.XLOOKUP($A2272,削除禁止_電灯料金!K:K,削除禁止_電灯料金!N:N),0)),0)</f>
        <v>0</v>
      </c>
      <c r="AW2272" s="145"/>
    </row>
    <row r="2273" spans="1:49" ht="88.5" customHeight="1">
      <c r="A2273" s="1">
        <v>53</v>
      </c>
      <c r="B2273" s="319" t="s">
        <v>2081</v>
      </c>
      <c r="C2273" s="42"/>
      <c r="D2273" s="146"/>
      <c r="E2273" s="147"/>
      <c r="F2273" s="148"/>
      <c r="G2273" s="148"/>
      <c r="H2273" s="149"/>
      <c r="I2273" s="150"/>
      <c r="J2273" s="151"/>
      <c r="K2273" s="213"/>
      <c r="L2273" s="214"/>
      <c r="M2273" s="154" t="s">
        <v>56</v>
      </c>
      <c r="N2273" s="119">
        <v>0</v>
      </c>
      <c r="O2273" s="120">
        <v>0</v>
      </c>
      <c r="P2273" s="155" t="s">
        <v>56</v>
      </c>
      <c r="Q2273" s="155">
        <v>0</v>
      </c>
      <c r="R2273" s="155">
        <v>0</v>
      </c>
      <c r="S2273" s="156">
        <v>0</v>
      </c>
      <c r="T2273" s="156">
        <v>0</v>
      </c>
      <c r="U2273" s="156">
        <v>0</v>
      </c>
      <c r="V2273" s="157">
        <v>0</v>
      </c>
      <c r="W2273" s="158">
        <v>0</v>
      </c>
      <c r="X2273" s="159"/>
      <c r="Y2273" s="160">
        <v>0</v>
      </c>
      <c r="Z2273" s="161">
        <v>0</v>
      </c>
      <c r="AA2273" s="155">
        <v>0</v>
      </c>
      <c r="AB2273" s="162" t="s">
        <v>56</v>
      </c>
      <c r="AC2273" s="163" t="s">
        <v>56</v>
      </c>
      <c r="AD2273" s="164" t="s">
        <v>56</v>
      </c>
      <c r="AE2273" s="163" t="s">
        <v>56</v>
      </c>
      <c r="AF2273" s="164" t="s">
        <v>56</v>
      </c>
      <c r="AG2273" s="165">
        <v>0</v>
      </c>
      <c r="AH2273" s="166" t="s">
        <v>56</v>
      </c>
      <c r="AI2273" s="167"/>
      <c r="AJ2273" s="168"/>
      <c r="AK2273" s="169"/>
      <c r="AL2273" s="170"/>
      <c r="AM2273" s="171"/>
      <c r="AN2273" s="172"/>
      <c r="AO2273" s="173">
        <f t="shared" si="561"/>
        <v>0</v>
      </c>
      <c r="AP2273" s="174" t="s">
        <v>82</v>
      </c>
      <c r="AQ2273" s="175" t="str" cm="1">
        <f t="array" ref="AQ2273">_xlfn.IFS(OR($G2273="公衆街路灯A",$G2273="定額電灯"),$G2273&amp;AP2273,COUNTIF(G2273,"*従量電灯*"),G2273,1,"-")</f>
        <v>-</v>
      </c>
      <c r="AR2273" s="176" t="str" cm="1">
        <f t="array" ref="AR2273">_xlfn.IFS($AN2273=0,"-",OR($AH2273="対象外",$AH2273="-"),"-",OR($G2273="公衆街路灯A",$G2273="定額電灯"),_xlfn.XLOOKUP($AQ2273,削除禁止_電灯料金!$B:$B,削除禁止_電灯料金!$E:$E,0),1,"-")</f>
        <v>-</v>
      </c>
      <c r="AS2273" s="177" t="str" cm="1">
        <f t="array" ref="AS2273">_xlfn.IFS($AR2273="-","-",OR($G2273="公衆街路灯A",$G2273="定額電灯"),_xlfn.XLOOKUP(AQ2273,削除禁止_電灯料金!$B:$B,削除禁止_電灯料金!$D:$D,0),1,"-")</f>
        <v>-</v>
      </c>
      <c r="AT2273" s="176" t="str">
        <f>IFERROR(IF(OR($G2273="公衆街路灯A",$G2273="定額電灯"),"-",ROUND((_xlfn.XLOOKUP($AQ2273,削除禁止_電灯料金!$B:$B,削除禁止_電灯料金!$E:$E)*AM2273/1000*$K2273*$L2273/12),2)),"-")</f>
        <v>-</v>
      </c>
      <c r="AU2273" s="177">
        <f>IFERROR(IF(OR($G2273="公衆街路灯A",$G2273="定額電灯"),"-",ROUND((AM2273/1000*$K2273*$L2273/12)*_xlfn.XLOOKUP($A2273,削除禁止_電灯料金!K:K,削除禁止_電灯料金!M:M,"-"),2)),"-")</f>
        <v>0</v>
      </c>
      <c r="AV2273" s="178">
        <f>IFERROR(IF(OR($G2273="公衆街路灯A",$G2273="定額電灯"),ROUND((((AR2273+AS2273)*AN2273))*12*_xlfn.XLOOKUP($A2273,削除禁止_電灯料金!K:K,削除禁止_電灯料金!N:N),0),ROUND((AT2273+AU2273)*AN2273*12*_xlfn.XLOOKUP($A2273,削除禁止_電灯料金!K:K,削除禁止_電灯料金!N:N),0)),0)</f>
        <v>0</v>
      </c>
      <c r="AW2273" s="145"/>
    </row>
    <row r="2274" spans="1:49" ht="30" customHeight="1">
      <c r="A2274" s="1">
        <v>53</v>
      </c>
      <c r="B2274" s="319" t="s">
        <v>2081</v>
      </c>
      <c r="C2274" s="42"/>
      <c r="D2274" s="146"/>
      <c r="E2274" s="147" t="s">
        <v>219</v>
      </c>
      <c r="F2274" s="148" t="s">
        <v>219</v>
      </c>
      <c r="G2274" s="148"/>
      <c r="H2274" s="149"/>
      <c r="I2274" s="150"/>
      <c r="J2274" s="151"/>
      <c r="K2274" s="213"/>
      <c r="L2274" s="214"/>
      <c r="M2274" s="179" t="s">
        <v>82</v>
      </c>
      <c r="N2274" s="119">
        <v>0</v>
      </c>
      <c r="O2274" s="120">
        <v>0</v>
      </c>
      <c r="P2274" s="155" t="s">
        <v>56</v>
      </c>
      <c r="Q2274" s="155">
        <v>0</v>
      </c>
      <c r="R2274" s="155">
        <v>0</v>
      </c>
      <c r="S2274" s="156">
        <v>0</v>
      </c>
      <c r="T2274" s="156">
        <v>0</v>
      </c>
      <c r="U2274" s="156">
        <v>0</v>
      </c>
      <c r="V2274" s="157">
        <v>0</v>
      </c>
      <c r="W2274" s="158">
        <v>0</v>
      </c>
      <c r="X2274" s="159"/>
      <c r="Y2274" s="160">
        <v>0</v>
      </c>
      <c r="Z2274" s="161">
        <v>0</v>
      </c>
      <c r="AA2274" s="155">
        <v>0</v>
      </c>
      <c r="AB2274" s="162" t="s">
        <v>56</v>
      </c>
      <c r="AC2274" s="163" t="s">
        <v>56</v>
      </c>
      <c r="AD2274" s="164" t="s">
        <v>56</v>
      </c>
      <c r="AE2274" s="163" t="s">
        <v>56</v>
      </c>
      <c r="AF2274" s="164" t="s">
        <v>56</v>
      </c>
      <c r="AG2274" s="165">
        <v>0</v>
      </c>
      <c r="AH2274" s="166" t="s">
        <v>56</v>
      </c>
      <c r="AI2274" s="167"/>
      <c r="AJ2274" s="168"/>
      <c r="AK2274" s="169"/>
      <c r="AL2274" s="170"/>
      <c r="AM2274" s="171"/>
      <c r="AN2274" s="172"/>
      <c r="AO2274" s="173">
        <f t="shared" si="561"/>
        <v>0</v>
      </c>
      <c r="AP2274" s="174" t="s">
        <v>82</v>
      </c>
      <c r="AQ2274" s="175" t="str" cm="1">
        <f t="array" ref="AQ2274">_xlfn.IFS(OR($G2274="公衆街路灯A",$G2274="定額電灯"),$G2274&amp;AP2274,COUNTIF(G2274,"*従量電灯*"),G2274,1,"-")</f>
        <v>-</v>
      </c>
      <c r="AR2274" s="176" t="str" cm="1">
        <f t="array" ref="AR2274">_xlfn.IFS($AN2274=0,"-",OR($AH2274="対象外",$AH2274="-"),"-",OR($G2274="公衆街路灯A",$G2274="定額電灯"),_xlfn.XLOOKUP($AQ2274,削除禁止_電灯料金!$B:$B,削除禁止_電灯料金!$E:$E,0),1,"-")</f>
        <v>-</v>
      </c>
      <c r="AS2274" s="177" t="str" cm="1">
        <f t="array" ref="AS2274">_xlfn.IFS($AR2274="-","-",OR($G2274="公衆街路灯A",$G2274="定額電灯"),_xlfn.XLOOKUP(AQ2274,削除禁止_電灯料金!$B:$B,削除禁止_電灯料金!$D:$D,0),1,"-")</f>
        <v>-</v>
      </c>
      <c r="AT2274" s="176" t="str">
        <f>IFERROR(IF(OR($G2274="公衆街路灯A",$G2274="定額電灯"),"-",ROUND((_xlfn.XLOOKUP($AQ2274,削除禁止_電灯料金!$B:$B,削除禁止_電灯料金!$E:$E)*AM2274/1000*$K2274*$L2274/12),2)),"-")</f>
        <v>-</v>
      </c>
      <c r="AU2274" s="177">
        <f>IFERROR(IF(OR($G2274="公衆街路灯A",$G2274="定額電灯"),"-",ROUND((AM2274/1000*$K2274*$L2274/12)*_xlfn.XLOOKUP($A2274,削除禁止_電灯料金!K:K,削除禁止_電灯料金!M:M,"-"),2)),"-")</f>
        <v>0</v>
      </c>
      <c r="AV2274" s="178">
        <f>IFERROR(IF(OR($G2274="公衆街路灯A",$G2274="定額電灯"),ROUND((((AR2274+AS2274)*AN2274))*12*_xlfn.XLOOKUP($A2274,削除禁止_電灯料金!K:K,削除禁止_電灯料金!N:N),0),ROUND((AT2274+AU2274)*AN2274*12*_xlfn.XLOOKUP($A2274,削除禁止_電灯料金!K:K,削除禁止_電灯料金!N:N),0)),0)</f>
        <v>0</v>
      </c>
      <c r="AW2274" s="145"/>
    </row>
    <row r="2275" spans="1:49" ht="30" customHeight="1" thickBot="1">
      <c r="A2275" s="1">
        <v>53</v>
      </c>
      <c r="B2275" s="319" t="s">
        <v>2081</v>
      </c>
      <c r="C2275" s="42"/>
      <c r="D2275" s="215"/>
      <c r="E2275" s="216" t="s">
        <v>219</v>
      </c>
      <c r="F2275" s="217" t="s">
        <v>219</v>
      </c>
      <c r="G2275" s="216"/>
      <c r="H2275" s="216"/>
      <c r="I2275" s="218"/>
      <c r="J2275" s="219"/>
      <c r="K2275" s="220"/>
      <c r="L2275" s="221"/>
      <c r="M2275" s="222" t="s">
        <v>82</v>
      </c>
      <c r="N2275" s="223">
        <v>0</v>
      </c>
      <c r="O2275" s="224">
        <v>0</v>
      </c>
      <c r="P2275" s="225" t="s">
        <v>56</v>
      </c>
      <c r="Q2275" s="225">
        <v>0</v>
      </c>
      <c r="R2275" s="225">
        <v>0</v>
      </c>
      <c r="S2275" s="226">
        <v>0</v>
      </c>
      <c r="T2275" s="226">
        <v>0</v>
      </c>
      <c r="U2275" s="226">
        <v>0</v>
      </c>
      <c r="V2275" s="227">
        <v>0</v>
      </c>
      <c r="W2275" s="228">
        <v>0</v>
      </c>
      <c r="X2275" s="229"/>
      <c r="Y2275" s="410">
        <v>0</v>
      </c>
      <c r="Z2275" s="230">
        <v>0</v>
      </c>
      <c r="AA2275" s="225">
        <v>0</v>
      </c>
      <c r="AB2275" s="231" t="s">
        <v>56</v>
      </c>
      <c r="AC2275" s="232" t="s">
        <v>56</v>
      </c>
      <c r="AD2275" s="411" t="s">
        <v>56</v>
      </c>
      <c r="AE2275" s="232" t="s">
        <v>56</v>
      </c>
      <c r="AF2275" s="411" t="s">
        <v>56</v>
      </c>
      <c r="AG2275" s="412">
        <v>0</v>
      </c>
      <c r="AH2275" s="413" t="s">
        <v>56</v>
      </c>
      <c r="AI2275" s="236"/>
      <c r="AJ2275" s="237"/>
      <c r="AK2275" s="238"/>
      <c r="AL2275" s="239"/>
      <c r="AM2275" s="240"/>
      <c r="AN2275" s="241"/>
      <c r="AO2275" s="242">
        <f t="shared" si="561"/>
        <v>0</v>
      </c>
      <c r="AP2275" s="243" t="s">
        <v>82</v>
      </c>
      <c r="AQ2275" s="414" t="str" cm="1">
        <f t="array" ref="AQ2275">_xlfn.IFS(OR($G2275="公衆街路灯A",$G2275="定額電灯"),$G2275&amp;AP2275,COUNTIF(G2275,"*従量電灯*"),G2275,1,"-")</f>
        <v>-</v>
      </c>
      <c r="AR2275" s="415" t="str" cm="1">
        <f t="array" ref="AR2275">_xlfn.IFS($AN2275=0,"-",OR($AH2275="対象外",$AH2275="-"),"-",OR($G2275="公衆街路灯A",$G2275="定額電灯"),_xlfn.XLOOKUP($AQ2275,削除禁止_電灯料金!$B:$B,削除禁止_電灯料金!$E:$E,0),1,"-")</f>
        <v>-</v>
      </c>
      <c r="AS2275" s="416" t="str" cm="1">
        <f t="array" ref="AS2275">_xlfn.IFS($AR2275="-","-",OR($G2275="公衆街路灯A",$G2275="定額電灯"),_xlfn.XLOOKUP(AQ2275,削除禁止_電灯料金!$B:$B,削除禁止_電灯料金!$D:$D,0),1,"-")</f>
        <v>-</v>
      </c>
      <c r="AT2275" s="415" t="str">
        <f>IFERROR(IF(OR($G2275="公衆街路灯A",$G2275="定額電灯"),"-",ROUND((_xlfn.XLOOKUP($AQ2275,削除禁止_電灯料金!$B:$B,削除禁止_電灯料金!$E:$E)*AM2275/1000*$K2275*$L2275/12),2)),"-")</f>
        <v>-</v>
      </c>
      <c r="AU2275" s="416">
        <f>IFERROR(IF(OR($G2275="公衆街路灯A",$G2275="定額電灯"),"-",ROUND((AM2275/1000*$K2275*$L2275/12)*_xlfn.XLOOKUP($A2275,削除禁止_電灯料金!K:K,削除禁止_電灯料金!M:M,"-"),2)),"-")</f>
        <v>0</v>
      </c>
      <c r="AV2275" s="247">
        <f>IFERROR(IF(OR($G2275="公衆街路灯A",$G2275="定額電灯"),ROUND((((AR2275+AS2275)*AN2275))*12*_xlfn.XLOOKUP($A2275,削除禁止_電灯料金!K:K,削除禁止_電灯料金!N:N),0),ROUND((AT2275+AU2275)*AN2275*12*_xlfn.XLOOKUP($A2275,削除禁止_電灯料金!K:K,削除禁止_電灯料金!N:N),0)),0)</f>
        <v>0</v>
      </c>
      <c r="AW2275" s="145"/>
    </row>
    <row r="2276" spans="1:49" ht="30" customHeight="1">
      <c r="A2276" s="1"/>
      <c r="B2276" s="41"/>
      <c r="C2276" s="248"/>
    </row>
    <row r="2277" spans="1:49" ht="30" customHeight="1">
      <c r="A2277" s="1">
        <v>54</v>
      </c>
      <c r="B2277" s="319" t="s">
        <v>2089</v>
      </c>
      <c r="C2277" s="42"/>
      <c r="D2277" s="4" t="s">
        <v>2090</v>
      </c>
      <c r="E2277" s="43"/>
      <c r="F2277" s="44"/>
      <c r="G2277" s="44"/>
      <c r="H2277" s="45"/>
      <c r="I2277" s="43"/>
      <c r="J2277" s="43"/>
      <c r="K2277" s="43"/>
      <c r="L2277" s="43"/>
      <c r="M2277" s="43"/>
      <c r="N2277" s="46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2"/>
      <c r="AE2277" s="42"/>
      <c r="AF2277" s="42"/>
      <c r="AG2277" s="42"/>
      <c r="AH2277" s="47"/>
      <c r="AI2277" s="48"/>
      <c r="AJ2277" s="48"/>
      <c r="AK2277" s="47"/>
      <c r="AL2277" s="49"/>
      <c r="AM2277" s="47"/>
      <c r="AN2277" s="47"/>
      <c r="AO2277" s="47"/>
      <c r="AP2277" s="47"/>
      <c r="AQ2277" s="49"/>
      <c r="AR2277" s="47"/>
      <c r="AS2277" s="47"/>
      <c r="AT2277" s="47"/>
      <c r="AU2277" s="47"/>
      <c r="AV2277" s="47"/>
      <c r="AW2277" s="47"/>
    </row>
    <row r="2278" spans="1:49" ht="30" customHeight="1">
      <c r="A2278" s="1">
        <v>54</v>
      </c>
      <c r="B2278" s="319" t="s">
        <v>2089</v>
      </c>
      <c r="C2278" s="42"/>
      <c r="D2278" s="43"/>
      <c r="E2278" s="43"/>
      <c r="F2278" s="44"/>
      <c r="G2278" s="44"/>
      <c r="H2278" s="45"/>
      <c r="I2278" s="43"/>
      <c r="J2278" s="43"/>
      <c r="K2278" s="43"/>
      <c r="L2278" s="43"/>
      <c r="M2278" s="43"/>
      <c r="N2278" s="46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2"/>
      <c r="AD2278" s="42"/>
      <c r="AE2278" s="42"/>
      <c r="AF2278" s="42"/>
      <c r="AG2278" s="42"/>
      <c r="AH2278" s="47"/>
      <c r="AI2278" s="50"/>
      <c r="AJ2278" s="48"/>
      <c r="AK2278" s="47"/>
      <c r="AL2278" s="49"/>
      <c r="AM2278" s="47"/>
      <c r="AN2278" s="47"/>
      <c r="AO2278" s="51"/>
      <c r="AP2278" s="47"/>
      <c r="AQ2278" s="49"/>
      <c r="AR2278" s="51"/>
      <c r="AS2278" s="51"/>
      <c r="AT2278" s="51"/>
      <c r="AU2278" s="51"/>
      <c r="AV2278" s="47"/>
      <c r="AW2278" s="47"/>
    </row>
    <row r="2279" spans="1:49" ht="30" customHeight="1">
      <c r="A2279" s="1">
        <v>54</v>
      </c>
      <c r="B2279" s="319" t="s">
        <v>2089</v>
      </c>
      <c r="C2279" s="42"/>
      <c r="D2279" s="52" t="s">
        <v>47</v>
      </c>
      <c r="E2279" s="52"/>
      <c r="F2279" s="53">
        <v>10</v>
      </c>
      <c r="G2279" s="44"/>
      <c r="H2279" s="45"/>
      <c r="I2279" s="54"/>
      <c r="J2279" s="54"/>
      <c r="K2279" s="55"/>
      <c r="L2279" s="46"/>
      <c r="M2279" s="46"/>
      <c r="N2279" s="56"/>
      <c r="O2279" s="56"/>
      <c r="P2279" s="56"/>
      <c r="Q2279" s="56"/>
      <c r="R2279" s="56"/>
      <c r="S2279" s="56"/>
      <c r="T2279" s="56"/>
      <c r="U2279" s="56"/>
      <c r="V2279" s="56"/>
      <c r="W2279" s="56"/>
      <c r="X2279" s="56"/>
      <c r="Y2279" s="56"/>
      <c r="Z2279" s="56"/>
      <c r="AA2279" s="56"/>
      <c r="AB2279" s="56"/>
      <c r="AC2279" s="56"/>
      <c r="AD2279" s="56"/>
      <c r="AE2279" s="56"/>
      <c r="AF2279" s="56"/>
      <c r="AG2279" s="56"/>
      <c r="AH2279" s="47"/>
      <c r="AI2279" s="50"/>
      <c r="AJ2279" s="48"/>
      <c r="AK2279" s="47"/>
      <c r="AL2279" s="49"/>
      <c r="AM2279" s="47"/>
      <c r="AN2279" s="47"/>
      <c r="AO2279" s="47"/>
      <c r="AP2279" s="47"/>
      <c r="AQ2279" s="49"/>
      <c r="AR2279" s="47"/>
      <c r="AS2279" s="47"/>
      <c r="AT2279" s="47"/>
      <c r="AU2279" s="47"/>
      <c r="AV2279" s="47"/>
      <c r="AW2279" s="47"/>
    </row>
    <row r="2280" spans="1:49" ht="30" customHeight="1" thickBot="1">
      <c r="A2280" s="1">
        <v>54</v>
      </c>
      <c r="B2280" s="319" t="s">
        <v>2089</v>
      </c>
      <c r="C2280" s="42"/>
      <c r="D2280" s="57" t="s">
        <v>48</v>
      </c>
      <c r="E2280" s="57"/>
      <c r="F2280" s="58">
        <v>10</v>
      </c>
      <c r="G2280" s="44"/>
      <c r="H2280" s="45"/>
      <c r="I2280" s="54"/>
      <c r="J2280" s="54"/>
      <c r="K2280" s="55"/>
      <c r="L2280" s="46"/>
      <c r="M2280" s="46"/>
      <c r="N2280" s="56"/>
      <c r="O2280" s="56"/>
      <c r="P2280" s="56"/>
      <c r="Q2280" s="56"/>
      <c r="R2280" s="56"/>
      <c r="S2280" s="56"/>
      <c r="T2280" s="56"/>
      <c r="U2280" s="56"/>
      <c r="V2280" s="56"/>
      <c r="W2280" s="56"/>
      <c r="X2280" s="56"/>
      <c r="Y2280" s="56"/>
      <c r="Z2280" s="56"/>
      <c r="AA2280" s="56"/>
      <c r="AB2280" s="56"/>
      <c r="AC2280" s="56"/>
      <c r="AD2280" s="56"/>
      <c r="AE2280" s="56"/>
      <c r="AF2280" s="56"/>
      <c r="AG2280" s="56"/>
      <c r="AH2280" s="47"/>
      <c r="AI2280" s="50"/>
      <c r="AJ2280" s="48"/>
      <c r="AK2280" s="47"/>
      <c r="AL2280" s="49"/>
      <c r="AM2280" s="47"/>
      <c r="AN2280" s="47"/>
      <c r="AO2280" s="47"/>
      <c r="AP2280" s="47"/>
      <c r="AQ2280" s="49"/>
      <c r="AR2280" s="47"/>
      <c r="AS2280" s="47"/>
      <c r="AT2280" s="47"/>
      <c r="AU2280" s="47"/>
      <c r="AV2280" s="47"/>
      <c r="AW2280" s="47"/>
    </row>
    <row r="2281" spans="1:49" ht="30" customHeight="1" thickBot="1">
      <c r="A2281" s="1">
        <v>54</v>
      </c>
      <c r="B2281" s="319" t="s">
        <v>2089</v>
      </c>
      <c r="C2281" s="42"/>
      <c r="D2281" s="59" t="s">
        <v>49</v>
      </c>
      <c r="E2281" s="59"/>
      <c r="F2281" s="60">
        <v>30</v>
      </c>
      <c r="G2281" s="44"/>
      <c r="H2281" s="45"/>
      <c r="I2281" s="61"/>
      <c r="J2281" s="61"/>
      <c r="K2281" s="42"/>
      <c r="L2281" s="42"/>
      <c r="M2281" s="42"/>
      <c r="N2281" s="56"/>
      <c r="O2281" s="56"/>
      <c r="P2281" s="56"/>
      <c r="Q2281" s="56"/>
      <c r="R2281" s="56"/>
      <c r="S2281" s="56"/>
      <c r="T2281" s="56"/>
      <c r="U2281" s="56"/>
      <c r="V2281" s="56"/>
      <c r="W2281" s="56"/>
      <c r="X2281" s="56"/>
      <c r="Y2281" s="56"/>
      <c r="Z2281" s="56"/>
      <c r="AA2281" s="56"/>
      <c r="AB2281" s="56"/>
      <c r="AC2281" s="62"/>
      <c r="AD2281" s="62"/>
      <c r="AE2281" s="63"/>
      <c r="AF2281" s="42"/>
      <c r="AG2281" s="56"/>
      <c r="AH2281" s="47"/>
      <c r="AI2281" s="64" t="s">
        <v>50</v>
      </c>
      <c r="AJ2281" s="48"/>
      <c r="AK2281" s="47"/>
      <c r="AL2281" s="49"/>
      <c r="AM2281" s="47"/>
      <c r="AN2281" s="47"/>
      <c r="AO2281" s="47"/>
      <c r="AP2281" s="47"/>
      <c r="AQ2281" s="49"/>
      <c r="AR2281" s="47"/>
      <c r="AS2281" s="47"/>
      <c r="AT2281" s="47"/>
      <c r="AU2281" s="47"/>
      <c r="AV2281" s="47"/>
      <c r="AW2281" s="65"/>
    </row>
    <row r="2282" spans="1:49" ht="30" customHeight="1" thickBot="1">
      <c r="A2282" s="1">
        <v>54</v>
      </c>
      <c r="B2282" s="319" t="s">
        <v>2089</v>
      </c>
      <c r="C2282" s="42"/>
      <c r="D2282" s="66" t="s">
        <v>51</v>
      </c>
      <c r="E2282" s="66"/>
      <c r="F2282" s="67">
        <v>0.41499999999999998</v>
      </c>
      <c r="G2282" s="44"/>
      <c r="H2282" s="45"/>
      <c r="I2282" s="68"/>
      <c r="J2282" s="68"/>
      <c r="K2282" s="42"/>
      <c r="L2282" s="42"/>
      <c r="M2282" s="42"/>
      <c r="N2282" s="56"/>
      <c r="O2282" s="56"/>
      <c r="P2282" s="56"/>
      <c r="Q2282" s="56"/>
      <c r="R2282" s="56"/>
      <c r="S2282" s="56"/>
      <c r="T2282" s="56"/>
      <c r="U2282" s="56"/>
      <c r="V2282" s="56"/>
      <c r="W2282" s="56"/>
      <c r="X2282" s="56"/>
      <c r="Y2282" s="56"/>
      <c r="Z2282" s="56"/>
      <c r="AA2282" s="56"/>
      <c r="AB2282" s="56"/>
      <c r="AC2282" s="62" t="s">
        <v>52</v>
      </c>
      <c r="AD2282" s="69"/>
      <c r="AE2282" s="70" t="s">
        <v>53</v>
      </c>
      <c r="AF2282" s="69"/>
      <c r="AG2282" s="56"/>
      <c r="AH2282" s="47"/>
      <c r="AI2282" s="48"/>
      <c r="AJ2282" s="48"/>
      <c r="AK2282" s="47"/>
      <c r="AL2282" s="49"/>
      <c r="AM2282" s="47"/>
      <c r="AN2282" s="47"/>
      <c r="AO2282" s="47"/>
      <c r="AP2282" s="47"/>
      <c r="AQ2282" s="49"/>
      <c r="AR2282" s="47" t="s">
        <v>52</v>
      </c>
      <c r="AS2282" s="47"/>
      <c r="AT2282" s="47" t="s">
        <v>53</v>
      </c>
      <c r="AU2282" s="47"/>
      <c r="AV2282" s="47"/>
      <c r="AW2282" s="65"/>
    </row>
    <row r="2283" spans="1:49" ht="30" customHeight="1" thickBot="1">
      <c r="A2283" s="1">
        <v>54</v>
      </c>
      <c r="B2283" s="319" t="s">
        <v>2089</v>
      </c>
      <c r="C2283" s="42"/>
      <c r="D2283" s="71" t="s">
        <v>54</v>
      </c>
      <c r="E2283" s="45"/>
      <c r="F2283" s="45"/>
      <c r="G2283" s="45"/>
      <c r="H2283" s="45"/>
      <c r="I2283" s="45"/>
      <c r="J2283" s="45"/>
      <c r="K2283" s="72"/>
      <c r="L2283" s="72"/>
      <c r="M2283" s="73" t="s">
        <v>55</v>
      </c>
      <c r="N2283" s="74"/>
      <c r="O2283" s="74"/>
      <c r="P2283" s="74"/>
      <c r="Q2283" s="74"/>
      <c r="R2283" s="74"/>
      <c r="S2283" s="74"/>
      <c r="T2283" s="74"/>
      <c r="U2283" s="74"/>
      <c r="V2283" s="74"/>
      <c r="W2283" s="74"/>
      <c r="X2283" s="74"/>
      <c r="Y2283" s="74"/>
      <c r="Z2283" s="74"/>
      <c r="AA2283" s="74"/>
      <c r="AB2283" s="74"/>
      <c r="AC2283" s="75" t="s">
        <v>1</v>
      </c>
      <c r="AD2283" s="76"/>
      <c r="AE2283" s="76" t="s">
        <v>2</v>
      </c>
      <c r="AF2283" s="76"/>
      <c r="AG2283" s="77" t="s">
        <v>56</v>
      </c>
      <c r="AH2283" s="78" t="s">
        <v>57</v>
      </c>
      <c r="AI2283" s="79"/>
      <c r="AJ2283" s="79"/>
      <c r="AK2283" s="80"/>
      <c r="AL2283" s="15"/>
      <c r="AM2283" s="80"/>
      <c r="AN2283" s="80"/>
      <c r="AO2283" s="80"/>
      <c r="AP2283" s="80"/>
      <c r="AQ2283" s="15"/>
      <c r="AR2283" s="78" t="s">
        <v>1</v>
      </c>
      <c r="AS2283" s="81"/>
      <c r="AT2283" s="78" t="s">
        <v>2</v>
      </c>
      <c r="AU2283" s="81"/>
      <c r="AV2283" s="82" t="s">
        <v>56</v>
      </c>
      <c r="AW2283" s="83"/>
    </row>
    <row r="2284" spans="1:49" ht="42" customHeight="1">
      <c r="A2284" s="1">
        <v>54</v>
      </c>
      <c r="B2284" s="319" t="s">
        <v>2089</v>
      </c>
      <c r="C2284" s="42"/>
      <c r="D2284" s="474" t="s">
        <v>4</v>
      </c>
      <c r="E2284" s="476" t="s">
        <v>5</v>
      </c>
      <c r="F2284" s="476" t="s">
        <v>6</v>
      </c>
      <c r="G2284" s="476" t="s">
        <v>58</v>
      </c>
      <c r="H2284" s="476" t="s">
        <v>7</v>
      </c>
      <c r="I2284" s="20" t="s">
        <v>8</v>
      </c>
      <c r="J2284" s="20"/>
      <c r="K2284" s="84" t="s">
        <v>9</v>
      </c>
      <c r="L2284" s="85" t="s">
        <v>59</v>
      </c>
      <c r="M2284" s="478" t="s">
        <v>60</v>
      </c>
      <c r="N2284" s="480" t="s">
        <v>61</v>
      </c>
      <c r="O2284" s="482" t="s">
        <v>62</v>
      </c>
      <c r="P2284" s="482" t="s">
        <v>10</v>
      </c>
      <c r="Q2284" s="484" t="s">
        <v>63</v>
      </c>
      <c r="R2284" s="482" t="s">
        <v>64</v>
      </c>
      <c r="S2284" s="482" t="s">
        <v>65</v>
      </c>
      <c r="T2284" s="482" t="s">
        <v>66</v>
      </c>
      <c r="U2284" s="482" t="s">
        <v>67</v>
      </c>
      <c r="V2284" s="484" t="s">
        <v>11</v>
      </c>
      <c r="W2284" s="251" t="s">
        <v>12</v>
      </c>
      <c r="X2284" s="86" t="s">
        <v>13</v>
      </c>
      <c r="Y2284" s="86" t="s">
        <v>14</v>
      </c>
      <c r="Z2284" s="252" t="s">
        <v>15</v>
      </c>
      <c r="AA2284" s="484" t="s">
        <v>16</v>
      </c>
      <c r="AB2284" s="482" t="s">
        <v>17</v>
      </c>
      <c r="AC2284" s="87" t="s">
        <v>18</v>
      </c>
      <c r="AD2284" s="88" t="s">
        <v>19</v>
      </c>
      <c r="AE2284" s="87" t="s">
        <v>30</v>
      </c>
      <c r="AF2284" s="88" t="s">
        <v>21</v>
      </c>
      <c r="AG2284" s="89" t="s">
        <v>22</v>
      </c>
      <c r="AH2284" s="468" t="s">
        <v>23</v>
      </c>
      <c r="AI2284" s="470" t="s">
        <v>24</v>
      </c>
      <c r="AJ2284" s="470" t="s">
        <v>25</v>
      </c>
      <c r="AK2284" s="470" t="s">
        <v>26</v>
      </c>
      <c r="AL2284" s="91" t="s">
        <v>68</v>
      </c>
      <c r="AM2284" s="90" t="s">
        <v>27</v>
      </c>
      <c r="AN2284" s="92" t="s">
        <v>28</v>
      </c>
      <c r="AO2284" s="93" t="s">
        <v>29</v>
      </c>
      <c r="AP2284" s="28" t="s">
        <v>16</v>
      </c>
      <c r="AQ2284" s="472" t="s">
        <v>17</v>
      </c>
      <c r="AR2284" s="94" t="s">
        <v>18</v>
      </c>
      <c r="AS2284" s="95" t="s">
        <v>19</v>
      </c>
      <c r="AT2284" s="94" t="s">
        <v>30</v>
      </c>
      <c r="AU2284" s="95" t="s">
        <v>21</v>
      </c>
      <c r="AV2284" s="96" t="s">
        <v>31</v>
      </c>
      <c r="AW2284" s="83"/>
    </row>
    <row r="2285" spans="1:49" ht="30" customHeight="1" thickBot="1">
      <c r="A2285" s="1">
        <v>54</v>
      </c>
      <c r="B2285" s="319" t="s">
        <v>2089</v>
      </c>
      <c r="C2285" s="42"/>
      <c r="D2285" s="475"/>
      <c r="E2285" s="477"/>
      <c r="F2285" s="477"/>
      <c r="G2285" s="477"/>
      <c r="H2285" s="477"/>
      <c r="I2285" s="97" t="s">
        <v>69</v>
      </c>
      <c r="J2285" s="97" t="s">
        <v>70</v>
      </c>
      <c r="K2285" s="98" t="s">
        <v>34</v>
      </c>
      <c r="L2285" s="99" t="s">
        <v>35</v>
      </c>
      <c r="M2285" s="479"/>
      <c r="N2285" s="481"/>
      <c r="O2285" s="483"/>
      <c r="P2285" s="483"/>
      <c r="Q2285" s="485"/>
      <c r="R2285" s="483"/>
      <c r="S2285" s="483"/>
      <c r="T2285" s="483"/>
      <c r="U2285" s="483"/>
      <c r="V2285" s="485"/>
      <c r="W2285" s="100" t="s">
        <v>36</v>
      </c>
      <c r="X2285" s="100" t="s">
        <v>37</v>
      </c>
      <c r="Y2285" s="100" t="s">
        <v>38</v>
      </c>
      <c r="Z2285" s="101" t="s">
        <v>39</v>
      </c>
      <c r="AA2285" s="485"/>
      <c r="AB2285" s="483"/>
      <c r="AC2285" s="102" t="s">
        <v>40</v>
      </c>
      <c r="AD2285" s="103" t="s">
        <v>40</v>
      </c>
      <c r="AE2285" s="102" t="s">
        <v>40</v>
      </c>
      <c r="AF2285" s="103" t="s">
        <v>40</v>
      </c>
      <c r="AG2285" s="104">
        <v>10</v>
      </c>
      <c r="AH2285" s="469"/>
      <c r="AI2285" s="471"/>
      <c r="AJ2285" s="471"/>
      <c r="AK2285" s="471"/>
      <c r="AL2285" s="36" t="s">
        <v>41</v>
      </c>
      <c r="AM2285" s="105" t="s">
        <v>42</v>
      </c>
      <c r="AN2285" s="106" t="s">
        <v>43</v>
      </c>
      <c r="AO2285" s="107" t="s">
        <v>39</v>
      </c>
      <c r="AP2285" s="37" t="s">
        <v>44</v>
      </c>
      <c r="AQ2285" s="473"/>
      <c r="AR2285" s="108" t="s">
        <v>40</v>
      </c>
      <c r="AS2285" s="109" t="s">
        <v>40</v>
      </c>
      <c r="AT2285" s="108" t="s">
        <v>40</v>
      </c>
      <c r="AU2285" s="109" t="s">
        <v>40</v>
      </c>
      <c r="AV2285" s="40">
        <v>10</v>
      </c>
      <c r="AW2285" s="83"/>
    </row>
    <row r="2286" spans="1:49" ht="30" customHeight="1">
      <c r="A2286" s="1">
        <v>54</v>
      </c>
      <c r="B2286" s="319" t="s">
        <v>2089</v>
      </c>
      <c r="C2286" s="42"/>
      <c r="D2286" s="110" t="s">
        <v>2091</v>
      </c>
      <c r="E2286" s="111" t="s">
        <v>71</v>
      </c>
      <c r="F2286" s="112" t="s">
        <v>2084</v>
      </c>
      <c r="G2286" s="112" t="s">
        <v>73</v>
      </c>
      <c r="H2286" s="113" t="s">
        <v>1556</v>
      </c>
      <c r="I2286" s="114"/>
      <c r="J2286" s="115"/>
      <c r="K2286" s="349">
        <v>13</v>
      </c>
      <c r="L2286" s="350">
        <v>365</v>
      </c>
      <c r="M2286" s="118" t="s">
        <v>2055</v>
      </c>
      <c r="N2286" s="119" t="s">
        <v>331</v>
      </c>
      <c r="O2286" s="120">
        <v>1</v>
      </c>
      <c r="P2286" s="121" t="s">
        <v>135</v>
      </c>
      <c r="Q2286" s="121">
        <v>0</v>
      </c>
      <c r="R2286" s="121">
        <v>0</v>
      </c>
      <c r="S2286" s="122">
        <v>0</v>
      </c>
      <c r="T2286" s="122">
        <v>0</v>
      </c>
      <c r="U2286" s="122">
        <v>0</v>
      </c>
      <c r="V2286" s="123">
        <v>0</v>
      </c>
      <c r="W2286" s="124">
        <v>28</v>
      </c>
      <c r="X2286" s="125">
        <v>1</v>
      </c>
      <c r="Y2286" s="126">
        <v>1</v>
      </c>
      <c r="Z2286" s="127">
        <v>11.071666666666665</v>
      </c>
      <c r="AA2286" s="121">
        <v>0</v>
      </c>
      <c r="AB2286" s="128" t="s">
        <v>1679</v>
      </c>
      <c r="AC2286" s="129" t="s">
        <v>56</v>
      </c>
      <c r="AD2286" s="130" t="s">
        <v>56</v>
      </c>
      <c r="AE2286" s="129">
        <v>0</v>
      </c>
      <c r="AF2286" s="130">
        <v>0</v>
      </c>
      <c r="AG2286" s="131">
        <v>41186</v>
      </c>
      <c r="AH2286" s="132" t="s">
        <v>81</v>
      </c>
      <c r="AI2286" s="133"/>
      <c r="AJ2286" s="134"/>
      <c r="AK2286" s="135"/>
      <c r="AL2286" s="136"/>
      <c r="AM2286" s="137"/>
      <c r="AN2286" s="138"/>
      <c r="AO2286" s="139">
        <f t="shared" ref="AO2286:AO2299" si="562">IFERROR((AM2286/1000)*K2286*L2286*AN2286/12,0)</f>
        <v>0</v>
      </c>
      <c r="AP2286" s="140" t="s">
        <v>82</v>
      </c>
      <c r="AQ2286" s="141" t="str" cm="1">
        <f t="array" ref="AQ2286">_xlfn.IFS(OR($G2286="公衆街路灯A",$G2286="定額電灯"),$G2286&amp;AP2286,COUNTIF(G2286,"*従量電灯*"),G2286,1,"-")</f>
        <v>従量電灯</v>
      </c>
      <c r="AR2286" s="142" t="str" cm="1">
        <f t="array" ref="AR2286">_xlfn.IFS($AN2286=0,"-",OR($AH2286="対象外",$AH2286="-"),"-",OR($G2286="公衆街路灯A",$G2286="定額電灯"),_xlfn.XLOOKUP($AQ2286,削除禁止_電灯料金!$B:$B,削除禁止_電灯料金!$E:$E,0),1,"-")</f>
        <v>-</v>
      </c>
      <c r="AS2286" s="143" t="str" cm="1">
        <f t="array" ref="AS2286">_xlfn.IFS($AR2286="-","-",OR($G2286="公衆街路灯A",$G2286="定額電灯"),_xlfn.XLOOKUP(AQ2286,削除禁止_電灯料金!$B:$B,削除禁止_電灯料金!$D:$D,0),1,"-")</f>
        <v>-</v>
      </c>
      <c r="AT2286" s="142">
        <f>IFERROR(IF(OR($G2286="公衆街路灯A",$G2286="定額電灯"),"-",ROUND((_xlfn.XLOOKUP($AQ2286,削除禁止_電灯料金!$B:$B,削除禁止_電灯料金!$E:$E)*AM2286/1000*$K2286*$L2286/12),2)),"-")</f>
        <v>0</v>
      </c>
      <c r="AU2286" s="143">
        <f>IFERROR(IF(OR($G2286="公衆街路灯A",$G2286="定額電灯"),"-",ROUND((AM2286/1000*$K2286*$L2286/12)*_xlfn.XLOOKUP($A2286,削除禁止_電灯料金!K:K,削除禁止_電灯料金!M:M,"-"),2)),"-")</f>
        <v>0</v>
      </c>
      <c r="AV2286" s="144">
        <f>IFERROR(IF(OR($G2286="公衆街路灯A",$G2286="定額電灯"),ROUND((((AR2286+AS2286)*AN2286))*12*_xlfn.XLOOKUP($A2286,削除禁止_電灯料金!K:K,削除禁止_電灯料金!N:N),0),ROUND((AT2286+AU2286)*AN2286*12*_xlfn.XLOOKUP($A2286,削除禁止_電灯料金!K:K,削除禁止_電灯料金!N:N),0)),0)</f>
        <v>0</v>
      </c>
      <c r="AW2286" s="145"/>
    </row>
    <row r="2287" spans="1:49" ht="30" customHeight="1">
      <c r="A2287" s="1">
        <v>54</v>
      </c>
      <c r="B2287" s="319" t="s">
        <v>2089</v>
      </c>
      <c r="C2287" s="42"/>
      <c r="D2287" s="146" t="s">
        <v>2091</v>
      </c>
      <c r="E2287" s="147" t="s">
        <v>71</v>
      </c>
      <c r="F2287" s="148" t="s">
        <v>2085</v>
      </c>
      <c r="G2287" s="148" t="s">
        <v>73</v>
      </c>
      <c r="H2287" s="149" t="s">
        <v>1556</v>
      </c>
      <c r="I2287" s="150"/>
      <c r="J2287" s="151"/>
      <c r="K2287" s="213">
        <v>13</v>
      </c>
      <c r="L2287" s="214">
        <v>365</v>
      </c>
      <c r="M2287" s="154" t="s">
        <v>2055</v>
      </c>
      <c r="N2287" s="119" t="s">
        <v>331</v>
      </c>
      <c r="O2287" s="120">
        <v>1</v>
      </c>
      <c r="P2287" s="155" t="s">
        <v>135</v>
      </c>
      <c r="Q2287" s="155">
        <v>0</v>
      </c>
      <c r="R2287" s="155">
        <v>0</v>
      </c>
      <c r="S2287" s="156">
        <v>0</v>
      </c>
      <c r="T2287" s="156">
        <v>0</v>
      </c>
      <c r="U2287" s="156">
        <v>0</v>
      </c>
      <c r="V2287" s="157">
        <v>0</v>
      </c>
      <c r="W2287" s="158">
        <v>28</v>
      </c>
      <c r="X2287" s="159">
        <v>1</v>
      </c>
      <c r="Y2287" s="160">
        <v>1</v>
      </c>
      <c r="Z2287" s="161">
        <v>11.071666666666665</v>
      </c>
      <c r="AA2287" s="155">
        <v>0</v>
      </c>
      <c r="AB2287" s="162" t="s">
        <v>1679</v>
      </c>
      <c r="AC2287" s="163" t="s">
        <v>56</v>
      </c>
      <c r="AD2287" s="164" t="s">
        <v>56</v>
      </c>
      <c r="AE2287" s="163">
        <v>0</v>
      </c>
      <c r="AF2287" s="164">
        <v>0</v>
      </c>
      <c r="AG2287" s="165">
        <v>41186</v>
      </c>
      <c r="AH2287" s="166" t="s">
        <v>81</v>
      </c>
      <c r="AI2287" s="167"/>
      <c r="AJ2287" s="168"/>
      <c r="AK2287" s="169"/>
      <c r="AL2287" s="170"/>
      <c r="AM2287" s="171"/>
      <c r="AN2287" s="172"/>
      <c r="AO2287" s="173">
        <f t="shared" si="562"/>
        <v>0</v>
      </c>
      <c r="AP2287" s="174" t="s">
        <v>82</v>
      </c>
      <c r="AQ2287" s="175" t="str" cm="1">
        <f t="array" ref="AQ2287">_xlfn.IFS(OR($G2287="公衆街路灯A",$G2287="定額電灯"),$G2287&amp;AP2287,COUNTIF(G2287,"*従量電灯*"),G2287,1,"-")</f>
        <v>従量電灯</v>
      </c>
      <c r="AR2287" s="176" t="str" cm="1">
        <f t="array" ref="AR2287">_xlfn.IFS($AN2287=0,"-",OR($AH2287="対象外",$AH2287="-"),"-",OR($G2287="公衆街路灯A",$G2287="定額電灯"),_xlfn.XLOOKUP($AQ2287,削除禁止_電灯料金!$B:$B,削除禁止_電灯料金!$E:$E,0),1,"-")</f>
        <v>-</v>
      </c>
      <c r="AS2287" s="177" t="str" cm="1">
        <f t="array" ref="AS2287">_xlfn.IFS($AR2287="-","-",OR($G2287="公衆街路灯A",$G2287="定額電灯"),_xlfn.XLOOKUP(AQ2287,削除禁止_電灯料金!$B:$B,削除禁止_電灯料金!$D:$D,0),1,"-")</f>
        <v>-</v>
      </c>
      <c r="AT2287" s="176">
        <f>IFERROR(IF(OR($G2287="公衆街路灯A",$G2287="定額電灯"),"-",ROUND((_xlfn.XLOOKUP($AQ2287,削除禁止_電灯料金!$B:$B,削除禁止_電灯料金!$E:$E)*AM2287/1000*$K2287*$L2287/12),2)),"-")</f>
        <v>0</v>
      </c>
      <c r="AU2287" s="177">
        <f>IFERROR(IF(OR($G2287="公衆街路灯A",$G2287="定額電灯"),"-",ROUND((AM2287/1000*$K2287*$L2287/12)*_xlfn.XLOOKUP($A2287,削除禁止_電灯料金!K:K,削除禁止_電灯料金!M:M,"-"),2)),"-")</f>
        <v>0</v>
      </c>
      <c r="AV2287" s="178">
        <f>IFERROR(IF(OR($G2287="公衆街路灯A",$G2287="定額電灯"),ROUND((((AR2287+AS2287)*AN2287))*12*_xlfn.XLOOKUP($A2287,削除禁止_電灯料金!K:K,削除禁止_電灯料金!N:N),0),ROUND((AT2287+AU2287)*AN2287*12*_xlfn.XLOOKUP($A2287,削除禁止_電灯料金!K:K,削除禁止_電灯料金!N:N),0)),0)</f>
        <v>0</v>
      </c>
      <c r="AW2287" s="145"/>
    </row>
    <row r="2288" spans="1:49" ht="30" customHeight="1">
      <c r="A2288" s="1">
        <v>54</v>
      </c>
      <c r="B2288" s="319" t="s">
        <v>2089</v>
      </c>
      <c r="C2288" s="42"/>
      <c r="D2288" s="146" t="s">
        <v>2091</v>
      </c>
      <c r="E2288" s="147" t="s">
        <v>71</v>
      </c>
      <c r="F2288" s="148" t="s">
        <v>2023</v>
      </c>
      <c r="G2288" s="148" t="s">
        <v>73</v>
      </c>
      <c r="H2288" s="149" t="s">
        <v>1556</v>
      </c>
      <c r="I2288" s="150"/>
      <c r="J2288" s="151"/>
      <c r="K2288" s="213">
        <v>13</v>
      </c>
      <c r="L2288" s="214">
        <v>365</v>
      </c>
      <c r="M2288" s="154" t="s">
        <v>2087</v>
      </c>
      <c r="N2288" s="119" t="s">
        <v>120</v>
      </c>
      <c r="O2288" s="120">
        <v>1</v>
      </c>
      <c r="P2288" s="155" t="s">
        <v>173</v>
      </c>
      <c r="Q2288" s="155">
        <v>0</v>
      </c>
      <c r="R2288" s="155">
        <v>0</v>
      </c>
      <c r="S2288" s="156" t="s">
        <v>332</v>
      </c>
      <c r="T2288" s="156">
        <v>0</v>
      </c>
      <c r="U2288" s="156" t="s">
        <v>1465</v>
      </c>
      <c r="V2288" s="157">
        <v>0</v>
      </c>
      <c r="W2288" s="158">
        <v>22</v>
      </c>
      <c r="X2288" s="159">
        <v>1</v>
      </c>
      <c r="Y2288" s="160">
        <v>1</v>
      </c>
      <c r="Z2288" s="161">
        <v>8.6991666666666649</v>
      </c>
      <c r="AA2288" s="155">
        <v>0</v>
      </c>
      <c r="AB2288" s="162" t="s">
        <v>1679</v>
      </c>
      <c r="AC2288" s="163" t="s">
        <v>56</v>
      </c>
      <c r="AD2288" s="164" t="s">
        <v>56</v>
      </c>
      <c r="AE2288" s="163">
        <v>0</v>
      </c>
      <c r="AF2288" s="164">
        <v>0</v>
      </c>
      <c r="AG2288" s="165">
        <v>32360</v>
      </c>
      <c r="AH2288" s="166" t="s">
        <v>81</v>
      </c>
      <c r="AI2288" s="167"/>
      <c r="AJ2288" s="168"/>
      <c r="AK2288" s="169"/>
      <c r="AL2288" s="170"/>
      <c r="AM2288" s="171"/>
      <c r="AN2288" s="172"/>
      <c r="AO2288" s="173">
        <f t="shared" si="562"/>
        <v>0</v>
      </c>
      <c r="AP2288" s="174" t="s">
        <v>82</v>
      </c>
      <c r="AQ2288" s="175" t="str" cm="1">
        <f t="array" ref="AQ2288">_xlfn.IFS(OR($G2288="公衆街路灯A",$G2288="定額電灯"),$G2288&amp;AP2288,COUNTIF(G2288,"*従量電灯*"),G2288,1,"-")</f>
        <v>従量電灯</v>
      </c>
      <c r="AR2288" s="176" t="str" cm="1">
        <f t="array" ref="AR2288">_xlfn.IFS($AN2288=0,"-",OR($AH2288="対象外",$AH2288="-"),"-",OR($G2288="公衆街路灯A",$G2288="定額電灯"),_xlfn.XLOOKUP($AQ2288,削除禁止_電灯料金!$B:$B,削除禁止_電灯料金!$E:$E,0),1,"-")</f>
        <v>-</v>
      </c>
      <c r="AS2288" s="177" t="str" cm="1">
        <f t="array" ref="AS2288">_xlfn.IFS($AR2288="-","-",OR($G2288="公衆街路灯A",$G2288="定額電灯"),_xlfn.XLOOKUP(AQ2288,削除禁止_電灯料金!$B:$B,削除禁止_電灯料金!$D:$D,0),1,"-")</f>
        <v>-</v>
      </c>
      <c r="AT2288" s="176">
        <f>IFERROR(IF(OR($G2288="公衆街路灯A",$G2288="定額電灯"),"-",ROUND((_xlfn.XLOOKUP($AQ2288,削除禁止_電灯料金!$B:$B,削除禁止_電灯料金!$E:$E)*AM2288/1000*$K2288*$L2288/12),2)),"-")</f>
        <v>0</v>
      </c>
      <c r="AU2288" s="177">
        <f>IFERROR(IF(OR($G2288="公衆街路灯A",$G2288="定額電灯"),"-",ROUND((AM2288/1000*$K2288*$L2288/12)*_xlfn.XLOOKUP($A2288,削除禁止_電灯料金!K:K,削除禁止_電灯料金!M:M,"-"),2)),"-")</f>
        <v>0</v>
      </c>
      <c r="AV2288" s="178">
        <f>IFERROR(IF(OR($G2288="公衆街路灯A",$G2288="定額電灯"),ROUND((((AR2288+AS2288)*AN2288))*12*_xlfn.XLOOKUP($A2288,削除禁止_電灯料金!K:K,削除禁止_電灯料金!N:N),0),ROUND((AT2288+AU2288)*AN2288*12*_xlfn.XLOOKUP($A2288,削除禁止_電灯料金!K:K,削除禁止_電灯料金!N:N),0)),0)</f>
        <v>0</v>
      </c>
      <c r="AW2288" s="145"/>
    </row>
    <row r="2289" spans="1:49" ht="30" customHeight="1">
      <c r="A2289" s="1">
        <v>54</v>
      </c>
      <c r="B2289" s="319" t="s">
        <v>2089</v>
      </c>
      <c r="C2289" s="42"/>
      <c r="D2289" s="146" t="s">
        <v>2091</v>
      </c>
      <c r="E2289" s="147" t="s">
        <v>71</v>
      </c>
      <c r="F2289" s="148" t="s">
        <v>2025</v>
      </c>
      <c r="G2289" s="148" t="s">
        <v>73</v>
      </c>
      <c r="H2289" s="149" t="s">
        <v>1556</v>
      </c>
      <c r="I2289" s="150"/>
      <c r="J2289" s="151"/>
      <c r="K2289" s="213">
        <v>13</v>
      </c>
      <c r="L2289" s="214">
        <v>365</v>
      </c>
      <c r="M2289" s="154" t="s">
        <v>2087</v>
      </c>
      <c r="N2289" s="119" t="s">
        <v>120</v>
      </c>
      <c r="O2289" s="120">
        <v>1</v>
      </c>
      <c r="P2289" s="155" t="s">
        <v>173</v>
      </c>
      <c r="Q2289" s="155">
        <v>0</v>
      </c>
      <c r="R2289" s="155">
        <v>0</v>
      </c>
      <c r="S2289" s="156" t="s">
        <v>332</v>
      </c>
      <c r="T2289" s="156">
        <v>0</v>
      </c>
      <c r="U2289" s="156" t="s">
        <v>1465</v>
      </c>
      <c r="V2289" s="157">
        <v>0</v>
      </c>
      <c r="W2289" s="158">
        <v>22</v>
      </c>
      <c r="X2289" s="159">
        <v>1</v>
      </c>
      <c r="Y2289" s="160">
        <v>1</v>
      </c>
      <c r="Z2289" s="161">
        <v>8.6991666666666649</v>
      </c>
      <c r="AA2289" s="155">
        <v>0</v>
      </c>
      <c r="AB2289" s="162" t="s">
        <v>1679</v>
      </c>
      <c r="AC2289" s="163" t="s">
        <v>56</v>
      </c>
      <c r="AD2289" s="164" t="s">
        <v>56</v>
      </c>
      <c r="AE2289" s="163">
        <v>0</v>
      </c>
      <c r="AF2289" s="164">
        <v>0</v>
      </c>
      <c r="AG2289" s="165">
        <v>32360</v>
      </c>
      <c r="AH2289" s="166" t="s">
        <v>81</v>
      </c>
      <c r="AI2289" s="167"/>
      <c r="AJ2289" s="168"/>
      <c r="AK2289" s="169"/>
      <c r="AL2289" s="170"/>
      <c r="AM2289" s="171"/>
      <c r="AN2289" s="172"/>
      <c r="AO2289" s="173">
        <f t="shared" si="562"/>
        <v>0</v>
      </c>
      <c r="AP2289" s="174" t="s">
        <v>82</v>
      </c>
      <c r="AQ2289" s="175" t="str" cm="1">
        <f t="array" ref="AQ2289">_xlfn.IFS(OR($G2289="公衆街路灯A",$G2289="定額電灯"),$G2289&amp;AP2289,COUNTIF(G2289,"*従量電灯*"),G2289,1,"-")</f>
        <v>従量電灯</v>
      </c>
      <c r="AR2289" s="176" t="str" cm="1">
        <f t="array" ref="AR2289">_xlfn.IFS($AN2289=0,"-",OR($AH2289="対象外",$AH2289="-"),"-",OR($G2289="公衆街路灯A",$G2289="定額電灯"),_xlfn.XLOOKUP($AQ2289,削除禁止_電灯料金!$B:$B,削除禁止_電灯料金!$E:$E,0),1,"-")</f>
        <v>-</v>
      </c>
      <c r="AS2289" s="177" t="str" cm="1">
        <f t="array" ref="AS2289">_xlfn.IFS($AR2289="-","-",OR($G2289="公衆街路灯A",$G2289="定額電灯"),_xlfn.XLOOKUP(AQ2289,削除禁止_電灯料金!$B:$B,削除禁止_電灯料金!$D:$D,0),1,"-")</f>
        <v>-</v>
      </c>
      <c r="AT2289" s="176">
        <f>IFERROR(IF(OR($G2289="公衆街路灯A",$G2289="定額電灯"),"-",ROUND((_xlfn.XLOOKUP($AQ2289,削除禁止_電灯料金!$B:$B,削除禁止_電灯料金!$E:$E)*AM2289/1000*$K2289*$L2289/12),2)),"-")</f>
        <v>0</v>
      </c>
      <c r="AU2289" s="177">
        <f>IFERROR(IF(OR($G2289="公衆街路灯A",$G2289="定額電灯"),"-",ROUND((AM2289/1000*$K2289*$L2289/12)*_xlfn.XLOOKUP($A2289,削除禁止_電灯料金!K:K,削除禁止_電灯料金!M:M,"-"),2)),"-")</f>
        <v>0</v>
      </c>
      <c r="AV2289" s="178">
        <f>IFERROR(IF(OR($G2289="公衆街路灯A",$G2289="定額電灯"),ROUND((((AR2289+AS2289)*AN2289))*12*_xlfn.XLOOKUP($A2289,削除禁止_電灯料金!K:K,削除禁止_電灯料金!N:N),0),ROUND((AT2289+AU2289)*AN2289*12*_xlfn.XLOOKUP($A2289,削除禁止_電灯料金!K:K,削除禁止_電灯料金!N:N),0)),0)</f>
        <v>0</v>
      </c>
      <c r="AW2289" s="145"/>
    </row>
    <row r="2290" spans="1:49" ht="30" customHeight="1">
      <c r="A2290" s="1">
        <v>54</v>
      </c>
      <c r="B2290" s="319" t="s">
        <v>2089</v>
      </c>
      <c r="C2290" s="42"/>
      <c r="D2290" s="146" t="s">
        <v>2091</v>
      </c>
      <c r="E2290" s="147" t="s">
        <v>873</v>
      </c>
      <c r="F2290" s="148" t="s">
        <v>2028</v>
      </c>
      <c r="G2290" s="148" t="s">
        <v>73</v>
      </c>
      <c r="H2290" s="149"/>
      <c r="I2290" s="150"/>
      <c r="J2290" s="151"/>
      <c r="K2290" s="213">
        <v>13</v>
      </c>
      <c r="L2290" s="214">
        <v>365</v>
      </c>
      <c r="M2290" s="154" t="s">
        <v>2057</v>
      </c>
      <c r="N2290" s="119" t="s">
        <v>134</v>
      </c>
      <c r="O2290" s="120">
        <v>1</v>
      </c>
      <c r="P2290" s="155" t="s">
        <v>135</v>
      </c>
      <c r="Q2290" s="155">
        <v>0</v>
      </c>
      <c r="R2290" s="155">
        <v>0</v>
      </c>
      <c r="S2290" s="156">
        <v>0</v>
      </c>
      <c r="T2290" s="156">
        <v>0</v>
      </c>
      <c r="U2290" s="156">
        <v>0</v>
      </c>
      <c r="V2290" s="157" t="s">
        <v>1362</v>
      </c>
      <c r="W2290" s="158">
        <v>28</v>
      </c>
      <c r="X2290" s="159">
        <v>3</v>
      </c>
      <c r="Y2290" s="160">
        <v>3</v>
      </c>
      <c r="Z2290" s="161">
        <v>33.214999999999996</v>
      </c>
      <c r="AA2290" s="155">
        <v>0</v>
      </c>
      <c r="AB2290" s="162" t="s">
        <v>1679</v>
      </c>
      <c r="AC2290" s="163" t="s">
        <v>56</v>
      </c>
      <c r="AD2290" s="164" t="s">
        <v>56</v>
      </c>
      <c r="AE2290" s="163">
        <v>0</v>
      </c>
      <c r="AF2290" s="164">
        <v>0</v>
      </c>
      <c r="AG2290" s="165">
        <v>123559</v>
      </c>
      <c r="AH2290" s="166" t="s">
        <v>81</v>
      </c>
      <c r="AI2290" s="167"/>
      <c r="AJ2290" s="168"/>
      <c r="AK2290" s="169"/>
      <c r="AL2290" s="170"/>
      <c r="AM2290" s="171"/>
      <c r="AN2290" s="172"/>
      <c r="AO2290" s="173">
        <f t="shared" si="562"/>
        <v>0</v>
      </c>
      <c r="AP2290" s="174" t="s">
        <v>82</v>
      </c>
      <c r="AQ2290" s="175" t="str" cm="1">
        <f t="array" ref="AQ2290">_xlfn.IFS(OR($G2290="公衆街路灯A",$G2290="定額電灯"),$G2290&amp;AP2290,COUNTIF(G2290,"*従量電灯*"),G2290,1,"-")</f>
        <v>従量電灯</v>
      </c>
      <c r="AR2290" s="176" t="str" cm="1">
        <f t="array" ref="AR2290">_xlfn.IFS($AN2290=0,"-",OR($AH2290="対象外",$AH2290="-"),"-",OR($G2290="公衆街路灯A",$G2290="定額電灯"),_xlfn.XLOOKUP($AQ2290,削除禁止_電灯料金!$B:$B,削除禁止_電灯料金!$E:$E,0),1,"-")</f>
        <v>-</v>
      </c>
      <c r="AS2290" s="177" t="str" cm="1">
        <f t="array" ref="AS2290">_xlfn.IFS($AR2290="-","-",OR($G2290="公衆街路灯A",$G2290="定額電灯"),_xlfn.XLOOKUP(AQ2290,削除禁止_電灯料金!$B:$B,削除禁止_電灯料金!$D:$D,0),1,"-")</f>
        <v>-</v>
      </c>
      <c r="AT2290" s="176">
        <f>IFERROR(IF(OR($G2290="公衆街路灯A",$G2290="定額電灯"),"-",ROUND((_xlfn.XLOOKUP($AQ2290,削除禁止_電灯料金!$B:$B,削除禁止_電灯料金!$E:$E)*AM2290/1000*$K2290*$L2290/12),2)),"-")</f>
        <v>0</v>
      </c>
      <c r="AU2290" s="177">
        <f>IFERROR(IF(OR($G2290="公衆街路灯A",$G2290="定額電灯"),"-",ROUND((AM2290/1000*$K2290*$L2290/12)*_xlfn.XLOOKUP($A2290,削除禁止_電灯料金!K:K,削除禁止_電灯料金!M:M,"-"),2)),"-")</f>
        <v>0</v>
      </c>
      <c r="AV2290" s="178">
        <f>IFERROR(IF(OR($G2290="公衆街路灯A",$G2290="定額電灯"),ROUND((((AR2290+AS2290)*AN2290))*12*_xlfn.XLOOKUP($A2290,削除禁止_電灯料金!K:K,削除禁止_電灯料金!N:N),0),ROUND((AT2290+AU2290)*AN2290*12*_xlfn.XLOOKUP($A2290,削除禁止_電灯料金!K:K,削除禁止_電灯料金!N:N),0)),0)</f>
        <v>0</v>
      </c>
      <c r="AW2290" s="145"/>
    </row>
    <row r="2291" spans="1:49" ht="30" customHeight="1">
      <c r="A2291" s="1">
        <v>54</v>
      </c>
      <c r="B2291" s="319" t="s">
        <v>2089</v>
      </c>
      <c r="C2291" s="42"/>
      <c r="D2291" s="146" t="s">
        <v>2091</v>
      </c>
      <c r="E2291" s="147" t="s">
        <v>873</v>
      </c>
      <c r="F2291" s="148" t="s">
        <v>2028</v>
      </c>
      <c r="G2291" s="148" t="s">
        <v>73</v>
      </c>
      <c r="H2291" s="149"/>
      <c r="I2291" s="150"/>
      <c r="J2291" s="151"/>
      <c r="K2291" s="213">
        <v>13</v>
      </c>
      <c r="L2291" s="214">
        <v>365</v>
      </c>
      <c r="M2291" s="154" t="s">
        <v>2055</v>
      </c>
      <c r="N2291" s="119" t="s">
        <v>331</v>
      </c>
      <c r="O2291" s="120">
        <v>1</v>
      </c>
      <c r="P2291" s="155" t="s">
        <v>135</v>
      </c>
      <c r="Q2291" s="155">
        <v>0</v>
      </c>
      <c r="R2291" s="155">
        <v>0</v>
      </c>
      <c r="S2291" s="156">
        <v>0</v>
      </c>
      <c r="T2291" s="156">
        <v>0</v>
      </c>
      <c r="U2291" s="156">
        <v>0</v>
      </c>
      <c r="V2291" s="157">
        <v>0</v>
      </c>
      <c r="W2291" s="158">
        <v>28</v>
      </c>
      <c r="X2291" s="159">
        <v>2</v>
      </c>
      <c r="Y2291" s="160">
        <v>2</v>
      </c>
      <c r="Z2291" s="161">
        <v>22.143333333333331</v>
      </c>
      <c r="AA2291" s="155">
        <v>0</v>
      </c>
      <c r="AB2291" s="162" t="s">
        <v>1679</v>
      </c>
      <c r="AC2291" s="163" t="s">
        <v>56</v>
      </c>
      <c r="AD2291" s="164" t="s">
        <v>56</v>
      </c>
      <c r="AE2291" s="163">
        <v>0</v>
      </c>
      <c r="AF2291" s="164">
        <v>0</v>
      </c>
      <c r="AG2291" s="165">
        <v>82373</v>
      </c>
      <c r="AH2291" s="166" t="s">
        <v>81</v>
      </c>
      <c r="AI2291" s="167"/>
      <c r="AJ2291" s="168"/>
      <c r="AK2291" s="169"/>
      <c r="AL2291" s="170"/>
      <c r="AM2291" s="171"/>
      <c r="AN2291" s="172"/>
      <c r="AO2291" s="173">
        <f t="shared" si="562"/>
        <v>0</v>
      </c>
      <c r="AP2291" s="174" t="s">
        <v>82</v>
      </c>
      <c r="AQ2291" s="175" t="str" cm="1">
        <f t="array" ref="AQ2291">_xlfn.IFS(OR($G2291="公衆街路灯A",$G2291="定額電灯"),$G2291&amp;AP2291,COUNTIF(G2291,"*従量電灯*"),G2291,1,"-")</f>
        <v>従量電灯</v>
      </c>
      <c r="AR2291" s="176" t="str" cm="1">
        <f t="array" ref="AR2291">_xlfn.IFS($AN2291=0,"-",OR($AH2291="対象外",$AH2291="-"),"-",OR($G2291="公衆街路灯A",$G2291="定額電灯"),_xlfn.XLOOKUP($AQ2291,削除禁止_電灯料金!$B:$B,削除禁止_電灯料金!$E:$E,0),1,"-")</f>
        <v>-</v>
      </c>
      <c r="AS2291" s="177" t="str" cm="1">
        <f t="array" ref="AS2291">_xlfn.IFS($AR2291="-","-",OR($G2291="公衆街路灯A",$G2291="定額電灯"),_xlfn.XLOOKUP(AQ2291,削除禁止_電灯料金!$B:$B,削除禁止_電灯料金!$D:$D,0),1,"-")</f>
        <v>-</v>
      </c>
      <c r="AT2291" s="176">
        <f>IFERROR(IF(OR($G2291="公衆街路灯A",$G2291="定額電灯"),"-",ROUND((_xlfn.XLOOKUP($AQ2291,削除禁止_電灯料金!$B:$B,削除禁止_電灯料金!$E:$E)*AM2291/1000*$K2291*$L2291/12),2)),"-")</f>
        <v>0</v>
      </c>
      <c r="AU2291" s="177">
        <f>IFERROR(IF(OR($G2291="公衆街路灯A",$G2291="定額電灯"),"-",ROUND((AM2291/1000*$K2291*$L2291/12)*_xlfn.XLOOKUP($A2291,削除禁止_電灯料金!K:K,削除禁止_電灯料金!M:M,"-"),2)),"-")</f>
        <v>0</v>
      </c>
      <c r="AV2291" s="178">
        <f>IFERROR(IF(OR($G2291="公衆街路灯A",$G2291="定額電灯"),ROUND((((AR2291+AS2291)*AN2291))*12*_xlfn.XLOOKUP($A2291,削除禁止_電灯料金!K:K,削除禁止_電灯料金!N:N),0),ROUND((AT2291+AU2291)*AN2291*12*_xlfn.XLOOKUP($A2291,削除禁止_電灯料金!K:K,削除禁止_電灯料金!N:N),0)),0)</f>
        <v>0</v>
      </c>
      <c r="AW2291" s="145"/>
    </row>
    <row r="2292" spans="1:49" ht="30" customHeight="1">
      <c r="A2292" s="1">
        <v>54</v>
      </c>
      <c r="B2292" s="319" t="s">
        <v>2089</v>
      </c>
      <c r="C2292" s="42"/>
      <c r="D2292" s="146" t="s">
        <v>2091</v>
      </c>
      <c r="E2292" s="147" t="s">
        <v>873</v>
      </c>
      <c r="F2292" s="148" t="s">
        <v>2030</v>
      </c>
      <c r="G2292" s="148" t="s">
        <v>73</v>
      </c>
      <c r="H2292" s="149"/>
      <c r="I2292" s="150"/>
      <c r="J2292" s="151"/>
      <c r="K2292" s="213">
        <v>13</v>
      </c>
      <c r="L2292" s="214">
        <v>365</v>
      </c>
      <c r="M2292" s="154" t="s">
        <v>2057</v>
      </c>
      <c r="N2292" s="119" t="s">
        <v>134</v>
      </c>
      <c r="O2292" s="120">
        <v>1</v>
      </c>
      <c r="P2292" s="155" t="s">
        <v>135</v>
      </c>
      <c r="Q2292" s="155">
        <v>0</v>
      </c>
      <c r="R2292" s="155">
        <v>0</v>
      </c>
      <c r="S2292" s="156">
        <v>0</v>
      </c>
      <c r="T2292" s="156">
        <v>0</v>
      </c>
      <c r="U2292" s="156">
        <v>0</v>
      </c>
      <c r="V2292" s="157" t="s">
        <v>1362</v>
      </c>
      <c r="W2292" s="158">
        <v>28</v>
      </c>
      <c r="X2292" s="159">
        <v>3</v>
      </c>
      <c r="Y2292" s="160">
        <v>3</v>
      </c>
      <c r="Z2292" s="161">
        <v>33.214999999999996</v>
      </c>
      <c r="AA2292" s="155">
        <v>0</v>
      </c>
      <c r="AB2292" s="162" t="s">
        <v>1679</v>
      </c>
      <c r="AC2292" s="163" t="s">
        <v>56</v>
      </c>
      <c r="AD2292" s="164" t="s">
        <v>56</v>
      </c>
      <c r="AE2292" s="163">
        <v>0</v>
      </c>
      <c r="AF2292" s="164">
        <v>0</v>
      </c>
      <c r="AG2292" s="165">
        <v>123559</v>
      </c>
      <c r="AH2292" s="166" t="s">
        <v>81</v>
      </c>
      <c r="AI2292" s="167"/>
      <c r="AJ2292" s="168"/>
      <c r="AK2292" s="169"/>
      <c r="AL2292" s="170"/>
      <c r="AM2292" s="171"/>
      <c r="AN2292" s="172"/>
      <c r="AO2292" s="173">
        <f t="shared" si="562"/>
        <v>0</v>
      </c>
      <c r="AP2292" s="174" t="s">
        <v>82</v>
      </c>
      <c r="AQ2292" s="175" t="str" cm="1">
        <f t="array" ref="AQ2292">_xlfn.IFS(OR($G2292="公衆街路灯A",$G2292="定額電灯"),$G2292&amp;AP2292,COUNTIF(G2292,"*従量電灯*"),G2292,1,"-")</f>
        <v>従量電灯</v>
      </c>
      <c r="AR2292" s="176" t="str" cm="1">
        <f t="array" ref="AR2292">_xlfn.IFS($AN2292=0,"-",OR($AH2292="対象外",$AH2292="-"),"-",OR($G2292="公衆街路灯A",$G2292="定額電灯"),_xlfn.XLOOKUP($AQ2292,削除禁止_電灯料金!$B:$B,削除禁止_電灯料金!$E:$E,0),1,"-")</f>
        <v>-</v>
      </c>
      <c r="AS2292" s="177" t="str" cm="1">
        <f t="array" ref="AS2292">_xlfn.IFS($AR2292="-","-",OR($G2292="公衆街路灯A",$G2292="定額電灯"),_xlfn.XLOOKUP(AQ2292,削除禁止_電灯料金!$B:$B,削除禁止_電灯料金!$D:$D,0),1,"-")</f>
        <v>-</v>
      </c>
      <c r="AT2292" s="176">
        <f>IFERROR(IF(OR($G2292="公衆街路灯A",$G2292="定額電灯"),"-",ROUND((_xlfn.XLOOKUP($AQ2292,削除禁止_電灯料金!$B:$B,削除禁止_電灯料金!$E:$E)*AM2292/1000*$K2292*$L2292/12),2)),"-")</f>
        <v>0</v>
      </c>
      <c r="AU2292" s="177">
        <f>IFERROR(IF(OR($G2292="公衆街路灯A",$G2292="定額電灯"),"-",ROUND((AM2292/1000*$K2292*$L2292/12)*_xlfn.XLOOKUP($A2292,削除禁止_電灯料金!K:K,削除禁止_電灯料金!M:M,"-"),2)),"-")</f>
        <v>0</v>
      </c>
      <c r="AV2292" s="178">
        <f>IFERROR(IF(OR($G2292="公衆街路灯A",$G2292="定額電灯"),ROUND((((AR2292+AS2292)*AN2292))*12*_xlfn.XLOOKUP($A2292,削除禁止_電灯料金!K:K,削除禁止_電灯料金!N:N),0),ROUND((AT2292+AU2292)*AN2292*12*_xlfn.XLOOKUP($A2292,削除禁止_電灯料金!K:K,削除禁止_電灯料金!N:N),0)),0)</f>
        <v>0</v>
      </c>
      <c r="AW2292" s="145"/>
    </row>
    <row r="2293" spans="1:49" ht="30" customHeight="1">
      <c r="A2293" s="1">
        <v>54</v>
      </c>
      <c r="B2293" s="319" t="s">
        <v>2089</v>
      </c>
      <c r="C2293" s="42"/>
      <c r="D2293" s="146" t="s">
        <v>2091</v>
      </c>
      <c r="E2293" s="147" t="s">
        <v>873</v>
      </c>
      <c r="F2293" s="148" t="s">
        <v>2030</v>
      </c>
      <c r="G2293" s="148" t="s">
        <v>73</v>
      </c>
      <c r="H2293" s="149"/>
      <c r="I2293" s="150"/>
      <c r="J2293" s="151"/>
      <c r="K2293" s="213">
        <v>13</v>
      </c>
      <c r="L2293" s="214">
        <v>365</v>
      </c>
      <c r="M2293" s="154" t="s">
        <v>2055</v>
      </c>
      <c r="N2293" s="119" t="s">
        <v>331</v>
      </c>
      <c r="O2293" s="120">
        <v>1</v>
      </c>
      <c r="P2293" s="155" t="s">
        <v>135</v>
      </c>
      <c r="Q2293" s="155">
        <v>0</v>
      </c>
      <c r="R2293" s="155">
        <v>0</v>
      </c>
      <c r="S2293" s="156">
        <v>0</v>
      </c>
      <c r="T2293" s="156">
        <v>0</v>
      </c>
      <c r="U2293" s="156">
        <v>0</v>
      </c>
      <c r="V2293" s="157">
        <v>0</v>
      </c>
      <c r="W2293" s="158">
        <v>28</v>
      </c>
      <c r="X2293" s="159">
        <v>2</v>
      </c>
      <c r="Y2293" s="160">
        <v>2</v>
      </c>
      <c r="Z2293" s="161">
        <v>22.143333333333331</v>
      </c>
      <c r="AA2293" s="155">
        <v>0</v>
      </c>
      <c r="AB2293" s="162" t="s">
        <v>1679</v>
      </c>
      <c r="AC2293" s="163" t="s">
        <v>56</v>
      </c>
      <c r="AD2293" s="164" t="s">
        <v>56</v>
      </c>
      <c r="AE2293" s="163">
        <v>0</v>
      </c>
      <c r="AF2293" s="164">
        <v>0</v>
      </c>
      <c r="AG2293" s="165">
        <v>82373</v>
      </c>
      <c r="AH2293" s="166" t="s">
        <v>81</v>
      </c>
      <c r="AI2293" s="167"/>
      <c r="AJ2293" s="168"/>
      <c r="AK2293" s="169"/>
      <c r="AL2293" s="170"/>
      <c r="AM2293" s="171"/>
      <c r="AN2293" s="172"/>
      <c r="AO2293" s="173">
        <f t="shared" si="562"/>
        <v>0</v>
      </c>
      <c r="AP2293" s="174" t="s">
        <v>82</v>
      </c>
      <c r="AQ2293" s="175" t="str" cm="1">
        <f t="array" ref="AQ2293">_xlfn.IFS(OR($G2293="公衆街路灯A",$G2293="定額電灯"),$G2293&amp;AP2293,COUNTIF(G2293,"*従量電灯*"),G2293,1,"-")</f>
        <v>従量電灯</v>
      </c>
      <c r="AR2293" s="176" t="str" cm="1">
        <f t="array" ref="AR2293">_xlfn.IFS($AN2293=0,"-",OR($AH2293="対象外",$AH2293="-"),"-",OR($G2293="公衆街路灯A",$G2293="定額電灯"),_xlfn.XLOOKUP($AQ2293,削除禁止_電灯料金!$B:$B,削除禁止_電灯料金!$E:$E,0),1,"-")</f>
        <v>-</v>
      </c>
      <c r="AS2293" s="177" t="str" cm="1">
        <f t="array" ref="AS2293">_xlfn.IFS($AR2293="-","-",OR($G2293="公衆街路灯A",$G2293="定額電灯"),_xlfn.XLOOKUP(AQ2293,削除禁止_電灯料金!$B:$B,削除禁止_電灯料金!$D:$D,0),1,"-")</f>
        <v>-</v>
      </c>
      <c r="AT2293" s="176">
        <f>IFERROR(IF(OR($G2293="公衆街路灯A",$G2293="定額電灯"),"-",ROUND((_xlfn.XLOOKUP($AQ2293,削除禁止_電灯料金!$B:$B,削除禁止_電灯料金!$E:$E)*AM2293/1000*$K2293*$L2293/12),2)),"-")</f>
        <v>0</v>
      </c>
      <c r="AU2293" s="177">
        <f>IFERROR(IF(OR($G2293="公衆街路灯A",$G2293="定額電灯"),"-",ROUND((AM2293/1000*$K2293*$L2293/12)*_xlfn.XLOOKUP($A2293,削除禁止_電灯料金!K:K,削除禁止_電灯料金!M:M,"-"),2)),"-")</f>
        <v>0</v>
      </c>
      <c r="AV2293" s="178">
        <f>IFERROR(IF(OR($G2293="公衆街路灯A",$G2293="定額電灯"),ROUND((((AR2293+AS2293)*AN2293))*12*_xlfn.XLOOKUP($A2293,削除禁止_電灯料金!K:K,削除禁止_電灯料金!N:N),0),ROUND((AT2293+AU2293)*AN2293*12*_xlfn.XLOOKUP($A2293,削除禁止_電灯料金!K:K,削除禁止_電灯料金!N:N),0)),0)</f>
        <v>0</v>
      </c>
      <c r="AW2293" s="145"/>
    </row>
    <row r="2294" spans="1:49" ht="30" customHeight="1">
      <c r="A2294" s="1">
        <v>54</v>
      </c>
      <c r="B2294" s="319" t="s">
        <v>2089</v>
      </c>
      <c r="C2294" s="42"/>
      <c r="D2294" s="146" t="s">
        <v>1910</v>
      </c>
      <c r="E2294" s="147" t="s">
        <v>1911</v>
      </c>
      <c r="F2294" s="148" t="s">
        <v>1970</v>
      </c>
      <c r="G2294" s="148" t="s">
        <v>73</v>
      </c>
      <c r="H2294" s="149"/>
      <c r="I2294" s="150"/>
      <c r="J2294" s="151" t="s">
        <v>213</v>
      </c>
      <c r="K2294" s="213">
        <v>13</v>
      </c>
      <c r="L2294" s="214">
        <v>365</v>
      </c>
      <c r="M2294" s="154" t="s">
        <v>2065</v>
      </c>
      <c r="N2294" s="119" t="s">
        <v>215</v>
      </c>
      <c r="O2294" s="120">
        <v>1</v>
      </c>
      <c r="P2294" s="155" t="s">
        <v>1350</v>
      </c>
      <c r="Q2294" s="155">
        <v>0</v>
      </c>
      <c r="R2294" s="155">
        <v>0</v>
      </c>
      <c r="S2294" s="156" t="s">
        <v>2092</v>
      </c>
      <c r="T2294" s="156">
        <v>0</v>
      </c>
      <c r="U2294" s="156" t="s">
        <v>2049</v>
      </c>
      <c r="V2294" s="157">
        <v>0</v>
      </c>
      <c r="W2294" s="158">
        <v>120</v>
      </c>
      <c r="X2294" s="159">
        <v>2</v>
      </c>
      <c r="Y2294" s="160">
        <v>2</v>
      </c>
      <c r="Z2294" s="161">
        <v>94.899999999999991</v>
      </c>
      <c r="AA2294" s="155">
        <v>0</v>
      </c>
      <c r="AB2294" s="162" t="s">
        <v>1679</v>
      </c>
      <c r="AC2294" s="163" t="s">
        <v>56</v>
      </c>
      <c r="AD2294" s="164" t="s">
        <v>56</v>
      </c>
      <c r="AE2294" s="163">
        <v>0</v>
      </c>
      <c r="AF2294" s="164">
        <v>0</v>
      </c>
      <c r="AG2294" s="165">
        <v>353028</v>
      </c>
      <c r="AH2294" s="166" t="s">
        <v>81</v>
      </c>
      <c r="AI2294" s="167"/>
      <c r="AJ2294" s="168"/>
      <c r="AK2294" s="169"/>
      <c r="AL2294" s="170"/>
      <c r="AM2294" s="171"/>
      <c r="AN2294" s="172"/>
      <c r="AO2294" s="173">
        <f t="shared" si="562"/>
        <v>0</v>
      </c>
      <c r="AP2294" s="174" t="s">
        <v>82</v>
      </c>
      <c r="AQ2294" s="175" t="str" cm="1">
        <f t="array" ref="AQ2294">_xlfn.IFS(OR($G2294="公衆街路灯A",$G2294="定額電灯"),$G2294&amp;AP2294,COUNTIF(G2294,"*従量電灯*"),G2294,1,"-")</f>
        <v>従量電灯</v>
      </c>
      <c r="AR2294" s="176" t="str" cm="1">
        <f t="array" ref="AR2294">_xlfn.IFS($AN2294=0,"-",OR($AH2294="対象外",$AH2294="-"),"-",OR($G2294="公衆街路灯A",$G2294="定額電灯"),_xlfn.XLOOKUP($AQ2294,削除禁止_電灯料金!$B:$B,削除禁止_電灯料金!$E:$E,0),1,"-")</f>
        <v>-</v>
      </c>
      <c r="AS2294" s="177" t="str" cm="1">
        <f t="array" ref="AS2294">_xlfn.IFS($AR2294="-","-",OR($G2294="公衆街路灯A",$G2294="定額電灯"),_xlfn.XLOOKUP(AQ2294,削除禁止_電灯料金!$B:$B,削除禁止_電灯料金!$D:$D,0),1,"-")</f>
        <v>-</v>
      </c>
      <c r="AT2294" s="176">
        <f>IFERROR(IF(OR($G2294="公衆街路灯A",$G2294="定額電灯"),"-",ROUND((_xlfn.XLOOKUP($AQ2294,削除禁止_電灯料金!$B:$B,削除禁止_電灯料金!$E:$E)*AM2294/1000*$K2294*$L2294/12),2)),"-")</f>
        <v>0</v>
      </c>
      <c r="AU2294" s="177">
        <f>IFERROR(IF(OR($G2294="公衆街路灯A",$G2294="定額電灯"),"-",ROUND((AM2294/1000*$K2294*$L2294/12)*_xlfn.XLOOKUP($A2294,削除禁止_電灯料金!K:K,削除禁止_電灯料金!M:M,"-"),2)),"-")</f>
        <v>0</v>
      </c>
      <c r="AV2294" s="178">
        <f>IFERROR(IF(OR($G2294="公衆街路灯A",$G2294="定額電灯"),ROUND((((AR2294+AS2294)*AN2294))*12*_xlfn.XLOOKUP($A2294,削除禁止_電灯料金!K:K,削除禁止_電灯料金!N:N),0),ROUND((AT2294+AU2294)*AN2294*12*_xlfn.XLOOKUP($A2294,削除禁止_電灯料金!K:K,削除禁止_電灯料金!N:N),0)),0)</f>
        <v>0</v>
      </c>
      <c r="AW2294" s="145"/>
    </row>
    <row r="2295" spans="1:49" ht="30" customHeight="1">
      <c r="A2295" s="1">
        <v>54</v>
      </c>
      <c r="B2295" s="319" t="s">
        <v>2089</v>
      </c>
      <c r="C2295" s="42"/>
      <c r="D2295" s="146" t="s">
        <v>1910</v>
      </c>
      <c r="E2295" s="147" t="s">
        <v>1911</v>
      </c>
      <c r="F2295" s="148" t="s">
        <v>2093</v>
      </c>
      <c r="G2295" s="148" t="s">
        <v>73</v>
      </c>
      <c r="H2295" s="149"/>
      <c r="I2295" s="150"/>
      <c r="J2295" s="151"/>
      <c r="K2295" s="213">
        <v>13</v>
      </c>
      <c r="L2295" s="214">
        <v>365</v>
      </c>
      <c r="M2295" s="154" t="s">
        <v>2065</v>
      </c>
      <c r="N2295" s="119" t="s">
        <v>215</v>
      </c>
      <c r="O2295" s="120">
        <v>1</v>
      </c>
      <c r="P2295" s="155" t="s">
        <v>1350</v>
      </c>
      <c r="Q2295" s="155">
        <v>0</v>
      </c>
      <c r="R2295" s="155">
        <v>0</v>
      </c>
      <c r="S2295" s="156" t="s">
        <v>2092</v>
      </c>
      <c r="T2295" s="156">
        <v>0</v>
      </c>
      <c r="U2295" s="156" t="s">
        <v>2049</v>
      </c>
      <c r="V2295" s="157">
        <v>0</v>
      </c>
      <c r="W2295" s="158">
        <v>120</v>
      </c>
      <c r="X2295" s="159">
        <v>1</v>
      </c>
      <c r="Y2295" s="160">
        <v>1</v>
      </c>
      <c r="Z2295" s="161">
        <v>47.449999999999996</v>
      </c>
      <c r="AA2295" s="155">
        <v>0</v>
      </c>
      <c r="AB2295" s="162" t="s">
        <v>1679</v>
      </c>
      <c r="AC2295" s="163" t="s">
        <v>56</v>
      </c>
      <c r="AD2295" s="164" t="s">
        <v>56</v>
      </c>
      <c r="AE2295" s="163">
        <v>0</v>
      </c>
      <c r="AF2295" s="164">
        <v>0</v>
      </c>
      <c r="AG2295" s="165">
        <v>176514</v>
      </c>
      <c r="AH2295" s="166" t="s">
        <v>81</v>
      </c>
      <c r="AI2295" s="167"/>
      <c r="AJ2295" s="168"/>
      <c r="AK2295" s="169"/>
      <c r="AL2295" s="170"/>
      <c r="AM2295" s="171"/>
      <c r="AN2295" s="172"/>
      <c r="AO2295" s="173">
        <f t="shared" si="562"/>
        <v>0</v>
      </c>
      <c r="AP2295" s="174" t="s">
        <v>82</v>
      </c>
      <c r="AQ2295" s="175" t="str" cm="1">
        <f t="array" ref="AQ2295">_xlfn.IFS(OR($G2295="公衆街路灯A",$G2295="定額電灯"),$G2295&amp;AP2295,COUNTIF(G2295,"*従量電灯*"),G2295,1,"-")</f>
        <v>従量電灯</v>
      </c>
      <c r="AR2295" s="176" t="str" cm="1">
        <f t="array" ref="AR2295">_xlfn.IFS($AN2295=0,"-",OR($AH2295="対象外",$AH2295="-"),"-",OR($G2295="公衆街路灯A",$G2295="定額電灯"),_xlfn.XLOOKUP($AQ2295,削除禁止_電灯料金!$B:$B,削除禁止_電灯料金!$E:$E,0),1,"-")</f>
        <v>-</v>
      </c>
      <c r="AS2295" s="177" t="str" cm="1">
        <f t="array" ref="AS2295">_xlfn.IFS($AR2295="-","-",OR($G2295="公衆街路灯A",$G2295="定額電灯"),_xlfn.XLOOKUP(AQ2295,削除禁止_電灯料金!$B:$B,削除禁止_電灯料金!$D:$D,0),1,"-")</f>
        <v>-</v>
      </c>
      <c r="AT2295" s="176">
        <f>IFERROR(IF(OR($G2295="公衆街路灯A",$G2295="定額電灯"),"-",ROUND((_xlfn.XLOOKUP($AQ2295,削除禁止_電灯料金!$B:$B,削除禁止_電灯料金!$E:$E)*AM2295/1000*$K2295*$L2295/12),2)),"-")</f>
        <v>0</v>
      </c>
      <c r="AU2295" s="177">
        <f>IFERROR(IF(OR($G2295="公衆街路灯A",$G2295="定額電灯"),"-",ROUND((AM2295/1000*$K2295*$L2295/12)*_xlfn.XLOOKUP($A2295,削除禁止_電灯料金!K:K,削除禁止_電灯料金!M:M,"-"),2)),"-")</f>
        <v>0</v>
      </c>
      <c r="AV2295" s="178">
        <f>IFERROR(IF(OR($G2295="公衆街路灯A",$G2295="定額電灯"),ROUND((((AR2295+AS2295)*AN2295))*12*_xlfn.XLOOKUP($A2295,削除禁止_電灯料金!K:K,削除禁止_電灯料金!N:N),0),ROUND((AT2295+AU2295)*AN2295*12*_xlfn.XLOOKUP($A2295,削除禁止_電灯料金!K:K,削除禁止_電灯料金!N:N),0)),0)</f>
        <v>0</v>
      </c>
      <c r="AW2295" s="145"/>
    </row>
    <row r="2296" spans="1:49" ht="30" customHeight="1">
      <c r="A2296" s="1">
        <v>54</v>
      </c>
      <c r="B2296" s="319" t="s">
        <v>2089</v>
      </c>
      <c r="C2296" s="42"/>
      <c r="D2296" s="146" t="s">
        <v>1910</v>
      </c>
      <c r="E2296" s="147" t="s">
        <v>1911</v>
      </c>
      <c r="F2296" s="148" t="s">
        <v>1757</v>
      </c>
      <c r="G2296" s="148" t="s">
        <v>73</v>
      </c>
      <c r="H2296" s="149"/>
      <c r="I2296" s="150"/>
      <c r="J2296" s="151"/>
      <c r="K2296" s="213">
        <v>13</v>
      </c>
      <c r="L2296" s="214">
        <v>365</v>
      </c>
      <c r="M2296" s="154" t="s">
        <v>2065</v>
      </c>
      <c r="N2296" s="119" t="s">
        <v>215</v>
      </c>
      <c r="O2296" s="120">
        <v>1</v>
      </c>
      <c r="P2296" s="155" t="s">
        <v>1350</v>
      </c>
      <c r="Q2296" s="155">
        <v>0</v>
      </c>
      <c r="R2296" s="155">
        <v>0</v>
      </c>
      <c r="S2296" s="156" t="s">
        <v>2092</v>
      </c>
      <c r="T2296" s="156">
        <v>0</v>
      </c>
      <c r="U2296" s="156" t="s">
        <v>2049</v>
      </c>
      <c r="V2296" s="157">
        <v>0</v>
      </c>
      <c r="W2296" s="158">
        <v>120</v>
      </c>
      <c r="X2296" s="159">
        <v>1</v>
      </c>
      <c r="Y2296" s="160">
        <v>1</v>
      </c>
      <c r="Z2296" s="161">
        <v>47.449999999999996</v>
      </c>
      <c r="AA2296" s="155">
        <v>0</v>
      </c>
      <c r="AB2296" s="162" t="s">
        <v>1679</v>
      </c>
      <c r="AC2296" s="163" t="s">
        <v>56</v>
      </c>
      <c r="AD2296" s="164" t="s">
        <v>56</v>
      </c>
      <c r="AE2296" s="163">
        <v>0</v>
      </c>
      <c r="AF2296" s="164">
        <v>0</v>
      </c>
      <c r="AG2296" s="165">
        <v>176514</v>
      </c>
      <c r="AH2296" s="166" t="s">
        <v>81</v>
      </c>
      <c r="AI2296" s="167"/>
      <c r="AJ2296" s="168"/>
      <c r="AK2296" s="169"/>
      <c r="AL2296" s="170"/>
      <c r="AM2296" s="171"/>
      <c r="AN2296" s="172"/>
      <c r="AO2296" s="173">
        <f t="shared" si="562"/>
        <v>0</v>
      </c>
      <c r="AP2296" s="174" t="s">
        <v>82</v>
      </c>
      <c r="AQ2296" s="175" t="str" cm="1">
        <f t="array" ref="AQ2296">_xlfn.IFS(OR($G2296="公衆街路灯A",$G2296="定額電灯"),$G2296&amp;AP2296,COUNTIF(G2296,"*従量電灯*"),G2296,1,"-")</f>
        <v>従量電灯</v>
      </c>
      <c r="AR2296" s="176" t="str" cm="1">
        <f t="array" ref="AR2296">_xlfn.IFS($AN2296=0,"-",OR($AH2296="対象外",$AH2296="-"),"-",OR($G2296="公衆街路灯A",$G2296="定額電灯"),_xlfn.XLOOKUP($AQ2296,削除禁止_電灯料金!$B:$B,削除禁止_電灯料金!$E:$E,0),1,"-")</f>
        <v>-</v>
      </c>
      <c r="AS2296" s="177" t="str" cm="1">
        <f t="array" ref="AS2296">_xlfn.IFS($AR2296="-","-",OR($G2296="公衆街路灯A",$G2296="定額電灯"),_xlfn.XLOOKUP(AQ2296,削除禁止_電灯料金!$B:$B,削除禁止_電灯料金!$D:$D,0),1,"-")</f>
        <v>-</v>
      </c>
      <c r="AT2296" s="176">
        <f>IFERROR(IF(OR($G2296="公衆街路灯A",$G2296="定額電灯"),"-",ROUND((_xlfn.XLOOKUP($AQ2296,削除禁止_電灯料金!$B:$B,削除禁止_電灯料金!$E:$E)*AM2296/1000*$K2296*$L2296/12),2)),"-")</f>
        <v>0</v>
      </c>
      <c r="AU2296" s="177">
        <f>IFERROR(IF(OR($G2296="公衆街路灯A",$G2296="定額電灯"),"-",ROUND((AM2296/1000*$K2296*$L2296/12)*_xlfn.XLOOKUP($A2296,削除禁止_電灯料金!K:K,削除禁止_電灯料金!M:M,"-"),2)),"-")</f>
        <v>0</v>
      </c>
      <c r="AV2296" s="178">
        <f>IFERROR(IF(OR($G2296="公衆街路灯A",$G2296="定額電灯"),ROUND((((AR2296+AS2296)*AN2296))*12*_xlfn.XLOOKUP($A2296,削除禁止_電灯料金!K:K,削除禁止_電灯料金!N:N),0),ROUND((AT2296+AU2296)*AN2296*12*_xlfn.XLOOKUP($A2296,削除禁止_電灯料金!K:K,削除禁止_電灯料金!N:N),0)),0)</f>
        <v>0</v>
      </c>
      <c r="AW2296" s="145"/>
    </row>
    <row r="2297" spans="1:49" ht="76.5" customHeight="1">
      <c r="A2297" s="1">
        <v>54</v>
      </c>
      <c r="B2297" s="319" t="s">
        <v>2089</v>
      </c>
      <c r="C2297" s="42"/>
      <c r="D2297" s="146"/>
      <c r="E2297" s="147"/>
      <c r="F2297" s="148"/>
      <c r="G2297" s="148"/>
      <c r="H2297" s="149"/>
      <c r="I2297" s="150"/>
      <c r="J2297" s="151"/>
      <c r="K2297" s="213"/>
      <c r="L2297" s="214"/>
      <c r="M2297" s="154" t="s">
        <v>82</v>
      </c>
      <c r="N2297" s="119">
        <v>0</v>
      </c>
      <c r="O2297" s="120">
        <v>0</v>
      </c>
      <c r="P2297" s="155" t="s">
        <v>56</v>
      </c>
      <c r="Q2297" s="155">
        <v>0</v>
      </c>
      <c r="R2297" s="155">
        <v>0</v>
      </c>
      <c r="S2297" s="156">
        <v>0</v>
      </c>
      <c r="T2297" s="156">
        <v>0</v>
      </c>
      <c r="U2297" s="156">
        <v>0</v>
      </c>
      <c r="V2297" s="157">
        <v>0</v>
      </c>
      <c r="W2297" s="158">
        <v>0</v>
      </c>
      <c r="X2297" s="159"/>
      <c r="Y2297" s="160">
        <v>0</v>
      </c>
      <c r="Z2297" s="161">
        <v>0</v>
      </c>
      <c r="AA2297" s="155">
        <v>0</v>
      </c>
      <c r="AB2297" s="162" t="s">
        <v>56</v>
      </c>
      <c r="AC2297" s="163" t="s">
        <v>56</v>
      </c>
      <c r="AD2297" s="164" t="s">
        <v>56</v>
      </c>
      <c r="AE2297" s="163" t="s">
        <v>56</v>
      </c>
      <c r="AF2297" s="164" t="s">
        <v>56</v>
      </c>
      <c r="AG2297" s="165">
        <v>0</v>
      </c>
      <c r="AH2297" s="166" t="s">
        <v>56</v>
      </c>
      <c r="AI2297" s="167"/>
      <c r="AJ2297" s="168"/>
      <c r="AK2297" s="169"/>
      <c r="AL2297" s="170"/>
      <c r="AM2297" s="171"/>
      <c r="AN2297" s="172"/>
      <c r="AO2297" s="173">
        <f t="shared" si="562"/>
        <v>0</v>
      </c>
      <c r="AP2297" s="174" t="s">
        <v>82</v>
      </c>
      <c r="AQ2297" s="175" t="str" cm="1">
        <f t="array" ref="AQ2297">_xlfn.IFS(OR($G2297="公衆街路灯A",$G2297="定額電灯"),$G2297&amp;AP2297,COUNTIF(G2297,"*従量電灯*"),G2297,1,"-")</f>
        <v>-</v>
      </c>
      <c r="AR2297" s="176" t="str" cm="1">
        <f t="array" ref="AR2297">_xlfn.IFS($AN2297=0,"-",OR($AH2297="対象外",$AH2297="-"),"-",OR($G2297="公衆街路灯A",$G2297="定額電灯"),_xlfn.XLOOKUP($AQ2297,削除禁止_電灯料金!$B:$B,削除禁止_電灯料金!$E:$E,0),1,"-")</f>
        <v>-</v>
      </c>
      <c r="AS2297" s="177" t="str" cm="1">
        <f t="array" ref="AS2297">_xlfn.IFS($AR2297="-","-",OR($G2297="公衆街路灯A",$G2297="定額電灯"),_xlfn.XLOOKUP(AQ2297,削除禁止_電灯料金!$B:$B,削除禁止_電灯料金!$D:$D,0),1,"-")</f>
        <v>-</v>
      </c>
      <c r="AT2297" s="176" t="str">
        <f>IFERROR(IF(OR($G2297="公衆街路灯A",$G2297="定額電灯"),"-",ROUND((_xlfn.XLOOKUP($AQ2297,削除禁止_電灯料金!$B:$B,削除禁止_電灯料金!$E:$E)*AM2297/1000*$K2297*$L2297/12),2)),"-")</f>
        <v>-</v>
      </c>
      <c r="AU2297" s="177">
        <f>IFERROR(IF(OR($G2297="公衆街路灯A",$G2297="定額電灯"),"-",ROUND((AM2297/1000*$K2297*$L2297/12)*_xlfn.XLOOKUP($A2297,削除禁止_電灯料金!K:K,削除禁止_電灯料金!M:M,"-"),2)),"-")</f>
        <v>0</v>
      </c>
      <c r="AV2297" s="178">
        <f>IFERROR(IF(OR($G2297="公衆街路灯A",$G2297="定額電灯"),ROUND((((AR2297+AS2297)*AN2297))*12*_xlfn.XLOOKUP($A2297,削除禁止_電灯料金!K:K,削除禁止_電灯料金!N:N),0),ROUND((AT2297+AU2297)*AN2297*12*_xlfn.XLOOKUP($A2297,削除禁止_電灯料金!K:K,削除禁止_電灯料金!N:N),0)),0)</f>
        <v>0</v>
      </c>
      <c r="AW2297" s="145"/>
    </row>
    <row r="2298" spans="1:49" ht="30" customHeight="1">
      <c r="A2298" s="1">
        <v>54</v>
      </c>
      <c r="B2298" s="319" t="s">
        <v>2089</v>
      </c>
      <c r="C2298" s="42"/>
      <c r="D2298" s="146"/>
      <c r="E2298" s="147" t="s">
        <v>219</v>
      </c>
      <c r="F2298" s="148" t="s">
        <v>219</v>
      </c>
      <c r="G2298" s="148"/>
      <c r="H2298" s="149"/>
      <c r="I2298" s="150"/>
      <c r="J2298" s="151"/>
      <c r="K2298" s="213"/>
      <c r="L2298" s="214"/>
      <c r="M2298" s="179" t="s">
        <v>82</v>
      </c>
      <c r="N2298" s="119">
        <v>0</v>
      </c>
      <c r="O2298" s="120">
        <v>0</v>
      </c>
      <c r="P2298" s="155" t="s">
        <v>56</v>
      </c>
      <c r="Q2298" s="155">
        <v>0</v>
      </c>
      <c r="R2298" s="155">
        <v>0</v>
      </c>
      <c r="S2298" s="156">
        <v>0</v>
      </c>
      <c r="T2298" s="156">
        <v>0</v>
      </c>
      <c r="U2298" s="156">
        <v>0</v>
      </c>
      <c r="V2298" s="157">
        <v>0</v>
      </c>
      <c r="W2298" s="158">
        <v>0</v>
      </c>
      <c r="X2298" s="159"/>
      <c r="Y2298" s="160">
        <v>0</v>
      </c>
      <c r="Z2298" s="161">
        <v>0</v>
      </c>
      <c r="AA2298" s="155">
        <v>0</v>
      </c>
      <c r="AB2298" s="162" t="s">
        <v>56</v>
      </c>
      <c r="AC2298" s="163" t="s">
        <v>56</v>
      </c>
      <c r="AD2298" s="164" t="s">
        <v>56</v>
      </c>
      <c r="AE2298" s="163" t="s">
        <v>56</v>
      </c>
      <c r="AF2298" s="164" t="s">
        <v>56</v>
      </c>
      <c r="AG2298" s="165">
        <v>0</v>
      </c>
      <c r="AH2298" s="166" t="s">
        <v>56</v>
      </c>
      <c r="AI2298" s="167"/>
      <c r="AJ2298" s="168"/>
      <c r="AK2298" s="169"/>
      <c r="AL2298" s="170"/>
      <c r="AM2298" s="171"/>
      <c r="AN2298" s="172"/>
      <c r="AO2298" s="173">
        <f t="shared" si="562"/>
        <v>0</v>
      </c>
      <c r="AP2298" s="174" t="s">
        <v>82</v>
      </c>
      <c r="AQ2298" s="175" t="str" cm="1">
        <f t="array" ref="AQ2298">_xlfn.IFS(OR($G2298="公衆街路灯A",$G2298="定額電灯"),$G2298&amp;AP2298,COUNTIF(G2298,"*従量電灯*"),G2298,1,"-")</f>
        <v>-</v>
      </c>
      <c r="AR2298" s="176" t="str" cm="1">
        <f t="array" ref="AR2298">_xlfn.IFS($AN2298=0,"-",OR($AH2298="対象外",$AH2298="-"),"-",OR($G2298="公衆街路灯A",$G2298="定額電灯"),_xlfn.XLOOKUP($AQ2298,削除禁止_電灯料金!$B:$B,削除禁止_電灯料金!$E:$E,0),1,"-")</f>
        <v>-</v>
      </c>
      <c r="AS2298" s="177" t="str" cm="1">
        <f t="array" ref="AS2298">_xlfn.IFS($AR2298="-","-",OR($G2298="公衆街路灯A",$G2298="定額電灯"),_xlfn.XLOOKUP(AQ2298,削除禁止_電灯料金!$B:$B,削除禁止_電灯料金!$D:$D,0),1,"-")</f>
        <v>-</v>
      </c>
      <c r="AT2298" s="176" t="str">
        <f>IFERROR(IF(OR($G2298="公衆街路灯A",$G2298="定額電灯"),"-",ROUND((_xlfn.XLOOKUP($AQ2298,削除禁止_電灯料金!$B:$B,削除禁止_電灯料金!$E:$E)*AM2298/1000*$K2298*$L2298/12),2)),"-")</f>
        <v>-</v>
      </c>
      <c r="AU2298" s="177">
        <f>IFERROR(IF(OR($G2298="公衆街路灯A",$G2298="定額電灯"),"-",ROUND((AM2298/1000*$K2298*$L2298/12)*_xlfn.XLOOKUP($A2298,削除禁止_電灯料金!K:K,削除禁止_電灯料金!M:M,"-"),2)),"-")</f>
        <v>0</v>
      </c>
      <c r="AV2298" s="178">
        <f>IFERROR(IF(OR($G2298="公衆街路灯A",$G2298="定額電灯"),ROUND((((AR2298+AS2298)*AN2298))*12*_xlfn.XLOOKUP($A2298,削除禁止_電灯料金!K:K,削除禁止_電灯料金!N:N),0),ROUND((AT2298+AU2298)*AN2298*12*_xlfn.XLOOKUP($A2298,削除禁止_電灯料金!K:K,削除禁止_電灯料金!N:N),0)),0)</f>
        <v>0</v>
      </c>
      <c r="AW2298" s="145"/>
    </row>
    <row r="2299" spans="1:49" ht="30" customHeight="1" thickBot="1">
      <c r="A2299" s="1">
        <v>54</v>
      </c>
      <c r="B2299" s="319" t="s">
        <v>2089</v>
      </c>
      <c r="C2299" s="42"/>
      <c r="D2299" s="215"/>
      <c r="E2299" s="216" t="s">
        <v>219</v>
      </c>
      <c r="F2299" s="217" t="s">
        <v>219</v>
      </c>
      <c r="G2299" s="216"/>
      <c r="H2299" s="216"/>
      <c r="I2299" s="218"/>
      <c r="J2299" s="219"/>
      <c r="K2299" s="220"/>
      <c r="L2299" s="221"/>
      <c r="M2299" s="222" t="s">
        <v>82</v>
      </c>
      <c r="N2299" s="223">
        <v>0</v>
      </c>
      <c r="O2299" s="224">
        <v>0</v>
      </c>
      <c r="P2299" s="225" t="s">
        <v>56</v>
      </c>
      <c r="Q2299" s="225">
        <v>0</v>
      </c>
      <c r="R2299" s="225">
        <v>0</v>
      </c>
      <c r="S2299" s="226">
        <v>0</v>
      </c>
      <c r="T2299" s="226">
        <v>0</v>
      </c>
      <c r="U2299" s="226">
        <v>0</v>
      </c>
      <c r="V2299" s="227">
        <v>0</v>
      </c>
      <c r="W2299" s="228">
        <v>0</v>
      </c>
      <c r="X2299" s="229"/>
      <c r="Y2299" s="160">
        <v>0</v>
      </c>
      <c r="Z2299" s="230">
        <v>0</v>
      </c>
      <c r="AA2299" s="225">
        <v>0</v>
      </c>
      <c r="AB2299" s="231" t="s">
        <v>56</v>
      </c>
      <c r="AC2299" s="232" t="s">
        <v>56</v>
      </c>
      <c r="AD2299" s="233" t="s">
        <v>56</v>
      </c>
      <c r="AE2299" s="232" t="s">
        <v>56</v>
      </c>
      <c r="AF2299" s="233" t="s">
        <v>56</v>
      </c>
      <c r="AG2299" s="234">
        <v>0</v>
      </c>
      <c r="AH2299" s="235" t="s">
        <v>56</v>
      </c>
      <c r="AI2299" s="236"/>
      <c r="AJ2299" s="237"/>
      <c r="AK2299" s="238"/>
      <c r="AL2299" s="239"/>
      <c r="AM2299" s="240"/>
      <c r="AN2299" s="241"/>
      <c r="AO2299" s="242">
        <f t="shared" si="562"/>
        <v>0</v>
      </c>
      <c r="AP2299" s="243" t="s">
        <v>82</v>
      </c>
      <c r="AQ2299" s="244" t="str" cm="1">
        <f t="array" ref="AQ2299">_xlfn.IFS(OR($G2299="公衆街路灯A",$G2299="定額電灯"),$G2299&amp;AP2299,COUNTIF(G2299,"*従量電灯*"),G2299,1,"-")</f>
        <v>-</v>
      </c>
      <c r="AR2299" s="245" t="str" cm="1">
        <f t="array" ref="AR2299">_xlfn.IFS($AN2299=0,"-",OR($AH2299="対象外",$AH2299="-"),"-",OR($G2299="公衆街路灯A",$G2299="定額電灯"),_xlfn.XLOOKUP($AQ2299,削除禁止_電灯料金!$B:$B,削除禁止_電灯料金!$E:$E,0),1,"-")</f>
        <v>-</v>
      </c>
      <c r="AS2299" s="246" t="str" cm="1">
        <f t="array" ref="AS2299">_xlfn.IFS($AR2299="-","-",OR($G2299="公衆街路灯A",$G2299="定額電灯"),_xlfn.XLOOKUP(AQ2299,削除禁止_電灯料金!$B:$B,削除禁止_電灯料金!$D:$D,0),1,"-")</f>
        <v>-</v>
      </c>
      <c r="AT2299" s="245" t="str">
        <f>IFERROR(IF(OR($G2299="公衆街路灯A",$G2299="定額電灯"),"-",ROUND((_xlfn.XLOOKUP($AQ2299,削除禁止_電灯料金!$B:$B,削除禁止_電灯料金!$E:$E)*AM2299/1000*$K2299*$L2299/12),2)),"-")</f>
        <v>-</v>
      </c>
      <c r="AU2299" s="246">
        <f>IFERROR(IF(OR($G2299="公衆街路灯A",$G2299="定額電灯"),"-",ROUND((AM2299/1000*$K2299*$L2299/12)*_xlfn.XLOOKUP($A2299,削除禁止_電灯料金!K:K,削除禁止_電灯料金!M:M,"-"),2)),"-")</f>
        <v>0</v>
      </c>
      <c r="AV2299" s="247">
        <f>IFERROR(IF(OR($G2299="公衆街路灯A",$G2299="定額電灯"),ROUND((((AR2299+AS2299)*AN2299))*12*_xlfn.XLOOKUP($A2299,削除禁止_電灯料金!K:K,削除禁止_電灯料金!N:N),0),ROUND((AT2299+AU2299)*AN2299*12*_xlfn.XLOOKUP($A2299,削除禁止_電灯料金!K:K,削除禁止_電灯料金!N:N),0)),0)</f>
        <v>0</v>
      </c>
      <c r="AW2299" s="145"/>
    </row>
    <row r="2300" spans="1:49" ht="30" customHeight="1">
      <c r="A2300" s="1"/>
      <c r="B2300" s="41"/>
      <c r="C2300" s="248"/>
    </row>
    <row r="2301" spans="1:49" ht="30" customHeight="1">
      <c r="A2301" s="1">
        <v>55</v>
      </c>
      <c r="B2301" s="319" t="s">
        <v>2094</v>
      </c>
      <c r="C2301" s="42"/>
      <c r="D2301" s="4" t="s">
        <v>2095</v>
      </c>
      <c r="E2301" s="43"/>
      <c r="F2301" s="44"/>
      <c r="G2301" s="44"/>
      <c r="H2301" s="45"/>
      <c r="I2301" s="43"/>
      <c r="J2301" s="43"/>
      <c r="K2301" s="43"/>
      <c r="L2301" s="43"/>
      <c r="M2301" s="43"/>
      <c r="N2301" s="46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2"/>
      <c r="AE2301" s="42"/>
      <c r="AF2301" s="42"/>
      <c r="AG2301" s="42"/>
      <c r="AH2301" s="47"/>
      <c r="AI2301" s="48"/>
      <c r="AJ2301" s="48"/>
      <c r="AK2301" s="47"/>
      <c r="AL2301" s="49"/>
      <c r="AM2301" s="47"/>
      <c r="AN2301" s="47"/>
      <c r="AO2301" s="47"/>
      <c r="AP2301" s="47"/>
      <c r="AQ2301" s="49"/>
      <c r="AR2301" s="47"/>
      <c r="AS2301" s="47"/>
      <c r="AT2301" s="47"/>
      <c r="AU2301" s="47"/>
      <c r="AV2301" s="47"/>
      <c r="AW2301" s="47"/>
    </row>
    <row r="2302" spans="1:49" ht="30" customHeight="1">
      <c r="A2302" s="1">
        <v>55</v>
      </c>
      <c r="B2302" s="319" t="s">
        <v>2094</v>
      </c>
      <c r="C2302" s="42"/>
      <c r="D2302" s="43"/>
      <c r="E2302" s="43"/>
      <c r="F2302" s="44"/>
      <c r="G2302" s="44"/>
      <c r="H2302" s="45"/>
      <c r="I2302" s="43"/>
      <c r="J2302" s="43"/>
      <c r="K2302" s="43"/>
      <c r="L2302" s="43"/>
      <c r="M2302" s="43"/>
      <c r="N2302" s="46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s="42"/>
      <c r="AF2302" s="42"/>
      <c r="AG2302" s="42"/>
      <c r="AH2302" s="47"/>
      <c r="AI2302" s="50"/>
      <c r="AJ2302" s="48"/>
      <c r="AK2302" s="47"/>
      <c r="AL2302" s="49"/>
      <c r="AM2302" s="47"/>
      <c r="AN2302" s="47"/>
      <c r="AO2302" s="51"/>
      <c r="AP2302" s="47"/>
      <c r="AQ2302" s="49"/>
      <c r="AR2302" s="51"/>
      <c r="AS2302" s="51"/>
      <c r="AT2302" s="51"/>
      <c r="AU2302" s="51"/>
      <c r="AV2302" s="47"/>
      <c r="AW2302" s="47"/>
    </row>
    <row r="2303" spans="1:49" ht="30" customHeight="1">
      <c r="A2303" s="1">
        <v>55</v>
      </c>
      <c r="B2303" s="319" t="s">
        <v>2094</v>
      </c>
      <c r="C2303" s="42"/>
      <c r="D2303" s="52" t="s">
        <v>47</v>
      </c>
      <c r="E2303" s="52"/>
      <c r="F2303" s="53">
        <v>10</v>
      </c>
      <c r="G2303" s="44"/>
      <c r="H2303" s="45"/>
      <c r="I2303" s="54"/>
      <c r="J2303" s="54"/>
      <c r="K2303" s="55"/>
      <c r="L2303" s="46"/>
      <c r="M2303" s="46"/>
      <c r="N2303" s="56"/>
      <c r="O2303" s="56"/>
      <c r="P2303" s="56"/>
      <c r="Q2303" s="56"/>
      <c r="R2303" s="56"/>
      <c r="S2303" s="56"/>
      <c r="T2303" s="56"/>
      <c r="U2303" s="56"/>
      <c r="V2303" s="56"/>
      <c r="W2303" s="56"/>
      <c r="X2303" s="56"/>
      <c r="Y2303" s="56"/>
      <c r="Z2303" s="56"/>
      <c r="AA2303" s="56"/>
      <c r="AB2303" s="56"/>
      <c r="AC2303" s="56"/>
      <c r="AD2303" s="56"/>
      <c r="AE2303" s="56"/>
      <c r="AF2303" s="56"/>
      <c r="AG2303" s="56"/>
      <c r="AH2303" s="47"/>
      <c r="AI2303" s="50"/>
      <c r="AJ2303" s="48"/>
      <c r="AK2303" s="47"/>
      <c r="AL2303" s="49"/>
      <c r="AM2303" s="47"/>
      <c r="AN2303" s="47"/>
      <c r="AO2303" s="47"/>
      <c r="AP2303" s="47"/>
      <c r="AQ2303" s="49"/>
      <c r="AR2303" s="47"/>
      <c r="AS2303" s="47"/>
      <c r="AT2303" s="47"/>
      <c r="AU2303" s="47"/>
      <c r="AV2303" s="47"/>
      <c r="AW2303" s="47"/>
    </row>
    <row r="2304" spans="1:49" ht="30" customHeight="1" thickBot="1">
      <c r="A2304" s="1">
        <v>55</v>
      </c>
      <c r="B2304" s="319" t="s">
        <v>2094</v>
      </c>
      <c r="C2304" s="42"/>
      <c r="D2304" s="57" t="s">
        <v>48</v>
      </c>
      <c r="E2304" s="57"/>
      <c r="F2304" s="58">
        <v>10</v>
      </c>
      <c r="G2304" s="44"/>
      <c r="H2304" s="45"/>
      <c r="I2304" s="54"/>
      <c r="J2304" s="54"/>
      <c r="K2304" s="55"/>
      <c r="L2304" s="46"/>
      <c r="M2304" s="46"/>
      <c r="N2304" s="56"/>
      <c r="O2304" s="56"/>
      <c r="P2304" s="56"/>
      <c r="Q2304" s="56"/>
      <c r="R2304" s="56"/>
      <c r="S2304" s="56"/>
      <c r="T2304" s="56"/>
      <c r="U2304" s="56"/>
      <c r="V2304" s="56"/>
      <c r="W2304" s="56"/>
      <c r="X2304" s="56"/>
      <c r="Y2304" s="56"/>
      <c r="Z2304" s="56"/>
      <c r="AA2304" s="56"/>
      <c r="AB2304" s="56"/>
      <c r="AC2304" s="56"/>
      <c r="AD2304" s="56"/>
      <c r="AE2304" s="56"/>
      <c r="AF2304" s="56"/>
      <c r="AG2304" s="56"/>
      <c r="AH2304" s="47"/>
      <c r="AI2304" s="50"/>
      <c r="AJ2304" s="48"/>
      <c r="AK2304" s="47"/>
      <c r="AL2304" s="49"/>
      <c r="AM2304" s="47"/>
      <c r="AN2304" s="47"/>
      <c r="AO2304" s="47"/>
      <c r="AP2304" s="47"/>
      <c r="AQ2304" s="49"/>
      <c r="AR2304" s="47"/>
      <c r="AS2304" s="47"/>
      <c r="AT2304" s="47"/>
      <c r="AU2304" s="47"/>
      <c r="AV2304" s="47"/>
      <c r="AW2304" s="47"/>
    </row>
    <row r="2305" spans="1:49" ht="30" customHeight="1" thickBot="1">
      <c r="A2305" s="1">
        <v>55</v>
      </c>
      <c r="B2305" s="319" t="s">
        <v>2094</v>
      </c>
      <c r="C2305" s="42"/>
      <c r="D2305" s="59" t="s">
        <v>49</v>
      </c>
      <c r="E2305" s="59"/>
      <c r="F2305" s="60">
        <v>30</v>
      </c>
      <c r="G2305" s="44"/>
      <c r="H2305" s="45"/>
      <c r="I2305" s="61"/>
      <c r="J2305" s="61"/>
      <c r="K2305" s="42"/>
      <c r="L2305" s="42"/>
      <c r="M2305" s="42"/>
      <c r="N2305" s="56"/>
      <c r="O2305" s="56"/>
      <c r="P2305" s="56"/>
      <c r="Q2305" s="56"/>
      <c r="R2305" s="56"/>
      <c r="S2305" s="56"/>
      <c r="T2305" s="56"/>
      <c r="U2305" s="56"/>
      <c r="V2305" s="56"/>
      <c r="W2305" s="56"/>
      <c r="X2305" s="56"/>
      <c r="Y2305" s="56"/>
      <c r="Z2305" s="56"/>
      <c r="AA2305" s="56"/>
      <c r="AB2305" s="56"/>
      <c r="AC2305" s="62"/>
      <c r="AD2305" s="62"/>
      <c r="AE2305" s="63"/>
      <c r="AF2305" s="42"/>
      <c r="AG2305" s="56"/>
      <c r="AH2305" s="47"/>
      <c r="AI2305" s="64" t="s">
        <v>50</v>
      </c>
      <c r="AJ2305" s="48"/>
      <c r="AK2305" s="47"/>
      <c r="AL2305" s="49"/>
      <c r="AM2305" s="47"/>
      <c r="AN2305" s="47"/>
      <c r="AO2305" s="47"/>
      <c r="AP2305" s="47"/>
      <c r="AQ2305" s="49"/>
      <c r="AR2305" s="47"/>
      <c r="AS2305" s="47"/>
      <c r="AT2305" s="47"/>
      <c r="AU2305" s="47"/>
      <c r="AV2305" s="47"/>
      <c r="AW2305" s="65"/>
    </row>
    <row r="2306" spans="1:49" ht="30" customHeight="1" thickBot="1">
      <c r="A2306" s="1">
        <v>55</v>
      </c>
      <c r="B2306" s="319" t="s">
        <v>2094</v>
      </c>
      <c r="C2306" s="42"/>
      <c r="D2306" s="66" t="s">
        <v>51</v>
      </c>
      <c r="E2306" s="66"/>
      <c r="F2306" s="67">
        <v>0.41499999999999998</v>
      </c>
      <c r="G2306" s="44"/>
      <c r="H2306" s="45"/>
      <c r="I2306" s="68"/>
      <c r="J2306" s="68"/>
      <c r="K2306" s="42"/>
      <c r="L2306" s="42"/>
      <c r="M2306" s="42"/>
      <c r="N2306" s="56"/>
      <c r="O2306" s="56"/>
      <c r="P2306" s="56"/>
      <c r="Q2306" s="56"/>
      <c r="R2306" s="56"/>
      <c r="S2306" s="56"/>
      <c r="T2306" s="56"/>
      <c r="U2306" s="56"/>
      <c r="V2306" s="56"/>
      <c r="W2306" s="56"/>
      <c r="X2306" s="56"/>
      <c r="Y2306" s="56"/>
      <c r="Z2306" s="56"/>
      <c r="AA2306" s="56"/>
      <c r="AB2306" s="56"/>
      <c r="AC2306" s="62" t="s">
        <v>52</v>
      </c>
      <c r="AD2306" s="69"/>
      <c r="AE2306" s="70" t="s">
        <v>53</v>
      </c>
      <c r="AF2306" s="69"/>
      <c r="AG2306" s="56"/>
      <c r="AH2306" s="47"/>
      <c r="AI2306" s="48"/>
      <c r="AJ2306" s="48"/>
      <c r="AK2306" s="47"/>
      <c r="AL2306" s="49"/>
      <c r="AM2306" s="47"/>
      <c r="AN2306" s="47"/>
      <c r="AO2306" s="47"/>
      <c r="AP2306" s="47"/>
      <c r="AQ2306" s="49"/>
      <c r="AR2306" s="47" t="s">
        <v>52</v>
      </c>
      <c r="AS2306" s="47"/>
      <c r="AT2306" s="47" t="s">
        <v>53</v>
      </c>
      <c r="AU2306" s="47"/>
      <c r="AV2306" s="47"/>
      <c r="AW2306" s="65"/>
    </row>
    <row r="2307" spans="1:49" ht="30" customHeight="1" thickBot="1">
      <c r="A2307" s="1">
        <v>55</v>
      </c>
      <c r="B2307" s="319" t="s">
        <v>2094</v>
      </c>
      <c r="C2307" s="42"/>
      <c r="D2307" s="71" t="s">
        <v>54</v>
      </c>
      <c r="E2307" s="45"/>
      <c r="F2307" s="45"/>
      <c r="G2307" s="45"/>
      <c r="H2307" s="45"/>
      <c r="I2307" s="45"/>
      <c r="J2307" s="45"/>
      <c r="K2307" s="72"/>
      <c r="L2307" s="72"/>
      <c r="M2307" s="73" t="s">
        <v>55</v>
      </c>
      <c r="N2307" s="74"/>
      <c r="O2307" s="74"/>
      <c r="P2307" s="74"/>
      <c r="Q2307" s="74"/>
      <c r="R2307" s="74"/>
      <c r="S2307" s="74"/>
      <c r="T2307" s="74"/>
      <c r="U2307" s="74"/>
      <c r="V2307" s="74"/>
      <c r="W2307" s="74"/>
      <c r="X2307" s="74"/>
      <c r="Y2307" s="74"/>
      <c r="Z2307" s="74"/>
      <c r="AA2307" s="74"/>
      <c r="AB2307" s="74"/>
      <c r="AC2307" s="75" t="s">
        <v>1</v>
      </c>
      <c r="AD2307" s="76"/>
      <c r="AE2307" s="76" t="s">
        <v>2</v>
      </c>
      <c r="AF2307" s="76"/>
      <c r="AG2307" s="77" t="s">
        <v>56</v>
      </c>
      <c r="AH2307" s="78" t="s">
        <v>57</v>
      </c>
      <c r="AI2307" s="79"/>
      <c r="AJ2307" s="79"/>
      <c r="AK2307" s="80"/>
      <c r="AL2307" s="15"/>
      <c r="AM2307" s="80"/>
      <c r="AN2307" s="80"/>
      <c r="AO2307" s="80"/>
      <c r="AP2307" s="80"/>
      <c r="AQ2307" s="15"/>
      <c r="AR2307" s="78" t="s">
        <v>1</v>
      </c>
      <c r="AS2307" s="81"/>
      <c r="AT2307" s="78" t="s">
        <v>2</v>
      </c>
      <c r="AU2307" s="81"/>
      <c r="AV2307" s="82" t="s">
        <v>56</v>
      </c>
      <c r="AW2307" s="83"/>
    </row>
    <row r="2308" spans="1:49" ht="42" customHeight="1">
      <c r="A2308" s="1">
        <v>55</v>
      </c>
      <c r="B2308" s="319" t="s">
        <v>2094</v>
      </c>
      <c r="C2308" s="42"/>
      <c r="D2308" s="474" t="s">
        <v>4</v>
      </c>
      <c r="E2308" s="476" t="s">
        <v>5</v>
      </c>
      <c r="F2308" s="476" t="s">
        <v>6</v>
      </c>
      <c r="G2308" s="476" t="s">
        <v>58</v>
      </c>
      <c r="H2308" s="476" t="s">
        <v>7</v>
      </c>
      <c r="I2308" s="20" t="s">
        <v>8</v>
      </c>
      <c r="J2308" s="20"/>
      <c r="K2308" s="84" t="s">
        <v>9</v>
      </c>
      <c r="L2308" s="85" t="s">
        <v>59</v>
      </c>
      <c r="M2308" s="478" t="s">
        <v>60</v>
      </c>
      <c r="N2308" s="480" t="s">
        <v>61</v>
      </c>
      <c r="O2308" s="482" t="s">
        <v>62</v>
      </c>
      <c r="P2308" s="482" t="s">
        <v>10</v>
      </c>
      <c r="Q2308" s="484" t="s">
        <v>63</v>
      </c>
      <c r="R2308" s="482" t="s">
        <v>64</v>
      </c>
      <c r="S2308" s="482" t="s">
        <v>65</v>
      </c>
      <c r="T2308" s="482" t="s">
        <v>66</v>
      </c>
      <c r="U2308" s="482" t="s">
        <v>67</v>
      </c>
      <c r="V2308" s="484" t="s">
        <v>11</v>
      </c>
      <c r="W2308" s="251" t="s">
        <v>12</v>
      </c>
      <c r="X2308" s="86" t="s">
        <v>13</v>
      </c>
      <c r="Y2308" s="86" t="s">
        <v>14</v>
      </c>
      <c r="Z2308" s="252" t="s">
        <v>15</v>
      </c>
      <c r="AA2308" s="484" t="s">
        <v>16</v>
      </c>
      <c r="AB2308" s="482" t="s">
        <v>17</v>
      </c>
      <c r="AC2308" s="87" t="s">
        <v>18</v>
      </c>
      <c r="AD2308" s="88" t="s">
        <v>19</v>
      </c>
      <c r="AE2308" s="87" t="s">
        <v>30</v>
      </c>
      <c r="AF2308" s="88" t="s">
        <v>21</v>
      </c>
      <c r="AG2308" s="89" t="s">
        <v>22</v>
      </c>
      <c r="AH2308" s="468" t="s">
        <v>23</v>
      </c>
      <c r="AI2308" s="470" t="s">
        <v>24</v>
      </c>
      <c r="AJ2308" s="470" t="s">
        <v>25</v>
      </c>
      <c r="AK2308" s="470" t="s">
        <v>26</v>
      </c>
      <c r="AL2308" s="91" t="s">
        <v>68</v>
      </c>
      <c r="AM2308" s="90" t="s">
        <v>27</v>
      </c>
      <c r="AN2308" s="92" t="s">
        <v>28</v>
      </c>
      <c r="AO2308" s="93" t="s">
        <v>29</v>
      </c>
      <c r="AP2308" s="28" t="s">
        <v>16</v>
      </c>
      <c r="AQ2308" s="472" t="s">
        <v>17</v>
      </c>
      <c r="AR2308" s="94" t="s">
        <v>18</v>
      </c>
      <c r="AS2308" s="95" t="s">
        <v>19</v>
      </c>
      <c r="AT2308" s="94" t="s">
        <v>30</v>
      </c>
      <c r="AU2308" s="95" t="s">
        <v>21</v>
      </c>
      <c r="AV2308" s="96" t="s">
        <v>31</v>
      </c>
      <c r="AW2308" s="83"/>
    </row>
    <row r="2309" spans="1:49" ht="30" customHeight="1" thickBot="1">
      <c r="A2309" s="1">
        <v>55</v>
      </c>
      <c r="B2309" s="319" t="s">
        <v>2094</v>
      </c>
      <c r="C2309" s="42"/>
      <c r="D2309" s="475"/>
      <c r="E2309" s="477"/>
      <c r="F2309" s="477"/>
      <c r="G2309" s="477"/>
      <c r="H2309" s="477"/>
      <c r="I2309" s="97" t="s">
        <v>69</v>
      </c>
      <c r="J2309" s="97" t="s">
        <v>70</v>
      </c>
      <c r="K2309" s="98" t="s">
        <v>34</v>
      </c>
      <c r="L2309" s="99" t="s">
        <v>35</v>
      </c>
      <c r="M2309" s="479"/>
      <c r="N2309" s="481"/>
      <c r="O2309" s="483"/>
      <c r="P2309" s="483"/>
      <c r="Q2309" s="485"/>
      <c r="R2309" s="483"/>
      <c r="S2309" s="483"/>
      <c r="T2309" s="483"/>
      <c r="U2309" s="483"/>
      <c r="V2309" s="485"/>
      <c r="W2309" s="100" t="s">
        <v>36</v>
      </c>
      <c r="X2309" s="100" t="s">
        <v>37</v>
      </c>
      <c r="Y2309" s="100" t="s">
        <v>38</v>
      </c>
      <c r="Z2309" s="101" t="s">
        <v>39</v>
      </c>
      <c r="AA2309" s="485"/>
      <c r="AB2309" s="483"/>
      <c r="AC2309" s="102" t="s">
        <v>40</v>
      </c>
      <c r="AD2309" s="103" t="s">
        <v>40</v>
      </c>
      <c r="AE2309" s="102" t="s">
        <v>40</v>
      </c>
      <c r="AF2309" s="103" t="s">
        <v>40</v>
      </c>
      <c r="AG2309" s="104">
        <v>10</v>
      </c>
      <c r="AH2309" s="469"/>
      <c r="AI2309" s="471"/>
      <c r="AJ2309" s="471"/>
      <c r="AK2309" s="471"/>
      <c r="AL2309" s="36" t="s">
        <v>41</v>
      </c>
      <c r="AM2309" s="105" t="s">
        <v>42</v>
      </c>
      <c r="AN2309" s="106" t="s">
        <v>43</v>
      </c>
      <c r="AO2309" s="107" t="s">
        <v>39</v>
      </c>
      <c r="AP2309" s="37" t="s">
        <v>44</v>
      </c>
      <c r="AQ2309" s="473"/>
      <c r="AR2309" s="108" t="s">
        <v>40</v>
      </c>
      <c r="AS2309" s="109" t="s">
        <v>40</v>
      </c>
      <c r="AT2309" s="108" t="s">
        <v>40</v>
      </c>
      <c r="AU2309" s="109" t="s">
        <v>40</v>
      </c>
      <c r="AV2309" s="40">
        <v>10</v>
      </c>
      <c r="AW2309" s="83"/>
    </row>
    <row r="2310" spans="1:49" ht="30" customHeight="1">
      <c r="A2310" s="1">
        <v>55</v>
      </c>
      <c r="B2310" s="319" t="s">
        <v>2094</v>
      </c>
      <c r="C2310" s="42"/>
      <c r="D2310" s="110" t="s">
        <v>2096</v>
      </c>
      <c r="E2310" s="111" t="s">
        <v>71</v>
      </c>
      <c r="F2310" s="112" t="s">
        <v>2097</v>
      </c>
      <c r="G2310" s="112" t="s">
        <v>73</v>
      </c>
      <c r="H2310" s="113"/>
      <c r="I2310" s="114"/>
      <c r="J2310" s="115"/>
      <c r="K2310" s="349">
        <v>13</v>
      </c>
      <c r="L2310" s="350">
        <v>365</v>
      </c>
      <c r="M2310" s="118" t="s">
        <v>2098</v>
      </c>
      <c r="N2310" s="119" t="s">
        <v>75</v>
      </c>
      <c r="O2310" s="120">
        <v>1</v>
      </c>
      <c r="P2310" s="121" t="s">
        <v>759</v>
      </c>
      <c r="Q2310" s="121">
        <v>0</v>
      </c>
      <c r="R2310" s="121" t="s">
        <v>77</v>
      </c>
      <c r="S2310" s="122">
        <v>0</v>
      </c>
      <c r="T2310" s="122">
        <v>0</v>
      </c>
      <c r="U2310" s="122" t="s">
        <v>853</v>
      </c>
      <c r="V2310" s="123">
        <v>0</v>
      </c>
      <c r="W2310" s="124">
        <v>26</v>
      </c>
      <c r="X2310" s="125">
        <v>6</v>
      </c>
      <c r="Y2310" s="126">
        <v>6</v>
      </c>
      <c r="Z2310" s="127">
        <v>61.684999999999995</v>
      </c>
      <c r="AA2310" s="121">
        <v>0</v>
      </c>
      <c r="AB2310" s="128" t="s">
        <v>1679</v>
      </c>
      <c r="AC2310" s="129" t="s">
        <v>56</v>
      </c>
      <c r="AD2310" s="130" t="s">
        <v>56</v>
      </c>
      <c r="AE2310" s="129">
        <v>0</v>
      </c>
      <c r="AF2310" s="130">
        <v>0</v>
      </c>
      <c r="AG2310" s="131">
        <v>229471</v>
      </c>
      <c r="AH2310" s="132" t="s">
        <v>81</v>
      </c>
      <c r="AI2310" s="133"/>
      <c r="AJ2310" s="134"/>
      <c r="AK2310" s="135"/>
      <c r="AL2310" s="136"/>
      <c r="AM2310" s="137"/>
      <c r="AN2310" s="138"/>
      <c r="AO2310" s="139">
        <f t="shared" ref="AO2310:AO2331" si="563">IFERROR((AM2310/1000)*K2310*L2310*AN2310/12,0)</f>
        <v>0</v>
      </c>
      <c r="AP2310" s="140" t="s">
        <v>82</v>
      </c>
      <c r="AQ2310" s="141" t="str" cm="1">
        <f t="array" ref="AQ2310">_xlfn.IFS(OR($G2310="公衆街路灯A",$G2310="定額電灯"),$G2310&amp;AP2310,COUNTIF(G2310,"*従量電灯*"),G2310,1,"-")</f>
        <v>従量電灯</v>
      </c>
      <c r="AR2310" s="142" t="str" cm="1">
        <f t="array" ref="AR2310">_xlfn.IFS($AN2310=0,"-",OR($AH2310="対象外",$AH2310="-"),"-",OR($G2310="公衆街路灯A",$G2310="定額電灯"),_xlfn.XLOOKUP($AQ2310,削除禁止_電灯料金!$B:$B,削除禁止_電灯料金!$E:$E,0),1,"-")</f>
        <v>-</v>
      </c>
      <c r="AS2310" s="143" t="str" cm="1">
        <f t="array" ref="AS2310">_xlfn.IFS($AR2310="-","-",OR($G2310="公衆街路灯A",$G2310="定額電灯"),_xlfn.XLOOKUP(AQ2310,削除禁止_電灯料金!$B:$B,削除禁止_電灯料金!$D:$D,0),1,"-")</f>
        <v>-</v>
      </c>
      <c r="AT2310" s="142">
        <f>IFERROR(IF(OR($G2310="公衆街路灯A",$G2310="定額電灯"),"-",ROUND((_xlfn.XLOOKUP($AQ2310,削除禁止_電灯料金!$B:$B,削除禁止_電灯料金!$E:$E)*AM2310/1000*$K2310*$L2310/12),2)),"-")</f>
        <v>0</v>
      </c>
      <c r="AU2310" s="143">
        <f>IFERROR(IF(OR($G2310="公衆街路灯A",$G2310="定額電灯"),"-",ROUND((AM2310/1000*$K2310*$L2310/12)*_xlfn.XLOOKUP($A2310,削除禁止_電灯料金!K:K,削除禁止_電灯料金!M:M,"-"),2)),"-")</f>
        <v>0</v>
      </c>
      <c r="AV2310" s="144">
        <f>IFERROR(IF(OR($G2310="公衆街路灯A",$G2310="定額電灯"),ROUND((((AR2310+AS2310)*AN2310))*12*_xlfn.XLOOKUP($A2310,削除禁止_電灯料金!K:K,削除禁止_電灯料金!N:N),0),ROUND((AT2310+AU2310)*AN2310*12*_xlfn.XLOOKUP($A2310,削除禁止_電灯料金!K:K,削除禁止_電灯料金!N:N),0)),0)</f>
        <v>0</v>
      </c>
      <c r="AW2310" s="145"/>
    </row>
    <row r="2311" spans="1:49" ht="30" customHeight="1">
      <c r="A2311" s="1">
        <v>55</v>
      </c>
      <c r="B2311" s="319" t="s">
        <v>2094</v>
      </c>
      <c r="C2311" s="42"/>
      <c r="D2311" s="146" t="s">
        <v>2096</v>
      </c>
      <c r="E2311" s="147" t="s">
        <v>71</v>
      </c>
      <c r="F2311" s="148" t="s">
        <v>2099</v>
      </c>
      <c r="G2311" s="148" t="s">
        <v>73</v>
      </c>
      <c r="H2311" s="149" t="s">
        <v>1556</v>
      </c>
      <c r="I2311" s="150"/>
      <c r="J2311" s="151"/>
      <c r="K2311" s="213">
        <v>13</v>
      </c>
      <c r="L2311" s="214">
        <v>365</v>
      </c>
      <c r="M2311" s="154" t="s">
        <v>2100</v>
      </c>
      <c r="N2311" s="119" t="s">
        <v>120</v>
      </c>
      <c r="O2311" s="120">
        <v>1</v>
      </c>
      <c r="P2311" s="155" t="s">
        <v>450</v>
      </c>
      <c r="Q2311" s="155">
        <v>0</v>
      </c>
      <c r="R2311" s="155">
        <v>0</v>
      </c>
      <c r="S2311" s="156" t="s">
        <v>332</v>
      </c>
      <c r="T2311" s="156">
        <v>0</v>
      </c>
      <c r="U2311" s="156" t="s">
        <v>1468</v>
      </c>
      <c r="V2311" s="157">
        <v>0</v>
      </c>
      <c r="W2311" s="158">
        <v>36</v>
      </c>
      <c r="X2311" s="159">
        <v>4</v>
      </c>
      <c r="Y2311" s="160">
        <v>4</v>
      </c>
      <c r="Z2311" s="161">
        <v>56.94</v>
      </c>
      <c r="AA2311" s="155">
        <v>0</v>
      </c>
      <c r="AB2311" s="162" t="s">
        <v>1679</v>
      </c>
      <c r="AC2311" s="163" t="s">
        <v>56</v>
      </c>
      <c r="AD2311" s="164" t="s">
        <v>56</v>
      </c>
      <c r="AE2311" s="163">
        <v>0</v>
      </c>
      <c r="AF2311" s="164">
        <v>0</v>
      </c>
      <c r="AG2311" s="165">
        <v>211819</v>
      </c>
      <c r="AH2311" s="166" t="s">
        <v>81</v>
      </c>
      <c r="AI2311" s="167"/>
      <c r="AJ2311" s="168"/>
      <c r="AK2311" s="169"/>
      <c r="AL2311" s="170"/>
      <c r="AM2311" s="171"/>
      <c r="AN2311" s="172"/>
      <c r="AO2311" s="173">
        <f t="shared" si="563"/>
        <v>0</v>
      </c>
      <c r="AP2311" s="174" t="s">
        <v>82</v>
      </c>
      <c r="AQ2311" s="175" t="str" cm="1">
        <f t="array" ref="AQ2311">_xlfn.IFS(OR($G2311="公衆街路灯A",$G2311="定額電灯"),$G2311&amp;AP2311,COUNTIF(G2311,"*従量電灯*"),G2311,1,"-")</f>
        <v>従量電灯</v>
      </c>
      <c r="AR2311" s="176" t="str" cm="1">
        <f t="array" ref="AR2311">_xlfn.IFS($AN2311=0,"-",OR($AH2311="対象外",$AH2311="-"),"-",OR($G2311="公衆街路灯A",$G2311="定額電灯"),_xlfn.XLOOKUP($AQ2311,削除禁止_電灯料金!$B:$B,削除禁止_電灯料金!$E:$E,0),1,"-")</f>
        <v>-</v>
      </c>
      <c r="AS2311" s="177" t="str" cm="1">
        <f t="array" ref="AS2311">_xlfn.IFS($AR2311="-","-",OR($G2311="公衆街路灯A",$G2311="定額電灯"),_xlfn.XLOOKUP(AQ2311,削除禁止_電灯料金!$B:$B,削除禁止_電灯料金!$D:$D,0),1,"-")</f>
        <v>-</v>
      </c>
      <c r="AT2311" s="176">
        <f>IFERROR(IF(OR($G2311="公衆街路灯A",$G2311="定額電灯"),"-",ROUND((_xlfn.XLOOKUP($AQ2311,削除禁止_電灯料金!$B:$B,削除禁止_電灯料金!$E:$E)*AM2311/1000*$K2311*$L2311/12),2)),"-")</f>
        <v>0</v>
      </c>
      <c r="AU2311" s="177">
        <f>IFERROR(IF(OR($G2311="公衆街路灯A",$G2311="定額電灯"),"-",ROUND((AM2311/1000*$K2311*$L2311/12)*_xlfn.XLOOKUP($A2311,削除禁止_電灯料金!K:K,削除禁止_電灯料金!M:M,"-"),2)),"-")</f>
        <v>0</v>
      </c>
      <c r="AV2311" s="178">
        <f>IFERROR(IF(OR($G2311="公衆街路灯A",$G2311="定額電灯"),ROUND((((AR2311+AS2311)*AN2311))*12*_xlfn.XLOOKUP($A2311,削除禁止_電灯料金!K:K,削除禁止_電灯料金!N:N),0),ROUND((AT2311+AU2311)*AN2311*12*_xlfn.XLOOKUP($A2311,削除禁止_電灯料金!K:K,削除禁止_電灯料金!N:N),0)),0)</f>
        <v>0</v>
      </c>
      <c r="AW2311" s="145"/>
    </row>
    <row r="2312" spans="1:49" ht="30" customHeight="1">
      <c r="A2312" s="1">
        <v>55</v>
      </c>
      <c r="B2312" s="319" t="s">
        <v>2094</v>
      </c>
      <c r="C2312" s="42"/>
      <c r="D2312" s="146" t="s">
        <v>2096</v>
      </c>
      <c r="E2312" s="147" t="s">
        <v>71</v>
      </c>
      <c r="F2312" s="148" t="s">
        <v>2101</v>
      </c>
      <c r="G2312" s="148" t="s">
        <v>73</v>
      </c>
      <c r="H2312" s="149" t="s">
        <v>1556</v>
      </c>
      <c r="I2312" s="150"/>
      <c r="J2312" s="151"/>
      <c r="K2312" s="213">
        <v>13</v>
      </c>
      <c r="L2312" s="214">
        <v>365</v>
      </c>
      <c r="M2312" s="154" t="s">
        <v>2102</v>
      </c>
      <c r="N2312" s="119" t="s">
        <v>120</v>
      </c>
      <c r="O2312" s="120">
        <v>1</v>
      </c>
      <c r="P2312" s="155" t="s">
        <v>1666</v>
      </c>
      <c r="Q2312" s="155">
        <v>0</v>
      </c>
      <c r="R2312" s="155">
        <v>0</v>
      </c>
      <c r="S2312" s="156" t="s">
        <v>332</v>
      </c>
      <c r="T2312" s="156">
        <v>0</v>
      </c>
      <c r="U2312" s="156" t="s">
        <v>1478</v>
      </c>
      <c r="V2312" s="157">
        <v>0</v>
      </c>
      <c r="W2312" s="158">
        <v>18</v>
      </c>
      <c r="X2312" s="159">
        <v>5</v>
      </c>
      <c r="Y2312" s="160">
        <v>5</v>
      </c>
      <c r="Z2312" s="161">
        <v>35.587499999999999</v>
      </c>
      <c r="AA2312" s="155">
        <v>0</v>
      </c>
      <c r="AB2312" s="162" t="s">
        <v>1679</v>
      </c>
      <c r="AC2312" s="163" t="s">
        <v>56</v>
      </c>
      <c r="AD2312" s="164" t="s">
        <v>56</v>
      </c>
      <c r="AE2312" s="163">
        <v>0</v>
      </c>
      <c r="AF2312" s="164">
        <v>0</v>
      </c>
      <c r="AG2312" s="165">
        <v>132384</v>
      </c>
      <c r="AH2312" s="166" t="s">
        <v>81</v>
      </c>
      <c r="AI2312" s="167"/>
      <c r="AJ2312" s="168"/>
      <c r="AK2312" s="169"/>
      <c r="AL2312" s="170"/>
      <c r="AM2312" s="171"/>
      <c r="AN2312" s="172"/>
      <c r="AO2312" s="173">
        <f t="shared" si="563"/>
        <v>0</v>
      </c>
      <c r="AP2312" s="174" t="s">
        <v>82</v>
      </c>
      <c r="AQ2312" s="175" t="str" cm="1">
        <f t="array" ref="AQ2312">_xlfn.IFS(OR($G2312="公衆街路灯A",$G2312="定額電灯"),$G2312&amp;AP2312,COUNTIF(G2312,"*従量電灯*"),G2312,1,"-")</f>
        <v>従量電灯</v>
      </c>
      <c r="AR2312" s="176" t="str" cm="1">
        <f t="array" ref="AR2312">_xlfn.IFS($AN2312=0,"-",OR($AH2312="対象外",$AH2312="-"),"-",OR($G2312="公衆街路灯A",$G2312="定額電灯"),_xlfn.XLOOKUP($AQ2312,削除禁止_電灯料金!$B:$B,削除禁止_電灯料金!$E:$E,0),1,"-")</f>
        <v>-</v>
      </c>
      <c r="AS2312" s="177" t="str" cm="1">
        <f t="array" ref="AS2312">_xlfn.IFS($AR2312="-","-",OR($G2312="公衆街路灯A",$G2312="定額電灯"),_xlfn.XLOOKUP(AQ2312,削除禁止_電灯料金!$B:$B,削除禁止_電灯料金!$D:$D,0),1,"-")</f>
        <v>-</v>
      </c>
      <c r="AT2312" s="176">
        <f>IFERROR(IF(OR($G2312="公衆街路灯A",$G2312="定額電灯"),"-",ROUND((_xlfn.XLOOKUP($AQ2312,削除禁止_電灯料金!$B:$B,削除禁止_電灯料金!$E:$E)*AM2312/1000*$K2312*$L2312/12),2)),"-")</f>
        <v>0</v>
      </c>
      <c r="AU2312" s="177">
        <f>IFERROR(IF(OR($G2312="公衆街路灯A",$G2312="定額電灯"),"-",ROUND((AM2312/1000*$K2312*$L2312/12)*_xlfn.XLOOKUP($A2312,削除禁止_電灯料金!K:K,削除禁止_電灯料金!M:M,"-"),2)),"-")</f>
        <v>0</v>
      </c>
      <c r="AV2312" s="178">
        <f>IFERROR(IF(OR($G2312="公衆街路灯A",$G2312="定額電灯"),ROUND((((AR2312+AS2312)*AN2312))*12*_xlfn.XLOOKUP($A2312,削除禁止_電灯料金!K:K,削除禁止_電灯料金!N:N),0),ROUND((AT2312+AU2312)*AN2312*12*_xlfn.XLOOKUP($A2312,削除禁止_電灯料金!K:K,削除禁止_電灯料金!N:N),0)),0)</f>
        <v>0</v>
      </c>
      <c r="AW2312" s="145"/>
    </row>
    <row r="2313" spans="1:49" ht="30" customHeight="1">
      <c r="A2313" s="1">
        <v>55</v>
      </c>
      <c r="B2313" s="319" t="s">
        <v>2094</v>
      </c>
      <c r="C2313" s="42"/>
      <c r="D2313" s="146" t="s">
        <v>2096</v>
      </c>
      <c r="E2313" s="147" t="s">
        <v>186</v>
      </c>
      <c r="F2313" s="148" t="s">
        <v>2097</v>
      </c>
      <c r="G2313" s="148" t="s">
        <v>73</v>
      </c>
      <c r="H2313" s="149"/>
      <c r="I2313" s="150"/>
      <c r="J2313" s="151"/>
      <c r="K2313" s="213">
        <v>13</v>
      </c>
      <c r="L2313" s="214">
        <v>365</v>
      </c>
      <c r="M2313" s="154" t="s">
        <v>2098</v>
      </c>
      <c r="N2313" s="119" t="s">
        <v>75</v>
      </c>
      <c r="O2313" s="120">
        <v>1</v>
      </c>
      <c r="P2313" s="155" t="s">
        <v>759</v>
      </c>
      <c r="Q2313" s="155">
        <v>0</v>
      </c>
      <c r="R2313" s="155" t="s">
        <v>77</v>
      </c>
      <c r="S2313" s="156">
        <v>0</v>
      </c>
      <c r="T2313" s="156">
        <v>0</v>
      </c>
      <c r="U2313" s="156" t="s">
        <v>853</v>
      </c>
      <c r="V2313" s="157">
        <v>0</v>
      </c>
      <c r="W2313" s="158">
        <v>26</v>
      </c>
      <c r="X2313" s="159">
        <v>6</v>
      </c>
      <c r="Y2313" s="160">
        <v>6</v>
      </c>
      <c r="Z2313" s="161">
        <v>61.684999999999995</v>
      </c>
      <c r="AA2313" s="155">
        <v>0</v>
      </c>
      <c r="AB2313" s="162" t="s">
        <v>1679</v>
      </c>
      <c r="AC2313" s="163" t="s">
        <v>56</v>
      </c>
      <c r="AD2313" s="164" t="s">
        <v>56</v>
      </c>
      <c r="AE2313" s="163">
        <v>0</v>
      </c>
      <c r="AF2313" s="164">
        <v>0</v>
      </c>
      <c r="AG2313" s="165">
        <v>229471</v>
      </c>
      <c r="AH2313" s="166" t="s">
        <v>81</v>
      </c>
      <c r="AI2313" s="167"/>
      <c r="AJ2313" s="168"/>
      <c r="AK2313" s="169"/>
      <c r="AL2313" s="170"/>
      <c r="AM2313" s="171"/>
      <c r="AN2313" s="172"/>
      <c r="AO2313" s="173">
        <f t="shared" si="563"/>
        <v>0</v>
      </c>
      <c r="AP2313" s="174" t="s">
        <v>82</v>
      </c>
      <c r="AQ2313" s="175" t="str" cm="1">
        <f t="array" ref="AQ2313">_xlfn.IFS(OR($G2313="公衆街路灯A",$G2313="定額電灯"),$G2313&amp;AP2313,COUNTIF(G2313,"*従量電灯*"),G2313,1,"-")</f>
        <v>従量電灯</v>
      </c>
      <c r="AR2313" s="176" t="str" cm="1">
        <f t="array" ref="AR2313">_xlfn.IFS($AN2313=0,"-",OR($AH2313="対象外",$AH2313="-"),"-",OR($G2313="公衆街路灯A",$G2313="定額電灯"),_xlfn.XLOOKUP($AQ2313,削除禁止_電灯料金!$B:$B,削除禁止_電灯料金!$E:$E,0),1,"-")</f>
        <v>-</v>
      </c>
      <c r="AS2313" s="177" t="str" cm="1">
        <f t="array" ref="AS2313">_xlfn.IFS($AR2313="-","-",OR($G2313="公衆街路灯A",$G2313="定額電灯"),_xlfn.XLOOKUP(AQ2313,削除禁止_電灯料金!$B:$B,削除禁止_電灯料金!$D:$D,0),1,"-")</f>
        <v>-</v>
      </c>
      <c r="AT2313" s="176">
        <f>IFERROR(IF(OR($G2313="公衆街路灯A",$G2313="定額電灯"),"-",ROUND((_xlfn.XLOOKUP($AQ2313,削除禁止_電灯料金!$B:$B,削除禁止_電灯料金!$E:$E)*AM2313/1000*$K2313*$L2313/12),2)),"-")</f>
        <v>0</v>
      </c>
      <c r="AU2313" s="177">
        <f>IFERROR(IF(OR($G2313="公衆街路灯A",$G2313="定額電灯"),"-",ROUND((AM2313/1000*$K2313*$L2313/12)*_xlfn.XLOOKUP($A2313,削除禁止_電灯料金!K:K,削除禁止_電灯料金!M:M,"-"),2)),"-")</f>
        <v>0</v>
      </c>
      <c r="AV2313" s="178">
        <f>IFERROR(IF(OR($G2313="公衆街路灯A",$G2313="定額電灯"),ROUND((((AR2313+AS2313)*AN2313))*12*_xlfn.XLOOKUP($A2313,削除禁止_電灯料金!K:K,削除禁止_電灯料金!N:N),0),ROUND((AT2313+AU2313)*AN2313*12*_xlfn.XLOOKUP($A2313,削除禁止_電灯料金!K:K,削除禁止_電灯料金!N:N),0)),0)</f>
        <v>0</v>
      </c>
      <c r="AW2313" s="145"/>
    </row>
    <row r="2314" spans="1:49" ht="30" customHeight="1">
      <c r="A2314" s="1">
        <v>55</v>
      </c>
      <c r="B2314" s="319" t="s">
        <v>2094</v>
      </c>
      <c r="C2314" s="42"/>
      <c r="D2314" s="146" t="s">
        <v>2096</v>
      </c>
      <c r="E2314" s="147" t="s">
        <v>186</v>
      </c>
      <c r="F2314" s="148" t="s">
        <v>2103</v>
      </c>
      <c r="G2314" s="148" t="s">
        <v>73</v>
      </c>
      <c r="H2314" s="149" t="s">
        <v>1556</v>
      </c>
      <c r="I2314" s="150"/>
      <c r="J2314" s="151"/>
      <c r="K2314" s="213">
        <v>13</v>
      </c>
      <c r="L2314" s="214">
        <v>365</v>
      </c>
      <c r="M2314" s="154" t="s">
        <v>2100</v>
      </c>
      <c r="N2314" s="119" t="s">
        <v>120</v>
      </c>
      <c r="O2314" s="120">
        <v>1</v>
      </c>
      <c r="P2314" s="155" t="s">
        <v>450</v>
      </c>
      <c r="Q2314" s="155">
        <v>0</v>
      </c>
      <c r="R2314" s="155">
        <v>0</v>
      </c>
      <c r="S2314" s="156" t="s">
        <v>332</v>
      </c>
      <c r="T2314" s="156">
        <v>0</v>
      </c>
      <c r="U2314" s="156" t="s">
        <v>1468</v>
      </c>
      <c r="V2314" s="157">
        <v>0</v>
      </c>
      <c r="W2314" s="158">
        <v>36</v>
      </c>
      <c r="X2314" s="159">
        <v>4</v>
      </c>
      <c r="Y2314" s="160">
        <v>4</v>
      </c>
      <c r="Z2314" s="161">
        <v>56.94</v>
      </c>
      <c r="AA2314" s="155">
        <v>0</v>
      </c>
      <c r="AB2314" s="162" t="s">
        <v>1679</v>
      </c>
      <c r="AC2314" s="163" t="s">
        <v>56</v>
      </c>
      <c r="AD2314" s="164" t="s">
        <v>56</v>
      </c>
      <c r="AE2314" s="163">
        <v>0</v>
      </c>
      <c r="AF2314" s="164">
        <v>0</v>
      </c>
      <c r="AG2314" s="165">
        <v>211819</v>
      </c>
      <c r="AH2314" s="166" t="s">
        <v>81</v>
      </c>
      <c r="AI2314" s="167"/>
      <c r="AJ2314" s="168"/>
      <c r="AK2314" s="169"/>
      <c r="AL2314" s="170"/>
      <c r="AM2314" s="171"/>
      <c r="AN2314" s="172"/>
      <c r="AO2314" s="173">
        <f t="shared" si="563"/>
        <v>0</v>
      </c>
      <c r="AP2314" s="174" t="s">
        <v>82</v>
      </c>
      <c r="AQ2314" s="175" t="str" cm="1">
        <f t="array" ref="AQ2314">_xlfn.IFS(OR($G2314="公衆街路灯A",$G2314="定額電灯"),$G2314&amp;AP2314,COUNTIF(G2314,"*従量電灯*"),G2314,1,"-")</f>
        <v>従量電灯</v>
      </c>
      <c r="AR2314" s="176" t="str" cm="1">
        <f t="array" ref="AR2314">_xlfn.IFS($AN2314=0,"-",OR($AH2314="対象外",$AH2314="-"),"-",OR($G2314="公衆街路灯A",$G2314="定額電灯"),_xlfn.XLOOKUP($AQ2314,削除禁止_電灯料金!$B:$B,削除禁止_電灯料金!$E:$E,0),1,"-")</f>
        <v>-</v>
      </c>
      <c r="AS2314" s="177" t="str" cm="1">
        <f t="array" ref="AS2314">_xlfn.IFS($AR2314="-","-",OR($G2314="公衆街路灯A",$G2314="定額電灯"),_xlfn.XLOOKUP(AQ2314,削除禁止_電灯料金!$B:$B,削除禁止_電灯料金!$D:$D,0),1,"-")</f>
        <v>-</v>
      </c>
      <c r="AT2314" s="176">
        <f>IFERROR(IF(OR($G2314="公衆街路灯A",$G2314="定額電灯"),"-",ROUND((_xlfn.XLOOKUP($AQ2314,削除禁止_電灯料金!$B:$B,削除禁止_電灯料金!$E:$E)*AM2314/1000*$K2314*$L2314/12),2)),"-")</f>
        <v>0</v>
      </c>
      <c r="AU2314" s="177">
        <f>IFERROR(IF(OR($G2314="公衆街路灯A",$G2314="定額電灯"),"-",ROUND((AM2314/1000*$K2314*$L2314/12)*_xlfn.XLOOKUP($A2314,削除禁止_電灯料金!K:K,削除禁止_電灯料金!M:M,"-"),2)),"-")</f>
        <v>0</v>
      </c>
      <c r="AV2314" s="178">
        <f>IFERROR(IF(OR($G2314="公衆街路灯A",$G2314="定額電灯"),ROUND((((AR2314+AS2314)*AN2314))*12*_xlfn.XLOOKUP($A2314,削除禁止_電灯料金!K:K,削除禁止_電灯料金!N:N),0),ROUND((AT2314+AU2314)*AN2314*12*_xlfn.XLOOKUP($A2314,削除禁止_電灯料金!K:K,削除禁止_電灯料金!N:N),0)),0)</f>
        <v>0</v>
      </c>
      <c r="AW2314" s="145"/>
    </row>
    <row r="2315" spans="1:49" ht="30" customHeight="1">
      <c r="A2315" s="1">
        <v>55</v>
      </c>
      <c r="B2315" s="319" t="s">
        <v>2094</v>
      </c>
      <c r="C2315" s="42"/>
      <c r="D2315" s="146" t="s">
        <v>2096</v>
      </c>
      <c r="E2315" s="147" t="s">
        <v>316</v>
      </c>
      <c r="F2315" s="148" t="s">
        <v>2104</v>
      </c>
      <c r="G2315" s="148" t="s">
        <v>73</v>
      </c>
      <c r="H2315" s="149"/>
      <c r="I2315" s="150"/>
      <c r="J2315" s="151"/>
      <c r="K2315" s="213">
        <v>13</v>
      </c>
      <c r="L2315" s="214">
        <v>365</v>
      </c>
      <c r="M2315" s="154" t="s">
        <v>2098</v>
      </c>
      <c r="N2315" s="119" t="s">
        <v>75</v>
      </c>
      <c r="O2315" s="120">
        <v>1</v>
      </c>
      <c r="P2315" s="155" t="s">
        <v>759</v>
      </c>
      <c r="Q2315" s="155">
        <v>0</v>
      </c>
      <c r="R2315" s="155" t="s">
        <v>77</v>
      </c>
      <c r="S2315" s="156">
        <v>0</v>
      </c>
      <c r="T2315" s="156">
        <v>0</v>
      </c>
      <c r="U2315" s="156" t="s">
        <v>853</v>
      </c>
      <c r="V2315" s="157">
        <v>0</v>
      </c>
      <c r="W2315" s="158">
        <v>26</v>
      </c>
      <c r="X2315" s="159">
        <v>6</v>
      </c>
      <c r="Y2315" s="160">
        <v>6</v>
      </c>
      <c r="Z2315" s="161">
        <v>61.684999999999995</v>
      </c>
      <c r="AA2315" s="155">
        <v>0</v>
      </c>
      <c r="AB2315" s="162" t="s">
        <v>1679</v>
      </c>
      <c r="AC2315" s="163" t="s">
        <v>56</v>
      </c>
      <c r="AD2315" s="164" t="s">
        <v>56</v>
      </c>
      <c r="AE2315" s="163">
        <v>0</v>
      </c>
      <c r="AF2315" s="164">
        <v>0</v>
      </c>
      <c r="AG2315" s="165">
        <v>229471</v>
      </c>
      <c r="AH2315" s="166" t="s">
        <v>81</v>
      </c>
      <c r="AI2315" s="167"/>
      <c r="AJ2315" s="168"/>
      <c r="AK2315" s="169"/>
      <c r="AL2315" s="170"/>
      <c r="AM2315" s="171"/>
      <c r="AN2315" s="172"/>
      <c r="AO2315" s="173">
        <f t="shared" si="563"/>
        <v>0</v>
      </c>
      <c r="AP2315" s="174" t="s">
        <v>82</v>
      </c>
      <c r="AQ2315" s="175" t="str" cm="1">
        <f t="array" ref="AQ2315">_xlfn.IFS(OR($G2315="公衆街路灯A",$G2315="定額電灯"),$G2315&amp;AP2315,COUNTIF(G2315,"*従量電灯*"),G2315,1,"-")</f>
        <v>従量電灯</v>
      </c>
      <c r="AR2315" s="176" t="str" cm="1">
        <f t="array" ref="AR2315">_xlfn.IFS($AN2315=0,"-",OR($AH2315="対象外",$AH2315="-"),"-",OR($G2315="公衆街路灯A",$G2315="定額電灯"),_xlfn.XLOOKUP($AQ2315,削除禁止_電灯料金!$B:$B,削除禁止_電灯料金!$E:$E,0),1,"-")</f>
        <v>-</v>
      </c>
      <c r="AS2315" s="177" t="str" cm="1">
        <f t="array" ref="AS2315">_xlfn.IFS($AR2315="-","-",OR($G2315="公衆街路灯A",$G2315="定額電灯"),_xlfn.XLOOKUP(AQ2315,削除禁止_電灯料金!$B:$B,削除禁止_電灯料金!$D:$D,0),1,"-")</f>
        <v>-</v>
      </c>
      <c r="AT2315" s="176">
        <f>IFERROR(IF(OR($G2315="公衆街路灯A",$G2315="定額電灯"),"-",ROUND((_xlfn.XLOOKUP($AQ2315,削除禁止_電灯料金!$B:$B,削除禁止_電灯料金!$E:$E)*AM2315/1000*$K2315*$L2315/12),2)),"-")</f>
        <v>0</v>
      </c>
      <c r="AU2315" s="177">
        <f>IFERROR(IF(OR($G2315="公衆街路灯A",$G2315="定額電灯"),"-",ROUND((AM2315/1000*$K2315*$L2315/12)*_xlfn.XLOOKUP($A2315,削除禁止_電灯料金!K:K,削除禁止_電灯料金!M:M,"-"),2)),"-")</f>
        <v>0</v>
      </c>
      <c r="AV2315" s="178">
        <f>IFERROR(IF(OR($G2315="公衆街路灯A",$G2315="定額電灯"),ROUND((((AR2315+AS2315)*AN2315))*12*_xlfn.XLOOKUP($A2315,削除禁止_電灯料金!K:K,削除禁止_電灯料金!N:N),0),ROUND((AT2315+AU2315)*AN2315*12*_xlfn.XLOOKUP($A2315,削除禁止_電灯料金!K:K,削除禁止_電灯料金!N:N),0)),0)</f>
        <v>0</v>
      </c>
      <c r="AW2315" s="145"/>
    </row>
    <row r="2316" spans="1:49" ht="30" customHeight="1">
      <c r="A2316" s="1">
        <v>55</v>
      </c>
      <c r="B2316" s="319" t="s">
        <v>2094</v>
      </c>
      <c r="C2316" s="42"/>
      <c r="D2316" s="146" t="s">
        <v>2096</v>
      </c>
      <c r="E2316" s="147" t="s">
        <v>316</v>
      </c>
      <c r="F2316" s="148" t="s">
        <v>2105</v>
      </c>
      <c r="G2316" s="148" t="s">
        <v>73</v>
      </c>
      <c r="H2316" s="149" t="s">
        <v>1556</v>
      </c>
      <c r="I2316" s="150"/>
      <c r="J2316" s="151"/>
      <c r="K2316" s="213">
        <v>13</v>
      </c>
      <c r="L2316" s="214">
        <v>365</v>
      </c>
      <c r="M2316" s="154" t="s">
        <v>2100</v>
      </c>
      <c r="N2316" s="119" t="s">
        <v>120</v>
      </c>
      <c r="O2316" s="120">
        <v>1</v>
      </c>
      <c r="P2316" s="155" t="s">
        <v>450</v>
      </c>
      <c r="Q2316" s="155">
        <v>0</v>
      </c>
      <c r="R2316" s="155">
        <v>0</v>
      </c>
      <c r="S2316" s="156" t="s">
        <v>332</v>
      </c>
      <c r="T2316" s="156">
        <v>0</v>
      </c>
      <c r="U2316" s="156" t="s">
        <v>1468</v>
      </c>
      <c r="V2316" s="157">
        <v>0</v>
      </c>
      <c r="W2316" s="158">
        <v>36</v>
      </c>
      <c r="X2316" s="159">
        <v>4</v>
      </c>
      <c r="Y2316" s="160">
        <v>4</v>
      </c>
      <c r="Z2316" s="161">
        <v>56.94</v>
      </c>
      <c r="AA2316" s="155">
        <v>0</v>
      </c>
      <c r="AB2316" s="162" t="s">
        <v>1679</v>
      </c>
      <c r="AC2316" s="163" t="s">
        <v>56</v>
      </c>
      <c r="AD2316" s="164" t="s">
        <v>56</v>
      </c>
      <c r="AE2316" s="163">
        <v>0</v>
      </c>
      <c r="AF2316" s="164">
        <v>0</v>
      </c>
      <c r="AG2316" s="165">
        <v>211819</v>
      </c>
      <c r="AH2316" s="166" t="s">
        <v>81</v>
      </c>
      <c r="AI2316" s="167"/>
      <c r="AJ2316" s="168"/>
      <c r="AK2316" s="169"/>
      <c r="AL2316" s="170"/>
      <c r="AM2316" s="171"/>
      <c r="AN2316" s="172"/>
      <c r="AO2316" s="173">
        <f t="shared" si="563"/>
        <v>0</v>
      </c>
      <c r="AP2316" s="174" t="s">
        <v>82</v>
      </c>
      <c r="AQ2316" s="175" t="str" cm="1">
        <f t="array" ref="AQ2316">_xlfn.IFS(OR($G2316="公衆街路灯A",$G2316="定額電灯"),$G2316&amp;AP2316,COUNTIF(G2316,"*従量電灯*"),G2316,1,"-")</f>
        <v>従量電灯</v>
      </c>
      <c r="AR2316" s="176" t="str" cm="1">
        <f t="array" ref="AR2316">_xlfn.IFS($AN2316=0,"-",OR($AH2316="対象外",$AH2316="-"),"-",OR($G2316="公衆街路灯A",$G2316="定額電灯"),_xlfn.XLOOKUP($AQ2316,削除禁止_電灯料金!$B:$B,削除禁止_電灯料金!$E:$E,0),1,"-")</f>
        <v>-</v>
      </c>
      <c r="AS2316" s="177" t="str" cm="1">
        <f t="array" ref="AS2316">_xlfn.IFS($AR2316="-","-",OR($G2316="公衆街路灯A",$G2316="定額電灯"),_xlfn.XLOOKUP(AQ2316,削除禁止_電灯料金!$B:$B,削除禁止_電灯料金!$D:$D,0),1,"-")</f>
        <v>-</v>
      </c>
      <c r="AT2316" s="176">
        <f>IFERROR(IF(OR($G2316="公衆街路灯A",$G2316="定額電灯"),"-",ROUND((_xlfn.XLOOKUP($AQ2316,削除禁止_電灯料金!$B:$B,削除禁止_電灯料金!$E:$E)*AM2316/1000*$K2316*$L2316/12),2)),"-")</f>
        <v>0</v>
      </c>
      <c r="AU2316" s="177">
        <f>IFERROR(IF(OR($G2316="公衆街路灯A",$G2316="定額電灯"),"-",ROUND((AM2316/1000*$K2316*$L2316/12)*_xlfn.XLOOKUP($A2316,削除禁止_電灯料金!K:K,削除禁止_電灯料金!M:M,"-"),2)),"-")</f>
        <v>0</v>
      </c>
      <c r="AV2316" s="178">
        <f>IFERROR(IF(OR($G2316="公衆街路灯A",$G2316="定額電灯"),ROUND((((AR2316+AS2316)*AN2316))*12*_xlfn.XLOOKUP($A2316,削除禁止_電灯料金!K:K,削除禁止_電灯料金!N:N),0),ROUND((AT2316+AU2316)*AN2316*12*_xlfn.XLOOKUP($A2316,削除禁止_電灯料金!K:K,削除禁止_電灯料金!N:N),0)),0)</f>
        <v>0</v>
      </c>
      <c r="AW2316" s="145"/>
    </row>
    <row r="2317" spans="1:49" ht="30" customHeight="1">
      <c r="A2317" s="1">
        <v>55</v>
      </c>
      <c r="B2317" s="319" t="s">
        <v>2094</v>
      </c>
      <c r="C2317" s="42"/>
      <c r="D2317" s="146" t="s">
        <v>2096</v>
      </c>
      <c r="E2317" s="147" t="s">
        <v>316</v>
      </c>
      <c r="F2317" s="148" t="s">
        <v>2106</v>
      </c>
      <c r="G2317" s="148" t="s">
        <v>73</v>
      </c>
      <c r="H2317" s="149"/>
      <c r="I2317" s="150"/>
      <c r="J2317" s="151"/>
      <c r="K2317" s="213">
        <v>13</v>
      </c>
      <c r="L2317" s="214">
        <v>365</v>
      </c>
      <c r="M2317" s="154" t="s">
        <v>2107</v>
      </c>
      <c r="N2317" s="119" t="s">
        <v>172</v>
      </c>
      <c r="O2317" s="120">
        <v>1</v>
      </c>
      <c r="P2317" s="155" t="s">
        <v>450</v>
      </c>
      <c r="Q2317" s="155">
        <v>0</v>
      </c>
      <c r="R2317" s="155">
        <v>0</v>
      </c>
      <c r="S2317" s="156">
        <v>0</v>
      </c>
      <c r="T2317" s="156">
        <v>0</v>
      </c>
      <c r="U2317" s="156" t="s">
        <v>1731</v>
      </c>
      <c r="V2317" s="157">
        <v>0</v>
      </c>
      <c r="W2317" s="158">
        <v>36</v>
      </c>
      <c r="X2317" s="159">
        <v>1</v>
      </c>
      <c r="Y2317" s="160">
        <v>1</v>
      </c>
      <c r="Z2317" s="161">
        <v>14.234999999999999</v>
      </c>
      <c r="AA2317" s="155">
        <v>0</v>
      </c>
      <c r="AB2317" s="162" t="s">
        <v>1679</v>
      </c>
      <c r="AC2317" s="163" t="s">
        <v>56</v>
      </c>
      <c r="AD2317" s="164" t="s">
        <v>56</v>
      </c>
      <c r="AE2317" s="163">
        <v>0</v>
      </c>
      <c r="AF2317" s="164">
        <v>0</v>
      </c>
      <c r="AG2317" s="165">
        <v>52955</v>
      </c>
      <c r="AH2317" s="166" t="s">
        <v>81</v>
      </c>
      <c r="AI2317" s="167"/>
      <c r="AJ2317" s="168"/>
      <c r="AK2317" s="169"/>
      <c r="AL2317" s="170"/>
      <c r="AM2317" s="171"/>
      <c r="AN2317" s="172"/>
      <c r="AO2317" s="173">
        <f t="shared" si="563"/>
        <v>0</v>
      </c>
      <c r="AP2317" s="174" t="s">
        <v>82</v>
      </c>
      <c r="AQ2317" s="175" t="str" cm="1">
        <f t="array" ref="AQ2317">_xlfn.IFS(OR($G2317="公衆街路灯A",$G2317="定額電灯"),$G2317&amp;AP2317,COUNTIF(G2317,"*従量電灯*"),G2317,1,"-")</f>
        <v>従量電灯</v>
      </c>
      <c r="AR2317" s="176" t="str" cm="1">
        <f t="array" ref="AR2317">_xlfn.IFS($AN2317=0,"-",OR($AH2317="対象外",$AH2317="-"),"-",OR($G2317="公衆街路灯A",$G2317="定額電灯"),_xlfn.XLOOKUP($AQ2317,削除禁止_電灯料金!$B:$B,削除禁止_電灯料金!$E:$E,0),1,"-")</f>
        <v>-</v>
      </c>
      <c r="AS2317" s="177" t="str" cm="1">
        <f t="array" ref="AS2317">_xlfn.IFS($AR2317="-","-",OR($G2317="公衆街路灯A",$G2317="定額電灯"),_xlfn.XLOOKUP(AQ2317,削除禁止_電灯料金!$B:$B,削除禁止_電灯料金!$D:$D,0),1,"-")</f>
        <v>-</v>
      </c>
      <c r="AT2317" s="176">
        <f>IFERROR(IF(OR($G2317="公衆街路灯A",$G2317="定額電灯"),"-",ROUND((_xlfn.XLOOKUP($AQ2317,削除禁止_電灯料金!$B:$B,削除禁止_電灯料金!$E:$E)*AM2317/1000*$K2317*$L2317/12),2)),"-")</f>
        <v>0</v>
      </c>
      <c r="AU2317" s="177">
        <f>IFERROR(IF(OR($G2317="公衆街路灯A",$G2317="定額電灯"),"-",ROUND((AM2317/1000*$K2317*$L2317/12)*_xlfn.XLOOKUP($A2317,削除禁止_電灯料金!K:K,削除禁止_電灯料金!M:M,"-"),2)),"-")</f>
        <v>0</v>
      </c>
      <c r="AV2317" s="178">
        <f>IFERROR(IF(OR($G2317="公衆街路灯A",$G2317="定額電灯"),ROUND((((AR2317+AS2317)*AN2317))*12*_xlfn.XLOOKUP($A2317,削除禁止_電灯料金!K:K,削除禁止_電灯料金!N:N),0),ROUND((AT2317+AU2317)*AN2317*12*_xlfn.XLOOKUP($A2317,削除禁止_電灯料金!K:K,削除禁止_電灯料金!N:N),0)),0)</f>
        <v>0</v>
      </c>
      <c r="AW2317" s="145"/>
    </row>
    <row r="2318" spans="1:49" ht="30" customHeight="1">
      <c r="A2318" s="1">
        <v>55</v>
      </c>
      <c r="B2318" s="319" t="s">
        <v>2094</v>
      </c>
      <c r="C2318" s="42"/>
      <c r="D2318" s="146" t="s">
        <v>2096</v>
      </c>
      <c r="E2318" s="147" t="s">
        <v>316</v>
      </c>
      <c r="F2318" s="148" t="s">
        <v>2106</v>
      </c>
      <c r="G2318" s="148" t="s">
        <v>73</v>
      </c>
      <c r="H2318" s="149"/>
      <c r="I2318" s="150"/>
      <c r="J2318" s="151"/>
      <c r="K2318" s="213">
        <v>13</v>
      </c>
      <c r="L2318" s="214">
        <v>365</v>
      </c>
      <c r="M2318" s="154" t="s">
        <v>2107</v>
      </c>
      <c r="N2318" s="119" t="s">
        <v>172</v>
      </c>
      <c r="O2318" s="120">
        <v>1</v>
      </c>
      <c r="P2318" s="155" t="s">
        <v>450</v>
      </c>
      <c r="Q2318" s="155">
        <v>0</v>
      </c>
      <c r="R2318" s="155">
        <v>0</v>
      </c>
      <c r="S2318" s="156">
        <v>0</v>
      </c>
      <c r="T2318" s="156">
        <v>0</v>
      </c>
      <c r="U2318" s="156" t="s">
        <v>1731</v>
      </c>
      <c r="V2318" s="157">
        <v>0</v>
      </c>
      <c r="W2318" s="158">
        <v>36</v>
      </c>
      <c r="X2318" s="159">
        <v>1</v>
      </c>
      <c r="Y2318" s="160">
        <v>1</v>
      </c>
      <c r="Z2318" s="161">
        <v>14.234999999999999</v>
      </c>
      <c r="AA2318" s="155">
        <v>0</v>
      </c>
      <c r="AB2318" s="162" t="s">
        <v>1679</v>
      </c>
      <c r="AC2318" s="163" t="s">
        <v>56</v>
      </c>
      <c r="AD2318" s="164" t="s">
        <v>56</v>
      </c>
      <c r="AE2318" s="163">
        <v>0</v>
      </c>
      <c r="AF2318" s="164">
        <v>0</v>
      </c>
      <c r="AG2318" s="165">
        <v>52955</v>
      </c>
      <c r="AH2318" s="166" t="s">
        <v>81</v>
      </c>
      <c r="AI2318" s="167"/>
      <c r="AJ2318" s="168"/>
      <c r="AK2318" s="169"/>
      <c r="AL2318" s="170"/>
      <c r="AM2318" s="171"/>
      <c r="AN2318" s="172"/>
      <c r="AO2318" s="173">
        <f t="shared" si="563"/>
        <v>0</v>
      </c>
      <c r="AP2318" s="174" t="s">
        <v>82</v>
      </c>
      <c r="AQ2318" s="175" t="str" cm="1">
        <f t="array" ref="AQ2318">_xlfn.IFS(OR($G2318="公衆街路灯A",$G2318="定額電灯"),$G2318&amp;AP2318,COUNTIF(G2318,"*従量電灯*"),G2318,1,"-")</f>
        <v>従量電灯</v>
      </c>
      <c r="AR2318" s="176" t="str" cm="1">
        <f t="array" ref="AR2318">_xlfn.IFS($AN2318=0,"-",OR($AH2318="対象外",$AH2318="-"),"-",OR($G2318="公衆街路灯A",$G2318="定額電灯"),_xlfn.XLOOKUP($AQ2318,削除禁止_電灯料金!$B:$B,削除禁止_電灯料金!$E:$E,0),1,"-")</f>
        <v>-</v>
      </c>
      <c r="AS2318" s="177" t="str" cm="1">
        <f t="array" ref="AS2318">_xlfn.IFS($AR2318="-","-",OR($G2318="公衆街路灯A",$G2318="定額電灯"),_xlfn.XLOOKUP(AQ2318,削除禁止_電灯料金!$B:$B,削除禁止_電灯料金!$D:$D,0),1,"-")</f>
        <v>-</v>
      </c>
      <c r="AT2318" s="176">
        <f>IFERROR(IF(OR($G2318="公衆街路灯A",$G2318="定額電灯"),"-",ROUND((_xlfn.XLOOKUP($AQ2318,削除禁止_電灯料金!$B:$B,削除禁止_電灯料金!$E:$E)*AM2318/1000*$K2318*$L2318/12),2)),"-")</f>
        <v>0</v>
      </c>
      <c r="AU2318" s="177">
        <f>IFERROR(IF(OR($G2318="公衆街路灯A",$G2318="定額電灯"),"-",ROUND((AM2318/1000*$K2318*$L2318/12)*_xlfn.XLOOKUP($A2318,削除禁止_電灯料金!K:K,削除禁止_電灯料金!M:M,"-"),2)),"-")</f>
        <v>0</v>
      </c>
      <c r="AV2318" s="178">
        <f>IFERROR(IF(OR($G2318="公衆街路灯A",$G2318="定額電灯"),ROUND((((AR2318+AS2318)*AN2318))*12*_xlfn.XLOOKUP($A2318,削除禁止_電灯料金!K:K,削除禁止_電灯料金!N:N),0),ROUND((AT2318+AU2318)*AN2318*12*_xlfn.XLOOKUP($A2318,削除禁止_電灯料金!K:K,削除禁止_電灯料金!N:N),0)),0)</f>
        <v>0</v>
      </c>
      <c r="AW2318" s="145"/>
    </row>
    <row r="2319" spans="1:49" ht="30" customHeight="1">
      <c r="A2319" s="1">
        <v>55</v>
      </c>
      <c r="B2319" s="319" t="s">
        <v>2094</v>
      </c>
      <c r="C2319" s="42"/>
      <c r="D2319" s="146" t="s">
        <v>2096</v>
      </c>
      <c r="E2319" s="147" t="s">
        <v>873</v>
      </c>
      <c r="F2319" s="148" t="s">
        <v>1759</v>
      </c>
      <c r="G2319" s="148" t="s">
        <v>73</v>
      </c>
      <c r="H2319" s="149"/>
      <c r="I2319" s="150"/>
      <c r="J2319" s="151"/>
      <c r="K2319" s="213">
        <v>13</v>
      </c>
      <c r="L2319" s="214">
        <v>365</v>
      </c>
      <c r="M2319" s="154" t="s">
        <v>2098</v>
      </c>
      <c r="N2319" s="119" t="s">
        <v>75</v>
      </c>
      <c r="O2319" s="120">
        <v>1</v>
      </c>
      <c r="P2319" s="155" t="s">
        <v>759</v>
      </c>
      <c r="Q2319" s="155">
        <v>0</v>
      </c>
      <c r="R2319" s="155" t="s">
        <v>77</v>
      </c>
      <c r="S2319" s="156">
        <v>0</v>
      </c>
      <c r="T2319" s="156">
        <v>0</v>
      </c>
      <c r="U2319" s="156" t="s">
        <v>853</v>
      </c>
      <c r="V2319" s="157">
        <v>0</v>
      </c>
      <c r="W2319" s="158">
        <v>26</v>
      </c>
      <c r="X2319" s="159">
        <v>3</v>
      </c>
      <c r="Y2319" s="160">
        <v>3</v>
      </c>
      <c r="Z2319" s="161">
        <v>30.842499999999998</v>
      </c>
      <c r="AA2319" s="155">
        <v>0</v>
      </c>
      <c r="AB2319" s="162" t="s">
        <v>1679</v>
      </c>
      <c r="AC2319" s="163" t="s">
        <v>56</v>
      </c>
      <c r="AD2319" s="164" t="s">
        <v>56</v>
      </c>
      <c r="AE2319" s="163">
        <v>0</v>
      </c>
      <c r="AF2319" s="164">
        <v>0</v>
      </c>
      <c r="AG2319" s="165">
        <v>114736</v>
      </c>
      <c r="AH2319" s="166" t="s">
        <v>81</v>
      </c>
      <c r="AI2319" s="167"/>
      <c r="AJ2319" s="168"/>
      <c r="AK2319" s="169"/>
      <c r="AL2319" s="170"/>
      <c r="AM2319" s="171"/>
      <c r="AN2319" s="172"/>
      <c r="AO2319" s="173">
        <f t="shared" si="563"/>
        <v>0</v>
      </c>
      <c r="AP2319" s="174" t="s">
        <v>82</v>
      </c>
      <c r="AQ2319" s="175" t="str" cm="1">
        <f t="array" ref="AQ2319">_xlfn.IFS(OR($G2319="公衆街路灯A",$G2319="定額電灯"),$G2319&amp;AP2319,COUNTIF(G2319,"*従量電灯*"),G2319,1,"-")</f>
        <v>従量電灯</v>
      </c>
      <c r="AR2319" s="176" t="str" cm="1">
        <f t="array" ref="AR2319">_xlfn.IFS($AN2319=0,"-",OR($AH2319="対象外",$AH2319="-"),"-",OR($G2319="公衆街路灯A",$G2319="定額電灯"),_xlfn.XLOOKUP($AQ2319,削除禁止_電灯料金!$B:$B,削除禁止_電灯料金!$E:$E,0),1,"-")</f>
        <v>-</v>
      </c>
      <c r="AS2319" s="177" t="str" cm="1">
        <f t="array" ref="AS2319">_xlfn.IFS($AR2319="-","-",OR($G2319="公衆街路灯A",$G2319="定額電灯"),_xlfn.XLOOKUP(AQ2319,削除禁止_電灯料金!$B:$B,削除禁止_電灯料金!$D:$D,0),1,"-")</f>
        <v>-</v>
      </c>
      <c r="AT2319" s="176">
        <f>IFERROR(IF(OR($G2319="公衆街路灯A",$G2319="定額電灯"),"-",ROUND((_xlfn.XLOOKUP($AQ2319,削除禁止_電灯料金!$B:$B,削除禁止_電灯料金!$E:$E)*AM2319/1000*$K2319*$L2319/12),2)),"-")</f>
        <v>0</v>
      </c>
      <c r="AU2319" s="177">
        <f>IFERROR(IF(OR($G2319="公衆街路灯A",$G2319="定額電灯"),"-",ROUND((AM2319/1000*$K2319*$L2319/12)*_xlfn.XLOOKUP($A2319,削除禁止_電灯料金!K:K,削除禁止_電灯料金!M:M,"-"),2)),"-")</f>
        <v>0</v>
      </c>
      <c r="AV2319" s="178">
        <f>IFERROR(IF(OR($G2319="公衆街路灯A",$G2319="定額電灯"),ROUND((((AR2319+AS2319)*AN2319))*12*_xlfn.XLOOKUP($A2319,削除禁止_電灯料金!K:K,削除禁止_電灯料金!N:N),0),ROUND((AT2319+AU2319)*AN2319*12*_xlfn.XLOOKUP($A2319,削除禁止_電灯料金!K:K,削除禁止_電灯料金!N:N),0)),0)</f>
        <v>0</v>
      </c>
      <c r="AW2319" s="145"/>
    </row>
    <row r="2320" spans="1:49" ht="30" customHeight="1">
      <c r="A2320" s="1">
        <v>55</v>
      </c>
      <c r="B2320" s="319" t="s">
        <v>2094</v>
      </c>
      <c r="C2320" s="42"/>
      <c r="D2320" s="146" t="s">
        <v>2096</v>
      </c>
      <c r="E2320" s="147" t="s">
        <v>873</v>
      </c>
      <c r="F2320" s="148" t="s">
        <v>1759</v>
      </c>
      <c r="G2320" s="148" t="s">
        <v>73</v>
      </c>
      <c r="H2320" s="149"/>
      <c r="I2320" s="150"/>
      <c r="J2320" s="151"/>
      <c r="K2320" s="213">
        <v>13</v>
      </c>
      <c r="L2320" s="214">
        <v>365</v>
      </c>
      <c r="M2320" s="154" t="s">
        <v>2108</v>
      </c>
      <c r="N2320" s="119" t="s">
        <v>75</v>
      </c>
      <c r="O2320" s="120">
        <v>1</v>
      </c>
      <c r="P2320" s="155" t="s">
        <v>759</v>
      </c>
      <c r="Q2320" s="155">
        <v>0</v>
      </c>
      <c r="R2320" s="155" t="s">
        <v>1306</v>
      </c>
      <c r="S2320" s="156" t="s">
        <v>1613</v>
      </c>
      <c r="T2320" s="156">
        <v>0</v>
      </c>
      <c r="U2320" s="156">
        <v>0</v>
      </c>
      <c r="V2320" s="157" t="s">
        <v>2109</v>
      </c>
      <c r="W2320" s="158">
        <v>26</v>
      </c>
      <c r="X2320" s="159">
        <v>3</v>
      </c>
      <c r="Y2320" s="160">
        <v>3</v>
      </c>
      <c r="Z2320" s="161">
        <v>30.842499999999998</v>
      </c>
      <c r="AA2320" s="155">
        <v>0</v>
      </c>
      <c r="AB2320" s="162" t="s">
        <v>1679</v>
      </c>
      <c r="AC2320" s="163" t="s">
        <v>56</v>
      </c>
      <c r="AD2320" s="164" t="s">
        <v>56</v>
      </c>
      <c r="AE2320" s="163">
        <v>0</v>
      </c>
      <c r="AF2320" s="164">
        <v>0</v>
      </c>
      <c r="AG2320" s="165">
        <v>114736</v>
      </c>
      <c r="AH2320" s="166" t="s">
        <v>81</v>
      </c>
      <c r="AI2320" s="167"/>
      <c r="AJ2320" s="168"/>
      <c r="AK2320" s="169"/>
      <c r="AL2320" s="170"/>
      <c r="AM2320" s="171"/>
      <c r="AN2320" s="172"/>
      <c r="AO2320" s="173">
        <f t="shared" si="563"/>
        <v>0</v>
      </c>
      <c r="AP2320" s="174" t="s">
        <v>82</v>
      </c>
      <c r="AQ2320" s="175" t="str" cm="1">
        <f t="array" ref="AQ2320">_xlfn.IFS(OR($G2320="公衆街路灯A",$G2320="定額電灯"),$G2320&amp;AP2320,COUNTIF(G2320,"*従量電灯*"),G2320,1,"-")</f>
        <v>従量電灯</v>
      </c>
      <c r="AR2320" s="176" t="str" cm="1">
        <f t="array" ref="AR2320">_xlfn.IFS($AN2320=0,"-",OR($AH2320="対象外",$AH2320="-"),"-",OR($G2320="公衆街路灯A",$G2320="定額電灯"),_xlfn.XLOOKUP($AQ2320,削除禁止_電灯料金!$B:$B,削除禁止_電灯料金!$E:$E,0),1,"-")</f>
        <v>-</v>
      </c>
      <c r="AS2320" s="177" t="str" cm="1">
        <f t="array" ref="AS2320">_xlfn.IFS($AR2320="-","-",OR($G2320="公衆街路灯A",$G2320="定額電灯"),_xlfn.XLOOKUP(AQ2320,削除禁止_電灯料金!$B:$B,削除禁止_電灯料金!$D:$D,0),1,"-")</f>
        <v>-</v>
      </c>
      <c r="AT2320" s="176">
        <f>IFERROR(IF(OR($G2320="公衆街路灯A",$G2320="定額電灯"),"-",ROUND((_xlfn.XLOOKUP($AQ2320,削除禁止_電灯料金!$B:$B,削除禁止_電灯料金!$E:$E)*AM2320/1000*$K2320*$L2320/12),2)),"-")</f>
        <v>0</v>
      </c>
      <c r="AU2320" s="177">
        <f>IFERROR(IF(OR($G2320="公衆街路灯A",$G2320="定額電灯"),"-",ROUND((AM2320/1000*$K2320*$L2320/12)*_xlfn.XLOOKUP($A2320,削除禁止_電灯料金!K:K,削除禁止_電灯料金!M:M,"-"),2)),"-")</f>
        <v>0</v>
      </c>
      <c r="AV2320" s="178">
        <f>IFERROR(IF(OR($G2320="公衆街路灯A",$G2320="定額電灯"),ROUND((((AR2320+AS2320)*AN2320))*12*_xlfn.XLOOKUP($A2320,削除禁止_電灯料金!K:K,削除禁止_電灯料金!N:N),0),ROUND((AT2320+AU2320)*AN2320*12*_xlfn.XLOOKUP($A2320,削除禁止_電灯料金!K:K,削除禁止_電灯料金!N:N),0)),0)</f>
        <v>0</v>
      </c>
      <c r="AW2320" s="145"/>
    </row>
    <row r="2321" spans="1:49" ht="30" customHeight="1">
      <c r="A2321" s="1">
        <v>55</v>
      </c>
      <c r="B2321" s="319" t="s">
        <v>2094</v>
      </c>
      <c r="C2321" s="42"/>
      <c r="D2321" s="146" t="s">
        <v>2096</v>
      </c>
      <c r="E2321" s="147" t="s">
        <v>873</v>
      </c>
      <c r="F2321" s="148" t="s">
        <v>1759</v>
      </c>
      <c r="G2321" s="148" t="s">
        <v>73</v>
      </c>
      <c r="H2321" s="149" t="s">
        <v>1556</v>
      </c>
      <c r="I2321" s="150"/>
      <c r="J2321" s="151"/>
      <c r="K2321" s="213">
        <v>13</v>
      </c>
      <c r="L2321" s="214">
        <v>365</v>
      </c>
      <c r="M2321" s="154" t="s">
        <v>2110</v>
      </c>
      <c r="N2321" s="119" t="s">
        <v>204</v>
      </c>
      <c r="O2321" s="120">
        <v>1</v>
      </c>
      <c r="P2321" s="155" t="s">
        <v>406</v>
      </c>
      <c r="Q2321" s="155">
        <v>0</v>
      </c>
      <c r="R2321" s="155">
        <v>0</v>
      </c>
      <c r="S2321" s="156" t="s">
        <v>1613</v>
      </c>
      <c r="T2321" s="156">
        <v>0</v>
      </c>
      <c r="U2321" s="156" t="s">
        <v>2111</v>
      </c>
      <c r="V2321" s="157" t="s">
        <v>2109</v>
      </c>
      <c r="W2321" s="158">
        <v>34</v>
      </c>
      <c r="X2321" s="159">
        <v>4</v>
      </c>
      <c r="Y2321" s="160">
        <v>4</v>
      </c>
      <c r="Z2321" s="161">
        <v>53.776666666666671</v>
      </c>
      <c r="AA2321" s="155">
        <v>0</v>
      </c>
      <c r="AB2321" s="162" t="s">
        <v>1679</v>
      </c>
      <c r="AC2321" s="163" t="s">
        <v>56</v>
      </c>
      <c r="AD2321" s="164" t="s">
        <v>56</v>
      </c>
      <c r="AE2321" s="163">
        <v>0</v>
      </c>
      <c r="AF2321" s="164">
        <v>0</v>
      </c>
      <c r="AG2321" s="165">
        <v>200050</v>
      </c>
      <c r="AH2321" s="166" t="s">
        <v>81</v>
      </c>
      <c r="AI2321" s="167"/>
      <c r="AJ2321" s="168"/>
      <c r="AK2321" s="169"/>
      <c r="AL2321" s="170"/>
      <c r="AM2321" s="171"/>
      <c r="AN2321" s="172"/>
      <c r="AO2321" s="173">
        <f t="shared" si="563"/>
        <v>0</v>
      </c>
      <c r="AP2321" s="174" t="s">
        <v>82</v>
      </c>
      <c r="AQ2321" s="175" t="str" cm="1">
        <f t="array" ref="AQ2321">_xlfn.IFS(OR($G2321="公衆街路灯A",$G2321="定額電灯"),$G2321&amp;AP2321,COUNTIF(G2321,"*従量電灯*"),G2321,1,"-")</f>
        <v>従量電灯</v>
      </c>
      <c r="AR2321" s="176" t="str" cm="1">
        <f t="array" ref="AR2321">_xlfn.IFS($AN2321=0,"-",OR($AH2321="対象外",$AH2321="-"),"-",OR($G2321="公衆街路灯A",$G2321="定額電灯"),_xlfn.XLOOKUP($AQ2321,削除禁止_電灯料金!$B:$B,削除禁止_電灯料金!$E:$E,0),1,"-")</f>
        <v>-</v>
      </c>
      <c r="AS2321" s="177" t="str" cm="1">
        <f t="array" ref="AS2321">_xlfn.IFS($AR2321="-","-",OR($G2321="公衆街路灯A",$G2321="定額電灯"),_xlfn.XLOOKUP(AQ2321,削除禁止_電灯料金!$B:$B,削除禁止_電灯料金!$D:$D,0),1,"-")</f>
        <v>-</v>
      </c>
      <c r="AT2321" s="176">
        <f>IFERROR(IF(OR($G2321="公衆街路灯A",$G2321="定額電灯"),"-",ROUND((_xlfn.XLOOKUP($AQ2321,削除禁止_電灯料金!$B:$B,削除禁止_電灯料金!$E:$E)*AM2321/1000*$K2321*$L2321/12),2)),"-")</f>
        <v>0</v>
      </c>
      <c r="AU2321" s="177">
        <f>IFERROR(IF(OR($G2321="公衆街路灯A",$G2321="定額電灯"),"-",ROUND((AM2321/1000*$K2321*$L2321/12)*_xlfn.XLOOKUP($A2321,削除禁止_電灯料金!K:K,削除禁止_電灯料金!M:M,"-"),2)),"-")</f>
        <v>0</v>
      </c>
      <c r="AV2321" s="178">
        <f>IFERROR(IF(OR($G2321="公衆街路灯A",$G2321="定額電灯"),ROUND((((AR2321+AS2321)*AN2321))*12*_xlfn.XLOOKUP($A2321,削除禁止_電灯料金!K:K,削除禁止_電灯料金!N:N),0),ROUND((AT2321+AU2321)*AN2321*12*_xlfn.XLOOKUP($A2321,削除禁止_電灯料金!K:K,削除禁止_電灯料金!N:N),0)),0)</f>
        <v>0</v>
      </c>
      <c r="AW2321" s="145"/>
    </row>
    <row r="2322" spans="1:49" ht="30" customHeight="1">
      <c r="A2322" s="1">
        <v>55</v>
      </c>
      <c r="B2322" s="319" t="s">
        <v>2094</v>
      </c>
      <c r="C2322" s="42"/>
      <c r="D2322" s="146" t="s">
        <v>2096</v>
      </c>
      <c r="E2322" s="147" t="s">
        <v>873</v>
      </c>
      <c r="F2322" s="148" t="s">
        <v>2112</v>
      </c>
      <c r="G2322" s="148" t="s">
        <v>73</v>
      </c>
      <c r="H2322" s="149"/>
      <c r="I2322" s="150"/>
      <c r="J2322" s="151"/>
      <c r="K2322" s="213">
        <v>13</v>
      </c>
      <c r="L2322" s="214">
        <v>365</v>
      </c>
      <c r="M2322" s="154" t="s">
        <v>2098</v>
      </c>
      <c r="N2322" s="119" t="s">
        <v>75</v>
      </c>
      <c r="O2322" s="120">
        <v>1</v>
      </c>
      <c r="P2322" s="155" t="s">
        <v>759</v>
      </c>
      <c r="Q2322" s="155">
        <v>0</v>
      </c>
      <c r="R2322" s="155" t="s">
        <v>77</v>
      </c>
      <c r="S2322" s="156">
        <v>0</v>
      </c>
      <c r="T2322" s="156">
        <v>0</v>
      </c>
      <c r="U2322" s="156" t="s">
        <v>853</v>
      </c>
      <c r="V2322" s="157">
        <v>0</v>
      </c>
      <c r="W2322" s="158">
        <v>26</v>
      </c>
      <c r="X2322" s="159">
        <v>3</v>
      </c>
      <c r="Y2322" s="160">
        <v>3</v>
      </c>
      <c r="Z2322" s="161">
        <v>30.842499999999998</v>
      </c>
      <c r="AA2322" s="155">
        <v>0</v>
      </c>
      <c r="AB2322" s="162" t="s">
        <v>1679</v>
      </c>
      <c r="AC2322" s="163" t="s">
        <v>56</v>
      </c>
      <c r="AD2322" s="164" t="s">
        <v>56</v>
      </c>
      <c r="AE2322" s="163">
        <v>0</v>
      </c>
      <c r="AF2322" s="164">
        <v>0</v>
      </c>
      <c r="AG2322" s="165">
        <v>114736</v>
      </c>
      <c r="AH2322" s="166" t="s">
        <v>81</v>
      </c>
      <c r="AI2322" s="167"/>
      <c r="AJ2322" s="168"/>
      <c r="AK2322" s="169"/>
      <c r="AL2322" s="170"/>
      <c r="AM2322" s="171"/>
      <c r="AN2322" s="172"/>
      <c r="AO2322" s="173">
        <f t="shared" si="563"/>
        <v>0</v>
      </c>
      <c r="AP2322" s="174" t="s">
        <v>82</v>
      </c>
      <c r="AQ2322" s="175" t="str" cm="1">
        <f t="array" ref="AQ2322">_xlfn.IFS(OR($G2322="公衆街路灯A",$G2322="定額電灯"),$G2322&amp;AP2322,COUNTIF(G2322,"*従量電灯*"),G2322,1,"-")</f>
        <v>従量電灯</v>
      </c>
      <c r="AR2322" s="176" t="str" cm="1">
        <f t="array" ref="AR2322">_xlfn.IFS($AN2322=0,"-",OR($AH2322="対象外",$AH2322="-"),"-",OR($G2322="公衆街路灯A",$G2322="定額電灯"),_xlfn.XLOOKUP($AQ2322,削除禁止_電灯料金!$B:$B,削除禁止_電灯料金!$E:$E,0),1,"-")</f>
        <v>-</v>
      </c>
      <c r="AS2322" s="177" t="str" cm="1">
        <f t="array" ref="AS2322">_xlfn.IFS($AR2322="-","-",OR($G2322="公衆街路灯A",$G2322="定額電灯"),_xlfn.XLOOKUP(AQ2322,削除禁止_電灯料金!$B:$B,削除禁止_電灯料金!$D:$D,0),1,"-")</f>
        <v>-</v>
      </c>
      <c r="AT2322" s="176">
        <f>IFERROR(IF(OR($G2322="公衆街路灯A",$G2322="定額電灯"),"-",ROUND((_xlfn.XLOOKUP($AQ2322,削除禁止_電灯料金!$B:$B,削除禁止_電灯料金!$E:$E)*AM2322/1000*$K2322*$L2322/12),2)),"-")</f>
        <v>0</v>
      </c>
      <c r="AU2322" s="177">
        <f>IFERROR(IF(OR($G2322="公衆街路灯A",$G2322="定額電灯"),"-",ROUND((AM2322/1000*$K2322*$L2322/12)*_xlfn.XLOOKUP($A2322,削除禁止_電灯料金!K:K,削除禁止_電灯料金!M:M,"-"),2)),"-")</f>
        <v>0</v>
      </c>
      <c r="AV2322" s="178">
        <f>IFERROR(IF(OR($G2322="公衆街路灯A",$G2322="定額電灯"),ROUND((((AR2322+AS2322)*AN2322))*12*_xlfn.XLOOKUP($A2322,削除禁止_電灯料金!K:K,削除禁止_電灯料金!N:N),0),ROUND((AT2322+AU2322)*AN2322*12*_xlfn.XLOOKUP($A2322,削除禁止_電灯料金!K:K,削除禁止_電灯料金!N:N),0)),0)</f>
        <v>0</v>
      </c>
      <c r="AW2322" s="145"/>
    </row>
    <row r="2323" spans="1:49" ht="30" customHeight="1">
      <c r="A2323" s="1">
        <v>55</v>
      </c>
      <c r="B2323" s="319" t="s">
        <v>2094</v>
      </c>
      <c r="C2323" s="42"/>
      <c r="D2323" s="146" t="s">
        <v>2096</v>
      </c>
      <c r="E2323" s="147" t="s">
        <v>873</v>
      </c>
      <c r="F2323" s="148" t="s">
        <v>2112</v>
      </c>
      <c r="G2323" s="148" t="s">
        <v>73</v>
      </c>
      <c r="H2323" s="149"/>
      <c r="I2323" s="150"/>
      <c r="J2323" s="151"/>
      <c r="K2323" s="213">
        <v>13</v>
      </c>
      <c r="L2323" s="214">
        <v>365</v>
      </c>
      <c r="M2323" s="154" t="s">
        <v>2113</v>
      </c>
      <c r="N2323" s="119" t="s">
        <v>204</v>
      </c>
      <c r="O2323" s="120">
        <v>1</v>
      </c>
      <c r="P2323" s="155" t="s">
        <v>2114</v>
      </c>
      <c r="Q2323" s="155">
        <v>0</v>
      </c>
      <c r="R2323" s="155">
        <v>0</v>
      </c>
      <c r="S2323" s="156" t="s">
        <v>332</v>
      </c>
      <c r="T2323" s="156">
        <v>0</v>
      </c>
      <c r="U2323" s="156" t="s">
        <v>2115</v>
      </c>
      <c r="V2323" s="157">
        <v>0</v>
      </c>
      <c r="W2323" s="158">
        <v>22</v>
      </c>
      <c r="X2323" s="159">
        <v>2</v>
      </c>
      <c r="Y2323" s="160">
        <v>2</v>
      </c>
      <c r="Z2323" s="161">
        <v>17.39833333333333</v>
      </c>
      <c r="AA2323" s="155">
        <v>0</v>
      </c>
      <c r="AB2323" s="162" t="s">
        <v>1679</v>
      </c>
      <c r="AC2323" s="163" t="s">
        <v>56</v>
      </c>
      <c r="AD2323" s="164" t="s">
        <v>56</v>
      </c>
      <c r="AE2323" s="163">
        <v>0</v>
      </c>
      <c r="AF2323" s="164">
        <v>0</v>
      </c>
      <c r="AG2323" s="165">
        <v>64721</v>
      </c>
      <c r="AH2323" s="166" t="s">
        <v>81</v>
      </c>
      <c r="AI2323" s="167"/>
      <c r="AJ2323" s="168"/>
      <c r="AK2323" s="169"/>
      <c r="AL2323" s="170"/>
      <c r="AM2323" s="171"/>
      <c r="AN2323" s="172"/>
      <c r="AO2323" s="173">
        <f t="shared" si="563"/>
        <v>0</v>
      </c>
      <c r="AP2323" s="174" t="s">
        <v>82</v>
      </c>
      <c r="AQ2323" s="175" t="str" cm="1">
        <f t="array" ref="AQ2323">_xlfn.IFS(OR($G2323="公衆街路灯A",$G2323="定額電灯"),$G2323&amp;AP2323,COUNTIF(G2323,"*従量電灯*"),G2323,1,"-")</f>
        <v>従量電灯</v>
      </c>
      <c r="AR2323" s="176" t="str" cm="1">
        <f t="array" ref="AR2323">_xlfn.IFS($AN2323=0,"-",OR($AH2323="対象外",$AH2323="-"),"-",OR($G2323="公衆街路灯A",$G2323="定額電灯"),_xlfn.XLOOKUP($AQ2323,削除禁止_電灯料金!$B:$B,削除禁止_電灯料金!$E:$E,0),1,"-")</f>
        <v>-</v>
      </c>
      <c r="AS2323" s="177" t="str" cm="1">
        <f t="array" ref="AS2323">_xlfn.IFS($AR2323="-","-",OR($G2323="公衆街路灯A",$G2323="定額電灯"),_xlfn.XLOOKUP(AQ2323,削除禁止_電灯料金!$B:$B,削除禁止_電灯料金!$D:$D,0),1,"-")</f>
        <v>-</v>
      </c>
      <c r="AT2323" s="176">
        <f>IFERROR(IF(OR($G2323="公衆街路灯A",$G2323="定額電灯"),"-",ROUND((_xlfn.XLOOKUP($AQ2323,削除禁止_電灯料金!$B:$B,削除禁止_電灯料金!$E:$E)*AM2323/1000*$K2323*$L2323/12),2)),"-")</f>
        <v>0</v>
      </c>
      <c r="AU2323" s="177">
        <f>IFERROR(IF(OR($G2323="公衆街路灯A",$G2323="定額電灯"),"-",ROUND((AM2323/1000*$K2323*$L2323/12)*_xlfn.XLOOKUP($A2323,削除禁止_電灯料金!K:K,削除禁止_電灯料金!M:M,"-"),2)),"-")</f>
        <v>0</v>
      </c>
      <c r="AV2323" s="178">
        <f>IFERROR(IF(OR($G2323="公衆街路灯A",$G2323="定額電灯"),ROUND((((AR2323+AS2323)*AN2323))*12*_xlfn.XLOOKUP($A2323,削除禁止_電灯料金!K:K,削除禁止_電灯料金!N:N),0),ROUND((AT2323+AU2323)*AN2323*12*_xlfn.XLOOKUP($A2323,削除禁止_電灯料金!K:K,削除禁止_電灯料金!N:N),0)),0)</f>
        <v>0</v>
      </c>
      <c r="AW2323" s="145"/>
    </row>
    <row r="2324" spans="1:49" ht="30" customHeight="1">
      <c r="A2324" s="1">
        <v>55</v>
      </c>
      <c r="B2324" s="319" t="s">
        <v>2094</v>
      </c>
      <c r="C2324" s="42"/>
      <c r="D2324" s="146" t="s">
        <v>1910</v>
      </c>
      <c r="E2324" s="147" t="s">
        <v>1911</v>
      </c>
      <c r="F2324" s="148" t="s">
        <v>1757</v>
      </c>
      <c r="G2324" s="148" t="s">
        <v>73</v>
      </c>
      <c r="H2324" s="149"/>
      <c r="I2324" s="150" t="s">
        <v>2116</v>
      </c>
      <c r="J2324" s="151"/>
      <c r="K2324" s="213">
        <v>13</v>
      </c>
      <c r="L2324" s="214">
        <v>365</v>
      </c>
      <c r="M2324" s="154" t="s">
        <v>2117</v>
      </c>
      <c r="N2324" s="119" t="s">
        <v>215</v>
      </c>
      <c r="O2324" s="120">
        <v>1</v>
      </c>
      <c r="P2324" s="155" t="s">
        <v>2118</v>
      </c>
      <c r="Q2324" s="155">
        <v>0</v>
      </c>
      <c r="R2324" s="155">
        <v>0</v>
      </c>
      <c r="S2324" s="156" t="s">
        <v>2048</v>
      </c>
      <c r="T2324" s="156">
        <v>0</v>
      </c>
      <c r="U2324" s="156" t="s">
        <v>2049</v>
      </c>
      <c r="V2324" s="157">
        <v>0</v>
      </c>
      <c r="W2324" s="158">
        <v>94</v>
      </c>
      <c r="X2324" s="159">
        <v>2</v>
      </c>
      <c r="Y2324" s="160">
        <v>2</v>
      </c>
      <c r="Z2324" s="161">
        <v>74.338333333333324</v>
      </c>
      <c r="AA2324" s="155">
        <v>0</v>
      </c>
      <c r="AB2324" s="162" t="s">
        <v>1679</v>
      </c>
      <c r="AC2324" s="163" t="s">
        <v>56</v>
      </c>
      <c r="AD2324" s="164" t="s">
        <v>56</v>
      </c>
      <c r="AE2324" s="163">
        <v>0</v>
      </c>
      <c r="AF2324" s="164">
        <v>0</v>
      </c>
      <c r="AG2324" s="165">
        <v>276538</v>
      </c>
      <c r="AH2324" s="166" t="s">
        <v>81</v>
      </c>
      <c r="AI2324" s="167"/>
      <c r="AJ2324" s="168"/>
      <c r="AK2324" s="169"/>
      <c r="AL2324" s="170"/>
      <c r="AM2324" s="171"/>
      <c r="AN2324" s="172"/>
      <c r="AO2324" s="173">
        <f t="shared" si="563"/>
        <v>0</v>
      </c>
      <c r="AP2324" s="174" t="s">
        <v>82</v>
      </c>
      <c r="AQ2324" s="175" t="str" cm="1">
        <f t="array" ref="AQ2324">_xlfn.IFS(OR($G2324="公衆街路灯A",$G2324="定額電灯"),$G2324&amp;AP2324,COUNTIF(G2324,"*従量電灯*"),G2324,1,"-")</f>
        <v>従量電灯</v>
      </c>
      <c r="AR2324" s="176" t="str" cm="1">
        <f t="array" ref="AR2324">_xlfn.IFS($AN2324=0,"-",OR($AH2324="対象外",$AH2324="-"),"-",OR($G2324="公衆街路灯A",$G2324="定額電灯"),_xlfn.XLOOKUP($AQ2324,削除禁止_電灯料金!$B:$B,削除禁止_電灯料金!$E:$E,0),1,"-")</f>
        <v>-</v>
      </c>
      <c r="AS2324" s="177" t="str" cm="1">
        <f t="array" ref="AS2324">_xlfn.IFS($AR2324="-","-",OR($G2324="公衆街路灯A",$G2324="定額電灯"),_xlfn.XLOOKUP(AQ2324,削除禁止_電灯料金!$B:$B,削除禁止_電灯料金!$D:$D,0),1,"-")</f>
        <v>-</v>
      </c>
      <c r="AT2324" s="176">
        <f>IFERROR(IF(OR($G2324="公衆街路灯A",$G2324="定額電灯"),"-",ROUND((_xlfn.XLOOKUP($AQ2324,削除禁止_電灯料金!$B:$B,削除禁止_電灯料金!$E:$E)*AM2324/1000*$K2324*$L2324/12),2)),"-")</f>
        <v>0</v>
      </c>
      <c r="AU2324" s="177">
        <f>IFERROR(IF(OR($G2324="公衆街路灯A",$G2324="定額電灯"),"-",ROUND((AM2324/1000*$K2324*$L2324/12)*_xlfn.XLOOKUP($A2324,削除禁止_電灯料金!K:K,削除禁止_電灯料金!M:M,"-"),2)),"-")</f>
        <v>0</v>
      </c>
      <c r="AV2324" s="178">
        <f>IFERROR(IF(OR($G2324="公衆街路灯A",$G2324="定額電灯"),ROUND((((AR2324+AS2324)*AN2324))*12*_xlfn.XLOOKUP($A2324,削除禁止_電灯料金!K:K,削除禁止_電灯料金!N:N),0),ROUND((AT2324+AU2324)*AN2324*12*_xlfn.XLOOKUP($A2324,削除禁止_電灯料金!K:K,削除禁止_電灯料金!N:N),0)),0)</f>
        <v>0</v>
      </c>
      <c r="AW2324" s="145"/>
    </row>
    <row r="2325" spans="1:49" ht="30" customHeight="1">
      <c r="A2325" s="1">
        <v>55</v>
      </c>
      <c r="B2325" s="319" t="s">
        <v>2094</v>
      </c>
      <c r="C2325" s="42"/>
      <c r="D2325" s="146" t="s">
        <v>1910</v>
      </c>
      <c r="E2325" s="147" t="s">
        <v>1911</v>
      </c>
      <c r="F2325" s="148" t="s">
        <v>2054</v>
      </c>
      <c r="G2325" s="148" t="s">
        <v>73</v>
      </c>
      <c r="H2325" s="149"/>
      <c r="I2325" s="150" t="s">
        <v>2116</v>
      </c>
      <c r="J2325" s="151"/>
      <c r="K2325" s="213">
        <v>13</v>
      </c>
      <c r="L2325" s="214">
        <v>365</v>
      </c>
      <c r="M2325" s="154" t="s">
        <v>2117</v>
      </c>
      <c r="N2325" s="119" t="s">
        <v>215</v>
      </c>
      <c r="O2325" s="120">
        <v>1</v>
      </c>
      <c r="P2325" s="155" t="s">
        <v>2118</v>
      </c>
      <c r="Q2325" s="155">
        <v>0</v>
      </c>
      <c r="R2325" s="155">
        <v>0</v>
      </c>
      <c r="S2325" s="156" t="s">
        <v>2048</v>
      </c>
      <c r="T2325" s="156">
        <v>0</v>
      </c>
      <c r="U2325" s="156" t="s">
        <v>2049</v>
      </c>
      <c r="V2325" s="157">
        <v>0</v>
      </c>
      <c r="W2325" s="158">
        <v>94</v>
      </c>
      <c r="X2325" s="159">
        <v>1</v>
      </c>
      <c r="Y2325" s="160">
        <v>1</v>
      </c>
      <c r="Z2325" s="161">
        <v>37.169166666666662</v>
      </c>
      <c r="AA2325" s="155">
        <v>0</v>
      </c>
      <c r="AB2325" s="162" t="s">
        <v>1679</v>
      </c>
      <c r="AC2325" s="163" t="s">
        <v>56</v>
      </c>
      <c r="AD2325" s="164" t="s">
        <v>56</v>
      </c>
      <c r="AE2325" s="163">
        <v>0</v>
      </c>
      <c r="AF2325" s="164">
        <v>0</v>
      </c>
      <c r="AG2325" s="165">
        <v>138269</v>
      </c>
      <c r="AH2325" s="166" t="s">
        <v>81</v>
      </c>
      <c r="AI2325" s="167"/>
      <c r="AJ2325" s="168"/>
      <c r="AK2325" s="169"/>
      <c r="AL2325" s="170"/>
      <c r="AM2325" s="171"/>
      <c r="AN2325" s="172"/>
      <c r="AO2325" s="173">
        <f t="shared" si="563"/>
        <v>0</v>
      </c>
      <c r="AP2325" s="174" t="s">
        <v>82</v>
      </c>
      <c r="AQ2325" s="175" t="str" cm="1">
        <f t="array" ref="AQ2325">_xlfn.IFS(OR($G2325="公衆街路灯A",$G2325="定額電灯"),$G2325&amp;AP2325,COUNTIF(G2325,"*従量電灯*"),G2325,1,"-")</f>
        <v>従量電灯</v>
      </c>
      <c r="AR2325" s="176" t="str" cm="1">
        <f t="array" ref="AR2325">_xlfn.IFS($AN2325=0,"-",OR($AH2325="対象外",$AH2325="-"),"-",OR($G2325="公衆街路灯A",$G2325="定額電灯"),_xlfn.XLOOKUP($AQ2325,削除禁止_電灯料金!$B:$B,削除禁止_電灯料金!$E:$E,0),1,"-")</f>
        <v>-</v>
      </c>
      <c r="AS2325" s="177" t="str" cm="1">
        <f t="array" ref="AS2325">_xlfn.IFS($AR2325="-","-",OR($G2325="公衆街路灯A",$G2325="定額電灯"),_xlfn.XLOOKUP(AQ2325,削除禁止_電灯料金!$B:$B,削除禁止_電灯料金!$D:$D,0),1,"-")</f>
        <v>-</v>
      </c>
      <c r="AT2325" s="176">
        <f>IFERROR(IF(OR($G2325="公衆街路灯A",$G2325="定額電灯"),"-",ROUND((_xlfn.XLOOKUP($AQ2325,削除禁止_電灯料金!$B:$B,削除禁止_電灯料金!$E:$E)*AM2325/1000*$K2325*$L2325/12),2)),"-")</f>
        <v>0</v>
      </c>
      <c r="AU2325" s="177">
        <f>IFERROR(IF(OR($G2325="公衆街路灯A",$G2325="定額電灯"),"-",ROUND((AM2325/1000*$K2325*$L2325/12)*_xlfn.XLOOKUP($A2325,削除禁止_電灯料金!K:K,削除禁止_電灯料金!M:M,"-"),2)),"-")</f>
        <v>0</v>
      </c>
      <c r="AV2325" s="178">
        <f>IFERROR(IF(OR($G2325="公衆街路灯A",$G2325="定額電灯"),ROUND((((AR2325+AS2325)*AN2325))*12*_xlfn.XLOOKUP($A2325,削除禁止_電灯料金!K:K,削除禁止_電灯料金!N:N),0),ROUND((AT2325+AU2325)*AN2325*12*_xlfn.XLOOKUP($A2325,削除禁止_電灯料金!K:K,削除禁止_電灯料金!N:N),0)),0)</f>
        <v>0</v>
      </c>
      <c r="AW2325" s="145"/>
    </row>
    <row r="2326" spans="1:49" ht="30" customHeight="1">
      <c r="A2326" s="1">
        <v>55</v>
      </c>
      <c r="B2326" s="319" t="s">
        <v>2094</v>
      </c>
      <c r="C2326" s="42"/>
      <c r="D2326" s="146" t="s">
        <v>1910</v>
      </c>
      <c r="E2326" s="147" t="s">
        <v>1911</v>
      </c>
      <c r="F2326" s="148" t="s">
        <v>2119</v>
      </c>
      <c r="G2326" s="148" t="s">
        <v>73</v>
      </c>
      <c r="H2326" s="149"/>
      <c r="I2326" s="150"/>
      <c r="J2326" s="151"/>
      <c r="K2326" s="213">
        <v>13</v>
      </c>
      <c r="L2326" s="214">
        <v>365</v>
      </c>
      <c r="M2326" s="154" t="s">
        <v>2120</v>
      </c>
      <c r="N2326" s="119" t="s">
        <v>1171</v>
      </c>
      <c r="O2326" s="120">
        <v>1</v>
      </c>
      <c r="P2326" s="155" t="s">
        <v>347</v>
      </c>
      <c r="Q2326" s="155">
        <v>0</v>
      </c>
      <c r="R2326" s="155">
        <v>0</v>
      </c>
      <c r="S2326" s="156">
        <v>0</v>
      </c>
      <c r="T2326" s="156">
        <v>0</v>
      </c>
      <c r="U2326" s="156">
        <v>0</v>
      </c>
      <c r="V2326" s="157">
        <v>0</v>
      </c>
      <c r="W2326" s="158">
        <v>18</v>
      </c>
      <c r="X2326" s="159">
        <v>3</v>
      </c>
      <c r="Y2326" s="160">
        <v>3</v>
      </c>
      <c r="Z2326" s="161">
        <v>21.352500000000003</v>
      </c>
      <c r="AA2326" s="155">
        <v>0</v>
      </c>
      <c r="AB2326" s="162" t="s">
        <v>1679</v>
      </c>
      <c r="AC2326" s="163" t="s">
        <v>56</v>
      </c>
      <c r="AD2326" s="164" t="s">
        <v>56</v>
      </c>
      <c r="AE2326" s="163">
        <v>0</v>
      </c>
      <c r="AF2326" s="164">
        <v>0</v>
      </c>
      <c r="AG2326" s="165">
        <v>79430</v>
      </c>
      <c r="AH2326" s="166" t="s">
        <v>81</v>
      </c>
      <c r="AI2326" s="167"/>
      <c r="AJ2326" s="168"/>
      <c r="AK2326" s="169"/>
      <c r="AL2326" s="170"/>
      <c r="AM2326" s="171"/>
      <c r="AN2326" s="172"/>
      <c r="AO2326" s="173">
        <f t="shared" si="563"/>
        <v>0</v>
      </c>
      <c r="AP2326" s="174" t="s">
        <v>82</v>
      </c>
      <c r="AQ2326" s="175" t="str" cm="1">
        <f t="array" ref="AQ2326">_xlfn.IFS(OR($G2326="公衆街路灯A",$G2326="定額電灯"),$G2326&amp;AP2326,COUNTIF(G2326,"*従量電灯*"),G2326,1,"-")</f>
        <v>従量電灯</v>
      </c>
      <c r="AR2326" s="176" t="str" cm="1">
        <f t="array" ref="AR2326">_xlfn.IFS($AN2326=0,"-",OR($AH2326="対象外",$AH2326="-"),"-",OR($G2326="公衆街路灯A",$G2326="定額電灯"),_xlfn.XLOOKUP($AQ2326,削除禁止_電灯料金!$B:$B,削除禁止_電灯料金!$E:$E,0),1,"-")</f>
        <v>-</v>
      </c>
      <c r="AS2326" s="177" t="str" cm="1">
        <f t="array" ref="AS2326">_xlfn.IFS($AR2326="-","-",OR($G2326="公衆街路灯A",$G2326="定額電灯"),_xlfn.XLOOKUP(AQ2326,削除禁止_電灯料金!$B:$B,削除禁止_電灯料金!$D:$D,0),1,"-")</f>
        <v>-</v>
      </c>
      <c r="AT2326" s="176">
        <f>IFERROR(IF(OR($G2326="公衆街路灯A",$G2326="定額電灯"),"-",ROUND((_xlfn.XLOOKUP($AQ2326,削除禁止_電灯料金!$B:$B,削除禁止_電灯料金!$E:$E)*AM2326/1000*$K2326*$L2326/12),2)),"-")</f>
        <v>0</v>
      </c>
      <c r="AU2326" s="177">
        <f>IFERROR(IF(OR($G2326="公衆街路灯A",$G2326="定額電灯"),"-",ROUND((AM2326/1000*$K2326*$L2326/12)*_xlfn.XLOOKUP($A2326,削除禁止_電灯料金!K:K,削除禁止_電灯料金!M:M,"-"),2)),"-")</f>
        <v>0</v>
      </c>
      <c r="AV2326" s="178">
        <f>IFERROR(IF(OR($G2326="公衆街路灯A",$G2326="定額電灯"),ROUND((((AR2326+AS2326)*AN2326))*12*_xlfn.XLOOKUP($A2326,削除禁止_電灯料金!K:K,削除禁止_電灯料金!N:N),0),ROUND((AT2326+AU2326)*AN2326*12*_xlfn.XLOOKUP($A2326,削除禁止_電灯料金!K:K,削除禁止_電灯料金!N:N),0)),0)</f>
        <v>0</v>
      </c>
      <c r="AW2326" s="145"/>
    </row>
    <row r="2327" spans="1:49" ht="30" customHeight="1">
      <c r="A2327" s="1">
        <v>55</v>
      </c>
      <c r="B2327" s="319" t="s">
        <v>2094</v>
      </c>
      <c r="C2327" s="42"/>
      <c r="D2327" s="180" t="s">
        <v>1910</v>
      </c>
      <c r="E2327" s="181" t="s">
        <v>1911</v>
      </c>
      <c r="F2327" s="182" t="s">
        <v>2121</v>
      </c>
      <c r="G2327" s="182" t="s">
        <v>73</v>
      </c>
      <c r="H2327" s="183" t="s">
        <v>2122</v>
      </c>
      <c r="I2327" s="184"/>
      <c r="J2327" s="185"/>
      <c r="K2327" s="271">
        <v>13</v>
      </c>
      <c r="L2327" s="272">
        <v>365</v>
      </c>
      <c r="M2327" s="212" t="s">
        <v>2123</v>
      </c>
      <c r="N2327" s="189" t="s">
        <v>2124</v>
      </c>
      <c r="O2327" s="190">
        <v>1</v>
      </c>
      <c r="P2327" s="191" t="s">
        <v>486</v>
      </c>
      <c r="Q2327" s="191">
        <v>0</v>
      </c>
      <c r="R2327" s="191">
        <v>0</v>
      </c>
      <c r="S2327" s="192" t="s">
        <v>2125</v>
      </c>
      <c r="T2327" s="192">
        <v>0</v>
      </c>
      <c r="U2327" s="192" t="s">
        <v>1671</v>
      </c>
      <c r="V2327" s="193">
        <v>0</v>
      </c>
      <c r="W2327" s="194" t="s">
        <v>56</v>
      </c>
      <c r="X2327" s="195">
        <v>1</v>
      </c>
      <c r="Y2327" s="196">
        <v>1</v>
      </c>
      <c r="Z2327" s="197">
        <v>0</v>
      </c>
      <c r="AA2327" s="191">
        <v>0</v>
      </c>
      <c r="AB2327" s="198" t="s">
        <v>1679</v>
      </c>
      <c r="AC2327" s="199" t="s">
        <v>56</v>
      </c>
      <c r="AD2327" s="200" t="s">
        <v>56</v>
      </c>
      <c r="AE2327" s="199" t="s">
        <v>56</v>
      </c>
      <c r="AF2327" s="200">
        <v>0</v>
      </c>
      <c r="AG2327" s="201">
        <v>0</v>
      </c>
      <c r="AH2327" s="201" t="s">
        <v>124</v>
      </c>
      <c r="AI2327" s="202" t="s">
        <v>487</v>
      </c>
      <c r="AJ2327" s="203"/>
      <c r="AK2327" s="204"/>
      <c r="AL2327" s="194"/>
      <c r="AM2327" s="205"/>
      <c r="AN2327" s="206"/>
      <c r="AO2327" s="200">
        <f t="shared" si="563"/>
        <v>0</v>
      </c>
      <c r="AP2327" s="207" t="s">
        <v>82</v>
      </c>
      <c r="AQ2327" s="198" t="str" cm="1">
        <f t="array" ref="AQ2327">_xlfn.IFS(OR($G2327="公衆街路灯A",$G2327="定額電灯"),$G2327&amp;AP2327,COUNTIF(G2327,"*従量電灯*"),G2327,1,"-")</f>
        <v>従量電灯</v>
      </c>
      <c r="AR2327" s="208" t="str" cm="1">
        <f t="array" ref="AR2327">_xlfn.IFS($AN2327=0,"-",OR($AH2327="対象外",$AH2327="-"),"-",OR($G2327="公衆街路灯A",$G2327="定額電灯"),_xlfn.XLOOKUP($AQ2327,削除禁止_電灯料金!$B:$B,削除禁止_電灯料金!$E:$E,0),1,"-")</f>
        <v>-</v>
      </c>
      <c r="AS2327" s="209" t="str" cm="1">
        <f t="array" ref="AS2327">_xlfn.IFS($AR2327="-","-",OR($G2327="公衆街路灯A",$G2327="定額電灯"),_xlfn.XLOOKUP(AQ2327,削除禁止_電灯料金!$B:$B,削除禁止_電灯料金!$D:$D,0),1,"-")</f>
        <v>-</v>
      </c>
      <c r="AT2327" s="208">
        <f>IFERROR(IF(OR($G2327="公衆街路灯A",$G2327="定額電灯"),"-",ROUND((_xlfn.XLOOKUP($AQ2327,削除禁止_電灯料金!$B:$B,削除禁止_電灯料金!$E:$E)*AM2327/1000*$K2327*$L2327/12),2)),"-")</f>
        <v>0</v>
      </c>
      <c r="AU2327" s="209">
        <f>IFERROR(IF(OR($G2327="公衆街路灯A",$G2327="定額電灯"),"-",ROUND((AM2327/1000*$K2327*$L2327/12)*_xlfn.XLOOKUP($A2327,削除禁止_電灯料金!K:K,削除禁止_電灯料金!M:M,"-"),2)),"-")</f>
        <v>0</v>
      </c>
      <c r="AV2327" s="210">
        <f>IFERROR(IF(OR($G2327="公衆街路灯A",$G2327="定額電灯"),ROUND((((AR2327+AS2327)*AN2327))*12*_xlfn.XLOOKUP($A2327,削除禁止_電灯料金!K:K,削除禁止_電灯料金!N:N),0),ROUND((AT2327+AU2327)*AN2327*12*_xlfn.XLOOKUP($A2327,削除禁止_電灯料金!K:K,削除禁止_電灯料金!N:N),0)),0)</f>
        <v>0</v>
      </c>
      <c r="AW2327" s="145"/>
    </row>
    <row r="2328" spans="1:49" ht="117" customHeight="1">
      <c r="A2328" s="1">
        <v>55</v>
      </c>
      <c r="B2328" s="319" t="s">
        <v>2094</v>
      </c>
      <c r="C2328" s="42"/>
      <c r="D2328" s="146"/>
      <c r="E2328" s="147"/>
      <c r="F2328" s="148"/>
      <c r="G2328" s="148"/>
      <c r="H2328" s="149"/>
      <c r="I2328" s="150"/>
      <c r="J2328" s="151"/>
      <c r="K2328" s="213"/>
      <c r="L2328" s="214"/>
      <c r="M2328" s="154" t="s">
        <v>82</v>
      </c>
      <c r="N2328" s="119">
        <v>0</v>
      </c>
      <c r="O2328" s="120">
        <v>0</v>
      </c>
      <c r="P2328" s="155" t="s">
        <v>56</v>
      </c>
      <c r="Q2328" s="155">
        <v>0</v>
      </c>
      <c r="R2328" s="155">
        <v>0</v>
      </c>
      <c r="S2328" s="156">
        <v>0</v>
      </c>
      <c r="T2328" s="156">
        <v>0</v>
      </c>
      <c r="U2328" s="156">
        <v>0</v>
      </c>
      <c r="V2328" s="157">
        <v>0</v>
      </c>
      <c r="W2328" s="158">
        <v>0</v>
      </c>
      <c r="X2328" s="159"/>
      <c r="Y2328" s="160">
        <v>0</v>
      </c>
      <c r="Z2328" s="161">
        <v>0</v>
      </c>
      <c r="AA2328" s="155">
        <v>0</v>
      </c>
      <c r="AB2328" s="162" t="s">
        <v>56</v>
      </c>
      <c r="AC2328" s="163" t="s">
        <v>56</v>
      </c>
      <c r="AD2328" s="164" t="s">
        <v>56</v>
      </c>
      <c r="AE2328" s="163" t="s">
        <v>56</v>
      </c>
      <c r="AF2328" s="164" t="s">
        <v>56</v>
      </c>
      <c r="AG2328" s="165">
        <v>0</v>
      </c>
      <c r="AH2328" s="166" t="s">
        <v>56</v>
      </c>
      <c r="AI2328" s="167"/>
      <c r="AJ2328" s="168"/>
      <c r="AK2328" s="169"/>
      <c r="AL2328" s="170"/>
      <c r="AM2328" s="171"/>
      <c r="AN2328" s="172"/>
      <c r="AO2328" s="173">
        <f t="shared" si="563"/>
        <v>0</v>
      </c>
      <c r="AP2328" s="174" t="s">
        <v>82</v>
      </c>
      <c r="AQ2328" s="175" t="str" cm="1">
        <f t="array" ref="AQ2328">_xlfn.IFS(OR($G2328="公衆街路灯A",$G2328="定額電灯"),$G2328&amp;AP2328,COUNTIF(G2328,"*従量電灯*"),G2328,1,"-")</f>
        <v>-</v>
      </c>
      <c r="AR2328" s="176" t="str" cm="1">
        <f t="array" ref="AR2328">_xlfn.IFS($AN2328=0,"-",OR($AH2328="対象外",$AH2328="-"),"-",OR($G2328="公衆街路灯A",$G2328="定額電灯"),_xlfn.XLOOKUP($AQ2328,削除禁止_電灯料金!$B:$B,削除禁止_電灯料金!$E:$E,0),1,"-")</f>
        <v>-</v>
      </c>
      <c r="AS2328" s="177" t="str" cm="1">
        <f t="array" ref="AS2328">_xlfn.IFS($AR2328="-","-",OR($G2328="公衆街路灯A",$G2328="定額電灯"),_xlfn.XLOOKUP(AQ2328,削除禁止_電灯料金!$B:$B,削除禁止_電灯料金!$D:$D,0),1,"-")</f>
        <v>-</v>
      </c>
      <c r="AT2328" s="176" t="str">
        <f>IFERROR(IF(OR($G2328="公衆街路灯A",$G2328="定額電灯"),"-",ROUND((_xlfn.XLOOKUP($AQ2328,削除禁止_電灯料金!$B:$B,削除禁止_電灯料金!$E:$E)*AM2328/1000*$K2328*$L2328/12),2)),"-")</f>
        <v>-</v>
      </c>
      <c r="AU2328" s="177">
        <f>IFERROR(IF(OR($G2328="公衆街路灯A",$G2328="定額電灯"),"-",ROUND((AM2328/1000*$K2328*$L2328/12)*_xlfn.XLOOKUP($A2328,削除禁止_電灯料金!K:K,削除禁止_電灯料金!M:M,"-"),2)),"-")</f>
        <v>0</v>
      </c>
      <c r="AV2328" s="178">
        <f>IFERROR(IF(OR($G2328="公衆街路灯A",$G2328="定額電灯"),ROUND((((AR2328+AS2328)*AN2328))*12*_xlfn.XLOOKUP($A2328,削除禁止_電灯料金!K:K,削除禁止_電灯料金!N:N),0),ROUND((AT2328+AU2328)*AN2328*12*_xlfn.XLOOKUP($A2328,削除禁止_電灯料金!K:K,削除禁止_電灯料金!N:N),0)),0)</f>
        <v>0</v>
      </c>
      <c r="AW2328" s="145"/>
    </row>
    <row r="2329" spans="1:49" ht="30" customHeight="1">
      <c r="A2329" s="1">
        <v>55</v>
      </c>
      <c r="B2329" s="319" t="s">
        <v>2094</v>
      </c>
      <c r="C2329" s="42"/>
      <c r="D2329" s="146"/>
      <c r="E2329" s="147" t="s">
        <v>219</v>
      </c>
      <c r="F2329" s="148" t="s">
        <v>219</v>
      </c>
      <c r="G2329" s="148"/>
      <c r="H2329" s="149"/>
      <c r="I2329" s="150"/>
      <c r="J2329" s="151"/>
      <c r="K2329" s="213"/>
      <c r="L2329" s="214"/>
      <c r="M2329" s="179" t="s">
        <v>82</v>
      </c>
      <c r="N2329" s="119">
        <v>0</v>
      </c>
      <c r="O2329" s="120">
        <v>0</v>
      </c>
      <c r="P2329" s="155" t="s">
        <v>56</v>
      </c>
      <c r="Q2329" s="155">
        <v>0</v>
      </c>
      <c r="R2329" s="155">
        <v>0</v>
      </c>
      <c r="S2329" s="156">
        <v>0</v>
      </c>
      <c r="T2329" s="156">
        <v>0</v>
      </c>
      <c r="U2329" s="156">
        <v>0</v>
      </c>
      <c r="V2329" s="157">
        <v>0</v>
      </c>
      <c r="W2329" s="158">
        <v>0</v>
      </c>
      <c r="X2329" s="159"/>
      <c r="Y2329" s="160">
        <v>0</v>
      </c>
      <c r="Z2329" s="161">
        <v>0</v>
      </c>
      <c r="AA2329" s="155">
        <v>0</v>
      </c>
      <c r="AB2329" s="162" t="s">
        <v>56</v>
      </c>
      <c r="AC2329" s="163" t="s">
        <v>56</v>
      </c>
      <c r="AD2329" s="164" t="s">
        <v>56</v>
      </c>
      <c r="AE2329" s="163" t="s">
        <v>56</v>
      </c>
      <c r="AF2329" s="164" t="s">
        <v>56</v>
      </c>
      <c r="AG2329" s="165">
        <v>0</v>
      </c>
      <c r="AH2329" s="166" t="s">
        <v>56</v>
      </c>
      <c r="AI2329" s="167"/>
      <c r="AJ2329" s="168"/>
      <c r="AK2329" s="169"/>
      <c r="AL2329" s="170"/>
      <c r="AM2329" s="171"/>
      <c r="AN2329" s="172"/>
      <c r="AO2329" s="173">
        <f t="shared" si="563"/>
        <v>0</v>
      </c>
      <c r="AP2329" s="174" t="s">
        <v>82</v>
      </c>
      <c r="AQ2329" s="175" t="str" cm="1">
        <f t="array" ref="AQ2329">_xlfn.IFS(OR($G2329="公衆街路灯A",$G2329="定額電灯"),$G2329&amp;AP2329,COUNTIF(G2329,"*従量電灯*"),G2329,1,"-")</f>
        <v>-</v>
      </c>
      <c r="AR2329" s="176" t="str" cm="1">
        <f t="array" ref="AR2329">_xlfn.IFS($AN2329=0,"-",OR($AH2329="対象外",$AH2329="-"),"-",OR($G2329="公衆街路灯A",$G2329="定額電灯"),_xlfn.XLOOKUP($AQ2329,削除禁止_電灯料金!$B:$B,削除禁止_電灯料金!$E:$E,0),1,"-")</f>
        <v>-</v>
      </c>
      <c r="AS2329" s="177" t="str" cm="1">
        <f t="array" ref="AS2329">_xlfn.IFS($AR2329="-","-",OR($G2329="公衆街路灯A",$G2329="定額電灯"),_xlfn.XLOOKUP(AQ2329,削除禁止_電灯料金!$B:$B,削除禁止_電灯料金!$D:$D,0),1,"-")</f>
        <v>-</v>
      </c>
      <c r="AT2329" s="176" t="str">
        <f>IFERROR(IF(OR($G2329="公衆街路灯A",$G2329="定額電灯"),"-",ROUND((_xlfn.XLOOKUP($AQ2329,削除禁止_電灯料金!$B:$B,削除禁止_電灯料金!$E:$E)*AM2329/1000*$K2329*$L2329/12),2)),"-")</f>
        <v>-</v>
      </c>
      <c r="AU2329" s="177">
        <f>IFERROR(IF(OR($G2329="公衆街路灯A",$G2329="定額電灯"),"-",ROUND((AM2329/1000*$K2329*$L2329/12)*_xlfn.XLOOKUP($A2329,削除禁止_電灯料金!K:K,削除禁止_電灯料金!M:M,"-"),2)),"-")</f>
        <v>0</v>
      </c>
      <c r="AV2329" s="178">
        <f>IFERROR(IF(OR($G2329="公衆街路灯A",$G2329="定額電灯"),ROUND((((AR2329+AS2329)*AN2329))*12*_xlfn.XLOOKUP($A2329,削除禁止_電灯料金!K:K,削除禁止_電灯料金!N:N),0),ROUND((AT2329+AU2329)*AN2329*12*_xlfn.XLOOKUP($A2329,削除禁止_電灯料金!K:K,削除禁止_電灯料金!N:N),0)),0)</f>
        <v>0</v>
      </c>
      <c r="AW2329" s="145"/>
    </row>
    <row r="2330" spans="1:49" ht="30" customHeight="1">
      <c r="A2330" s="1">
        <v>55</v>
      </c>
      <c r="B2330" s="319" t="s">
        <v>2094</v>
      </c>
      <c r="C2330" s="42"/>
      <c r="D2330" s="146"/>
      <c r="E2330" s="147" t="s">
        <v>219</v>
      </c>
      <c r="F2330" s="148" t="s">
        <v>219</v>
      </c>
      <c r="G2330" s="148"/>
      <c r="H2330" s="149"/>
      <c r="I2330" s="150"/>
      <c r="J2330" s="151"/>
      <c r="K2330" s="213"/>
      <c r="L2330" s="214"/>
      <c r="M2330" s="179" t="s">
        <v>82</v>
      </c>
      <c r="N2330" s="119">
        <v>0</v>
      </c>
      <c r="O2330" s="120">
        <v>0</v>
      </c>
      <c r="P2330" s="155" t="s">
        <v>56</v>
      </c>
      <c r="Q2330" s="155">
        <v>0</v>
      </c>
      <c r="R2330" s="155">
        <v>0</v>
      </c>
      <c r="S2330" s="156">
        <v>0</v>
      </c>
      <c r="T2330" s="156">
        <v>0</v>
      </c>
      <c r="U2330" s="156">
        <v>0</v>
      </c>
      <c r="V2330" s="157">
        <v>0</v>
      </c>
      <c r="W2330" s="158">
        <v>0</v>
      </c>
      <c r="X2330" s="159"/>
      <c r="Y2330" s="160">
        <v>0</v>
      </c>
      <c r="Z2330" s="161">
        <v>0</v>
      </c>
      <c r="AA2330" s="155">
        <v>0</v>
      </c>
      <c r="AB2330" s="162" t="s">
        <v>56</v>
      </c>
      <c r="AC2330" s="163" t="s">
        <v>56</v>
      </c>
      <c r="AD2330" s="164" t="s">
        <v>56</v>
      </c>
      <c r="AE2330" s="163" t="s">
        <v>56</v>
      </c>
      <c r="AF2330" s="164" t="s">
        <v>56</v>
      </c>
      <c r="AG2330" s="165">
        <v>0</v>
      </c>
      <c r="AH2330" s="166" t="s">
        <v>56</v>
      </c>
      <c r="AI2330" s="167"/>
      <c r="AJ2330" s="168"/>
      <c r="AK2330" s="169"/>
      <c r="AL2330" s="170"/>
      <c r="AM2330" s="171"/>
      <c r="AN2330" s="172"/>
      <c r="AO2330" s="173">
        <f t="shared" si="563"/>
        <v>0</v>
      </c>
      <c r="AP2330" s="174" t="s">
        <v>82</v>
      </c>
      <c r="AQ2330" s="175" t="str" cm="1">
        <f t="array" ref="AQ2330">_xlfn.IFS(OR($G2330="公衆街路灯A",$G2330="定額電灯"),$G2330&amp;AP2330,COUNTIF(G2330,"*従量電灯*"),G2330,1,"-")</f>
        <v>-</v>
      </c>
      <c r="AR2330" s="176" t="str" cm="1">
        <f t="array" ref="AR2330">_xlfn.IFS($AN2330=0,"-",OR($AH2330="対象外",$AH2330="-"),"-",OR($G2330="公衆街路灯A",$G2330="定額電灯"),_xlfn.XLOOKUP($AQ2330,削除禁止_電灯料金!$B:$B,削除禁止_電灯料金!$E:$E,0),1,"-")</f>
        <v>-</v>
      </c>
      <c r="AS2330" s="177" t="str" cm="1">
        <f t="array" ref="AS2330">_xlfn.IFS($AR2330="-","-",OR($G2330="公衆街路灯A",$G2330="定額電灯"),_xlfn.XLOOKUP(AQ2330,削除禁止_電灯料金!$B:$B,削除禁止_電灯料金!$D:$D,0),1,"-")</f>
        <v>-</v>
      </c>
      <c r="AT2330" s="176" t="str">
        <f>IFERROR(IF(OR($G2330="公衆街路灯A",$G2330="定額電灯"),"-",ROUND((_xlfn.XLOOKUP($AQ2330,削除禁止_電灯料金!$B:$B,削除禁止_電灯料金!$E:$E)*AM2330/1000*$K2330*$L2330/12),2)),"-")</f>
        <v>-</v>
      </c>
      <c r="AU2330" s="177">
        <f>IFERROR(IF(OR($G2330="公衆街路灯A",$G2330="定額電灯"),"-",ROUND((AM2330/1000*$K2330*$L2330/12)*_xlfn.XLOOKUP($A2330,削除禁止_電灯料金!K:K,削除禁止_電灯料金!M:M,"-"),2)),"-")</f>
        <v>0</v>
      </c>
      <c r="AV2330" s="178">
        <f>IFERROR(IF(OR($G2330="公衆街路灯A",$G2330="定額電灯"),ROUND((((AR2330+AS2330)*AN2330))*12*_xlfn.XLOOKUP($A2330,削除禁止_電灯料金!K:K,削除禁止_電灯料金!N:N),0),ROUND((AT2330+AU2330)*AN2330*12*_xlfn.XLOOKUP($A2330,削除禁止_電灯料金!K:K,削除禁止_電灯料金!N:N),0)),0)</f>
        <v>0</v>
      </c>
      <c r="AW2330" s="145"/>
    </row>
    <row r="2331" spans="1:49" ht="30" customHeight="1" thickBot="1">
      <c r="A2331" s="1">
        <v>55</v>
      </c>
      <c r="B2331" s="319" t="s">
        <v>2094</v>
      </c>
      <c r="C2331" s="42"/>
      <c r="D2331" s="215"/>
      <c r="E2331" s="216" t="s">
        <v>219</v>
      </c>
      <c r="F2331" s="217" t="s">
        <v>219</v>
      </c>
      <c r="G2331" s="216"/>
      <c r="H2331" s="216"/>
      <c r="I2331" s="218"/>
      <c r="J2331" s="219"/>
      <c r="K2331" s="220"/>
      <c r="L2331" s="221"/>
      <c r="M2331" s="222" t="s">
        <v>82</v>
      </c>
      <c r="N2331" s="463">
        <v>0</v>
      </c>
      <c r="O2331" s="224">
        <v>0</v>
      </c>
      <c r="P2331" s="225" t="s">
        <v>56</v>
      </c>
      <c r="Q2331" s="225">
        <v>0</v>
      </c>
      <c r="R2331" s="225">
        <v>0</v>
      </c>
      <c r="S2331" s="226">
        <v>0</v>
      </c>
      <c r="T2331" s="226">
        <v>0</v>
      </c>
      <c r="U2331" s="226">
        <v>0</v>
      </c>
      <c r="V2331" s="227">
        <v>0</v>
      </c>
      <c r="W2331" s="228">
        <v>0</v>
      </c>
      <c r="X2331" s="229"/>
      <c r="Y2331" s="410">
        <v>0</v>
      </c>
      <c r="Z2331" s="230">
        <v>0</v>
      </c>
      <c r="AA2331" s="225">
        <v>0</v>
      </c>
      <c r="AB2331" s="231" t="s">
        <v>56</v>
      </c>
      <c r="AC2331" s="232" t="s">
        <v>56</v>
      </c>
      <c r="AD2331" s="411" t="s">
        <v>56</v>
      </c>
      <c r="AE2331" s="232" t="s">
        <v>56</v>
      </c>
      <c r="AF2331" s="411" t="s">
        <v>56</v>
      </c>
      <c r="AG2331" s="412">
        <v>0</v>
      </c>
      <c r="AH2331" s="413" t="s">
        <v>56</v>
      </c>
      <c r="AI2331" s="236"/>
      <c r="AJ2331" s="237"/>
      <c r="AK2331" s="238"/>
      <c r="AL2331" s="239"/>
      <c r="AM2331" s="240"/>
      <c r="AN2331" s="241"/>
      <c r="AO2331" s="242">
        <f t="shared" si="563"/>
        <v>0</v>
      </c>
      <c r="AP2331" s="243" t="s">
        <v>82</v>
      </c>
      <c r="AQ2331" s="414" t="str" cm="1">
        <f t="array" ref="AQ2331">_xlfn.IFS(OR($G2331="公衆街路灯A",$G2331="定額電灯"),$G2331&amp;AP2331,COUNTIF(G2331,"*従量電灯*"),G2331,1,"-")</f>
        <v>-</v>
      </c>
      <c r="AR2331" s="415" t="str" cm="1">
        <f t="array" ref="AR2331">_xlfn.IFS($AN2331=0,"-",OR($AH2331="対象外",$AH2331="-"),"-",OR($G2331="公衆街路灯A",$G2331="定額電灯"),_xlfn.XLOOKUP($AQ2331,削除禁止_電灯料金!$B:$B,削除禁止_電灯料金!$E:$E,0),1,"-")</f>
        <v>-</v>
      </c>
      <c r="AS2331" s="416" t="str" cm="1">
        <f t="array" ref="AS2331">_xlfn.IFS($AR2331="-","-",OR($G2331="公衆街路灯A",$G2331="定額電灯"),_xlfn.XLOOKUP(AQ2331,削除禁止_電灯料金!$B:$B,削除禁止_電灯料金!$D:$D,0),1,"-")</f>
        <v>-</v>
      </c>
      <c r="AT2331" s="415" t="str">
        <f>IFERROR(IF(OR($G2331="公衆街路灯A",$G2331="定額電灯"),"-",ROUND((_xlfn.XLOOKUP($AQ2331,削除禁止_電灯料金!$B:$B,削除禁止_電灯料金!$E:$E)*AM2331/1000*$K2331*$L2331/12),2)),"-")</f>
        <v>-</v>
      </c>
      <c r="AU2331" s="416">
        <f>IFERROR(IF(OR($G2331="公衆街路灯A",$G2331="定額電灯"),"-",ROUND((AM2331/1000*$K2331*$L2331/12)*_xlfn.XLOOKUP($A2331,削除禁止_電灯料金!K:K,削除禁止_電灯料金!M:M,"-"),2)),"-")</f>
        <v>0</v>
      </c>
      <c r="AV2331" s="417">
        <f>IFERROR(IF(OR($G2331="公衆街路灯A",$G2331="定額電灯"),ROUND((((AR2331+AS2331)*AN2331))*12*_xlfn.XLOOKUP($A2331,削除禁止_電灯料金!K:K,削除禁止_電灯料金!N:N),0),ROUND((AT2331+AU2331)*AN2331*12*_xlfn.XLOOKUP($A2331,削除禁止_電灯料金!K:K,削除禁止_電灯料金!N:N),0)),0)</f>
        <v>0</v>
      </c>
      <c r="AW2331" s="145"/>
    </row>
    <row r="2332" spans="1:49" ht="30" customHeight="1">
      <c r="A2332" s="1"/>
      <c r="B2332" s="41"/>
      <c r="C2332" s="248"/>
    </row>
    <row r="2333" spans="1:49" ht="30" customHeight="1">
      <c r="A2333" s="1">
        <v>56</v>
      </c>
      <c r="B2333" s="319" t="s">
        <v>2126</v>
      </c>
      <c r="C2333" s="42"/>
      <c r="D2333" s="4" t="s">
        <v>2127</v>
      </c>
      <c r="E2333" s="43"/>
      <c r="F2333" s="44"/>
      <c r="G2333" s="44"/>
      <c r="H2333" s="45"/>
      <c r="I2333" s="43"/>
      <c r="J2333" s="43"/>
      <c r="K2333" s="43"/>
      <c r="L2333" s="43"/>
      <c r="M2333" s="43"/>
      <c r="N2333" s="46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2"/>
      <c r="AD2333" s="42"/>
      <c r="AE2333" s="42"/>
      <c r="AF2333" s="42"/>
      <c r="AG2333" s="42"/>
      <c r="AH2333" s="47"/>
      <c r="AI2333" s="48"/>
      <c r="AJ2333" s="48"/>
      <c r="AK2333" s="47"/>
      <c r="AL2333" s="49"/>
      <c r="AM2333" s="47"/>
      <c r="AN2333" s="47"/>
      <c r="AO2333" s="47"/>
      <c r="AP2333" s="47"/>
      <c r="AQ2333" s="49"/>
      <c r="AR2333" s="47"/>
      <c r="AS2333" s="47"/>
      <c r="AT2333" s="47"/>
      <c r="AU2333" s="47"/>
      <c r="AV2333" s="47"/>
      <c r="AW2333" s="47"/>
    </row>
    <row r="2334" spans="1:49" ht="30" customHeight="1">
      <c r="A2334" s="1">
        <v>56</v>
      </c>
      <c r="B2334" s="319" t="s">
        <v>2126</v>
      </c>
      <c r="C2334" s="42"/>
      <c r="D2334" s="43"/>
      <c r="E2334" s="43"/>
      <c r="F2334" s="44"/>
      <c r="G2334" s="44"/>
      <c r="H2334" s="45"/>
      <c r="I2334" s="43"/>
      <c r="J2334" s="43"/>
      <c r="K2334" s="43"/>
      <c r="L2334" s="43"/>
      <c r="M2334" s="43"/>
      <c r="N2334" s="46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2"/>
      <c r="AD2334" s="42"/>
      <c r="AE2334" s="42"/>
      <c r="AF2334" s="42"/>
      <c r="AG2334" s="42"/>
      <c r="AH2334" s="47"/>
      <c r="AI2334" s="50"/>
      <c r="AJ2334" s="48"/>
      <c r="AK2334" s="47"/>
      <c r="AL2334" s="49"/>
      <c r="AM2334" s="47"/>
      <c r="AN2334" s="47"/>
      <c r="AO2334" s="51"/>
      <c r="AP2334" s="47"/>
      <c r="AQ2334" s="49"/>
      <c r="AR2334" s="51"/>
      <c r="AS2334" s="51"/>
      <c r="AT2334" s="51"/>
      <c r="AU2334" s="51"/>
      <c r="AV2334" s="47"/>
      <c r="AW2334" s="47"/>
    </row>
    <row r="2335" spans="1:49" ht="30" customHeight="1">
      <c r="A2335" s="1">
        <v>56</v>
      </c>
      <c r="B2335" s="319" t="s">
        <v>2126</v>
      </c>
      <c r="C2335" s="42"/>
      <c r="D2335" s="52" t="s">
        <v>47</v>
      </c>
      <c r="E2335" s="52"/>
      <c r="F2335" s="53">
        <v>10</v>
      </c>
      <c r="G2335" s="44"/>
      <c r="H2335" s="45"/>
      <c r="I2335" s="54"/>
      <c r="J2335" s="54"/>
      <c r="K2335" s="55"/>
      <c r="L2335" s="46"/>
      <c r="M2335" s="46"/>
      <c r="N2335" s="56"/>
      <c r="O2335" s="56"/>
      <c r="P2335" s="56"/>
      <c r="Q2335" s="56"/>
      <c r="R2335" s="56"/>
      <c r="S2335" s="56"/>
      <c r="T2335" s="56"/>
      <c r="U2335" s="56"/>
      <c r="V2335" s="56"/>
      <c r="W2335" s="56"/>
      <c r="X2335" s="56"/>
      <c r="Y2335" s="56"/>
      <c r="Z2335" s="56"/>
      <c r="AA2335" s="56"/>
      <c r="AB2335" s="56"/>
      <c r="AC2335" s="56"/>
      <c r="AD2335" s="56"/>
      <c r="AE2335" s="56"/>
      <c r="AF2335" s="56"/>
      <c r="AG2335" s="56"/>
      <c r="AH2335" s="47"/>
      <c r="AI2335" s="50"/>
      <c r="AJ2335" s="48"/>
      <c r="AK2335" s="47"/>
      <c r="AL2335" s="49"/>
      <c r="AM2335" s="47"/>
      <c r="AN2335" s="47"/>
      <c r="AO2335" s="47"/>
      <c r="AP2335" s="47"/>
      <c r="AQ2335" s="49"/>
      <c r="AR2335" s="47"/>
      <c r="AS2335" s="47"/>
      <c r="AT2335" s="47"/>
      <c r="AU2335" s="47"/>
      <c r="AV2335" s="47"/>
      <c r="AW2335" s="47"/>
    </row>
    <row r="2336" spans="1:49" ht="30" customHeight="1" thickBot="1">
      <c r="A2336" s="1">
        <v>56</v>
      </c>
      <c r="B2336" s="319" t="s">
        <v>2126</v>
      </c>
      <c r="C2336" s="42"/>
      <c r="D2336" s="57" t="s">
        <v>48</v>
      </c>
      <c r="E2336" s="57"/>
      <c r="F2336" s="58">
        <v>10</v>
      </c>
      <c r="G2336" s="44"/>
      <c r="H2336" s="45"/>
      <c r="I2336" s="54"/>
      <c r="J2336" s="54"/>
      <c r="K2336" s="55"/>
      <c r="L2336" s="46"/>
      <c r="M2336" s="46"/>
      <c r="N2336" s="56"/>
      <c r="O2336" s="56"/>
      <c r="P2336" s="56"/>
      <c r="Q2336" s="56"/>
      <c r="R2336" s="56"/>
      <c r="S2336" s="56"/>
      <c r="T2336" s="56"/>
      <c r="U2336" s="56"/>
      <c r="V2336" s="56"/>
      <c r="W2336" s="56"/>
      <c r="X2336" s="56"/>
      <c r="Y2336" s="56"/>
      <c r="Z2336" s="56"/>
      <c r="AA2336" s="56"/>
      <c r="AB2336" s="56"/>
      <c r="AC2336" s="56"/>
      <c r="AD2336" s="56"/>
      <c r="AE2336" s="56"/>
      <c r="AF2336" s="56"/>
      <c r="AG2336" s="56"/>
      <c r="AH2336" s="47"/>
      <c r="AI2336" s="50"/>
      <c r="AJ2336" s="48"/>
      <c r="AK2336" s="47"/>
      <c r="AL2336" s="49"/>
      <c r="AM2336" s="47"/>
      <c r="AN2336" s="47"/>
      <c r="AO2336" s="47"/>
      <c r="AP2336" s="47"/>
      <c r="AQ2336" s="49"/>
      <c r="AR2336" s="47"/>
      <c r="AS2336" s="47"/>
      <c r="AT2336" s="47"/>
      <c r="AU2336" s="47"/>
      <c r="AV2336" s="47"/>
      <c r="AW2336" s="47"/>
    </row>
    <row r="2337" spans="1:49" ht="30" customHeight="1" thickBot="1">
      <c r="A2337" s="1">
        <v>56</v>
      </c>
      <c r="B2337" s="319" t="s">
        <v>2126</v>
      </c>
      <c r="C2337" s="42"/>
      <c r="D2337" s="59" t="s">
        <v>49</v>
      </c>
      <c r="E2337" s="59"/>
      <c r="F2337" s="60">
        <v>30</v>
      </c>
      <c r="G2337" s="44"/>
      <c r="H2337" s="45"/>
      <c r="I2337" s="61"/>
      <c r="J2337" s="61"/>
      <c r="K2337" s="42"/>
      <c r="L2337" s="42"/>
      <c r="M2337" s="42"/>
      <c r="N2337" s="56"/>
      <c r="O2337" s="56"/>
      <c r="P2337" s="56"/>
      <c r="Q2337" s="56"/>
      <c r="R2337" s="56"/>
      <c r="S2337" s="56"/>
      <c r="T2337" s="56"/>
      <c r="U2337" s="56"/>
      <c r="V2337" s="56"/>
      <c r="W2337" s="56"/>
      <c r="X2337" s="56"/>
      <c r="Y2337" s="56"/>
      <c r="Z2337" s="56"/>
      <c r="AA2337" s="56"/>
      <c r="AB2337" s="56"/>
      <c r="AC2337" s="62"/>
      <c r="AD2337" s="62"/>
      <c r="AE2337" s="63"/>
      <c r="AF2337" s="42"/>
      <c r="AG2337" s="56"/>
      <c r="AH2337" s="47"/>
      <c r="AI2337" s="64" t="s">
        <v>50</v>
      </c>
      <c r="AJ2337" s="48"/>
      <c r="AK2337" s="47"/>
      <c r="AL2337" s="49"/>
      <c r="AM2337" s="47"/>
      <c r="AN2337" s="47"/>
      <c r="AO2337" s="47"/>
      <c r="AP2337" s="47"/>
      <c r="AQ2337" s="49"/>
      <c r="AR2337" s="47"/>
      <c r="AS2337" s="47"/>
      <c r="AT2337" s="47"/>
      <c r="AU2337" s="47"/>
      <c r="AV2337" s="47"/>
      <c r="AW2337" s="65"/>
    </row>
    <row r="2338" spans="1:49" ht="30" customHeight="1" thickBot="1">
      <c r="A2338" s="1">
        <v>56</v>
      </c>
      <c r="B2338" s="319" t="s">
        <v>2126</v>
      </c>
      <c r="C2338" s="42"/>
      <c r="D2338" s="66" t="s">
        <v>51</v>
      </c>
      <c r="E2338" s="66"/>
      <c r="F2338" s="67">
        <v>0.41499999999999998</v>
      </c>
      <c r="G2338" s="44"/>
      <c r="H2338" s="45"/>
      <c r="I2338" s="68"/>
      <c r="J2338" s="68"/>
      <c r="K2338" s="42"/>
      <c r="L2338" s="42"/>
      <c r="M2338" s="42"/>
      <c r="N2338" s="56"/>
      <c r="O2338" s="56"/>
      <c r="P2338" s="56"/>
      <c r="Q2338" s="56"/>
      <c r="R2338" s="56"/>
      <c r="S2338" s="56"/>
      <c r="T2338" s="56"/>
      <c r="U2338" s="56"/>
      <c r="V2338" s="56"/>
      <c r="W2338" s="56"/>
      <c r="X2338" s="56"/>
      <c r="Y2338" s="56"/>
      <c r="Z2338" s="56"/>
      <c r="AA2338" s="56"/>
      <c r="AB2338" s="56"/>
      <c r="AC2338" s="62" t="s">
        <v>52</v>
      </c>
      <c r="AD2338" s="69"/>
      <c r="AE2338" s="70" t="s">
        <v>53</v>
      </c>
      <c r="AF2338" s="69"/>
      <c r="AG2338" s="56"/>
      <c r="AH2338" s="47"/>
      <c r="AI2338" s="48"/>
      <c r="AJ2338" s="48"/>
      <c r="AK2338" s="47"/>
      <c r="AL2338" s="49"/>
      <c r="AM2338" s="47"/>
      <c r="AN2338" s="47"/>
      <c r="AO2338" s="47"/>
      <c r="AP2338" s="47"/>
      <c r="AQ2338" s="49"/>
      <c r="AR2338" s="47" t="s">
        <v>52</v>
      </c>
      <c r="AS2338" s="47"/>
      <c r="AT2338" s="47" t="s">
        <v>53</v>
      </c>
      <c r="AU2338" s="47"/>
      <c r="AV2338" s="47"/>
      <c r="AW2338" s="65"/>
    </row>
    <row r="2339" spans="1:49" ht="30" customHeight="1" thickBot="1">
      <c r="A2339" s="1">
        <v>56</v>
      </c>
      <c r="B2339" s="319" t="s">
        <v>2126</v>
      </c>
      <c r="C2339" s="42"/>
      <c r="D2339" s="71" t="s">
        <v>54</v>
      </c>
      <c r="E2339" s="45"/>
      <c r="F2339" s="45"/>
      <c r="G2339" s="45"/>
      <c r="H2339" s="45"/>
      <c r="I2339" s="45"/>
      <c r="J2339" s="45"/>
      <c r="K2339" s="72"/>
      <c r="L2339" s="72"/>
      <c r="M2339" s="73" t="s">
        <v>55</v>
      </c>
      <c r="N2339" s="74"/>
      <c r="O2339" s="74"/>
      <c r="P2339" s="74"/>
      <c r="Q2339" s="74"/>
      <c r="R2339" s="74"/>
      <c r="S2339" s="74"/>
      <c r="T2339" s="74"/>
      <c r="U2339" s="74"/>
      <c r="V2339" s="74"/>
      <c r="W2339" s="74"/>
      <c r="X2339" s="74"/>
      <c r="Y2339" s="74"/>
      <c r="Z2339" s="74"/>
      <c r="AA2339" s="74"/>
      <c r="AB2339" s="74"/>
      <c r="AC2339" s="75" t="s">
        <v>1</v>
      </c>
      <c r="AD2339" s="76"/>
      <c r="AE2339" s="76" t="s">
        <v>2</v>
      </c>
      <c r="AF2339" s="76"/>
      <c r="AG2339" s="77" t="s">
        <v>56</v>
      </c>
      <c r="AH2339" s="78" t="s">
        <v>57</v>
      </c>
      <c r="AI2339" s="79"/>
      <c r="AJ2339" s="79"/>
      <c r="AK2339" s="80"/>
      <c r="AL2339" s="15"/>
      <c r="AM2339" s="80"/>
      <c r="AN2339" s="80"/>
      <c r="AO2339" s="80"/>
      <c r="AP2339" s="80"/>
      <c r="AQ2339" s="15"/>
      <c r="AR2339" s="78" t="s">
        <v>1</v>
      </c>
      <c r="AS2339" s="81"/>
      <c r="AT2339" s="78" t="s">
        <v>2</v>
      </c>
      <c r="AU2339" s="81"/>
      <c r="AV2339" s="82" t="s">
        <v>56</v>
      </c>
      <c r="AW2339" s="83"/>
    </row>
    <row r="2340" spans="1:49" ht="42" customHeight="1">
      <c r="A2340" s="1">
        <v>56</v>
      </c>
      <c r="B2340" s="319" t="s">
        <v>2126</v>
      </c>
      <c r="C2340" s="42"/>
      <c r="D2340" s="474" t="s">
        <v>4</v>
      </c>
      <c r="E2340" s="476" t="s">
        <v>5</v>
      </c>
      <c r="F2340" s="476" t="s">
        <v>6</v>
      </c>
      <c r="G2340" s="476" t="s">
        <v>58</v>
      </c>
      <c r="H2340" s="476" t="s">
        <v>7</v>
      </c>
      <c r="I2340" s="20" t="s">
        <v>8</v>
      </c>
      <c r="J2340" s="20"/>
      <c r="K2340" s="84" t="s">
        <v>9</v>
      </c>
      <c r="L2340" s="85" t="s">
        <v>59</v>
      </c>
      <c r="M2340" s="478" t="s">
        <v>60</v>
      </c>
      <c r="N2340" s="480" t="s">
        <v>61</v>
      </c>
      <c r="O2340" s="482" t="s">
        <v>62</v>
      </c>
      <c r="P2340" s="482" t="s">
        <v>10</v>
      </c>
      <c r="Q2340" s="484" t="s">
        <v>63</v>
      </c>
      <c r="R2340" s="482" t="s">
        <v>64</v>
      </c>
      <c r="S2340" s="482" t="s">
        <v>65</v>
      </c>
      <c r="T2340" s="482" t="s">
        <v>66</v>
      </c>
      <c r="U2340" s="482" t="s">
        <v>67</v>
      </c>
      <c r="V2340" s="484" t="s">
        <v>11</v>
      </c>
      <c r="W2340" s="251" t="s">
        <v>12</v>
      </c>
      <c r="X2340" s="86" t="s">
        <v>13</v>
      </c>
      <c r="Y2340" s="86" t="s">
        <v>14</v>
      </c>
      <c r="Z2340" s="252" t="s">
        <v>15</v>
      </c>
      <c r="AA2340" s="484" t="s">
        <v>16</v>
      </c>
      <c r="AB2340" s="482" t="s">
        <v>17</v>
      </c>
      <c r="AC2340" s="87" t="s">
        <v>18</v>
      </c>
      <c r="AD2340" s="88" t="s">
        <v>19</v>
      </c>
      <c r="AE2340" s="87" t="s">
        <v>30</v>
      </c>
      <c r="AF2340" s="88" t="s">
        <v>21</v>
      </c>
      <c r="AG2340" s="89" t="s">
        <v>22</v>
      </c>
      <c r="AH2340" s="468" t="s">
        <v>23</v>
      </c>
      <c r="AI2340" s="470" t="s">
        <v>24</v>
      </c>
      <c r="AJ2340" s="470" t="s">
        <v>25</v>
      </c>
      <c r="AK2340" s="470" t="s">
        <v>26</v>
      </c>
      <c r="AL2340" s="91" t="s">
        <v>68</v>
      </c>
      <c r="AM2340" s="90" t="s">
        <v>27</v>
      </c>
      <c r="AN2340" s="92" t="s">
        <v>28</v>
      </c>
      <c r="AO2340" s="93" t="s">
        <v>29</v>
      </c>
      <c r="AP2340" s="28" t="s">
        <v>16</v>
      </c>
      <c r="AQ2340" s="472" t="s">
        <v>17</v>
      </c>
      <c r="AR2340" s="94" t="s">
        <v>18</v>
      </c>
      <c r="AS2340" s="95" t="s">
        <v>19</v>
      </c>
      <c r="AT2340" s="94" t="s">
        <v>30</v>
      </c>
      <c r="AU2340" s="95" t="s">
        <v>21</v>
      </c>
      <c r="AV2340" s="96" t="s">
        <v>31</v>
      </c>
      <c r="AW2340" s="83"/>
    </row>
    <row r="2341" spans="1:49" ht="30" customHeight="1" thickBot="1">
      <c r="A2341" s="1">
        <v>56</v>
      </c>
      <c r="B2341" s="319" t="s">
        <v>2126</v>
      </c>
      <c r="C2341" s="42"/>
      <c r="D2341" s="475"/>
      <c r="E2341" s="477"/>
      <c r="F2341" s="477"/>
      <c r="G2341" s="477"/>
      <c r="H2341" s="477"/>
      <c r="I2341" s="97" t="s">
        <v>69</v>
      </c>
      <c r="J2341" s="97" t="s">
        <v>70</v>
      </c>
      <c r="K2341" s="98" t="s">
        <v>34</v>
      </c>
      <c r="L2341" s="99" t="s">
        <v>35</v>
      </c>
      <c r="M2341" s="479"/>
      <c r="N2341" s="481"/>
      <c r="O2341" s="483"/>
      <c r="P2341" s="483"/>
      <c r="Q2341" s="485"/>
      <c r="R2341" s="483"/>
      <c r="S2341" s="483"/>
      <c r="T2341" s="483"/>
      <c r="U2341" s="483"/>
      <c r="V2341" s="485"/>
      <c r="W2341" s="100" t="s">
        <v>36</v>
      </c>
      <c r="X2341" s="100" t="s">
        <v>37</v>
      </c>
      <c r="Y2341" s="100" t="s">
        <v>38</v>
      </c>
      <c r="Z2341" s="101" t="s">
        <v>39</v>
      </c>
      <c r="AA2341" s="485"/>
      <c r="AB2341" s="483"/>
      <c r="AC2341" s="102" t="s">
        <v>40</v>
      </c>
      <c r="AD2341" s="103" t="s">
        <v>40</v>
      </c>
      <c r="AE2341" s="102" t="s">
        <v>40</v>
      </c>
      <c r="AF2341" s="103" t="s">
        <v>40</v>
      </c>
      <c r="AG2341" s="104">
        <v>10</v>
      </c>
      <c r="AH2341" s="469"/>
      <c r="AI2341" s="471"/>
      <c r="AJ2341" s="471"/>
      <c r="AK2341" s="471"/>
      <c r="AL2341" s="36" t="s">
        <v>41</v>
      </c>
      <c r="AM2341" s="105" t="s">
        <v>42</v>
      </c>
      <c r="AN2341" s="106" t="s">
        <v>43</v>
      </c>
      <c r="AO2341" s="107" t="s">
        <v>39</v>
      </c>
      <c r="AP2341" s="37" t="s">
        <v>44</v>
      </c>
      <c r="AQ2341" s="473"/>
      <c r="AR2341" s="108" t="s">
        <v>40</v>
      </c>
      <c r="AS2341" s="109" t="s">
        <v>40</v>
      </c>
      <c r="AT2341" s="108" t="s">
        <v>40</v>
      </c>
      <c r="AU2341" s="109" t="s">
        <v>40</v>
      </c>
      <c r="AV2341" s="40">
        <v>10</v>
      </c>
      <c r="AW2341" s="83"/>
    </row>
    <row r="2342" spans="1:49" ht="30" customHeight="1">
      <c r="A2342" s="1">
        <v>56</v>
      </c>
      <c r="B2342" s="319" t="s">
        <v>2126</v>
      </c>
      <c r="C2342" s="42"/>
      <c r="D2342" s="110" t="s">
        <v>2128</v>
      </c>
      <c r="E2342" s="111" t="s">
        <v>71</v>
      </c>
      <c r="F2342" s="112" t="s">
        <v>2129</v>
      </c>
      <c r="G2342" s="112" t="s">
        <v>1688</v>
      </c>
      <c r="H2342" s="113"/>
      <c r="I2342" s="114"/>
      <c r="J2342" s="115"/>
      <c r="K2342" s="349">
        <v>13</v>
      </c>
      <c r="L2342" s="350">
        <v>365</v>
      </c>
      <c r="M2342" s="118" t="s">
        <v>2130</v>
      </c>
      <c r="N2342" s="119" t="s">
        <v>75</v>
      </c>
      <c r="O2342" s="120">
        <v>1</v>
      </c>
      <c r="P2342" s="121" t="s">
        <v>351</v>
      </c>
      <c r="Q2342" s="121">
        <v>0</v>
      </c>
      <c r="R2342" s="121" t="s">
        <v>77</v>
      </c>
      <c r="S2342" s="122" t="s">
        <v>786</v>
      </c>
      <c r="T2342" s="122">
        <v>0</v>
      </c>
      <c r="U2342" s="122" t="s">
        <v>853</v>
      </c>
      <c r="V2342" s="123">
        <v>0</v>
      </c>
      <c r="W2342" s="124">
        <v>34</v>
      </c>
      <c r="X2342" s="125">
        <v>5</v>
      </c>
      <c r="Y2342" s="126">
        <v>5</v>
      </c>
      <c r="Z2342" s="127">
        <f t="shared" ref="Z2342:Z2389" si="564">K2342*L2342*W2342*Y2342/12/1000</f>
        <v>67.220833333333331</v>
      </c>
      <c r="AA2342" s="121">
        <v>0</v>
      </c>
      <c r="AB2342" s="128" t="s">
        <v>80</v>
      </c>
      <c r="AC2342" s="129" t="s">
        <v>56</v>
      </c>
      <c r="AD2342" s="130" t="s">
        <v>56</v>
      </c>
      <c r="AE2342" s="129" t="s">
        <v>56</v>
      </c>
      <c r="AF2342" s="130">
        <f t="shared" ref="AF2342:AF2389" si="565">$B$2*Z2342/Y2342</f>
        <v>403.32499999999999</v>
      </c>
      <c r="AG2342" s="131">
        <f t="shared" ref="AG2342:AG2389" si="566">Y2342*AF2342*120</f>
        <v>241995</v>
      </c>
      <c r="AH2342" s="132" t="s">
        <v>81</v>
      </c>
      <c r="AI2342" s="133"/>
      <c r="AJ2342" s="134"/>
      <c r="AK2342" s="135"/>
      <c r="AL2342" s="136"/>
      <c r="AM2342" s="137"/>
      <c r="AN2342" s="138"/>
      <c r="AO2342" s="139">
        <f t="shared" ref="AO2342:AO2397" si="567">IFERROR((AM2342/1000)*K2342*L2342*AN2342/12,0)</f>
        <v>0</v>
      </c>
      <c r="AP2342" s="140" t="s">
        <v>82</v>
      </c>
      <c r="AQ2342" s="141" t="str" cm="1">
        <f t="array" ref="AQ2342">_xlfn.IFS(OR($G2342="公衆街路灯A",$G2342="定額電灯"),$G2342&amp;AP2342,COUNTIF(G2342,"*従量電灯*"),G2342,1,"-")</f>
        <v>従量電灯</v>
      </c>
      <c r="AR2342" s="142" t="str" cm="1">
        <f t="array" ref="AR2342">_xlfn.IFS($AN2342=0,"-",OR($AH2342="対象外",$AH2342="-"),"-",OR($G2342="公衆街路灯A",$G2342="定額電灯"),_xlfn.XLOOKUP($AQ2342,削除禁止_電灯料金!$B:$B,削除禁止_電灯料金!$E:$E,0),1,"-")</f>
        <v>-</v>
      </c>
      <c r="AS2342" s="143" t="str" cm="1">
        <f t="array" ref="AS2342">_xlfn.IFS($AR2342="-","-",OR($G2342="公衆街路灯A",$G2342="定額電灯"),_xlfn.XLOOKUP(AQ2342,削除禁止_電灯料金!$B:$B,削除禁止_電灯料金!$D:$D,0),1,"-")</f>
        <v>-</v>
      </c>
      <c r="AT2342" s="142">
        <f>IFERROR(IF(OR($G2342="公衆街路灯A",$G2342="定額電灯"),"-",ROUND((_xlfn.XLOOKUP($AQ2342,削除禁止_電灯料金!$B:$B,削除禁止_電灯料金!$E:$E)*AM2342/1000*$K2342*$L2342/12),2)),"-")</f>
        <v>0</v>
      </c>
      <c r="AU2342" s="143">
        <f>IFERROR(IF(OR($G2342="公衆街路灯A",$G2342="定額電灯"),"-",ROUND((AM2342/1000*$K2342*$L2342/12)*_xlfn.XLOOKUP($A2342,削除禁止_電灯料金!K:K,削除禁止_電灯料金!M:M,"-"),2)),"-")</f>
        <v>0</v>
      </c>
      <c r="AV2342" s="144">
        <f>IFERROR(IF(OR($G2342="公衆街路灯A",$G2342="定額電灯"),ROUND((((AR2342+AS2342)*AN2342))*12*_xlfn.XLOOKUP($A2342,削除禁止_電灯料金!K:K,削除禁止_電灯料金!N:N),0),ROUND((AT2342+AU2342)*AN2342*12*_xlfn.XLOOKUP($A2342,削除禁止_電灯料金!K:K,削除禁止_電灯料金!N:N),0)),0)</f>
        <v>0</v>
      </c>
      <c r="AW2342" s="145"/>
    </row>
    <row r="2343" spans="1:49" ht="30" customHeight="1">
      <c r="A2343" s="1">
        <v>56</v>
      </c>
      <c r="B2343" s="319" t="s">
        <v>2126</v>
      </c>
      <c r="C2343" s="42"/>
      <c r="D2343" s="146" t="s">
        <v>2128</v>
      </c>
      <c r="E2343" s="147" t="s">
        <v>71</v>
      </c>
      <c r="F2343" s="148" t="s">
        <v>2129</v>
      </c>
      <c r="G2343" s="148" t="s">
        <v>1688</v>
      </c>
      <c r="H2343" s="149"/>
      <c r="I2343" s="150"/>
      <c r="J2343" s="151"/>
      <c r="K2343" s="213">
        <v>13</v>
      </c>
      <c r="L2343" s="214">
        <v>365</v>
      </c>
      <c r="M2343" s="154" t="s">
        <v>2131</v>
      </c>
      <c r="N2343" s="119" t="s">
        <v>93</v>
      </c>
      <c r="O2343" s="120">
        <v>2</v>
      </c>
      <c r="P2343" s="155" t="s">
        <v>2132</v>
      </c>
      <c r="Q2343" s="155">
        <v>0</v>
      </c>
      <c r="R2343" s="155" t="s">
        <v>2133</v>
      </c>
      <c r="S2343" s="156">
        <v>0</v>
      </c>
      <c r="T2343" s="156">
        <v>0</v>
      </c>
      <c r="U2343" s="156" t="s">
        <v>96</v>
      </c>
      <c r="V2343" s="157">
        <v>0</v>
      </c>
      <c r="W2343" s="158">
        <v>28</v>
      </c>
      <c r="X2343" s="159">
        <v>1</v>
      </c>
      <c r="Y2343" s="160">
        <v>2</v>
      </c>
      <c r="Z2343" s="161">
        <f t="shared" si="564"/>
        <v>22.143333333333331</v>
      </c>
      <c r="AA2343" s="155">
        <v>0</v>
      </c>
      <c r="AB2343" s="162" t="s">
        <v>80</v>
      </c>
      <c r="AC2343" s="163" t="s">
        <v>56</v>
      </c>
      <c r="AD2343" s="164" t="s">
        <v>56</v>
      </c>
      <c r="AE2343" s="163" t="s">
        <v>56</v>
      </c>
      <c r="AF2343" s="164">
        <f t="shared" si="565"/>
        <v>332.15</v>
      </c>
      <c r="AG2343" s="165">
        <f t="shared" si="566"/>
        <v>79716</v>
      </c>
      <c r="AH2343" s="166" t="s">
        <v>81</v>
      </c>
      <c r="AI2343" s="167"/>
      <c r="AJ2343" s="168"/>
      <c r="AK2343" s="169"/>
      <c r="AL2343" s="170"/>
      <c r="AM2343" s="171"/>
      <c r="AN2343" s="172"/>
      <c r="AO2343" s="173">
        <f t="shared" si="567"/>
        <v>0</v>
      </c>
      <c r="AP2343" s="174" t="s">
        <v>82</v>
      </c>
      <c r="AQ2343" s="175" t="str" cm="1">
        <f t="array" ref="AQ2343">_xlfn.IFS(OR($G2343="公衆街路灯A",$G2343="定額電灯"),$G2343&amp;AP2343,COUNTIF(G2343,"*従量電灯*"),G2343,1,"-")</f>
        <v>従量電灯</v>
      </c>
      <c r="AR2343" s="176" t="str" cm="1">
        <f t="array" ref="AR2343">_xlfn.IFS($AN2343=0,"-",OR($AH2343="対象外",$AH2343="-"),"-",OR($G2343="公衆街路灯A",$G2343="定額電灯"),_xlfn.XLOOKUP($AQ2343,削除禁止_電灯料金!$B:$B,削除禁止_電灯料金!$E:$E,0),1,"-")</f>
        <v>-</v>
      </c>
      <c r="AS2343" s="177" t="str" cm="1">
        <f t="array" ref="AS2343">_xlfn.IFS($AR2343="-","-",OR($G2343="公衆街路灯A",$G2343="定額電灯"),_xlfn.XLOOKUP(AQ2343,削除禁止_電灯料金!$B:$B,削除禁止_電灯料金!$D:$D,0),1,"-")</f>
        <v>-</v>
      </c>
      <c r="AT2343" s="176">
        <f>IFERROR(IF(OR($G2343="公衆街路灯A",$G2343="定額電灯"),"-",ROUND((_xlfn.XLOOKUP($AQ2343,削除禁止_電灯料金!$B:$B,削除禁止_電灯料金!$E:$E)*AM2343/1000*$K2343*$L2343/12),2)),"-")</f>
        <v>0</v>
      </c>
      <c r="AU2343" s="177">
        <f>IFERROR(IF(OR($G2343="公衆街路灯A",$G2343="定額電灯"),"-",ROUND((AM2343/1000*$K2343*$L2343/12)*_xlfn.XLOOKUP($A2343,削除禁止_電灯料金!K:K,削除禁止_電灯料金!M:M,"-"),2)),"-")</f>
        <v>0</v>
      </c>
      <c r="AV2343" s="178">
        <f>IFERROR(IF(OR($G2343="公衆街路灯A",$G2343="定額電灯"),ROUND((((AR2343+AS2343)*AN2343))*12*_xlfn.XLOOKUP($A2343,削除禁止_電灯料金!K:K,削除禁止_電灯料金!N:N),0),ROUND((AT2343+AU2343)*AN2343*12*_xlfn.XLOOKUP($A2343,削除禁止_電灯料金!K:K,削除禁止_電灯料金!N:N),0)),0)</f>
        <v>0</v>
      </c>
      <c r="AW2343" s="145"/>
    </row>
    <row r="2344" spans="1:49" ht="30" customHeight="1">
      <c r="A2344" s="1">
        <v>56</v>
      </c>
      <c r="B2344" s="319" t="s">
        <v>2126</v>
      </c>
      <c r="C2344" s="42"/>
      <c r="D2344" s="146" t="s">
        <v>2128</v>
      </c>
      <c r="E2344" s="147" t="s">
        <v>71</v>
      </c>
      <c r="F2344" s="148" t="s">
        <v>2129</v>
      </c>
      <c r="G2344" s="148" t="s">
        <v>1688</v>
      </c>
      <c r="H2344" s="149"/>
      <c r="I2344" s="150"/>
      <c r="J2344" s="151"/>
      <c r="K2344" s="213">
        <v>13</v>
      </c>
      <c r="L2344" s="214">
        <v>365</v>
      </c>
      <c r="M2344" s="154" t="s">
        <v>2134</v>
      </c>
      <c r="N2344" s="119" t="s">
        <v>2124</v>
      </c>
      <c r="O2344" s="120">
        <v>1</v>
      </c>
      <c r="P2344" s="155" t="s">
        <v>2135</v>
      </c>
      <c r="Q2344" s="155">
        <v>0</v>
      </c>
      <c r="R2344" s="155">
        <v>0</v>
      </c>
      <c r="S2344" s="156" t="s">
        <v>332</v>
      </c>
      <c r="T2344" s="156" t="s">
        <v>440</v>
      </c>
      <c r="U2344" s="156" t="s">
        <v>1671</v>
      </c>
      <c r="V2344" s="157">
        <v>0</v>
      </c>
      <c r="W2344" s="158">
        <v>9</v>
      </c>
      <c r="X2344" s="159">
        <v>2</v>
      </c>
      <c r="Y2344" s="160">
        <v>2</v>
      </c>
      <c r="Z2344" s="161">
        <f t="shared" si="564"/>
        <v>7.1174999999999997</v>
      </c>
      <c r="AA2344" s="155">
        <v>0</v>
      </c>
      <c r="AB2344" s="162" t="s">
        <v>80</v>
      </c>
      <c r="AC2344" s="163" t="s">
        <v>56</v>
      </c>
      <c r="AD2344" s="164" t="s">
        <v>56</v>
      </c>
      <c r="AE2344" s="163" t="s">
        <v>56</v>
      </c>
      <c r="AF2344" s="164">
        <f t="shared" si="565"/>
        <v>106.76249999999999</v>
      </c>
      <c r="AG2344" s="165">
        <f t="shared" si="566"/>
        <v>25622.999999999996</v>
      </c>
      <c r="AH2344" s="166" t="s">
        <v>81</v>
      </c>
      <c r="AI2344" s="167"/>
      <c r="AJ2344" s="168"/>
      <c r="AK2344" s="169"/>
      <c r="AL2344" s="170"/>
      <c r="AM2344" s="171"/>
      <c r="AN2344" s="172"/>
      <c r="AO2344" s="173">
        <f t="shared" si="567"/>
        <v>0</v>
      </c>
      <c r="AP2344" s="174" t="s">
        <v>82</v>
      </c>
      <c r="AQ2344" s="175" t="str" cm="1">
        <f t="array" ref="AQ2344">_xlfn.IFS(OR($G2344="公衆街路灯A",$G2344="定額電灯"),$G2344&amp;AP2344,COUNTIF(G2344,"*従量電灯*"),G2344,1,"-")</f>
        <v>従量電灯</v>
      </c>
      <c r="AR2344" s="176" t="str" cm="1">
        <f t="array" ref="AR2344">_xlfn.IFS($AN2344=0,"-",OR($AH2344="対象外",$AH2344="-"),"-",OR($G2344="公衆街路灯A",$G2344="定額電灯"),_xlfn.XLOOKUP($AQ2344,削除禁止_電灯料金!$B:$B,削除禁止_電灯料金!$E:$E,0),1,"-")</f>
        <v>-</v>
      </c>
      <c r="AS2344" s="177" t="str" cm="1">
        <f t="array" ref="AS2344">_xlfn.IFS($AR2344="-","-",OR($G2344="公衆街路灯A",$G2344="定額電灯"),_xlfn.XLOOKUP(AQ2344,削除禁止_電灯料金!$B:$B,削除禁止_電灯料金!$D:$D,0),1,"-")</f>
        <v>-</v>
      </c>
      <c r="AT2344" s="176">
        <f>IFERROR(IF(OR($G2344="公衆街路灯A",$G2344="定額電灯"),"-",ROUND((_xlfn.XLOOKUP($AQ2344,削除禁止_電灯料金!$B:$B,削除禁止_電灯料金!$E:$E)*AM2344/1000*$K2344*$L2344/12),2)),"-")</f>
        <v>0</v>
      </c>
      <c r="AU2344" s="177">
        <f>IFERROR(IF(OR($G2344="公衆街路灯A",$G2344="定額電灯"),"-",ROUND((AM2344/1000*$K2344*$L2344/12)*_xlfn.XLOOKUP($A2344,削除禁止_電灯料金!K:K,削除禁止_電灯料金!M:M,"-"),2)),"-")</f>
        <v>0</v>
      </c>
      <c r="AV2344" s="178">
        <f>IFERROR(IF(OR($G2344="公衆街路灯A",$G2344="定額電灯"),ROUND((((AR2344+AS2344)*AN2344))*12*_xlfn.XLOOKUP($A2344,削除禁止_電灯料金!K:K,削除禁止_電灯料金!N:N),0),ROUND((AT2344+AU2344)*AN2344*12*_xlfn.XLOOKUP($A2344,削除禁止_電灯料金!K:K,削除禁止_電灯料金!N:N),0)),0)</f>
        <v>0</v>
      </c>
      <c r="AW2344" s="145"/>
    </row>
    <row r="2345" spans="1:49" ht="30" customHeight="1">
      <c r="A2345" s="1">
        <v>56</v>
      </c>
      <c r="B2345" s="319" t="s">
        <v>2126</v>
      </c>
      <c r="C2345" s="42"/>
      <c r="D2345" s="146" t="s">
        <v>2128</v>
      </c>
      <c r="E2345" s="147" t="s">
        <v>71</v>
      </c>
      <c r="F2345" s="148" t="s">
        <v>2129</v>
      </c>
      <c r="G2345" s="148" t="s">
        <v>1688</v>
      </c>
      <c r="H2345" s="149"/>
      <c r="I2345" s="150"/>
      <c r="J2345" s="151"/>
      <c r="K2345" s="213">
        <v>24</v>
      </c>
      <c r="L2345" s="214">
        <v>365</v>
      </c>
      <c r="M2345" s="154" t="s">
        <v>2136</v>
      </c>
      <c r="N2345" s="119" t="s">
        <v>86</v>
      </c>
      <c r="O2345" s="120">
        <v>1</v>
      </c>
      <c r="P2345" s="155" t="s">
        <v>87</v>
      </c>
      <c r="Q2345" s="155">
        <v>0</v>
      </c>
      <c r="R2345" s="155" t="s">
        <v>88</v>
      </c>
      <c r="S2345" s="156">
        <v>0</v>
      </c>
      <c r="T2345" s="156">
        <v>0</v>
      </c>
      <c r="U2345" s="156">
        <v>0</v>
      </c>
      <c r="V2345" s="157" t="s">
        <v>1362</v>
      </c>
      <c r="W2345" s="158">
        <v>2.7</v>
      </c>
      <c r="X2345" s="159">
        <v>2</v>
      </c>
      <c r="Y2345" s="160">
        <v>2</v>
      </c>
      <c r="Z2345" s="161">
        <f t="shared" si="564"/>
        <v>3.9420000000000002</v>
      </c>
      <c r="AA2345" s="155">
        <v>0</v>
      </c>
      <c r="AB2345" s="162" t="s">
        <v>80</v>
      </c>
      <c r="AC2345" s="163" t="s">
        <v>56</v>
      </c>
      <c r="AD2345" s="164" t="s">
        <v>56</v>
      </c>
      <c r="AE2345" s="163" t="s">
        <v>56</v>
      </c>
      <c r="AF2345" s="164">
        <f t="shared" si="565"/>
        <v>59.13</v>
      </c>
      <c r="AG2345" s="165">
        <f t="shared" si="566"/>
        <v>14191.2</v>
      </c>
      <c r="AH2345" s="166" t="s">
        <v>81</v>
      </c>
      <c r="AI2345" s="167"/>
      <c r="AJ2345" s="168"/>
      <c r="AK2345" s="169"/>
      <c r="AL2345" s="170"/>
      <c r="AM2345" s="171"/>
      <c r="AN2345" s="172"/>
      <c r="AO2345" s="173">
        <f t="shared" si="567"/>
        <v>0</v>
      </c>
      <c r="AP2345" s="174" t="s">
        <v>82</v>
      </c>
      <c r="AQ2345" s="175" t="str" cm="1">
        <f t="array" ref="AQ2345">_xlfn.IFS(OR($G2345="公衆街路灯A",$G2345="定額電灯"),$G2345&amp;AP2345,COUNTIF(G2345,"*従量電灯*"),G2345,1,"-")</f>
        <v>従量電灯</v>
      </c>
      <c r="AR2345" s="176" t="str" cm="1">
        <f t="array" ref="AR2345">_xlfn.IFS($AN2345=0,"-",OR($AH2345="対象外",$AH2345="-"),"-",OR($G2345="公衆街路灯A",$G2345="定額電灯"),_xlfn.XLOOKUP($AQ2345,削除禁止_電灯料金!$B:$B,削除禁止_電灯料金!$E:$E,0),1,"-")</f>
        <v>-</v>
      </c>
      <c r="AS2345" s="177" t="str" cm="1">
        <f t="array" ref="AS2345">_xlfn.IFS($AR2345="-","-",OR($G2345="公衆街路灯A",$G2345="定額電灯"),_xlfn.XLOOKUP(AQ2345,削除禁止_電灯料金!$B:$B,削除禁止_電灯料金!$D:$D,0),1,"-")</f>
        <v>-</v>
      </c>
      <c r="AT2345" s="176">
        <f>IFERROR(IF(OR($G2345="公衆街路灯A",$G2345="定額電灯"),"-",ROUND((_xlfn.XLOOKUP($AQ2345,削除禁止_電灯料金!$B:$B,削除禁止_電灯料金!$E:$E)*AM2345/1000*$K2345*$L2345/12),2)),"-")</f>
        <v>0</v>
      </c>
      <c r="AU2345" s="177">
        <f>IFERROR(IF(OR($G2345="公衆街路灯A",$G2345="定額電灯"),"-",ROUND((AM2345/1000*$K2345*$L2345/12)*_xlfn.XLOOKUP($A2345,削除禁止_電灯料金!K:K,削除禁止_電灯料金!M:M,"-"),2)),"-")</f>
        <v>0</v>
      </c>
      <c r="AV2345" s="178">
        <f>IFERROR(IF(OR($G2345="公衆街路灯A",$G2345="定額電灯"),ROUND((((AR2345+AS2345)*AN2345))*12*_xlfn.XLOOKUP($A2345,削除禁止_電灯料金!K:K,削除禁止_電灯料金!N:N),0),ROUND((AT2345+AU2345)*AN2345*12*_xlfn.XLOOKUP($A2345,削除禁止_電灯料金!K:K,削除禁止_電灯料金!N:N),0)),0)</f>
        <v>0</v>
      </c>
      <c r="AW2345" s="145"/>
    </row>
    <row r="2346" spans="1:49" ht="30" customHeight="1">
      <c r="A2346" s="1">
        <v>56</v>
      </c>
      <c r="B2346" s="319" t="s">
        <v>2126</v>
      </c>
      <c r="C2346" s="42"/>
      <c r="D2346" s="146" t="s">
        <v>2128</v>
      </c>
      <c r="E2346" s="147" t="s">
        <v>71</v>
      </c>
      <c r="F2346" s="148" t="s">
        <v>2084</v>
      </c>
      <c r="G2346" s="148" t="s">
        <v>1688</v>
      </c>
      <c r="H2346" s="149" t="s">
        <v>2137</v>
      </c>
      <c r="I2346" s="150"/>
      <c r="J2346" s="151"/>
      <c r="K2346" s="213">
        <v>13</v>
      </c>
      <c r="L2346" s="214">
        <v>365</v>
      </c>
      <c r="M2346" s="154" t="s">
        <v>2138</v>
      </c>
      <c r="N2346" s="119" t="s">
        <v>120</v>
      </c>
      <c r="O2346" s="120">
        <v>1</v>
      </c>
      <c r="P2346" s="155" t="s">
        <v>347</v>
      </c>
      <c r="Q2346" s="155">
        <v>0</v>
      </c>
      <c r="R2346" s="155">
        <v>0</v>
      </c>
      <c r="S2346" s="156" t="s">
        <v>332</v>
      </c>
      <c r="T2346" s="156">
        <v>0</v>
      </c>
      <c r="U2346" s="156" t="s">
        <v>1465</v>
      </c>
      <c r="V2346" s="157">
        <v>0</v>
      </c>
      <c r="W2346" s="158">
        <v>18</v>
      </c>
      <c r="X2346" s="159">
        <v>1</v>
      </c>
      <c r="Y2346" s="160">
        <v>1</v>
      </c>
      <c r="Z2346" s="161">
        <f t="shared" si="564"/>
        <v>7.1174999999999997</v>
      </c>
      <c r="AA2346" s="155">
        <v>0</v>
      </c>
      <c r="AB2346" s="162" t="s">
        <v>80</v>
      </c>
      <c r="AC2346" s="163" t="s">
        <v>56</v>
      </c>
      <c r="AD2346" s="164" t="s">
        <v>56</v>
      </c>
      <c r="AE2346" s="163" t="s">
        <v>56</v>
      </c>
      <c r="AF2346" s="164">
        <f t="shared" si="565"/>
        <v>213.52499999999998</v>
      </c>
      <c r="AG2346" s="165">
        <f t="shared" si="566"/>
        <v>25622.999999999996</v>
      </c>
      <c r="AH2346" s="166" t="s">
        <v>81</v>
      </c>
      <c r="AI2346" s="167"/>
      <c r="AJ2346" s="168"/>
      <c r="AK2346" s="169"/>
      <c r="AL2346" s="170"/>
      <c r="AM2346" s="171"/>
      <c r="AN2346" s="172"/>
      <c r="AO2346" s="173">
        <f t="shared" si="567"/>
        <v>0</v>
      </c>
      <c r="AP2346" s="174" t="s">
        <v>82</v>
      </c>
      <c r="AQ2346" s="175" t="str" cm="1">
        <f t="array" ref="AQ2346">_xlfn.IFS(OR($G2346="公衆街路灯A",$G2346="定額電灯"),$G2346&amp;AP2346,COUNTIF(G2346,"*従量電灯*"),G2346,1,"-")</f>
        <v>従量電灯</v>
      </c>
      <c r="AR2346" s="176" t="str" cm="1">
        <f t="array" ref="AR2346">_xlfn.IFS($AN2346=0,"-",OR($AH2346="対象外",$AH2346="-"),"-",OR($G2346="公衆街路灯A",$G2346="定額電灯"),_xlfn.XLOOKUP($AQ2346,削除禁止_電灯料金!$B:$B,削除禁止_電灯料金!$E:$E,0),1,"-")</f>
        <v>-</v>
      </c>
      <c r="AS2346" s="177" t="str" cm="1">
        <f t="array" ref="AS2346">_xlfn.IFS($AR2346="-","-",OR($G2346="公衆街路灯A",$G2346="定額電灯"),_xlfn.XLOOKUP(AQ2346,削除禁止_電灯料金!$B:$B,削除禁止_電灯料金!$D:$D,0),1,"-")</f>
        <v>-</v>
      </c>
      <c r="AT2346" s="176">
        <f>IFERROR(IF(OR($G2346="公衆街路灯A",$G2346="定額電灯"),"-",ROUND((_xlfn.XLOOKUP($AQ2346,削除禁止_電灯料金!$B:$B,削除禁止_電灯料金!$E:$E)*AM2346/1000*$K2346*$L2346/12),2)),"-")</f>
        <v>0</v>
      </c>
      <c r="AU2346" s="177">
        <f>IFERROR(IF(OR($G2346="公衆街路灯A",$G2346="定額電灯"),"-",ROUND((AM2346/1000*$K2346*$L2346/12)*_xlfn.XLOOKUP($A2346,削除禁止_電灯料金!K:K,削除禁止_電灯料金!M:M,"-"),2)),"-")</f>
        <v>0</v>
      </c>
      <c r="AV2346" s="178">
        <f>IFERROR(IF(OR($G2346="公衆街路灯A",$G2346="定額電灯"),ROUND((((AR2346+AS2346)*AN2346))*12*_xlfn.XLOOKUP($A2346,削除禁止_電灯料金!K:K,削除禁止_電灯料金!N:N),0),ROUND((AT2346+AU2346)*AN2346*12*_xlfn.XLOOKUP($A2346,削除禁止_電灯料金!K:K,削除禁止_電灯料金!N:N),0)),0)</f>
        <v>0</v>
      </c>
      <c r="AW2346" s="145"/>
    </row>
    <row r="2347" spans="1:49" ht="30" customHeight="1">
      <c r="A2347" s="1">
        <v>56</v>
      </c>
      <c r="B2347" s="319" t="s">
        <v>2126</v>
      </c>
      <c r="C2347" s="42"/>
      <c r="D2347" s="146" t="s">
        <v>2128</v>
      </c>
      <c r="E2347" s="147" t="s">
        <v>71</v>
      </c>
      <c r="F2347" s="148" t="s">
        <v>2085</v>
      </c>
      <c r="G2347" s="148" t="s">
        <v>1688</v>
      </c>
      <c r="H2347" s="149"/>
      <c r="I2347" s="150"/>
      <c r="J2347" s="151"/>
      <c r="K2347" s="213">
        <v>13</v>
      </c>
      <c r="L2347" s="214">
        <v>365</v>
      </c>
      <c r="M2347" s="154" t="s">
        <v>2134</v>
      </c>
      <c r="N2347" s="119" t="s">
        <v>2124</v>
      </c>
      <c r="O2347" s="120">
        <v>1</v>
      </c>
      <c r="P2347" s="155" t="s">
        <v>2135</v>
      </c>
      <c r="Q2347" s="155">
        <v>0</v>
      </c>
      <c r="R2347" s="155">
        <v>0</v>
      </c>
      <c r="S2347" s="156" t="s">
        <v>332</v>
      </c>
      <c r="T2347" s="156" t="s">
        <v>440</v>
      </c>
      <c r="U2347" s="156" t="s">
        <v>1671</v>
      </c>
      <c r="V2347" s="157">
        <v>0</v>
      </c>
      <c r="W2347" s="158">
        <v>9</v>
      </c>
      <c r="X2347" s="159">
        <v>2</v>
      </c>
      <c r="Y2347" s="160">
        <v>2</v>
      </c>
      <c r="Z2347" s="161">
        <f t="shared" si="564"/>
        <v>7.1174999999999997</v>
      </c>
      <c r="AA2347" s="155">
        <v>0</v>
      </c>
      <c r="AB2347" s="162" t="s">
        <v>80</v>
      </c>
      <c r="AC2347" s="163" t="s">
        <v>56</v>
      </c>
      <c r="AD2347" s="164" t="s">
        <v>56</v>
      </c>
      <c r="AE2347" s="163" t="s">
        <v>56</v>
      </c>
      <c r="AF2347" s="164">
        <f t="shared" si="565"/>
        <v>106.76249999999999</v>
      </c>
      <c r="AG2347" s="165">
        <f t="shared" si="566"/>
        <v>25622.999999999996</v>
      </c>
      <c r="AH2347" s="166" t="s">
        <v>81</v>
      </c>
      <c r="AI2347" s="167"/>
      <c r="AJ2347" s="168"/>
      <c r="AK2347" s="169"/>
      <c r="AL2347" s="170"/>
      <c r="AM2347" s="171"/>
      <c r="AN2347" s="172"/>
      <c r="AO2347" s="173">
        <f t="shared" si="567"/>
        <v>0</v>
      </c>
      <c r="AP2347" s="174" t="s">
        <v>82</v>
      </c>
      <c r="AQ2347" s="175" t="str" cm="1">
        <f t="array" ref="AQ2347">_xlfn.IFS(OR($G2347="公衆街路灯A",$G2347="定額電灯"),$G2347&amp;AP2347,COUNTIF(G2347,"*従量電灯*"),G2347,1,"-")</f>
        <v>従量電灯</v>
      </c>
      <c r="AR2347" s="176" t="str" cm="1">
        <f t="array" ref="AR2347">_xlfn.IFS($AN2347=0,"-",OR($AH2347="対象外",$AH2347="-"),"-",OR($G2347="公衆街路灯A",$G2347="定額電灯"),_xlfn.XLOOKUP($AQ2347,削除禁止_電灯料金!$B:$B,削除禁止_電灯料金!$E:$E,0),1,"-")</f>
        <v>-</v>
      </c>
      <c r="AS2347" s="177" t="str" cm="1">
        <f t="array" ref="AS2347">_xlfn.IFS($AR2347="-","-",OR($G2347="公衆街路灯A",$G2347="定額電灯"),_xlfn.XLOOKUP(AQ2347,削除禁止_電灯料金!$B:$B,削除禁止_電灯料金!$D:$D,0),1,"-")</f>
        <v>-</v>
      </c>
      <c r="AT2347" s="176">
        <f>IFERROR(IF(OR($G2347="公衆街路灯A",$G2347="定額電灯"),"-",ROUND((_xlfn.XLOOKUP($AQ2347,削除禁止_電灯料金!$B:$B,削除禁止_電灯料金!$E:$E)*AM2347/1000*$K2347*$L2347/12),2)),"-")</f>
        <v>0</v>
      </c>
      <c r="AU2347" s="177">
        <f>IFERROR(IF(OR($G2347="公衆街路灯A",$G2347="定額電灯"),"-",ROUND((AM2347/1000*$K2347*$L2347/12)*_xlfn.XLOOKUP($A2347,削除禁止_電灯料金!K:K,削除禁止_電灯料金!M:M,"-"),2)),"-")</f>
        <v>0</v>
      </c>
      <c r="AV2347" s="178">
        <f>IFERROR(IF(OR($G2347="公衆街路灯A",$G2347="定額電灯"),ROUND((((AR2347+AS2347)*AN2347))*12*_xlfn.XLOOKUP($A2347,削除禁止_電灯料金!K:K,削除禁止_電灯料金!N:N),0),ROUND((AT2347+AU2347)*AN2347*12*_xlfn.XLOOKUP($A2347,削除禁止_電灯料金!K:K,削除禁止_電灯料金!N:N),0)),0)</f>
        <v>0</v>
      </c>
      <c r="AW2347" s="145"/>
    </row>
    <row r="2348" spans="1:49" ht="30" customHeight="1">
      <c r="A2348" s="1">
        <v>56</v>
      </c>
      <c r="B2348" s="319" t="s">
        <v>2126</v>
      </c>
      <c r="C2348" s="42"/>
      <c r="D2348" s="146" t="s">
        <v>2128</v>
      </c>
      <c r="E2348" s="147" t="s">
        <v>71</v>
      </c>
      <c r="F2348" s="148" t="s">
        <v>2139</v>
      </c>
      <c r="G2348" s="148" t="s">
        <v>1688</v>
      </c>
      <c r="H2348" s="149" t="s">
        <v>2137</v>
      </c>
      <c r="I2348" s="150"/>
      <c r="J2348" s="151"/>
      <c r="K2348" s="213">
        <v>13</v>
      </c>
      <c r="L2348" s="214">
        <v>365</v>
      </c>
      <c r="M2348" s="154" t="s">
        <v>2140</v>
      </c>
      <c r="N2348" s="119" t="s">
        <v>2141</v>
      </c>
      <c r="O2348" s="120">
        <v>1</v>
      </c>
      <c r="P2348" s="155" t="s">
        <v>450</v>
      </c>
      <c r="Q2348" s="155">
        <v>0</v>
      </c>
      <c r="R2348" s="155">
        <v>0</v>
      </c>
      <c r="S2348" s="156">
        <v>0</v>
      </c>
      <c r="T2348" s="156">
        <v>0</v>
      </c>
      <c r="U2348" s="156">
        <v>0</v>
      </c>
      <c r="V2348" s="157">
        <v>0</v>
      </c>
      <c r="W2348" s="158">
        <v>36</v>
      </c>
      <c r="X2348" s="159">
        <v>1</v>
      </c>
      <c r="Y2348" s="160">
        <v>1</v>
      </c>
      <c r="Z2348" s="161">
        <f t="shared" si="564"/>
        <v>14.234999999999999</v>
      </c>
      <c r="AA2348" s="155">
        <v>0</v>
      </c>
      <c r="AB2348" s="162" t="s">
        <v>80</v>
      </c>
      <c r="AC2348" s="163" t="s">
        <v>56</v>
      </c>
      <c r="AD2348" s="164" t="s">
        <v>56</v>
      </c>
      <c r="AE2348" s="163" t="s">
        <v>56</v>
      </c>
      <c r="AF2348" s="164">
        <f t="shared" si="565"/>
        <v>427.04999999999995</v>
      </c>
      <c r="AG2348" s="165">
        <f t="shared" si="566"/>
        <v>51245.999999999993</v>
      </c>
      <c r="AH2348" s="166" t="s">
        <v>81</v>
      </c>
      <c r="AI2348" s="167"/>
      <c r="AJ2348" s="168"/>
      <c r="AK2348" s="169"/>
      <c r="AL2348" s="170"/>
      <c r="AM2348" s="171"/>
      <c r="AN2348" s="172"/>
      <c r="AO2348" s="173">
        <f t="shared" si="567"/>
        <v>0</v>
      </c>
      <c r="AP2348" s="174" t="s">
        <v>82</v>
      </c>
      <c r="AQ2348" s="175" t="str" cm="1">
        <f t="array" ref="AQ2348">_xlfn.IFS(OR($G2348="公衆街路灯A",$G2348="定額電灯"),$G2348&amp;AP2348,COUNTIF(G2348,"*従量電灯*"),G2348,1,"-")</f>
        <v>従量電灯</v>
      </c>
      <c r="AR2348" s="176" t="str" cm="1">
        <f t="array" ref="AR2348">_xlfn.IFS($AN2348=0,"-",OR($AH2348="対象外",$AH2348="-"),"-",OR($G2348="公衆街路灯A",$G2348="定額電灯"),_xlfn.XLOOKUP($AQ2348,削除禁止_電灯料金!$B:$B,削除禁止_電灯料金!$E:$E,0),1,"-")</f>
        <v>-</v>
      </c>
      <c r="AS2348" s="177" t="str" cm="1">
        <f t="array" ref="AS2348">_xlfn.IFS($AR2348="-","-",OR($G2348="公衆街路灯A",$G2348="定額電灯"),_xlfn.XLOOKUP(AQ2348,削除禁止_電灯料金!$B:$B,削除禁止_電灯料金!$D:$D,0),1,"-")</f>
        <v>-</v>
      </c>
      <c r="AT2348" s="176">
        <f>IFERROR(IF(OR($G2348="公衆街路灯A",$G2348="定額電灯"),"-",ROUND((_xlfn.XLOOKUP($AQ2348,削除禁止_電灯料金!$B:$B,削除禁止_電灯料金!$E:$E)*AM2348/1000*$K2348*$L2348/12),2)),"-")</f>
        <v>0</v>
      </c>
      <c r="AU2348" s="177">
        <f>IFERROR(IF(OR($G2348="公衆街路灯A",$G2348="定額電灯"),"-",ROUND((AM2348/1000*$K2348*$L2348/12)*_xlfn.XLOOKUP($A2348,削除禁止_電灯料金!K:K,削除禁止_電灯料金!M:M,"-"),2)),"-")</f>
        <v>0</v>
      </c>
      <c r="AV2348" s="178">
        <f>IFERROR(IF(OR($G2348="公衆街路灯A",$G2348="定額電灯"),ROUND((((AR2348+AS2348)*AN2348))*12*_xlfn.XLOOKUP($A2348,削除禁止_電灯料金!K:K,削除禁止_電灯料金!N:N),0),ROUND((AT2348+AU2348)*AN2348*12*_xlfn.XLOOKUP($A2348,削除禁止_電灯料金!K:K,削除禁止_電灯料金!N:N),0)),0)</f>
        <v>0</v>
      </c>
      <c r="AW2348" s="145"/>
    </row>
    <row r="2349" spans="1:49" ht="30" customHeight="1">
      <c r="A2349" s="1">
        <v>56</v>
      </c>
      <c r="B2349" s="319" t="s">
        <v>2126</v>
      </c>
      <c r="C2349" s="42"/>
      <c r="D2349" s="146" t="s">
        <v>2128</v>
      </c>
      <c r="E2349" s="147" t="s">
        <v>71</v>
      </c>
      <c r="F2349" s="148" t="s">
        <v>2142</v>
      </c>
      <c r="G2349" s="148" t="s">
        <v>1688</v>
      </c>
      <c r="H2349" s="149" t="s">
        <v>2137</v>
      </c>
      <c r="I2349" s="150"/>
      <c r="J2349" s="151"/>
      <c r="K2349" s="213">
        <v>13</v>
      </c>
      <c r="L2349" s="214">
        <v>365</v>
      </c>
      <c r="M2349" s="154" t="s">
        <v>2140</v>
      </c>
      <c r="N2349" s="119" t="s">
        <v>2141</v>
      </c>
      <c r="O2349" s="120">
        <v>1</v>
      </c>
      <c r="P2349" s="155" t="s">
        <v>450</v>
      </c>
      <c r="Q2349" s="155">
        <v>0</v>
      </c>
      <c r="R2349" s="155">
        <v>0</v>
      </c>
      <c r="S2349" s="156">
        <v>0</v>
      </c>
      <c r="T2349" s="156">
        <v>0</v>
      </c>
      <c r="U2349" s="156">
        <v>0</v>
      </c>
      <c r="V2349" s="157">
        <v>0</v>
      </c>
      <c r="W2349" s="158">
        <v>36</v>
      </c>
      <c r="X2349" s="159">
        <v>1</v>
      </c>
      <c r="Y2349" s="160">
        <v>1</v>
      </c>
      <c r="Z2349" s="161">
        <f t="shared" si="564"/>
        <v>14.234999999999999</v>
      </c>
      <c r="AA2349" s="155">
        <v>0</v>
      </c>
      <c r="AB2349" s="162" t="s">
        <v>80</v>
      </c>
      <c r="AC2349" s="163" t="s">
        <v>56</v>
      </c>
      <c r="AD2349" s="164" t="s">
        <v>56</v>
      </c>
      <c r="AE2349" s="163" t="s">
        <v>56</v>
      </c>
      <c r="AF2349" s="164">
        <f t="shared" si="565"/>
        <v>427.04999999999995</v>
      </c>
      <c r="AG2349" s="165">
        <f t="shared" si="566"/>
        <v>51245.999999999993</v>
      </c>
      <c r="AH2349" s="166" t="s">
        <v>81</v>
      </c>
      <c r="AI2349" s="167"/>
      <c r="AJ2349" s="168"/>
      <c r="AK2349" s="169"/>
      <c r="AL2349" s="170"/>
      <c r="AM2349" s="171"/>
      <c r="AN2349" s="172"/>
      <c r="AO2349" s="173">
        <f t="shared" si="567"/>
        <v>0</v>
      </c>
      <c r="AP2349" s="174" t="s">
        <v>82</v>
      </c>
      <c r="AQ2349" s="175" t="str" cm="1">
        <f t="array" ref="AQ2349">_xlfn.IFS(OR($G2349="公衆街路灯A",$G2349="定額電灯"),$G2349&amp;AP2349,COUNTIF(G2349,"*従量電灯*"),G2349,1,"-")</f>
        <v>従量電灯</v>
      </c>
      <c r="AR2349" s="176" t="str" cm="1">
        <f t="array" ref="AR2349">_xlfn.IFS($AN2349=0,"-",OR($AH2349="対象外",$AH2349="-"),"-",OR($G2349="公衆街路灯A",$G2349="定額電灯"),_xlfn.XLOOKUP($AQ2349,削除禁止_電灯料金!$B:$B,削除禁止_電灯料金!$E:$E,0),1,"-")</f>
        <v>-</v>
      </c>
      <c r="AS2349" s="177" t="str" cm="1">
        <f t="array" ref="AS2349">_xlfn.IFS($AR2349="-","-",OR($G2349="公衆街路灯A",$G2349="定額電灯"),_xlfn.XLOOKUP(AQ2349,削除禁止_電灯料金!$B:$B,削除禁止_電灯料金!$D:$D,0),1,"-")</f>
        <v>-</v>
      </c>
      <c r="AT2349" s="176">
        <f>IFERROR(IF(OR($G2349="公衆街路灯A",$G2349="定額電灯"),"-",ROUND((_xlfn.XLOOKUP($AQ2349,削除禁止_電灯料金!$B:$B,削除禁止_電灯料金!$E:$E)*AM2349/1000*$K2349*$L2349/12),2)),"-")</f>
        <v>0</v>
      </c>
      <c r="AU2349" s="177">
        <f>IFERROR(IF(OR($G2349="公衆街路灯A",$G2349="定額電灯"),"-",ROUND((AM2349/1000*$K2349*$L2349/12)*_xlfn.XLOOKUP($A2349,削除禁止_電灯料金!K:K,削除禁止_電灯料金!M:M,"-"),2)),"-")</f>
        <v>0</v>
      </c>
      <c r="AV2349" s="178">
        <f>IFERROR(IF(OR($G2349="公衆街路灯A",$G2349="定額電灯"),ROUND((((AR2349+AS2349)*AN2349))*12*_xlfn.XLOOKUP($A2349,削除禁止_電灯料金!K:K,削除禁止_電灯料金!N:N),0),ROUND((AT2349+AU2349)*AN2349*12*_xlfn.XLOOKUP($A2349,削除禁止_電灯料金!K:K,削除禁止_電灯料金!N:N),0)),0)</f>
        <v>0</v>
      </c>
      <c r="AW2349" s="145"/>
    </row>
    <row r="2350" spans="1:49" ht="30" customHeight="1">
      <c r="A2350" s="1">
        <v>56</v>
      </c>
      <c r="B2350" s="319" t="s">
        <v>2126</v>
      </c>
      <c r="C2350" s="42"/>
      <c r="D2350" s="146" t="s">
        <v>2128</v>
      </c>
      <c r="E2350" s="147" t="s">
        <v>71</v>
      </c>
      <c r="F2350" s="148" t="s">
        <v>2143</v>
      </c>
      <c r="G2350" s="148" t="s">
        <v>1688</v>
      </c>
      <c r="H2350" s="149"/>
      <c r="I2350" s="150"/>
      <c r="J2350" s="151"/>
      <c r="K2350" s="213">
        <v>13</v>
      </c>
      <c r="L2350" s="214">
        <v>365</v>
      </c>
      <c r="M2350" s="154" t="s">
        <v>2144</v>
      </c>
      <c r="N2350" s="119" t="s">
        <v>354</v>
      </c>
      <c r="O2350" s="120">
        <v>1</v>
      </c>
      <c r="P2350" s="155" t="s">
        <v>135</v>
      </c>
      <c r="Q2350" s="155">
        <v>0</v>
      </c>
      <c r="R2350" s="155">
        <v>0</v>
      </c>
      <c r="S2350" s="156" t="s">
        <v>1840</v>
      </c>
      <c r="T2350" s="156">
        <v>0</v>
      </c>
      <c r="U2350" s="156" t="s">
        <v>2145</v>
      </c>
      <c r="V2350" s="157">
        <v>0</v>
      </c>
      <c r="W2350" s="158">
        <v>28</v>
      </c>
      <c r="X2350" s="159">
        <v>5</v>
      </c>
      <c r="Y2350" s="160">
        <v>5</v>
      </c>
      <c r="Z2350" s="161">
        <f t="shared" si="564"/>
        <v>55.358333333333334</v>
      </c>
      <c r="AA2350" s="155">
        <v>0</v>
      </c>
      <c r="AB2350" s="162" t="s">
        <v>80</v>
      </c>
      <c r="AC2350" s="163" t="s">
        <v>56</v>
      </c>
      <c r="AD2350" s="164" t="s">
        <v>56</v>
      </c>
      <c r="AE2350" s="163" t="s">
        <v>56</v>
      </c>
      <c r="AF2350" s="164">
        <f t="shared" si="565"/>
        <v>332.15</v>
      </c>
      <c r="AG2350" s="165">
        <f t="shared" si="566"/>
        <v>199290</v>
      </c>
      <c r="AH2350" s="166" t="s">
        <v>81</v>
      </c>
      <c r="AI2350" s="167"/>
      <c r="AJ2350" s="168"/>
      <c r="AK2350" s="169"/>
      <c r="AL2350" s="170"/>
      <c r="AM2350" s="171"/>
      <c r="AN2350" s="172"/>
      <c r="AO2350" s="173">
        <f t="shared" si="567"/>
        <v>0</v>
      </c>
      <c r="AP2350" s="174" t="s">
        <v>82</v>
      </c>
      <c r="AQ2350" s="175" t="str" cm="1">
        <f t="array" ref="AQ2350">_xlfn.IFS(OR($G2350="公衆街路灯A",$G2350="定額電灯"),$G2350&amp;AP2350,COUNTIF(G2350,"*従量電灯*"),G2350,1,"-")</f>
        <v>従量電灯</v>
      </c>
      <c r="AR2350" s="176" t="str" cm="1">
        <f t="array" ref="AR2350">_xlfn.IFS($AN2350=0,"-",OR($AH2350="対象外",$AH2350="-"),"-",OR($G2350="公衆街路灯A",$G2350="定額電灯"),_xlfn.XLOOKUP($AQ2350,削除禁止_電灯料金!$B:$B,削除禁止_電灯料金!$E:$E,0),1,"-")</f>
        <v>-</v>
      </c>
      <c r="AS2350" s="177" t="str" cm="1">
        <f t="array" ref="AS2350">_xlfn.IFS($AR2350="-","-",OR($G2350="公衆街路灯A",$G2350="定額電灯"),_xlfn.XLOOKUP(AQ2350,削除禁止_電灯料金!$B:$B,削除禁止_電灯料金!$D:$D,0),1,"-")</f>
        <v>-</v>
      </c>
      <c r="AT2350" s="176">
        <f>IFERROR(IF(OR($G2350="公衆街路灯A",$G2350="定額電灯"),"-",ROUND((_xlfn.XLOOKUP($AQ2350,削除禁止_電灯料金!$B:$B,削除禁止_電灯料金!$E:$E)*AM2350/1000*$K2350*$L2350/12),2)),"-")</f>
        <v>0</v>
      </c>
      <c r="AU2350" s="177">
        <f>IFERROR(IF(OR($G2350="公衆街路灯A",$G2350="定額電灯"),"-",ROUND((AM2350/1000*$K2350*$L2350/12)*_xlfn.XLOOKUP($A2350,削除禁止_電灯料金!K:K,削除禁止_電灯料金!M:M,"-"),2)),"-")</f>
        <v>0</v>
      </c>
      <c r="AV2350" s="178">
        <f>IFERROR(IF(OR($G2350="公衆街路灯A",$G2350="定額電灯"),ROUND((((AR2350+AS2350)*AN2350))*12*_xlfn.XLOOKUP($A2350,削除禁止_電灯料金!K:K,削除禁止_電灯料金!N:N),0),ROUND((AT2350+AU2350)*AN2350*12*_xlfn.XLOOKUP($A2350,削除禁止_電灯料金!K:K,削除禁止_電灯料金!N:N),0)),0)</f>
        <v>0</v>
      </c>
      <c r="AW2350" s="145"/>
    </row>
    <row r="2351" spans="1:49" ht="30" customHeight="1">
      <c r="A2351" s="1">
        <v>56</v>
      </c>
      <c r="B2351" s="319" t="s">
        <v>2126</v>
      </c>
      <c r="C2351" s="42"/>
      <c r="D2351" s="146" t="s">
        <v>2128</v>
      </c>
      <c r="E2351" s="147" t="s">
        <v>71</v>
      </c>
      <c r="F2351" s="148" t="s">
        <v>2146</v>
      </c>
      <c r="G2351" s="148" t="s">
        <v>1688</v>
      </c>
      <c r="H2351" s="149" t="s">
        <v>2137</v>
      </c>
      <c r="I2351" s="150"/>
      <c r="J2351" s="151"/>
      <c r="K2351" s="213">
        <v>13</v>
      </c>
      <c r="L2351" s="214">
        <v>365</v>
      </c>
      <c r="M2351" s="154" t="s">
        <v>2147</v>
      </c>
      <c r="N2351" s="119" t="s">
        <v>120</v>
      </c>
      <c r="O2351" s="120">
        <v>1</v>
      </c>
      <c r="P2351" s="155" t="s">
        <v>450</v>
      </c>
      <c r="Q2351" s="155">
        <v>0</v>
      </c>
      <c r="R2351" s="155">
        <v>0</v>
      </c>
      <c r="S2351" s="156" t="s">
        <v>332</v>
      </c>
      <c r="T2351" s="156">
        <v>0</v>
      </c>
      <c r="U2351" s="156" t="s">
        <v>1478</v>
      </c>
      <c r="V2351" s="157">
        <v>0</v>
      </c>
      <c r="W2351" s="158">
        <v>36</v>
      </c>
      <c r="X2351" s="159">
        <v>1</v>
      </c>
      <c r="Y2351" s="160">
        <v>1</v>
      </c>
      <c r="Z2351" s="161">
        <f t="shared" si="564"/>
        <v>14.234999999999999</v>
      </c>
      <c r="AA2351" s="155">
        <v>0</v>
      </c>
      <c r="AB2351" s="162" t="s">
        <v>80</v>
      </c>
      <c r="AC2351" s="163" t="s">
        <v>56</v>
      </c>
      <c r="AD2351" s="164" t="s">
        <v>56</v>
      </c>
      <c r="AE2351" s="163" t="s">
        <v>56</v>
      </c>
      <c r="AF2351" s="164">
        <f t="shared" si="565"/>
        <v>427.04999999999995</v>
      </c>
      <c r="AG2351" s="165">
        <f t="shared" si="566"/>
        <v>51245.999999999993</v>
      </c>
      <c r="AH2351" s="166" t="s">
        <v>81</v>
      </c>
      <c r="AI2351" s="167"/>
      <c r="AJ2351" s="168"/>
      <c r="AK2351" s="169"/>
      <c r="AL2351" s="170"/>
      <c r="AM2351" s="171"/>
      <c r="AN2351" s="172"/>
      <c r="AO2351" s="173">
        <f t="shared" si="567"/>
        <v>0</v>
      </c>
      <c r="AP2351" s="174" t="s">
        <v>82</v>
      </c>
      <c r="AQ2351" s="175" t="str" cm="1">
        <f t="array" ref="AQ2351">_xlfn.IFS(OR($G2351="公衆街路灯A",$G2351="定額電灯"),$G2351&amp;AP2351,COUNTIF(G2351,"*従量電灯*"),G2351,1,"-")</f>
        <v>従量電灯</v>
      </c>
      <c r="AR2351" s="176" t="str" cm="1">
        <f t="array" ref="AR2351">_xlfn.IFS($AN2351=0,"-",OR($AH2351="対象外",$AH2351="-"),"-",OR($G2351="公衆街路灯A",$G2351="定額電灯"),_xlfn.XLOOKUP($AQ2351,削除禁止_電灯料金!$B:$B,削除禁止_電灯料金!$E:$E,0),1,"-")</f>
        <v>-</v>
      </c>
      <c r="AS2351" s="177" t="str" cm="1">
        <f t="array" ref="AS2351">_xlfn.IFS($AR2351="-","-",OR($G2351="公衆街路灯A",$G2351="定額電灯"),_xlfn.XLOOKUP(AQ2351,削除禁止_電灯料金!$B:$B,削除禁止_電灯料金!$D:$D,0),1,"-")</f>
        <v>-</v>
      </c>
      <c r="AT2351" s="176">
        <f>IFERROR(IF(OR($G2351="公衆街路灯A",$G2351="定額電灯"),"-",ROUND((_xlfn.XLOOKUP($AQ2351,削除禁止_電灯料金!$B:$B,削除禁止_電灯料金!$E:$E)*AM2351/1000*$K2351*$L2351/12),2)),"-")</f>
        <v>0</v>
      </c>
      <c r="AU2351" s="177">
        <f>IFERROR(IF(OR($G2351="公衆街路灯A",$G2351="定額電灯"),"-",ROUND((AM2351/1000*$K2351*$L2351/12)*_xlfn.XLOOKUP($A2351,削除禁止_電灯料金!K:K,削除禁止_電灯料金!M:M,"-"),2)),"-")</f>
        <v>0</v>
      </c>
      <c r="AV2351" s="178">
        <f>IFERROR(IF(OR($G2351="公衆街路灯A",$G2351="定額電灯"),ROUND((((AR2351+AS2351)*AN2351))*12*_xlfn.XLOOKUP($A2351,削除禁止_電灯料金!K:K,削除禁止_電灯料金!N:N),0),ROUND((AT2351+AU2351)*AN2351*12*_xlfn.XLOOKUP($A2351,削除禁止_電灯料金!K:K,削除禁止_電灯料金!N:N),0)),0)</f>
        <v>0</v>
      </c>
      <c r="AW2351" s="145"/>
    </row>
    <row r="2352" spans="1:49" ht="30" customHeight="1">
      <c r="A2352" s="1">
        <v>56</v>
      </c>
      <c r="B2352" s="319" t="s">
        <v>2126</v>
      </c>
      <c r="C2352" s="42"/>
      <c r="D2352" s="146" t="s">
        <v>2128</v>
      </c>
      <c r="E2352" s="147" t="s">
        <v>71</v>
      </c>
      <c r="F2352" s="148" t="s">
        <v>2148</v>
      </c>
      <c r="G2352" s="148" t="s">
        <v>1688</v>
      </c>
      <c r="H2352" s="149" t="s">
        <v>2137</v>
      </c>
      <c r="I2352" s="150"/>
      <c r="J2352" s="151"/>
      <c r="K2352" s="213">
        <v>13</v>
      </c>
      <c r="L2352" s="214">
        <v>365</v>
      </c>
      <c r="M2352" s="154" t="s">
        <v>2147</v>
      </c>
      <c r="N2352" s="119" t="s">
        <v>120</v>
      </c>
      <c r="O2352" s="120">
        <v>1</v>
      </c>
      <c r="P2352" s="155" t="s">
        <v>450</v>
      </c>
      <c r="Q2352" s="155">
        <v>0</v>
      </c>
      <c r="R2352" s="155">
        <v>0</v>
      </c>
      <c r="S2352" s="156" t="s">
        <v>332</v>
      </c>
      <c r="T2352" s="156">
        <v>0</v>
      </c>
      <c r="U2352" s="156" t="s">
        <v>1478</v>
      </c>
      <c r="V2352" s="157">
        <v>0</v>
      </c>
      <c r="W2352" s="158">
        <v>36</v>
      </c>
      <c r="X2352" s="159">
        <v>1</v>
      </c>
      <c r="Y2352" s="160">
        <v>1</v>
      </c>
      <c r="Z2352" s="161">
        <f t="shared" si="564"/>
        <v>14.234999999999999</v>
      </c>
      <c r="AA2352" s="155">
        <v>0</v>
      </c>
      <c r="AB2352" s="162" t="s">
        <v>80</v>
      </c>
      <c r="AC2352" s="163" t="s">
        <v>56</v>
      </c>
      <c r="AD2352" s="164" t="s">
        <v>56</v>
      </c>
      <c r="AE2352" s="163" t="s">
        <v>56</v>
      </c>
      <c r="AF2352" s="164">
        <f t="shared" si="565"/>
        <v>427.04999999999995</v>
      </c>
      <c r="AG2352" s="165">
        <f t="shared" si="566"/>
        <v>51245.999999999993</v>
      </c>
      <c r="AH2352" s="166" t="s">
        <v>81</v>
      </c>
      <c r="AI2352" s="167"/>
      <c r="AJ2352" s="168"/>
      <c r="AK2352" s="169"/>
      <c r="AL2352" s="170"/>
      <c r="AM2352" s="171"/>
      <c r="AN2352" s="172"/>
      <c r="AO2352" s="173">
        <f t="shared" si="567"/>
        <v>0</v>
      </c>
      <c r="AP2352" s="174" t="s">
        <v>82</v>
      </c>
      <c r="AQ2352" s="175" t="str" cm="1">
        <f t="array" ref="AQ2352">_xlfn.IFS(OR($G2352="公衆街路灯A",$G2352="定額電灯"),$G2352&amp;AP2352,COUNTIF(G2352,"*従量電灯*"),G2352,1,"-")</f>
        <v>従量電灯</v>
      </c>
      <c r="AR2352" s="176" t="str" cm="1">
        <f t="array" ref="AR2352">_xlfn.IFS($AN2352=0,"-",OR($AH2352="対象外",$AH2352="-"),"-",OR($G2352="公衆街路灯A",$G2352="定額電灯"),_xlfn.XLOOKUP($AQ2352,削除禁止_電灯料金!$B:$B,削除禁止_電灯料金!$E:$E,0),1,"-")</f>
        <v>-</v>
      </c>
      <c r="AS2352" s="177" t="str" cm="1">
        <f t="array" ref="AS2352">_xlfn.IFS($AR2352="-","-",OR($G2352="公衆街路灯A",$G2352="定額電灯"),_xlfn.XLOOKUP(AQ2352,削除禁止_電灯料金!$B:$B,削除禁止_電灯料金!$D:$D,0),1,"-")</f>
        <v>-</v>
      </c>
      <c r="AT2352" s="176">
        <f>IFERROR(IF(OR($G2352="公衆街路灯A",$G2352="定額電灯"),"-",ROUND((_xlfn.XLOOKUP($AQ2352,削除禁止_電灯料金!$B:$B,削除禁止_電灯料金!$E:$E)*AM2352/1000*$K2352*$L2352/12),2)),"-")</f>
        <v>0</v>
      </c>
      <c r="AU2352" s="177">
        <f>IFERROR(IF(OR($G2352="公衆街路灯A",$G2352="定額電灯"),"-",ROUND((AM2352/1000*$K2352*$L2352/12)*_xlfn.XLOOKUP($A2352,削除禁止_電灯料金!K:K,削除禁止_電灯料金!M:M,"-"),2)),"-")</f>
        <v>0</v>
      </c>
      <c r="AV2352" s="178">
        <f>IFERROR(IF(OR($G2352="公衆街路灯A",$G2352="定額電灯"),ROUND((((AR2352+AS2352)*AN2352))*12*_xlfn.XLOOKUP($A2352,削除禁止_電灯料金!K:K,削除禁止_電灯料金!N:N),0),ROUND((AT2352+AU2352)*AN2352*12*_xlfn.XLOOKUP($A2352,削除禁止_電灯料金!K:K,削除禁止_電灯料金!N:N),0)),0)</f>
        <v>0</v>
      </c>
      <c r="AW2352" s="145"/>
    </row>
    <row r="2353" spans="1:49" ht="30" customHeight="1">
      <c r="A2353" s="1">
        <v>56</v>
      </c>
      <c r="B2353" s="319" t="s">
        <v>2126</v>
      </c>
      <c r="C2353" s="42"/>
      <c r="D2353" s="146" t="s">
        <v>2128</v>
      </c>
      <c r="E2353" s="147" t="s">
        <v>71</v>
      </c>
      <c r="F2353" s="148" t="s">
        <v>2149</v>
      </c>
      <c r="G2353" s="148" t="s">
        <v>1688</v>
      </c>
      <c r="H2353" s="149" t="s">
        <v>2137</v>
      </c>
      <c r="I2353" s="150"/>
      <c r="J2353" s="151"/>
      <c r="K2353" s="213">
        <v>13</v>
      </c>
      <c r="L2353" s="214">
        <v>365</v>
      </c>
      <c r="M2353" s="154" t="s">
        <v>2147</v>
      </c>
      <c r="N2353" s="119" t="s">
        <v>120</v>
      </c>
      <c r="O2353" s="120">
        <v>1</v>
      </c>
      <c r="P2353" s="155" t="s">
        <v>450</v>
      </c>
      <c r="Q2353" s="155">
        <v>0</v>
      </c>
      <c r="R2353" s="155">
        <v>0</v>
      </c>
      <c r="S2353" s="156" t="s">
        <v>332</v>
      </c>
      <c r="T2353" s="156">
        <v>0</v>
      </c>
      <c r="U2353" s="156" t="s">
        <v>1478</v>
      </c>
      <c r="V2353" s="157">
        <v>0</v>
      </c>
      <c r="W2353" s="158">
        <v>36</v>
      </c>
      <c r="X2353" s="159">
        <v>1</v>
      </c>
      <c r="Y2353" s="160">
        <v>1</v>
      </c>
      <c r="Z2353" s="161">
        <f t="shared" si="564"/>
        <v>14.234999999999999</v>
      </c>
      <c r="AA2353" s="155">
        <v>0</v>
      </c>
      <c r="AB2353" s="162" t="s">
        <v>80</v>
      </c>
      <c r="AC2353" s="163" t="s">
        <v>56</v>
      </c>
      <c r="AD2353" s="164" t="s">
        <v>56</v>
      </c>
      <c r="AE2353" s="163" t="s">
        <v>56</v>
      </c>
      <c r="AF2353" s="164">
        <f t="shared" si="565"/>
        <v>427.04999999999995</v>
      </c>
      <c r="AG2353" s="165">
        <f t="shared" si="566"/>
        <v>51245.999999999993</v>
      </c>
      <c r="AH2353" s="166" t="s">
        <v>81</v>
      </c>
      <c r="AI2353" s="167"/>
      <c r="AJ2353" s="168"/>
      <c r="AK2353" s="169"/>
      <c r="AL2353" s="170"/>
      <c r="AM2353" s="171"/>
      <c r="AN2353" s="172"/>
      <c r="AO2353" s="173">
        <f t="shared" si="567"/>
        <v>0</v>
      </c>
      <c r="AP2353" s="174" t="s">
        <v>82</v>
      </c>
      <c r="AQ2353" s="175" t="str" cm="1">
        <f t="array" ref="AQ2353">_xlfn.IFS(OR($G2353="公衆街路灯A",$G2353="定額電灯"),$G2353&amp;AP2353,COUNTIF(G2353,"*従量電灯*"),G2353,1,"-")</f>
        <v>従量電灯</v>
      </c>
      <c r="AR2353" s="176" t="str" cm="1">
        <f t="array" ref="AR2353">_xlfn.IFS($AN2353=0,"-",OR($AH2353="対象外",$AH2353="-"),"-",OR($G2353="公衆街路灯A",$G2353="定額電灯"),_xlfn.XLOOKUP($AQ2353,削除禁止_電灯料金!$B:$B,削除禁止_電灯料金!$E:$E,0),1,"-")</f>
        <v>-</v>
      </c>
      <c r="AS2353" s="177" t="str" cm="1">
        <f t="array" ref="AS2353">_xlfn.IFS($AR2353="-","-",OR($G2353="公衆街路灯A",$G2353="定額電灯"),_xlfn.XLOOKUP(AQ2353,削除禁止_電灯料金!$B:$B,削除禁止_電灯料金!$D:$D,0),1,"-")</f>
        <v>-</v>
      </c>
      <c r="AT2353" s="176">
        <f>IFERROR(IF(OR($G2353="公衆街路灯A",$G2353="定額電灯"),"-",ROUND((_xlfn.XLOOKUP($AQ2353,削除禁止_電灯料金!$B:$B,削除禁止_電灯料金!$E:$E)*AM2353/1000*$K2353*$L2353/12),2)),"-")</f>
        <v>0</v>
      </c>
      <c r="AU2353" s="177">
        <f>IFERROR(IF(OR($G2353="公衆街路灯A",$G2353="定額電灯"),"-",ROUND((AM2353/1000*$K2353*$L2353/12)*_xlfn.XLOOKUP($A2353,削除禁止_電灯料金!K:K,削除禁止_電灯料金!M:M,"-"),2)),"-")</f>
        <v>0</v>
      </c>
      <c r="AV2353" s="178">
        <f>IFERROR(IF(OR($G2353="公衆街路灯A",$G2353="定額電灯"),ROUND((((AR2353+AS2353)*AN2353))*12*_xlfn.XLOOKUP($A2353,削除禁止_電灯料金!K:K,削除禁止_電灯料金!N:N),0),ROUND((AT2353+AU2353)*AN2353*12*_xlfn.XLOOKUP($A2353,削除禁止_電灯料金!K:K,削除禁止_電灯料金!N:N),0)),0)</f>
        <v>0</v>
      </c>
      <c r="AW2353" s="145"/>
    </row>
    <row r="2354" spans="1:49" ht="30" customHeight="1">
      <c r="A2354" s="1">
        <v>56</v>
      </c>
      <c r="B2354" s="319" t="s">
        <v>2126</v>
      </c>
      <c r="C2354" s="42"/>
      <c r="D2354" s="146" t="s">
        <v>2128</v>
      </c>
      <c r="E2354" s="147" t="s">
        <v>71</v>
      </c>
      <c r="F2354" s="148" t="s">
        <v>2150</v>
      </c>
      <c r="G2354" s="148" t="s">
        <v>1688</v>
      </c>
      <c r="H2354" s="149" t="s">
        <v>2137</v>
      </c>
      <c r="I2354" s="150"/>
      <c r="J2354" s="151"/>
      <c r="K2354" s="213">
        <v>13</v>
      </c>
      <c r="L2354" s="214">
        <v>365</v>
      </c>
      <c r="M2354" s="154" t="s">
        <v>2147</v>
      </c>
      <c r="N2354" s="119" t="s">
        <v>120</v>
      </c>
      <c r="O2354" s="120">
        <v>1</v>
      </c>
      <c r="P2354" s="155" t="s">
        <v>450</v>
      </c>
      <c r="Q2354" s="155">
        <v>0</v>
      </c>
      <c r="R2354" s="155">
        <v>0</v>
      </c>
      <c r="S2354" s="156" t="s">
        <v>332</v>
      </c>
      <c r="T2354" s="156">
        <v>0</v>
      </c>
      <c r="U2354" s="156" t="s">
        <v>1478</v>
      </c>
      <c r="V2354" s="157">
        <v>0</v>
      </c>
      <c r="W2354" s="158">
        <v>36</v>
      </c>
      <c r="X2354" s="159">
        <v>1</v>
      </c>
      <c r="Y2354" s="160">
        <v>1</v>
      </c>
      <c r="Z2354" s="161">
        <f t="shared" si="564"/>
        <v>14.234999999999999</v>
      </c>
      <c r="AA2354" s="155">
        <v>0</v>
      </c>
      <c r="AB2354" s="162" t="s">
        <v>80</v>
      </c>
      <c r="AC2354" s="163" t="s">
        <v>56</v>
      </c>
      <c r="AD2354" s="164" t="s">
        <v>56</v>
      </c>
      <c r="AE2354" s="163" t="s">
        <v>56</v>
      </c>
      <c r="AF2354" s="164">
        <f t="shared" si="565"/>
        <v>427.04999999999995</v>
      </c>
      <c r="AG2354" s="165">
        <f t="shared" si="566"/>
        <v>51245.999999999993</v>
      </c>
      <c r="AH2354" s="166" t="s">
        <v>81</v>
      </c>
      <c r="AI2354" s="167"/>
      <c r="AJ2354" s="168"/>
      <c r="AK2354" s="169"/>
      <c r="AL2354" s="170"/>
      <c r="AM2354" s="171"/>
      <c r="AN2354" s="172"/>
      <c r="AO2354" s="173">
        <f t="shared" si="567"/>
        <v>0</v>
      </c>
      <c r="AP2354" s="174" t="s">
        <v>82</v>
      </c>
      <c r="AQ2354" s="175" t="str" cm="1">
        <f t="array" ref="AQ2354">_xlfn.IFS(OR($G2354="公衆街路灯A",$G2354="定額電灯"),$G2354&amp;AP2354,COUNTIF(G2354,"*従量電灯*"),G2354,1,"-")</f>
        <v>従量電灯</v>
      </c>
      <c r="AR2354" s="176" t="str" cm="1">
        <f t="array" ref="AR2354">_xlfn.IFS($AN2354=0,"-",OR($AH2354="対象外",$AH2354="-"),"-",OR($G2354="公衆街路灯A",$G2354="定額電灯"),_xlfn.XLOOKUP($AQ2354,削除禁止_電灯料金!$B:$B,削除禁止_電灯料金!$E:$E,0),1,"-")</f>
        <v>-</v>
      </c>
      <c r="AS2354" s="177" t="str" cm="1">
        <f t="array" ref="AS2354">_xlfn.IFS($AR2354="-","-",OR($G2354="公衆街路灯A",$G2354="定額電灯"),_xlfn.XLOOKUP(AQ2354,削除禁止_電灯料金!$B:$B,削除禁止_電灯料金!$D:$D,0),1,"-")</f>
        <v>-</v>
      </c>
      <c r="AT2354" s="176">
        <f>IFERROR(IF(OR($G2354="公衆街路灯A",$G2354="定額電灯"),"-",ROUND((_xlfn.XLOOKUP($AQ2354,削除禁止_電灯料金!$B:$B,削除禁止_電灯料金!$E:$E)*AM2354/1000*$K2354*$L2354/12),2)),"-")</f>
        <v>0</v>
      </c>
      <c r="AU2354" s="177">
        <f>IFERROR(IF(OR($G2354="公衆街路灯A",$G2354="定額電灯"),"-",ROUND((AM2354/1000*$K2354*$L2354/12)*_xlfn.XLOOKUP($A2354,削除禁止_電灯料金!K:K,削除禁止_電灯料金!M:M,"-"),2)),"-")</f>
        <v>0</v>
      </c>
      <c r="AV2354" s="178">
        <f>IFERROR(IF(OR($G2354="公衆街路灯A",$G2354="定額電灯"),ROUND((((AR2354+AS2354)*AN2354))*12*_xlfn.XLOOKUP($A2354,削除禁止_電灯料金!K:K,削除禁止_電灯料金!N:N),0),ROUND((AT2354+AU2354)*AN2354*12*_xlfn.XLOOKUP($A2354,削除禁止_電灯料金!K:K,削除禁止_電灯料金!N:N),0)),0)</f>
        <v>0</v>
      </c>
      <c r="AW2354" s="145"/>
    </row>
    <row r="2355" spans="1:49" ht="30" customHeight="1">
      <c r="A2355" s="1">
        <v>56</v>
      </c>
      <c r="B2355" s="319" t="s">
        <v>2126</v>
      </c>
      <c r="C2355" s="42"/>
      <c r="D2355" s="146" t="s">
        <v>2128</v>
      </c>
      <c r="E2355" s="147" t="s">
        <v>71</v>
      </c>
      <c r="F2355" s="148" t="s">
        <v>2151</v>
      </c>
      <c r="G2355" s="148" t="s">
        <v>1688</v>
      </c>
      <c r="H2355" s="149"/>
      <c r="I2355" s="150"/>
      <c r="J2355" s="151"/>
      <c r="K2355" s="213">
        <v>13</v>
      </c>
      <c r="L2355" s="214">
        <v>365</v>
      </c>
      <c r="M2355" s="154" t="s">
        <v>2144</v>
      </c>
      <c r="N2355" s="119" t="s">
        <v>354</v>
      </c>
      <c r="O2355" s="120">
        <v>1</v>
      </c>
      <c r="P2355" s="155" t="s">
        <v>135</v>
      </c>
      <c r="Q2355" s="155">
        <v>0</v>
      </c>
      <c r="R2355" s="155">
        <v>0</v>
      </c>
      <c r="S2355" s="156" t="s">
        <v>1840</v>
      </c>
      <c r="T2355" s="156">
        <v>0</v>
      </c>
      <c r="U2355" s="156" t="s">
        <v>2145</v>
      </c>
      <c r="V2355" s="157">
        <v>0</v>
      </c>
      <c r="W2355" s="158">
        <v>28</v>
      </c>
      <c r="X2355" s="159">
        <v>5</v>
      </c>
      <c r="Y2355" s="160">
        <v>5</v>
      </c>
      <c r="Z2355" s="161">
        <f t="shared" si="564"/>
        <v>55.358333333333334</v>
      </c>
      <c r="AA2355" s="155">
        <v>0</v>
      </c>
      <c r="AB2355" s="162" t="s">
        <v>80</v>
      </c>
      <c r="AC2355" s="163" t="s">
        <v>56</v>
      </c>
      <c r="AD2355" s="164" t="s">
        <v>56</v>
      </c>
      <c r="AE2355" s="163" t="s">
        <v>56</v>
      </c>
      <c r="AF2355" s="164">
        <f t="shared" si="565"/>
        <v>332.15</v>
      </c>
      <c r="AG2355" s="165">
        <f t="shared" si="566"/>
        <v>199290</v>
      </c>
      <c r="AH2355" s="166" t="s">
        <v>81</v>
      </c>
      <c r="AI2355" s="167"/>
      <c r="AJ2355" s="168"/>
      <c r="AK2355" s="169"/>
      <c r="AL2355" s="170"/>
      <c r="AM2355" s="171"/>
      <c r="AN2355" s="172"/>
      <c r="AO2355" s="173">
        <f t="shared" si="567"/>
        <v>0</v>
      </c>
      <c r="AP2355" s="174" t="s">
        <v>82</v>
      </c>
      <c r="AQ2355" s="175" t="str" cm="1">
        <f t="array" ref="AQ2355">_xlfn.IFS(OR($G2355="公衆街路灯A",$G2355="定額電灯"),$G2355&amp;AP2355,COUNTIF(G2355,"*従量電灯*"),G2355,1,"-")</f>
        <v>従量電灯</v>
      </c>
      <c r="AR2355" s="176" t="str" cm="1">
        <f t="array" ref="AR2355">_xlfn.IFS($AN2355=0,"-",OR($AH2355="対象外",$AH2355="-"),"-",OR($G2355="公衆街路灯A",$G2355="定額電灯"),_xlfn.XLOOKUP($AQ2355,削除禁止_電灯料金!$B:$B,削除禁止_電灯料金!$E:$E,0),1,"-")</f>
        <v>-</v>
      </c>
      <c r="AS2355" s="177" t="str" cm="1">
        <f t="array" ref="AS2355">_xlfn.IFS($AR2355="-","-",OR($G2355="公衆街路灯A",$G2355="定額電灯"),_xlfn.XLOOKUP(AQ2355,削除禁止_電灯料金!$B:$B,削除禁止_電灯料金!$D:$D,0),1,"-")</f>
        <v>-</v>
      </c>
      <c r="AT2355" s="176">
        <f>IFERROR(IF(OR($G2355="公衆街路灯A",$G2355="定額電灯"),"-",ROUND((_xlfn.XLOOKUP($AQ2355,削除禁止_電灯料金!$B:$B,削除禁止_電灯料金!$E:$E)*AM2355/1000*$K2355*$L2355/12),2)),"-")</f>
        <v>0</v>
      </c>
      <c r="AU2355" s="177">
        <f>IFERROR(IF(OR($G2355="公衆街路灯A",$G2355="定額電灯"),"-",ROUND((AM2355/1000*$K2355*$L2355/12)*_xlfn.XLOOKUP($A2355,削除禁止_電灯料金!K:K,削除禁止_電灯料金!M:M,"-"),2)),"-")</f>
        <v>0</v>
      </c>
      <c r="AV2355" s="178">
        <f>IFERROR(IF(OR($G2355="公衆街路灯A",$G2355="定額電灯"),ROUND((((AR2355+AS2355)*AN2355))*12*_xlfn.XLOOKUP($A2355,削除禁止_電灯料金!K:K,削除禁止_電灯料金!N:N),0),ROUND((AT2355+AU2355)*AN2355*12*_xlfn.XLOOKUP($A2355,削除禁止_電灯料金!K:K,削除禁止_電灯料金!N:N),0)),0)</f>
        <v>0</v>
      </c>
      <c r="AW2355" s="145"/>
    </row>
    <row r="2356" spans="1:49" ht="30" customHeight="1">
      <c r="A2356" s="1">
        <v>56</v>
      </c>
      <c r="B2356" s="319" t="s">
        <v>2126</v>
      </c>
      <c r="C2356" s="42"/>
      <c r="D2356" s="146" t="s">
        <v>2128</v>
      </c>
      <c r="E2356" s="147" t="s">
        <v>71</v>
      </c>
      <c r="F2356" s="148" t="s">
        <v>2152</v>
      </c>
      <c r="G2356" s="148" t="s">
        <v>1688</v>
      </c>
      <c r="H2356" s="149" t="s">
        <v>2137</v>
      </c>
      <c r="I2356" s="150"/>
      <c r="J2356" s="151"/>
      <c r="K2356" s="213">
        <v>13</v>
      </c>
      <c r="L2356" s="214">
        <v>365</v>
      </c>
      <c r="M2356" s="154" t="s">
        <v>2147</v>
      </c>
      <c r="N2356" s="119" t="s">
        <v>120</v>
      </c>
      <c r="O2356" s="120">
        <v>1</v>
      </c>
      <c r="P2356" s="155" t="s">
        <v>450</v>
      </c>
      <c r="Q2356" s="155">
        <v>0</v>
      </c>
      <c r="R2356" s="155">
        <v>0</v>
      </c>
      <c r="S2356" s="156" t="s">
        <v>332</v>
      </c>
      <c r="T2356" s="156">
        <v>0</v>
      </c>
      <c r="U2356" s="156" t="s">
        <v>1478</v>
      </c>
      <c r="V2356" s="157">
        <v>0</v>
      </c>
      <c r="W2356" s="158">
        <v>36</v>
      </c>
      <c r="X2356" s="159">
        <v>1</v>
      </c>
      <c r="Y2356" s="160">
        <v>1</v>
      </c>
      <c r="Z2356" s="161">
        <f t="shared" si="564"/>
        <v>14.234999999999999</v>
      </c>
      <c r="AA2356" s="155">
        <v>0</v>
      </c>
      <c r="AB2356" s="162" t="s">
        <v>80</v>
      </c>
      <c r="AC2356" s="163" t="s">
        <v>56</v>
      </c>
      <c r="AD2356" s="164" t="s">
        <v>56</v>
      </c>
      <c r="AE2356" s="163" t="s">
        <v>56</v>
      </c>
      <c r="AF2356" s="164">
        <f t="shared" si="565"/>
        <v>427.04999999999995</v>
      </c>
      <c r="AG2356" s="165">
        <f t="shared" si="566"/>
        <v>51245.999999999993</v>
      </c>
      <c r="AH2356" s="166" t="s">
        <v>81</v>
      </c>
      <c r="AI2356" s="167"/>
      <c r="AJ2356" s="168"/>
      <c r="AK2356" s="169"/>
      <c r="AL2356" s="170"/>
      <c r="AM2356" s="171"/>
      <c r="AN2356" s="172"/>
      <c r="AO2356" s="173">
        <f t="shared" si="567"/>
        <v>0</v>
      </c>
      <c r="AP2356" s="174" t="s">
        <v>82</v>
      </c>
      <c r="AQ2356" s="175" t="str" cm="1">
        <f t="array" ref="AQ2356">_xlfn.IFS(OR($G2356="公衆街路灯A",$G2356="定額電灯"),$G2356&amp;AP2356,COUNTIF(G2356,"*従量電灯*"),G2356,1,"-")</f>
        <v>従量電灯</v>
      </c>
      <c r="AR2356" s="176" t="str" cm="1">
        <f t="array" ref="AR2356">_xlfn.IFS($AN2356=0,"-",OR($AH2356="対象外",$AH2356="-"),"-",OR($G2356="公衆街路灯A",$G2356="定額電灯"),_xlfn.XLOOKUP($AQ2356,削除禁止_電灯料金!$B:$B,削除禁止_電灯料金!$E:$E,0),1,"-")</f>
        <v>-</v>
      </c>
      <c r="AS2356" s="177" t="str" cm="1">
        <f t="array" ref="AS2356">_xlfn.IFS($AR2356="-","-",OR($G2356="公衆街路灯A",$G2356="定額電灯"),_xlfn.XLOOKUP(AQ2356,削除禁止_電灯料金!$B:$B,削除禁止_電灯料金!$D:$D,0),1,"-")</f>
        <v>-</v>
      </c>
      <c r="AT2356" s="176">
        <f>IFERROR(IF(OR($G2356="公衆街路灯A",$G2356="定額電灯"),"-",ROUND((_xlfn.XLOOKUP($AQ2356,削除禁止_電灯料金!$B:$B,削除禁止_電灯料金!$E:$E)*AM2356/1000*$K2356*$L2356/12),2)),"-")</f>
        <v>0</v>
      </c>
      <c r="AU2356" s="177">
        <f>IFERROR(IF(OR($G2356="公衆街路灯A",$G2356="定額電灯"),"-",ROUND((AM2356/1000*$K2356*$L2356/12)*_xlfn.XLOOKUP($A2356,削除禁止_電灯料金!K:K,削除禁止_電灯料金!M:M,"-"),2)),"-")</f>
        <v>0</v>
      </c>
      <c r="AV2356" s="178">
        <f>IFERROR(IF(OR($G2356="公衆街路灯A",$G2356="定額電灯"),ROUND((((AR2356+AS2356)*AN2356))*12*_xlfn.XLOOKUP($A2356,削除禁止_電灯料金!K:K,削除禁止_電灯料金!N:N),0),ROUND((AT2356+AU2356)*AN2356*12*_xlfn.XLOOKUP($A2356,削除禁止_電灯料金!K:K,削除禁止_電灯料金!N:N),0)),0)</f>
        <v>0</v>
      </c>
      <c r="AW2356" s="145"/>
    </row>
    <row r="2357" spans="1:49" ht="30" customHeight="1">
      <c r="A2357" s="1">
        <v>56</v>
      </c>
      <c r="B2357" s="319" t="s">
        <v>2126</v>
      </c>
      <c r="C2357" s="42"/>
      <c r="D2357" s="146" t="s">
        <v>2128</v>
      </c>
      <c r="E2357" s="147" t="s">
        <v>71</v>
      </c>
      <c r="F2357" s="148" t="s">
        <v>2153</v>
      </c>
      <c r="G2357" s="148" t="s">
        <v>1688</v>
      </c>
      <c r="H2357" s="149" t="s">
        <v>2137</v>
      </c>
      <c r="I2357" s="150"/>
      <c r="J2357" s="151"/>
      <c r="K2357" s="213">
        <v>13</v>
      </c>
      <c r="L2357" s="214">
        <v>365</v>
      </c>
      <c r="M2357" s="154" t="s">
        <v>2147</v>
      </c>
      <c r="N2357" s="119" t="s">
        <v>120</v>
      </c>
      <c r="O2357" s="120">
        <v>1</v>
      </c>
      <c r="P2357" s="155" t="s">
        <v>450</v>
      </c>
      <c r="Q2357" s="155">
        <v>0</v>
      </c>
      <c r="R2357" s="155">
        <v>0</v>
      </c>
      <c r="S2357" s="156" t="s">
        <v>332</v>
      </c>
      <c r="T2357" s="156">
        <v>0</v>
      </c>
      <c r="U2357" s="156" t="s">
        <v>1478</v>
      </c>
      <c r="V2357" s="157">
        <v>0</v>
      </c>
      <c r="W2357" s="158">
        <v>36</v>
      </c>
      <c r="X2357" s="159">
        <v>1</v>
      </c>
      <c r="Y2357" s="160">
        <v>1</v>
      </c>
      <c r="Z2357" s="161">
        <f t="shared" si="564"/>
        <v>14.234999999999999</v>
      </c>
      <c r="AA2357" s="155">
        <v>0</v>
      </c>
      <c r="AB2357" s="162" t="s">
        <v>80</v>
      </c>
      <c r="AC2357" s="163" t="s">
        <v>56</v>
      </c>
      <c r="AD2357" s="164" t="s">
        <v>56</v>
      </c>
      <c r="AE2357" s="163" t="s">
        <v>56</v>
      </c>
      <c r="AF2357" s="164">
        <f t="shared" si="565"/>
        <v>427.04999999999995</v>
      </c>
      <c r="AG2357" s="165">
        <f t="shared" si="566"/>
        <v>51245.999999999993</v>
      </c>
      <c r="AH2357" s="166" t="s">
        <v>81</v>
      </c>
      <c r="AI2357" s="167"/>
      <c r="AJ2357" s="168"/>
      <c r="AK2357" s="169"/>
      <c r="AL2357" s="170"/>
      <c r="AM2357" s="171"/>
      <c r="AN2357" s="172"/>
      <c r="AO2357" s="173">
        <f t="shared" si="567"/>
        <v>0</v>
      </c>
      <c r="AP2357" s="174" t="s">
        <v>82</v>
      </c>
      <c r="AQ2357" s="175" t="str" cm="1">
        <f t="array" ref="AQ2357">_xlfn.IFS(OR($G2357="公衆街路灯A",$G2357="定額電灯"),$G2357&amp;AP2357,COUNTIF(G2357,"*従量電灯*"),G2357,1,"-")</f>
        <v>従量電灯</v>
      </c>
      <c r="AR2357" s="176" t="str" cm="1">
        <f t="array" ref="AR2357">_xlfn.IFS($AN2357=0,"-",OR($AH2357="対象外",$AH2357="-"),"-",OR($G2357="公衆街路灯A",$G2357="定額電灯"),_xlfn.XLOOKUP($AQ2357,削除禁止_電灯料金!$B:$B,削除禁止_電灯料金!$E:$E,0),1,"-")</f>
        <v>-</v>
      </c>
      <c r="AS2357" s="177" t="str" cm="1">
        <f t="array" ref="AS2357">_xlfn.IFS($AR2357="-","-",OR($G2357="公衆街路灯A",$G2357="定額電灯"),_xlfn.XLOOKUP(AQ2357,削除禁止_電灯料金!$B:$B,削除禁止_電灯料金!$D:$D,0),1,"-")</f>
        <v>-</v>
      </c>
      <c r="AT2357" s="176">
        <f>IFERROR(IF(OR($G2357="公衆街路灯A",$G2357="定額電灯"),"-",ROUND((_xlfn.XLOOKUP($AQ2357,削除禁止_電灯料金!$B:$B,削除禁止_電灯料金!$E:$E)*AM2357/1000*$K2357*$L2357/12),2)),"-")</f>
        <v>0</v>
      </c>
      <c r="AU2357" s="177">
        <f>IFERROR(IF(OR($G2357="公衆街路灯A",$G2357="定額電灯"),"-",ROUND((AM2357/1000*$K2357*$L2357/12)*_xlfn.XLOOKUP($A2357,削除禁止_電灯料金!K:K,削除禁止_電灯料金!M:M,"-"),2)),"-")</f>
        <v>0</v>
      </c>
      <c r="AV2357" s="178">
        <f>IFERROR(IF(OR($G2357="公衆街路灯A",$G2357="定額電灯"),ROUND((((AR2357+AS2357)*AN2357))*12*_xlfn.XLOOKUP($A2357,削除禁止_電灯料金!K:K,削除禁止_電灯料金!N:N),0),ROUND((AT2357+AU2357)*AN2357*12*_xlfn.XLOOKUP($A2357,削除禁止_電灯料金!K:K,削除禁止_電灯料金!N:N),0)),0)</f>
        <v>0</v>
      </c>
      <c r="AW2357" s="145"/>
    </row>
    <row r="2358" spans="1:49" ht="30" customHeight="1">
      <c r="A2358" s="1">
        <v>56</v>
      </c>
      <c r="B2358" s="319" t="s">
        <v>2126</v>
      </c>
      <c r="C2358" s="42"/>
      <c r="D2358" s="146" t="s">
        <v>2128</v>
      </c>
      <c r="E2358" s="147" t="s">
        <v>71</v>
      </c>
      <c r="F2358" s="148" t="s">
        <v>2154</v>
      </c>
      <c r="G2358" s="148" t="s">
        <v>1688</v>
      </c>
      <c r="H2358" s="149" t="s">
        <v>2137</v>
      </c>
      <c r="I2358" s="150"/>
      <c r="J2358" s="151"/>
      <c r="K2358" s="213">
        <v>13</v>
      </c>
      <c r="L2358" s="214">
        <v>365</v>
      </c>
      <c r="M2358" s="154" t="s">
        <v>2147</v>
      </c>
      <c r="N2358" s="119" t="s">
        <v>120</v>
      </c>
      <c r="O2358" s="120">
        <v>1</v>
      </c>
      <c r="P2358" s="155" t="s">
        <v>450</v>
      </c>
      <c r="Q2358" s="155">
        <v>0</v>
      </c>
      <c r="R2358" s="155">
        <v>0</v>
      </c>
      <c r="S2358" s="156" t="s">
        <v>332</v>
      </c>
      <c r="T2358" s="156">
        <v>0</v>
      </c>
      <c r="U2358" s="156" t="s">
        <v>1478</v>
      </c>
      <c r="V2358" s="157">
        <v>0</v>
      </c>
      <c r="W2358" s="158">
        <v>36</v>
      </c>
      <c r="X2358" s="159">
        <v>1</v>
      </c>
      <c r="Y2358" s="160">
        <v>1</v>
      </c>
      <c r="Z2358" s="161">
        <f t="shared" si="564"/>
        <v>14.234999999999999</v>
      </c>
      <c r="AA2358" s="155">
        <v>0</v>
      </c>
      <c r="AB2358" s="162" t="s">
        <v>80</v>
      </c>
      <c r="AC2358" s="163" t="s">
        <v>56</v>
      </c>
      <c r="AD2358" s="164" t="s">
        <v>56</v>
      </c>
      <c r="AE2358" s="163" t="s">
        <v>56</v>
      </c>
      <c r="AF2358" s="164">
        <f t="shared" si="565"/>
        <v>427.04999999999995</v>
      </c>
      <c r="AG2358" s="165">
        <f t="shared" si="566"/>
        <v>51245.999999999993</v>
      </c>
      <c r="AH2358" s="166" t="s">
        <v>81</v>
      </c>
      <c r="AI2358" s="167"/>
      <c r="AJ2358" s="168"/>
      <c r="AK2358" s="169"/>
      <c r="AL2358" s="170"/>
      <c r="AM2358" s="171"/>
      <c r="AN2358" s="172"/>
      <c r="AO2358" s="173">
        <f t="shared" si="567"/>
        <v>0</v>
      </c>
      <c r="AP2358" s="174" t="s">
        <v>82</v>
      </c>
      <c r="AQ2358" s="175" t="str" cm="1">
        <f t="array" ref="AQ2358">_xlfn.IFS(OR($G2358="公衆街路灯A",$G2358="定額電灯"),$G2358&amp;AP2358,COUNTIF(G2358,"*従量電灯*"),G2358,1,"-")</f>
        <v>従量電灯</v>
      </c>
      <c r="AR2358" s="176" t="str" cm="1">
        <f t="array" ref="AR2358">_xlfn.IFS($AN2358=0,"-",OR($AH2358="対象外",$AH2358="-"),"-",OR($G2358="公衆街路灯A",$G2358="定額電灯"),_xlfn.XLOOKUP($AQ2358,削除禁止_電灯料金!$B:$B,削除禁止_電灯料金!$E:$E,0),1,"-")</f>
        <v>-</v>
      </c>
      <c r="AS2358" s="177" t="str" cm="1">
        <f t="array" ref="AS2358">_xlfn.IFS($AR2358="-","-",OR($G2358="公衆街路灯A",$G2358="定額電灯"),_xlfn.XLOOKUP(AQ2358,削除禁止_電灯料金!$B:$B,削除禁止_電灯料金!$D:$D,0),1,"-")</f>
        <v>-</v>
      </c>
      <c r="AT2358" s="176">
        <f>IFERROR(IF(OR($G2358="公衆街路灯A",$G2358="定額電灯"),"-",ROUND((_xlfn.XLOOKUP($AQ2358,削除禁止_電灯料金!$B:$B,削除禁止_電灯料金!$E:$E)*AM2358/1000*$K2358*$L2358/12),2)),"-")</f>
        <v>0</v>
      </c>
      <c r="AU2358" s="177">
        <f>IFERROR(IF(OR($G2358="公衆街路灯A",$G2358="定額電灯"),"-",ROUND((AM2358/1000*$K2358*$L2358/12)*_xlfn.XLOOKUP($A2358,削除禁止_電灯料金!K:K,削除禁止_電灯料金!M:M,"-"),2)),"-")</f>
        <v>0</v>
      </c>
      <c r="AV2358" s="178">
        <f>IFERROR(IF(OR($G2358="公衆街路灯A",$G2358="定額電灯"),ROUND((((AR2358+AS2358)*AN2358))*12*_xlfn.XLOOKUP($A2358,削除禁止_電灯料金!K:K,削除禁止_電灯料金!N:N),0),ROUND((AT2358+AU2358)*AN2358*12*_xlfn.XLOOKUP($A2358,削除禁止_電灯料金!K:K,削除禁止_電灯料金!N:N),0)),0)</f>
        <v>0</v>
      </c>
      <c r="AW2358" s="145"/>
    </row>
    <row r="2359" spans="1:49" ht="30" customHeight="1">
      <c r="A2359" s="1">
        <v>56</v>
      </c>
      <c r="B2359" s="319" t="s">
        <v>2126</v>
      </c>
      <c r="C2359" s="42"/>
      <c r="D2359" s="146" t="s">
        <v>2128</v>
      </c>
      <c r="E2359" s="147" t="s">
        <v>71</v>
      </c>
      <c r="F2359" s="148" t="s">
        <v>2155</v>
      </c>
      <c r="G2359" s="148" t="s">
        <v>1688</v>
      </c>
      <c r="H2359" s="149" t="s">
        <v>2137</v>
      </c>
      <c r="I2359" s="150"/>
      <c r="J2359" s="151"/>
      <c r="K2359" s="213">
        <v>13</v>
      </c>
      <c r="L2359" s="214">
        <v>365</v>
      </c>
      <c r="M2359" s="154" t="s">
        <v>2147</v>
      </c>
      <c r="N2359" s="119" t="s">
        <v>120</v>
      </c>
      <c r="O2359" s="120">
        <v>1</v>
      </c>
      <c r="P2359" s="155" t="s">
        <v>450</v>
      </c>
      <c r="Q2359" s="155">
        <v>0</v>
      </c>
      <c r="R2359" s="155">
        <v>0</v>
      </c>
      <c r="S2359" s="156" t="s">
        <v>332</v>
      </c>
      <c r="T2359" s="156">
        <v>0</v>
      </c>
      <c r="U2359" s="156" t="s">
        <v>1478</v>
      </c>
      <c r="V2359" s="157">
        <v>0</v>
      </c>
      <c r="W2359" s="158">
        <v>36</v>
      </c>
      <c r="X2359" s="159">
        <v>1</v>
      </c>
      <c r="Y2359" s="160">
        <v>1</v>
      </c>
      <c r="Z2359" s="161">
        <f t="shared" si="564"/>
        <v>14.234999999999999</v>
      </c>
      <c r="AA2359" s="155">
        <v>0</v>
      </c>
      <c r="AB2359" s="162" t="s">
        <v>80</v>
      </c>
      <c r="AC2359" s="163" t="s">
        <v>56</v>
      </c>
      <c r="AD2359" s="164" t="s">
        <v>56</v>
      </c>
      <c r="AE2359" s="163" t="s">
        <v>56</v>
      </c>
      <c r="AF2359" s="164">
        <f t="shared" si="565"/>
        <v>427.04999999999995</v>
      </c>
      <c r="AG2359" s="165">
        <f t="shared" si="566"/>
        <v>51245.999999999993</v>
      </c>
      <c r="AH2359" s="166" t="s">
        <v>81</v>
      </c>
      <c r="AI2359" s="167"/>
      <c r="AJ2359" s="168"/>
      <c r="AK2359" s="169"/>
      <c r="AL2359" s="170"/>
      <c r="AM2359" s="171"/>
      <c r="AN2359" s="172"/>
      <c r="AO2359" s="173">
        <f t="shared" si="567"/>
        <v>0</v>
      </c>
      <c r="AP2359" s="174" t="s">
        <v>82</v>
      </c>
      <c r="AQ2359" s="175" t="str" cm="1">
        <f t="array" ref="AQ2359">_xlfn.IFS(OR($G2359="公衆街路灯A",$G2359="定額電灯"),$G2359&amp;AP2359,COUNTIF(G2359,"*従量電灯*"),G2359,1,"-")</f>
        <v>従量電灯</v>
      </c>
      <c r="AR2359" s="176" t="str" cm="1">
        <f t="array" ref="AR2359">_xlfn.IFS($AN2359=0,"-",OR($AH2359="対象外",$AH2359="-"),"-",OR($G2359="公衆街路灯A",$G2359="定額電灯"),_xlfn.XLOOKUP($AQ2359,削除禁止_電灯料金!$B:$B,削除禁止_電灯料金!$E:$E,0),1,"-")</f>
        <v>-</v>
      </c>
      <c r="AS2359" s="177" t="str" cm="1">
        <f t="array" ref="AS2359">_xlfn.IFS($AR2359="-","-",OR($G2359="公衆街路灯A",$G2359="定額電灯"),_xlfn.XLOOKUP(AQ2359,削除禁止_電灯料金!$B:$B,削除禁止_電灯料金!$D:$D,0),1,"-")</f>
        <v>-</v>
      </c>
      <c r="AT2359" s="176">
        <f>IFERROR(IF(OR($G2359="公衆街路灯A",$G2359="定額電灯"),"-",ROUND((_xlfn.XLOOKUP($AQ2359,削除禁止_電灯料金!$B:$B,削除禁止_電灯料金!$E:$E)*AM2359/1000*$K2359*$L2359/12),2)),"-")</f>
        <v>0</v>
      </c>
      <c r="AU2359" s="177">
        <f>IFERROR(IF(OR($G2359="公衆街路灯A",$G2359="定額電灯"),"-",ROUND((AM2359/1000*$K2359*$L2359/12)*_xlfn.XLOOKUP($A2359,削除禁止_電灯料金!K:K,削除禁止_電灯料金!M:M,"-"),2)),"-")</f>
        <v>0</v>
      </c>
      <c r="AV2359" s="178">
        <f>IFERROR(IF(OR($G2359="公衆街路灯A",$G2359="定額電灯"),ROUND((((AR2359+AS2359)*AN2359))*12*_xlfn.XLOOKUP($A2359,削除禁止_電灯料金!K:K,削除禁止_電灯料金!N:N),0),ROUND((AT2359+AU2359)*AN2359*12*_xlfn.XLOOKUP($A2359,削除禁止_電灯料金!K:K,削除禁止_電灯料金!N:N),0)),0)</f>
        <v>0</v>
      </c>
      <c r="AW2359" s="145"/>
    </row>
    <row r="2360" spans="1:49" ht="30" customHeight="1">
      <c r="A2360" s="1">
        <v>56</v>
      </c>
      <c r="B2360" s="319" t="s">
        <v>2126</v>
      </c>
      <c r="C2360" s="42"/>
      <c r="D2360" s="146" t="s">
        <v>2128</v>
      </c>
      <c r="E2360" s="147" t="s">
        <v>71</v>
      </c>
      <c r="F2360" s="148" t="s">
        <v>2156</v>
      </c>
      <c r="G2360" s="148" t="s">
        <v>1688</v>
      </c>
      <c r="H2360" s="149" t="s">
        <v>2137</v>
      </c>
      <c r="I2360" s="150"/>
      <c r="J2360" s="151"/>
      <c r="K2360" s="213">
        <v>13</v>
      </c>
      <c r="L2360" s="214">
        <v>365</v>
      </c>
      <c r="M2360" s="154" t="s">
        <v>2140</v>
      </c>
      <c r="N2360" s="119" t="s">
        <v>2141</v>
      </c>
      <c r="O2360" s="120">
        <v>1</v>
      </c>
      <c r="P2360" s="155" t="s">
        <v>450</v>
      </c>
      <c r="Q2360" s="155">
        <v>0</v>
      </c>
      <c r="R2360" s="155">
        <v>0</v>
      </c>
      <c r="S2360" s="156">
        <v>0</v>
      </c>
      <c r="T2360" s="156">
        <v>0</v>
      </c>
      <c r="U2360" s="156">
        <v>0</v>
      </c>
      <c r="V2360" s="157">
        <v>0</v>
      </c>
      <c r="W2360" s="158">
        <v>36</v>
      </c>
      <c r="X2360" s="159">
        <v>1</v>
      </c>
      <c r="Y2360" s="160">
        <v>1</v>
      </c>
      <c r="Z2360" s="161">
        <f t="shared" si="564"/>
        <v>14.234999999999999</v>
      </c>
      <c r="AA2360" s="155">
        <v>0</v>
      </c>
      <c r="AB2360" s="162" t="s">
        <v>80</v>
      </c>
      <c r="AC2360" s="163" t="s">
        <v>56</v>
      </c>
      <c r="AD2360" s="164" t="s">
        <v>56</v>
      </c>
      <c r="AE2360" s="163" t="s">
        <v>56</v>
      </c>
      <c r="AF2360" s="164">
        <f t="shared" si="565"/>
        <v>427.04999999999995</v>
      </c>
      <c r="AG2360" s="165">
        <f t="shared" si="566"/>
        <v>51245.999999999993</v>
      </c>
      <c r="AH2360" s="166" t="s">
        <v>81</v>
      </c>
      <c r="AI2360" s="167"/>
      <c r="AJ2360" s="168"/>
      <c r="AK2360" s="169"/>
      <c r="AL2360" s="170"/>
      <c r="AM2360" s="171"/>
      <c r="AN2360" s="172"/>
      <c r="AO2360" s="173">
        <f t="shared" si="567"/>
        <v>0</v>
      </c>
      <c r="AP2360" s="174" t="s">
        <v>82</v>
      </c>
      <c r="AQ2360" s="175" t="str" cm="1">
        <f t="array" ref="AQ2360">_xlfn.IFS(OR($G2360="公衆街路灯A",$G2360="定額電灯"),$G2360&amp;AP2360,COUNTIF(G2360,"*従量電灯*"),G2360,1,"-")</f>
        <v>従量電灯</v>
      </c>
      <c r="AR2360" s="176" t="str" cm="1">
        <f t="array" ref="AR2360">_xlfn.IFS($AN2360=0,"-",OR($AH2360="対象外",$AH2360="-"),"-",OR($G2360="公衆街路灯A",$G2360="定額電灯"),_xlfn.XLOOKUP($AQ2360,削除禁止_電灯料金!$B:$B,削除禁止_電灯料金!$E:$E,0),1,"-")</f>
        <v>-</v>
      </c>
      <c r="AS2360" s="177" t="str" cm="1">
        <f t="array" ref="AS2360">_xlfn.IFS($AR2360="-","-",OR($G2360="公衆街路灯A",$G2360="定額電灯"),_xlfn.XLOOKUP(AQ2360,削除禁止_電灯料金!$B:$B,削除禁止_電灯料金!$D:$D,0),1,"-")</f>
        <v>-</v>
      </c>
      <c r="AT2360" s="176">
        <f>IFERROR(IF(OR($G2360="公衆街路灯A",$G2360="定額電灯"),"-",ROUND((_xlfn.XLOOKUP($AQ2360,削除禁止_電灯料金!$B:$B,削除禁止_電灯料金!$E:$E)*AM2360/1000*$K2360*$L2360/12),2)),"-")</f>
        <v>0</v>
      </c>
      <c r="AU2360" s="177">
        <f>IFERROR(IF(OR($G2360="公衆街路灯A",$G2360="定額電灯"),"-",ROUND((AM2360/1000*$K2360*$L2360/12)*_xlfn.XLOOKUP($A2360,削除禁止_電灯料金!K:K,削除禁止_電灯料金!M:M,"-"),2)),"-")</f>
        <v>0</v>
      </c>
      <c r="AV2360" s="178">
        <f>IFERROR(IF(OR($G2360="公衆街路灯A",$G2360="定額電灯"),ROUND((((AR2360+AS2360)*AN2360))*12*_xlfn.XLOOKUP($A2360,削除禁止_電灯料金!K:K,削除禁止_電灯料金!N:N),0),ROUND((AT2360+AU2360)*AN2360*12*_xlfn.XLOOKUP($A2360,削除禁止_電灯料金!K:K,削除禁止_電灯料金!N:N),0)),0)</f>
        <v>0</v>
      </c>
      <c r="AW2360" s="145"/>
    </row>
    <row r="2361" spans="1:49" ht="30" customHeight="1">
      <c r="A2361" s="1">
        <v>56</v>
      </c>
      <c r="B2361" s="319" t="s">
        <v>2126</v>
      </c>
      <c r="C2361" s="42"/>
      <c r="D2361" s="146" t="s">
        <v>2128</v>
      </c>
      <c r="E2361" s="147" t="s">
        <v>186</v>
      </c>
      <c r="F2361" s="148" t="s">
        <v>2157</v>
      </c>
      <c r="G2361" s="148" t="s">
        <v>1688</v>
      </c>
      <c r="H2361" s="149"/>
      <c r="I2361" s="150"/>
      <c r="J2361" s="151"/>
      <c r="K2361" s="213">
        <v>13</v>
      </c>
      <c r="L2361" s="214">
        <v>365</v>
      </c>
      <c r="M2361" s="154" t="s">
        <v>2130</v>
      </c>
      <c r="N2361" s="119" t="s">
        <v>75</v>
      </c>
      <c r="O2361" s="120">
        <v>1</v>
      </c>
      <c r="P2361" s="155" t="s">
        <v>351</v>
      </c>
      <c r="Q2361" s="155">
        <v>0</v>
      </c>
      <c r="R2361" s="155" t="s">
        <v>77</v>
      </c>
      <c r="S2361" s="156" t="s">
        <v>786</v>
      </c>
      <c r="T2361" s="156">
        <v>0</v>
      </c>
      <c r="U2361" s="156" t="s">
        <v>853</v>
      </c>
      <c r="V2361" s="157">
        <v>0</v>
      </c>
      <c r="W2361" s="158">
        <v>34</v>
      </c>
      <c r="X2361" s="159">
        <v>5</v>
      </c>
      <c r="Y2361" s="160">
        <v>5</v>
      </c>
      <c r="Z2361" s="161">
        <f t="shared" si="564"/>
        <v>67.220833333333331</v>
      </c>
      <c r="AA2361" s="155">
        <v>0</v>
      </c>
      <c r="AB2361" s="162" t="s">
        <v>80</v>
      </c>
      <c r="AC2361" s="163" t="s">
        <v>56</v>
      </c>
      <c r="AD2361" s="164" t="s">
        <v>56</v>
      </c>
      <c r="AE2361" s="163" t="s">
        <v>56</v>
      </c>
      <c r="AF2361" s="164">
        <f t="shared" si="565"/>
        <v>403.32499999999999</v>
      </c>
      <c r="AG2361" s="165">
        <f t="shared" si="566"/>
        <v>241995</v>
      </c>
      <c r="AH2361" s="166" t="s">
        <v>81</v>
      </c>
      <c r="AI2361" s="167"/>
      <c r="AJ2361" s="168"/>
      <c r="AK2361" s="169"/>
      <c r="AL2361" s="170"/>
      <c r="AM2361" s="171"/>
      <c r="AN2361" s="172"/>
      <c r="AO2361" s="173">
        <f t="shared" si="567"/>
        <v>0</v>
      </c>
      <c r="AP2361" s="174" t="s">
        <v>82</v>
      </c>
      <c r="AQ2361" s="175" t="str" cm="1">
        <f t="array" ref="AQ2361">_xlfn.IFS(OR($G2361="公衆街路灯A",$G2361="定額電灯"),$G2361&amp;AP2361,COUNTIF(G2361,"*従量電灯*"),G2361,1,"-")</f>
        <v>従量電灯</v>
      </c>
      <c r="AR2361" s="176" t="str" cm="1">
        <f t="array" ref="AR2361">_xlfn.IFS($AN2361=0,"-",OR($AH2361="対象外",$AH2361="-"),"-",OR($G2361="公衆街路灯A",$G2361="定額電灯"),_xlfn.XLOOKUP($AQ2361,削除禁止_電灯料金!$B:$B,削除禁止_電灯料金!$E:$E,0),1,"-")</f>
        <v>-</v>
      </c>
      <c r="AS2361" s="177" t="str" cm="1">
        <f t="array" ref="AS2361">_xlfn.IFS($AR2361="-","-",OR($G2361="公衆街路灯A",$G2361="定額電灯"),_xlfn.XLOOKUP(AQ2361,削除禁止_電灯料金!$B:$B,削除禁止_電灯料金!$D:$D,0),1,"-")</f>
        <v>-</v>
      </c>
      <c r="AT2361" s="176">
        <f>IFERROR(IF(OR($G2361="公衆街路灯A",$G2361="定額電灯"),"-",ROUND((_xlfn.XLOOKUP($AQ2361,削除禁止_電灯料金!$B:$B,削除禁止_電灯料金!$E:$E)*AM2361/1000*$K2361*$L2361/12),2)),"-")</f>
        <v>0</v>
      </c>
      <c r="AU2361" s="177">
        <f>IFERROR(IF(OR($G2361="公衆街路灯A",$G2361="定額電灯"),"-",ROUND((AM2361/1000*$K2361*$L2361/12)*_xlfn.XLOOKUP($A2361,削除禁止_電灯料金!K:K,削除禁止_電灯料金!M:M,"-"),2)),"-")</f>
        <v>0</v>
      </c>
      <c r="AV2361" s="178">
        <f>IFERROR(IF(OR($G2361="公衆街路灯A",$G2361="定額電灯"),ROUND((((AR2361+AS2361)*AN2361))*12*_xlfn.XLOOKUP($A2361,削除禁止_電灯料金!K:K,削除禁止_電灯料金!N:N),0),ROUND((AT2361+AU2361)*AN2361*12*_xlfn.XLOOKUP($A2361,削除禁止_電灯料金!K:K,削除禁止_電灯料金!N:N),0)),0)</f>
        <v>0</v>
      </c>
      <c r="AW2361" s="145"/>
    </row>
    <row r="2362" spans="1:49" ht="30" customHeight="1">
      <c r="A2362" s="1">
        <v>56</v>
      </c>
      <c r="B2362" s="319" t="s">
        <v>2126</v>
      </c>
      <c r="C2362" s="42"/>
      <c r="D2362" s="146" t="s">
        <v>2128</v>
      </c>
      <c r="E2362" s="147" t="s">
        <v>186</v>
      </c>
      <c r="F2362" s="148" t="s">
        <v>2157</v>
      </c>
      <c r="G2362" s="148" t="s">
        <v>1688</v>
      </c>
      <c r="H2362" s="149"/>
      <c r="I2362" s="150"/>
      <c r="J2362" s="151"/>
      <c r="K2362" s="213">
        <v>13</v>
      </c>
      <c r="L2362" s="214">
        <v>365</v>
      </c>
      <c r="M2362" s="154" t="s">
        <v>2131</v>
      </c>
      <c r="N2362" s="119" t="s">
        <v>93</v>
      </c>
      <c r="O2362" s="120">
        <v>2</v>
      </c>
      <c r="P2362" s="155" t="s">
        <v>2132</v>
      </c>
      <c r="Q2362" s="155">
        <v>0</v>
      </c>
      <c r="R2362" s="155" t="s">
        <v>2133</v>
      </c>
      <c r="S2362" s="156">
        <v>0</v>
      </c>
      <c r="T2362" s="156">
        <v>0</v>
      </c>
      <c r="U2362" s="156" t="s">
        <v>96</v>
      </c>
      <c r="V2362" s="157">
        <v>0</v>
      </c>
      <c r="W2362" s="158">
        <v>28</v>
      </c>
      <c r="X2362" s="159">
        <v>1</v>
      </c>
      <c r="Y2362" s="160">
        <v>2</v>
      </c>
      <c r="Z2362" s="161">
        <f t="shared" si="564"/>
        <v>22.143333333333331</v>
      </c>
      <c r="AA2362" s="155">
        <v>0</v>
      </c>
      <c r="AB2362" s="162" t="s">
        <v>80</v>
      </c>
      <c r="AC2362" s="163" t="s">
        <v>56</v>
      </c>
      <c r="AD2362" s="164" t="s">
        <v>56</v>
      </c>
      <c r="AE2362" s="163" t="s">
        <v>56</v>
      </c>
      <c r="AF2362" s="164">
        <f t="shared" si="565"/>
        <v>332.15</v>
      </c>
      <c r="AG2362" s="165">
        <f t="shared" si="566"/>
        <v>79716</v>
      </c>
      <c r="AH2362" s="166" t="s">
        <v>81</v>
      </c>
      <c r="AI2362" s="167"/>
      <c r="AJ2362" s="168"/>
      <c r="AK2362" s="169"/>
      <c r="AL2362" s="170"/>
      <c r="AM2362" s="171"/>
      <c r="AN2362" s="172"/>
      <c r="AO2362" s="173">
        <f t="shared" si="567"/>
        <v>0</v>
      </c>
      <c r="AP2362" s="174" t="s">
        <v>82</v>
      </c>
      <c r="AQ2362" s="175" t="str" cm="1">
        <f t="array" ref="AQ2362">_xlfn.IFS(OR($G2362="公衆街路灯A",$G2362="定額電灯"),$G2362&amp;AP2362,COUNTIF(G2362,"*従量電灯*"),G2362,1,"-")</f>
        <v>従量電灯</v>
      </c>
      <c r="AR2362" s="176" t="str" cm="1">
        <f t="array" ref="AR2362">_xlfn.IFS($AN2362=0,"-",OR($AH2362="対象外",$AH2362="-"),"-",OR($G2362="公衆街路灯A",$G2362="定額電灯"),_xlfn.XLOOKUP($AQ2362,削除禁止_電灯料金!$B:$B,削除禁止_電灯料金!$E:$E,0),1,"-")</f>
        <v>-</v>
      </c>
      <c r="AS2362" s="177" t="str" cm="1">
        <f t="array" ref="AS2362">_xlfn.IFS($AR2362="-","-",OR($G2362="公衆街路灯A",$G2362="定額電灯"),_xlfn.XLOOKUP(AQ2362,削除禁止_電灯料金!$B:$B,削除禁止_電灯料金!$D:$D,0),1,"-")</f>
        <v>-</v>
      </c>
      <c r="AT2362" s="176">
        <f>IFERROR(IF(OR($G2362="公衆街路灯A",$G2362="定額電灯"),"-",ROUND((_xlfn.XLOOKUP($AQ2362,削除禁止_電灯料金!$B:$B,削除禁止_電灯料金!$E:$E)*AM2362/1000*$K2362*$L2362/12),2)),"-")</f>
        <v>0</v>
      </c>
      <c r="AU2362" s="177">
        <f>IFERROR(IF(OR($G2362="公衆街路灯A",$G2362="定額電灯"),"-",ROUND((AM2362/1000*$K2362*$L2362/12)*_xlfn.XLOOKUP($A2362,削除禁止_電灯料金!K:K,削除禁止_電灯料金!M:M,"-"),2)),"-")</f>
        <v>0</v>
      </c>
      <c r="AV2362" s="178">
        <f>IFERROR(IF(OR($G2362="公衆街路灯A",$G2362="定額電灯"),ROUND((((AR2362+AS2362)*AN2362))*12*_xlfn.XLOOKUP($A2362,削除禁止_電灯料金!K:K,削除禁止_電灯料金!N:N),0),ROUND((AT2362+AU2362)*AN2362*12*_xlfn.XLOOKUP($A2362,削除禁止_電灯料金!K:K,削除禁止_電灯料金!N:N),0)),0)</f>
        <v>0</v>
      </c>
      <c r="AW2362" s="145"/>
    </row>
    <row r="2363" spans="1:49" ht="30" customHeight="1">
      <c r="A2363" s="1">
        <v>56</v>
      </c>
      <c r="B2363" s="319" t="s">
        <v>2126</v>
      </c>
      <c r="C2363" s="42"/>
      <c r="D2363" s="146" t="s">
        <v>2128</v>
      </c>
      <c r="E2363" s="147" t="s">
        <v>186</v>
      </c>
      <c r="F2363" s="148" t="s">
        <v>2157</v>
      </c>
      <c r="G2363" s="148" t="s">
        <v>1688</v>
      </c>
      <c r="H2363" s="149"/>
      <c r="I2363" s="150"/>
      <c r="J2363" s="151"/>
      <c r="K2363" s="213">
        <v>24</v>
      </c>
      <c r="L2363" s="214">
        <v>365</v>
      </c>
      <c r="M2363" s="154" t="s">
        <v>2136</v>
      </c>
      <c r="N2363" s="119" t="s">
        <v>86</v>
      </c>
      <c r="O2363" s="120">
        <v>1</v>
      </c>
      <c r="P2363" s="155" t="s">
        <v>87</v>
      </c>
      <c r="Q2363" s="155">
        <v>0</v>
      </c>
      <c r="R2363" s="155" t="s">
        <v>88</v>
      </c>
      <c r="S2363" s="156">
        <v>0</v>
      </c>
      <c r="T2363" s="156">
        <v>0</v>
      </c>
      <c r="U2363" s="156">
        <v>0</v>
      </c>
      <c r="V2363" s="157" t="s">
        <v>1362</v>
      </c>
      <c r="W2363" s="158">
        <v>2.7</v>
      </c>
      <c r="X2363" s="159">
        <v>2</v>
      </c>
      <c r="Y2363" s="160">
        <v>2</v>
      </c>
      <c r="Z2363" s="161">
        <f t="shared" si="564"/>
        <v>3.9420000000000002</v>
      </c>
      <c r="AA2363" s="155">
        <v>0</v>
      </c>
      <c r="AB2363" s="162" t="s">
        <v>80</v>
      </c>
      <c r="AC2363" s="163" t="s">
        <v>56</v>
      </c>
      <c r="AD2363" s="164" t="s">
        <v>56</v>
      </c>
      <c r="AE2363" s="163" t="s">
        <v>56</v>
      </c>
      <c r="AF2363" s="164">
        <f t="shared" si="565"/>
        <v>59.13</v>
      </c>
      <c r="AG2363" s="165">
        <f t="shared" si="566"/>
        <v>14191.2</v>
      </c>
      <c r="AH2363" s="166" t="s">
        <v>81</v>
      </c>
      <c r="AI2363" s="167"/>
      <c r="AJ2363" s="168"/>
      <c r="AK2363" s="169"/>
      <c r="AL2363" s="170"/>
      <c r="AM2363" s="171"/>
      <c r="AN2363" s="172"/>
      <c r="AO2363" s="173">
        <f t="shared" si="567"/>
        <v>0</v>
      </c>
      <c r="AP2363" s="174" t="s">
        <v>82</v>
      </c>
      <c r="AQ2363" s="175" t="str" cm="1">
        <f t="array" ref="AQ2363">_xlfn.IFS(OR($G2363="公衆街路灯A",$G2363="定額電灯"),$G2363&amp;AP2363,COUNTIF(G2363,"*従量電灯*"),G2363,1,"-")</f>
        <v>従量電灯</v>
      </c>
      <c r="AR2363" s="176" t="str" cm="1">
        <f t="array" ref="AR2363">_xlfn.IFS($AN2363=0,"-",OR($AH2363="対象外",$AH2363="-"),"-",OR($G2363="公衆街路灯A",$G2363="定額電灯"),_xlfn.XLOOKUP($AQ2363,削除禁止_電灯料金!$B:$B,削除禁止_電灯料金!$E:$E,0),1,"-")</f>
        <v>-</v>
      </c>
      <c r="AS2363" s="177" t="str" cm="1">
        <f t="array" ref="AS2363">_xlfn.IFS($AR2363="-","-",OR($G2363="公衆街路灯A",$G2363="定額電灯"),_xlfn.XLOOKUP(AQ2363,削除禁止_電灯料金!$B:$B,削除禁止_電灯料金!$D:$D,0),1,"-")</f>
        <v>-</v>
      </c>
      <c r="AT2363" s="176">
        <f>IFERROR(IF(OR($G2363="公衆街路灯A",$G2363="定額電灯"),"-",ROUND((_xlfn.XLOOKUP($AQ2363,削除禁止_電灯料金!$B:$B,削除禁止_電灯料金!$E:$E)*AM2363/1000*$K2363*$L2363/12),2)),"-")</f>
        <v>0</v>
      </c>
      <c r="AU2363" s="177">
        <f>IFERROR(IF(OR($G2363="公衆街路灯A",$G2363="定額電灯"),"-",ROUND((AM2363/1000*$K2363*$L2363/12)*_xlfn.XLOOKUP($A2363,削除禁止_電灯料金!K:K,削除禁止_電灯料金!M:M,"-"),2)),"-")</f>
        <v>0</v>
      </c>
      <c r="AV2363" s="178">
        <f>IFERROR(IF(OR($G2363="公衆街路灯A",$G2363="定額電灯"),ROUND((((AR2363+AS2363)*AN2363))*12*_xlfn.XLOOKUP($A2363,削除禁止_電灯料金!K:K,削除禁止_電灯料金!N:N),0),ROUND((AT2363+AU2363)*AN2363*12*_xlfn.XLOOKUP($A2363,削除禁止_電灯料金!K:K,削除禁止_電灯料金!N:N),0)),0)</f>
        <v>0</v>
      </c>
      <c r="AW2363" s="145"/>
    </row>
    <row r="2364" spans="1:49" ht="30" customHeight="1">
      <c r="A2364" s="1">
        <v>56</v>
      </c>
      <c r="B2364" s="319" t="s">
        <v>2126</v>
      </c>
      <c r="C2364" s="42"/>
      <c r="D2364" s="146" t="s">
        <v>2128</v>
      </c>
      <c r="E2364" s="147" t="s">
        <v>186</v>
      </c>
      <c r="F2364" s="148" t="s">
        <v>2158</v>
      </c>
      <c r="G2364" s="148" t="s">
        <v>1688</v>
      </c>
      <c r="H2364" s="149"/>
      <c r="I2364" s="150"/>
      <c r="J2364" s="151"/>
      <c r="K2364" s="213">
        <v>13</v>
      </c>
      <c r="L2364" s="214">
        <v>365</v>
      </c>
      <c r="M2364" s="154" t="s">
        <v>2144</v>
      </c>
      <c r="N2364" s="119" t="s">
        <v>354</v>
      </c>
      <c r="O2364" s="120">
        <v>1</v>
      </c>
      <c r="P2364" s="155" t="s">
        <v>135</v>
      </c>
      <c r="Q2364" s="155">
        <v>0</v>
      </c>
      <c r="R2364" s="155">
        <v>0</v>
      </c>
      <c r="S2364" s="156" t="s">
        <v>1840</v>
      </c>
      <c r="T2364" s="156">
        <v>0</v>
      </c>
      <c r="U2364" s="156" t="s">
        <v>2145</v>
      </c>
      <c r="V2364" s="157">
        <v>0</v>
      </c>
      <c r="W2364" s="158">
        <v>28</v>
      </c>
      <c r="X2364" s="159">
        <v>5</v>
      </c>
      <c r="Y2364" s="160">
        <v>5</v>
      </c>
      <c r="Z2364" s="161">
        <f t="shared" si="564"/>
        <v>55.358333333333334</v>
      </c>
      <c r="AA2364" s="155">
        <v>0</v>
      </c>
      <c r="AB2364" s="162" t="s">
        <v>80</v>
      </c>
      <c r="AC2364" s="163" t="s">
        <v>56</v>
      </c>
      <c r="AD2364" s="164" t="s">
        <v>56</v>
      </c>
      <c r="AE2364" s="163" t="s">
        <v>56</v>
      </c>
      <c r="AF2364" s="164">
        <f t="shared" si="565"/>
        <v>332.15</v>
      </c>
      <c r="AG2364" s="165">
        <f t="shared" si="566"/>
        <v>199290</v>
      </c>
      <c r="AH2364" s="166" t="s">
        <v>81</v>
      </c>
      <c r="AI2364" s="167"/>
      <c r="AJ2364" s="168"/>
      <c r="AK2364" s="169"/>
      <c r="AL2364" s="170"/>
      <c r="AM2364" s="171"/>
      <c r="AN2364" s="172"/>
      <c r="AO2364" s="173">
        <f t="shared" si="567"/>
        <v>0</v>
      </c>
      <c r="AP2364" s="174" t="s">
        <v>82</v>
      </c>
      <c r="AQ2364" s="175" t="str" cm="1">
        <f t="array" ref="AQ2364">_xlfn.IFS(OR($G2364="公衆街路灯A",$G2364="定額電灯"),$G2364&amp;AP2364,COUNTIF(G2364,"*従量電灯*"),G2364,1,"-")</f>
        <v>従量電灯</v>
      </c>
      <c r="AR2364" s="176" t="str" cm="1">
        <f t="array" ref="AR2364">_xlfn.IFS($AN2364=0,"-",OR($AH2364="対象外",$AH2364="-"),"-",OR($G2364="公衆街路灯A",$G2364="定額電灯"),_xlfn.XLOOKUP($AQ2364,削除禁止_電灯料金!$B:$B,削除禁止_電灯料金!$E:$E,0),1,"-")</f>
        <v>-</v>
      </c>
      <c r="AS2364" s="177" t="str" cm="1">
        <f t="array" ref="AS2364">_xlfn.IFS($AR2364="-","-",OR($G2364="公衆街路灯A",$G2364="定額電灯"),_xlfn.XLOOKUP(AQ2364,削除禁止_電灯料金!$B:$B,削除禁止_電灯料金!$D:$D,0),1,"-")</f>
        <v>-</v>
      </c>
      <c r="AT2364" s="176">
        <f>IFERROR(IF(OR($G2364="公衆街路灯A",$G2364="定額電灯"),"-",ROUND((_xlfn.XLOOKUP($AQ2364,削除禁止_電灯料金!$B:$B,削除禁止_電灯料金!$E:$E)*AM2364/1000*$K2364*$L2364/12),2)),"-")</f>
        <v>0</v>
      </c>
      <c r="AU2364" s="177">
        <f>IFERROR(IF(OR($G2364="公衆街路灯A",$G2364="定額電灯"),"-",ROUND((AM2364/1000*$K2364*$L2364/12)*_xlfn.XLOOKUP($A2364,削除禁止_電灯料金!K:K,削除禁止_電灯料金!M:M,"-"),2)),"-")</f>
        <v>0</v>
      </c>
      <c r="AV2364" s="178">
        <f>IFERROR(IF(OR($G2364="公衆街路灯A",$G2364="定額電灯"),ROUND((((AR2364+AS2364)*AN2364))*12*_xlfn.XLOOKUP($A2364,削除禁止_電灯料金!K:K,削除禁止_電灯料金!N:N),0),ROUND((AT2364+AU2364)*AN2364*12*_xlfn.XLOOKUP($A2364,削除禁止_電灯料金!K:K,削除禁止_電灯料金!N:N),0)),0)</f>
        <v>0</v>
      </c>
      <c r="AW2364" s="145"/>
    </row>
    <row r="2365" spans="1:49" ht="30" customHeight="1">
      <c r="A2365" s="1">
        <v>56</v>
      </c>
      <c r="B2365" s="319" t="s">
        <v>2126</v>
      </c>
      <c r="C2365" s="42"/>
      <c r="D2365" s="146" t="s">
        <v>2128</v>
      </c>
      <c r="E2365" s="147" t="s">
        <v>186</v>
      </c>
      <c r="F2365" s="148" t="s">
        <v>2146</v>
      </c>
      <c r="G2365" s="148" t="s">
        <v>1688</v>
      </c>
      <c r="H2365" s="149" t="s">
        <v>2137</v>
      </c>
      <c r="I2365" s="150"/>
      <c r="J2365" s="151"/>
      <c r="K2365" s="213">
        <v>13</v>
      </c>
      <c r="L2365" s="214">
        <v>365</v>
      </c>
      <c r="M2365" s="154" t="s">
        <v>2147</v>
      </c>
      <c r="N2365" s="119" t="s">
        <v>120</v>
      </c>
      <c r="O2365" s="120">
        <v>1</v>
      </c>
      <c r="P2365" s="155" t="s">
        <v>450</v>
      </c>
      <c r="Q2365" s="155">
        <v>0</v>
      </c>
      <c r="R2365" s="155">
        <v>0</v>
      </c>
      <c r="S2365" s="156" t="s">
        <v>332</v>
      </c>
      <c r="T2365" s="156">
        <v>0</v>
      </c>
      <c r="U2365" s="156" t="s">
        <v>1478</v>
      </c>
      <c r="V2365" s="157">
        <v>0</v>
      </c>
      <c r="W2365" s="158">
        <v>36</v>
      </c>
      <c r="X2365" s="159">
        <v>1</v>
      </c>
      <c r="Y2365" s="160">
        <v>1</v>
      </c>
      <c r="Z2365" s="161">
        <f t="shared" si="564"/>
        <v>14.234999999999999</v>
      </c>
      <c r="AA2365" s="155">
        <v>0</v>
      </c>
      <c r="AB2365" s="162" t="s">
        <v>80</v>
      </c>
      <c r="AC2365" s="163" t="s">
        <v>56</v>
      </c>
      <c r="AD2365" s="164" t="s">
        <v>56</v>
      </c>
      <c r="AE2365" s="163" t="s">
        <v>56</v>
      </c>
      <c r="AF2365" s="164">
        <f t="shared" si="565"/>
        <v>427.04999999999995</v>
      </c>
      <c r="AG2365" s="165">
        <f t="shared" si="566"/>
        <v>51245.999999999993</v>
      </c>
      <c r="AH2365" s="166" t="s">
        <v>81</v>
      </c>
      <c r="AI2365" s="167"/>
      <c r="AJ2365" s="168"/>
      <c r="AK2365" s="169"/>
      <c r="AL2365" s="170"/>
      <c r="AM2365" s="171"/>
      <c r="AN2365" s="172"/>
      <c r="AO2365" s="173">
        <f t="shared" si="567"/>
        <v>0</v>
      </c>
      <c r="AP2365" s="174" t="s">
        <v>82</v>
      </c>
      <c r="AQ2365" s="175" t="str" cm="1">
        <f t="array" ref="AQ2365">_xlfn.IFS(OR($G2365="公衆街路灯A",$G2365="定額電灯"),$G2365&amp;AP2365,COUNTIF(G2365,"*従量電灯*"),G2365,1,"-")</f>
        <v>従量電灯</v>
      </c>
      <c r="AR2365" s="176" t="str" cm="1">
        <f t="array" ref="AR2365">_xlfn.IFS($AN2365=0,"-",OR($AH2365="対象外",$AH2365="-"),"-",OR($G2365="公衆街路灯A",$G2365="定額電灯"),_xlfn.XLOOKUP($AQ2365,削除禁止_電灯料金!$B:$B,削除禁止_電灯料金!$E:$E,0),1,"-")</f>
        <v>-</v>
      </c>
      <c r="AS2365" s="177" t="str" cm="1">
        <f t="array" ref="AS2365">_xlfn.IFS($AR2365="-","-",OR($G2365="公衆街路灯A",$G2365="定額電灯"),_xlfn.XLOOKUP(AQ2365,削除禁止_電灯料金!$B:$B,削除禁止_電灯料金!$D:$D,0),1,"-")</f>
        <v>-</v>
      </c>
      <c r="AT2365" s="176">
        <f>IFERROR(IF(OR($G2365="公衆街路灯A",$G2365="定額電灯"),"-",ROUND((_xlfn.XLOOKUP($AQ2365,削除禁止_電灯料金!$B:$B,削除禁止_電灯料金!$E:$E)*AM2365/1000*$K2365*$L2365/12),2)),"-")</f>
        <v>0</v>
      </c>
      <c r="AU2365" s="177">
        <f>IFERROR(IF(OR($G2365="公衆街路灯A",$G2365="定額電灯"),"-",ROUND((AM2365/1000*$K2365*$L2365/12)*_xlfn.XLOOKUP($A2365,削除禁止_電灯料金!K:K,削除禁止_電灯料金!M:M,"-"),2)),"-")</f>
        <v>0</v>
      </c>
      <c r="AV2365" s="178">
        <f>IFERROR(IF(OR($G2365="公衆街路灯A",$G2365="定額電灯"),ROUND((((AR2365+AS2365)*AN2365))*12*_xlfn.XLOOKUP($A2365,削除禁止_電灯料金!K:K,削除禁止_電灯料金!N:N),0),ROUND((AT2365+AU2365)*AN2365*12*_xlfn.XLOOKUP($A2365,削除禁止_電灯料金!K:K,削除禁止_電灯料金!N:N),0)),0)</f>
        <v>0</v>
      </c>
      <c r="AW2365" s="145"/>
    </row>
    <row r="2366" spans="1:49" ht="30" customHeight="1">
      <c r="A2366" s="1">
        <v>56</v>
      </c>
      <c r="B2366" s="319" t="s">
        <v>2126</v>
      </c>
      <c r="C2366" s="42"/>
      <c r="D2366" s="146" t="s">
        <v>2128</v>
      </c>
      <c r="E2366" s="147" t="s">
        <v>186</v>
      </c>
      <c r="F2366" s="148" t="s">
        <v>2148</v>
      </c>
      <c r="G2366" s="148" t="s">
        <v>1688</v>
      </c>
      <c r="H2366" s="149" t="s">
        <v>2137</v>
      </c>
      <c r="I2366" s="150"/>
      <c r="J2366" s="151"/>
      <c r="K2366" s="213">
        <v>13</v>
      </c>
      <c r="L2366" s="214">
        <v>365</v>
      </c>
      <c r="M2366" s="154" t="s">
        <v>2147</v>
      </c>
      <c r="N2366" s="119" t="s">
        <v>120</v>
      </c>
      <c r="O2366" s="120">
        <v>1</v>
      </c>
      <c r="P2366" s="155" t="s">
        <v>450</v>
      </c>
      <c r="Q2366" s="155">
        <v>0</v>
      </c>
      <c r="R2366" s="155">
        <v>0</v>
      </c>
      <c r="S2366" s="156" t="s">
        <v>332</v>
      </c>
      <c r="T2366" s="156">
        <v>0</v>
      </c>
      <c r="U2366" s="156" t="s">
        <v>1478</v>
      </c>
      <c r="V2366" s="157">
        <v>0</v>
      </c>
      <c r="W2366" s="158">
        <v>36</v>
      </c>
      <c r="X2366" s="159">
        <v>1</v>
      </c>
      <c r="Y2366" s="160">
        <v>1</v>
      </c>
      <c r="Z2366" s="161">
        <f t="shared" si="564"/>
        <v>14.234999999999999</v>
      </c>
      <c r="AA2366" s="155">
        <v>0</v>
      </c>
      <c r="AB2366" s="162" t="s">
        <v>80</v>
      </c>
      <c r="AC2366" s="163" t="s">
        <v>56</v>
      </c>
      <c r="AD2366" s="164" t="s">
        <v>56</v>
      </c>
      <c r="AE2366" s="163" t="s">
        <v>56</v>
      </c>
      <c r="AF2366" s="164">
        <f t="shared" si="565"/>
        <v>427.04999999999995</v>
      </c>
      <c r="AG2366" s="165">
        <f t="shared" si="566"/>
        <v>51245.999999999993</v>
      </c>
      <c r="AH2366" s="166" t="s">
        <v>81</v>
      </c>
      <c r="AI2366" s="167"/>
      <c r="AJ2366" s="168"/>
      <c r="AK2366" s="169"/>
      <c r="AL2366" s="170"/>
      <c r="AM2366" s="171"/>
      <c r="AN2366" s="172"/>
      <c r="AO2366" s="173">
        <f t="shared" si="567"/>
        <v>0</v>
      </c>
      <c r="AP2366" s="174" t="s">
        <v>82</v>
      </c>
      <c r="AQ2366" s="175" t="str" cm="1">
        <f t="array" ref="AQ2366">_xlfn.IFS(OR($G2366="公衆街路灯A",$G2366="定額電灯"),$G2366&amp;AP2366,COUNTIF(G2366,"*従量電灯*"),G2366,1,"-")</f>
        <v>従量電灯</v>
      </c>
      <c r="AR2366" s="176" t="str" cm="1">
        <f t="array" ref="AR2366">_xlfn.IFS($AN2366=0,"-",OR($AH2366="対象外",$AH2366="-"),"-",OR($G2366="公衆街路灯A",$G2366="定額電灯"),_xlfn.XLOOKUP($AQ2366,削除禁止_電灯料金!$B:$B,削除禁止_電灯料金!$E:$E,0),1,"-")</f>
        <v>-</v>
      </c>
      <c r="AS2366" s="177" t="str" cm="1">
        <f t="array" ref="AS2366">_xlfn.IFS($AR2366="-","-",OR($G2366="公衆街路灯A",$G2366="定額電灯"),_xlfn.XLOOKUP(AQ2366,削除禁止_電灯料金!$B:$B,削除禁止_電灯料金!$D:$D,0),1,"-")</f>
        <v>-</v>
      </c>
      <c r="AT2366" s="176">
        <f>IFERROR(IF(OR($G2366="公衆街路灯A",$G2366="定額電灯"),"-",ROUND((_xlfn.XLOOKUP($AQ2366,削除禁止_電灯料金!$B:$B,削除禁止_電灯料金!$E:$E)*AM2366/1000*$K2366*$L2366/12),2)),"-")</f>
        <v>0</v>
      </c>
      <c r="AU2366" s="177">
        <f>IFERROR(IF(OR($G2366="公衆街路灯A",$G2366="定額電灯"),"-",ROUND((AM2366/1000*$K2366*$L2366/12)*_xlfn.XLOOKUP($A2366,削除禁止_電灯料金!K:K,削除禁止_電灯料金!M:M,"-"),2)),"-")</f>
        <v>0</v>
      </c>
      <c r="AV2366" s="178">
        <f>IFERROR(IF(OR($G2366="公衆街路灯A",$G2366="定額電灯"),ROUND((((AR2366+AS2366)*AN2366))*12*_xlfn.XLOOKUP($A2366,削除禁止_電灯料金!K:K,削除禁止_電灯料金!N:N),0),ROUND((AT2366+AU2366)*AN2366*12*_xlfn.XLOOKUP($A2366,削除禁止_電灯料金!K:K,削除禁止_電灯料金!N:N),0)),0)</f>
        <v>0</v>
      </c>
      <c r="AW2366" s="145"/>
    </row>
    <row r="2367" spans="1:49" ht="30" customHeight="1">
      <c r="A2367" s="1">
        <v>56</v>
      </c>
      <c r="B2367" s="319" t="s">
        <v>2126</v>
      </c>
      <c r="C2367" s="42"/>
      <c r="D2367" s="146" t="s">
        <v>2128</v>
      </c>
      <c r="E2367" s="147" t="s">
        <v>186</v>
      </c>
      <c r="F2367" s="148" t="s">
        <v>2149</v>
      </c>
      <c r="G2367" s="148" t="s">
        <v>1688</v>
      </c>
      <c r="H2367" s="149" t="s">
        <v>2137</v>
      </c>
      <c r="I2367" s="150"/>
      <c r="J2367" s="151"/>
      <c r="K2367" s="213">
        <v>13</v>
      </c>
      <c r="L2367" s="214">
        <v>365</v>
      </c>
      <c r="M2367" s="154" t="s">
        <v>2147</v>
      </c>
      <c r="N2367" s="119" t="s">
        <v>120</v>
      </c>
      <c r="O2367" s="120">
        <v>1</v>
      </c>
      <c r="P2367" s="155" t="s">
        <v>450</v>
      </c>
      <c r="Q2367" s="155">
        <v>0</v>
      </c>
      <c r="R2367" s="155">
        <v>0</v>
      </c>
      <c r="S2367" s="156" t="s">
        <v>332</v>
      </c>
      <c r="T2367" s="156">
        <v>0</v>
      </c>
      <c r="U2367" s="156" t="s">
        <v>1478</v>
      </c>
      <c r="V2367" s="157">
        <v>0</v>
      </c>
      <c r="W2367" s="158">
        <v>36</v>
      </c>
      <c r="X2367" s="159">
        <v>1</v>
      </c>
      <c r="Y2367" s="160">
        <v>1</v>
      </c>
      <c r="Z2367" s="161">
        <f t="shared" si="564"/>
        <v>14.234999999999999</v>
      </c>
      <c r="AA2367" s="155">
        <v>0</v>
      </c>
      <c r="AB2367" s="162" t="s">
        <v>80</v>
      </c>
      <c r="AC2367" s="163" t="s">
        <v>56</v>
      </c>
      <c r="AD2367" s="164" t="s">
        <v>56</v>
      </c>
      <c r="AE2367" s="163" t="s">
        <v>56</v>
      </c>
      <c r="AF2367" s="164">
        <f t="shared" si="565"/>
        <v>427.04999999999995</v>
      </c>
      <c r="AG2367" s="165">
        <f t="shared" si="566"/>
        <v>51245.999999999993</v>
      </c>
      <c r="AH2367" s="166" t="s">
        <v>81</v>
      </c>
      <c r="AI2367" s="167"/>
      <c r="AJ2367" s="168"/>
      <c r="AK2367" s="169"/>
      <c r="AL2367" s="170"/>
      <c r="AM2367" s="171"/>
      <c r="AN2367" s="172"/>
      <c r="AO2367" s="173">
        <f t="shared" si="567"/>
        <v>0</v>
      </c>
      <c r="AP2367" s="174" t="s">
        <v>82</v>
      </c>
      <c r="AQ2367" s="175" t="str" cm="1">
        <f t="array" ref="AQ2367">_xlfn.IFS(OR($G2367="公衆街路灯A",$G2367="定額電灯"),$G2367&amp;AP2367,COUNTIF(G2367,"*従量電灯*"),G2367,1,"-")</f>
        <v>従量電灯</v>
      </c>
      <c r="AR2367" s="176" t="str" cm="1">
        <f t="array" ref="AR2367">_xlfn.IFS($AN2367=0,"-",OR($AH2367="対象外",$AH2367="-"),"-",OR($G2367="公衆街路灯A",$G2367="定額電灯"),_xlfn.XLOOKUP($AQ2367,削除禁止_電灯料金!$B:$B,削除禁止_電灯料金!$E:$E,0),1,"-")</f>
        <v>-</v>
      </c>
      <c r="AS2367" s="177" t="str" cm="1">
        <f t="array" ref="AS2367">_xlfn.IFS($AR2367="-","-",OR($G2367="公衆街路灯A",$G2367="定額電灯"),_xlfn.XLOOKUP(AQ2367,削除禁止_電灯料金!$B:$B,削除禁止_電灯料金!$D:$D,0),1,"-")</f>
        <v>-</v>
      </c>
      <c r="AT2367" s="176">
        <f>IFERROR(IF(OR($G2367="公衆街路灯A",$G2367="定額電灯"),"-",ROUND((_xlfn.XLOOKUP($AQ2367,削除禁止_電灯料金!$B:$B,削除禁止_電灯料金!$E:$E)*AM2367/1000*$K2367*$L2367/12),2)),"-")</f>
        <v>0</v>
      </c>
      <c r="AU2367" s="177">
        <f>IFERROR(IF(OR($G2367="公衆街路灯A",$G2367="定額電灯"),"-",ROUND((AM2367/1000*$K2367*$L2367/12)*_xlfn.XLOOKUP($A2367,削除禁止_電灯料金!K:K,削除禁止_電灯料金!M:M,"-"),2)),"-")</f>
        <v>0</v>
      </c>
      <c r="AV2367" s="178">
        <f>IFERROR(IF(OR($G2367="公衆街路灯A",$G2367="定額電灯"),ROUND((((AR2367+AS2367)*AN2367))*12*_xlfn.XLOOKUP($A2367,削除禁止_電灯料金!K:K,削除禁止_電灯料金!N:N),0),ROUND((AT2367+AU2367)*AN2367*12*_xlfn.XLOOKUP($A2367,削除禁止_電灯料金!K:K,削除禁止_電灯料金!N:N),0)),0)</f>
        <v>0</v>
      </c>
      <c r="AW2367" s="145"/>
    </row>
    <row r="2368" spans="1:49" ht="30" customHeight="1">
      <c r="A2368" s="1">
        <v>56</v>
      </c>
      <c r="B2368" s="319" t="s">
        <v>2126</v>
      </c>
      <c r="C2368" s="42"/>
      <c r="D2368" s="146" t="s">
        <v>2128</v>
      </c>
      <c r="E2368" s="147" t="s">
        <v>186</v>
      </c>
      <c r="F2368" s="148" t="s">
        <v>2150</v>
      </c>
      <c r="G2368" s="148" t="s">
        <v>1688</v>
      </c>
      <c r="H2368" s="149" t="s">
        <v>2137</v>
      </c>
      <c r="I2368" s="150"/>
      <c r="J2368" s="151"/>
      <c r="K2368" s="213">
        <v>13</v>
      </c>
      <c r="L2368" s="214">
        <v>365</v>
      </c>
      <c r="M2368" s="154" t="s">
        <v>2147</v>
      </c>
      <c r="N2368" s="119" t="s">
        <v>120</v>
      </c>
      <c r="O2368" s="120">
        <v>1</v>
      </c>
      <c r="P2368" s="155" t="s">
        <v>450</v>
      </c>
      <c r="Q2368" s="155">
        <v>0</v>
      </c>
      <c r="R2368" s="155">
        <v>0</v>
      </c>
      <c r="S2368" s="156" t="s">
        <v>332</v>
      </c>
      <c r="T2368" s="156">
        <v>0</v>
      </c>
      <c r="U2368" s="156" t="s">
        <v>1478</v>
      </c>
      <c r="V2368" s="157">
        <v>0</v>
      </c>
      <c r="W2368" s="158">
        <v>36</v>
      </c>
      <c r="X2368" s="159">
        <v>1</v>
      </c>
      <c r="Y2368" s="160">
        <v>1</v>
      </c>
      <c r="Z2368" s="161">
        <f t="shared" si="564"/>
        <v>14.234999999999999</v>
      </c>
      <c r="AA2368" s="155">
        <v>0</v>
      </c>
      <c r="AB2368" s="162" t="s">
        <v>80</v>
      </c>
      <c r="AC2368" s="163" t="s">
        <v>56</v>
      </c>
      <c r="AD2368" s="164" t="s">
        <v>56</v>
      </c>
      <c r="AE2368" s="163" t="s">
        <v>56</v>
      </c>
      <c r="AF2368" s="164">
        <f t="shared" si="565"/>
        <v>427.04999999999995</v>
      </c>
      <c r="AG2368" s="165">
        <f t="shared" si="566"/>
        <v>51245.999999999993</v>
      </c>
      <c r="AH2368" s="166" t="s">
        <v>81</v>
      </c>
      <c r="AI2368" s="167"/>
      <c r="AJ2368" s="168"/>
      <c r="AK2368" s="169"/>
      <c r="AL2368" s="170"/>
      <c r="AM2368" s="171"/>
      <c r="AN2368" s="172"/>
      <c r="AO2368" s="173">
        <f t="shared" si="567"/>
        <v>0</v>
      </c>
      <c r="AP2368" s="174" t="s">
        <v>82</v>
      </c>
      <c r="AQ2368" s="175" t="str" cm="1">
        <f t="array" ref="AQ2368">_xlfn.IFS(OR($G2368="公衆街路灯A",$G2368="定額電灯"),$G2368&amp;AP2368,COUNTIF(G2368,"*従量電灯*"),G2368,1,"-")</f>
        <v>従量電灯</v>
      </c>
      <c r="AR2368" s="176" t="str" cm="1">
        <f t="array" ref="AR2368">_xlfn.IFS($AN2368=0,"-",OR($AH2368="対象外",$AH2368="-"),"-",OR($G2368="公衆街路灯A",$G2368="定額電灯"),_xlfn.XLOOKUP($AQ2368,削除禁止_電灯料金!$B:$B,削除禁止_電灯料金!$E:$E,0),1,"-")</f>
        <v>-</v>
      </c>
      <c r="AS2368" s="177" t="str" cm="1">
        <f t="array" ref="AS2368">_xlfn.IFS($AR2368="-","-",OR($G2368="公衆街路灯A",$G2368="定額電灯"),_xlfn.XLOOKUP(AQ2368,削除禁止_電灯料金!$B:$B,削除禁止_電灯料金!$D:$D,0),1,"-")</f>
        <v>-</v>
      </c>
      <c r="AT2368" s="176">
        <f>IFERROR(IF(OR($G2368="公衆街路灯A",$G2368="定額電灯"),"-",ROUND((_xlfn.XLOOKUP($AQ2368,削除禁止_電灯料金!$B:$B,削除禁止_電灯料金!$E:$E)*AM2368/1000*$K2368*$L2368/12),2)),"-")</f>
        <v>0</v>
      </c>
      <c r="AU2368" s="177">
        <f>IFERROR(IF(OR($G2368="公衆街路灯A",$G2368="定額電灯"),"-",ROUND((AM2368/1000*$K2368*$L2368/12)*_xlfn.XLOOKUP($A2368,削除禁止_電灯料金!K:K,削除禁止_電灯料金!M:M,"-"),2)),"-")</f>
        <v>0</v>
      </c>
      <c r="AV2368" s="178">
        <f>IFERROR(IF(OR($G2368="公衆街路灯A",$G2368="定額電灯"),ROUND((((AR2368+AS2368)*AN2368))*12*_xlfn.XLOOKUP($A2368,削除禁止_電灯料金!K:K,削除禁止_電灯料金!N:N),0),ROUND((AT2368+AU2368)*AN2368*12*_xlfn.XLOOKUP($A2368,削除禁止_電灯料金!K:K,削除禁止_電灯料金!N:N),0)),0)</f>
        <v>0</v>
      </c>
      <c r="AW2368" s="145"/>
    </row>
    <row r="2369" spans="1:49" ht="30" customHeight="1">
      <c r="A2369" s="1">
        <v>56</v>
      </c>
      <c r="B2369" s="319" t="s">
        <v>2126</v>
      </c>
      <c r="C2369" s="42"/>
      <c r="D2369" s="146" t="s">
        <v>2128</v>
      </c>
      <c r="E2369" s="147" t="s">
        <v>186</v>
      </c>
      <c r="F2369" s="148" t="s">
        <v>2159</v>
      </c>
      <c r="G2369" s="148" t="s">
        <v>1688</v>
      </c>
      <c r="H2369" s="149"/>
      <c r="I2369" s="150"/>
      <c r="J2369" s="151"/>
      <c r="K2369" s="213">
        <v>13</v>
      </c>
      <c r="L2369" s="214">
        <v>365</v>
      </c>
      <c r="M2369" s="154" t="s">
        <v>2144</v>
      </c>
      <c r="N2369" s="119" t="s">
        <v>354</v>
      </c>
      <c r="O2369" s="120">
        <v>1</v>
      </c>
      <c r="P2369" s="155" t="s">
        <v>135</v>
      </c>
      <c r="Q2369" s="155">
        <v>0</v>
      </c>
      <c r="R2369" s="155">
        <v>0</v>
      </c>
      <c r="S2369" s="156" t="s">
        <v>1840</v>
      </c>
      <c r="T2369" s="156">
        <v>0</v>
      </c>
      <c r="U2369" s="156" t="s">
        <v>2145</v>
      </c>
      <c r="V2369" s="157">
        <v>0</v>
      </c>
      <c r="W2369" s="158">
        <v>28</v>
      </c>
      <c r="X2369" s="159">
        <v>5</v>
      </c>
      <c r="Y2369" s="160">
        <v>5</v>
      </c>
      <c r="Z2369" s="161">
        <f t="shared" si="564"/>
        <v>55.358333333333334</v>
      </c>
      <c r="AA2369" s="155">
        <v>0</v>
      </c>
      <c r="AB2369" s="162" t="s">
        <v>80</v>
      </c>
      <c r="AC2369" s="163" t="s">
        <v>56</v>
      </c>
      <c r="AD2369" s="164" t="s">
        <v>56</v>
      </c>
      <c r="AE2369" s="163" t="s">
        <v>56</v>
      </c>
      <c r="AF2369" s="164">
        <f t="shared" si="565"/>
        <v>332.15</v>
      </c>
      <c r="AG2369" s="165">
        <f t="shared" si="566"/>
        <v>199290</v>
      </c>
      <c r="AH2369" s="166" t="s">
        <v>81</v>
      </c>
      <c r="AI2369" s="167"/>
      <c r="AJ2369" s="168"/>
      <c r="AK2369" s="169"/>
      <c r="AL2369" s="170"/>
      <c r="AM2369" s="171"/>
      <c r="AN2369" s="172"/>
      <c r="AO2369" s="173">
        <f t="shared" si="567"/>
        <v>0</v>
      </c>
      <c r="AP2369" s="174" t="s">
        <v>82</v>
      </c>
      <c r="AQ2369" s="175" t="str" cm="1">
        <f t="array" ref="AQ2369">_xlfn.IFS(OR($G2369="公衆街路灯A",$G2369="定額電灯"),$G2369&amp;AP2369,COUNTIF(G2369,"*従量電灯*"),G2369,1,"-")</f>
        <v>従量電灯</v>
      </c>
      <c r="AR2369" s="176" t="str" cm="1">
        <f t="array" ref="AR2369">_xlfn.IFS($AN2369=0,"-",OR($AH2369="対象外",$AH2369="-"),"-",OR($G2369="公衆街路灯A",$G2369="定額電灯"),_xlfn.XLOOKUP($AQ2369,削除禁止_電灯料金!$B:$B,削除禁止_電灯料金!$E:$E,0),1,"-")</f>
        <v>-</v>
      </c>
      <c r="AS2369" s="177" t="str" cm="1">
        <f t="array" ref="AS2369">_xlfn.IFS($AR2369="-","-",OR($G2369="公衆街路灯A",$G2369="定額電灯"),_xlfn.XLOOKUP(AQ2369,削除禁止_電灯料金!$B:$B,削除禁止_電灯料金!$D:$D,0),1,"-")</f>
        <v>-</v>
      </c>
      <c r="AT2369" s="176">
        <f>IFERROR(IF(OR($G2369="公衆街路灯A",$G2369="定額電灯"),"-",ROUND((_xlfn.XLOOKUP($AQ2369,削除禁止_電灯料金!$B:$B,削除禁止_電灯料金!$E:$E)*AM2369/1000*$K2369*$L2369/12),2)),"-")</f>
        <v>0</v>
      </c>
      <c r="AU2369" s="177">
        <f>IFERROR(IF(OR($G2369="公衆街路灯A",$G2369="定額電灯"),"-",ROUND((AM2369/1000*$K2369*$L2369/12)*_xlfn.XLOOKUP($A2369,削除禁止_電灯料金!K:K,削除禁止_電灯料金!M:M,"-"),2)),"-")</f>
        <v>0</v>
      </c>
      <c r="AV2369" s="178">
        <f>IFERROR(IF(OR($G2369="公衆街路灯A",$G2369="定額電灯"),ROUND((((AR2369+AS2369)*AN2369))*12*_xlfn.XLOOKUP($A2369,削除禁止_電灯料金!K:K,削除禁止_電灯料金!N:N),0),ROUND((AT2369+AU2369)*AN2369*12*_xlfn.XLOOKUP($A2369,削除禁止_電灯料金!K:K,削除禁止_電灯料金!N:N),0)),0)</f>
        <v>0</v>
      </c>
      <c r="AW2369" s="145"/>
    </row>
    <row r="2370" spans="1:49" ht="30" customHeight="1">
      <c r="A2370" s="1">
        <v>56</v>
      </c>
      <c r="B2370" s="319" t="s">
        <v>2126</v>
      </c>
      <c r="C2370" s="42"/>
      <c r="D2370" s="146" t="s">
        <v>2128</v>
      </c>
      <c r="E2370" s="147" t="s">
        <v>186</v>
      </c>
      <c r="F2370" s="148" t="s">
        <v>2152</v>
      </c>
      <c r="G2370" s="148" t="s">
        <v>1688</v>
      </c>
      <c r="H2370" s="149" t="s">
        <v>2137</v>
      </c>
      <c r="I2370" s="150"/>
      <c r="J2370" s="151"/>
      <c r="K2370" s="213">
        <v>13</v>
      </c>
      <c r="L2370" s="214">
        <v>365</v>
      </c>
      <c r="M2370" s="154" t="s">
        <v>2147</v>
      </c>
      <c r="N2370" s="119" t="s">
        <v>120</v>
      </c>
      <c r="O2370" s="120">
        <v>1</v>
      </c>
      <c r="P2370" s="155" t="s">
        <v>450</v>
      </c>
      <c r="Q2370" s="155">
        <v>0</v>
      </c>
      <c r="R2370" s="155">
        <v>0</v>
      </c>
      <c r="S2370" s="156" t="s">
        <v>332</v>
      </c>
      <c r="T2370" s="156">
        <v>0</v>
      </c>
      <c r="U2370" s="156" t="s">
        <v>1478</v>
      </c>
      <c r="V2370" s="157">
        <v>0</v>
      </c>
      <c r="W2370" s="158">
        <v>36</v>
      </c>
      <c r="X2370" s="159">
        <v>1</v>
      </c>
      <c r="Y2370" s="160">
        <v>1</v>
      </c>
      <c r="Z2370" s="161">
        <f t="shared" si="564"/>
        <v>14.234999999999999</v>
      </c>
      <c r="AA2370" s="155">
        <v>0</v>
      </c>
      <c r="AB2370" s="162" t="s">
        <v>80</v>
      </c>
      <c r="AC2370" s="163" t="s">
        <v>56</v>
      </c>
      <c r="AD2370" s="164" t="s">
        <v>56</v>
      </c>
      <c r="AE2370" s="163" t="s">
        <v>56</v>
      </c>
      <c r="AF2370" s="164">
        <f t="shared" si="565"/>
        <v>427.04999999999995</v>
      </c>
      <c r="AG2370" s="165">
        <f t="shared" si="566"/>
        <v>51245.999999999993</v>
      </c>
      <c r="AH2370" s="166" t="s">
        <v>81</v>
      </c>
      <c r="AI2370" s="167"/>
      <c r="AJ2370" s="168"/>
      <c r="AK2370" s="169"/>
      <c r="AL2370" s="170"/>
      <c r="AM2370" s="171"/>
      <c r="AN2370" s="172"/>
      <c r="AO2370" s="173">
        <f t="shared" si="567"/>
        <v>0</v>
      </c>
      <c r="AP2370" s="174" t="s">
        <v>82</v>
      </c>
      <c r="AQ2370" s="175" t="str" cm="1">
        <f t="array" ref="AQ2370">_xlfn.IFS(OR($G2370="公衆街路灯A",$G2370="定額電灯"),$G2370&amp;AP2370,COUNTIF(G2370,"*従量電灯*"),G2370,1,"-")</f>
        <v>従量電灯</v>
      </c>
      <c r="AR2370" s="176" t="str" cm="1">
        <f t="array" ref="AR2370">_xlfn.IFS($AN2370=0,"-",OR($AH2370="対象外",$AH2370="-"),"-",OR($G2370="公衆街路灯A",$G2370="定額電灯"),_xlfn.XLOOKUP($AQ2370,削除禁止_電灯料金!$B:$B,削除禁止_電灯料金!$E:$E,0),1,"-")</f>
        <v>-</v>
      </c>
      <c r="AS2370" s="177" t="str" cm="1">
        <f t="array" ref="AS2370">_xlfn.IFS($AR2370="-","-",OR($G2370="公衆街路灯A",$G2370="定額電灯"),_xlfn.XLOOKUP(AQ2370,削除禁止_電灯料金!$B:$B,削除禁止_電灯料金!$D:$D,0),1,"-")</f>
        <v>-</v>
      </c>
      <c r="AT2370" s="176">
        <f>IFERROR(IF(OR($G2370="公衆街路灯A",$G2370="定額電灯"),"-",ROUND((_xlfn.XLOOKUP($AQ2370,削除禁止_電灯料金!$B:$B,削除禁止_電灯料金!$E:$E)*AM2370/1000*$K2370*$L2370/12),2)),"-")</f>
        <v>0</v>
      </c>
      <c r="AU2370" s="177">
        <f>IFERROR(IF(OR($G2370="公衆街路灯A",$G2370="定額電灯"),"-",ROUND((AM2370/1000*$K2370*$L2370/12)*_xlfn.XLOOKUP($A2370,削除禁止_電灯料金!K:K,削除禁止_電灯料金!M:M,"-"),2)),"-")</f>
        <v>0</v>
      </c>
      <c r="AV2370" s="178">
        <f>IFERROR(IF(OR($G2370="公衆街路灯A",$G2370="定額電灯"),ROUND((((AR2370+AS2370)*AN2370))*12*_xlfn.XLOOKUP($A2370,削除禁止_電灯料金!K:K,削除禁止_電灯料金!N:N),0),ROUND((AT2370+AU2370)*AN2370*12*_xlfn.XLOOKUP($A2370,削除禁止_電灯料金!K:K,削除禁止_電灯料金!N:N),0)),0)</f>
        <v>0</v>
      </c>
      <c r="AW2370" s="145"/>
    </row>
    <row r="2371" spans="1:49" ht="30" customHeight="1">
      <c r="A2371" s="1">
        <v>56</v>
      </c>
      <c r="B2371" s="319" t="s">
        <v>2126</v>
      </c>
      <c r="C2371" s="42"/>
      <c r="D2371" s="146" t="s">
        <v>2128</v>
      </c>
      <c r="E2371" s="147" t="s">
        <v>186</v>
      </c>
      <c r="F2371" s="148" t="s">
        <v>2153</v>
      </c>
      <c r="G2371" s="148" t="s">
        <v>1688</v>
      </c>
      <c r="H2371" s="149" t="s">
        <v>2137</v>
      </c>
      <c r="I2371" s="150"/>
      <c r="J2371" s="151"/>
      <c r="K2371" s="213">
        <v>13</v>
      </c>
      <c r="L2371" s="214">
        <v>365</v>
      </c>
      <c r="M2371" s="154" t="s">
        <v>2147</v>
      </c>
      <c r="N2371" s="119" t="s">
        <v>120</v>
      </c>
      <c r="O2371" s="120">
        <v>1</v>
      </c>
      <c r="P2371" s="155" t="s">
        <v>450</v>
      </c>
      <c r="Q2371" s="155">
        <v>0</v>
      </c>
      <c r="R2371" s="155">
        <v>0</v>
      </c>
      <c r="S2371" s="156" t="s">
        <v>332</v>
      </c>
      <c r="T2371" s="156">
        <v>0</v>
      </c>
      <c r="U2371" s="156" t="s">
        <v>1478</v>
      </c>
      <c r="V2371" s="157">
        <v>0</v>
      </c>
      <c r="W2371" s="158">
        <v>36</v>
      </c>
      <c r="X2371" s="159">
        <v>1</v>
      </c>
      <c r="Y2371" s="160">
        <v>1</v>
      </c>
      <c r="Z2371" s="161">
        <f t="shared" si="564"/>
        <v>14.234999999999999</v>
      </c>
      <c r="AA2371" s="155">
        <v>0</v>
      </c>
      <c r="AB2371" s="162" t="s">
        <v>80</v>
      </c>
      <c r="AC2371" s="163" t="s">
        <v>56</v>
      </c>
      <c r="AD2371" s="164" t="s">
        <v>56</v>
      </c>
      <c r="AE2371" s="163" t="s">
        <v>56</v>
      </c>
      <c r="AF2371" s="164">
        <f t="shared" si="565"/>
        <v>427.04999999999995</v>
      </c>
      <c r="AG2371" s="165">
        <f t="shared" si="566"/>
        <v>51245.999999999993</v>
      </c>
      <c r="AH2371" s="166" t="s">
        <v>81</v>
      </c>
      <c r="AI2371" s="167"/>
      <c r="AJ2371" s="168"/>
      <c r="AK2371" s="169"/>
      <c r="AL2371" s="170"/>
      <c r="AM2371" s="171"/>
      <c r="AN2371" s="172"/>
      <c r="AO2371" s="173">
        <f t="shared" si="567"/>
        <v>0</v>
      </c>
      <c r="AP2371" s="174" t="s">
        <v>82</v>
      </c>
      <c r="AQ2371" s="175" t="str" cm="1">
        <f t="array" ref="AQ2371">_xlfn.IFS(OR($G2371="公衆街路灯A",$G2371="定額電灯"),$G2371&amp;AP2371,COUNTIF(G2371,"*従量電灯*"),G2371,1,"-")</f>
        <v>従量電灯</v>
      </c>
      <c r="AR2371" s="176" t="str" cm="1">
        <f t="array" ref="AR2371">_xlfn.IFS($AN2371=0,"-",OR($AH2371="対象外",$AH2371="-"),"-",OR($G2371="公衆街路灯A",$G2371="定額電灯"),_xlfn.XLOOKUP($AQ2371,削除禁止_電灯料金!$B:$B,削除禁止_電灯料金!$E:$E,0),1,"-")</f>
        <v>-</v>
      </c>
      <c r="AS2371" s="177" t="str" cm="1">
        <f t="array" ref="AS2371">_xlfn.IFS($AR2371="-","-",OR($G2371="公衆街路灯A",$G2371="定額電灯"),_xlfn.XLOOKUP(AQ2371,削除禁止_電灯料金!$B:$B,削除禁止_電灯料金!$D:$D,0),1,"-")</f>
        <v>-</v>
      </c>
      <c r="AT2371" s="176">
        <f>IFERROR(IF(OR($G2371="公衆街路灯A",$G2371="定額電灯"),"-",ROUND((_xlfn.XLOOKUP($AQ2371,削除禁止_電灯料金!$B:$B,削除禁止_電灯料金!$E:$E)*AM2371/1000*$K2371*$L2371/12),2)),"-")</f>
        <v>0</v>
      </c>
      <c r="AU2371" s="177">
        <f>IFERROR(IF(OR($G2371="公衆街路灯A",$G2371="定額電灯"),"-",ROUND((AM2371/1000*$K2371*$L2371/12)*_xlfn.XLOOKUP($A2371,削除禁止_電灯料金!K:K,削除禁止_電灯料金!M:M,"-"),2)),"-")</f>
        <v>0</v>
      </c>
      <c r="AV2371" s="178">
        <f>IFERROR(IF(OR($G2371="公衆街路灯A",$G2371="定額電灯"),ROUND((((AR2371+AS2371)*AN2371))*12*_xlfn.XLOOKUP($A2371,削除禁止_電灯料金!K:K,削除禁止_電灯料金!N:N),0),ROUND((AT2371+AU2371)*AN2371*12*_xlfn.XLOOKUP($A2371,削除禁止_電灯料金!K:K,削除禁止_電灯料金!N:N),0)),0)</f>
        <v>0</v>
      </c>
      <c r="AW2371" s="145"/>
    </row>
    <row r="2372" spans="1:49" ht="30" customHeight="1">
      <c r="A2372" s="1">
        <v>56</v>
      </c>
      <c r="B2372" s="319" t="s">
        <v>2126</v>
      </c>
      <c r="C2372" s="42"/>
      <c r="D2372" s="146" t="s">
        <v>2128</v>
      </c>
      <c r="E2372" s="147" t="s">
        <v>186</v>
      </c>
      <c r="F2372" s="148" t="s">
        <v>2154</v>
      </c>
      <c r="G2372" s="148" t="s">
        <v>1688</v>
      </c>
      <c r="H2372" s="149" t="s">
        <v>2137</v>
      </c>
      <c r="I2372" s="150"/>
      <c r="J2372" s="151"/>
      <c r="K2372" s="213">
        <v>13</v>
      </c>
      <c r="L2372" s="214">
        <v>365</v>
      </c>
      <c r="M2372" s="154" t="s">
        <v>2147</v>
      </c>
      <c r="N2372" s="119" t="s">
        <v>120</v>
      </c>
      <c r="O2372" s="120">
        <v>1</v>
      </c>
      <c r="P2372" s="155" t="s">
        <v>450</v>
      </c>
      <c r="Q2372" s="155">
        <v>0</v>
      </c>
      <c r="R2372" s="155">
        <v>0</v>
      </c>
      <c r="S2372" s="156" t="s">
        <v>332</v>
      </c>
      <c r="T2372" s="156">
        <v>0</v>
      </c>
      <c r="U2372" s="156" t="s">
        <v>1478</v>
      </c>
      <c r="V2372" s="157">
        <v>0</v>
      </c>
      <c r="W2372" s="158">
        <v>36</v>
      </c>
      <c r="X2372" s="159">
        <v>1</v>
      </c>
      <c r="Y2372" s="160">
        <v>1</v>
      </c>
      <c r="Z2372" s="161">
        <f t="shared" si="564"/>
        <v>14.234999999999999</v>
      </c>
      <c r="AA2372" s="155">
        <v>0</v>
      </c>
      <c r="AB2372" s="162" t="s">
        <v>80</v>
      </c>
      <c r="AC2372" s="163" t="s">
        <v>56</v>
      </c>
      <c r="AD2372" s="164" t="s">
        <v>56</v>
      </c>
      <c r="AE2372" s="163" t="s">
        <v>56</v>
      </c>
      <c r="AF2372" s="164">
        <f t="shared" si="565"/>
        <v>427.04999999999995</v>
      </c>
      <c r="AG2372" s="165">
        <f t="shared" si="566"/>
        <v>51245.999999999993</v>
      </c>
      <c r="AH2372" s="166" t="s">
        <v>81</v>
      </c>
      <c r="AI2372" s="167"/>
      <c r="AJ2372" s="168"/>
      <c r="AK2372" s="169"/>
      <c r="AL2372" s="170"/>
      <c r="AM2372" s="171"/>
      <c r="AN2372" s="172"/>
      <c r="AO2372" s="173">
        <f t="shared" si="567"/>
        <v>0</v>
      </c>
      <c r="AP2372" s="174" t="s">
        <v>82</v>
      </c>
      <c r="AQ2372" s="175" t="str" cm="1">
        <f t="array" ref="AQ2372">_xlfn.IFS(OR($G2372="公衆街路灯A",$G2372="定額電灯"),$G2372&amp;AP2372,COUNTIF(G2372,"*従量電灯*"),G2372,1,"-")</f>
        <v>従量電灯</v>
      </c>
      <c r="AR2372" s="176" t="str" cm="1">
        <f t="array" ref="AR2372">_xlfn.IFS($AN2372=0,"-",OR($AH2372="対象外",$AH2372="-"),"-",OR($G2372="公衆街路灯A",$G2372="定額電灯"),_xlfn.XLOOKUP($AQ2372,削除禁止_電灯料金!$B:$B,削除禁止_電灯料金!$E:$E,0),1,"-")</f>
        <v>-</v>
      </c>
      <c r="AS2372" s="177" t="str" cm="1">
        <f t="array" ref="AS2372">_xlfn.IFS($AR2372="-","-",OR($G2372="公衆街路灯A",$G2372="定額電灯"),_xlfn.XLOOKUP(AQ2372,削除禁止_電灯料金!$B:$B,削除禁止_電灯料金!$D:$D,0),1,"-")</f>
        <v>-</v>
      </c>
      <c r="AT2372" s="176">
        <f>IFERROR(IF(OR($G2372="公衆街路灯A",$G2372="定額電灯"),"-",ROUND((_xlfn.XLOOKUP($AQ2372,削除禁止_電灯料金!$B:$B,削除禁止_電灯料金!$E:$E)*AM2372/1000*$K2372*$L2372/12),2)),"-")</f>
        <v>0</v>
      </c>
      <c r="AU2372" s="177">
        <f>IFERROR(IF(OR($G2372="公衆街路灯A",$G2372="定額電灯"),"-",ROUND((AM2372/1000*$K2372*$L2372/12)*_xlfn.XLOOKUP($A2372,削除禁止_電灯料金!K:K,削除禁止_電灯料金!M:M,"-"),2)),"-")</f>
        <v>0</v>
      </c>
      <c r="AV2372" s="178">
        <f>IFERROR(IF(OR($G2372="公衆街路灯A",$G2372="定額電灯"),ROUND((((AR2372+AS2372)*AN2372))*12*_xlfn.XLOOKUP($A2372,削除禁止_電灯料金!K:K,削除禁止_電灯料金!N:N),0),ROUND((AT2372+AU2372)*AN2372*12*_xlfn.XLOOKUP($A2372,削除禁止_電灯料金!K:K,削除禁止_電灯料金!N:N),0)),0)</f>
        <v>0</v>
      </c>
      <c r="AW2372" s="145"/>
    </row>
    <row r="2373" spans="1:49" ht="30" customHeight="1">
      <c r="A2373" s="1">
        <v>56</v>
      </c>
      <c r="B2373" s="319" t="s">
        <v>2126</v>
      </c>
      <c r="C2373" s="42"/>
      <c r="D2373" s="146" t="s">
        <v>2128</v>
      </c>
      <c r="E2373" s="147" t="s">
        <v>186</v>
      </c>
      <c r="F2373" s="148" t="s">
        <v>2155</v>
      </c>
      <c r="G2373" s="148" t="s">
        <v>1688</v>
      </c>
      <c r="H2373" s="149" t="s">
        <v>2137</v>
      </c>
      <c r="I2373" s="150"/>
      <c r="J2373" s="151"/>
      <c r="K2373" s="213">
        <v>13</v>
      </c>
      <c r="L2373" s="214">
        <v>365</v>
      </c>
      <c r="M2373" s="154" t="s">
        <v>2147</v>
      </c>
      <c r="N2373" s="119" t="s">
        <v>120</v>
      </c>
      <c r="O2373" s="120">
        <v>1</v>
      </c>
      <c r="P2373" s="155" t="s">
        <v>450</v>
      </c>
      <c r="Q2373" s="155">
        <v>0</v>
      </c>
      <c r="R2373" s="155">
        <v>0</v>
      </c>
      <c r="S2373" s="156" t="s">
        <v>332</v>
      </c>
      <c r="T2373" s="156">
        <v>0</v>
      </c>
      <c r="U2373" s="156" t="s">
        <v>1478</v>
      </c>
      <c r="V2373" s="157">
        <v>0</v>
      </c>
      <c r="W2373" s="158">
        <v>36</v>
      </c>
      <c r="X2373" s="159">
        <v>1</v>
      </c>
      <c r="Y2373" s="160">
        <v>1</v>
      </c>
      <c r="Z2373" s="161">
        <f t="shared" si="564"/>
        <v>14.234999999999999</v>
      </c>
      <c r="AA2373" s="155">
        <v>0</v>
      </c>
      <c r="AB2373" s="162" t="s">
        <v>80</v>
      </c>
      <c r="AC2373" s="163" t="s">
        <v>56</v>
      </c>
      <c r="AD2373" s="164" t="s">
        <v>56</v>
      </c>
      <c r="AE2373" s="163" t="s">
        <v>56</v>
      </c>
      <c r="AF2373" s="164">
        <f t="shared" si="565"/>
        <v>427.04999999999995</v>
      </c>
      <c r="AG2373" s="165">
        <f t="shared" si="566"/>
        <v>51245.999999999993</v>
      </c>
      <c r="AH2373" s="166" t="s">
        <v>81</v>
      </c>
      <c r="AI2373" s="167"/>
      <c r="AJ2373" s="168"/>
      <c r="AK2373" s="169"/>
      <c r="AL2373" s="170"/>
      <c r="AM2373" s="171"/>
      <c r="AN2373" s="172"/>
      <c r="AO2373" s="173">
        <f t="shared" si="567"/>
        <v>0</v>
      </c>
      <c r="AP2373" s="174" t="s">
        <v>82</v>
      </c>
      <c r="AQ2373" s="175" t="str" cm="1">
        <f t="array" ref="AQ2373">_xlfn.IFS(OR($G2373="公衆街路灯A",$G2373="定額電灯"),$G2373&amp;AP2373,COUNTIF(G2373,"*従量電灯*"),G2373,1,"-")</f>
        <v>従量電灯</v>
      </c>
      <c r="AR2373" s="176" t="str" cm="1">
        <f t="array" ref="AR2373">_xlfn.IFS($AN2373=0,"-",OR($AH2373="対象外",$AH2373="-"),"-",OR($G2373="公衆街路灯A",$G2373="定額電灯"),_xlfn.XLOOKUP($AQ2373,削除禁止_電灯料金!$B:$B,削除禁止_電灯料金!$E:$E,0),1,"-")</f>
        <v>-</v>
      </c>
      <c r="AS2373" s="177" t="str" cm="1">
        <f t="array" ref="AS2373">_xlfn.IFS($AR2373="-","-",OR($G2373="公衆街路灯A",$G2373="定額電灯"),_xlfn.XLOOKUP(AQ2373,削除禁止_電灯料金!$B:$B,削除禁止_電灯料金!$D:$D,0),1,"-")</f>
        <v>-</v>
      </c>
      <c r="AT2373" s="176">
        <f>IFERROR(IF(OR($G2373="公衆街路灯A",$G2373="定額電灯"),"-",ROUND((_xlfn.XLOOKUP($AQ2373,削除禁止_電灯料金!$B:$B,削除禁止_電灯料金!$E:$E)*AM2373/1000*$K2373*$L2373/12),2)),"-")</f>
        <v>0</v>
      </c>
      <c r="AU2373" s="177">
        <f>IFERROR(IF(OR($G2373="公衆街路灯A",$G2373="定額電灯"),"-",ROUND((AM2373/1000*$K2373*$L2373/12)*_xlfn.XLOOKUP($A2373,削除禁止_電灯料金!K:K,削除禁止_電灯料金!M:M,"-"),2)),"-")</f>
        <v>0</v>
      </c>
      <c r="AV2373" s="178">
        <f>IFERROR(IF(OR($G2373="公衆街路灯A",$G2373="定額電灯"),ROUND((((AR2373+AS2373)*AN2373))*12*_xlfn.XLOOKUP($A2373,削除禁止_電灯料金!K:K,削除禁止_電灯料金!N:N),0),ROUND((AT2373+AU2373)*AN2373*12*_xlfn.XLOOKUP($A2373,削除禁止_電灯料金!K:K,削除禁止_電灯料金!N:N),0)),0)</f>
        <v>0</v>
      </c>
      <c r="AW2373" s="145"/>
    </row>
    <row r="2374" spans="1:49" ht="30" customHeight="1">
      <c r="A2374" s="1">
        <v>56</v>
      </c>
      <c r="B2374" s="319" t="s">
        <v>2126</v>
      </c>
      <c r="C2374" s="42"/>
      <c r="D2374" s="146" t="s">
        <v>2128</v>
      </c>
      <c r="E2374" s="147" t="s">
        <v>316</v>
      </c>
      <c r="F2374" s="148" t="s">
        <v>2157</v>
      </c>
      <c r="G2374" s="148" t="s">
        <v>1688</v>
      </c>
      <c r="H2374" s="149"/>
      <c r="I2374" s="150"/>
      <c r="J2374" s="151"/>
      <c r="K2374" s="213">
        <v>13</v>
      </c>
      <c r="L2374" s="214">
        <v>365</v>
      </c>
      <c r="M2374" s="154" t="s">
        <v>2130</v>
      </c>
      <c r="N2374" s="119" t="s">
        <v>75</v>
      </c>
      <c r="O2374" s="120">
        <v>1</v>
      </c>
      <c r="P2374" s="155" t="s">
        <v>351</v>
      </c>
      <c r="Q2374" s="155">
        <v>0</v>
      </c>
      <c r="R2374" s="155" t="s">
        <v>77</v>
      </c>
      <c r="S2374" s="156" t="s">
        <v>786</v>
      </c>
      <c r="T2374" s="156">
        <v>0</v>
      </c>
      <c r="U2374" s="156" t="s">
        <v>853</v>
      </c>
      <c r="V2374" s="157">
        <v>0</v>
      </c>
      <c r="W2374" s="158">
        <v>34</v>
      </c>
      <c r="X2374" s="159">
        <v>5</v>
      </c>
      <c r="Y2374" s="160">
        <v>5</v>
      </c>
      <c r="Z2374" s="161">
        <f t="shared" si="564"/>
        <v>67.220833333333331</v>
      </c>
      <c r="AA2374" s="155">
        <v>0</v>
      </c>
      <c r="AB2374" s="162" t="s">
        <v>80</v>
      </c>
      <c r="AC2374" s="163" t="s">
        <v>56</v>
      </c>
      <c r="AD2374" s="164" t="s">
        <v>56</v>
      </c>
      <c r="AE2374" s="163" t="s">
        <v>56</v>
      </c>
      <c r="AF2374" s="164">
        <f t="shared" si="565"/>
        <v>403.32499999999999</v>
      </c>
      <c r="AG2374" s="165">
        <f t="shared" si="566"/>
        <v>241995</v>
      </c>
      <c r="AH2374" s="166" t="s">
        <v>81</v>
      </c>
      <c r="AI2374" s="167"/>
      <c r="AJ2374" s="168"/>
      <c r="AK2374" s="169"/>
      <c r="AL2374" s="170"/>
      <c r="AM2374" s="171"/>
      <c r="AN2374" s="172"/>
      <c r="AO2374" s="173">
        <f t="shared" si="567"/>
        <v>0</v>
      </c>
      <c r="AP2374" s="174" t="s">
        <v>82</v>
      </c>
      <c r="AQ2374" s="175" t="str" cm="1">
        <f t="array" ref="AQ2374">_xlfn.IFS(OR($G2374="公衆街路灯A",$G2374="定額電灯"),$G2374&amp;AP2374,COUNTIF(G2374,"*従量電灯*"),G2374,1,"-")</f>
        <v>従量電灯</v>
      </c>
      <c r="AR2374" s="176" t="str" cm="1">
        <f t="array" ref="AR2374">_xlfn.IFS($AN2374=0,"-",OR($AH2374="対象外",$AH2374="-"),"-",OR($G2374="公衆街路灯A",$G2374="定額電灯"),_xlfn.XLOOKUP($AQ2374,削除禁止_電灯料金!$B:$B,削除禁止_電灯料金!$E:$E,0),1,"-")</f>
        <v>-</v>
      </c>
      <c r="AS2374" s="177" t="str" cm="1">
        <f t="array" ref="AS2374">_xlfn.IFS($AR2374="-","-",OR($G2374="公衆街路灯A",$G2374="定額電灯"),_xlfn.XLOOKUP(AQ2374,削除禁止_電灯料金!$B:$B,削除禁止_電灯料金!$D:$D,0),1,"-")</f>
        <v>-</v>
      </c>
      <c r="AT2374" s="176">
        <f>IFERROR(IF(OR($G2374="公衆街路灯A",$G2374="定額電灯"),"-",ROUND((_xlfn.XLOOKUP($AQ2374,削除禁止_電灯料金!$B:$B,削除禁止_電灯料金!$E:$E)*AM2374/1000*$K2374*$L2374/12),2)),"-")</f>
        <v>0</v>
      </c>
      <c r="AU2374" s="177">
        <f>IFERROR(IF(OR($G2374="公衆街路灯A",$G2374="定額電灯"),"-",ROUND((AM2374/1000*$K2374*$L2374/12)*_xlfn.XLOOKUP($A2374,削除禁止_電灯料金!K:K,削除禁止_電灯料金!M:M,"-"),2)),"-")</f>
        <v>0</v>
      </c>
      <c r="AV2374" s="178">
        <f>IFERROR(IF(OR($G2374="公衆街路灯A",$G2374="定額電灯"),ROUND((((AR2374+AS2374)*AN2374))*12*_xlfn.XLOOKUP($A2374,削除禁止_電灯料金!K:K,削除禁止_電灯料金!N:N),0),ROUND((AT2374+AU2374)*AN2374*12*_xlfn.XLOOKUP($A2374,削除禁止_電灯料金!K:K,削除禁止_電灯料金!N:N),0)),0)</f>
        <v>0</v>
      </c>
      <c r="AW2374" s="145"/>
    </row>
    <row r="2375" spans="1:49" ht="30" customHeight="1">
      <c r="A2375" s="1">
        <v>56</v>
      </c>
      <c r="B2375" s="319" t="s">
        <v>2126</v>
      </c>
      <c r="C2375" s="42"/>
      <c r="D2375" s="146" t="s">
        <v>2128</v>
      </c>
      <c r="E2375" s="147" t="s">
        <v>316</v>
      </c>
      <c r="F2375" s="148" t="s">
        <v>2157</v>
      </c>
      <c r="G2375" s="148" t="s">
        <v>1688</v>
      </c>
      <c r="H2375" s="149"/>
      <c r="I2375" s="150"/>
      <c r="J2375" s="151"/>
      <c r="K2375" s="213">
        <v>13</v>
      </c>
      <c r="L2375" s="214">
        <v>365</v>
      </c>
      <c r="M2375" s="154" t="s">
        <v>2131</v>
      </c>
      <c r="N2375" s="119" t="s">
        <v>93</v>
      </c>
      <c r="O2375" s="120">
        <v>2</v>
      </c>
      <c r="P2375" s="155" t="s">
        <v>2132</v>
      </c>
      <c r="Q2375" s="155">
        <v>0</v>
      </c>
      <c r="R2375" s="155" t="s">
        <v>2133</v>
      </c>
      <c r="S2375" s="156">
        <v>0</v>
      </c>
      <c r="T2375" s="156">
        <v>0</v>
      </c>
      <c r="U2375" s="156" t="s">
        <v>96</v>
      </c>
      <c r="V2375" s="157">
        <v>0</v>
      </c>
      <c r="W2375" s="158">
        <v>28</v>
      </c>
      <c r="X2375" s="159">
        <v>1</v>
      </c>
      <c r="Y2375" s="160">
        <v>2</v>
      </c>
      <c r="Z2375" s="161">
        <f t="shared" si="564"/>
        <v>22.143333333333331</v>
      </c>
      <c r="AA2375" s="155">
        <v>0</v>
      </c>
      <c r="AB2375" s="162" t="s">
        <v>80</v>
      </c>
      <c r="AC2375" s="163" t="s">
        <v>56</v>
      </c>
      <c r="AD2375" s="164" t="s">
        <v>56</v>
      </c>
      <c r="AE2375" s="163" t="s">
        <v>56</v>
      </c>
      <c r="AF2375" s="164">
        <f t="shared" si="565"/>
        <v>332.15</v>
      </c>
      <c r="AG2375" s="165">
        <f t="shared" si="566"/>
        <v>79716</v>
      </c>
      <c r="AH2375" s="166" t="s">
        <v>81</v>
      </c>
      <c r="AI2375" s="167"/>
      <c r="AJ2375" s="168"/>
      <c r="AK2375" s="169"/>
      <c r="AL2375" s="170"/>
      <c r="AM2375" s="171"/>
      <c r="AN2375" s="172"/>
      <c r="AO2375" s="173">
        <f t="shared" si="567"/>
        <v>0</v>
      </c>
      <c r="AP2375" s="174" t="s">
        <v>82</v>
      </c>
      <c r="AQ2375" s="175" t="str" cm="1">
        <f t="array" ref="AQ2375">_xlfn.IFS(OR($G2375="公衆街路灯A",$G2375="定額電灯"),$G2375&amp;AP2375,COUNTIF(G2375,"*従量電灯*"),G2375,1,"-")</f>
        <v>従量電灯</v>
      </c>
      <c r="AR2375" s="176" t="str" cm="1">
        <f t="array" ref="AR2375">_xlfn.IFS($AN2375=0,"-",OR($AH2375="対象外",$AH2375="-"),"-",OR($G2375="公衆街路灯A",$G2375="定額電灯"),_xlfn.XLOOKUP($AQ2375,削除禁止_電灯料金!$B:$B,削除禁止_電灯料金!$E:$E,0),1,"-")</f>
        <v>-</v>
      </c>
      <c r="AS2375" s="177" t="str" cm="1">
        <f t="array" ref="AS2375">_xlfn.IFS($AR2375="-","-",OR($G2375="公衆街路灯A",$G2375="定額電灯"),_xlfn.XLOOKUP(AQ2375,削除禁止_電灯料金!$B:$B,削除禁止_電灯料金!$D:$D,0),1,"-")</f>
        <v>-</v>
      </c>
      <c r="AT2375" s="176">
        <f>IFERROR(IF(OR($G2375="公衆街路灯A",$G2375="定額電灯"),"-",ROUND((_xlfn.XLOOKUP($AQ2375,削除禁止_電灯料金!$B:$B,削除禁止_電灯料金!$E:$E)*AM2375/1000*$K2375*$L2375/12),2)),"-")</f>
        <v>0</v>
      </c>
      <c r="AU2375" s="177">
        <f>IFERROR(IF(OR($G2375="公衆街路灯A",$G2375="定額電灯"),"-",ROUND((AM2375/1000*$K2375*$L2375/12)*_xlfn.XLOOKUP($A2375,削除禁止_電灯料金!K:K,削除禁止_電灯料金!M:M,"-"),2)),"-")</f>
        <v>0</v>
      </c>
      <c r="AV2375" s="178">
        <f>IFERROR(IF(OR($G2375="公衆街路灯A",$G2375="定額電灯"),ROUND((((AR2375+AS2375)*AN2375))*12*_xlfn.XLOOKUP($A2375,削除禁止_電灯料金!K:K,削除禁止_電灯料金!N:N),0),ROUND((AT2375+AU2375)*AN2375*12*_xlfn.XLOOKUP($A2375,削除禁止_電灯料金!K:K,削除禁止_電灯料金!N:N),0)),0)</f>
        <v>0</v>
      </c>
      <c r="AW2375" s="145"/>
    </row>
    <row r="2376" spans="1:49" ht="30" customHeight="1">
      <c r="A2376" s="1">
        <v>56</v>
      </c>
      <c r="B2376" s="319" t="s">
        <v>2126</v>
      </c>
      <c r="C2376" s="42"/>
      <c r="D2376" s="146" t="s">
        <v>2128</v>
      </c>
      <c r="E2376" s="147" t="s">
        <v>316</v>
      </c>
      <c r="F2376" s="148" t="s">
        <v>2157</v>
      </c>
      <c r="G2376" s="148" t="s">
        <v>1688</v>
      </c>
      <c r="H2376" s="149"/>
      <c r="I2376" s="150"/>
      <c r="J2376" s="151"/>
      <c r="K2376" s="213">
        <v>24</v>
      </c>
      <c r="L2376" s="214">
        <v>365</v>
      </c>
      <c r="M2376" s="154" t="s">
        <v>2136</v>
      </c>
      <c r="N2376" s="119" t="s">
        <v>86</v>
      </c>
      <c r="O2376" s="120">
        <v>1</v>
      </c>
      <c r="P2376" s="155" t="s">
        <v>87</v>
      </c>
      <c r="Q2376" s="155">
        <v>0</v>
      </c>
      <c r="R2376" s="155" t="s">
        <v>88</v>
      </c>
      <c r="S2376" s="156">
        <v>0</v>
      </c>
      <c r="T2376" s="156">
        <v>0</v>
      </c>
      <c r="U2376" s="156">
        <v>0</v>
      </c>
      <c r="V2376" s="157" t="s">
        <v>1362</v>
      </c>
      <c r="W2376" s="158">
        <v>2.7</v>
      </c>
      <c r="X2376" s="159">
        <v>2</v>
      </c>
      <c r="Y2376" s="160">
        <v>2</v>
      </c>
      <c r="Z2376" s="161">
        <f t="shared" si="564"/>
        <v>3.9420000000000002</v>
      </c>
      <c r="AA2376" s="155">
        <v>0</v>
      </c>
      <c r="AB2376" s="162" t="s">
        <v>80</v>
      </c>
      <c r="AC2376" s="163" t="s">
        <v>56</v>
      </c>
      <c r="AD2376" s="164" t="s">
        <v>56</v>
      </c>
      <c r="AE2376" s="163" t="s">
        <v>56</v>
      </c>
      <c r="AF2376" s="164">
        <f t="shared" si="565"/>
        <v>59.13</v>
      </c>
      <c r="AG2376" s="165">
        <f t="shared" si="566"/>
        <v>14191.2</v>
      </c>
      <c r="AH2376" s="166" t="s">
        <v>81</v>
      </c>
      <c r="AI2376" s="167"/>
      <c r="AJ2376" s="168"/>
      <c r="AK2376" s="169"/>
      <c r="AL2376" s="170"/>
      <c r="AM2376" s="171"/>
      <c r="AN2376" s="172"/>
      <c r="AO2376" s="173">
        <f t="shared" si="567"/>
        <v>0</v>
      </c>
      <c r="AP2376" s="174" t="s">
        <v>82</v>
      </c>
      <c r="AQ2376" s="175" t="str" cm="1">
        <f t="array" ref="AQ2376">_xlfn.IFS(OR($G2376="公衆街路灯A",$G2376="定額電灯"),$G2376&amp;AP2376,COUNTIF(G2376,"*従量電灯*"),G2376,1,"-")</f>
        <v>従量電灯</v>
      </c>
      <c r="AR2376" s="176" t="str" cm="1">
        <f t="array" ref="AR2376">_xlfn.IFS($AN2376=0,"-",OR($AH2376="対象外",$AH2376="-"),"-",OR($G2376="公衆街路灯A",$G2376="定額電灯"),_xlfn.XLOOKUP($AQ2376,削除禁止_電灯料金!$B:$B,削除禁止_電灯料金!$E:$E,0),1,"-")</f>
        <v>-</v>
      </c>
      <c r="AS2376" s="177" t="str" cm="1">
        <f t="array" ref="AS2376">_xlfn.IFS($AR2376="-","-",OR($G2376="公衆街路灯A",$G2376="定額電灯"),_xlfn.XLOOKUP(AQ2376,削除禁止_電灯料金!$B:$B,削除禁止_電灯料金!$D:$D,0),1,"-")</f>
        <v>-</v>
      </c>
      <c r="AT2376" s="176">
        <f>IFERROR(IF(OR($G2376="公衆街路灯A",$G2376="定額電灯"),"-",ROUND((_xlfn.XLOOKUP($AQ2376,削除禁止_電灯料金!$B:$B,削除禁止_電灯料金!$E:$E)*AM2376/1000*$K2376*$L2376/12),2)),"-")</f>
        <v>0</v>
      </c>
      <c r="AU2376" s="177">
        <f>IFERROR(IF(OR($G2376="公衆街路灯A",$G2376="定額電灯"),"-",ROUND((AM2376/1000*$K2376*$L2376/12)*_xlfn.XLOOKUP($A2376,削除禁止_電灯料金!K:K,削除禁止_電灯料金!M:M,"-"),2)),"-")</f>
        <v>0</v>
      </c>
      <c r="AV2376" s="178">
        <f>IFERROR(IF(OR($G2376="公衆街路灯A",$G2376="定額電灯"),ROUND((((AR2376+AS2376)*AN2376))*12*_xlfn.XLOOKUP($A2376,削除禁止_電灯料金!K:K,削除禁止_電灯料金!N:N),0),ROUND((AT2376+AU2376)*AN2376*12*_xlfn.XLOOKUP($A2376,削除禁止_電灯料金!K:K,削除禁止_電灯料金!N:N),0)),0)</f>
        <v>0</v>
      </c>
      <c r="AW2376" s="145"/>
    </row>
    <row r="2377" spans="1:49" ht="30" customHeight="1">
      <c r="A2377" s="1">
        <v>56</v>
      </c>
      <c r="B2377" s="319" t="s">
        <v>2126</v>
      </c>
      <c r="C2377" s="42"/>
      <c r="D2377" s="146" t="s">
        <v>2128</v>
      </c>
      <c r="E2377" s="147" t="s">
        <v>316</v>
      </c>
      <c r="F2377" s="148" t="s">
        <v>2160</v>
      </c>
      <c r="G2377" s="148" t="s">
        <v>1688</v>
      </c>
      <c r="H2377" s="149"/>
      <c r="I2377" s="150"/>
      <c r="J2377" s="151"/>
      <c r="K2377" s="213">
        <v>13</v>
      </c>
      <c r="L2377" s="214">
        <v>365</v>
      </c>
      <c r="M2377" s="154" t="s">
        <v>2144</v>
      </c>
      <c r="N2377" s="119" t="s">
        <v>354</v>
      </c>
      <c r="O2377" s="120">
        <v>1</v>
      </c>
      <c r="P2377" s="155" t="s">
        <v>135</v>
      </c>
      <c r="Q2377" s="155">
        <v>0</v>
      </c>
      <c r="R2377" s="155">
        <v>0</v>
      </c>
      <c r="S2377" s="156" t="s">
        <v>1840</v>
      </c>
      <c r="T2377" s="156">
        <v>0</v>
      </c>
      <c r="U2377" s="156" t="s">
        <v>2145</v>
      </c>
      <c r="V2377" s="157">
        <v>0</v>
      </c>
      <c r="W2377" s="158">
        <v>28</v>
      </c>
      <c r="X2377" s="159">
        <v>5</v>
      </c>
      <c r="Y2377" s="160">
        <v>5</v>
      </c>
      <c r="Z2377" s="161">
        <f t="shared" si="564"/>
        <v>55.358333333333334</v>
      </c>
      <c r="AA2377" s="155">
        <v>0</v>
      </c>
      <c r="AB2377" s="162" t="s">
        <v>80</v>
      </c>
      <c r="AC2377" s="163" t="s">
        <v>56</v>
      </c>
      <c r="AD2377" s="164" t="s">
        <v>56</v>
      </c>
      <c r="AE2377" s="163" t="s">
        <v>56</v>
      </c>
      <c r="AF2377" s="164">
        <f t="shared" si="565"/>
        <v>332.15</v>
      </c>
      <c r="AG2377" s="165">
        <f t="shared" si="566"/>
        <v>199290</v>
      </c>
      <c r="AH2377" s="166" t="s">
        <v>81</v>
      </c>
      <c r="AI2377" s="167"/>
      <c r="AJ2377" s="168"/>
      <c r="AK2377" s="169"/>
      <c r="AL2377" s="170"/>
      <c r="AM2377" s="171"/>
      <c r="AN2377" s="172"/>
      <c r="AO2377" s="173">
        <f t="shared" si="567"/>
        <v>0</v>
      </c>
      <c r="AP2377" s="174" t="s">
        <v>82</v>
      </c>
      <c r="AQ2377" s="175" t="str" cm="1">
        <f t="array" ref="AQ2377">_xlfn.IFS(OR($G2377="公衆街路灯A",$G2377="定額電灯"),$G2377&amp;AP2377,COUNTIF(G2377,"*従量電灯*"),G2377,1,"-")</f>
        <v>従量電灯</v>
      </c>
      <c r="AR2377" s="176" t="str" cm="1">
        <f t="array" ref="AR2377">_xlfn.IFS($AN2377=0,"-",OR($AH2377="対象外",$AH2377="-"),"-",OR($G2377="公衆街路灯A",$G2377="定額電灯"),_xlfn.XLOOKUP($AQ2377,削除禁止_電灯料金!$B:$B,削除禁止_電灯料金!$E:$E,0),1,"-")</f>
        <v>-</v>
      </c>
      <c r="AS2377" s="177" t="str" cm="1">
        <f t="array" ref="AS2377">_xlfn.IFS($AR2377="-","-",OR($G2377="公衆街路灯A",$G2377="定額電灯"),_xlfn.XLOOKUP(AQ2377,削除禁止_電灯料金!$B:$B,削除禁止_電灯料金!$D:$D,0),1,"-")</f>
        <v>-</v>
      </c>
      <c r="AT2377" s="176">
        <f>IFERROR(IF(OR($G2377="公衆街路灯A",$G2377="定額電灯"),"-",ROUND((_xlfn.XLOOKUP($AQ2377,削除禁止_電灯料金!$B:$B,削除禁止_電灯料金!$E:$E)*AM2377/1000*$K2377*$L2377/12),2)),"-")</f>
        <v>0</v>
      </c>
      <c r="AU2377" s="177">
        <f>IFERROR(IF(OR($G2377="公衆街路灯A",$G2377="定額電灯"),"-",ROUND((AM2377/1000*$K2377*$L2377/12)*_xlfn.XLOOKUP($A2377,削除禁止_電灯料金!K:K,削除禁止_電灯料金!M:M,"-"),2)),"-")</f>
        <v>0</v>
      </c>
      <c r="AV2377" s="178">
        <f>IFERROR(IF(OR($G2377="公衆街路灯A",$G2377="定額電灯"),ROUND((((AR2377+AS2377)*AN2377))*12*_xlfn.XLOOKUP($A2377,削除禁止_電灯料金!K:K,削除禁止_電灯料金!N:N),0),ROUND((AT2377+AU2377)*AN2377*12*_xlfn.XLOOKUP($A2377,削除禁止_電灯料金!K:K,削除禁止_電灯料金!N:N),0)),0)</f>
        <v>0</v>
      </c>
      <c r="AW2377" s="145"/>
    </row>
    <row r="2378" spans="1:49" ht="30" customHeight="1">
      <c r="A2378" s="1">
        <v>56</v>
      </c>
      <c r="B2378" s="319" t="s">
        <v>2126</v>
      </c>
      <c r="C2378" s="42"/>
      <c r="D2378" s="146" t="s">
        <v>2128</v>
      </c>
      <c r="E2378" s="147" t="s">
        <v>316</v>
      </c>
      <c r="F2378" s="148" t="s">
        <v>2146</v>
      </c>
      <c r="G2378" s="148" t="s">
        <v>1688</v>
      </c>
      <c r="H2378" s="149" t="s">
        <v>2137</v>
      </c>
      <c r="I2378" s="150"/>
      <c r="J2378" s="151"/>
      <c r="K2378" s="213">
        <v>13</v>
      </c>
      <c r="L2378" s="214">
        <v>365</v>
      </c>
      <c r="M2378" s="154" t="s">
        <v>2147</v>
      </c>
      <c r="N2378" s="119" t="s">
        <v>120</v>
      </c>
      <c r="O2378" s="120">
        <v>1</v>
      </c>
      <c r="P2378" s="155" t="s">
        <v>450</v>
      </c>
      <c r="Q2378" s="155">
        <v>0</v>
      </c>
      <c r="R2378" s="155">
        <v>0</v>
      </c>
      <c r="S2378" s="156" t="s">
        <v>332</v>
      </c>
      <c r="T2378" s="156">
        <v>0</v>
      </c>
      <c r="U2378" s="156" t="s">
        <v>1478</v>
      </c>
      <c r="V2378" s="157">
        <v>0</v>
      </c>
      <c r="W2378" s="158">
        <v>36</v>
      </c>
      <c r="X2378" s="159">
        <v>1</v>
      </c>
      <c r="Y2378" s="160">
        <v>1</v>
      </c>
      <c r="Z2378" s="161">
        <f t="shared" si="564"/>
        <v>14.234999999999999</v>
      </c>
      <c r="AA2378" s="155">
        <v>0</v>
      </c>
      <c r="AB2378" s="162" t="s">
        <v>80</v>
      </c>
      <c r="AC2378" s="163" t="s">
        <v>56</v>
      </c>
      <c r="AD2378" s="164" t="s">
        <v>56</v>
      </c>
      <c r="AE2378" s="163" t="s">
        <v>56</v>
      </c>
      <c r="AF2378" s="164">
        <f t="shared" si="565"/>
        <v>427.04999999999995</v>
      </c>
      <c r="AG2378" s="165">
        <f t="shared" si="566"/>
        <v>51245.999999999993</v>
      </c>
      <c r="AH2378" s="166" t="s">
        <v>81</v>
      </c>
      <c r="AI2378" s="167"/>
      <c r="AJ2378" s="168"/>
      <c r="AK2378" s="169"/>
      <c r="AL2378" s="170"/>
      <c r="AM2378" s="171"/>
      <c r="AN2378" s="172"/>
      <c r="AO2378" s="173">
        <f t="shared" si="567"/>
        <v>0</v>
      </c>
      <c r="AP2378" s="174" t="s">
        <v>82</v>
      </c>
      <c r="AQ2378" s="175" t="str" cm="1">
        <f t="array" ref="AQ2378">_xlfn.IFS(OR($G2378="公衆街路灯A",$G2378="定額電灯"),$G2378&amp;AP2378,COUNTIF(G2378,"*従量電灯*"),G2378,1,"-")</f>
        <v>従量電灯</v>
      </c>
      <c r="AR2378" s="176" t="str" cm="1">
        <f t="array" ref="AR2378">_xlfn.IFS($AN2378=0,"-",OR($AH2378="対象外",$AH2378="-"),"-",OR($G2378="公衆街路灯A",$G2378="定額電灯"),_xlfn.XLOOKUP($AQ2378,削除禁止_電灯料金!$B:$B,削除禁止_電灯料金!$E:$E,0),1,"-")</f>
        <v>-</v>
      </c>
      <c r="AS2378" s="177" t="str" cm="1">
        <f t="array" ref="AS2378">_xlfn.IFS($AR2378="-","-",OR($G2378="公衆街路灯A",$G2378="定額電灯"),_xlfn.XLOOKUP(AQ2378,削除禁止_電灯料金!$B:$B,削除禁止_電灯料金!$D:$D,0),1,"-")</f>
        <v>-</v>
      </c>
      <c r="AT2378" s="176">
        <f>IFERROR(IF(OR($G2378="公衆街路灯A",$G2378="定額電灯"),"-",ROUND((_xlfn.XLOOKUP($AQ2378,削除禁止_電灯料金!$B:$B,削除禁止_電灯料金!$E:$E)*AM2378/1000*$K2378*$L2378/12),2)),"-")</f>
        <v>0</v>
      </c>
      <c r="AU2378" s="177">
        <f>IFERROR(IF(OR($G2378="公衆街路灯A",$G2378="定額電灯"),"-",ROUND((AM2378/1000*$K2378*$L2378/12)*_xlfn.XLOOKUP($A2378,削除禁止_電灯料金!K:K,削除禁止_電灯料金!M:M,"-"),2)),"-")</f>
        <v>0</v>
      </c>
      <c r="AV2378" s="178">
        <f>IFERROR(IF(OR($G2378="公衆街路灯A",$G2378="定額電灯"),ROUND((((AR2378+AS2378)*AN2378))*12*_xlfn.XLOOKUP($A2378,削除禁止_電灯料金!K:K,削除禁止_電灯料金!N:N),0),ROUND((AT2378+AU2378)*AN2378*12*_xlfn.XLOOKUP($A2378,削除禁止_電灯料金!K:K,削除禁止_電灯料金!N:N),0)),0)</f>
        <v>0</v>
      </c>
      <c r="AW2378" s="145"/>
    </row>
    <row r="2379" spans="1:49" ht="30" customHeight="1">
      <c r="A2379" s="1">
        <v>56</v>
      </c>
      <c r="B2379" s="319" t="s">
        <v>2126</v>
      </c>
      <c r="C2379" s="42"/>
      <c r="D2379" s="146" t="s">
        <v>2128</v>
      </c>
      <c r="E2379" s="147" t="s">
        <v>316</v>
      </c>
      <c r="F2379" s="148" t="s">
        <v>2148</v>
      </c>
      <c r="G2379" s="148" t="s">
        <v>1688</v>
      </c>
      <c r="H2379" s="149" t="s">
        <v>2137</v>
      </c>
      <c r="I2379" s="150"/>
      <c r="J2379" s="151"/>
      <c r="K2379" s="213">
        <v>13</v>
      </c>
      <c r="L2379" s="214">
        <v>365</v>
      </c>
      <c r="M2379" s="154" t="s">
        <v>2147</v>
      </c>
      <c r="N2379" s="119" t="s">
        <v>120</v>
      </c>
      <c r="O2379" s="120">
        <v>1</v>
      </c>
      <c r="P2379" s="155" t="s">
        <v>450</v>
      </c>
      <c r="Q2379" s="155">
        <v>0</v>
      </c>
      <c r="R2379" s="155">
        <v>0</v>
      </c>
      <c r="S2379" s="156" t="s">
        <v>332</v>
      </c>
      <c r="T2379" s="156">
        <v>0</v>
      </c>
      <c r="U2379" s="156" t="s">
        <v>1478</v>
      </c>
      <c r="V2379" s="157">
        <v>0</v>
      </c>
      <c r="W2379" s="158">
        <v>36</v>
      </c>
      <c r="X2379" s="159">
        <v>1</v>
      </c>
      <c r="Y2379" s="160">
        <v>1</v>
      </c>
      <c r="Z2379" s="161">
        <f t="shared" si="564"/>
        <v>14.234999999999999</v>
      </c>
      <c r="AA2379" s="155">
        <v>0</v>
      </c>
      <c r="AB2379" s="162" t="s">
        <v>80</v>
      </c>
      <c r="AC2379" s="163" t="s">
        <v>56</v>
      </c>
      <c r="AD2379" s="164" t="s">
        <v>56</v>
      </c>
      <c r="AE2379" s="163" t="s">
        <v>56</v>
      </c>
      <c r="AF2379" s="164">
        <f t="shared" si="565"/>
        <v>427.04999999999995</v>
      </c>
      <c r="AG2379" s="165">
        <f t="shared" si="566"/>
        <v>51245.999999999993</v>
      </c>
      <c r="AH2379" s="166" t="s">
        <v>81</v>
      </c>
      <c r="AI2379" s="167"/>
      <c r="AJ2379" s="168"/>
      <c r="AK2379" s="169"/>
      <c r="AL2379" s="170"/>
      <c r="AM2379" s="171"/>
      <c r="AN2379" s="172"/>
      <c r="AO2379" s="173">
        <f t="shared" si="567"/>
        <v>0</v>
      </c>
      <c r="AP2379" s="174" t="s">
        <v>82</v>
      </c>
      <c r="AQ2379" s="175" t="str" cm="1">
        <f t="array" ref="AQ2379">_xlfn.IFS(OR($G2379="公衆街路灯A",$G2379="定額電灯"),$G2379&amp;AP2379,COUNTIF(G2379,"*従量電灯*"),G2379,1,"-")</f>
        <v>従量電灯</v>
      </c>
      <c r="AR2379" s="176" t="str" cm="1">
        <f t="array" ref="AR2379">_xlfn.IFS($AN2379=0,"-",OR($AH2379="対象外",$AH2379="-"),"-",OR($G2379="公衆街路灯A",$G2379="定額電灯"),_xlfn.XLOOKUP($AQ2379,削除禁止_電灯料金!$B:$B,削除禁止_電灯料金!$E:$E,0),1,"-")</f>
        <v>-</v>
      </c>
      <c r="AS2379" s="177" t="str" cm="1">
        <f t="array" ref="AS2379">_xlfn.IFS($AR2379="-","-",OR($G2379="公衆街路灯A",$G2379="定額電灯"),_xlfn.XLOOKUP(AQ2379,削除禁止_電灯料金!$B:$B,削除禁止_電灯料金!$D:$D,0),1,"-")</f>
        <v>-</v>
      </c>
      <c r="AT2379" s="176">
        <f>IFERROR(IF(OR($G2379="公衆街路灯A",$G2379="定額電灯"),"-",ROUND((_xlfn.XLOOKUP($AQ2379,削除禁止_電灯料金!$B:$B,削除禁止_電灯料金!$E:$E)*AM2379/1000*$K2379*$L2379/12),2)),"-")</f>
        <v>0</v>
      </c>
      <c r="AU2379" s="177">
        <f>IFERROR(IF(OR($G2379="公衆街路灯A",$G2379="定額電灯"),"-",ROUND((AM2379/1000*$K2379*$L2379/12)*_xlfn.XLOOKUP($A2379,削除禁止_電灯料金!K:K,削除禁止_電灯料金!M:M,"-"),2)),"-")</f>
        <v>0</v>
      </c>
      <c r="AV2379" s="178">
        <f>IFERROR(IF(OR($G2379="公衆街路灯A",$G2379="定額電灯"),ROUND((((AR2379+AS2379)*AN2379))*12*_xlfn.XLOOKUP($A2379,削除禁止_電灯料金!K:K,削除禁止_電灯料金!N:N),0),ROUND((AT2379+AU2379)*AN2379*12*_xlfn.XLOOKUP($A2379,削除禁止_電灯料金!K:K,削除禁止_電灯料金!N:N),0)),0)</f>
        <v>0</v>
      </c>
      <c r="AW2379" s="145"/>
    </row>
    <row r="2380" spans="1:49" ht="30" customHeight="1">
      <c r="A2380" s="1">
        <v>56</v>
      </c>
      <c r="B2380" s="319" t="s">
        <v>2126</v>
      </c>
      <c r="C2380" s="42"/>
      <c r="D2380" s="146" t="s">
        <v>2128</v>
      </c>
      <c r="E2380" s="147" t="s">
        <v>316</v>
      </c>
      <c r="F2380" s="148" t="s">
        <v>2149</v>
      </c>
      <c r="G2380" s="148" t="s">
        <v>1688</v>
      </c>
      <c r="H2380" s="149" t="s">
        <v>2137</v>
      </c>
      <c r="I2380" s="150"/>
      <c r="J2380" s="151"/>
      <c r="K2380" s="213">
        <v>13</v>
      </c>
      <c r="L2380" s="214">
        <v>365</v>
      </c>
      <c r="M2380" s="154" t="s">
        <v>2147</v>
      </c>
      <c r="N2380" s="119" t="s">
        <v>120</v>
      </c>
      <c r="O2380" s="120">
        <v>1</v>
      </c>
      <c r="P2380" s="155" t="s">
        <v>450</v>
      </c>
      <c r="Q2380" s="155">
        <v>0</v>
      </c>
      <c r="R2380" s="155">
        <v>0</v>
      </c>
      <c r="S2380" s="156" t="s">
        <v>332</v>
      </c>
      <c r="T2380" s="156">
        <v>0</v>
      </c>
      <c r="U2380" s="156" t="s">
        <v>1478</v>
      </c>
      <c r="V2380" s="157">
        <v>0</v>
      </c>
      <c r="W2380" s="158">
        <v>36</v>
      </c>
      <c r="X2380" s="159">
        <v>1</v>
      </c>
      <c r="Y2380" s="160">
        <v>1</v>
      </c>
      <c r="Z2380" s="161">
        <f t="shared" si="564"/>
        <v>14.234999999999999</v>
      </c>
      <c r="AA2380" s="155">
        <v>0</v>
      </c>
      <c r="AB2380" s="162" t="s">
        <v>80</v>
      </c>
      <c r="AC2380" s="163" t="s">
        <v>56</v>
      </c>
      <c r="AD2380" s="164" t="s">
        <v>56</v>
      </c>
      <c r="AE2380" s="163" t="s">
        <v>56</v>
      </c>
      <c r="AF2380" s="164">
        <f t="shared" si="565"/>
        <v>427.04999999999995</v>
      </c>
      <c r="AG2380" s="165">
        <f t="shared" si="566"/>
        <v>51245.999999999993</v>
      </c>
      <c r="AH2380" s="166" t="s">
        <v>81</v>
      </c>
      <c r="AI2380" s="167"/>
      <c r="AJ2380" s="168"/>
      <c r="AK2380" s="169"/>
      <c r="AL2380" s="170"/>
      <c r="AM2380" s="171"/>
      <c r="AN2380" s="172"/>
      <c r="AO2380" s="173">
        <f t="shared" si="567"/>
        <v>0</v>
      </c>
      <c r="AP2380" s="174" t="s">
        <v>82</v>
      </c>
      <c r="AQ2380" s="175" t="str" cm="1">
        <f t="array" ref="AQ2380">_xlfn.IFS(OR($G2380="公衆街路灯A",$G2380="定額電灯"),$G2380&amp;AP2380,COUNTIF(G2380,"*従量電灯*"),G2380,1,"-")</f>
        <v>従量電灯</v>
      </c>
      <c r="AR2380" s="176" t="str" cm="1">
        <f t="array" ref="AR2380">_xlfn.IFS($AN2380=0,"-",OR($AH2380="対象外",$AH2380="-"),"-",OR($G2380="公衆街路灯A",$G2380="定額電灯"),_xlfn.XLOOKUP($AQ2380,削除禁止_電灯料金!$B:$B,削除禁止_電灯料金!$E:$E,0),1,"-")</f>
        <v>-</v>
      </c>
      <c r="AS2380" s="177" t="str" cm="1">
        <f t="array" ref="AS2380">_xlfn.IFS($AR2380="-","-",OR($G2380="公衆街路灯A",$G2380="定額電灯"),_xlfn.XLOOKUP(AQ2380,削除禁止_電灯料金!$B:$B,削除禁止_電灯料金!$D:$D,0),1,"-")</f>
        <v>-</v>
      </c>
      <c r="AT2380" s="176">
        <f>IFERROR(IF(OR($G2380="公衆街路灯A",$G2380="定額電灯"),"-",ROUND((_xlfn.XLOOKUP($AQ2380,削除禁止_電灯料金!$B:$B,削除禁止_電灯料金!$E:$E)*AM2380/1000*$K2380*$L2380/12),2)),"-")</f>
        <v>0</v>
      </c>
      <c r="AU2380" s="177">
        <f>IFERROR(IF(OR($G2380="公衆街路灯A",$G2380="定額電灯"),"-",ROUND((AM2380/1000*$K2380*$L2380/12)*_xlfn.XLOOKUP($A2380,削除禁止_電灯料金!K:K,削除禁止_電灯料金!M:M,"-"),2)),"-")</f>
        <v>0</v>
      </c>
      <c r="AV2380" s="178">
        <f>IFERROR(IF(OR($G2380="公衆街路灯A",$G2380="定額電灯"),ROUND((((AR2380+AS2380)*AN2380))*12*_xlfn.XLOOKUP($A2380,削除禁止_電灯料金!K:K,削除禁止_電灯料金!N:N),0),ROUND((AT2380+AU2380)*AN2380*12*_xlfn.XLOOKUP($A2380,削除禁止_電灯料金!K:K,削除禁止_電灯料金!N:N),0)),0)</f>
        <v>0</v>
      </c>
      <c r="AW2380" s="145"/>
    </row>
    <row r="2381" spans="1:49" ht="30" customHeight="1">
      <c r="A2381" s="1">
        <v>56</v>
      </c>
      <c r="B2381" s="319" t="s">
        <v>2126</v>
      </c>
      <c r="C2381" s="42"/>
      <c r="D2381" s="146" t="s">
        <v>2128</v>
      </c>
      <c r="E2381" s="147" t="s">
        <v>316</v>
      </c>
      <c r="F2381" s="148" t="s">
        <v>2150</v>
      </c>
      <c r="G2381" s="148" t="s">
        <v>1688</v>
      </c>
      <c r="H2381" s="149" t="s">
        <v>2137</v>
      </c>
      <c r="I2381" s="150"/>
      <c r="J2381" s="151"/>
      <c r="K2381" s="213">
        <v>13</v>
      </c>
      <c r="L2381" s="214">
        <v>365</v>
      </c>
      <c r="M2381" s="154" t="s">
        <v>2147</v>
      </c>
      <c r="N2381" s="119" t="s">
        <v>120</v>
      </c>
      <c r="O2381" s="120">
        <v>1</v>
      </c>
      <c r="P2381" s="155" t="s">
        <v>450</v>
      </c>
      <c r="Q2381" s="155">
        <v>0</v>
      </c>
      <c r="R2381" s="155">
        <v>0</v>
      </c>
      <c r="S2381" s="156" t="s">
        <v>332</v>
      </c>
      <c r="T2381" s="156">
        <v>0</v>
      </c>
      <c r="U2381" s="156" t="s">
        <v>1478</v>
      </c>
      <c r="V2381" s="157">
        <v>0</v>
      </c>
      <c r="W2381" s="158">
        <v>36</v>
      </c>
      <c r="X2381" s="159">
        <v>1</v>
      </c>
      <c r="Y2381" s="160">
        <v>1</v>
      </c>
      <c r="Z2381" s="161">
        <f t="shared" si="564"/>
        <v>14.234999999999999</v>
      </c>
      <c r="AA2381" s="155">
        <v>0</v>
      </c>
      <c r="AB2381" s="162" t="s">
        <v>80</v>
      </c>
      <c r="AC2381" s="163" t="s">
        <v>56</v>
      </c>
      <c r="AD2381" s="164" t="s">
        <v>56</v>
      </c>
      <c r="AE2381" s="163" t="s">
        <v>56</v>
      </c>
      <c r="AF2381" s="164">
        <f t="shared" si="565"/>
        <v>427.04999999999995</v>
      </c>
      <c r="AG2381" s="165">
        <f t="shared" si="566"/>
        <v>51245.999999999993</v>
      </c>
      <c r="AH2381" s="166" t="s">
        <v>81</v>
      </c>
      <c r="AI2381" s="167"/>
      <c r="AJ2381" s="168"/>
      <c r="AK2381" s="169"/>
      <c r="AL2381" s="170"/>
      <c r="AM2381" s="171"/>
      <c r="AN2381" s="172"/>
      <c r="AO2381" s="173">
        <f t="shared" si="567"/>
        <v>0</v>
      </c>
      <c r="AP2381" s="174" t="s">
        <v>82</v>
      </c>
      <c r="AQ2381" s="175" t="str" cm="1">
        <f t="array" ref="AQ2381">_xlfn.IFS(OR($G2381="公衆街路灯A",$G2381="定額電灯"),$G2381&amp;AP2381,COUNTIF(G2381,"*従量電灯*"),G2381,1,"-")</f>
        <v>従量電灯</v>
      </c>
      <c r="AR2381" s="176" t="str" cm="1">
        <f t="array" ref="AR2381">_xlfn.IFS($AN2381=0,"-",OR($AH2381="対象外",$AH2381="-"),"-",OR($G2381="公衆街路灯A",$G2381="定額電灯"),_xlfn.XLOOKUP($AQ2381,削除禁止_電灯料金!$B:$B,削除禁止_電灯料金!$E:$E,0),1,"-")</f>
        <v>-</v>
      </c>
      <c r="AS2381" s="177" t="str" cm="1">
        <f t="array" ref="AS2381">_xlfn.IFS($AR2381="-","-",OR($G2381="公衆街路灯A",$G2381="定額電灯"),_xlfn.XLOOKUP(AQ2381,削除禁止_電灯料金!$B:$B,削除禁止_電灯料金!$D:$D,0),1,"-")</f>
        <v>-</v>
      </c>
      <c r="AT2381" s="176">
        <f>IFERROR(IF(OR($G2381="公衆街路灯A",$G2381="定額電灯"),"-",ROUND((_xlfn.XLOOKUP($AQ2381,削除禁止_電灯料金!$B:$B,削除禁止_電灯料金!$E:$E)*AM2381/1000*$K2381*$L2381/12),2)),"-")</f>
        <v>0</v>
      </c>
      <c r="AU2381" s="177">
        <f>IFERROR(IF(OR($G2381="公衆街路灯A",$G2381="定額電灯"),"-",ROUND((AM2381/1000*$K2381*$L2381/12)*_xlfn.XLOOKUP($A2381,削除禁止_電灯料金!K:K,削除禁止_電灯料金!M:M,"-"),2)),"-")</f>
        <v>0</v>
      </c>
      <c r="AV2381" s="178">
        <f>IFERROR(IF(OR($G2381="公衆街路灯A",$G2381="定額電灯"),ROUND((((AR2381+AS2381)*AN2381))*12*_xlfn.XLOOKUP($A2381,削除禁止_電灯料金!K:K,削除禁止_電灯料金!N:N),0),ROUND((AT2381+AU2381)*AN2381*12*_xlfn.XLOOKUP($A2381,削除禁止_電灯料金!K:K,削除禁止_電灯料金!N:N),0)),0)</f>
        <v>0</v>
      </c>
      <c r="AW2381" s="145"/>
    </row>
    <row r="2382" spans="1:49" ht="30" customHeight="1">
      <c r="A2382" s="1">
        <v>56</v>
      </c>
      <c r="B2382" s="319" t="s">
        <v>2126</v>
      </c>
      <c r="C2382" s="42"/>
      <c r="D2382" s="146" t="s">
        <v>2128</v>
      </c>
      <c r="E2382" s="147" t="s">
        <v>316</v>
      </c>
      <c r="F2382" s="148" t="s">
        <v>2161</v>
      </c>
      <c r="G2382" s="148" t="s">
        <v>1688</v>
      </c>
      <c r="H2382" s="149"/>
      <c r="I2382" s="150"/>
      <c r="J2382" s="151"/>
      <c r="K2382" s="213">
        <v>13</v>
      </c>
      <c r="L2382" s="214">
        <v>365</v>
      </c>
      <c r="M2382" s="154" t="s">
        <v>2144</v>
      </c>
      <c r="N2382" s="119" t="s">
        <v>354</v>
      </c>
      <c r="O2382" s="120">
        <v>1</v>
      </c>
      <c r="P2382" s="155" t="s">
        <v>135</v>
      </c>
      <c r="Q2382" s="155">
        <v>0</v>
      </c>
      <c r="R2382" s="155">
        <v>0</v>
      </c>
      <c r="S2382" s="156" t="s">
        <v>1840</v>
      </c>
      <c r="T2382" s="156">
        <v>0</v>
      </c>
      <c r="U2382" s="156" t="s">
        <v>2145</v>
      </c>
      <c r="V2382" s="157">
        <v>0</v>
      </c>
      <c r="W2382" s="158">
        <v>28</v>
      </c>
      <c r="X2382" s="159">
        <v>5</v>
      </c>
      <c r="Y2382" s="160">
        <v>5</v>
      </c>
      <c r="Z2382" s="161">
        <f t="shared" si="564"/>
        <v>55.358333333333334</v>
      </c>
      <c r="AA2382" s="155">
        <v>0</v>
      </c>
      <c r="AB2382" s="162" t="s">
        <v>80</v>
      </c>
      <c r="AC2382" s="163" t="s">
        <v>56</v>
      </c>
      <c r="AD2382" s="164" t="s">
        <v>56</v>
      </c>
      <c r="AE2382" s="163" t="s">
        <v>56</v>
      </c>
      <c r="AF2382" s="164">
        <f t="shared" si="565"/>
        <v>332.15</v>
      </c>
      <c r="AG2382" s="165">
        <f t="shared" si="566"/>
        <v>199290</v>
      </c>
      <c r="AH2382" s="166" t="s">
        <v>81</v>
      </c>
      <c r="AI2382" s="167"/>
      <c r="AJ2382" s="168"/>
      <c r="AK2382" s="169"/>
      <c r="AL2382" s="170"/>
      <c r="AM2382" s="171"/>
      <c r="AN2382" s="172"/>
      <c r="AO2382" s="173">
        <f t="shared" si="567"/>
        <v>0</v>
      </c>
      <c r="AP2382" s="174" t="s">
        <v>82</v>
      </c>
      <c r="AQ2382" s="175" t="str" cm="1">
        <f t="array" ref="AQ2382">_xlfn.IFS(OR($G2382="公衆街路灯A",$G2382="定額電灯"),$G2382&amp;AP2382,COUNTIF(G2382,"*従量電灯*"),G2382,1,"-")</f>
        <v>従量電灯</v>
      </c>
      <c r="AR2382" s="176" t="str" cm="1">
        <f t="array" ref="AR2382">_xlfn.IFS($AN2382=0,"-",OR($AH2382="対象外",$AH2382="-"),"-",OR($G2382="公衆街路灯A",$G2382="定額電灯"),_xlfn.XLOOKUP($AQ2382,削除禁止_電灯料金!$B:$B,削除禁止_電灯料金!$E:$E,0),1,"-")</f>
        <v>-</v>
      </c>
      <c r="AS2382" s="177" t="str" cm="1">
        <f t="array" ref="AS2382">_xlfn.IFS($AR2382="-","-",OR($G2382="公衆街路灯A",$G2382="定額電灯"),_xlfn.XLOOKUP(AQ2382,削除禁止_電灯料金!$B:$B,削除禁止_電灯料金!$D:$D,0),1,"-")</f>
        <v>-</v>
      </c>
      <c r="AT2382" s="176">
        <f>IFERROR(IF(OR($G2382="公衆街路灯A",$G2382="定額電灯"),"-",ROUND((_xlfn.XLOOKUP($AQ2382,削除禁止_電灯料金!$B:$B,削除禁止_電灯料金!$E:$E)*AM2382/1000*$K2382*$L2382/12),2)),"-")</f>
        <v>0</v>
      </c>
      <c r="AU2382" s="177">
        <f>IFERROR(IF(OR($G2382="公衆街路灯A",$G2382="定額電灯"),"-",ROUND((AM2382/1000*$K2382*$L2382/12)*_xlfn.XLOOKUP($A2382,削除禁止_電灯料金!K:K,削除禁止_電灯料金!M:M,"-"),2)),"-")</f>
        <v>0</v>
      </c>
      <c r="AV2382" s="178">
        <f>IFERROR(IF(OR($G2382="公衆街路灯A",$G2382="定額電灯"),ROUND((((AR2382+AS2382)*AN2382))*12*_xlfn.XLOOKUP($A2382,削除禁止_電灯料金!K:K,削除禁止_電灯料金!N:N),0),ROUND((AT2382+AU2382)*AN2382*12*_xlfn.XLOOKUP($A2382,削除禁止_電灯料金!K:K,削除禁止_電灯料金!N:N),0)),0)</f>
        <v>0</v>
      </c>
      <c r="AW2382" s="145"/>
    </row>
    <row r="2383" spans="1:49" ht="30" customHeight="1">
      <c r="A2383" s="1">
        <v>56</v>
      </c>
      <c r="B2383" s="319" t="s">
        <v>2126</v>
      </c>
      <c r="C2383" s="42"/>
      <c r="D2383" s="146" t="s">
        <v>2128</v>
      </c>
      <c r="E2383" s="147" t="s">
        <v>316</v>
      </c>
      <c r="F2383" s="148" t="s">
        <v>2152</v>
      </c>
      <c r="G2383" s="148" t="s">
        <v>1688</v>
      </c>
      <c r="H2383" s="149" t="s">
        <v>2137</v>
      </c>
      <c r="I2383" s="150"/>
      <c r="J2383" s="151"/>
      <c r="K2383" s="213">
        <v>13</v>
      </c>
      <c r="L2383" s="214">
        <v>365</v>
      </c>
      <c r="M2383" s="154" t="s">
        <v>2147</v>
      </c>
      <c r="N2383" s="119" t="s">
        <v>120</v>
      </c>
      <c r="O2383" s="120">
        <v>1</v>
      </c>
      <c r="P2383" s="155" t="s">
        <v>450</v>
      </c>
      <c r="Q2383" s="155">
        <v>0</v>
      </c>
      <c r="R2383" s="155">
        <v>0</v>
      </c>
      <c r="S2383" s="156" t="s">
        <v>332</v>
      </c>
      <c r="T2383" s="156">
        <v>0</v>
      </c>
      <c r="U2383" s="156" t="s">
        <v>1478</v>
      </c>
      <c r="V2383" s="157">
        <v>0</v>
      </c>
      <c r="W2383" s="158">
        <v>36</v>
      </c>
      <c r="X2383" s="159">
        <v>1</v>
      </c>
      <c r="Y2383" s="160">
        <v>1</v>
      </c>
      <c r="Z2383" s="161">
        <f t="shared" si="564"/>
        <v>14.234999999999999</v>
      </c>
      <c r="AA2383" s="155">
        <v>0</v>
      </c>
      <c r="AB2383" s="162" t="s">
        <v>80</v>
      </c>
      <c r="AC2383" s="163" t="s">
        <v>56</v>
      </c>
      <c r="AD2383" s="164" t="s">
        <v>56</v>
      </c>
      <c r="AE2383" s="163" t="s">
        <v>56</v>
      </c>
      <c r="AF2383" s="164">
        <f t="shared" si="565"/>
        <v>427.04999999999995</v>
      </c>
      <c r="AG2383" s="165">
        <f t="shared" si="566"/>
        <v>51245.999999999993</v>
      </c>
      <c r="AH2383" s="166" t="s">
        <v>81</v>
      </c>
      <c r="AI2383" s="167"/>
      <c r="AJ2383" s="168"/>
      <c r="AK2383" s="169"/>
      <c r="AL2383" s="170"/>
      <c r="AM2383" s="171"/>
      <c r="AN2383" s="172"/>
      <c r="AO2383" s="173">
        <f t="shared" si="567"/>
        <v>0</v>
      </c>
      <c r="AP2383" s="174" t="s">
        <v>82</v>
      </c>
      <c r="AQ2383" s="175" t="str" cm="1">
        <f t="array" ref="AQ2383">_xlfn.IFS(OR($G2383="公衆街路灯A",$G2383="定額電灯"),$G2383&amp;AP2383,COUNTIF(G2383,"*従量電灯*"),G2383,1,"-")</f>
        <v>従量電灯</v>
      </c>
      <c r="AR2383" s="176" t="str" cm="1">
        <f t="array" ref="AR2383">_xlfn.IFS($AN2383=0,"-",OR($AH2383="対象外",$AH2383="-"),"-",OR($G2383="公衆街路灯A",$G2383="定額電灯"),_xlfn.XLOOKUP($AQ2383,削除禁止_電灯料金!$B:$B,削除禁止_電灯料金!$E:$E,0),1,"-")</f>
        <v>-</v>
      </c>
      <c r="AS2383" s="177" t="str" cm="1">
        <f t="array" ref="AS2383">_xlfn.IFS($AR2383="-","-",OR($G2383="公衆街路灯A",$G2383="定額電灯"),_xlfn.XLOOKUP(AQ2383,削除禁止_電灯料金!$B:$B,削除禁止_電灯料金!$D:$D,0),1,"-")</f>
        <v>-</v>
      </c>
      <c r="AT2383" s="176">
        <f>IFERROR(IF(OR($G2383="公衆街路灯A",$G2383="定額電灯"),"-",ROUND((_xlfn.XLOOKUP($AQ2383,削除禁止_電灯料金!$B:$B,削除禁止_電灯料金!$E:$E)*AM2383/1000*$K2383*$L2383/12),2)),"-")</f>
        <v>0</v>
      </c>
      <c r="AU2383" s="177">
        <f>IFERROR(IF(OR($G2383="公衆街路灯A",$G2383="定額電灯"),"-",ROUND((AM2383/1000*$K2383*$L2383/12)*_xlfn.XLOOKUP($A2383,削除禁止_電灯料金!K:K,削除禁止_電灯料金!M:M,"-"),2)),"-")</f>
        <v>0</v>
      </c>
      <c r="AV2383" s="178">
        <f>IFERROR(IF(OR($G2383="公衆街路灯A",$G2383="定額電灯"),ROUND((((AR2383+AS2383)*AN2383))*12*_xlfn.XLOOKUP($A2383,削除禁止_電灯料金!K:K,削除禁止_電灯料金!N:N),0),ROUND((AT2383+AU2383)*AN2383*12*_xlfn.XLOOKUP($A2383,削除禁止_電灯料金!K:K,削除禁止_電灯料金!N:N),0)),0)</f>
        <v>0</v>
      </c>
      <c r="AW2383" s="145"/>
    </row>
    <row r="2384" spans="1:49" ht="30" customHeight="1">
      <c r="A2384" s="1">
        <v>56</v>
      </c>
      <c r="B2384" s="319" t="s">
        <v>2126</v>
      </c>
      <c r="C2384" s="42"/>
      <c r="D2384" s="146" t="s">
        <v>2128</v>
      </c>
      <c r="E2384" s="147" t="s">
        <v>316</v>
      </c>
      <c r="F2384" s="148" t="s">
        <v>2153</v>
      </c>
      <c r="G2384" s="148" t="s">
        <v>1688</v>
      </c>
      <c r="H2384" s="149" t="s">
        <v>2137</v>
      </c>
      <c r="I2384" s="150"/>
      <c r="J2384" s="151"/>
      <c r="K2384" s="213">
        <v>13</v>
      </c>
      <c r="L2384" s="214">
        <v>365</v>
      </c>
      <c r="M2384" s="154" t="s">
        <v>2147</v>
      </c>
      <c r="N2384" s="119" t="s">
        <v>120</v>
      </c>
      <c r="O2384" s="120">
        <v>1</v>
      </c>
      <c r="P2384" s="155" t="s">
        <v>450</v>
      </c>
      <c r="Q2384" s="155">
        <v>0</v>
      </c>
      <c r="R2384" s="155">
        <v>0</v>
      </c>
      <c r="S2384" s="156" t="s">
        <v>332</v>
      </c>
      <c r="T2384" s="156">
        <v>0</v>
      </c>
      <c r="U2384" s="156" t="s">
        <v>1478</v>
      </c>
      <c r="V2384" s="157">
        <v>0</v>
      </c>
      <c r="W2384" s="158">
        <v>36</v>
      </c>
      <c r="X2384" s="159">
        <v>1</v>
      </c>
      <c r="Y2384" s="160">
        <v>1</v>
      </c>
      <c r="Z2384" s="161">
        <f t="shared" si="564"/>
        <v>14.234999999999999</v>
      </c>
      <c r="AA2384" s="155">
        <v>0</v>
      </c>
      <c r="AB2384" s="162" t="s">
        <v>80</v>
      </c>
      <c r="AC2384" s="163" t="s">
        <v>56</v>
      </c>
      <c r="AD2384" s="164" t="s">
        <v>56</v>
      </c>
      <c r="AE2384" s="163" t="s">
        <v>56</v>
      </c>
      <c r="AF2384" s="164">
        <f t="shared" si="565"/>
        <v>427.04999999999995</v>
      </c>
      <c r="AG2384" s="165">
        <f t="shared" si="566"/>
        <v>51245.999999999993</v>
      </c>
      <c r="AH2384" s="166" t="s">
        <v>81</v>
      </c>
      <c r="AI2384" s="167"/>
      <c r="AJ2384" s="168"/>
      <c r="AK2384" s="169"/>
      <c r="AL2384" s="170"/>
      <c r="AM2384" s="171"/>
      <c r="AN2384" s="172"/>
      <c r="AO2384" s="173">
        <f t="shared" si="567"/>
        <v>0</v>
      </c>
      <c r="AP2384" s="174" t="s">
        <v>82</v>
      </c>
      <c r="AQ2384" s="175" t="str" cm="1">
        <f t="array" ref="AQ2384">_xlfn.IFS(OR($G2384="公衆街路灯A",$G2384="定額電灯"),$G2384&amp;AP2384,COUNTIF(G2384,"*従量電灯*"),G2384,1,"-")</f>
        <v>従量電灯</v>
      </c>
      <c r="AR2384" s="176" t="str" cm="1">
        <f t="array" ref="AR2384">_xlfn.IFS($AN2384=0,"-",OR($AH2384="対象外",$AH2384="-"),"-",OR($G2384="公衆街路灯A",$G2384="定額電灯"),_xlfn.XLOOKUP($AQ2384,削除禁止_電灯料金!$B:$B,削除禁止_電灯料金!$E:$E,0),1,"-")</f>
        <v>-</v>
      </c>
      <c r="AS2384" s="177" t="str" cm="1">
        <f t="array" ref="AS2384">_xlfn.IFS($AR2384="-","-",OR($G2384="公衆街路灯A",$G2384="定額電灯"),_xlfn.XLOOKUP(AQ2384,削除禁止_電灯料金!$B:$B,削除禁止_電灯料金!$D:$D,0),1,"-")</f>
        <v>-</v>
      </c>
      <c r="AT2384" s="176">
        <f>IFERROR(IF(OR($G2384="公衆街路灯A",$G2384="定額電灯"),"-",ROUND((_xlfn.XLOOKUP($AQ2384,削除禁止_電灯料金!$B:$B,削除禁止_電灯料金!$E:$E)*AM2384/1000*$K2384*$L2384/12),2)),"-")</f>
        <v>0</v>
      </c>
      <c r="AU2384" s="177">
        <f>IFERROR(IF(OR($G2384="公衆街路灯A",$G2384="定額電灯"),"-",ROUND((AM2384/1000*$K2384*$L2384/12)*_xlfn.XLOOKUP($A2384,削除禁止_電灯料金!K:K,削除禁止_電灯料金!M:M,"-"),2)),"-")</f>
        <v>0</v>
      </c>
      <c r="AV2384" s="178">
        <f>IFERROR(IF(OR($G2384="公衆街路灯A",$G2384="定額電灯"),ROUND((((AR2384+AS2384)*AN2384))*12*_xlfn.XLOOKUP($A2384,削除禁止_電灯料金!K:K,削除禁止_電灯料金!N:N),0),ROUND((AT2384+AU2384)*AN2384*12*_xlfn.XLOOKUP($A2384,削除禁止_電灯料金!K:K,削除禁止_電灯料金!N:N),0)),0)</f>
        <v>0</v>
      </c>
      <c r="AW2384" s="145"/>
    </row>
    <row r="2385" spans="1:49" ht="30" customHeight="1">
      <c r="A2385" s="1">
        <v>56</v>
      </c>
      <c r="B2385" s="319" t="s">
        <v>2126</v>
      </c>
      <c r="C2385" s="42"/>
      <c r="D2385" s="146" t="s">
        <v>2128</v>
      </c>
      <c r="E2385" s="147" t="s">
        <v>316</v>
      </c>
      <c r="F2385" s="148" t="s">
        <v>2154</v>
      </c>
      <c r="G2385" s="148" t="s">
        <v>1688</v>
      </c>
      <c r="H2385" s="149" t="s">
        <v>2137</v>
      </c>
      <c r="I2385" s="150"/>
      <c r="J2385" s="151"/>
      <c r="K2385" s="213">
        <v>13</v>
      </c>
      <c r="L2385" s="214">
        <v>365</v>
      </c>
      <c r="M2385" s="154" t="s">
        <v>2147</v>
      </c>
      <c r="N2385" s="119" t="s">
        <v>120</v>
      </c>
      <c r="O2385" s="120">
        <v>1</v>
      </c>
      <c r="P2385" s="155" t="s">
        <v>450</v>
      </c>
      <c r="Q2385" s="155">
        <v>0</v>
      </c>
      <c r="R2385" s="155">
        <v>0</v>
      </c>
      <c r="S2385" s="156" t="s">
        <v>332</v>
      </c>
      <c r="T2385" s="156">
        <v>0</v>
      </c>
      <c r="U2385" s="156" t="s">
        <v>1478</v>
      </c>
      <c r="V2385" s="157">
        <v>0</v>
      </c>
      <c r="W2385" s="158">
        <v>36</v>
      </c>
      <c r="X2385" s="159">
        <v>1</v>
      </c>
      <c r="Y2385" s="160">
        <v>1</v>
      </c>
      <c r="Z2385" s="161">
        <f t="shared" si="564"/>
        <v>14.234999999999999</v>
      </c>
      <c r="AA2385" s="155">
        <v>0</v>
      </c>
      <c r="AB2385" s="162" t="s">
        <v>80</v>
      </c>
      <c r="AC2385" s="163" t="s">
        <v>56</v>
      </c>
      <c r="AD2385" s="164" t="s">
        <v>56</v>
      </c>
      <c r="AE2385" s="163" t="s">
        <v>56</v>
      </c>
      <c r="AF2385" s="164">
        <f t="shared" si="565"/>
        <v>427.04999999999995</v>
      </c>
      <c r="AG2385" s="165">
        <f t="shared" si="566"/>
        <v>51245.999999999993</v>
      </c>
      <c r="AH2385" s="166" t="s">
        <v>81</v>
      </c>
      <c r="AI2385" s="167"/>
      <c r="AJ2385" s="168"/>
      <c r="AK2385" s="169"/>
      <c r="AL2385" s="170"/>
      <c r="AM2385" s="171"/>
      <c r="AN2385" s="172"/>
      <c r="AO2385" s="173">
        <f t="shared" si="567"/>
        <v>0</v>
      </c>
      <c r="AP2385" s="174" t="s">
        <v>82</v>
      </c>
      <c r="AQ2385" s="175" t="str" cm="1">
        <f t="array" ref="AQ2385">_xlfn.IFS(OR($G2385="公衆街路灯A",$G2385="定額電灯"),$G2385&amp;AP2385,COUNTIF(G2385,"*従量電灯*"),G2385,1,"-")</f>
        <v>従量電灯</v>
      </c>
      <c r="AR2385" s="176" t="str" cm="1">
        <f t="array" ref="AR2385">_xlfn.IFS($AN2385=0,"-",OR($AH2385="対象外",$AH2385="-"),"-",OR($G2385="公衆街路灯A",$G2385="定額電灯"),_xlfn.XLOOKUP($AQ2385,削除禁止_電灯料金!$B:$B,削除禁止_電灯料金!$E:$E,0),1,"-")</f>
        <v>-</v>
      </c>
      <c r="AS2385" s="177" t="str" cm="1">
        <f t="array" ref="AS2385">_xlfn.IFS($AR2385="-","-",OR($G2385="公衆街路灯A",$G2385="定額電灯"),_xlfn.XLOOKUP(AQ2385,削除禁止_電灯料金!$B:$B,削除禁止_電灯料金!$D:$D,0),1,"-")</f>
        <v>-</v>
      </c>
      <c r="AT2385" s="176">
        <f>IFERROR(IF(OR($G2385="公衆街路灯A",$G2385="定額電灯"),"-",ROUND((_xlfn.XLOOKUP($AQ2385,削除禁止_電灯料金!$B:$B,削除禁止_電灯料金!$E:$E)*AM2385/1000*$K2385*$L2385/12),2)),"-")</f>
        <v>0</v>
      </c>
      <c r="AU2385" s="177">
        <f>IFERROR(IF(OR($G2385="公衆街路灯A",$G2385="定額電灯"),"-",ROUND((AM2385/1000*$K2385*$L2385/12)*_xlfn.XLOOKUP($A2385,削除禁止_電灯料金!K:K,削除禁止_電灯料金!M:M,"-"),2)),"-")</f>
        <v>0</v>
      </c>
      <c r="AV2385" s="178">
        <f>IFERROR(IF(OR($G2385="公衆街路灯A",$G2385="定額電灯"),ROUND((((AR2385+AS2385)*AN2385))*12*_xlfn.XLOOKUP($A2385,削除禁止_電灯料金!K:K,削除禁止_電灯料金!N:N),0),ROUND((AT2385+AU2385)*AN2385*12*_xlfn.XLOOKUP($A2385,削除禁止_電灯料金!K:K,削除禁止_電灯料金!N:N),0)),0)</f>
        <v>0</v>
      </c>
      <c r="AW2385" s="145"/>
    </row>
    <row r="2386" spans="1:49" ht="30" customHeight="1">
      <c r="A2386" s="1">
        <v>56</v>
      </c>
      <c r="B2386" s="319" t="s">
        <v>2126</v>
      </c>
      <c r="C2386" s="42"/>
      <c r="D2386" s="146" t="s">
        <v>2128</v>
      </c>
      <c r="E2386" s="147" t="s">
        <v>316</v>
      </c>
      <c r="F2386" s="148" t="s">
        <v>2155</v>
      </c>
      <c r="G2386" s="148" t="s">
        <v>1688</v>
      </c>
      <c r="H2386" s="149" t="s">
        <v>2137</v>
      </c>
      <c r="I2386" s="150"/>
      <c r="J2386" s="151"/>
      <c r="K2386" s="213">
        <v>13</v>
      </c>
      <c r="L2386" s="214">
        <v>365</v>
      </c>
      <c r="M2386" s="154" t="s">
        <v>2147</v>
      </c>
      <c r="N2386" s="119" t="s">
        <v>120</v>
      </c>
      <c r="O2386" s="120">
        <v>1</v>
      </c>
      <c r="P2386" s="155" t="s">
        <v>450</v>
      </c>
      <c r="Q2386" s="155">
        <v>0</v>
      </c>
      <c r="R2386" s="155">
        <v>0</v>
      </c>
      <c r="S2386" s="156" t="s">
        <v>332</v>
      </c>
      <c r="T2386" s="156">
        <v>0</v>
      </c>
      <c r="U2386" s="156" t="s">
        <v>1478</v>
      </c>
      <c r="V2386" s="157">
        <v>0</v>
      </c>
      <c r="W2386" s="158">
        <v>36</v>
      </c>
      <c r="X2386" s="159">
        <v>1</v>
      </c>
      <c r="Y2386" s="160">
        <v>1</v>
      </c>
      <c r="Z2386" s="161">
        <f t="shared" si="564"/>
        <v>14.234999999999999</v>
      </c>
      <c r="AA2386" s="155">
        <v>0</v>
      </c>
      <c r="AB2386" s="162" t="s">
        <v>80</v>
      </c>
      <c r="AC2386" s="163" t="s">
        <v>56</v>
      </c>
      <c r="AD2386" s="164" t="s">
        <v>56</v>
      </c>
      <c r="AE2386" s="163" t="s">
        <v>56</v>
      </c>
      <c r="AF2386" s="164">
        <f t="shared" si="565"/>
        <v>427.04999999999995</v>
      </c>
      <c r="AG2386" s="165">
        <f t="shared" si="566"/>
        <v>51245.999999999993</v>
      </c>
      <c r="AH2386" s="166" t="s">
        <v>81</v>
      </c>
      <c r="AI2386" s="167"/>
      <c r="AJ2386" s="168"/>
      <c r="AK2386" s="169"/>
      <c r="AL2386" s="170"/>
      <c r="AM2386" s="171"/>
      <c r="AN2386" s="172"/>
      <c r="AO2386" s="173">
        <f t="shared" si="567"/>
        <v>0</v>
      </c>
      <c r="AP2386" s="174" t="s">
        <v>82</v>
      </c>
      <c r="AQ2386" s="175" t="str" cm="1">
        <f t="array" ref="AQ2386">_xlfn.IFS(OR($G2386="公衆街路灯A",$G2386="定額電灯"),$G2386&amp;AP2386,COUNTIF(G2386,"*従量電灯*"),G2386,1,"-")</f>
        <v>従量電灯</v>
      </c>
      <c r="AR2386" s="176" t="str" cm="1">
        <f t="array" ref="AR2386">_xlfn.IFS($AN2386=0,"-",OR($AH2386="対象外",$AH2386="-"),"-",OR($G2386="公衆街路灯A",$G2386="定額電灯"),_xlfn.XLOOKUP($AQ2386,削除禁止_電灯料金!$B:$B,削除禁止_電灯料金!$E:$E,0),1,"-")</f>
        <v>-</v>
      </c>
      <c r="AS2386" s="177" t="str" cm="1">
        <f t="array" ref="AS2386">_xlfn.IFS($AR2386="-","-",OR($G2386="公衆街路灯A",$G2386="定額電灯"),_xlfn.XLOOKUP(AQ2386,削除禁止_電灯料金!$B:$B,削除禁止_電灯料金!$D:$D,0),1,"-")</f>
        <v>-</v>
      </c>
      <c r="AT2386" s="176">
        <f>IFERROR(IF(OR($G2386="公衆街路灯A",$G2386="定額電灯"),"-",ROUND((_xlfn.XLOOKUP($AQ2386,削除禁止_電灯料金!$B:$B,削除禁止_電灯料金!$E:$E)*AM2386/1000*$K2386*$L2386/12),2)),"-")</f>
        <v>0</v>
      </c>
      <c r="AU2386" s="177">
        <f>IFERROR(IF(OR($G2386="公衆街路灯A",$G2386="定額電灯"),"-",ROUND((AM2386/1000*$K2386*$L2386/12)*_xlfn.XLOOKUP($A2386,削除禁止_電灯料金!K:K,削除禁止_電灯料金!M:M,"-"),2)),"-")</f>
        <v>0</v>
      </c>
      <c r="AV2386" s="178">
        <f>IFERROR(IF(OR($G2386="公衆街路灯A",$G2386="定額電灯"),ROUND((((AR2386+AS2386)*AN2386))*12*_xlfn.XLOOKUP($A2386,削除禁止_電灯料金!K:K,削除禁止_電灯料金!N:N),0),ROUND((AT2386+AU2386)*AN2386*12*_xlfn.XLOOKUP($A2386,削除禁止_電灯料金!K:K,削除禁止_電灯料金!N:N),0)),0)</f>
        <v>0</v>
      </c>
      <c r="AW2386" s="145"/>
    </row>
    <row r="2387" spans="1:49" ht="30" customHeight="1">
      <c r="A2387" s="1">
        <v>56</v>
      </c>
      <c r="B2387" s="319" t="s">
        <v>2126</v>
      </c>
      <c r="C2387" s="42"/>
      <c r="D2387" s="146" t="s">
        <v>2128</v>
      </c>
      <c r="E2387" s="147" t="s">
        <v>873</v>
      </c>
      <c r="F2387" s="148" t="s">
        <v>2042</v>
      </c>
      <c r="G2387" s="148" t="s">
        <v>1688</v>
      </c>
      <c r="H2387" s="149"/>
      <c r="I2387" s="150"/>
      <c r="J2387" s="151"/>
      <c r="K2387" s="213">
        <v>13</v>
      </c>
      <c r="L2387" s="214">
        <v>365</v>
      </c>
      <c r="M2387" s="154" t="s">
        <v>2162</v>
      </c>
      <c r="N2387" s="119" t="s">
        <v>204</v>
      </c>
      <c r="O2387" s="120">
        <v>1</v>
      </c>
      <c r="P2387" s="155" t="s">
        <v>657</v>
      </c>
      <c r="Q2387" s="155">
        <v>0</v>
      </c>
      <c r="R2387" s="155">
        <v>0</v>
      </c>
      <c r="S2387" s="156" t="s">
        <v>2163</v>
      </c>
      <c r="T2387" s="156">
        <v>0</v>
      </c>
      <c r="U2387" s="156" t="s">
        <v>2164</v>
      </c>
      <c r="V2387" s="157" t="s">
        <v>1362</v>
      </c>
      <c r="W2387" s="158">
        <v>34</v>
      </c>
      <c r="X2387" s="159">
        <v>4</v>
      </c>
      <c r="Y2387" s="160">
        <v>4</v>
      </c>
      <c r="Z2387" s="161">
        <f t="shared" si="564"/>
        <v>53.776666666666664</v>
      </c>
      <c r="AA2387" s="155">
        <v>0</v>
      </c>
      <c r="AB2387" s="162" t="s">
        <v>80</v>
      </c>
      <c r="AC2387" s="163" t="s">
        <v>56</v>
      </c>
      <c r="AD2387" s="164" t="s">
        <v>56</v>
      </c>
      <c r="AE2387" s="163" t="s">
        <v>56</v>
      </c>
      <c r="AF2387" s="164">
        <f t="shared" si="565"/>
        <v>403.32499999999999</v>
      </c>
      <c r="AG2387" s="165">
        <f t="shared" si="566"/>
        <v>193596</v>
      </c>
      <c r="AH2387" s="166" t="s">
        <v>81</v>
      </c>
      <c r="AI2387" s="167"/>
      <c r="AJ2387" s="168"/>
      <c r="AK2387" s="169"/>
      <c r="AL2387" s="170"/>
      <c r="AM2387" s="171"/>
      <c r="AN2387" s="172"/>
      <c r="AO2387" s="173">
        <f t="shared" si="567"/>
        <v>0</v>
      </c>
      <c r="AP2387" s="174" t="s">
        <v>82</v>
      </c>
      <c r="AQ2387" s="175" t="str" cm="1">
        <f t="array" ref="AQ2387">_xlfn.IFS(OR($G2387="公衆街路灯A",$G2387="定額電灯"),$G2387&amp;AP2387,COUNTIF(G2387,"*従量電灯*"),G2387,1,"-")</f>
        <v>従量電灯</v>
      </c>
      <c r="AR2387" s="176" t="str" cm="1">
        <f t="array" ref="AR2387">_xlfn.IFS($AN2387=0,"-",OR($AH2387="対象外",$AH2387="-"),"-",OR($G2387="公衆街路灯A",$G2387="定額電灯"),_xlfn.XLOOKUP($AQ2387,削除禁止_電灯料金!$B:$B,削除禁止_電灯料金!$E:$E,0),1,"-")</f>
        <v>-</v>
      </c>
      <c r="AS2387" s="177" t="str" cm="1">
        <f t="array" ref="AS2387">_xlfn.IFS($AR2387="-","-",OR($G2387="公衆街路灯A",$G2387="定額電灯"),_xlfn.XLOOKUP(AQ2387,削除禁止_電灯料金!$B:$B,削除禁止_電灯料金!$D:$D,0),1,"-")</f>
        <v>-</v>
      </c>
      <c r="AT2387" s="176">
        <f>IFERROR(IF(OR($G2387="公衆街路灯A",$G2387="定額電灯"),"-",ROUND((_xlfn.XLOOKUP($AQ2387,削除禁止_電灯料金!$B:$B,削除禁止_電灯料金!$E:$E)*AM2387/1000*$K2387*$L2387/12),2)),"-")</f>
        <v>0</v>
      </c>
      <c r="AU2387" s="177">
        <f>IFERROR(IF(OR($G2387="公衆街路灯A",$G2387="定額電灯"),"-",ROUND((AM2387/1000*$K2387*$L2387/12)*_xlfn.XLOOKUP($A2387,削除禁止_電灯料金!K:K,削除禁止_電灯料金!M:M,"-"),2)),"-")</f>
        <v>0</v>
      </c>
      <c r="AV2387" s="178">
        <f>IFERROR(IF(OR($G2387="公衆街路灯A",$G2387="定額電灯"),ROUND((((AR2387+AS2387)*AN2387))*12*_xlfn.XLOOKUP($A2387,削除禁止_電灯料金!K:K,削除禁止_電灯料金!N:N),0),ROUND((AT2387+AU2387)*AN2387*12*_xlfn.XLOOKUP($A2387,削除禁止_電灯料金!K:K,削除禁止_電灯料金!N:N),0)),0)</f>
        <v>0</v>
      </c>
      <c r="AW2387" s="145"/>
    </row>
    <row r="2388" spans="1:49" ht="30" customHeight="1">
      <c r="A2388" s="1">
        <v>56</v>
      </c>
      <c r="B2388" s="319" t="s">
        <v>2126</v>
      </c>
      <c r="C2388" s="42"/>
      <c r="D2388" s="146" t="s">
        <v>2128</v>
      </c>
      <c r="E2388" s="147" t="s">
        <v>873</v>
      </c>
      <c r="F2388" s="148" t="s">
        <v>2043</v>
      </c>
      <c r="G2388" s="148" t="s">
        <v>1688</v>
      </c>
      <c r="H2388" s="149"/>
      <c r="I2388" s="150"/>
      <c r="J2388" s="151"/>
      <c r="K2388" s="213">
        <v>13</v>
      </c>
      <c r="L2388" s="214">
        <v>365</v>
      </c>
      <c r="M2388" s="154" t="s">
        <v>2165</v>
      </c>
      <c r="N2388" s="119" t="s">
        <v>204</v>
      </c>
      <c r="O2388" s="120">
        <v>1</v>
      </c>
      <c r="P2388" s="155" t="s">
        <v>657</v>
      </c>
      <c r="Q2388" s="155">
        <v>0</v>
      </c>
      <c r="R2388" s="155">
        <v>0</v>
      </c>
      <c r="S2388" s="156" t="s">
        <v>2163</v>
      </c>
      <c r="T2388" s="156">
        <v>0</v>
      </c>
      <c r="U2388" s="156" t="s">
        <v>2164</v>
      </c>
      <c r="V2388" s="157">
        <v>0</v>
      </c>
      <c r="W2388" s="158">
        <v>34</v>
      </c>
      <c r="X2388" s="159">
        <v>5</v>
      </c>
      <c r="Y2388" s="160">
        <v>5</v>
      </c>
      <c r="Z2388" s="161">
        <f t="shared" si="564"/>
        <v>67.220833333333331</v>
      </c>
      <c r="AA2388" s="155">
        <v>0</v>
      </c>
      <c r="AB2388" s="162" t="s">
        <v>80</v>
      </c>
      <c r="AC2388" s="163" t="s">
        <v>56</v>
      </c>
      <c r="AD2388" s="164" t="s">
        <v>56</v>
      </c>
      <c r="AE2388" s="163" t="s">
        <v>56</v>
      </c>
      <c r="AF2388" s="164">
        <f t="shared" si="565"/>
        <v>403.32499999999999</v>
      </c>
      <c r="AG2388" s="165">
        <f t="shared" si="566"/>
        <v>241995</v>
      </c>
      <c r="AH2388" s="166" t="s">
        <v>81</v>
      </c>
      <c r="AI2388" s="167"/>
      <c r="AJ2388" s="168"/>
      <c r="AK2388" s="169"/>
      <c r="AL2388" s="170"/>
      <c r="AM2388" s="171"/>
      <c r="AN2388" s="172"/>
      <c r="AO2388" s="173">
        <f t="shared" si="567"/>
        <v>0</v>
      </c>
      <c r="AP2388" s="174" t="s">
        <v>82</v>
      </c>
      <c r="AQ2388" s="175" t="str" cm="1">
        <f t="array" ref="AQ2388">_xlfn.IFS(OR($G2388="公衆街路灯A",$G2388="定額電灯"),$G2388&amp;AP2388,COUNTIF(G2388,"*従量電灯*"),G2388,1,"-")</f>
        <v>従量電灯</v>
      </c>
      <c r="AR2388" s="176" t="str" cm="1">
        <f t="array" ref="AR2388">_xlfn.IFS($AN2388=0,"-",OR($AH2388="対象外",$AH2388="-"),"-",OR($G2388="公衆街路灯A",$G2388="定額電灯"),_xlfn.XLOOKUP($AQ2388,削除禁止_電灯料金!$B:$B,削除禁止_電灯料金!$E:$E,0),1,"-")</f>
        <v>-</v>
      </c>
      <c r="AS2388" s="177" t="str" cm="1">
        <f t="array" ref="AS2388">_xlfn.IFS($AR2388="-","-",OR($G2388="公衆街路灯A",$G2388="定額電灯"),_xlfn.XLOOKUP(AQ2388,削除禁止_電灯料金!$B:$B,削除禁止_電灯料金!$D:$D,0),1,"-")</f>
        <v>-</v>
      </c>
      <c r="AT2388" s="176">
        <f>IFERROR(IF(OR($G2388="公衆街路灯A",$G2388="定額電灯"),"-",ROUND((_xlfn.XLOOKUP($AQ2388,削除禁止_電灯料金!$B:$B,削除禁止_電灯料金!$E:$E)*AM2388/1000*$K2388*$L2388/12),2)),"-")</f>
        <v>0</v>
      </c>
      <c r="AU2388" s="177">
        <f>IFERROR(IF(OR($G2388="公衆街路灯A",$G2388="定額電灯"),"-",ROUND((AM2388/1000*$K2388*$L2388/12)*_xlfn.XLOOKUP($A2388,削除禁止_電灯料金!K:K,削除禁止_電灯料金!M:M,"-"),2)),"-")</f>
        <v>0</v>
      </c>
      <c r="AV2388" s="178">
        <f>IFERROR(IF(OR($G2388="公衆街路灯A",$G2388="定額電灯"),ROUND((((AR2388+AS2388)*AN2388))*12*_xlfn.XLOOKUP($A2388,削除禁止_電灯料金!K:K,削除禁止_電灯料金!N:N),0),ROUND((AT2388+AU2388)*AN2388*12*_xlfn.XLOOKUP($A2388,削除禁止_電灯料金!K:K,削除禁止_電灯料金!N:N),0)),0)</f>
        <v>0</v>
      </c>
      <c r="AW2388" s="145"/>
    </row>
    <row r="2389" spans="1:49" ht="30" customHeight="1">
      <c r="A2389" s="1">
        <v>56</v>
      </c>
      <c r="B2389" s="319" t="s">
        <v>2126</v>
      </c>
      <c r="C2389" s="42"/>
      <c r="D2389" s="146" t="s">
        <v>2128</v>
      </c>
      <c r="E2389" s="147" t="s">
        <v>873</v>
      </c>
      <c r="F2389" s="148" t="s">
        <v>2166</v>
      </c>
      <c r="G2389" s="148" t="s">
        <v>1688</v>
      </c>
      <c r="H2389" s="149"/>
      <c r="I2389" s="150"/>
      <c r="J2389" s="151"/>
      <c r="K2389" s="213">
        <v>13</v>
      </c>
      <c r="L2389" s="214">
        <v>365</v>
      </c>
      <c r="M2389" s="154" t="s">
        <v>2165</v>
      </c>
      <c r="N2389" s="119" t="s">
        <v>204</v>
      </c>
      <c r="O2389" s="120">
        <v>1</v>
      </c>
      <c r="P2389" s="155" t="s">
        <v>657</v>
      </c>
      <c r="Q2389" s="155">
        <v>0</v>
      </c>
      <c r="R2389" s="155">
        <v>0</v>
      </c>
      <c r="S2389" s="156" t="s">
        <v>2163</v>
      </c>
      <c r="T2389" s="156">
        <v>0</v>
      </c>
      <c r="U2389" s="156" t="s">
        <v>2164</v>
      </c>
      <c r="V2389" s="157">
        <v>0</v>
      </c>
      <c r="W2389" s="158">
        <v>34</v>
      </c>
      <c r="X2389" s="159">
        <v>5</v>
      </c>
      <c r="Y2389" s="160">
        <v>5</v>
      </c>
      <c r="Z2389" s="161">
        <f t="shared" si="564"/>
        <v>67.220833333333331</v>
      </c>
      <c r="AA2389" s="155">
        <v>0</v>
      </c>
      <c r="AB2389" s="162" t="s">
        <v>80</v>
      </c>
      <c r="AC2389" s="163" t="s">
        <v>56</v>
      </c>
      <c r="AD2389" s="164" t="s">
        <v>56</v>
      </c>
      <c r="AE2389" s="163" t="s">
        <v>56</v>
      </c>
      <c r="AF2389" s="164">
        <f t="shared" si="565"/>
        <v>403.32499999999999</v>
      </c>
      <c r="AG2389" s="165">
        <f t="shared" si="566"/>
        <v>241995</v>
      </c>
      <c r="AH2389" s="166" t="s">
        <v>81</v>
      </c>
      <c r="AI2389" s="167"/>
      <c r="AJ2389" s="168"/>
      <c r="AK2389" s="169"/>
      <c r="AL2389" s="170"/>
      <c r="AM2389" s="171"/>
      <c r="AN2389" s="172"/>
      <c r="AO2389" s="173">
        <f t="shared" si="567"/>
        <v>0</v>
      </c>
      <c r="AP2389" s="174" t="s">
        <v>82</v>
      </c>
      <c r="AQ2389" s="175" t="str" cm="1">
        <f t="array" ref="AQ2389">_xlfn.IFS(OR($G2389="公衆街路灯A",$G2389="定額電灯"),$G2389&amp;AP2389,COUNTIF(G2389,"*従量電灯*"),G2389,1,"-")</f>
        <v>従量電灯</v>
      </c>
      <c r="AR2389" s="176" t="str" cm="1">
        <f t="array" ref="AR2389">_xlfn.IFS($AN2389=0,"-",OR($AH2389="対象外",$AH2389="-"),"-",OR($G2389="公衆街路灯A",$G2389="定額電灯"),_xlfn.XLOOKUP($AQ2389,削除禁止_電灯料金!$B:$B,削除禁止_電灯料金!$E:$E,0),1,"-")</f>
        <v>-</v>
      </c>
      <c r="AS2389" s="177" t="str" cm="1">
        <f t="array" ref="AS2389">_xlfn.IFS($AR2389="-","-",OR($G2389="公衆街路灯A",$G2389="定額電灯"),_xlfn.XLOOKUP(AQ2389,削除禁止_電灯料金!$B:$B,削除禁止_電灯料金!$D:$D,0),1,"-")</f>
        <v>-</v>
      </c>
      <c r="AT2389" s="176">
        <f>IFERROR(IF(OR($G2389="公衆街路灯A",$G2389="定額電灯"),"-",ROUND((_xlfn.XLOOKUP($AQ2389,削除禁止_電灯料金!$B:$B,削除禁止_電灯料金!$E:$E)*AM2389/1000*$K2389*$L2389/12),2)),"-")</f>
        <v>0</v>
      </c>
      <c r="AU2389" s="177">
        <f>IFERROR(IF(OR($G2389="公衆街路灯A",$G2389="定額電灯"),"-",ROUND((AM2389/1000*$K2389*$L2389/12)*_xlfn.XLOOKUP($A2389,削除禁止_電灯料金!K:K,削除禁止_電灯料金!M:M,"-"),2)),"-")</f>
        <v>0</v>
      </c>
      <c r="AV2389" s="178">
        <f>IFERROR(IF(OR($G2389="公衆街路灯A",$G2389="定額電灯"),ROUND((((AR2389+AS2389)*AN2389))*12*_xlfn.XLOOKUP($A2389,削除禁止_電灯料金!K:K,削除禁止_電灯料金!N:N),0),ROUND((AT2389+AU2389)*AN2389*12*_xlfn.XLOOKUP($A2389,削除禁止_電灯料金!K:K,削除禁止_電灯料金!N:N),0)),0)</f>
        <v>0</v>
      </c>
      <c r="AW2389" s="145"/>
    </row>
    <row r="2390" spans="1:49" ht="30" customHeight="1">
      <c r="A2390" s="1">
        <v>56</v>
      </c>
      <c r="B2390" s="319" t="s">
        <v>2126</v>
      </c>
      <c r="C2390" s="42"/>
      <c r="D2390" s="146" t="s">
        <v>1943</v>
      </c>
      <c r="E2390" s="147" t="s">
        <v>1944</v>
      </c>
      <c r="F2390" s="148" t="s">
        <v>2167</v>
      </c>
      <c r="G2390" s="148" t="s">
        <v>1681</v>
      </c>
      <c r="H2390" s="149"/>
      <c r="I2390" s="150"/>
      <c r="J2390" s="151"/>
      <c r="K2390" s="213">
        <v>13</v>
      </c>
      <c r="L2390" s="214">
        <v>365</v>
      </c>
      <c r="M2390" s="154" t="s">
        <v>2168</v>
      </c>
      <c r="N2390" s="119" t="s">
        <v>615</v>
      </c>
      <c r="O2390" s="120">
        <v>1</v>
      </c>
      <c r="P2390" s="155" t="s">
        <v>135</v>
      </c>
      <c r="Q2390" s="155">
        <v>0</v>
      </c>
      <c r="R2390" s="155">
        <v>0</v>
      </c>
      <c r="S2390" s="156" t="s">
        <v>2169</v>
      </c>
      <c r="T2390" s="156" t="s">
        <v>2170</v>
      </c>
      <c r="U2390" s="156" t="s">
        <v>442</v>
      </c>
      <c r="V2390" s="157">
        <v>0</v>
      </c>
      <c r="W2390" s="158">
        <v>28</v>
      </c>
      <c r="X2390" s="159">
        <v>1</v>
      </c>
      <c r="Y2390" s="160">
        <v>1</v>
      </c>
      <c r="Z2390" s="161">
        <v>11.071666666666665</v>
      </c>
      <c r="AA2390" s="155" t="s">
        <v>1719</v>
      </c>
      <c r="AB2390" s="162" t="s">
        <v>1720</v>
      </c>
      <c r="AC2390" s="163">
        <v>61.83</v>
      </c>
      <c r="AD2390" s="164">
        <v>173.4</v>
      </c>
      <c r="AE2390" s="163" t="s">
        <v>56</v>
      </c>
      <c r="AF2390" s="164" t="s">
        <v>56</v>
      </c>
      <c r="AG2390" s="165">
        <f>(AC2390+AD2390)*120</f>
        <v>28227.600000000002</v>
      </c>
      <c r="AH2390" s="166" t="s">
        <v>81</v>
      </c>
      <c r="AI2390" s="167"/>
      <c r="AJ2390" s="168"/>
      <c r="AK2390" s="169"/>
      <c r="AL2390" s="170"/>
      <c r="AM2390" s="171"/>
      <c r="AN2390" s="172"/>
      <c r="AO2390" s="173">
        <f t="shared" si="567"/>
        <v>0</v>
      </c>
      <c r="AP2390" s="174" t="s">
        <v>1685</v>
      </c>
      <c r="AQ2390" s="175" t="str" cm="1">
        <f t="array" ref="AQ2390">_xlfn.IFS(OR($G2390="公衆街路灯A",$G2390="定額電灯"),$G2390&amp;AP2390,COUNTIF(G2390,"*従量電灯*"),G2390,1,"-")</f>
        <v>公衆街路灯Aﾌﾟﾙﾀﾞｳﾝ選択</v>
      </c>
      <c r="AR2390" s="176" t="str" cm="1">
        <f t="array" ref="AR2390">_xlfn.IFS($AN2390=0,"-",OR($AH2390="対象外",$AH2390="-"),"-",OR($G2390="公衆街路灯A",$G2390="定額電灯"),_xlfn.XLOOKUP($AQ2390,削除禁止_電灯料金!$B:$B,削除禁止_電灯料金!$E:$E,0),1,"-")</f>
        <v>-</v>
      </c>
      <c r="AS2390" s="177" t="str" cm="1">
        <f t="array" ref="AS2390">_xlfn.IFS($AR2390="-","-",OR($G2390="公衆街路灯A",$G2390="定額電灯"),_xlfn.XLOOKUP(AQ2390,削除禁止_電灯料金!$B:$B,削除禁止_電灯料金!$D:$D,0),1,"-")</f>
        <v>-</v>
      </c>
      <c r="AT2390" s="176" t="str">
        <f>IFERROR(IF(OR($G2390="公衆街路灯A",$G2390="定額電灯"),"-",ROUND((_xlfn.XLOOKUP($AQ2390,削除禁止_電灯料金!$B:$B,削除禁止_電灯料金!$E:$E)*AM2390/1000*$K2390*$L2390/12),2)),"-")</f>
        <v>-</v>
      </c>
      <c r="AU2390" s="177" t="str">
        <f>IFERROR(IF(OR($G2390="公衆街路灯A",$G2390="定額電灯"),"-",ROUND((AM2390/1000*$K2390*$L2390/12)*_xlfn.XLOOKUP($A2390,削除禁止_電灯料金!K:K,削除禁止_電灯料金!M:M,"-"),2)),"-")</f>
        <v>-</v>
      </c>
      <c r="AV2390" s="178">
        <f>IFERROR(IF(OR($G2390="公衆街路灯A",$G2390="定額電灯"),ROUND((((AR2390+AS2390)*AN2390))*12*_xlfn.XLOOKUP($A2390,削除禁止_電灯料金!K:K,削除禁止_電灯料金!N:N),0),ROUND((AT2390+AU2390)*AN2390*12*_xlfn.XLOOKUP($A2390,削除禁止_電灯料金!K:K,削除禁止_電灯料金!N:N),0)),0)</f>
        <v>0</v>
      </c>
      <c r="AW2390" s="145"/>
    </row>
    <row r="2391" spans="1:49" ht="30" customHeight="1">
      <c r="A2391" s="1">
        <v>56</v>
      </c>
      <c r="B2391" s="319" t="s">
        <v>2126</v>
      </c>
      <c r="C2391" s="42"/>
      <c r="D2391" s="146" t="s">
        <v>1943</v>
      </c>
      <c r="E2391" s="147" t="s">
        <v>1944</v>
      </c>
      <c r="F2391" s="148" t="s">
        <v>2171</v>
      </c>
      <c r="G2391" s="148" t="s">
        <v>1681</v>
      </c>
      <c r="H2391" s="149"/>
      <c r="I2391" s="150"/>
      <c r="J2391" s="151"/>
      <c r="K2391" s="213">
        <v>13</v>
      </c>
      <c r="L2391" s="214">
        <v>365</v>
      </c>
      <c r="M2391" s="154" t="s">
        <v>2172</v>
      </c>
      <c r="N2391" s="119" t="s">
        <v>215</v>
      </c>
      <c r="O2391" s="120">
        <v>1</v>
      </c>
      <c r="P2391" s="155" t="s">
        <v>2118</v>
      </c>
      <c r="Q2391" s="155">
        <v>0</v>
      </c>
      <c r="R2391" s="155">
        <v>0</v>
      </c>
      <c r="S2391" s="156" t="s">
        <v>2078</v>
      </c>
      <c r="T2391" s="156">
        <v>0</v>
      </c>
      <c r="U2391" s="156" t="s">
        <v>2049</v>
      </c>
      <c r="V2391" s="157">
        <v>0</v>
      </c>
      <c r="W2391" s="158">
        <v>94</v>
      </c>
      <c r="X2391" s="159">
        <v>3</v>
      </c>
      <c r="Y2391" s="160">
        <v>3</v>
      </c>
      <c r="Z2391" s="161">
        <v>111.50749999999999</v>
      </c>
      <c r="AA2391" s="155" t="s">
        <v>2173</v>
      </c>
      <c r="AB2391" s="162" t="s">
        <v>2174</v>
      </c>
      <c r="AC2391" s="163">
        <v>154.58000000000001</v>
      </c>
      <c r="AD2391" s="164">
        <v>383.98</v>
      </c>
      <c r="AE2391" s="163" t="s">
        <v>56</v>
      </c>
      <c r="AF2391" s="164" t="s">
        <v>56</v>
      </c>
      <c r="AG2391" s="165">
        <f>(AC2391+AD2391)*120</f>
        <v>64627.200000000004</v>
      </c>
      <c r="AH2391" s="166" t="s">
        <v>81</v>
      </c>
      <c r="AI2391" s="167"/>
      <c r="AJ2391" s="168"/>
      <c r="AK2391" s="169"/>
      <c r="AL2391" s="170"/>
      <c r="AM2391" s="171"/>
      <c r="AN2391" s="172"/>
      <c r="AO2391" s="173">
        <f t="shared" si="567"/>
        <v>0</v>
      </c>
      <c r="AP2391" s="174" t="s">
        <v>1685</v>
      </c>
      <c r="AQ2391" s="175" t="str" cm="1">
        <f t="array" ref="AQ2391">_xlfn.IFS(OR($G2391="公衆街路灯A",$G2391="定額電灯"),$G2391&amp;AP2391,COUNTIF(G2391,"*従量電灯*"),G2391,1,"-")</f>
        <v>公衆街路灯Aﾌﾟﾙﾀﾞｳﾝ選択</v>
      </c>
      <c r="AR2391" s="176" t="str" cm="1">
        <f t="array" ref="AR2391">_xlfn.IFS($AN2391=0,"-",OR($AH2391="対象外",$AH2391="-"),"-",OR($G2391="公衆街路灯A",$G2391="定額電灯"),_xlfn.XLOOKUP($AQ2391,削除禁止_電灯料金!$B:$B,削除禁止_電灯料金!$E:$E,0),1,"-")</f>
        <v>-</v>
      </c>
      <c r="AS2391" s="177" t="str" cm="1">
        <f t="array" ref="AS2391">_xlfn.IFS($AR2391="-","-",OR($G2391="公衆街路灯A",$G2391="定額電灯"),_xlfn.XLOOKUP(AQ2391,削除禁止_電灯料金!$B:$B,削除禁止_電灯料金!$D:$D,0),1,"-")</f>
        <v>-</v>
      </c>
      <c r="AT2391" s="176" t="str">
        <f>IFERROR(IF(OR($G2391="公衆街路灯A",$G2391="定額電灯"),"-",ROUND((_xlfn.XLOOKUP($AQ2391,削除禁止_電灯料金!$B:$B,削除禁止_電灯料金!$E:$E)*AM2391/1000*$K2391*$L2391/12),2)),"-")</f>
        <v>-</v>
      </c>
      <c r="AU2391" s="177" t="str">
        <f>IFERROR(IF(OR($G2391="公衆街路灯A",$G2391="定額電灯"),"-",ROUND((AM2391/1000*$K2391*$L2391/12)*_xlfn.XLOOKUP($A2391,削除禁止_電灯料金!K:K,削除禁止_電灯料金!M:M,"-"),2)),"-")</f>
        <v>-</v>
      </c>
      <c r="AV2391" s="178">
        <f>IFERROR(IF(OR($G2391="公衆街路灯A",$G2391="定額電灯"),ROUND((((AR2391+AS2391)*AN2391))*12*_xlfn.XLOOKUP($A2391,削除禁止_電灯料金!K:K,削除禁止_電灯料金!N:N),0),ROUND((AT2391+AU2391)*AN2391*12*_xlfn.XLOOKUP($A2391,削除禁止_電灯料金!K:K,削除禁止_電灯料金!N:N),0)),0)</f>
        <v>0</v>
      </c>
      <c r="AW2391" s="145"/>
    </row>
    <row r="2392" spans="1:49" ht="30" customHeight="1">
      <c r="A2392" s="1">
        <v>56</v>
      </c>
      <c r="B2392" s="319" t="s">
        <v>2126</v>
      </c>
      <c r="C2392" s="42"/>
      <c r="D2392" s="146" t="s">
        <v>1943</v>
      </c>
      <c r="E2392" s="147" t="s">
        <v>1944</v>
      </c>
      <c r="F2392" s="148" t="s">
        <v>2175</v>
      </c>
      <c r="G2392" s="148" t="s">
        <v>1681</v>
      </c>
      <c r="H2392" s="149"/>
      <c r="I2392" s="150"/>
      <c r="J2392" s="151"/>
      <c r="K2392" s="213">
        <v>13</v>
      </c>
      <c r="L2392" s="214">
        <v>365</v>
      </c>
      <c r="M2392" s="154" t="s">
        <v>2176</v>
      </c>
      <c r="N2392" s="119" t="s">
        <v>615</v>
      </c>
      <c r="O2392" s="120">
        <v>1</v>
      </c>
      <c r="P2392" s="155" t="s">
        <v>135</v>
      </c>
      <c r="Q2392" s="155">
        <v>0</v>
      </c>
      <c r="R2392" s="155">
        <v>0</v>
      </c>
      <c r="S2392" s="156" t="s">
        <v>2169</v>
      </c>
      <c r="T2392" s="156" t="s">
        <v>2177</v>
      </c>
      <c r="U2392" s="156" t="s">
        <v>442</v>
      </c>
      <c r="V2392" s="157">
        <v>0</v>
      </c>
      <c r="W2392" s="158">
        <v>28</v>
      </c>
      <c r="X2392" s="159">
        <v>1</v>
      </c>
      <c r="Y2392" s="160">
        <v>1</v>
      </c>
      <c r="Z2392" s="161">
        <v>11.071666666666665</v>
      </c>
      <c r="AA2392" s="155" t="s">
        <v>1719</v>
      </c>
      <c r="AB2392" s="162" t="s">
        <v>1720</v>
      </c>
      <c r="AC2392" s="163">
        <v>61.83</v>
      </c>
      <c r="AD2392" s="164">
        <v>173.4</v>
      </c>
      <c r="AE2392" s="163" t="s">
        <v>56</v>
      </c>
      <c r="AF2392" s="164" t="s">
        <v>56</v>
      </c>
      <c r="AG2392" s="165">
        <f>(AC2392+AD2392)*120</f>
        <v>28227.600000000002</v>
      </c>
      <c r="AH2392" s="166" t="s">
        <v>81</v>
      </c>
      <c r="AI2392" s="167"/>
      <c r="AJ2392" s="168"/>
      <c r="AK2392" s="169"/>
      <c r="AL2392" s="170"/>
      <c r="AM2392" s="171"/>
      <c r="AN2392" s="172"/>
      <c r="AO2392" s="173">
        <f t="shared" si="567"/>
        <v>0</v>
      </c>
      <c r="AP2392" s="174" t="s">
        <v>1685</v>
      </c>
      <c r="AQ2392" s="175" t="str" cm="1">
        <f t="array" ref="AQ2392">_xlfn.IFS(OR($G2392="公衆街路灯A",$G2392="定額電灯"),$G2392&amp;AP2392,COUNTIF(G2392,"*従量電灯*"),G2392,1,"-")</f>
        <v>公衆街路灯Aﾌﾟﾙﾀﾞｳﾝ選択</v>
      </c>
      <c r="AR2392" s="176" t="str" cm="1">
        <f t="array" ref="AR2392">_xlfn.IFS($AN2392=0,"-",OR($AH2392="対象外",$AH2392="-"),"-",OR($G2392="公衆街路灯A",$G2392="定額電灯"),_xlfn.XLOOKUP($AQ2392,削除禁止_電灯料金!$B:$B,削除禁止_電灯料金!$E:$E,0),1,"-")</f>
        <v>-</v>
      </c>
      <c r="AS2392" s="177" t="str" cm="1">
        <f t="array" ref="AS2392">_xlfn.IFS($AR2392="-","-",OR($G2392="公衆街路灯A",$G2392="定額電灯"),_xlfn.XLOOKUP(AQ2392,削除禁止_電灯料金!$B:$B,削除禁止_電灯料金!$D:$D,0),1,"-")</f>
        <v>-</v>
      </c>
      <c r="AT2392" s="176" t="str">
        <f>IFERROR(IF(OR($G2392="公衆街路灯A",$G2392="定額電灯"),"-",ROUND((_xlfn.XLOOKUP($AQ2392,削除禁止_電灯料金!$B:$B,削除禁止_電灯料金!$E:$E)*AM2392/1000*$K2392*$L2392/12),2)),"-")</f>
        <v>-</v>
      </c>
      <c r="AU2392" s="177" t="str">
        <f>IFERROR(IF(OR($G2392="公衆街路灯A",$G2392="定額電灯"),"-",ROUND((AM2392/1000*$K2392*$L2392/12)*_xlfn.XLOOKUP($A2392,削除禁止_電灯料金!K:K,削除禁止_電灯料金!M:M,"-"),2)),"-")</f>
        <v>-</v>
      </c>
      <c r="AV2392" s="178">
        <f>IFERROR(IF(OR($G2392="公衆街路灯A",$G2392="定額電灯"),ROUND((((AR2392+AS2392)*AN2392))*12*_xlfn.XLOOKUP($A2392,削除禁止_電灯料金!K:K,削除禁止_電灯料金!N:N),0),ROUND((AT2392+AU2392)*AN2392*12*_xlfn.XLOOKUP($A2392,削除禁止_電灯料金!K:K,削除禁止_電灯料金!N:N),0)),0)</f>
        <v>0</v>
      </c>
      <c r="AW2392" s="145"/>
    </row>
    <row r="2393" spans="1:49" ht="30" customHeight="1">
      <c r="A2393" s="1">
        <v>56</v>
      </c>
      <c r="B2393" s="319" t="s">
        <v>2126</v>
      </c>
      <c r="C2393" s="42"/>
      <c r="D2393" s="146" t="s">
        <v>1943</v>
      </c>
      <c r="E2393" s="147" t="s">
        <v>1944</v>
      </c>
      <c r="F2393" s="148" t="s">
        <v>2178</v>
      </c>
      <c r="G2393" s="148" t="s">
        <v>1681</v>
      </c>
      <c r="H2393" s="149"/>
      <c r="I2393" s="150"/>
      <c r="J2393" s="151"/>
      <c r="K2393" s="213">
        <v>13</v>
      </c>
      <c r="L2393" s="214">
        <v>365</v>
      </c>
      <c r="M2393" s="154" t="s">
        <v>2168</v>
      </c>
      <c r="N2393" s="119" t="s">
        <v>615</v>
      </c>
      <c r="O2393" s="120">
        <v>1</v>
      </c>
      <c r="P2393" s="155" t="s">
        <v>135</v>
      </c>
      <c r="Q2393" s="155">
        <v>0</v>
      </c>
      <c r="R2393" s="155">
        <v>0</v>
      </c>
      <c r="S2393" s="156" t="s">
        <v>2169</v>
      </c>
      <c r="T2393" s="156" t="s">
        <v>2170</v>
      </c>
      <c r="U2393" s="156" t="s">
        <v>442</v>
      </c>
      <c r="V2393" s="157">
        <v>0</v>
      </c>
      <c r="W2393" s="158">
        <v>28</v>
      </c>
      <c r="X2393" s="159">
        <v>1</v>
      </c>
      <c r="Y2393" s="160">
        <v>1</v>
      </c>
      <c r="Z2393" s="161">
        <v>11.071666666666665</v>
      </c>
      <c r="AA2393" s="155" t="s">
        <v>1719</v>
      </c>
      <c r="AB2393" s="162" t="s">
        <v>1720</v>
      </c>
      <c r="AC2393" s="163">
        <v>61.83</v>
      </c>
      <c r="AD2393" s="164">
        <v>173.4</v>
      </c>
      <c r="AE2393" s="163" t="s">
        <v>56</v>
      </c>
      <c r="AF2393" s="164" t="s">
        <v>56</v>
      </c>
      <c r="AG2393" s="165">
        <f>(AC2393+AD2393)*120</f>
        <v>28227.600000000002</v>
      </c>
      <c r="AH2393" s="166" t="s">
        <v>81</v>
      </c>
      <c r="AI2393" s="167"/>
      <c r="AJ2393" s="168"/>
      <c r="AK2393" s="169"/>
      <c r="AL2393" s="170"/>
      <c r="AM2393" s="171"/>
      <c r="AN2393" s="172"/>
      <c r="AO2393" s="173">
        <f t="shared" si="567"/>
        <v>0</v>
      </c>
      <c r="AP2393" s="174" t="s">
        <v>1685</v>
      </c>
      <c r="AQ2393" s="175" t="str" cm="1">
        <f t="array" ref="AQ2393">_xlfn.IFS(OR($G2393="公衆街路灯A",$G2393="定額電灯"),$G2393&amp;AP2393,COUNTIF(G2393,"*従量電灯*"),G2393,1,"-")</f>
        <v>公衆街路灯Aﾌﾟﾙﾀﾞｳﾝ選択</v>
      </c>
      <c r="AR2393" s="176" t="str" cm="1">
        <f t="array" ref="AR2393">_xlfn.IFS($AN2393=0,"-",OR($AH2393="対象外",$AH2393="-"),"-",OR($G2393="公衆街路灯A",$G2393="定額電灯"),_xlfn.XLOOKUP($AQ2393,削除禁止_電灯料金!$B:$B,削除禁止_電灯料金!$E:$E,0),1,"-")</f>
        <v>-</v>
      </c>
      <c r="AS2393" s="177" t="str" cm="1">
        <f t="array" ref="AS2393">_xlfn.IFS($AR2393="-","-",OR($G2393="公衆街路灯A",$G2393="定額電灯"),_xlfn.XLOOKUP(AQ2393,削除禁止_電灯料金!$B:$B,削除禁止_電灯料金!$D:$D,0),1,"-")</f>
        <v>-</v>
      </c>
      <c r="AT2393" s="176" t="str">
        <f>IFERROR(IF(OR($G2393="公衆街路灯A",$G2393="定額電灯"),"-",ROUND((_xlfn.XLOOKUP($AQ2393,削除禁止_電灯料金!$B:$B,削除禁止_電灯料金!$E:$E)*AM2393/1000*$K2393*$L2393/12),2)),"-")</f>
        <v>-</v>
      </c>
      <c r="AU2393" s="177" t="str">
        <f>IFERROR(IF(OR($G2393="公衆街路灯A",$G2393="定額電灯"),"-",ROUND((AM2393/1000*$K2393*$L2393/12)*_xlfn.XLOOKUP($A2393,削除禁止_電灯料金!K:K,削除禁止_電灯料金!M:M,"-"),2)),"-")</f>
        <v>-</v>
      </c>
      <c r="AV2393" s="178">
        <f>IFERROR(IF(OR($G2393="公衆街路灯A",$G2393="定額電灯"),ROUND((((AR2393+AS2393)*AN2393))*12*_xlfn.XLOOKUP($A2393,削除禁止_電灯料金!K:K,削除禁止_電灯料金!N:N),0),ROUND((AT2393+AU2393)*AN2393*12*_xlfn.XLOOKUP($A2393,削除禁止_電灯料金!K:K,削除禁止_電灯料金!N:N),0)),0)</f>
        <v>0</v>
      </c>
      <c r="AW2393" s="145"/>
    </row>
    <row r="2394" spans="1:49" ht="30" customHeight="1">
      <c r="A2394" s="1">
        <v>56</v>
      </c>
      <c r="B2394" s="319" t="s">
        <v>2126</v>
      </c>
      <c r="C2394" s="42"/>
      <c r="D2394" s="146" t="s">
        <v>1943</v>
      </c>
      <c r="E2394" s="147" t="s">
        <v>1944</v>
      </c>
      <c r="F2394" s="148" t="s">
        <v>2179</v>
      </c>
      <c r="G2394" s="148" t="s">
        <v>1681</v>
      </c>
      <c r="H2394" s="149"/>
      <c r="I2394" s="150"/>
      <c r="J2394" s="151"/>
      <c r="K2394" s="213">
        <v>13</v>
      </c>
      <c r="L2394" s="214">
        <v>365</v>
      </c>
      <c r="M2394" s="154" t="s">
        <v>2180</v>
      </c>
      <c r="N2394" s="119" t="s">
        <v>1171</v>
      </c>
      <c r="O2394" s="120">
        <v>1</v>
      </c>
      <c r="P2394" s="155" t="s">
        <v>347</v>
      </c>
      <c r="Q2394" s="155">
        <v>0</v>
      </c>
      <c r="R2394" s="155">
        <v>0</v>
      </c>
      <c r="S2394" s="156">
        <v>0</v>
      </c>
      <c r="T2394" s="156">
        <v>0</v>
      </c>
      <c r="U2394" s="156">
        <v>0</v>
      </c>
      <c r="V2394" s="157">
        <v>0</v>
      </c>
      <c r="W2394" s="158">
        <v>18</v>
      </c>
      <c r="X2394" s="159">
        <v>4</v>
      </c>
      <c r="Y2394" s="160">
        <v>4</v>
      </c>
      <c r="Z2394" s="161">
        <v>28.47</v>
      </c>
      <c r="AA2394" s="155" t="s">
        <v>1793</v>
      </c>
      <c r="AB2394" s="162" t="s">
        <v>1794</v>
      </c>
      <c r="AC2394" s="163">
        <v>30.92</v>
      </c>
      <c r="AD2394" s="164">
        <v>103.19</v>
      </c>
      <c r="AE2394" s="163" t="s">
        <v>56</v>
      </c>
      <c r="AF2394" s="164" t="s">
        <v>56</v>
      </c>
      <c r="AG2394" s="165">
        <f>(AC2394+AD2394)*120</f>
        <v>16093.2</v>
      </c>
      <c r="AH2394" s="166" t="s">
        <v>81</v>
      </c>
      <c r="AI2394" s="167"/>
      <c r="AJ2394" s="168"/>
      <c r="AK2394" s="169"/>
      <c r="AL2394" s="170"/>
      <c r="AM2394" s="171"/>
      <c r="AN2394" s="172"/>
      <c r="AO2394" s="173">
        <f t="shared" si="567"/>
        <v>0</v>
      </c>
      <c r="AP2394" s="174" t="s">
        <v>1685</v>
      </c>
      <c r="AQ2394" s="175" t="str" cm="1">
        <f t="array" ref="AQ2394">_xlfn.IFS(OR($G2394="公衆街路灯A",$G2394="定額電灯"),$G2394&amp;AP2394,COUNTIF(G2394,"*従量電灯*"),G2394,1,"-")</f>
        <v>公衆街路灯Aﾌﾟﾙﾀﾞｳﾝ選択</v>
      </c>
      <c r="AR2394" s="176" t="str" cm="1">
        <f t="array" ref="AR2394">_xlfn.IFS($AN2394=0,"-",OR($AH2394="対象外",$AH2394="-"),"-",OR($G2394="公衆街路灯A",$G2394="定額電灯"),_xlfn.XLOOKUP($AQ2394,削除禁止_電灯料金!$B:$B,削除禁止_電灯料金!$E:$E,0),1,"-")</f>
        <v>-</v>
      </c>
      <c r="AS2394" s="177" t="str" cm="1">
        <f t="array" ref="AS2394">_xlfn.IFS($AR2394="-","-",OR($G2394="公衆街路灯A",$G2394="定額電灯"),_xlfn.XLOOKUP(AQ2394,削除禁止_電灯料金!$B:$B,削除禁止_電灯料金!$D:$D,0),1,"-")</f>
        <v>-</v>
      </c>
      <c r="AT2394" s="176" t="str">
        <f>IFERROR(IF(OR($G2394="公衆街路灯A",$G2394="定額電灯"),"-",ROUND((_xlfn.XLOOKUP($AQ2394,削除禁止_電灯料金!$B:$B,削除禁止_電灯料金!$E:$E)*AM2394/1000*$K2394*$L2394/12),2)),"-")</f>
        <v>-</v>
      </c>
      <c r="AU2394" s="177" t="str">
        <f>IFERROR(IF(OR($G2394="公衆街路灯A",$G2394="定額電灯"),"-",ROUND((AM2394/1000*$K2394*$L2394/12)*_xlfn.XLOOKUP($A2394,削除禁止_電灯料金!K:K,削除禁止_電灯料金!M:M,"-"),2)),"-")</f>
        <v>-</v>
      </c>
      <c r="AV2394" s="178">
        <f>IFERROR(IF(OR($G2394="公衆街路灯A",$G2394="定額電灯"),ROUND((((AR2394+AS2394)*AN2394))*12*_xlfn.XLOOKUP($A2394,削除禁止_電灯料金!K:K,削除禁止_電灯料金!N:N),0),ROUND((AT2394+AU2394)*AN2394*12*_xlfn.XLOOKUP($A2394,削除禁止_電灯料金!K:K,削除禁止_電灯料金!N:N),0)),0)</f>
        <v>0</v>
      </c>
      <c r="AW2394" s="145"/>
    </row>
    <row r="2395" spans="1:49" ht="106.5" customHeight="1">
      <c r="A2395" s="1">
        <v>56</v>
      </c>
      <c r="B2395" s="319" t="s">
        <v>2126</v>
      </c>
      <c r="C2395" s="42"/>
      <c r="D2395" s="146"/>
      <c r="E2395" s="147"/>
      <c r="F2395" s="148"/>
      <c r="G2395" s="148"/>
      <c r="H2395" s="149"/>
      <c r="I2395" s="150"/>
      <c r="J2395" s="151"/>
      <c r="K2395" s="213"/>
      <c r="L2395" s="214"/>
      <c r="M2395" s="154" t="s">
        <v>82</v>
      </c>
      <c r="N2395" s="119">
        <v>0</v>
      </c>
      <c r="O2395" s="120">
        <v>0</v>
      </c>
      <c r="P2395" s="155" t="s">
        <v>56</v>
      </c>
      <c r="Q2395" s="155">
        <v>0</v>
      </c>
      <c r="R2395" s="155">
        <v>0</v>
      </c>
      <c r="S2395" s="156">
        <v>0</v>
      </c>
      <c r="T2395" s="156">
        <v>0</v>
      </c>
      <c r="U2395" s="156">
        <v>0</v>
      </c>
      <c r="V2395" s="157">
        <v>0</v>
      </c>
      <c r="W2395" s="158">
        <v>0</v>
      </c>
      <c r="X2395" s="159"/>
      <c r="Y2395" s="160">
        <v>0</v>
      </c>
      <c r="Z2395" s="161">
        <v>0</v>
      </c>
      <c r="AA2395" s="155">
        <v>0</v>
      </c>
      <c r="AB2395" s="162" t="s">
        <v>56</v>
      </c>
      <c r="AC2395" s="163" t="s">
        <v>56</v>
      </c>
      <c r="AD2395" s="164" t="s">
        <v>56</v>
      </c>
      <c r="AE2395" s="163" t="s">
        <v>56</v>
      </c>
      <c r="AF2395" s="164" t="s">
        <v>56</v>
      </c>
      <c r="AG2395" s="165">
        <v>0</v>
      </c>
      <c r="AH2395" s="166" t="s">
        <v>56</v>
      </c>
      <c r="AI2395" s="167"/>
      <c r="AJ2395" s="168"/>
      <c r="AK2395" s="169"/>
      <c r="AL2395" s="170"/>
      <c r="AM2395" s="171"/>
      <c r="AN2395" s="172"/>
      <c r="AO2395" s="173">
        <f t="shared" si="567"/>
        <v>0</v>
      </c>
      <c r="AP2395" s="174" t="s">
        <v>82</v>
      </c>
      <c r="AQ2395" s="175" t="str" cm="1">
        <f t="array" ref="AQ2395">_xlfn.IFS(OR($G2395="公衆街路灯A",$G2395="定額電灯"),$G2395&amp;AP2395,COUNTIF(G2395,"*従量電灯*"),G2395,1,"-")</f>
        <v>-</v>
      </c>
      <c r="AR2395" s="176" t="str" cm="1">
        <f t="array" ref="AR2395">_xlfn.IFS($AN2395=0,"-",OR($AH2395="対象外",$AH2395="-"),"-",OR($G2395="公衆街路灯A",$G2395="定額電灯"),_xlfn.XLOOKUP($AQ2395,削除禁止_電灯料金!$B:$B,削除禁止_電灯料金!$E:$E,0),1,"-")</f>
        <v>-</v>
      </c>
      <c r="AS2395" s="177" t="str" cm="1">
        <f t="array" ref="AS2395">_xlfn.IFS($AR2395="-","-",OR($G2395="公衆街路灯A",$G2395="定額電灯"),_xlfn.XLOOKUP(AQ2395,削除禁止_電灯料金!$B:$B,削除禁止_電灯料金!$D:$D,0),1,"-")</f>
        <v>-</v>
      </c>
      <c r="AT2395" s="176" t="str">
        <f>IFERROR(IF(OR($G2395="公衆街路灯A",$G2395="定額電灯"),"-",ROUND((_xlfn.XLOOKUP($AQ2395,削除禁止_電灯料金!$B:$B,削除禁止_電灯料金!$E:$E)*AM2395/1000*$K2395*$L2395/12),2)),"-")</f>
        <v>-</v>
      </c>
      <c r="AU2395" s="177">
        <f>IFERROR(IF(OR($G2395="公衆街路灯A",$G2395="定額電灯"),"-",ROUND((AM2395/1000*$K2395*$L2395/12)*_xlfn.XLOOKUP($A2395,削除禁止_電灯料金!K:K,削除禁止_電灯料金!M:M,"-"),2)),"-")</f>
        <v>0</v>
      </c>
      <c r="AV2395" s="178">
        <f>IFERROR(IF(OR($G2395="公衆街路灯A",$G2395="定額電灯"),ROUND((((AR2395+AS2395)*AN2395))*12*_xlfn.XLOOKUP($A2395,削除禁止_電灯料金!K:K,削除禁止_電灯料金!N:N),0),ROUND((AT2395+AU2395)*AN2395*12*_xlfn.XLOOKUP($A2395,削除禁止_電灯料金!K:K,削除禁止_電灯料金!N:N),0)),0)</f>
        <v>0</v>
      </c>
      <c r="AW2395" s="145"/>
    </row>
    <row r="2396" spans="1:49" ht="30" customHeight="1">
      <c r="A2396" s="1">
        <v>56</v>
      </c>
      <c r="B2396" s="319" t="s">
        <v>2126</v>
      </c>
      <c r="C2396" s="42"/>
      <c r="D2396" s="146"/>
      <c r="E2396" s="147" t="s">
        <v>219</v>
      </c>
      <c r="F2396" s="148" t="s">
        <v>219</v>
      </c>
      <c r="G2396" s="148"/>
      <c r="H2396" s="149"/>
      <c r="I2396" s="150"/>
      <c r="J2396" s="151"/>
      <c r="K2396" s="213"/>
      <c r="L2396" s="214"/>
      <c r="M2396" s="179" t="s">
        <v>82</v>
      </c>
      <c r="N2396" s="119">
        <v>0</v>
      </c>
      <c r="O2396" s="120">
        <v>0</v>
      </c>
      <c r="P2396" s="155" t="s">
        <v>56</v>
      </c>
      <c r="Q2396" s="155">
        <v>0</v>
      </c>
      <c r="R2396" s="155">
        <v>0</v>
      </c>
      <c r="S2396" s="156">
        <v>0</v>
      </c>
      <c r="T2396" s="156">
        <v>0</v>
      </c>
      <c r="U2396" s="156">
        <v>0</v>
      </c>
      <c r="V2396" s="157">
        <v>0</v>
      </c>
      <c r="W2396" s="158">
        <v>0</v>
      </c>
      <c r="X2396" s="159"/>
      <c r="Y2396" s="160">
        <v>0</v>
      </c>
      <c r="Z2396" s="161">
        <v>0</v>
      </c>
      <c r="AA2396" s="155">
        <v>0</v>
      </c>
      <c r="AB2396" s="162" t="s">
        <v>56</v>
      </c>
      <c r="AC2396" s="163" t="s">
        <v>56</v>
      </c>
      <c r="AD2396" s="164" t="s">
        <v>56</v>
      </c>
      <c r="AE2396" s="163" t="s">
        <v>56</v>
      </c>
      <c r="AF2396" s="164" t="s">
        <v>56</v>
      </c>
      <c r="AG2396" s="165">
        <v>0</v>
      </c>
      <c r="AH2396" s="166" t="s">
        <v>56</v>
      </c>
      <c r="AI2396" s="167"/>
      <c r="AJ2396" s="168"/>
      <c r="AK2396" s="169"/>
      <c r="AL2396" s="170"/>
      <c r="AM2396" s="171"/>
      <c r="AN2396" s="172"/>
      <c r="AO2396" s="173">
        <f t="shared" si="567"/>
        <v>0</v>
      </c>
      <c r="AP2396" s="174" t="s">
        <v>82</v>
      </c>
      <c r="AQ2396" s="175" t="str" cm="1">
        <f t="array" ref="AQ2396">_xlfn.IFS(OR($G2396="公衆街路灯A",$G2396="定額電灯"),$G2396&amp;AP2396,COUNTIF(G2396,"*従量電灯*"),G2396,1,"-")</f>
        <v>-</v>
      </c>
      <c r="AR2396" s="176" t="str" cm="1">
        <f t="array" ref="AR2396">_xlfn.IFS($AN2396=0,"-",OR($AH2396="対象外",$AH2396="-"),"-",OR($G2396="公衆街路灯A",$G2396="定額電灯"),_xlfn.XLOOKUP($AQ2396,削除禁止_電灯料金!$B:$B,削除禁止_電灯料金!$E:$E,0),1,"-")</f>
        <v>-</v>
      </c>
      <c r="AS2396" s="177" t="str" cm="1">
        <f t="array" ref="AS2396">_xlfn.IFS($AR2396="-","-",OR($G2396="公衆街路灯A",$G2396="定額電灯"),_xlfn.XLOOKUP(AQ2396,削除禁止_電灯料金!$B:$B,削除禁止_電灯料金!$D:$D,0),1,"-")</f>
        <v>-</v>
      </c>
      <c r="AT2396" s="176" t="str">
        <f>IFERROR(IF(OR($G2396="公衆街路灯A",$G2396="定額電灯"),"-",ROUND((_xlfn.XLOOKUP($AQ2396,削除禁止_電灯料金!$B:$B,削除禁止_電灯料金!$E:$E)*AM2396/1000*$K2396*$L2396/12),2)),"-")</f>
        <v>-</v>
      </c>
      <c r="AU2396" s="177">
        <f>IFERROR(IF(OR($G2396="公衆街路灯A",$G2396="定額電灯"),"-",ROUND((AM2396/1000*$K2396*$L2396/12)*_xlfn.XLOOKUP($A2396,削除禁止_電灯料金!K:K,削除禁止_電灯料金!M:M,"-"),2)),"-")</f>
        <v>0</v>
      </c>
      <c r="AV2396" s="178">
        <f>IFERROR(IF(OR($G2396="公衆街路灯A",$G2396="定額電灯"),ROUND((((AR2396+AS2396)*AN2396))*12*_xlfn.XLOOKUP($A2396,削除禁止_電灯料金!K:K,削除禁止_電灯料金!N:N),0),ROUND((AT2396+AU2396)*AN2396*12*_xlfn.XLOOKUP($A2396,削除禁止_電灯料金!K:K,削除禁止_電灯料金!N:N),0)),0)</f>
        <v>0</v>
      </c>
      <c r="AW2396" s="145"/>
    </row>
    <row r="2397" spans="1:49" ht="30" customHeight="1" thickBot="1">
      <c r="A2397" s="1">
        <v>56</v>
      </c>
      <c r="B2397" s="319" t="s">
        <v>2126</v>
      </c>
      <c r="C2397" s="42"/>
      <c r="D2397" s="215"/>
      <c r="E2397" s="216" t="s">
        <v>219</v>
      </c>
      <c r="F2397" s="217" t="s">
        <v>219</v>
      </c>
      <c r="G2397" s="216"/>
      <c r="H2397" s="216"/>
      <c r="I2397" s="218"/>
      <c r="J2397" s="219"/>
      <c r="K2397" s="220"/>
      <c r="L2397" s="221"/>
      <c r="M2397" s="222" t="s">
        <v>82</v>
      </c>
      <c r="N2397" s="223">
        <v>0</v>
      </c>
      <c r="O2397" s="224">
        <v>0</v>
      </c>
      <c r="P2397" s="225" t="s">
        <v>56</v>
      </c>
      <c r="Q2397" s="225">
        <v>0</v>
      </c>
      <c r="R2397" s="225">
        <v>0</v>
      </c>
      <c r="S2397" s="226">
        <v>0</v>
      </c>
      <c r="T2397" s="226">
        <v>0</v>
      </c>
      <c r="U2397" s="226">
        <v>0</v>
      </c>
      <c r="V2397" s="227">
        <v>0</v>
      </c>
      <c r="W2397" s="228">
        <v>0</v>
      </c>
      <c r="X2397" s="229"/>
      <c r="Y2397" s="410">
        <v>0</v>
      </c>
      <c r="Z2397" s="230">
        <v>0</v>
      </c>
      <c r="AA2397" s="225">
        <v>0</v>
      </c>
      <c r="AB2397" s="231" t="s">
        <v>56</v>
      </c>
      <c r="AC2397" s="232" t="s">
        <v>56</v>
      </c>
      <c r="AD2397" s="411" t="s">
        <v>56</v>
      </c>
      <c r="AE2397" s="232" t="s">
        <v>56</v>
      </c>
      <c r="AF2397" s="411" t="s">
        <v>56</v>
      </c>
      <c r="AG2397" s="412">
        <v>0</v>
      </c>
      <c r="AH2397" s="413" t="s">
        <v>56</v>
      </c>
      <c r="AI2397" s="236"/>
      <c r="AJ2397" s="237"/>
      <c r="AK2397" s="238"/>
      <c r="AL2397" s="239"/>
      <c r="AM2397" s="240"/>
      <c r="AN2397" s="241"/>
      <c r="AO2397" s="242">
        <f t="shared" si="567"/>
        <v>0</v>
      </c>
      <c r="AP2397" s="243" t="s">
        <v>82</v>
      </c>
      <c r="AQ2397" s="414" t="str" cm="1">
        <f t="array" ref="AQ2397">_xlfn.IFS(OR($G2397="公衆街路灯A",$G2397="定額電灯"),$G2397&amp;AP2397,COUNTIF(G2397,"*従量電灯*"),G2397,1,"-")</f>
        <v>-</v>
      </c>
      <c r="AR2397" s="415" t="str" cm="1">
        <f t="array" ref="AR2397">_xlfn.IFS($AN2397=0,"-",OR($AH2397="対象外",$AH2397="-"),"-",OR($G2397="公衆街路灯A",$G2397="定額電灯"),_xlfn.XLOOKUP($AQ2397,削除禁止_電灯料金!$B:$B,削除禁止_電灯料金!$E:$E,0),1,"-")</f>
        <v>-</v>
      </c>
      <c r="AS2397" s="416" t="str" cm="1">
        <f t="array" ref="AS2397">_xlfn.IFS($AR2397="-","-",OR($G2397="公衆街路灯A",$G2397="定額電灯"),_xlfn.XLOOKUP(AQ2397,削除禁止_電灯料金!$B:$B,削除禁止_電灯料金!$D:$D,0),1,"-")</f>
        <v>-</v>
      </c>
      <c r="AT2397" s="415" t="str">
        <f>IFERROR(IF(OR($G2397="公衆街路灯A",$G2397="定額電灯"),"-",ROUND((_xlfn.XLOOKUP($AQ2397,削除禁止_電灯料金!$B:$B,削除禁止_電灯料金!$E:$E)*AM2397/1000*$K2397*$L2397/12),2)),"-")</f>
        <v>-</v>
      </c>
      <c r="AU2397" s="416">
        <f>IFERROR(IF(OR($G2397="公衆街路灯A",$G2397="定額電灯"),"-",ROUND((AM2397/1000*$K2397*$L2397/12)*_xlfn.XLOOKUP($A2397,削除禁止_電灯料金!K:K,削除禁止_電灯料金!M:M,"-"),2)),"-")</f>
        <v>0</v>
      </c>
      <c r="AV2397" s="417">
        <f>IFERROR(IF(OR($G2397="公衆街路灯A",$G2397="定額電灯"),ROUND((((AR2397+AS2397)*AN2397))*12*_xlfn.XLOOKUP($A2397,削除禁止_電灯料金!K:K,削除禁止_電灯料金!N:N),0),ROUND((AT2397+AU2397)*AN2397*12*_xlfn.XLOOKUP($A2397,削除禁止_電灯料金!K:K,削除禁止_電灯料金!N:N),0)),0)</f>
        <v>0</v>
      </c>
      <c r="AW2397" s="145"/>
    </row>
    <row r="2398" spans="1:49" ht="30" customHeight="1">
      <c r="A2398" s="1"/>
      <c r="B2398" s="41"/>
      <c r="C2398" s="248"/>
    </row>
    <row r="2399" spans="1:49" ht="30" customHeight="1">
      <c r="A2399" s="1">
        <v>57</v>
      </c>
      <c r="B2399" s="319" t="s">
        <v>2181</v>
      </c>
      <c r="C2399" s="42"/>
      <c r="D2399" s="4" t="s">
        <v>2182</v>
      </c>
      <c r="E2399" s="43"/>
      <c r="F2399" s="44"/>
      <c r="G2399" s="44"/>
      <c r="H2399" s="45"/>
      <c r="I2399" s="43"/>
      <c r="J2399" s="43"/>
      <c r="K2399" s="43"/>
      <c r="L2399" s="43"/>
      <c r="M2399" s="43"/>
      <c r="N2399" s="46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2"/>
      <c r="AD2399" s="42"/>
      <c r="AE2399" s="42"/>
      <c r="AF2399" s="42"/>
      <c r="AG2399" s="42"/>
      <c r="AH2399" s="47"/>
      <c r="AI2399" s="48"/>
      <c r="AJ2399" s="48"/>
      <c r="AK2399" s="47"/>
      <c r="AL2399" s="49"/>
      <c r="AM2399" s="47"/>
      <c r="AN2399" s="47"/>
      <c r="AO2399" s="47"/>
      <c r="AP2399" s="47"/>
      <c r="AQ2399" s="49"/>
      <c r="AR2399" s="47"/>
      <c r="AS2399" s="47"/>
      <c r="AT2399" s="47"/>
      <c r="AU2399" s="47"/>
      <c r="AV2399" s="47"/>
      <c r="AW2399" s="47"/>
    </row>
    <row r="2400" spans="1:49" ht="30" customHeight="1">
      <c r="A2400" s="1">
        <v>57</v>
      </c>
      <c r="B2400" s="319" t="s">
        <v>2181</v>
      </c>
      <c r="C2400" s="42"/>
      <c r="D2400" s="43"/>
      <c r="E2400" s="43"/>
      <c r="F2400" s="44"/>
      <c r="G2400" s="44"/>
      <c r="H2400" s="45"/>
      <c r="I2400" s="43"/>
      <c r="J2400" s="43"/>
      <c r="K2400" s="43"/>
      <c r="L2400" s="43"/>
      <c r="M2400" s="43"/>
      <c r="N2400" s="46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2"/>
      <c r="AD2400" s="42"/>
      <c r="AE2400" s="42"/>
      <c r="AF2400" s="42"/>
      <c r="AG2400" s="42"/>
      <c r="AH2400" s="47"/>
      <c r="AI2400" s="50"/>
      <c r="AJ2400" s="48"/>
      <c r="AK2400" s="47"/>
      <c r="AL2400" s="49"/>
      <c r="AM2400" s="47"/>
      <c r="AN2400" s="47"/>
      <c r="AO2400" s="51"/>
      <c r="AP2400" s="47"/>
      <c r="AQ2400" s="49"/>
      <c r="AR2400" s="51"/>
      <c r="AS2400" s="51"/>
      <c r="AT2400" s="51"/>
      <c r="AU2400" s="51"/>
      <c r="AV2400" s="47"/>
      <c r="AW2400" s="47"/>
    </row>
    <row r="2401" spans="1:49" ht="30" customHeight="1">
      <c r="A2401" s="1">
        <v>57</v>
      </c>
      <c r="B2401" s="319" t="s">
        <v>2181</v>
      </c>
      <c r="C2401" s="42"/>
      <c r="D2401" s="52" t="s">
        <v>47</v>
      </c>
      <c r="E2401" s="52"/>
      <c r="F2401" s="53">
        <v>10</v>
      </c>
      <c r="G2401" s="44"/>
      <c r="H2401" s="45"/>
      <c r="I2401" s="54"/>
      <c r="J2401" s="54"/>
      <c r="K2401" s="55"/>
      <c r="L2401" s="46"/>
      <c r="M2401" s="46"/>
      <c r="N2401" s="56"/>
      <c r="O2401" s="56"/>
      <c r="P2401" s="56"/>
      <c r="Q2401" s="56"/>
      <c r="R2401" s="56"/>
      <c r="S2401" s="56"/>
      <c r="T2401" s="56"/>
      <c r="U2401" s="56"/>
      <c r="V2401" s="56"/>
      <c r="W2401" s="56"/>
      <c r="X2401" s="56"/>
      <c r="Y2401" s="56"/>
      <c r="Z2401" s="56"/>
      <c r="AA2401" s="56"/>
      <c r="AB2401" s="56"/>
      <c r="AC2401" s="56"/>
      <c r="AD2401" s="56"/>
      <c r="AE2401" s="56"/>
      <c r="AF2401" s="56"/>
      <c r="AG2401" s="56"/>
      <c r="AH2401" s="47"/>
      <c r="AI2401" s="50"/>
      <c r="AJ2401" s="48"/>
      <c r="AK2401" s="47"/>
      <c r="AL2401" s="49"/>
      <c r="AM2401" s="47"/>
      <c r="AN2401" s="47"/>
      <c r="AO2401" s="47"/>
      <c r="AP2401" s="47"/>
      <c r="AQ2401" s="49"/>
      <c r="AR2401" s="47"/>
      <c r="AS2401" s="47"/>
      <c r="AT2401" s="47"/>
      <c r="AU2401" s="47"/>
      <c r="AV2401" s="47"/>
      <c r="AW2401" s="47"/>
    </row>
    <row r="2402" spans="1:49" ht="30" customHeight="1" thickBot="1">
      <c r="A2402" s="1">
        <v>57</v>
      </c>
      <c r="B2402" s="319" t="s">
        <v>2181</v>
      </c>
      <c r="C2402" s="42"/>
      <c r="D2402" s="57" t="s">
        <v>48</v>
      </c>
      <c r="E2402" s="57"/>
      <c r="F2402" s="58">
        <v>10</v>
      </c>
      <c r="G2402" s="44"/>
      <c r="H2402" s="45"/>
      <c r="I2402" s="54"/>
      <c r="J2402" s="54"/>
      <c r="K2402" s="55"/>
      <c r="L2402" s="46"/>
      <c r="M2402" s="46"/>
      <c r="N2402" s="56"/>
      <c r="O2402" s="56"/>
      <c r="P2402" s="56"/>
      <c r="Q2402" s="56"/>
      <c r="R2402" s="56"/>
      <c r="S2402" s="56"/>
      <c r="T2402" s="56"/>
      <c r="U2402" s="56"/>
      <c r="V2402" s="56"/>
      <c r="W2402" s="56"/>
      <c r="X2402" s="56"/>
      <c r="Y2402" s="56"/>
      <c r="Z2402" s="56"/>
      <c r="AA2402" s="56"/>
      <c r="AB2402" s="56"/>
      <c r="AC2402" s="56"/>
      <c r="AD2402" s="56"/>
      <c r="AE2402" s="56"/>
      <c r="AF2402" s="56"/>
      <c r="AG2402" s="56"/>
      <c r="AH2402" s="47"/>
      <c r="AI2402" s="50"/>
      <c r="AJ2402" s="48"/>
      <c r="AK2402" s="47"/>
      <c r="AL2402" s="49"/>
      <c r="AM2402" s="47"/>
      <c r="AN2402" s="47"/>
      <c r="AO2402" s="47"/>
      <c r="AP2402" s="47"/>
      <c r="AQ2402" s="49"/>
      <c r="AR2402" s="47"/>
      <c r="AS2402" s="47"/>
      <c r="AT2402" s="47"/>
      <c r="AU2402" s="47"/>
      <c r="AV2402" s="47"/>
      <c r="AW2402" s="47"/>
    </row>
    <row r="2403" spans="1:49" ht="30" customHeight="1" thickBot="1">
      <c r="A2403" s="1">
        <v>57</v>
      </c>
      <c r="B2403" s="319" t="s">
        <v>2181</v>
      </c>
      <c r="C2403" s="42"/>
      <c r="D2403" s="59" t="s">
        <v>49</v>
      </c>
      <c r="E2403" s="59"/>
      <c r="F2403" s="60">
        <v>30</v>
      </c>
      <c r="G2403" s="44"/>
      <c r="H2403" s="45"/>
      <c r="I2403" s="61"/>
      <c r="J2403" s="61"/>
      <c r="K2403" s="42"/>
      <c r="L2403" s="42"/>
      <c r="M2403" s="42"/>
      <c r="N2403" s="56"/>
      <c r="O2403" s="56"/>
      <c r="P2403" s="56"/>
      <c r="Q2403" s="56"/>
      <c r="R2403" s="56"/>
      <c r="S2403" s="56"/>
      <c r="T2403" s="56"/>
      <c r="U2403" s="56"/>
      <c r="V2403" s="56"/>
      <c r="W2403" s="56"/>
      <c r="X2403" s="56"/>
      <c r="Y2403" s="56"/>
      <c r="Z2403" s="56"/>
      <c r="AA2403" s="56"/>
      <c r="AB2403" s="56"/>
      <c r="AC2403" s="62"/>
      <c r="AD2403" s="62"/>
      <c r="AE2403" s="63"/>
      <c r="AF2403" s="42"/>
      <c r="AG2403" s="56"/>
      <c r="AH2403" s="47"/>
      <c r="AI2403" s="64" t="s">
        <v>50</v>
      </c>
      <c r="AJ2403" s="48"/>
      <c r="AK2403" s="47"/>
      <c r="AL2403" s="49"/>
      <c r="AM2403" s="47"/>
      <c r="AN2403" s="47"/>
      <c r="AO2403" s="47"/>
      <c r="AP2403" s="47"/>
      <c r="AQ2403" s="49"/>
      <c r="AR2403" s="47"/>
      <c r="AS2403" s="47"/>
      <c r="AT2403" s="47"/>
      <c r="AU2403" s="47"/>
      <c r="AV2403" s="47"/>
      <c r="AW2403" s="65"/>
    </row>
    <row r="2404" spans="1:49" ht="30" customHeight="1" thickBot="1">
      <c r="A2404" s="1">
        <v>57</v>
      </c>
      <c r="B2404" s="319" t="s">
        <v>2181</v>
      </c>
      <c r="C2404" s="42"/>
      <c r="D2404" s="66" t="s">
        <v>51</v>
      </c>
      <c r="E2404" s="66"/>
      <c r="F2404" s="67">
        <v>0.41499999999999998</v>
      </c>
      <c r="G2404" s="44"/>
      <c r="H2404" s="45"/>
      <c r="I2404" s="68"/>
      <c r="J2404" s="68"/>
      <c r="K2404" s="42"/>
      <c r="L2404" s="42"/>
      <c r="M2404" s="42"/>
      <c r="N2404" s="56"/>
      <c r="O2404" s="56"/>
      <c r="P2404" s="56"/>
      <c r="Q2404" s="56"/>
      <c r="R2404" s="56"/>
      <c r="S2404" s="56"/>
      <c r="T2404" s="56"/>
      <c r="U2404" s="56"/>
      <c r="V2404" s="56"/>
      <c r="W2404" s="56"/>
      <c r="X2404" s="56"/>
      <c r="Y2404" s="56"/>
      <c r="Z2404" s="56"/>
      <c r="AA2404" s="56"/>
      <c r="AB2404" s="56"/>
      <c r="AC2404" s="62" t="s">
        <v>52</v>
      </c>
      <c r="AD2404" s="69"/>
      <c r="AE2404" s="70" t="s">
        <v>53</v>
      </c>
      <c r="AF2404" s="69"/>
      <c r="AG2404" s="56"/>
      <c r="AH2404" s="47"/>
      <c r="AI2404" s="48"/>
      <c r="AJ2404" s="48"/>
      <c r="AK2404" s="47"/>
      <c r="AL2404" s="49"/>
      <c r="AM2404" s="47"/>
      <c r="AN2404" s="47"/>
      <c r="AO2404" s="47"/>
      <c r="AP2404" s="47"/>
      <c r="AQ2404" s="49"/>
      <c r="AR2404" s="47" t="s">
        <v>52</v>
      </c>
      <c r="AS2404" s="47"/>
      <c r="AT2404" s="47" t="s">
        <v>53</v>
      </c>
      <c r="AU2404" s="47"/>
      <c r="AV2404" s="47"/>
      <c r="AW2404" s="65"/>
    </row>
    <row r="2405" spans="1:49" ht="30" customHeight="1" thickBot="1">
      <c r="A2405" s="1">
        <v>57</v>
      </c>
      <c r="B2405" s="319" t="s">
        <v>2181</v>
      </c>
      <c r="C2405" s="42"/>
      <c r="D2405" s="71" t="s">
        <v>54</v>
      </c>
      <c r="E2405" s="45"/>
      <c r="F2405" s="45"/>
      <c r="G2405" s="45"/>
      <c r="H2405" s="45"/>
      <c r="I2405" s="45"/>
      <c r="J2405" s="45"/>
      <c r="K2405" s="72"/>
      <c r="L2405" s="72"/>
      <c r="M2405" s="73" t="s">
        <v>55</v>
      </c>
      <c r="N2405" s="74"/>
      <c r="O2405" s="74"/>
      <c r="P2405" s="74"/>
      <c r="Q2405" s="74"/>
      <c r="R2405" s="74"/>
      <c r="S2405" s="74"/>
      <c r="T2405" s="74"/>
      <c r="U2405" s="74"/>
      <c r="V2405" s="74"/>
      <c r="W2405" s="74"/>
      <c r="X2405" s="74"/>
      <c r="Y2405" s="74"/>
      <c r="Z2405" s="74"/>
      <c r="AA2405" s="74"/>
      <c r="AB2405" s="74"/>
      <c r="AC2405" s="75" t="s">
        <v>1</v>
      </c>
      <c r="AD2405" s="76"/>
      <c r="AE2405" s="76" t="s">
        <v>2</v>
      </c>
      <c r="AF2405" s="76"/>
      <c r="AG2405" s="77" t="s">
        <v>56</v>
      </c>
      <c r="AH2405" s="78" t="s">
        <v>57</v>
      </c>
      <c r="AI2405" s="79"/>
      <c r="AJ2405" s="79"/>
      <c r="AK2405" s="80"/>
      <c r="AL2405" s="15"/>
      <c r="AM2405" s="80"/>
      <c r="AN2405" s="80"/>
      <c r="AO2405" s="80"/>
      <c r="AP2405" s="80"/>
      <c r="AQ2405" s="15"/>
      <c r="AR2405" s="78" t="s">
        <v>1</v>
      </c>
      <c r="AS2405" s="81"/>
      <c r="AT2405" s="78" t="s">
        <v>2</v>
      </c>
      <c r="AU2405" s="81"/>
      <c r="AV2405" s="82" t="s">
        <v>56</v>
      </c>
      <c r="AW2405" s="83"/>
    </row>
    <row r="2406" spans="1:49" ht="42" customHeight="1">
      <c r="A2406" s="1">
        <v>57</v>
      </c>
      <c r="B2406" s="319" t="s">
        <v>2181</v>
      </c>
      <c r="C2406" s="42"/>
      <c r="D2406" s="474" t="s">
        <v>4</v>
      </c>
      <c r="E2406" s="476" t="s">
        <v>5</v>
      </c>
      <c r="F2406" s="476" t="s">
        <v>6</v>
      </c>
      <c r="G2406" s="476" t="s">
        <v>58</v>
      </c>
      <c r="H2406" s="476" t="s">
        <v>7</v>
      </c>
      <c r="I2406" s="20" t="s">
        <v>8</v>
      </c>
      <c r="J2406" s="20"/>
      <c r="K2406" s="84" t="s">
        <v>9</v>
      </c>
      <c r="L2406" s="85" t="s">
        <v>59</v>
      </c>
      <c r="M2406" s="478" t="s">
        <v>60</v>
      </c>
      <c r="N2406" s="480" t="s">
        <v>61</v>
      </c>
      <c r="O2406" s="482" t="s">
        <v>62</v>
      </c>
      <c r="P2406" s="482" t="s">
        <v>10</v>
      </c>
      <c r="Q2406" s="484" t="s">
        <v>63</v>
      </c>
      <c r="R2406" s="482" t="s">
        <v>64</v>
      </c>
      <c r="S2406" s="482" t="s">
        <v>65</v>
      </c>
      <c r="T2406" s="482" t="s">
        <v>66</v>
      </c>
      <c r="U2406" s="482" t="s">
        <v>67</v>
      </c>
      <c r="V2406" s="484" t="s">
        <v>11</v>
      </c>
      <c r="W2406" s="251" t="s">
        <v>12</v>
      </c>
      <c r="X2406" s="86" t="s">
        <v>13</v>
      </c>
      <c r="Y2406" s="86" t="s">
        <v>14</v>
      </c>
      <c r="Z2406" s="252" t="s">
        <v>15</v>
      </c>
      <c r="AA2406" s="484" t="s">
        <v>16</v>
      </c>
      <c r="AB2406" s="482" t="s">
        <v>17</v>
      </c>
      <c r="AC2406" s="87" t="s">
        <v>18</v>
      </c>
      <c r="AD2406" s="88" t="s">
        <v>19</v>
      </c>
      <c r="AE2406" s="87" t="s">
        <v>30</v>
      </c>
      <c r="AF2406" s="88" t="s">
        <v>21</v>
      </c>
      <c r="AG2406" s="89" t="s">
        <v>22</v>
      </c>
      <c r="AH2406" s="468" t="s">
        <v>23</v>
      </c>
      <c r="AI2406" s="470" t="s">
        <v>24</v>
      </c>
      <c r="AJ2406" s="470" t="s">
        <v>25</v>
      </c>
      <c r="AK2406" s="470" t="s">
        <v>26</v>
      </c>
      <c r="AL2406" s="91" t="s">
        <v>68</v>
      </c>
      <c r="AM2406" s="90" t="s">
        <v>27</v>
      </c>
      <c r="AN2406" s="92" t="s">
        <v>28</v>
      </c>
      <c r="AO2406" s="93" t="s">
        <v>29</v>
      </c>
      <c r="AP2406" s="28" t="s">
        <v>16</v>
      </c>
      <c r="AQ2406" s="472" t="s">
        <v>17</v>
      </c>
      <c r="AR2406" s="94" t="s">
        <v>18</v>
      </c>
      <c r="AS2406" s="95" t="s">
        <v>19</v>
      </c>
      <c r="AT2406" s="94" t="s">
        <v>30</v>
      </c>
      <c r="AU2406" s="95" t="s">
        <v>21</v>
      </c>
      <c r="AV2406" s="96" t="s">
        <v>31</v>
      </c>
      <c r="AW2406" s="83"/>
    </row>
    <row r="2407" spans="1:49" ht="30" customHeight="1" thickBot="1">
      <c r="A2407" s="1">
        <v>57</v>
      </c>
      <c r="B2407" s="319" t="s">
        <v>2181</v>
      </c>
      <c r="C2407" s="42"/>
      <c r="D2407" s="475"/>
      <c r="E2407" s="477"/>
      <c r="F2407" s="477"/>
      <c r="G2407" s="477"/>
      <c r="H2407" s="477"/>
      <c r="I2407" s="97" t="s">
        <v>69</v>
      </c>
      <c r="J2407" s="97" t="s">
        <v>70</v>
      </c>
      <c r="K2407" s="98" t="s">
        <v>34</v>
      </c>
      <c r="L2407" s="99" t="s">
        <v>35</v>
      </c>
      <c r="M2407" s="479"/>
      <c r="N2407" s="481"/>
      <c r="O2407" s="483"/>
      <c r="P2407" s="483"/>
      <c r="Q2407" s="485"/>
      <c r="R2407" s="483"/>
      <c r="S2407" s="483"/>
      <c r="T2407" s="483"/>
      <c r="U2407" s="483"/>
      <c r="V2407" s="485"/>
      <c r="W2407" s="100" t="s">
        <v>36</v>
      </c>
      <c r="X2407" s="100" t="s">
        <v>37</v>
      </c>
      <c r="Y2407" s="100" t="s">
        <v>38</v>
      </c>
      <c r="Z2407" s="101" t="s">
        <v>39</v>
      </c>
      <c r="AA2407" s="485"/>
      <c r="AB2407" s="483"/>
      <c r="AC2407" s="102" t="s">
        <v>40</v>
      </c>
      <c r="AD2407" s="103" t="s">
        <v>40</v>
      </c>
      <c r="AE2407" s="102" t="s">
        <v>40</v>
      </c>
      <c r="AF2407" s="103" t="s">
        <v>40</v>
      </c>
      <c r="AG2407" s="104">
        <v>10</v>
      </c>
      <c r="AH2407" s="469"/>
      <c r="AI2407" s="471"/>
      <c r="AJ2407" s="471"/>
      <c r="AK2407" s="471"/>
      <c r="AL2407" s="36" t="s">
        <v>41</v>
      </c>
      <c r="AM2407" s="105" t="s">
        <v>42</v>
      </c>
      <c r="AN2407" s="106" t="s">
        <v>43</v>
      </c>
      <c r="AO2407" s="107" t="s">
        <v>39</v>
      </c>
      <c r="AP2407" s="37" t="s">
        <v>44</v>
      </c>
      <c r="AQ2407" s="473"/>
      <c r="AR2407" s="108" t="s">
        <v>40</v>
      </c>
      <c r="AS2407" s="109" t="s">
        <v>40</v>
      </c>
      <c r="AT2407" s="108" t="s">
        <v>40</v>
      </c>
      <c r="AU2407" s="109" t="s">
        <v>40</v>
      </c>
      <c r="AV2407" s="40">
        <v>10</v>
      </c>
      <c r="AW2407" s="83"/>
    </row>
    <row r="2408" spans="1:49" ht="30" customHeight="1">
      <c r="A2408" s="1">
        <v>57</v>
      </c>
      <c r="B2408" s="319" t="s">
        <v>2181</v>
      </c>
      <c r="C2408" s="42"/>
      <c r="D2408" s="253" t="s">
        <v>82</v>
      </c>
      <c r="E2408" s="254" t="s">
        <v>224</v>
      </c>
      <c r="F2408" s="255" t="s">
        <v>345</v>
      </c>
      <c r="G2408" s="112" t="s">
        <v>73</v>
      </c>
      <c r="H2408" s="113"/>
      <c r="I2408" s="277"/>
      <c r="J2408" s="265"/>
      <c r="K2408" s="116">
        <v>13</v>
      </c>
      <c r="L2408" s="117">
        <v>365</v>
      </c>
      <c r="M2408" s="278" t="s">
        <v>2183</v>
      </c>
      <c r="N2408" s="119" t="s">
        <v>75</v>
      </c>
      <c r="O2408" s="120">
        <v>1</v>
      </c>
      <c r="P2408" s="121" t="s">
        <v>759</v>
      </c>
      <c r="Q2408" s="121">
        <v>0</v>
      </c>
      <c r="R2408" s="121" t="s">
        <v>77</v>
      </c>
      <c r="S2408" s="122">
        <v>0</v>
      </c>
      <c r="T2408" s="122">
        <v>0</v>
      </c>
      <c r="U2408" s="122" t="s">
        <v>853</v>
      </c>
      <c r="V2408" s="123">
        <v>0</v>
      </c>
      <c r="W2408" s="124">
        <v>26</v>
      </c>
      <c r="X2408" s="125">
        <v>2</v>
      </c>
      <c r="Y2408" s="126">
        <v>2</v>
      </c>
      <c r="Z2408" s="127">
        <f t="shared" ref="Z2408:Z2421" si="568">K2408*L2408*W2408*Y2408/12/1000</f>
        <v>20.561666666666667</v>
      </c>
      <c r="AA2408" s="121">
        <v>0</v>
      </c>
      <c r="AB2408" s="128" t="s">
        <v>80</v>
      </c>
      <c r="AC2408" s="129" t="s">
        <v>56</v>
      </c>
      <c r="AD2408" s="130" t="s">
        <v>56</v>
      </c>
      <c r="AE2408" s="129" t="s">
        <v>56</v>
      </c>
      <c r="AF2408" s="130">
        <f t="shared" ref="AF2408:AF2421" si="569">$B$2*Z2408/Y2408</f>
        <v>308.42500000000001</v>
      </c>
      <c r="AG2408" s="131">
        <f t="shared" ref="AG2408:AG2421" si="570">Y2408*AF2408*120</f>
        <v>74022</v>
      </c>
      <c r="AH2408" s="132" t="s">
        <v>81</v>
      </c>
      <c r="AI2408" s="133"/>
      <c r="AJ2408" s="134"/>
      <c r="AK2408" s="135"/>
      <c r="AL2408" s="136"/>
      <c r="AM2408" s="137"/>
      <c r="AN2408" s="138"/>
      <c r="AO2408" s="139">
        <f t="shared" ref="AO2408:AO2466" si="571">IFERROR((AM2408/1000)*K2408*L2408*AN2408/12,0)</f>
        <v>0</v>
      </c>
      <c r="AP2408" s="140" t="s">
        <v>82</v>
      </c>
      <c r="AQ2408" s="141" t="str" cm="1">
        <f t="array" ref="AQ2408">_xlfn.IFS(OR($G2408="公衆街路灯A",$G2408="定額電灯"),$G2408&amp;AP2408,COUNTIF(G2408,"*従量電灯*"),G2408,1,"-")</f>
        <v>従量電灯</v>
      </c>
      <c r="AR2408" s="142" t="str" cm="1">
        <f t="array" ref="AR2408">_xlfn.IFS($AN2408=0,"-",OR($AH2408="対象外",$AH2408="-"),"-",OR($G2408="公衆街路灯A",$G2408="定額電灯"),_xlfn.XLOOKUP($AQ2408,削除禁止_電灯料金!$B:$B,削除禁止_電灯料金!$E:$E,0),1,"-")</f>
        <v>-</v>
      </c>
      <c r="AS2408" s="143" t="str" cm="1">
        <f t="array" ref="AS2408">_xlfn.IFS($AR2408="-","-",OR($G2408="公衆街路灯A",$G2408="定額電灯"),_xlfn.XLOOKUP(AQ2408,削除禁止_電灯料金!$B:$B,削除禁止_電灯料金!$D:$D,0),1,"-")</f>
        <v>-</v>
      </c>
      <c r="AT2408" s="142">
        <f>IFERROR(IF(OR($G2408="公衆街路灯A",$G2408="定額電灯"),"-",ROUND((_xlfn.XLOOKUP($AQ2408,削除禁止_電灯料金!$B:$B,削除禁止_電灯料金!$E:$E)*AM2408/1000*$K2408*$L2408/12),2)),"-")</f>
        <v>0</v>
      </c>
      <c r="AU2408" s="143">
        <f>IFERROR(IF(OR($G2408="公衆街路灯A",$G2408="定額電灯"),"-",ROUND((AM2408/1000*$K2408*$L2408/12)*_xlfn.XLOOKUP($A2408,削除禁止_電灯料金!K:K,削除禁止_電灯料金!M:M,"-"),2)),"-")</f>
        <v>0</v>
      </c>
      <c r="AV2408" s="144">
        <f>IFERROR(IF(OR($G2408="公衆街路灯A",$G2408="定額電灯"),ROUND((((AR2408+AS2408)*AN2408))*12*_xlfn.XLOOKUP($A2408,削除禁止_電灯料金!K:K,削除禁止_電灯料金!N:N),0),ROUND((AT2408+AU2408)*AN2408*12*_xlfn.XLOOKUP($A2408,削除禁止_電灯料金!K:K,削除禁止_電灯料金!N:N),0)),0)</f>
        <v>0</v>
      </c>
      <c r="AW2408" s="145"/>
    </row>
    <row r="2409" spans="1:49" ht="30" customHeight="1">
      <c r="A2409" s="1">
        <v>57</v>
      </c>
      <c r="B2409" s="319" t="s">
        <v>2181</v>
      </c>
      <c r="C2409" s="42"/>
      <c r="D2409" s="256" t="s">
        <v>82</v>
      </c>
      <c r="E2409" s="257" t="s">
        <v>224</v>
      </c>
      <c r="F2409" s="258" t="s">
        <v>2184</v>
      </c>
      <c r="G2409" s="148" t="s">
        <v>73</v>
      </c>
      <c r="H2409" s="149"/>
      <c r="I2409" s="280"/>
      <c r="J2409" s="267"/>
      <c r="K2409" s="152">
        <v>13</v>
      </c>
      <c r="L2409" s="153">
        <v>365</v>
      </c>
      <c r="M2409" s="281" t="s">
        <v>2185</v>
      </c>
      <c r="N2409" s="119" t="s">
        <v>93</v>
      </c>
      <c r="O2409" s="120">
        <v>3</v>
      </c>
      <c r="P2409" s="155" t="s">
        <v>2186</v>
      </c>
      <c r="Q2409" s="155">
        <v>0</v>
      </c>
      <c r="R2409" s="155" t="s">
        <v>2187</v>
      </c>
      <c r="S2409" s="156">
        <v>0</v>
      </c>
      <c r="T2409" s="156" t="s">
        <v>2188</v>
      </c>
      <c r="U2409" s="156" t="s">
        <v>2189</v>
      </c>
      <c r="V2409" s="157">
        <v>0</v>
      </c>
      <c r="W2409" s="158">
        <v>44</v>
      </c>
      <c r="X2409" s="159">
        <v>1</v>
      </c>
      <c r="Y2409" s="160">
        <v>3</v>
      </c>
      <c r="Z2409" s="161">
        <f t="shared" si="568"/>
        <v>52.195</v>
      </c>
      <c r="AA2409" s="155">
        <v>0</v>
      </c>
      <c r="AB2409" s="162" t="s">
        <v>80</v>
      </c>
      <c r="AC2409" s="163" t="s">
        <v>56</v>
      </c>
      <c r="AD2409" s="164" t="s">
        <v>56</v>
      </c>
      <c r="AE2409" s="163" t="s">
        <v>56</v>
      </c>
      <c r="AF2409" s="164">
        <f t="shared" si="569"/>
        <v>521.94999999999993</v>
      </c>
      <c r="AG2409" s="165">
        <f t="shared" si="570"/>
        <v>187902</v>
      </c>
      <c r="AH2409" s="166" t="s">
        <v>81</v>
      </c>
      <c r="AI2409" s="167"/>
      <c r="AJ2409" s="168"/>
      <c r="AK2409" s="169"/>
      <c r="AL2409" s="170"/>
      <c r="AM2409" s="171"/>
      <c r="AN2409" s="172"/>
      <c r="AO2409" s="173">
        <f t="shared" si="571"/>
        <v>0</v>
      </c>
      <c r="AP2409" s="174" t="s">
        <v>82</v>
      </c>
      <c r="AQ2409" s="175" t="str" cm="1">
        <f t="array" ref="AQ2409">_xlfn.IFS(OR($G2409="公衆街路灯A",$G2409="定額電灯"),$G2409&amp;AP2409,COUNTIF(G2409,"*従量電灯*"),G2409,1,"-")</f>
        <v>従量電灯</v>
      </c>
      <c r="AR2409" s="176" t="str" cm="1">
        <f t="array" ref="AR2409">_xlfn.IFS($AN2409=0,"-",OR($AH2409="対象外",$AH2409="-"),"-",OR($G2409="公衆街路灯A",$G2409="定額電灯"),_xlfn.XLOOKUP($AQ2409,削除禁止_電灯料金!$B:$B,削除禁止_電灯料金!$E:$E,0),1,"-")</f>
        <v>-</v>
      </c>
      <c r="AS2409" s="177" t="str" cm="1">
        <f t="array" ref="AS2409">_xlfn.IFS($AR2409="-","-",OR($G2409="公衆街路灯A",$G2409="定額電灯"),_xlfn.XLOOKUP(AQ2409,削除禁止_電灯料金!$B:$B,削除禁止_電灯料金!$D:$D,0),1,"-")</f>
        <v>-</v>
      </c>
      <c r="AT2409" s="176">
        <f>IFERROR(IF(OR($G2409="公衆街路灯A",$G2409="定額電灯"),"-",ROUND((_xlfn.XLOOKUP($AQ2409,削除禁止_電灯料金!$B:$B,削除禁止_電灯料金!$E:$E)*AM2409/1000*$K2409*$L2409/12),2)),"-")</f>
        <v>0</v>
      </c>
      <c r="AU2409" s="177">
        <f>IFERROR(IF(OR($G2409="公衆街路灯A",$G2409="定額電灯"),"-",ROUND((AM2409/1000*$K2409*$L2409/12)*_xlfn.XLOOKUP($A2409,削除禁止_電灯料金!K:K,削除禁止_電灯料金!M:M,"-"),2)),"-")</f>
        <v>0</v>
      </c>
      <c r="AV2409" s="178">
        <f>IFERROR(IF(OR($G2409="公衆街路灯A",$G2409="定額電灯"),ROUND((((AR2409+AS2409)*AN2409))*12*_xlfn.XLOOKUP($A2409,削除禁止_電灯料金!K:K,削除禁止_電灯料金!N:N),0),ROUND((AT2409+AU2409)*AN2409*12*_xlfn.XLOOKUP($A2409,削除禁止_電灯料金!K:K,削除禁止_電灯料金!N:N),0)),0)</f>
        <v>0</v>
      </c>
      <c r="AW2409" s="145"/>
    </row>
    <row r="2410" spans="1:49" ht="30" customHeight="1">
      <c r="A2410" s="1">
        <v>57</v>
      </c>
      <c r="B2410" s="319" t="s">
        <v>2181</v>
      </c>
      <c r="C2410" s="42"/>
      <c r="D2410" s="256" t="s">
        <v>82</v>
      </c>
      <c r="E2410" s="257" t="s">
        <v>224</v>
      </c>
      <c r="F2410" s="258" t="s">
        <v>2184</v>
      </c>
      <c r="G2410" s="148" t="s">
        <v>73</v>
      </c>
      <c r="H2410" s="149"/>
      <c r="I2410" s="280"/>
      <c r="J2410" s="267"/>
      <c r="K2410" s="152">
        <v>13</v>
      </c>
      <c r="L2410" s="153">
        <v>365</v>
      </c>
      <c r="M2410" s="281" t="s">
        <v>2183</v>
      </c>
      <c r="N2410" s="119" t="s">
        <v>75</v>
      </c>
      <c r="O2410" s="120">
        <v>1</v>
      </c>
      <c r="P2410" s="155" t="s">
        <v>759</v>
      </c>
      <c r="Q2410" s="155">
        <v>0</v>
      </c>
      <c r="R2410" s="155" t="s">
        <v>77</v>
      </c>
      <c r="S2410" s="156">
        <v>0</v>
      </c>
      <c r="T2410" s="156">
        <v>0</v>
      </c>
      <c r="U2410" s="156" t="s">
        <v>853</v>
      </c>
      <c r="V2410" s="157">
        <v>0</v>
      </c>
      <c r="W2410" s="158">
        <v>26</v>
      </c>
      <c r="X2410" s="159">
        <v>4</v>
      </c>
      <c r="Y2410" s="160">
        <v>4</v>
      </c>
      <c r="Z2410" s="161">
        <f t="shared" si="568"/>
        <v>41.123333333333335</v>
      </c>
      <c r="AA2410" s="155">
        <v>0</v>
      </c>
      <c r="AB2410" s="162" t="s">
        <v>80</v>
      </c>
      <c r="AC2410" s="163" t="s">
        <v>56</v>
      </c>
      <c r="AD2410" s="164" t="s">
        <v>56</v>
      </c>
      <c r="AE2410" s="163" t="s">
        <v>56</v>
      </c>
      <c r="AF2410" s="164">
        <f t="shared" si="569"/>
        <v>308.42500000000001</v>
      </c>
      <c r="AG2410" s="165">
        <f t="shared" si="570"/>
        <v>148044</v>
      </c>
      <c r="AH2410" s="166" t="s">
        <v>81</v>
      </c>
      <c r="AI2410" s="167"/>
      <c r="AJ2410" s="168"/>
      <c r="AK2410" s="169"/>
      <c r="AL2410" s="170"/>
      <c r="AM2410" s="171"/>
      <c r="AN2410" s="172"/>
      <c r="AO2410" s="173">
        <f t="shared" si="571"/>
        <v>0</v>
      </c>
      <c r="AP2410" s="174" t="s">
        <v>82</v>
      </c>
      <c r="AQ2410" s="175" t="str" cm="1">
        <f t="array" ref="AQ2410">_xlfn.IFS(OR($G2410="公衆街路灯A",$G2410="定額電灯"),$G2410&amp;AP2410,COUNTIF(G2410,"*従量電灯*"),G2410,1,"-")</f>
        <v>従量電灯</v>
      </c>
      <c r="AR2410" s="176" t="str" cm="1">
        <f t="array" ref="AR2410">_xlfn.IFS($AN2410=0,"-",OR($AH2410="対象外",$AH2410="-"),"-",OR($G2410="公衆街路灯A",$G2410="定額電灯"),_xlfn.XLOOKUP($AQ2410,削除禁止_電灯料金!$B:$B,削除禁止_電灯料金!$E:$E,0),1,"-")</f>
        <v>-</v>
      </c>
      <c r="AS2410" s="177" t="str" cm="1">
        <f t="array" ref="AS2410">_xlfn.IFS($AR2410="-","-",OR($G2410="公衆街路灯A",$G2410="定額電灯"),_xlfn.XLOOKUP(AQ2410,削除禁止_電灯料金!$B:$B,削除禁止_電灯料金!$D:$D,0),1,"-")</f>
        <v>-</v>
      </c>
      <c r="AT2410" s="176">
        <f>IFERROR(IF(OR($G2410="公衆街路灯A",$G2410="定額電灯"),"-",ROUND((_xlfn.XLOOKUP($AQ2410,削除禁止_電灯料金!$B:$B,削除禁止_電灯料金!$E:$E)*AM2410/1000*$K2410*$L2410/12),2)),"-")</f>
        <v>0</v>
      </c>
      <c r="AU2410" s="177">
        <f>IFERROR(IF(OR($G2410="公衆街路灯A",$G2410="定額電灯"),"-",ROUND((AM2410/1000*$K2410*$L2410/12)*_xlfn.XLOOKUP($A2410,削除禁止_電灯料金!K:K,削除禁止_電灯料金!M:M,"-"),2)),"-")</f>
        <v>0</v>
      </c>
      <c r="AV2410" s="178">
        <f>IFERROR(IF(OR($G2410="公衆街路灯A",$G2410="定額電灯"),ROUND((((AR2410+AS2410)*AN2410))*12*_xlfn.XLOOKUP($A2410,削除禁止_電灯料金!K:K,削除禁止_電灯料金!N:N),0),ROUND((AT2410+AU2410)*AN2410*12*_xlfn.XLOOKUP($A2410,削除禁止_電灯料金!K:K,削除禁止_電灯料金!N:N),0)),0)</f>
        <v>0</v>
      </c>
      <c r="AW2410" s="145"/>
    </row>
    <row r="2411" spans="1:49" ht="30" customHeight="1">
      <c r="A2411" s="1">
        <v>57</v>
      </c>
      <c r="B2411" s="319" t="s">
        <v>2181</v>
      </c>
      <c r="C2411" s="42"/>
      <c r="D2411" s="256" t="s">
        <v>82</v>
      </c>
      <c r="E2411" s="257" t="s">
        <v>71</v>
      </c>
      <c r="F2411" s="258" t="s">
        <v>2184</v>
      </c>
      <c r="G2411" s="148" t="s">
        <v>73</v>
      </c>
      <c r="H2411" s="149"/>
      <c r="I2411" s="280"/>
      <c r="J2411" s="267"/>
      <c r="K2411" s="152">
        <v>24</v>
      </c>
      <c r="L2411" s="153">
        <v>365</v>
      </c>
      <c r="M2411" s="281" t="s">
        <v>2190</v>
      </c>
      <c r="N2411" s="119" t="s">
        <v>175</v>
      </c>
      <c r="O2411" s="120">
        <v>1</v>
      </c>
      <c r="P2411" s="155" t="s">
        <v>725</v>
      </c>
      <c r="Q2411" s="155">
        <v>0</v>
      </c>
      <c r="R2411" s="155" t="s">
        <v>1223</v>
      </c>
      <c r="S2411" s="156">
        <v>0</v>
      </c>
      <c r="T2411" s="156">
        <v>0</v>
      </c>
      <c r="U2411" s="156">
        <v>0</v>
      </c>
      <c r="V2411" s="157" t="s">
        <v>1362</v>
      </c>
      <c r="W2411" s="158">
        <v>2</v>
      </c>
      <c r="X2411" s="159">
        <v>2</v>
      </c>
      <c r="Y2411" s="160">
        <v>2</v>
      </c>
      <c r="Z2411" s="161">
        <f t="shared" si="568"/>
        <v>2.92</v>
      </c>
      <c r="AA2411" s="155">
        <v>0</v>
      </c>
      <c r="AB2411" s="162" t="s">
        <v>80</v>
      </c>
      <c r="AC2411" s="163" t="s">
        <v>56</v>
      </c>
      <c r="AD2411" s="164" t="s">
        <v>56</v>
      </c>
      <c r="AE2411" s="163" t="s">
        <v>56</v>
      </c>
      <c r="AF2411" s="164">
        <f t="shared" si="569"/>
        <v>43.8</v>
      </c>
      <c r="AG2411" s="165">
        <f t="shared" si="570"/>
        <v>10512</v>
      </c>
      <c r="AH2411" s="166" t="s">
        <v>81</v>
      </c>
      <c r="AI2411" s="167"/>
      <c r="AJ2411" s="168"/>
      <c r="AK2411" s="169"/>
      <c r="AL2411" s="170"/>
      <c r="AM2411" s="171"/>
      <c r="AN2411" s="172"/>
      <c r="AO2411" s="173">
        <f t="shared" si="571"/>
        <v>0</v>
      </c>
      <c r="AP2411" s="174" t="s">
        <v>82</v>
      </c>
      <c r="AQ2411" s="175" t="str" cm="1">
        <f t="array" ref="AQ2411">_xlfn.IFS(OR($G2411="公衆街路灯A",$G2411="定額電灯"),$G2411&amp;AP2411,COUNTIF(G2411,"*従量電灯*"),G2411,1,"-")</f>
        <v>従量電灯</v>
      </c>
      <c r="AR2411" s="176" t="str" cm="1">
        <f t="array" ref="AR2411">_xlfn.IFS($AN2411=0,"-",OR($AH2411="対象外",$AH2411="-"),"-",OR($G2411="公衆街路灯A",$G2411="定額電灯"),_xlfn.XLOOKUP($AQ2411,削除禁止_電灯料金!$B:$B,削除禁止_電灯料金!$E:$E,0),1,"-")</f>
        <v>-</v>
      </c>
      <c r="AS2411" s="177" t="str" cm="1">
        <f t="array" ref="AS2411">_xlfn.IFS($AR2411="-","-",OR($G2411="公衆街路灯A",$G2411="定額電灯"),_xlfn.XLOOKUP(AQ2411,削除禁止_電灯料金!$B:$B,削除禁止_電灯料金!$D:$D,0),1,"-")</f>
        <v>-</v>
      </c>
      <c r="AT2411" s="176">
        <f>IFERROR(IF(OR($G2411="公衆街路灯A",$G2411="定額電灯"),"-",ROUND((_xlfn.XLOOKUP($AQ2411,削除禁止_電灯料金!$B:$B,削除禁止_電灯料金!$E:$E)*AM2411/1000*$K2411*$L2411/12),2)),"-")</f>
        <v>0</v>
      </c>
      <c r="AU2411" s="177">
        <f>IFERROR(IF(OR($G2411="公衆街路灯A",$G2411="定額電灯"),"-",ROUND((AM2411/1000*$K2411*$L2411/12)*_xlfn.XLOOKUP($A2411,削除禁止_電灯料金!K:K,削除禁止_電灯料金!M:M,"-"),2)),"-")</f>
        <v>0</v>
      </c>
      <c r="AV2411" s="178">
        <f>IFERROR(IF(OR($G2411="公衆街路灯A",$G2411="定額電灯"),ROUND((((AR2411+AS2411)*AN2411))*12*_xlfn.XLOOKUP($A2411,削除禁止_電灯料金!K:K,削除禁止_電灯料金!N:N),0),ROUND((AT2411+AU2411)*AN2411*12*_xlfn.XLOOKUP($A2411,削除禁止_電灯料金!K:K,削除禁止_電灯料金!N:N),0)),0)</f>
        <v>0</v>
      </c>
      <c r="AW2411" s="145"/>
    </row>
    <row r="2412" spans="1:49" ht="30" customHeight="1">
      <c r="A2412" s="1">
        <v>57</v>
      </c>
      <c r="B2412" s="319" t="s">
        <v>2181</v>
      </c>
      <c r="C2412" s="42"/>
      <c r="D2412" s="256" t="s">
        <v>82</v>
      </c>
      <c r="E2412" s="257" t="s">
        <v>71</v>
      </c>
      <c r="F2412" s="258" t="s">
        <v>2184</v>
      </c>
      <c r="G2412" s="148" t="s">
        <v>73</v>
      </c>
      <c r="H2412" s="149"/>
      <c r="I2412" s="280"/>
      <c r="J2412" s="267"/>
      <c r="K2412" s="152">
        <v>24</v>
      </c>
      <c r="L2412" s="153">
        <v>365</v>
      </c>
      <c r="M2412" s="281" t="s">
        <v>2191</v>
      </c>
      <c r="N2412" s="119" t="s">
        <v>416</v>
      </c>
      <c r="O2412" s="120">
        <v>1</v>
      </c>
      <c r="P2412" s="155" t="s">
        <v>135</v>
      </c>
      <c r="Q2412" s="155">
        <v>0</v>
      </c>
      <c r="R2412" s="155">
        <v>0</v>
      </c>
      <c r="S2412" s="156" t="s">
        <v>100</v>
      </c>
      <c r="T2412" s="156" t="s">
        <v>532</v>
      </c>
      <c r="U2412" s="156" t="s">
        <v>102</v>
      </c>
      <c r="V2412" s="157">
        <v>0</v>
      </c>
      <c r="W2412" s="158">
        <v>28</v>
      </c>
      <c r="X2412" s="159">
        <v>1</v>
      </c>
      <c r="Y2412" s="160">
        <v>1</v>
      </c>
      <c r="Z2412" s="161">
        <f t="shared" si="568"/>
        <v>20.440000000000001</v>
      </c>
      <c r="AA2412" s="155">
        <v>0</v>
      </c>
      <c r="AB2412" s="162" t="s">
        <v>80</v>
      </c>
      <c r="AC2412" s="163" t="s">
        <v>56</v>
      </c>
      <c r="AD2412" s="164" t="s">
        <v>56</v>
      </c>
      <c r="AE2412" s="163" t="s">
        <v>56</v>
      </c>
      <c r="AF2412" s="164">
        <f t="shared" si="569"/>
        <v>613.20000000000005</v>
      </c>
      <c r="AG2412" s="165">
        <f t="shared" si="570"/>
        <v>73584</v>
      </c>
      <c r="AH2412" s="166" t="s">
        <v>81</v>
      </c>
      <c r="AI2412" s="167"/>
      <c r="AJ2412" s="168"/>
      <c r="AK2412" s="169"/>
      <c r="AL2412" s="170"/>
      <c r="AM2412" s="171"/>
      <c r="AN2412" s="172"/>
      <c r="AO2412" s="173">
        <f t="shared" si="571"/>
        <v>0</v>
      </c>
      <c r="AP2412" s="174" t="s">
        <v>82</v>
      </c>
      <c r="AQ2412" s="175" t="str" cm="1">
        <f t="array" ref="AQ2412">_xlfn.IFS(OR($G2412="公衆街路灯A",$G2412="定額電灯"),$G2412&amp;AP2412,COUNTIF(G2412,"*従量電灯*"),G2412,1,"-")</f>
        <v>従量電灯</v>
      </c>
      <c r="AR2412" s="176" t="str" cm="1">
        <f t="array" ref="AR2412">_xlfn.IFS($AN2412=0,"-",OR($AH2412="対象外",$AH2412="-"),"-",OR($G2412="公衆街路灯A",$G2412="定額電灯"),_xlfn.XLOOKUP($AQ2412,削除禁止_電灯料金!$B:$B,削除禁止_電灯料金!$E:$E,0),1,"-")</f>
        <v>-</v>
      </c>
      <c r="AS2412" s="177" t="str" cm="1">
        <f t="array" ref="AS2412">_xlfn.IFS($AR2412="-","-",OR($G2412="公衆街路灯A",$G2412="定額電灯"),_xlfn.XLOOKUP(AQ2412,削除禁止_電灯料金!$B:$B,削除禁止_電灯料金!$D:$D,0),1,"-")</f>
        <v>-</v>
      </c>
      <c r="AT2412" s="176">
        <f>IFERROR(IF(OR($G2412="公衆街路灯A",$G2412="定額電灯"),"-",ROUND((_xlfn.XLOOKUP($AQ2412,削除禁止_電灯料金!$B:$B,削除禁止_電灯料金!$E:$E)*AM2412/1000*$K2412*$L2412/12),2)),"-")</f>
        <v>0</v>
      </c>
      <c r="AU2412" s="177">
        <f>IFERROR(IF(OR($G2412="公衆街路灯A",$G2412="定額電灯"),"-",ROUND((AM2412/1000*$K2412*$L2412/12)*_xlfn.XLOOKUP($A2412,削除禁止_電灯料金!K:K,削除禁止_電灯料金!M:M,"-"),2)),"-")</f>
        <v>0</v>
      </c>
      <c r="AV2412" s="178">
        <f>IFERROR(IF(OR($G2412="公衆街路灯A",$G2412="定額電灯"),ROUND((((AR2412+AS2412)*AN2412))*12*_xlfn.XLOOKUP($A2412,削除禁止_電灯料金!K:K,削除禁止_電灯料金!N:N),0),ROUND((AT2412+AU2412)*AN2412*12*_xlfn.XLOOKUP($A2412,削除禁止_電灯料金!K:K,削除禁止_電灯料金!N:N),0)),0)</f>
        <v>0</v>
      </c>
      <c r="AW2412" s="145"/>
    </row>
    <row r="2413" spans="1:49" ht="30" customHeight="1">
      <c r="A2413" s="1">
        <v>57</v>
      </c>
      <c r="B2413" s="319" t="s">
        <v>2181</v>
      </c>
      <c r="C2413" s="42"/>
      <c r="D2413" s="256" t="s">
        <v>82</v>
      </c>
      <c r="E2413" s="257" t="s">
        <v>71</v>
      </c>
      <c r="F2413" s="258" t="s">
        <v>2192</v>
      </c>
      <c r="G2413" s="148" t="s">
        <v>73</v>
      </c>
      <c r="H2413" s="149"/>
      <c r="I2413" s="280"/>
      <c r="J2413" s="267"/>
      <c r="K2413" s="152">
        <v>13</v>
      </c>
      <c r="L2413" s="153">
        <v>365</v>
      </c>
      <c r="M2413" s="281" t="s">
        <v>892</v>
      </c>
      <c r="N2413" s="119" t="s">
        <v>110</v>
      </c>
      <c r="O2413" s="120">
        <v>2</v>
      </c>
      <c r="P2413" s="155" t="s">
        <v>227</v>
      </c>
      <c r="Q2413" s="155">
        <v>0</v>
      </c>
      <c r="R2413" s="155" t="s">
        <v>1293</v>
      </c>
      <c r="S2413" s="156">
        <v>0</v>
      </c>
      <c r="T2413" s="156">
        <v>0</v>
      </c>
      <c r="U2413" s="156">
        <v>0</v>
      </c>
      <c r="V2413" s="157">
        <v>0</v>
      </c>
      <c r="W2413" s="158">
        <v>47</v>
      </c>
      <c r="X2413" s="159">
        <v>1</v>
      </c>
      <c r="Y2413" s="160">
        <v>2</v>
      </c>
      <c r="Z2413" s="161">
        <f t="shared" si="568"/>
        <v>37.169166666666662</v>
      </c>
      <c r="AA2413" s="155">
        <v>0</v>
      </c>
      <c r="AB2413" s="162" t="s">
        <v>80</v>
      </c>
      <c r="AC2413" s="163" t="s">
        <v>56</v>
      </c>
      <c r="AD2413" s="164" t="s">
        <v>56</v>
      </c>
      <c r="AE2413" s="163" t="s">
        <v>56</v>
      </c>
      <c r="AF2413" s="164">
        <f t="shared" si="569"/>
        <v>557.53749999999991</v>
      </c>
      <c r="AG2413" s="165">
        <f t="shared" si="570"/>
        <v>133808.99999999997</v>
      </c>
      <c r="AH2413" s="166" t="s">
        <v>113</v>
      </c>
      <c r="AI2413" s="167"/>
      <c r="AJ2413" s="168"/>
      <c r="AK2413" s="169"/>
      <c r="AL2413" s="170"/>
      <c r="AM2413" s="171"/>
      <c r="AN2413" s="172"/>
      <c r="AO2413" s="173">
        <f t="shared" si="571"/>
        <v>0</v>
      </c>
      <c r="AP2413" s="174" t="s">
        <v>82</v>
      </c>
      <c r="AQ2413" s="175" t="str" cm="1">
        <f t="array" ref="AQ2413">_xlfn.IFS(OR($G2413="公衆街路灯A",$G2413="定額電灯"),$G2413&amp;AP2413,COUNTIF(G2413,"*従量電灯*"),G2413,1,"-")</f>
        <v>従量電灯</v>
      </c>
      <c r="AR2413" s="176" t="str" cm="1">
        <f t="array" ref="AR2413">_xlfn.IFS($AN2413=0,"-",OR($AH2413="対象外",$AH2413="-"),"-",OR($G2413="公衆街路灯A",$G2413="定額電灯"),_xlfn.XLOOKUP($AQ2413,削除禁止_電灯料金!$B:$B,削除禁止_電灯料金!$E:$E,0),1,"-")</f>
        <v>-</v>
      </c>
      <c r="AS2413" s="177" t="str" cm="1">
        <f t="array" ref="AS2413">_xlfn.IFS($AR2413="-","-",OR($G2413="公衆街路灯A",$G2413="定額電灯"),_xlfn.XLOOKUP(AQ2413,削除禁止_電灯料金!$B:$B,削除禁止_電灯料金!$D:$D,0),1,"-")</f>
        <v>-</v>
      </c>
      <c r="AT2413" s="176">
        <f>IFERROR(IF(OR($G2413="公衆街路灯A",$G2413="定額電灯"),"-",ROUND((_xlfn.XLOOKUP($AQ2413,削除禁止_電灯料金!$B:$B,削除禁止_電灯料金!$E:$E)*AM2413/1000*$K2413*$L2413/12),2)),"-")</f>
        <v>0</v>
      </c>
      <c r="AU2413" s="177">
        <f>IFERROR(IF(OR($G2413="公衆街路灯A",$G2413="定額電灯"),"-",ROUND((AM2413/1000*$K2413*$L2413/12)*_xlfn.XLOOKUP($A2413,削除禁止_電灯料金!K:K,削除禁止_電灯料金!M:M,"-"),2)),"-")</f>
        <v>0</v>
      </c>
      <c r="AV2413" s="178">
        <f>IFERROR(IF(OR($G2413="公衆街路灯A",$G2413="定額電灯"),ROUND((((AR2413+AS2413)*AN2413))*12*_xlfn.XLOOKUP($A2413,削除禁止_電灯料金!K:K,削除禁止_電灯料金!N:N),0),ROUND((AT2413+AU2413)*AN2413*12*_xlfn.XLOOKUP($A2413,削除禁止_電灯料金!K:K,削除禁止_電灯料金!N:N),0)),0)</f>
        <v>0</v>
      </c>
      <c r="AW2413" s="145"/>
    </row>
    <row r="2414" spans="1:49" ht="30" customHeight="1">
      <c r="A2414" s="1">
        <v>57</v>
      </c>
      <c r="B2414" s="319" t="s">
        <v>2181</v>
      </c>
      <c r="C2414" s="42"/>
      <c r="D2414" s="256" t="s">
        <v>82</v>
      </c>
      <c r="E2414" s="257" t="s">
        <v>71</v>
      </c>
      <c r="F2414" s="258" t="s">
        <v>2192</v>
      </c>
      <c r="G2414" s="148" t="s">
        <v>73</v>
      </c>
      <c r="H2414" s="149"/>
      <c r="I2414" s="280"/>
      <c r="J2414" s="267"/>
      <c r="K2414" s="152">
        <v>13</v>
      </c>
      <c r="L2414" s="153">
        <v>365</v>
      </c>
      <c r="M2414" s="281" t="s">
        <v>923</v>
      </c>
      <c r="N2414" s="119" t="s">
        <v>110</v>
      </c>
      <c r="O2414" s="120">
        <v>2</v>
      </c>
      <c r="P2414" s="155" t="s">
        <v>227</v>
      </c>
      <c r="Q2414" s="155">
        <v>0</v>
      </c>
      <c r="R2414" s="155" t="s">
        <v>1293</v>
      </c>
      <c r="S2414" s="156">
        <v>0</v>
      </c>
      <c r="T2414" s="156">
        <v>0</v>
      </c>
      <c r="U2414" s="156">
        <v>0</v>
      </c>
      <c r="V2414" s="157" t="s">
        <v>2193</v>
      </c>
      <c r="W2414" s="158">
        <v>47</v>
      </c>
      <c r="X2414" s="159">
        <v>1</v>
      </c>
      <c r="Y2414" s="160">
        <v>2</v>
      </c>
      <c r="Z2414" s="161">
        <f t="shared" si="568"/>
        <v>37.169166666666662</v>
      </c>
      <c r="AA2414" s="155">
        <v>0</v>
      </c>
      <c r="AB2414" s="162" t="s">
        <v>80</v>
      </c>
      <c r="AC2414" s="163" t="s">
        <v>56</v>
      </c>
      <c r="AD2414" s="164" t="s">
        <v>56</v>
      </c>
      <c r="AE2414" s="163" t="s">
        <v>56</v>
      </c>
      <c r="AF2414" s="164">
        <f t="shared" si="569"/>
        <v>557.53749999999991</v>
      </c>
      <c r="AG2414" s="165">
        <f t="shared" si="570"/>
        <v>133808.99999999997</v>
      </c>
      <c r="AH2414" s="166" t="s">
        <v>81</v>
      </c>
      <c r="AI2414" s="167"/>
      <c r="AJ2414" s="168"/>
      <c r="AK2414" s="169"/>
      <c r="AL2414" s="170"/>
      <c r="AM2414" s="171"/>
      <c r="AN2414" s="172"/>
      <c r="AO2414" s="173">
        <f t="shared" si="571"/>
        <v>0</v>
      </c>
      <c r="AP2414" s="174" t="s">
        <v>82</v>
      </c>
      <c r="AQ2414" s="175" t="str" cm="1">
        <f t="array" ref="AQ2414">_xlfn.IFS(OR($G2414="公衆街路灯A",$G2414="定額電灯"),$G2414&amp;AP2414,COUNTIF(G2414,"*従量電灯*"),G2414,1,"-")</f>
        <v>従量電灯</v>
      </c>
      <c r="AR2414" s="176" t="str" cm="1">
        <f t="array" ref="AR2414">_xlfn.IFS($AN2414=0,"-",OR($AH2414="対象外",$AH2414="-"),"-",OR($G2414="公衆街路灯A",$G2414="定額電灯"),_xlfn.XLOOKUP($AQ2414,削除禁止_電灯料金!$B:$B,削除禁止_電灯料金!$E:$E,0),1,"-")</f>
        <v>-</v>
      </c>
      <c r="AS2414" s="177" t="str" cm="1">
        <f t="array" ref="AS2414">_xlfn.IFS($AR2414="-","-",OR($G2414="公衆街路灯A",$G2414="定額電灯"),_xlfn.XLOOKUP(AQ2414,削除禁止_電灯料金!$B:$B,削除禁止_電灯料金!$D:$D,0),1,"-")</f>
        <v>-</v>
      </c>
      <c r="AT2414" s="176">
        <f>IFERROR(IF(OR($G2414="公衆街路灯A",$G2414="定額電灯"),"-",ROUND((_xlfn.XLOOKUP($AQ2414,削除禁止_電灯料金!$B:$B,削除禁止_電灯料金!$E:$E)*AM2414/1000*$K2414*$L2414/12),2)),"-")</f>
        <v>0</v>
      </c>
      <c r="AU2414" s="177">
        <f>IFERROR(IF(OR($G2414="公衆街路灯A",$G2414="定額電灯"),"-",ROUND((AM2414/1000*$K2414*$L2414/12)*_xlfn.XLOOKUP($A2414,削除禁止_電灯料金!K:K,削除禁止_電灯料金!M:M,"-"),2)),"-")</f>
        <v>0</v>
      </c>
      <c r="AV2414" s="178">
        <f>IFERROR(IF(OR($G2414="公衆街路灯A",$G2414="定額電灯"),ROUND((((AR2414+AS2414)*AN2414))*12*_xlfn.XLOOKUP($A2414,削除禁止_電灯料金!K:K,削除禁止_電灯料金!N:N),0),ROUND((AT2414+AU2414)*AN2414*12*_xlfn.XLOOKUP($A2414,削除禁止_電灯料金!K:K,削除禁止_電灯料金!N:N),0)),0)</f>
        <v>0</v>
      </c>
      <c r="AW2414" s="145"/>
    </row>
    <row r="2415" spans="1:49" ht="30" customHeight="1">
      <c r="A2415" s="1">
        <v>57</v>
      </c>
      <c r="B2415" s="319" t="s">
        <v>2181</v>
      </c>
      <c r="C2415" s="42"/>
      <c r="D2415" s="256" t="s">
        <v>82</v>
      </c>
      <c r="E2415" s="257" t="s">
        <v>71</v>
      </c>
      <c r="F2415" s="258" t="s">
        <v>1591</v>
      </c>
      <c r="G2415" s="148" t="s">
        <v>73</v>
      </c>
      <c r="H2415" s="149"/>
      <c r="I2415" s="280"/>
      <c r="J2415" s="267"/>
      <c r="K2415" s="152">
        <v>3</v>
      </c>
      <c r="L2415" s="153">
        <v>365</v>
      </c>
      <c r="M2415" s="281" t="s">
        <v>2194</v>
      </c>
      <c r="N2415" s="119" t="s">
        <v>172</v>
      </c>
      <c r="O2415" s="120">
        <v>1</v>
      </c>
      <c r="P2415" s="155" t="s">
        <v>657</v>
      </c>
      <c r="Q2415" s="155">
        <v>0</v>
      </c>
      <c r="R2415" s="155">
        <v>0</v>
      </c>
      <c r="S2415" s="156">
        <v>0</v>
      </c>
      <c r="T2415" s="156">
        <v>0</v>
      </c>
      <c r="U2415" s="156" t="s">
        <v>2195</v>
      </c>
      <c r="V2415" s="157">
        <v>0</v>
      </c>
      <c r="W2415" s="158">
        <v>34</v>
      </c>
      <c r="X2415" s="159">
        <v>1</v>
      </c>
      <c r="Y2415" s="160">
        <v>1</v>
      </c>
      <c r="Z2415" s="161">
        <f t="shared" si="568"/>
        <v>3.1025</v>
      </c>
      <c r="AA2415" s="155">
        <v>0</v>
      </c>
      <c r="AB2415" s="162" t="s">
        <v>80</v>
      </c>
      <c r="AC2415" s="163" t="s">
        <v>56</v>
      </c>
      <c r="AD2415" s="164" t="s">
        <v>56</v>
      </c>
      <c r="AE2415" s="163" t="s">
        <v>56</v>
      </c>
      <c r="AF2415" s="164">
        <f t="shared" si="569"/>
        <v>93.075000000000003</v>
      </c>
      <c r="AG2415" s="165">
        <f t="shared" si="570"/>
        <v>11169</v>
      </c>
      <c r="AH2415" s="166" t="s">
        <v>81</v>
      </c>
      <c r="AI2415" s="167"/>
      <c r="AJ2415" s="168"/>
      <c r="AK2415" s="169"/>
      <c r="AL2415" s="170"/>
      <c r="AM2415" s="171"/>
      <c r="AN2415" s="172"/>
      <c r="AO2415" s="173">
        <f t="shared" si="571"/>
        <v>0</v>
      </c>
      <c r="AP2415" s="174" t="s">
        <v>82</v>
      </c>
      <c r="AQ2415" s="175" t="str" cm="1">
        <f t="array" ref="AQ2415">_xlfn.IFS(OR($G2415="公衆街路灯A",$G2415="定額電灯"),$G2415&amp;AP2415,COUNTIF(G2415,"*従量電灯*"),G2415,1,"-")</f>
        <v>従量電灯</v>
      </c>
      <c r="AR2415" s="176" t="str" cm="1">
        <f t="array" ref="AR2415">_xlfn.IFS($AN2415=0,"-",OR($AH2415="対象外",$AH2415="-"),"-",OR($G2415="公衆街路灯A",$G2415="定額電灯"),_xlfn.XLOOKUP($AQ2415,削除禁止_電灯料金!$B:$B,削除禁止_電灯料金!$E:$E,0),1,"-")</f>
        <v>-</v>
      </c>
      <c r="AS2415" s="177" t="str" cm="1">
        <f t="array" ref="AS2415">_xlfn.IFS($AR2415="-","-",OR($G2415="公衆街路灯A",$G2415="定額電灯"),_xlfn.XLOOKUP(AQ2415,削除禁止_電灯料金!$B:$B,削除禁止_電灯料金!$D:$D,0),1,"-")</f>
        <v>-</v>
      </c>
      <c r="AT2415" s="176">
        <f>IFERROR(IF(OR($G2415="公衆街路灯A",$G2415="定額電灯"),"-",ROUND((_xlfn.XLOOKUP($AQ2415,削除禁止_電灯料金!$B:$B,削除禁止_電灯料金!$E:$E)*AM2415/1000*$K2415*$L2415/12),2)),"-")</f>
        <v>0</v>
      </c>
      <c r="AU2415" s="177">
        <f>IFERROR(IF(OR($G2415="公衆街路灯A",$G2415="定額電灯"),"-",ROUND((AM2415/1000*$K2415*$L2415/12)*_xlfn.XLOOKUP($A2415,削除禁止_電灯料金!K:K,削除禁止_電灯料金!M:M,"-"),2)),"-")</f>
        <v>0</v>
      </c>
      <c r="AV2415" s="178">
        <f>IFERROR(IF(OR($G2415="公衆街路灯A",$G2415="定額電灯"),ROUND((((AR2415+AS2415)*AN2415))*12*_xlfn.XLOOKUP($A2415,削除禁止_電灯料金!K:K,削除禁止_電灯料金!N:N),0),ROUND((AT2415+AU2415)*AN2415*12*_xlfn.XLOOKUP($A2415,削除禁止_電灯料金!K:K,削除禁止_電灯料金!N:N),0)),0)</f>
        <v>0</v>
      </c>
      <c r="AW2415" s="145"/>
    </row>
    <row r="2416" spans="1:49" ht="30" customHeight="1">
      <c r="A2416" s="1">
        <v>57</v>
      </c>
      <c r="B2416" s="319" t="s">
        <v>2181</v>
      </c>
      <c r="C2416" s="42"/>
      <c r="D2416" s="256" t="s">
        <v>82</v>
      </c>
      <c r="E2416" s="257" t="s">
        <v>71</v>
      </c>
      <c r="F2416" s="258" t="s">
        <v>2196</v>
      </c>
      <c r="G2416" s="148" t="s">
        <v>73</v>
      </c>
      <c r="H2416" s="149"/>
      <c r="I2416" s="280"/>
      <c r="J2416" s="267"/>
      <c r="K2416" s="152">
        <v>1</v>
      </c>
      <c r="L2416" s="153">
        <v>120</v>
      </c>
      <c r="M2416" s="281" t="s">
        <v>2197</v>
      </c>
      <c r="N2416" s="119" t="s">
        <v>234</v>
      </c>
      <c r="O2416" s="120">
        <v>1</v>
      </c>
      <c r="P2416" s="155" t="s">
        <v>227</v>
      </c>
      <c r="Q2416" s="155">
        <v>0</v>
      </c>
      <c r="R2416" s="155">
        <v>0</v>
      </c>
      <c r="S2416" s="156">
        <v>0</v>
      </c>
      <c r="T2416" s="156">
        <v>0</v>
      </c>
      <c r="U2416" s="156">
        <v>0</v>
      </c>
      <c r="V2416" s="157">
        <v>0</v>
      </c>
      <c r="W2416" s="158">
        <v>47</v>
      </c>
      <c r="X2416" s="159">
        <v>1</v>
      </c>
      <c r="Y2416" s="160">
        <v>1</v>
      </c>
      <c r="Z2416" s="161">
        <f t="shared" si="568"/>
        <v>0.47</v>
      </c>
      <c r="AA2416" s="155">
        <v>0</v>
      </c>
      <c r="AB2416" s="162" t="s">
        <v>80</v>
      </c>
      <c r="AC2416" s="163" t="s">
        <v>56</v>
      </c>
      <c r="AD2416" s="164" t="s">
        <v>56</v>
      </c>
      <c r="AE2416" s="163" t="s">
        <v>56</v>
      </c>
      <c r="AF2416" s="164">
        <f t="shared" si="569"/>
        <v>14.1</v>
      </c>
      <c r="AG2416" s="165">
        <f t="shared" si="570"/>
        <v>1692</v>
      </c>
      <c r="AH2416" s="166" t="s">
        <v>113</v>
      </c>
      <c r="AI2416" s="167"/>
      <c r="AJ2416" s="168"/>
      <c r="AK2416" s="169"/>
      <c r="AL2416" s="170"/>
      <c r="AM2416" s="171"/>
      <c r="AN2416" s="172"/>
      <c r="AO2416" s="173">
        <f t="shared" si="571"/>
        <v>0</v>
      </c>
      <c r="AP2416" s="174" t="s">
        <v>82</v>
      </c>
      <c r="AQ2416" s="175" t="str" cm="1">
        <f t="array" ref="AQ2416">_xlfn.IFS(OR($G2416="公衆街路灯A",$G2416="定額電灯"),$G2416&amp;AP2416,COUNTIF(G2416,"*従量電灯*"),G2416,1,"-")</f>
        <v>従量電灯</v>
      </c>
      <c r="AR2416" s="176" t="str" cm="1">
        <f t="array" ref="AR2416">_xlfn.IFS($AN2416=0,"-",OR($AH2416="対象外",$AH2416="-"),"-",OR($G2416="公衆街路灯A",$G2416="定額電灯"),_xlfn.XLOOKUP($AQ2416,削除禁止_電灯料金!$B:$B,削除禁止_電灯料金!$E:$E,0),1,"-")</f>
        <v>-</v>
      </c>
      <c r="AS2416" s="177" t="str" cm="1">
        <f t="array" ref="AS2416">_xlfn.IFS($AR2416="-","-",OR($G2416="公衆街路灯A",$G2416="定額電灯"),_xlfn.XLOOKUP(AQ2416,削除禁止_電灯料金!$B:$B,削除禁止_電灯料金!$D:$D,0),1,"-")</f>
        <v>-</v>
      </c>
      <c r="AT2416" s="176">
        <f>IFERROR(IF(OR($G2416="公衆街路灯A",$G2416="定額電灯"),"-",ROUND((_xlfn.XLOOKUP($AQ2416,削除禁止_電灯料金!$B:$B,削除禁止_電灯料金!$E:$E)*AM2416/1000*$K2416*$L2416/12),2)),"-")</f>
        <v>0</v>
      </c>
      <c r="AU2416" s="177">
        <f>IFERROR(IF(OR($G2416="公衆街路灯A",$G2416="定額電灯"),"-",ROUND((AM2416/1000*$K2416*$L2416/12)*_xlfn.XLOOKUP($A2416,削除禁止_電灯料金!K:K,削除禁止_電灯料金!M:M,"-"),2)),"-")</f>
        <v>0</v>
      </c>
      <c r="AV2416" s="178">
        <f>IFERROR(IF(OR($G2416="公衆街路灯A",$G2416="定額電灯"),ROUND((((AR2416+AS2416)*AN2416))*12*_xlfn.XLOOKUP($A2416,削除禁止_電灯料金!K:K,削除禁止_電灯料金!N:N),0),ROUND((AT2416+AU2416)*AN2416*12*_xlfn.XLOOKUP($A2416,削除禁止_電灯料金!K:K,削除禁止_電灯料金!N:N),0)),0)</f>
        <v>0</v>
      </c>
      <c r="AW2416" s="145"/>
    </row>
    <row r="2417" spans="1:49" ht="30" customHeight="1">
      <c r="A2417" s="1">
        <v>57</v>
      </c>
      <c r="B2417" s="319" t="s">
        <v>2181</v>
      </c>
      <c r="C2417" s="42"/>
      <c r="D2417" s="256" t="s">
        <v>82</v>
      </c>
      <c r="E2417" s="257" t="s">
        <v>71</v>
      </c>
      <c r="F2417" s="258" t="s">
        <v>2198</v>
      </c>
      <c r="G2417" s="148" t="s">
        <v>73</v>
      </c>
      <c r="H2417" s="149"/>
      <c r="I2417" s="280"/>
      <c r="J2417" s="267"/>
      <c r="K2417" s="152">
        <v>3</v>
      </c>
      <c r="L2417" s="153">
        <v>365</v>
      </c>
      <c r="M2417" s="281" t="s">
        <v>670</v>
      </c>
      <c r="N2417" s="119" t="s">
        <v>134</v>
      </c>
      <c r="O2417" s="120">
        <v>2</v>
      </c>
      <c r="P2417" s="155" t="s">
        <v>227</v>
      </c>
      <c r="Q2417" s="155">
        <v>0</v>
      </c>
      <c r="R2417" s="155">
        <v>0</v>
      </c>
      <c r="S2417" s="156">
        <v>0</v>
      </c>
      <c r="T2417" s="156">
        <v>0</v>
      </c>
      <c r="U2417" s="156">
        <v>0</v>
      </c>
      <c r="V2417" s="157">
        <v>0</v>
      </c>
      <c r="W2417" s="158">
        <v>47</v>
      </c>
      <c r="X2417" s="159">
        <v>1</v>
      </c>
      <c r="Y2417" s="160">
        <v>2</v>
      </c>
      <c r="Z2417" s="161">
        <f t="shared" si="568"/>
        <v>8.5775000000000006</v>
      </c>
      <c r="AA2417" s="155">
        <v>0</v>
      </c>
      <c r="AB2417" s="162" t="s">
        <v>80</v>
      </c>
      <c r="AC2417" s="163" t="s">
        <v>56</v>
      </c>
      <c r="AD2417" s="164" t="s">
        <v>56</v>
      </c>
      <c r="AE2417" s="163" t="s">
        <v>56</v>
      </c>
      <c r="AF2417" s="164">
        <f t="shared" si="569"/>
        <v>128.66250000000002</v>
      </c>
      <c r="AG2417" s="165">
        <f t="shared" si="570"/>
        <v>30879.000000000007</v>
      </c>
      <c r="AH2417" s="166" t="s">
        <v>113</v>
      </c>
      <c r="AI2417" s="167"/>
      <c r="AJ2417" s="168"/>
      <c r="AK2417" s="169"/>
      <c r="AL2417" s="170"/>
      <c r="AM2417" s="171"/>
      <c r="AN2417" s="172"/>
      <c r="AO2417" s="173">
        <f t="shared" si="571"/>
        <v>0</v>
      </c>
      <c r="AP2417" s="174" t="s">
        <v>82</v>
      </c>
      <c r="AQ2417" s="175" t="str" cm="1">
        <f t="array" ref="AQ2417">_xlfn.IFS(OR($G2417="公衆街路灯A",$G2417="定額電灯"),$G2417&amp;AP2417,COUNTIF(G2417,"*従量電灯*"),G2417,1,"-")</f>
        <v>従量電灯</v>
      </c>
      <c r="AR2417" s="176" t="str" cm="1">
        <f t="array" ref="AR2417">_xlfn.IFS($AN2417=0,"-",OR($AH2417="対象外",$AH2417="-"),"-",OR($G2417="公衆街路灯A",$G2417="定額電灯"),_xlfn.XLOOKUP($AQ2417,削除禁止_電灯料金!$B:$B,削除禁止_電灯料金!$E:$E,0),1,"-")</f>
        <v>-</v>
      </c>
      <c r="AS2417" s="177" t="str" cm="1">
        <f t="array" ref="AS2417">_xlfn.IFS($AR2417="-","-",OR($G2417="公衆街路灯A",$G2417="定額電灯"),_xlfn.XLOOKUP(AQ2417,削除禁止_電灯料金!$B:$B,削除禁止_電灯料金!$D:$D,0),1,"-")</f>
        <v>-</v>
      </c>
      <c r="AT2417" s="176">
        <f>IFERROR(IF(OR($G2417="公衆街路灯A",$G2417="定額電灯"),"-",ROUND((_xlfn.XLOOKUP($AQ2417,削除禁止_電灯料金!$B:$B,削除禁止_電灯料金!$E:$E)*AM2417/1000*$K2417*$L2417/12),2)),"-")</f>
        <v>0</v>
      </c>
      <c r="AU2417" s="177">
        <f>IFERROR(IF(OR($G2417="公衆街路灯A",$G2417="定額電灯"),"-",ROUND((AM2417/1000*$K2417*$L2417/12)*_xlfn.XLOOKUP($A2417,削除禁止_電灯料金!K:K,削除禁止_電灯料金!M:M,"-"),2)),"-")</f>
        <v>0</v>
      </c>
      <c r="AV2417" s="178">
        <f>IFERROR(IF(OR($G2417="公衆街路灯A",$G2417="定額電灯"),ROUND((((AR2417+AS2417)*AN2417))*12*_xlfn.XLOOKUP($A2417,削除禁止_電灯料金!K:K,削除禁止_電灯料金!N:N),0),ROUND((AT2417+AU2417)*AN2417*12*_xlfn.XLOOKUP($A2417,削除禁止_電灯料金!K:K,削除禁止_電灯料金!N:N),0)),0)</f>
        <v>0</v>
      </c>
      <c r="AW2417" s="145"/>
    </row>
    <row r="2418" spans="1:49" ht="30" customHeight="1">
      <c r="A2418" s="1">
        <v>57</v>
      </c>
      <c r="B2418" s="319" t="s">
        <v>2181</v>
      </c>
      <c r="C2418" s="42"/>
      <c r="D2418" s="256" t="s">
        <v>82</v>
      </c>
      <c r="E2418" s="257" t="s">
        <v>71</v>
      </c>
      <c r="F2418" s="258" t="s">
        <v>2199</v>
      </c>
      <c r="G2418" s="148" t="s">
        <v>73</v>
      </c>
      <c r="H2418" s="149"/>
      <c r="I2418" s="280"/>
      <c r="J2418" s="267"/>
      <c r="K2418" s="152">
        <v>3</v>
      </c>
      <c r="L2418" s="153">
        <v>365</v>
      </c>
      <c r="M2418" s="281" t="s">
        <v>670</v>
      </c>
      <c r="N2418" s="119" t="s">
        <v>134</v>
      </c>
      <c r="O2418" s="120">
        <v>2</v>
      </c>
      <c r="P2418" s="155" t="s">
        <v>227</v>
      </c>
      <c r="Q2418" s="155">
        <v>0</v>
      </c>
      <c r="R2418" s="155">
        <v>0</v>
      </c>
      <c r="S2418" s="156">
        <v>0</v>
      </c>
      <c r="T2418" s="156">
        <v>0</v>
      </c>
      <c r="U2418" s="156">
        <v>0</v>
      </c>
      <c r="V2418" s="157">
        <v>0</v>
      </c>
      <c r="W2418" s="158">
        <v>47</v>
      </c>
      <c r="X2418" s="159">
        <v>2</v>
      </c>
      <c r="Y2418" s="160">
        <v>4</v>
      </c>
      <c r="Z2418" s="161">
        <f t="shared" si="568"/>
        <v>17.155000000000001</v>
      </c>
      <c r="AA2418" s="155">
        <v>0</v>
      </c>
      <c r="AB2418" s="162" t="s">
        <v>80</v>
      </c>
      <c r="AC2418" s="163" t="s">
        <v>56</v>
      </c>
      <c r="AD2418" s="164" t="s">
        <v>56</v>
      </c>
      <c r="AE2418" s="163" t="s">
        <v>56</v>
      </c>
      <c r="AF2418" s="164">
        <f t="shared" si="569"/>
        <v>128.66250000000002</v>
      </c>
      <c r="AG2418" s="165">
        <f t="shared" si="570"/>
        <v>61758.000000000015</v>
      </c>
      <c r="AH2418" s="166" t="s">
        <v>113</v>
      </c>
      <c r="AI2418" s="167"/>
      <c r="AJ2418" s="168"/>
      <c r="AK2418" s="169"/>
      <c r="AL2418" s="170"/>
      <c r="AM2418" s="171"/>
      <c r="AN2418" s="172"/>
      <c r="AO2418" s="173">
        <f t="shared" si="571"/>
        <v>0</v>
      </c>
      <c r="AP2418" s="174" t="s">
        <v>82</v>
      </c>
      <c r="AQ2418" s="175" t="str" cm="1">
        <f t="array" ref="AQ2418">_xlfn.IFS(OR($G2418="公衆街路灯A",$G2418="定額電灯"),$G2418&amp;AP2418,COUNTIF(G2418,"*従量電灯*"),G2418,1,"-")</f>
        <v>従量電灯</v>
      </c>
      <c r="AR2418" s="176" t="str" cm="1">
        <f t="array" ref="AR2418">_xlfn.IFS($AN2418=0,"-",OR($AH2418="対象外",$AH2418="-"),"-",OR($G2418="公衆街路灯A",$G2418="定額電灯"),_xlfn.XLOOKUP($AQ2418,削除禁止_電灯料金!$B:$B,削除禁止_電灯料金!$E:$E,0),1,"-")</f>
        <v>-</v>
      </c>
      <c r="AS2418" s="177" t="str" cm="1">
        <f t="array" ref="AS2418">_xlfn.IFS($AR2418="-","-",OR($G2418="公衆街路灯A",$G2418="定額電灯"),_xlfn.XLOOKUP(AQ2418,削除禁止_電灯料金!$B:$B,削除禁止_電灯料金!$D:$D,0),1,"-")</f>
        <v>-</v>
      </c>
      <c r="AT2418" s="176">
        <f>IFERROR(IF(OR($G2418="公衆街路灯A",$G2418="定額電灯"),"-",ROUND((_xlfn.XLOOKUP($AQ2418,削除禁止_電灯料金!$B:$B,削除禁止_電灯料金!$E:$E)*AM2418/1000*$K2418*$L2418/12),2)),"-")</f>
        <v>0</v>
      </c>
      <c r="AU2418" s="177">
        <f>IFERROR(IF(OR($G2418="公衆街路灯A",$G2418="定額電灯"),"-",ROUND((AM2418/1000*$K2418*$L2418/12)*_xlfn.XLOOKUP($A2418,削除禁止_電灯料金!K:K,削除禁止_電灯料金!M:M,"-"),2)),"-")</f>
        <v>0</v>
      </c>
      <c r="AV2418" s="178">
        <f>IFERROR(IF(OR($G2418="公衆街路灯A",$G2418="定額電灯"),ROUND((((AR2418+AS2418)*AN2418))*12*_xlfn.XLOOKUP($A2418,削除禁止_電灯料金!K:K,削除禁止_電灯料金!N:N),0),ROUND((AT2418+AU2418)*AN2418*12*_xlfn.XLOOKUP($A2418,削除禁止_電灯料金!K:K,削除禁止_電灯料金!N:N),0)),0)</f>
        <v>0</v>
      </c>
      <c r="AW2418" s="145"/>
    </row>
    <row r="2419" spans="1:49" ht="30" customHeight="1">
      <c r="A2419" s="1">
        <v>57</v>
      </c>
      <c r="B2419" s="319" t="s">
        <v>2181</v>
      </c>
      <c r="C2419" s="42"/>
      <c r="D2419" s="256" t="s">
        <v>82</v>
      </c>
      <c r="E2419" s="257" t="s">
        <v>71</v>
      </c>
      <c r="F2419" s="258" t="s">
        <v>2200</v>
      </c>
      <c r="G2419" s="148" t="s">
        <v>73</v>
      </c>
      <c r="H2419" s="149"/>
      <c r="I2419" s="280"/>
      <c r="J2419" s="267"/>
      <c r="K2419" s="152">
        <v>13</v>
      </c>
      <c r="L2419" s="153">
        <v>365</v>
      </c>
      <c r="M2419" s="281" t="s">
        <v>644</v>
      </c>
      <c r="N2419" s="119" t="s">
        <v>134</v>
      </c>
      <c r="O2419" s="120">
        <v>2</v>
      </c>
      <c r="P2419" s="155" t="s">
        <v>135</v>
      </c>
      <c r="Q2419" s="155">
        <v>0</v>
      </c>
      <c r="R2419" s="155">
        <v>0</v>
      </c>
      <c r="S2419" s="156">
        <v>0</v>
      </c>
      <c r="T2419" s="156">
        <v>0</v>
      </c>
      <c r="U2419" s="156">
        <v>0</v>
      </c>
      <c r="V2419" s="157">
        <v>0</v>
      </c>
      <c r="W2419" s="158">
        <v>28</v>
      </c>
      <c r="X2419" s="159">
        <v>1</v>
      </c>
      <c r="Y2419" s="160">
        <v>2</v>
      </c>
      <c r="Z2419" s="161">
        <f t="shared" si="568"/>
        <v>22.143333333333331</v>
      </c>
      <c r="AA2419" s="155">
        <v>0</v>
      </c>
      <c r="AB2419" s="162" t="s">
        <v>80</v>
      </c>
      <c r="AC2419" s="163" t="s">
        <v>56</v>
      </c>
      <c r="AD2419" s="164" t="s">
        <v>56</v>
      </c>
      <c r="AE2419" s="163" t="s">
        <v>56</v>
      </c>
      <c r="AF2419" s="164">
        <f t="shared" si="569"/>
        <v>332.15</v>
      </c>
      <c r="AG2419" s="165">
        <f t="shared" si="570"/>
        <v>79716</v>
      </c>
      <c r="AH2419" s="166" t="s">
        <v>113</v>
      </c>
      <c r="AI2419" s="167"/>
      <c r="AJ2419" s="168"/>
      <c r="AK2419" s="169"/>
      <c r="AL2419" s="170"/>
      <c r="AM2419" s="171"/>
      <c r="AN2419" s="172"/>
      <c r="AO2419" s="173">
        <f t="shared" si="571"/>
        <v>0</v>
      </c>
      <c r="AP2419" s="174" t="s">
        <v>82</v>
      </c>
      <c r="AQ2419" s="175" t="str" cm="1">
        <f t="array" ref="AQ2419">_xlfn.IFS(OR($G2419="公衆街路灯A",$G2419="定額電灯"),$G2419&amp;AP2419,COUNTIF(G2419,"*従量電灯*"),G2419,1,"-")</f>
        <v>従量電灯</v>
      </c>
      <c r="AR2419" s="176" t="str" cm="1">
        <f t="array" ref="AR2419">_xlfn.IFS($AN2419=0,"-",OR($AH2419="対象外",$AH2419="-"),"-",OR($G2419="公衆街路灯A",$G2419="定額電灯"),_xlfn.XLOOKUP($AQ2419,削除禁止_電灯料金!$B:$B,削除禁止_電灯料金!$E:$E,0),1,"-")</f>
        <v>-</v>
      </c>
      <c r="AS2419" s="177" t="str" cm="1">
        <f t="array" ref="AS2419">_xlfn.IFS($AR2419="-","-",OR($G2419="公衆街路灯A",$G2419="定額電灯"),_xlfn.XLOOKUP(AQ2419,削除禁止_電灯料金!$B:$B,削除禁止_電灯料金!$D:$D,0),1,"-")</f>
        <v>-</v>
      </c>
      <c r="AT2419" s="176">
        <f>IFERROR(IF(OR($G2419="公衆街路灯A",$G2419="定額電灯"),"-",ROUND((_xlfn.XLOOKUP($AQ2419,削除禁止_電灯料金!$B:$B,削除禁止_電灯料金!$E:$E)*AM2419/1000*$K2419*$L2419/12),2)),"-")</f>
        <v>0</v>
      </c>
      <c r="AU2419" s="177">
        <f>IFERROR(IF(OR($G2419="公衆街路灯A",$G2419="定額電灯"),"-",ROUND((AM2419/1000*$K2419*$L2419/12)*_xlfn.XLOOKUP($A2419,削除禁止_電灯料金!K:K,削除禁止_電灯料金!M:M,"-"),2)),"-")</f>
        <v>0</v>
      </c>
      <c r="AV2419" s="178">
        <f>IFERROR(IF(OR($G2419="公衆街路灯A",$G2419="定額電灯"),ROUND((((AR2419+AS2419)*AN2419))*12*_xlfn.XLOOKUP($A2419,削除禁止_電灯料金!K:K,削除禁止_電灯料金!N:N),0),ROUND((AT2419+AU2419)*AN2419*12*_xlfn.XLOOKUP($A2419,削除禁止_電灯料金!K:K,削除禁止_電灯料金!N:N),0)),0)</f>
        <v>0</v>
      </c>
      <c r="AW2419" s="145"/>
    </row>
    <row r="2420" spans="1:49" ht="30" customHeight="1">
      <c r="A2420" s="1">
        <v>57</v>
      </c>
      <c r="B2420" s="319" t="s">
        <v>2181</v>
      </c>
      <c r="C2420" s="42"/>
      <c r="D2420" s="256" t="s">
        <v>82</v>
      </c>
      <c r="E2420" s="257" t="s">
        <v>71</v>
      </c>
      <c r="F2420" s="258" t="s">
        <v>2200</v>
      </c>
      <c r="G2420" s="148" t="s">
        <v>73</v>
      </c>
      <c r="H2420" s="149"/>
      <c r="I2420" s="280"/>
      <c r="J2420" s="267"/>
      <c r="K2420" s="152">
        <v>13</v>
      </c>
      <c r="L2420" s="153">
        <v>365</v>
      </c>
      <c r="M2420" s="281" t="s">
        <v>650</v>
      </c>
      <c r="N2420" s="119" t="s">
        <v>134</v>
      </c>
      <c r="O2420" s="120">
        <v>2</v>
      </c>
      <c r="P2420" s="155" t="s">
        <v>135</v>
      </c>
      <c r="Q2420" s="155">
        <v>0</v>
      </c>
      <c r="R2420" s="155">
        <v>0</v>
      </c>
      <c r="S2420" s="156">
        <v>0</v>
      </c>
      <c r="T2420" s="156">
        <v>0</v>
      </c>
      <c r="U2420" s="156">
        <v>0</v>
      </c>
      <c r="V2420" s="157" t="s">
        <v>2193</v>
      </c>
      <c r="W2420" s="158">
        <v>28</v>
      </c>
      <c r="X2420" s="159">
        <v>1</v>
      </c>
      <c r="Y2420" s="160">
        <v>2</v>
      </c>
      <c r="Z2420" s="161">
        <f t="shared" si="568"/>
        <v>22.143333333333331</v>
      </c>
      <c r="AA2420" s="155">
        <v>0</v>
      </c>
      <c r="AB2420" s="162" t="s">
        <v>80</v>
      </c>
      <c r="AC2420" s="163" t="s">
        <v>56</v>
      </c>
      <c r="AD2420" s="164" t="s">
        <v>56</v>
      </c>
      <c r="AE2420" s="163" t="s">
        <v>56</v>
      </c>
      <c r="AF2420" s="164">
        <f t="shared" si="569"/>
        <v>332.15</v>
      </c>
      <c r="AG2420" s="165">
        <f t="shared" si="570"/>
        <v>79716</v>
      </c>
      <c r="AH2420" s="166" t="s">
        <v>81</v>
      </c>
      <c r="AI2420" s="167"/>
      <c r="AJ2420" s="168"/>
      <c r="AK2420" s="169"/>
      <c r="AL2420" s="170"/>
      <c r="AM2420" s="171"/>
      <c r="AN2420" s="172"/>
      <c r="AO2420" s="173">
        <f t="shared" si="571"/>
        <v>0</v>
      </c>
      <c r="AP2420" s="174" t="s">
        <v>82</v>
      </c>
      <c r="AQ2420" s="175" t="str" cm="1">
        <f t="array" ref="AQ2420">_xlfn.IFS(OR($G2420="公衆街路灯A",$G2420="定額電灯"),$G2420&amp;AP2420,COUNTIF(G2420,"*従量電灯*"),G2420,1,"-")</f>
        <v>従量電灯</v>
      </c>
      <c r="AR2420" s="176" t="str" cm="1">
        <f t="array" ref="AR2420">_xlfn.IFS($AN2420=0,"-",OR($AH2420="対象外",$AH2420="-"),"-",OR($G2420="公衆街路灯A",$G2420="定額電灯"),_xlfn.XLOOKUP($AQ2420,削除禁止_電灯料金!$B:$B,削除禁止_電灯料金!$E:$E,0),1,"-")</f>
        <v>-</v>
      </c>
      <c r="AS2420" s="177" t="str" cm="1">
        <f t="array" ref="AS2420">_xlfn.IFS($AR2420="-","-",OR($G2420="公衆街路灯A",$G2420="定額電灯"),_xlfn.XLOOKUP(AQ2420,削除禁止_電灯料金!$B:$B,削除禁止_電灯料金!$D:$D,0),1,"-")</f>
        <v>-</v>
      </c>
      <c r="AT2420" s="176">
        <f>IFERROR(IF(OR($G2420="公衆街路灯A",$G2420="定額電灯"),"-",ROUND((_xlfn.XLOOKUP($AQ2420,削除禁止_電灯料金!$B:$B,削除禁止_電灯料金!$E:$E)*AM2420/1000*$K2420*$L2420/12),2)),"-")</f>
        <v>0</v>
      </c>
      <c r="AU2420" s="177">
        <f>IFERROR(IF(OR($G2420="公衆街路灯A",$G2420="定額電灯"),"-",ROUND((AM2420/1000*$K2420*$L2420/12)*_xlfn.XLOOKUP($A2420,削除禁止_電灯料金!K:K,削除禁止_電灯料金!M:M,"-"),2)),"-")</f>
        <v>0</v>
      </c>
      <c r="AV2420" s="178">
        <f>IFERROR(IF(OR($G2420="公衆街路灯A",$G2420="定額電灯"),ROUND((((AR2420+AS2420)*AN2420))*12*_xlfn.XLOOKUP($A2420,削除禁止_電灯料金!K:K,削除禁止_電灯料金!N:N),0),ROUND((AT2420+AU2420)*AN2420*12*_xlfn.XLOOKUP($A2420,削除禁止_電灯料金!K:K,削除禁止_電灯料金!N:N),0)),0)</f>
        <v>0</v>
      </c>
      <c r="AW2420" s="145"/>
    </row>
    <row r="2421" spans="1:49" ht="30" customHeight="1">
      <c r="A2421" s="1">
        <v>57</v>
      </c>
      <c r="B2421" s="319" t="s">
        <v>2181</v>
      </c>
      <c r="C2421" s="42"/>
      <c r="D2421" s="256" t="s">
        <v>82</v>
      </c>
      <c r="E2421" s="257" t="s">
        <v>71</v>
      </c>
      <c r="F2421" s="258" t="s">
        <v>2200</v>
      </c>
      <c r="G2421" s="148" t="s">
        <v>73</v>
      </c>
      <c r="H2421" s="149"/>
      <c r="I2421" s="280"/>
      <c r="J2421" s="267"/>
      <c r="K2421" s="152">
        <v>24</v>
      </c>
      <c r="L2421" s="153">
        <v>365</v>
      </c>
      <c r="M2421" s="281" t="s">
        <v>2191</v>
      </c>
      <c r="N2421" s="119" t="s">
        <v>416</v>
      </c>
      <c r="O2421" s="120">
        <v>1</v>
      </c>
      <c r="P2421" s="155" t="s">
        <v>135</v>
      </c>
      <c r="Q2421" s="155">
        <v>0</v>
      </c>
      <c r="R2421" s="155">
        <v>0</v>
      </c>
      <c r="S2421" s="156" t="s">
        <v>100</v>
      </c>
      <c r="T2421" s="156" t="s">
        <v>532</v>
      </c>
      <c r="U2421" s="156" t="s">
        <v>102</v>
      </c>
      <c r="V2421" s="157">
        <v>0</v>
      </c>
      <c r="W2421" s="158">
        <v>28</v>
      </c>
      <c r="X2421" s="159">
        <v>1</v>
      </c>
      <c r="Y2421" s="160">
        <v>1</v>
      </c>
      <c r="Z2421" s="161">
        <f t="shared" si="568"/>
        <v>20.440000000000001</v>
      </c>
      <c r="AA2421" s="155">
        <v>0</v>
      </c>
      <c r="AB2421" s="162" t="s">
        <v>80</v>
      </c>
      <c r="AC2421" s="163" t="s">
        <v>56</v>
      </c>
      <c r="AD2421" s="164" t="s">
        <v>56</v>
      </c>
      <c r="AE2421" s="163" t="s">
        <v>56</v>
      </c>
      <c r="AF2421" s="164">
        <f t="shared" si="569"/>
        <v>613.20000000000005</v>
      </c>
      <c r="AG2421" s="165">
        <f t="shared" si="570"/>
        <v>73584</v>
      </c>
      <c r="AH2421" s="166" t="s">
        <v>81</v>
      </c>
      <c r="AI2421" s="167"/>
      <c r="AJ2421" s="168"/>
      <c r="AK2421" s="169"/>
      <c r="AL2421" s="170"/>
      <c r="AM2421" s="171"/>
      <c r="AN2421" s="172"/>
      <c r="AO2421" s="173">
        <f t="shared" si="571"/>
        <v>0</v>
      </c>
      <c r="AP2421" s="174" t="s">
        <v>82</v>
      </c>
      <c r="AQ2421" s="175" t="str" cm="1">
        <f t="array" ref="AQ2421">_xlfn.IFS(OR($G2421="公衆街路灯A",$G2421="定額電灯"),$G2421&amp;AP2421,COUNTIF(G2421,"*従量電灯*"),G2421,1,"-")</f>
        <v>従量電灯</v>
      </c>
      <c r="AR2421" s="176" t="str" cm="1">
        <f t="array" ref="AR2421">_xlfn.IFS($AN2421=0,"-",OR($AH2421="対象外",$AH2421="-"),"-",OR($G2421="公衆街路灯A",$G2421="定額電灯"),_xlfn.XLOOKUP($AQ2421,削除禁止_電灯料金!$B:$B,削除禁止_電灯料金!$E:$E,0),1,"-")</f>
        <v>-</v>
      </c>
      <c r="AS2421" s="177" t="str" cm="1">
        <f t="array" ref="AS2421">_xlfn.IFS($AR2421="-","-",OR($G2421="公衆街路灯A",$G2421="定額電灯"),_xlfn.XLOOKUP(AQ2421,削除禁止_電灯料金!$B:$B,削除禁止_電灯料金!$D:$D,0),1,"-")</f>
        <v>-</v>
      </c>
      <c r="AT2421" s="176">
        <f>IFERROR(IF(OR($G2421="公衆街路灯A",$G2421="定額電灯"),"-",ROUND((_xlfn.XLOOKUP($AQ2421,削除禁止_電灯料金!$B:$B,削除禁止_電灯料金!$E:$E)*AM2421/1000*$K2421*$L2421/12),2)),"-")</f>
        <v>0</v>
      </c>
      <c r="AU2421" s="177">
        <f>IFERROR(IF(OR($G2421="公衆街路灯A",$G2421="定額電灯"),"-",ROUND((AM2421/1000*$K2421*$L2421/12)*_xlfn.XLOOKUP($A2421,削除禁止_電灯料金!K:K,削除禁止_電灯料金!M:M,"-"),2)),"-")</f>
        <v>0</v>
      </c>
      <c r="AV2421" s="178">
        <f>IFERROR(IF(OR($G2421="公衆街路灯A",$G2421="定額電灯"),ROUND((((AR2421+AS2421)*AN2421))*12*_xlfn.XLOOKUP($A2421,削除禁止_電灯料金!K:K,削除禁止_電灯料金!N:N),0),ROUND((AT2421+AU2421)*AN2421*12*_xlfn.XLOOKUP($A2421,削除禁止_電灯料金!K:K,削除禁止_電灯料金!N:N),0)),0)</f>
        <v>0</v>
      </c>
      <c r="AW2421" s="145"/>
    </row>
    <row r="2422" spans="1:49" ht="30" customHeight="1">
      <c r="A2422" s="1">
        <v>57</v>
      </c>
      <c r="B2422" s="319" t="s">
        <v>2181</v>
      </c>
      <c r="C2422" s="42"/>
      <c r="D2422" s="259" t="s">
        <v>82</v>
      </c>
      <c r="E2422" s="260" t="s">
        <v>71</v>
      </c>
      <c r="F2422" s="261" t="s">
        <v>2201</v>
      </c>
      <c r="G2422" s="182" t="s">
        <v>73</v>
      </c>
      <c r="H2422" s="183" t="s">
        <v>118</v>
      </c>
      <c r="I2422" s="311"/>
      <c r="J2422" s="312"/>
      <c r="K2422" s="186">
        <v>13</v>
      </c>
      <c r="L2422" s="187">
        <v>365</v>
      </c>
      <c r="M2422" s="313" t="s">
        <v>2202</v>
      </c>
      <c r="N2422" s="189" t="s">
        <v>653</v>
      </c>
      <c r="O2422" s="190">
        <v>1</v>
      </c>
      <c r="P2422" s="191" t="s">
        <v>450</v>
      </c>
      <c r="Q2422" s="191">
        <v>0</v>
      </c>
      <c r="R2422" s="191">
        <v>0</v>
      </c>
      <c r="S2422" s="192" t="s">
        <v>1840</v>
      </c>
      <c r="T2422" s="192">
        <v>0</v>
      </c>
      <c r="U2422" s="192" t="s">
        <v>2203</v>
      </c>
      <c r="V2422" s="193">
        <v>0</v>
      </c>
      <c r="W2422" s="194">
        <v>36</v>
      </c>
      <c r="X2422" s="195">
        <v>1</v>
      </c>
      <c r="Y2422" s="196">
        <v>1</v>
      </c>
      <c r="Z2422" s="197">
        <v>0</v>
      </c>
      <c r="AA2422" s="191">
        <v>0</v>
      </c>
      <c r="AB2422" s="198" t="s">
        <v>80</v>
      </c>
      <c r="AC2422" s="199" t="s">
        <v>56</v>
      </c>
      <c r="AD2422" s="200" t="s">
        <v>56</v>
      </c>
      <c r="AE2422" s="199" t="s">
        <v>56</v>
      </c>
      <c r="AF2422" s="200">
        <v>0</v>
      </c>
      <c r="AG2422" s="201">
        <v>0</v>
      </c>
      <c r="AH2422" s="201" t="s">
        <v>124</v>
      </c>
      <c r="AI2422" s="202" t="s">
        <v>124</v>
      </c>
      <c r="AJ2422" s="203"/>
      <c r="AK2422" s="204"/>
      <c r="AL2422" s="194"/>
      <c r="AM2422" s="205"/>
      <c r="AN2422" s="206"/>
      <c r="AO2422" s="200">
        <f t="shared" si="571"/>
        <v>0</v>
      </c>
      <c r="AP2422" s="207" t="s">
        <v>82</v>
      </c>
      <c r="AQ2422" s="198" t="str" cm="1">
        <f t="array" ref="AQ2422">_xlfn.IFS(OR($G2422="公衆街路灯A",$G2422="定額電灯"),$G2422&amp;AP2422,COUNTIF(G2422,"*従量電灯*"),G2422,1,"-")</f>
        <v>従量電灯</v>
      </c>
      <c r="AR2422" s="208" t="str" cm="1">
        <f t="array" ref="AR2422">_xlfn.IFS($AN2422=0,"-",OR($AH2422="対象外",$AH2422="-"),"-",OR($G2422="公衆街路灯A",$G2422="定額電灯"),_xlfn.XLOOKUP($AQ2422,削除禁止_電灯料金!$B:$B,削除禁止_電灯料金!$E:$E,0),1,"-")</f>
        <v>-</v>
      </c>
      <c r="AS2422" s="209" t="str" cm="1">
        <f t="array" ref="AS2422">_xlfn.IFS($AR2422="-","-",OR($G2422="公衆街路灯A",$G2422="定額電灯"),_xlfn.XLOOKUP(AQ2422,削除禁止_電灯料金!$B:$B,削除禁止_電灯料金!$D:$D,0),1,"-")</f>
        <v>-</v>
      </c>
      <c r="AT2422" s="208">
        <f>IFERROR(IF(OR($G2422="公衆街路灯A",$G2422="定額電灯"),"-",ROUND((_xlfn.XLOOKUP($AQ2422,削除禁止_電灯料金!$B:$B,削除禁止_電灯料金!$E:$E)*AM2422/1000*$K2422*$L2422/12),2)),"-")</f>
        <v>0</v>
      </c>
      <c r="AU2422" s="209">
        <f>IFERROR(IF(OR($G2422="公衆街路灯A",$G2422="定額電灯"),"-",ROUND((AM2422/1000*$K2422*$L2422/12)*_xlfn.XLOOKUP($A2422,削除禁止_電灯料金!K:K,削除禁止_電灯料金!M:M,"-"),2)),"-")</f>
        <v>0</v>
      </c>
      <c r="AV2422" s="210">
        <f>IFERROR(IF(OR($G2422="公衆街路灯A",$G2422="定額電灯"),ROUND((((AR2422+AS2422)*AN2422))*12*_xlfn.XLOOKUP($A2422,削除禁止_電灯料金!K:K,削除禁止_電灯料金!N:N),0),ROUND((AT2422+AU2422)*AN2422*12*_xlfn.XLOOKUP($A2422,削除禁止_電灯料金!K:K,削除禁止_電灯料金!N:N),0)),0)</f>
        <v>0</v>
      </c>
      <c r="AW2422" s="145"/>
    </row>
    <row r="2423" spans="1:49" ht="30" customHeight="1">
      <c r="A2423" s="1">
        <v>57</v>
      </c>
      <c r="B2423" s="319" t="s">
        <v>2181</v>
      </c>
      <c r="C2423" s="42"/>
      <c r="D2423" s="256" t="s">
        <v>82</v>
      </c>
      <c r="E2423" s="257" t="s">
        <v>71</v>
      </c>
      <c r="F2423" s="258" t="s">
        <v>1030</v>
      </c>
      <c r="G2423" s="148" t="s">
        <v>73</v>
      </c>
      <c r="H2423" s="149"/>
      <c r="I2423" s="280"/>
      <c r="J2423" s="267"/>
      <c r="K2423" s="152">
        <v>3</v>
      </c>
      <c r="L2423" s="153">
        <v>365</v>
      </c>
      <c r="M2423" s="281" t="s">
        <v>899</v>
      </c>
      <c r="N2423" s="119" t="s">
        <v>234</v>
      </c>
      <c r="O2423" s="120">
        <v>2</v>
      </c>
      <c r="P2423" s="155" t="s">
        <v>227</v>
      </c>
      <c r="Q2423" s="155">
        <v>0</v>
      </c>
      <c r="R2423" s="155">
        <v>0</v>
      </c>
      <c r="S2423" s="156">
        <v>0</v>
      </c>
      <c r="T2423" s="156">
        <v>0</v>
      </c>
      <c r="U2423" s="156">
        <v>0</v>
      </c>
      <c r="V2423" s="157">
        <v>0</v>
      </c>
      <c r="W2423" s="158">
        <v>47</v>
      </c>
      <c r="X2423" s="159">
        <v>2</v>
      </c>
      <c r="Y2423" s="160">
        <v>4</v>
      </c>
      <c r="Z2423" s="161">
        <f t="shared" ref="Z2423:Z2433" si="572">K2423*L2423*W2423*Y2423/12/1000</f>
        <v>17.155000000000001</v>
      </c>
      <c r="AA2423" s="155">
        <v>0</v>
      </c>
      <c r="AB2423" s="162" t="s">
        <v>80</v>
      </c>
      <c r="AC2423" s="163" t="s">
        <v>56</v>
      </c>
      <c r="AD2423" s="164" t="s">
        <v>56</v>
      </c>
      <c r="AE2423" s="163" t="s">
        <v>56</v>
      </c>
      <c r="AF2423" s="164">
        <f t="shared" ref="AF2423:AF2433" si="573">$B$2*Z2423/Y2423</f>
        <v>128.66250000000002</v>
      </c>
      <c r="AG2423" s="165">
        <f t="shared" ref="AG2423:AG2433" si="574">Y2423*AF2423*120</f>
        <v>61758.000000000015</v>
      </c>
      <c r="AH2423" s="166" t="s">
        <v>113</v>
      </c>
      <c r="AI2423" s="167"/>
      <c r="AJ2423" s="168"/>
      <c r="AK2423" s="169"/>
      <c r="AL2423" s="170"/>
      <c r="AM2423" s="171"/>
      <c r="AN2423" s="172"/>
      <c r="AO2423" s="173">
        <f t="shared" si="571"/>
        <v>0</v>
      </c>
      <c r="AP2423" s="174" t="s">
        <v>82</v>
      </c>
      <c r="AQ2423" s="175" t="str" cm="1">
        <f t="array" ref="AQ2423">_xlfn.IFS(OR($G2423="公衆街路灯A",$G2423="定額電灯"),$G2423&amp;AP2423,COUNTIF(G2423,"*従量電灯*"),G2423,1,"-")</f>
        <v>従量電灯</v>
      </c>
      <c r="AR2423" s="176" t="str" cm="1">
        <f t="array" ref="AR2423">_xlfn.IFS($AN2423=0,"-",OR($AH2423="対象外",$AH2423="-"),"-",OR($G2423="公衆街路灯A",$G2423="定額電灯"),_xlfn.XLOOKUP($AQ2423,削除禁止_電灯料金!$B:$B,削除禁止_電灯料金!$E:$E,0),1,"-")</f>
        <v>-</v>
      </c>
      <c r="AS2423" s="177" t="str" cm="1">
        <f t="array" ref="AS2423">_xlfn.IFS($AR2423="-","-",OR($G2423="公衆街路灯A",$G2423="定額電灯"),_xlfn.XLOOKUP(AQ2423,削除禁止_電灯料金!$B:$B,削除禁止_電灯料金!$D:$D,0),1,"-")</f>
        <v>-</v>
      </c>
      <c r="AT2423" s="176">
        <f>IFERROR(IF(OR($G2423="公衆街路灯A",$G2423="定額電灯"),"-",ROUND((_xlfn.XLOOKUP($AQ2423,削除禁止_電灯料金!$B:$B,削除禁止_電灯料金!$E:$E)*AM2423/1000*$K2423*$L2423/12),2)),"-")</f>
        <v>0</v>
      </c>
      <c r="AU2423" s="177">
        <f>IFERROR(IF(OR($G2423="公衆街路灯A",$G2423="定額電灯"),"-",ROUND((AM2423/1000*$K2423*$L2423/12)*_xlfn.XLOOKUP($A2423,削除禁止_電灯料金!K:K,削除禁止_電灯料金!M:M,"-"),2)),"-")</f>
        <v>0</v>
      </c>
      <c r="AV2423" s="178">
        <f>IFERROR(IF(OR($G2423="公衆街路灯A",$G2423="定額電灯"),ROUND((((AR2423+AS2423)*AN2423))*12*_xlfn.XLOOKUP($A2423,削除禁止_電灯料金!K:K,削除禁止_電灯料金!N:N),0),ROUND((AT2423+AU2423)*AN2423*12*_xlfn.XLOOKUP($A2423,削除禁止_電灯料金!K:K,削除禁止_電灯料金!N:N),0)),0)</f>
        <v>0</v>
      </c>
      <c r="AW2423" s="145"/>
    </row>
    <row r="2424" spans="1:49" ht="30" customHeight="1">
      <c r="A2424" s="1">
        <v>57</v>
      </c>
      <c r="B2424" s="319" t="s">
        <v>2181</v>
      </c>
      <c r="C2424" s="42"/>
      <c r="D2424" s="256" t="s">
        <v>82</v>
      </c>
      <c r="E2424" s="257" t="s">
        <v>71</v>
      </c>
      <c r="F2424" s="258" t="s">
        <v>2204</v>
      </c>
      <c r="G2424" s="148" t="s">
        <v>73</v>
      </c>
      <c r="H2424" s="149"/>
      <c r="I2424" s="280"/>
      <c r="J2424" s="267"/>
      <c r="K2424" s="152">
        <v>13</v>
      </c>
      <c r="L2424" s="153">
        <v>365</v>
      </c>
      <c r="M2424" s="281" t="s">
        <v>670</v>
      </c>
      <c r="N2424" s="119" t="s">
        <v>134</v>
      </c>
      <c r="O2424" s="120">
        <v>2</v>
      </c>
      <c r="P2424" s="155" t="s">
        <v>227</v>
      </c>
      <c r="Q2424" s="155">
        <v>0</v>
      </c>
      <c r="R2424" s="155">
        <v>0</v>
      </c>
      <c r="S2424" s="156">
        <v>0</v>
      </c>
      <c r="T2424" s="156">
        <v>0</v>
      </c>
      <c r="U2424" s="156">
        <v>0</v>
      </c>
      <c r="V2424" s="157">
        <v>0</v>
      </c>
      <c r="W2424" s="158">
        <v>47</v>
      </c>
      <c r="X2424" s="159">
        <v>2</v>
      </c>
      <c r="Y2424" s="160">
        <v>4</v>
      </c>
      <c r="Z2424" s="161">
        <f t="shared" si="572"/>
        <v>74.338333333333324</v>
      </c>
      <c r="AA2424" s="155">
        <v>0</v>
      </c>
      <c r="AB2424" s="162" t="s">
        <v>80</v>
      </c>
      <c r="AC2424" s="163" t="s">
        <v>56</v>
      </c>
      <c r="AD2424" s="164" t="s">
        <v>56</v>
      </c>
      <c r="AE2424" s="163" t="s">
        <v>56</v>
      </c>
      <c r="AF2424" s="164">
        <f t="shared" si="573"/>
        <v>557.53749999999991</v>
      </c>
      <c r="AG2424" s="165">
        <f t="shared" si="574"/>
        <v>267617.99999999994</v>
      </c>
      <c r="AH2424" s="166" t="s">
        <v>113</v>
      </c>
      <c r="AI2424" s="167"/>
      <c r="AJ2424" s="168"/>
      <c r="AK2424" s="169"/>
      <c r="AL2424" s="170"/>
      <c r="AM2424" s="171"/>
      <c r="AN2424" s="172"/>
      <c r="AO2424" s="173">
        <f t="shared" si="571"/>
        <v>0</v>
      </c>
      <c r="AP2424" s="174" t="s">
        <v>82</v>
      </c>
      <c r="AQ2424" s="175" t="str" cm="1">
        <f t="array" ref="AQ2424">_xlfn.IFS(OR($G2424="公衆街路灯A",$G2424="定額電灯"),$G2424&amp;AP2424,COUNTIF(G2424,"*従量電灯*"),G2424,1,"-")</f>
        <v>従量電灯</v>
      </c>
      <c r="AR2424" s="176" t="str" cm="1">
        <f t="array" ref="AR2424">_xlfn.IFS($AN2424=0,"-",OR($AH2424="対象外",$AH2424="-"),"-",OR($G2424="公衆街路灯A",$G2424="定額電灯"),_xlfn.XLOOKUP($AQ2424,削除禁止_電灯料金!$B:$B,削除禁止_電灯料金!$E:$E,0),1,"-")</f>
        <v>-</v>
      </c>
      <c r="AS2424" s="177" t="str" cm="1">
        <f t="array" ref="AS2424">_xlfn.IFS($AR2424="-","-",OR($G2424="公衆街路灯A",$G2424="定額電灯"),_xlfn.XLOOKUP(AQ2424,削除禁止_電灯料金!$B:$B,削除禁止_電灯料金!$D:$D,0),1,"-")</f>
        <v>-</v>
      </c>
      <c r="AT2424" s="176">
        <f>IFERROR(IF(OR($G2424="公衆街路灯A",$G2424="定額電灯"),"-",ROUND((_xlfn.XLOOKUP($AQ2424,削除禁止_電灯料金!$B:$B,削除禁止_電灯料金!$E:$E)*AM2424/1000*$K2424*$L2424/12),2)),"-")</f>
        <v>0</v>
      </c>
      <c r="AU2424" s="177">
        <f>IFERROR(IF(OR($G2424="公衆街路灯A",$G2424="定額電灯"),"-",ROUND((AM2424/1000*$K2424*$L2424/12)*_xlfn.XLOOKUP($A2424,削除禁止_電灯料金!K:K,削除禁止_電灯料金!M:M,"-"),2)),"-")</f>
        <v>0</v>
      </c>
      <c r="AV2424" s="178">
        <f>IFERROR(IF(OR($G2424="公衆街路灯A",$G2424="定額電灯"),ROUND((((AR2424+AS2424)*AN2424))*12*_xlfn.XLOOKUP($A2424,削除禁止_電灯料金!K:K,削除禁止_電灯料金!N:N),0),ROUND((AT2424+AU2424)*AN2424*12*_xlfn.XLOOKUP($A2424,削除禁止_電灯料金!K:K,削除禁止_電灯料金!N:N),0)),0)</f>
        <v>0</v>
      </c>
      <c r="AW2424" s="145"/>
    </row>
    <row r="2425" spans="1:49" ht="30" customHeight="1">
      <c r="A2425" s="1">
        <v>57</v>
      </c>
      <c r="B2425" s="319" t="s">
        <v>2181</v>
      </c>
      <c r="C2425" s="42"/>
      <c r="D2425" s="256" t="s">
        <v>82</v>
      </c>
      <c r="E2425" s="257" t="s">
        <v>71</v>
      </c>
      <c r="F2425" s="258" t="s">
        <v>2204</v>
      </c>
      <c r="G2425" s="148" t="s">
        <v>73</v>
      </c>
      <c r="H2425" s="149"/>
      <c r="I2425" s="280"/>
      <c r="J2425" s="267"/>
      <c r="K2425" s="152">
        <v>13</v>
      </c>
      <c r="L2425" s="153">
        <v>365</v>
      </c>
      <c r="M2425" s="281" t="s">
        <v>2205</v>
      </c>
      <c r="N2425" s="119" t="s">
        <v>134</v>
      </c>
      <c r="O2425" s="120">
        <v>2</v>
      </c>
      <c r="P2425" s="155" t="s">
        <v>227</v>
      </c>
      <c r="Q2425" s="155">
        <v>0</v>
      </c>
      <c r="R2425" s="155">
        <v>0</v>
      </c>
      <c r="S2425" s="156">
        <v>0</v>
      </c>
      <c r="T2425" s="156">
        <v>0</v>
      </c>
      <c r="U2425" s="156">
        <v>0</v>
      </c>
      <c r="V2425" s="157" t="s">
        <v>2193</v>
      </c>
      <c r="W2425" s="158">
        <v>47</v>
      </c>
      <c r="X2425" s="159">
        <v>1</v>
      </c>
      <c r="Y2425" s="160">
        <v>2</v>
      </c>
      <c r="Z2425" s="161">
        <f t="shared" si="572"/>
        <v>37.169166666666662</v>
      </c>
      <c r="AA2425" s="155">
        <v>0</v>
      </c>
      <c r="AB2425" s="162" t="s">
        <v>80</v>
      </c>
      <c r="AC2425" s="163" t="s">
        <v>56</v>
      </c>
      <c r="AD2425" s="164" t="s">
        <v>56</v>
      </c>
      <c r="AE2425" s="163" t="s">
        <v>56</v>
      </c>
      <c r="AF2425" s="164">
        <f t="shared" si="573"/>
        <v>557.53749999999991</v>
      </c>
      <c r="AG2425" s="165">
        <f t="shared" si="574"/>
        <v>133808.99999999997</v>
      </c>
      <c r="AH2425" s="166" t="s">
        <v>81</v>
      </c>
      <c r="AI2425" s="167"/>
      <c r="AJ2425" s="168"/>
      <c r="AK2425" s="169"/>
      <c r="AL2425" s="170"/>
      <c r="AM2425" s="171"/>
      <c r="AN2425" s="172"/>
      <c r="AO2425" s="173">
        <f t="shared" si="571"/>
        <v>0</v>
      </c>
      <c r="AP2425" s="174" t="s">
        <v>82</v>
      </c>
      <c r="AQ2425" s="175" t="str" cm="1">
        <f t="array" ref="AQ2425">_xlfn.IFS(OR($G2425="公衆街路灯A",$G2425="定額電灯"),$G2425&amp;AP2425,COUNTIF(G2425,"*従量電灯*"),G2425,1,"-")</f>
        <v>従量電灯</v>
      </c>
      <c r="AR2425" s="176" t="str" cm="1">
        <f t="array" ref="AR2425">_xlfn.IFS($AN2425=0,"-",OR($AH2425="対象外",$AH2425="-"),"-",OR($G2425="公衆街路灯A",$G2425="定額電灯"),_xlfn.XLOOKUP($AQ2425,削除禁止_電灯料金!$B:$B,削除禁止_電灯料金!$E:$E,0),1,"-")</f>
        <v>-</v>
      </c>
      <c r="AS2425" s="177" t="str" cm="1">
        <f t="array" ref="AS2425">_xlfn.IFS($AR2425="-","-",OR($G2425="公衆街路灯A",$G2425="定額電灯"),_xlfn.XLOOKUP(AQ2425,削除禁止_電灯料金!$B:$B,削除禁止_電灯料金!$D:$D,0),1,"-")</f>
        <v>-</v>
      </c>
      <c r="AT2425" s="176">
        <f>IFERROR(IF(OR($G2425="公衆街路灯A",$G2425="定額電灯"),"-",ROUND((_xlfn.XLOOKUP($AQ2425,削除禁止_電灯料金!$B:$B,削除禁止_電灯料金!$E:$E)*AM2425/1000*$K2425*$L2425/12),2)),"-")</f>
        <v>0</v>
      </c>
      <c r="AU2425" s="177">
        <f>IFERROR(IF(OR($G2425="公衆街路灯A",$G2425="定額電灯"),"-",ROUND((AM2425/1000*$K2425*$L2425/12)*_xlfn.XLOOKUP($A2425,削除禁止_電灯料金!K:K,削除禁止_電灯料金!M:M,"-"),2)),"-")</f>
        <v>0</v>
      </c>
      <c r="AV2425" s="178">
        <f>IFERROR(IF(OR($G2425="公衆街路灯A",$G2425="定額電灯"),ROUND((((AR2425+AS2425)*AN2425))*12*_xlfn.XLOOKUP($A2425,削除禁止_電灯料金!K:K,削除禁止_電灯料金!N:N),0),ROUND((AT2425+AU2425)*AN2425*12*_xlfn.XLOOKUP($A2425,削除禁止_電灯料金!K:K,削除禁止_電灯料金!N:N),0)),0)</f>
        <v>0</v>
      </c>
      <c r="AW2425" s="145"/>
    </row>
    <row r="2426" spans="1:49" ht="30" customHeight="1">
      <c r="A2426" s="1">
        <v>57</v>
      </c>
      <c r="B2426" s="319" t="s">
        <v>2181</v>
      </c>
      <c r="C2426" s="42"/>
      <c r="D2426" s="256" t="s">
        <v>82</v>
      </c>
      <c r="E2426" s="257" t="s">
        <v>71</v>
      </c>
      <c r="F2426" s="258" t="s">
        <v>2204</v>
      </c>
      <c r="G2426" s="148" t="s">
        <v>73</v>
      </c>
      <c r="H2426" s="149"/>
      <c r="I2426" s="280"/>
      <c r="J2426" s="267"/>
      <c r="K2426" s="152">
        <v>13</v>
      </c>
      <c r="L2426" s="153">
        <v>365</v>
      </c>
      <c r="M2426" s="281" t="s">
        <v>899</v>
      </c>
      <c r="N2426" s="119" t="s">
        <v>234</v>
      </c>
      <c r="O2426" s="120">
        <v>2</v>
      </c>
      <c r="P2426" s="155" t="s">
        <v>227</v>
      </c>
      <c r="Q2426" s="155">
        <v>0</v>
      </c>
      <c r="R2426" s="155">
        <v>0</v>
      </c>
      <c r="S2426" s="156">
        <v>0</v>
      </c>
      <c r="T2426" s="156">
        <v>0</v>
      </c>
      <c r="U2426" s="156">
        <v>0</v>
      </c>
      <c r="V2426" s="157">
        <v>0</v>
      </c>
      <c r="W2426" s="158">
        <v>47</v>
      </c>
      <c r="X2426" s="159">
        <v>18</v>
      </c>
      <c r="Y2426" s="160">
        <v>36</v>
      </c>
      <c r="Z2426" s="161">
        <f t="shared" si="572"/>
        <v>669.04499999999996</v>
      </c>
      <c r="AA2426" s="155">
        <v>0</v>
      </c>
      <c r="AB2426" s="162" t="s">
        <v>80</v>
      </c>
      <c r="AC2426" s="163" t="s">
        <v>56</v>
      </c>
      <c r="AD2426" s="164" t="s">
        <v>56</v>
      </c>
      <c r="AE2426" s="163" t="s">
        <v>56</v>
      </c>
      <c r="AF2426" s="164">
        <f t="shared" si="573"/>
        <v>557.53749999999991</v>
      </c>
      <c r="AG2426" s="165">
        <f t="shared" si="574"/>
        <v>2408562</v>
      </c>
      <c r="AH2426" s="166" t="s">
        <v>113</v>
      </c>
      <c r="AI2426" s="167"/>
      <c r="AJ2426" s="168"/>
      <c r="AK2426" s="169"/>
      <c r="AL2426" s="170"/>
      <c r="AM2426" s="171"/>
      <c r="AN2426" s="172"/>
      <c r="AO2426" s="173">
        <f t="shared" si="571"/>
        <v>0</v>
      </c>
      <c r="AP2426" s="174" t="s">
        <v>82</v>
      </c>
      <c r="AQ2426" s="175" t="str" cm="1">
        <f t="array" ref="AQ2426">_xlfn.IFS(OR($G2426="公衆街路灯A",$G2426="定額電灯"),$G2426&amp;AP2426,COUNTIF(G2426,"*従量電灯*"),G2426,1,"-")</f>
        <v>従量電灯</v>
      </c>
      <c r="AR2426" s="176" t="str" cm="1">
        <f t="array" ref="AR2426">_xlfn.IFS($AN2426=0,"-",OR($AH2426="対象外",$AH2426="-"),"-",OR($G2426="公衆街路灯A",$G2426="定額電灯"),_xlfn.XLOOKUP($AQ2426,削除禁止_電灯料金!$B:$B,削除禁止_電灯料金!$E:$E,0),1,"-")</f>
        <v>-</v>
      </c>
      <c r="AS2426" s="177" t="str" cm="1">
        <f t="array" ref="AS2426">_xlfn.IFS($AR2426="-","-",OR($G2426="公衆街路灯A",$G2426="定額電灯"),_xlfn.XLOOKUP(AQ2426,削除禁止_電灯料金!$B:$B,削除禁止_電灯料金!$D:$D,0),1,"-")</f>
        <v>-</v>
      </c>
      <c r="AT2426" s="176">
        <f>IFERROR(IF(OR($G2426="公衆街路灯A",$G2426="定額電灯"),"-",ROUND((_xlfn.XLOOKUP($AQ2426,削除禁止_電灯料金!$B:$B,削除禁止_電灯料金!$E:$E)*AM2426/1000*$K2426*$L2426/12),2)),"-")</f>
        <v>0</v>
      </c>
      <c r="AU2426" s="177">
        <f>IFERROR(IF(OR($G2426="公衆街路灯A",$G2426="定額電灯"),"-",ROUND((AM2426/1000*$K2426*$L2426/12)*_xlfn.XLOOKUP($A2426,削除禁止_電灯料金!K:K,削除禁止_電灯料金!M:M,"-"),2)),"-")</f>
        <v>0</v>
      </c>
      <c r="AV2426" s="178">
        <f>IFERROR(IF(OR($G2426="公衆街路灯A",$G2426="定額電灯"),ROUND((((AR2426+AS2426)*AN2426))*12*_xlfn.XLOOKUP($A2426,削除禁止_電灯料金!K:K,削除禁止_電灯料金!N:N),0),ROUND((AT2426+AU2426)*AN2426*12*_xlfn.XLOOKUP($A2426,削除禁止_電灯料金!K:K,削除禁止_電灯料金!N:N),0)),0)</f>
        <v>0</v>
      </c>
      <c r="AW2426" s="145"/>
    </row>
    <row r="2427" spans="1:49" ht="30" customHeight="1">
      <c r="A2427" s="1">
        <v>57</v>
      </c>
      <c r="B2427" s="319" t="s">
        <v>2181</v>
      </c>
      <c r="C2427" s="42"/>
      <c r="D2427" s="256" t="s">
        <v>82</v>
      </c>
      <c r="E2427" s="257" t="s">
        <v>71</v>
      </c>
      <c r="F2427" s="258" t="s">
        <v>2204</v>
      </c>
      <c r="G2427" s="148" t="s">
        <v>73</v>
      </c>
      <c r="H2427" s="149"/>
      <c r="I2427" s="280"/>
      <c r="J2427" s="151" t="s">
        <v>213</v>
      </c>
      <c r="K2427" s="152">
        <v>13</v>
      </c>
      <c r="L2427" s="153">
        <v>365</v>
      </c>
      <c r="M2427" s="281" t="s">
        <v>2206</v>
      </c>
      <c r="N2427" s="119" t="s">
        <v>234</v>
      </c>
      <c r="O2427" s="120">
        <v>2</v>
      </c>
      <c r="P2427" s="155" t="s">
        <v>227</v>
      </c>
      <c r="Q2427" s="155">
        <v>0</v>
      </c>
      <c r="R2427" s="155">
        <v>0</v>
      </c>
      <c r="S2427" s="156">
        <v>0</v>
      </c>
      <c r="T2427" s="156">
        <v>0</v>
      </c>
      <c r="U2427" s="156">
        <v>0</v>
      </c>
      <c r="V2427" s="157" t="s">
        <v>2193</v>
      </c>
      <c r="W2427" s="158">
        <v>47</v>
      </c>
      <c r="X2427" s="159">
        <v>5</v>
      </c>
      <c r="Y2427" s="160">
        <v>10</v>
      </c>
      <c r="Z2427" s="161">
        <f t="shared" si="572"/>
        <v>185.84583333333333</v>
      </c>
      <c r="AA2427" s="155">
        <v>0</v>
      </c>
      <c r="AB2427" s="162" t="s">
        <v>80</v>
      </c>
      <c r="AC2427" s="163" t="s">
        <v>56</v>
      </c>
      <c r="AD2427" s="164" t="s">
        <v>56</v>
      </c>
      <c r="AE2427" s="163" t="s">
        <v>56</v>
      </c>
      <c r="AF2427" s="164">
        <f t="shared" si="573"/>
        <v>557.53750000000002</v>
      </c>
      <c r="AG2427" s="165">
        <f t="shared" si="574"/>
        <v>669045</v>
      </c>
      <c r="AH2427" s="166" t="s">
        <v>81</v>
      </c>
      <c r="AI2427" s="167"/>
      <c r="AJ2427" s="168"/>
      <c r="AK2427" s="169"/>
      <c r="AL2427" s="170"/>
      <c r="AM2427" s="171"/>
      <c r="AN2427" s="172"/>
      <c r="AO2427" s="173">
        <f t="shared" si="571"/>
        <v>0</v>
      </c>
      <c r="AP2427" s="174" t="s">
        <v>82</v>
      </c>
      <c r="AQ2427" s="175" t="str" cm="1">
        <f t="array" ref="AQ2427">_xlfn.IFS(OR($G2427="公衆街路灯A",$G2427="定額電灯"),$G2427&amp;AP2427,COUNTIF(G2427,"*従量電灯*"),G2427,1,"-")</f>
        <v>従量電灯</v>
      </c>
      <c r="AR2427" s="176" t="str" cm="1">
        <f t="array" ref="AR2427">_xlfn.IFS($AN2427=0,"-",OR($AH2427="対象外",$AH2427="-"),"-",OR($G2427="公衆街路灯A",$G2427="定額電灯"),_xlfn.XLOOKUP($AQ2427,削除禁止_電灯料金!$B:$B,削除禁止_電灯料金!$E:$E,0),1,"-")</f>
        <v>-</v>
      </c>
      <c r="AS2427" s="177" t="str" cm="1">
        <f t="array" ref="AS2427">_xlfn.IFS($AR2427="-","-",OR($G2427="公衆街路灯A",$G2427="定額電灯"),_xlfn.XLOOKUP(AQ2427,削除禁止_電灯料金!$B:$B,削除禁止_電灯料金!$D:$D,0),1,"-")</f>
        <v>-</v>
      </c>
      <c r="AT2427" s="176">
        <f>IFERROR(IF(OR($G2427="公衆街路灯A",$G2427="定額電灯"),"-",ROUND((_xlfn.XLOOKUP($AQ2427,削除禁止_電灯料金!$B:$B,削除禁止_電灯料金!$E:$E)*AM2427/1000*$K2427*$L2427/12),2)),"-")</f>
        <v>0</v>
      </c>
      <c r="AU2427" s="177">
        <f>IFERROR(IF(OR($G2427="公衆街路灯A",$G2427="定額電灯"),"-",ROUND((AM2427/1000*$K2427*$L2427/12)*_xlfn.XLOOKUP($A2427,削除禁止_電灯料金!K:K,削除禁止_電灯料金!M:M,"-"),2)),"-")</f>
        <v>0</v>
      </c>
      <c r="AV2427" s="178">
        <f>IFERROR(IF(OR($G2427="公衆街路灯A",$G2427="定額電灯"),ROUND((((AR2427+AS2427)*AN2427))*12*_xlfn.XLOOKUP($A2427,削除禁止_電灯料金!K:K,削除禁止_電灯料金!N:N),0),ROUND((AT2427+AU2427)*AN2427*12*_xlfn.XLOOKUP($A2427,削除禁止_電灯料金!K:K,削除禁止_電灯料金!N:N),0)),0)</f>
        <v>0</v>
      </c>
      <c r="AW2427" s="145"/>
    </row>
    <row r="2428" spans="1:49" ht="30" customHeight="1">
      <c r="A2428" s="1">
        <v>57</v>
      </c>
      <c r="B2428" s="319" t="s">
        <v>2181</v>
      </c>
      <c r="C2428" s="42"/>
      <c r="D2428" s="256" t="s">
        <v>82</v>
      </c>
      <c r="E2428" s="257" t="s">
        <v>71</v>
      </c>
      <c r="F2428" s="258" t="s">
        <v>2204</v>
      </c>
      <c r="G2428" s="148" t="s">
        <v>73</v>
      </c>
      <c r="H2428" s="149"/>
      <c r="I2428" s="280"/>
      <c r="J2428" s="267"/>
      <c r="K2428" s="152">
        <v>13</v>
      </c>
      <c r="L2428" s="153">
        <v>365</v>
      </c>
      <c r="M2428" s="281" t="s">
        <v>2207</v>
      </c>
      <c r="N2428" s="119" t="s">
        <v>2208</v>
      </c>
      <c r="O2428" s="120">
        <v>2</v>
      </c>
      <c r="P2428" s="155" t="s">
        <v>227</v>
      </c>
      <c r="Q2428" s="155">
        <v>0</v>
      </c>
      <c r="R2428" s="155">
        <v>0</v>
      </c>
      <c r="S2428" s="156">
        <v>0</v>
      </c>
      <c r="T2428" s="156">
        <v>0</v>
      </c>
      <c r="U2428" s="156">
        <v>0</v>
      </c>
      <c r="V2428" s="157">
        <v>0</v>
      </c>
      <c r="W2428" s="158">
        <v>47</v>
      </c>
      <c r="X2428" s="159">
        <v>4</v>
      </c>
      <c r="Y2428" s="160">
        <v>8</v>
      </c>
      <c r="Z2428" s="161">
        <f t="shared" si="572"/>
        <v>148.67666666666665</v>
      </c>
      <c r="AA2428" s="155">
        <v>0</v>
      </c>
      <c r="AB2428" s="162" t="s">
        <v>80</v>
      </c>
      <c r="AC2428" s="163" t="s">
        <v>56</v>
      </c>
      <c r="AD2428" s="164" t="s">
        <v>56</v>
      </c>
      <c r="AE2428" s="163" t="s">
        <v>56</v>
      </c>
      <c r="AF2428" s="164">
        <f t="shared" si="573"/>
        <v>557.53749999999991</v>
      </c>
      <c r="AG2428" s="165">
        <f t="shared" si="574"/>
        <v>535235.99999999988</v>
      </c>
      <c r="AH2428" s="166" t="s">
        <v>113</v>
      </c>
      <c r="AI2428" s="167"/>
      <c r="AJ2428" s="168"/>
      <c r="AK2428" s="169"/>
      <c r="AL2428" s="170"/>
      <c r="AM2428" s="171"/>
      <c r="AN2428" s="172"/>
      <c r="AO2428" s="173">
        <f t="shared" si="571"/>
        <v>0</v>
      </c>
      <c r="AP2428" s="174" t="s">
        <v>82</v>
      </c>
      <c r="AQ2428" s="175" t="str" cm="1">
        <f t="array" ref="AQ2428">_xlfn.IFS(OR($G2428="公衆街路灯A",$G2428="定額電灯"),$G2428&amp;AP2428,COUNTIF(G2428,"*従量電灯*"),G2428,1,"-")</f>
        <v>従量電灯</v>
      </c>
      <c r="AR2428" s="176" t="str" cm="1">
        <f t="array" ref="AR2428">_xlfn.IFS($AN2428=0,"-",OR($AH2428="対象外",$AH2428="-"),"-",OR($G2428="公衆街路灯A",$G2428="定額電灯"),_xlfn.XLOOKUP($AQ2428,削除禁止_電灯料金!$B:$B,削除禁止_電灯料金!$E:$E,0),1,"-")</f>
        <v>-</v>
      </c>
      <c r="AS2428" s="177" t="str" cm="1">
        <f t="array" ref="AS2428">_xlfn.IFS($AR2428="-","-",OR($G2428="公衆街路灯A",$G2428="定額電灯"),_xlfn.XLOOKUP(AQ2428,削除禁止_電灯料金!$B:$B,削除禁止_電灯料金!$D:$D,0),1,"-")</f>
        <v>-</v>
      </c>
      <c r="AT2428" s="176">
        <f>IFERROR(IF(OR($G2428="公衆街路灯A",$G2428="定額電灯"),"-",ROUND((_xlfn.XLOOKUP($AQ2428,削除禁止_電灯料金!$B:$B,削除禁止_電灯料金!$E:$E)*AM2428/1000*$K2428*$L2428/12),2)),"-")</f>
        <v>0</v>
      </c>
      <c r="AU2428" s="177">
        <f>IFERROR(IF(OR($G2428="公衆街路灯A",$G2428="定額電灯"),"-",ROUND((AM2428/1000*$K2428*$L2428/12)*_xlfn.XLOOKUP($A2428,削除禁止_電灯料金!K:K,削除禁止_電灯料金!M:M,"-"),2)),"-")</f>
        <v>0</v>
      </c>
      <c r="AV2428" s="178">
        <f>IFERROR(IF(OR($G2428="公衆街路灯A",$G2428="定額電灯"),ROUND((((AR2428+AS2428)*AN2428))*12*_xlfn.XLOOKUP($A2428,削除禁止_電灯料金!K:K,削除禁止_電灯料金!N:N),0),ROUND((AT2428+AU2428)*AN2428*12*_xlfn.XLOOKUP($A2428,削除禁止_電灯料金!K:K,削除禁止_電灯料金!N:N),0)),0)</f>
        <v>0</v>
      </c>
      <c r="AW2428" s="145"/>
    </row>
    <row r="2429" spans="1:49" ht="30" customHeight="1">
      <c r="A2429" s="1">
        <v>57</v>
      </c>
      <c r="B2429" s="319" t="s">
        <v>2181</v>
      </c>
      <c r="C2429" s="42"/>
      <c r="D2429" s="256" t="s">
        <v>82</v>
      </c>
      <c r="E2429" s="257" t="s">
        <v>71</v>
      </c>
      <c r="F2429" s="258" t="s">
        <v>2204</v>
      </c>
      <c r="G2429" s="148" t="s">
        <v>73</v>
      </c>
      <c r="H2429" s="149"/>
      <c r="I2429" s="280"/>
      <c r="J2429" s="267"/>
      <c r="K2429" s="152">
        <v>13</v>
      </c>
      <c r="L2429" s="153">
        <v>365</v>
      </c>
      <c r="M2429" s="281" t="s">
        <v>2209</v>
      </c>
      <c r="N2429" s="119" t="s">
        <v>2210</v>
      </c>
      <c r="O2429" s="120">
        <v>1</v>
      </c>
      <c r="P2429" s="155" t="s">
        <v>2211</v>
      </c>
      <c r="Q2429" s="155">
        <v>0</v>
      </c>
      <c r="R2429" s="155">
        <v>0</v>
      </c>
      <c r="S2429" s="156">
        <v>0</v>
      </c>
      <c r="T2429" s="156">
        <v>0</v>
      </c>
      <c r="U2429" s="156" t="s">
        <v>2212</v>
      </c>
      <c r="V2429" s="157">
        <v>0</v>
      </c>
      <c r="W2429" s="158">
        <v>275</v>
      </c>
      <c r="X2429" s="159">
        <v>1</v>
      </c>
      <c r="Y2429" s="160">
        <v>1</v>
      </c>
      <c r="Z2429" s="161">
        <f t="shared" si="572"/>
        <v>108.73958333333333</v>
      </c>
      <c r="AA2429" s="155">
        <v>0</v>
      </c>
      <c r="AB2429" s="162" t="s">
        <v>80</v>
      </c>
      <c r="AC2429" s="163" t="s">
        <v>56</v>
      </c>
      <c r="AD2429" s="164" t="s">
        <v>56</v>
      </c>
      <c r="AE2429" s="163" t="s">
        <v>56</v>
      </c>
      <c r="AF2429" s="164">
        <f t="shared" si="573"/>
        <v>3262.1875</v>
      </c>
      <c r="AG2429" s="165">
        <f t="shared" si="574"/>
        <v>391462.5</v>
      </c>
      <c r="AH2429" s="166" t="s">
        <v>81</v>
      </c>
      <c r="AI2429" s="167"/>
      <c r="AJ2429" s="168"/>
      <c r="AK2429" s="169"/>
      <c r="AL2429" s="170"/>
      <c r="AM2429" s="171"/>
      <c r="AN2429" s="172"/>
      <c r="AO2429" s="173">
        <f t="shared" si="571"/>
        <v>0</v>
      </c>
      <c r="AP2429" s="174" t="s">
        <v>82</v>
      </c>
      <c r="AQ2429" s="175" t="str" cm="1">
        <f t="array" ref="AQ2429">_xlfn.IFS(OR($G2429="公衆街路灯A",$G2429="定額電灯"),$G2429&amp;AP2429,COUNTIF(G2429,"*従量電灯*"),G2429,1,"-")</f>
        <v>従量電灯</v>
      </c>
      <c r="AR2429" s="176" t="str" cm="1">
        <f t="array" ref="AR2429">_xlfn.IFS($AN2429=0,"-",OR($AH2429="対象外",$AH2429="-"),"-",OR($G2429="公衆街路灯A",$G2429="定額電灯"),_xlfn.XLOOKUP($AQ2429,削除禁止_電灯料金!$B:$B,削除禁止_電灯料金!$E:$E,0),1,"-")</f>
        <v>-</v>
      </c>
      <c r="AS2429" s="177" t="str" cm="1">
        <f t="array" ref="AS2429">_xlfn.IFS($AR2429="-","-",OR($G2429="公衆街路灯A",$G2429="定額電灯"),_xlfn.XLOOKUP(AQ2429,削除禁止_電灯料金!$B:$B,削除禁止_電灯料金!$D:$D,0),1,"-")</f>
        <v>-</v>
      </c>
      <c r="AT2429" s="176">
        <f>IFERROR(IF(OR($G2429="公衆街路灯A",$G2429="定額電灯"),"-",ROUND((_xlfn.XLOOKUP($AQ2429,削除禁止_電灯料金!$B:$B,削除禁止_電灯料金!$E:$E)*AM2429/1000*$K2429*$L2429/12),2)),"-")</f>
        <v>0</v>
      </c>
      <c r="AU2429" s="177">
        <f>IFERROR(IF(OR($G2429="公衆街路灯A",$G2429="定額電灯"),"-",ROUND((AM2429/1000*$K2429*$L2429/12)*_xlfn.XLOOKUP($A2429,削除禁止_電灯料金!K:K,削除禁止_電灯料金!M:M,"-"),2)),"-")</f>
        <v>0</v>
      </c>
      <c r="AV2429" s="178">
        <f>IFERROR(IF(OR($G2429="公衆街路灯A",$G2429="定額電灯"),ROUND((((AR2429+AS2429)*AN2429))*12*_xlfn.XLOOKUP($A2429,削除禁止_電灯料金!K:K,削除禁止_電灯料金!N:N),0),ROUND((AT2429+AU2429)*AN2429*12*_xlfn.XLOOKUP($A2429,削除禁止_電灯料金!K:K,削除禁止_電灯料金!N:N),0)),0)</f>
        <v>0</v>
      </c>
      <c r="AW2429" s="145"/>
    </row>
    <row r="2430" spans="1:49" ht="30" customHeight="1">
      <c r="A2430" s="1">
        <v>57</v>
      </c>
      <c r="B2430" s="319" t="s">
        <v>2181</v>
      </c>
      <c r="C2430" s="42"/>
      <c r="D2430" s="256" t="s">
        <v>82</v>
      </c>
      <c r="E2430" s="257" t="s">
        <v>71</v>
      </c>
      <c r="F2430" s="258" t="s">
        <v>1348</v>
      </c>
      <c r="G2430" s="148" t="s">
        <v>73</v>
      </c>
      <c r="H2430" s="149"/>
      <c r="I2430" s="280"/>
      <c r="J2430" s="267"/>
      <c r="K2430" s="152">
        <v>13</v>
      </c>
      <c r="L2430" s="153">
        <v>365</v>
      </c>
      <c r="M2430" s="281" t="s">
        <v>2209</v>
      </c>
      <c r="N2430" s="119" t="s">
        <v>2210</v>
      </c>
      <c r="O2430" s="120">
        <v>1</v>
      </c>
      <c r="P2430" s="155" t="s">
        <v>2211</v>
      </c>
      <c r="Q2430" s="155">
        <v>0</v>
      </c>
      <c r="R2430" s="155">
        <v>0</v>
      </c>
      <c r="S2430" s="156">
        <v>0</v>
      </c>
      <c r="T2430" s="156">
        <v>0</v>
      </c>
      <c r="U2430" s="156" t="s">
        <v>2212</v>
      </c>
      <c r="V2430" s="157">
        <v>0</v>
      </c>
      <c r="W2430" s="158">
        <v>275</v>
      </c>
      <c r="X2430" s="159">
        <v>4</v>
      </c>
      <c r="Y2430" s="160">
        <v>4</v>
      </c>
      <c r="Z2430" s="161">
        <f t="shared" si="572"/>
        <v>434.95833333333331</v>
      </c>
      <c r="AA2430" s="155">
        <v>0</v>
      </c>
      <c r="AB2430" s="162" t="s">
        <v>80</v>
      </c>
      <c r="AC2430" s="163" t="s">
        <v>56</v>
      </c>
      <c r="AD2430" s="164" t="s">
        <v>56</v>
      </c>
      <c r="AE2430" s="163" t="s">
        <v>56</v>
      </c>
      <c r="AF2430" s="164">
        <f t="shared" si="573"/>
        <v>3262.1875</v>
      </c>
      <c r="AG2430" s="165">
        <f t="shared" si="574"/>
        <v>1565850</v>
      </c>
      <c r="AH2430" s="166" t="s">
        <v>81</v>
      </c>
      <c r="AI2430" s="167"/>
      <c r="AJ2430" s="168"/>
      <c r="AK2430" s="169"/>
      <c r="AL2430" s="170"/>
      <c r="AM2430" s="171"/>
      <c r="AN2430" s="172"/>
      <c r="AO2430" s="173">
        <f t="shared" si="571"/>
        <v>0</v>
      </c>
      <c r="AP2430" s="174" t="s">
        <v>82</v>
      </c>
      <c r="AQ2430" s="175" t="str" cm="1">
        <f t="array" ref="AQ2430">_xlfn.IFS(OR($G2430="公衆街路灯A",$G2430="定額電灯"),$G2430&amp;AP2430,COUNTIF(G2430,"*従量電灯*"),G2430,1,"-")</f>
        <v>従量電灯</v>
      </c>
      <c r="AR2430" s="176" t="str" cm="1">
        <f t="array" ref="AR2430">_xlfn.IFS($AN2430=0,"-",OR($AH2430="対象外",$AH2430="-"),"-",OR($G2430="公衆街路灯A",$G2430="定額電灯"),_xlfn.XLOOKUP($AQ2430,削除禁止_電灯料金!$B:$B,削除禁止_電灯料金!$E:$E,0),1,"-")</f>
        <v>-</v>
      </c>
      <c r="AS2430" s="177" t="str" cm="1">
        <f t="array" ref="AS2430">_xlfn.IFS($AR2430="-","-",OR($G2430="公衆街路灯A",$G2430="定額電灯"),_xlfn.XLOOKUP(AQ2430,削除禁止_電灯料金!$B:$B,削除禁止_電灯料金!$D:$D,0),1,"-")</f>
        <v>-</v>
      </c>
      <c r="AT2430" s="176">
        <f>IFERROR(IF(OR($G2430="公衆街路灯A",$G2430="定額電灯"),"-",ROUND((_xlfn.XLOOKUP($AQ2430,削除禁止_電灯料金!$B:$B,削除禁止_電灯料金!$E:$E)*AM2430/1000*$K2430*$L2430/12),2)),"-")</f>
        <v>0</v>
      </c>
      <c r="AU2430" s="177">
        <f>IFERROR(IF(OR($G2430="公衆街路灯A",$G2430="定額電灯"),"-",ROUND((AM2430/1000*$K2430*$L2430/12)*_xlfn.XLOOKUP($A2430,削除禁止_電灯料金!K:K,削除禁止_電灯料金!M:M,"-"),2)),"-")</f>
        <v>0</v>
      </c>
      <c r="AV2430" s="178">
        <f>IFERROR(IF(OR($G2430="公衆街路灯A",$G2430="定額電灯"),ROUND((((AR2430+AS2430)*AN2430))*12*_xlfn.XLOOKUP($A2430,削除禁止_電灯料金!K:K,削除禁止_電灯料金!N:N),0),ROUND((AT2430+AU2430)*AN2430*12*_xlfn.XLOOKUP($A2430,削除禁止_電灯料金!K:K,削除禁止_電灯料金!N:N),0)),0)</f>
        <v>0</v>
      </c>
      <c r="AW2430" s="145"/>
    </row>
    <row r="2431" spans="1:49" ht="30" customHeight="1">
      <c r="A2431" s="1">
        <v>57</v>
      </c>
      <c r="B2431" s="319" t="s">
        <v>2181</v>
      </c>
      <c r="C2431" s="42"/>
      <c r="D2431" s="256" t="s">
        <v>82</v>
      </c>
      <c r="E2431" s="257" t="s">
        <v>252</v>
      </c>
      <c r="F2431" s="258" t="s">
        <v>2213</v>
      </c>
      <c r="G2431" s="148" t="s">
        <v>73</v>
      </c>
      <c r="H2431" s="149"/>
      <c r="I2431" s="280"/>
      <c r="J2431" s="267"/>
      <c r="K2431" s="152">
        <v>24</v>
      </c>
      <c r="L2431" s="153">
        <v>365</v>
      </c>
      <c r="M2431" s="281" t="s">
        <v>892</v>
      </c>
      <c r="N2431" s="119" t="s">
        <v>110</v>
      </c>
      <c r="O2431" s="120">
        <v>2</v>
      </c>
      <c r="P2431" s="155" t="s">
        <v>227</v>
      </c>
      <c r="Q2431" s="155">
        <v>0</v>
      </c>
      <c r="R2431" s="155" t="s">
        <v>1293</v>
      </c>
      <c r="S2431" s="156">
        <v>0</v>
      </c>
      <c r="T2431" s="156">
        <v>0</v>
      </c>
      <c r="U2431" s="156">
        <v>0</v>
      </c>
      <c r="V2431" s="157">
        <v>0</v>
      </c>
      <c r="W2431" s="158">
        <v>47</v>
      </c>
      <c r="X2431" s="159">
        <v>3</v>
      </c>
      <c r="Y2431" s="160">
        <v>6</v>
      </c>
      <c r="Z2431" s="161">
        <f t="shared" si="572"/>
        <v>205.86</v>
      </c>
      <c r="AA2431" s="155">
        <v>0</v>
      </c>
      <c r="AB2431" s="162" t="s">
        <v>80</v>
      </c>
      <c r="AC2431" s="163" t="s">
        <v>56</v>
      </c>
      <c r="AD2431" s="164" t="s">
        <v>56</v>
      </c>
      <c r="AE2431" s="163" t="s">
        <v>56</v>
      </c>
      <c r="AF2431" s="164">
        <f t="shared" si="573"/>
        <v>1029.3</v>
      </c>
      <c r="AG2431" s="165">
        <f t="shared" si="574"/>
        <v>741095.99999999988</v>
      </c>
      <c r="AH2431" s="166" t="s">
        <v>113</v>
      </c>
      <c r="AI2431" s="167"/>
      <c r="AJ2431" s="168"/>
      <c r="AK2431" s="169"/>
      <c r="AL2431" s="170"/>
      <c r="AM2431" s="171"/>
      <c r="AN2431" s="172"/>
      <c r="AO2431" s="173">
        <f t="shared" si="571"/>
        <v>0</v>
      </c>
      <c r="AP2431" s="174" t="s">
        <v>82</v>
      </c>
      <c r="AQ2431" s="175" t="str" cm="1">
        <f t="array" ref="AQ2431">_xlfn.IFS(OR($G2431="公衆街路灯A",$G2431="定額電灯"),$G2431&amp;AP2431,COUNTIF(G2431,"*従量電灯*"),G2431,1,"-")</f>
        <v>従量電灯</v>
      </c>
      <c r="AR2431" s="176" t="str" cm="1">
        <f t="array" ref="AR2431">_xlfn.IFS($AN2431=0,"-",OR($AH2431="対象外",$AH2431="-"),"-",OR($G2431="公衆街路灯A",$G2431="定額電灯"),_xlfn.XLOOKUP($AQ2431,削除禁止_電灯料金!$B:$B,削除禁止_電灯料金!$E:$E,0),1,"-")</f>
        <v>-</v>
      </c>
      <c r="AS2431" s="177" t="str" cm="1">
        <f t="array" ref="AS2431">_xlfn.IFS($AR2431="-","-",OR($G2431="公衆街路灯A",$G2431="定額電灯"),_xlfn.XLOOKUP(AQ2431,削除禁止_電灯料金!$B:$B,削除禁止_電灯料金!$D:$D,0),1,"-")</f>
        <v>-</v>
      </c>
      <c r="AT2431" s="176">
        <f>IFERROR(IF(OR($G2431="公衆街路灯A",$G2431="定額電灯"),"-",ROUND((_xlfn.XLOOKUP($AQ2431,削除禁止_電灯料金!$B:$B,削除禁止_電灯料金!$E:$E)*AM2431/1000*$K2431*$L2431/12),2)),"-")</f>
        <v>0</v>
      </c>
      <c r="AU2431" s="177">
        <f>IFERROR(IF(OR($G2431="公衆街路灯A",$G2431="定額電灯"),"-",ROUND((AM2431/1000*$K2431*$L2431/12)*_xlfn.XLOOKUP($A2431,削除禁止_電灯料金!K:K,削除禁止_電灯料金!M:M,"-"),2)),"-")</f>
        <v>0</v>
      </c>
      <c r="AV2431" s="178">
        <f>IFERROR(IF(OR($G2431="公衆街路灯A",$G2431="定額電灯"),ROUND((((AR2431+AS2431)*AN2431))*12*_xlfn.XLOOKUP($A2431,削除禁止_電灯料金!K:K,削除禁止_電灯料金!N:N),0),ROUND((AT2431+AU2431)*AN2431*12*_xlfn.XLOOKUP($A2431,削除禁止_電灯料金!K:K,削除禁止_電灯料金!N:N),0)),0)</f>
        <v>0</v>
      </c>
      <c r="AW2431" s="145"/>
    </row>
    <row r="2432" spans="1:49" ht="30" customHeight="1">
      <c r="A2432" s="1">
        <v>57</v>
      </c>
      <c r="B2432" s="319" t="s">
        <v>2181</v>
      </c>
      <c r="C2432" s="42"/>
      <c r="D2432" s="256" t="s">
        <v>82</v>
      </c>
      <c r="E2432" s="257" t="s">
        <v>252</v>
      </c>
      <c r="F2432" s="258" t="s">
        <v>2213</v>
      </c>
      <c r="G2432" s="148" t="s">
        <v>73</v>
      </c>
      <c r="H2432" s="149"/>
      <c r="I2432" s="280"/>
      <c r="J2432" s="267"/>
      <c r="K2432" s="152">
        <v>24</v>
      </c>
      <c r="L2432" s="153">
        <v>365</v>
      </c>
      <c r="M2432" s="281" t="s">
        <v>923</v>
      </c>
      <c r="N2432" s="119" t="s">
        <v>110</v>
      </c>
      <c r="O2432" s="120">
        <v>2</v>
      </c>
      <c r="P2432" s="155" t="s">
        <v>227</v>
      </c>
      <c r="Q2432" s="155">
        <v>0</v>
      </c>
      <c r="R2432" s="155" t="s">
        <v>1293</v>
      </c>
      <c r="S2432" s="156">
        <v>0</v>
      </c>
      <c r="T2432" s="156">
        <v>0</v>
      </c>
      <c r="U2432" s="156">
        <v>0</v>
      </c>
      <c r="V2432" s="157" t="s">
        <v>2193</v>
      </c>
      <c r="W2432" s="158">
        <v>47</v>
      </c>
      <c r="X2432" s="159">
        <v>1</v>
      </c>
      <c r="Y2432" s="160">
        <v>2</v>
      </c>
      <c r="Z2432" s="161">
        <f t="shared" si="572"/>
        <v>68.62</v>
      </c>
      <c r="AA2432" s="155">
        <v>0</v>
      </c>
      <c r="AB2432" s="162" t="s">
        <v>80</v>
      </c>
      <c r="AC2432" s="163" t="s">
        <v>56</v>
      </c>
      <c r="AD2432" s="164" t="s">
        <v>56</v>
      </c>
      <c r="AE2432" s="163" t="s">
        <v>56</v>
      </c>
      <c r="AF2432" s="164">
        <f t="shared" si="573"/>
        <v>1029.3000000000002</v>
      </c>
      <c r="AG2432" s="165">
        <f t="shared" si="574"/>
        <v>247032.00000000006</v>
      </c>
      <c r="AH2432" s="166" t="s">
        <v>81</v>
      </c>
      <c r="AI2432" s="167"/>
      <c r="AJ2432" s="168"/>
      <c r="AK2432" s="169"/>
      <c r="AL2432" s="170"/>
      <c r="AM2432" s="171"/>
      <c r="AN2432" s="172"/>
      <c r="AO2432" s="173">
        <f t="shared" si="571"/>
        <v>0</v>
      </c>
      <c r="AP2432" s="174" t="s">
        <v>82</v>
      </c>
      <c r="AQ2432" s="175" t="str" cm="1">
        <f t="array" ref="AQ2432">_xlfn.IFS(OR($G2432="公衆街路灯A",$G2432="定額電灯"),$G2432&amp;AP2432,COUNTIF(G2432,"*従量電灯*"),G2432,1,"-")</f>
        <v>従量電灯</v>
      </c>
      <c r="AR2432" s="176" t="str" cm="1">
        <f t="array" ref="AR2432">_xlfn.IFS($AN2432=0,"-",OR($AH2432="対象外",$AH2432="-"),"-",OR($G2432="公衆街路灯A",$G2432="定額電灯"),_xlfn.XLOOKUP($AQ2432,削除禁止_電灯料金!$B:$B,削除禁止_電灯料金!$E:$E,0),1,"-")</f>
        <v>-</v>
      </c>
      <c r="AS2432" s="177" t="str" cm="1">
        <f t="array" ref="AS2432">_xlfn.IFS($AR2432="-","-",OR($G2432="公衆街路灯A",$G2432="定額電灯"),_xlfn.XLOOKUP(AQ2432,削除禁止_電灯料金!$B:$B,削除禁止_電灯料金!$D:$D,0),1,"-")</f>
        <v>-</v>
      </c>
      <c r="AT2432" s="176">
        <f>IFERROR(IF(OR($G2432="公衆街路灯A",$G2432="定額電灯"),"-",ROUND((_xlfn.XLOOKUP($AQ2432,削除禁止_電灯料金!$B:$B,削除禁止_電灯料金!$E:$E)*AM2432/1000*$K2432*$L2432/12),2)),"-")</f>
        <v>0</v>
      </c>
      <c r="AU2432" s="177">
        <f>IFERROR(IF(OR($G2432="公衆街路灯A",$G2432="定額電灯"),"-",ROUND((AM2432/1000*$K2432*$L2432/12)*_xlfn.XLOOKUP($A2432,削除禁止_電灯料金!K:K,削除禁止_電灯料金!M:M,"-"),2)),"-")</f>
        <v>0</v>
      </c>
      <c r="AV2432" s="178">
        <f>IFERROR(IF(OR($G2432="公衆街路灯A",$G2432="定額電灯"),ROUND((((AR2432+AS2432)*AN2432))*12*_xlfn.XLOOKUP($A2432,削除禁止_電灯料金!K:K,削除禁止_電灯料金!N:N),0),ROUND((AT2432+AU2432)*AN2432*12*_xlfn.XLOOKUP($A2432,削除禁止_電灯料金!K:K,削除禁止_電灯料金!N:N),0)),0)</f>
        <v>0</v>
      </c>
      <c r="AW2432" s="145"/>
    </row>
    <row r="2433" spans="1:49" ht="30" customHeight="1">
      <c r="A2433" s="1">
        <v>57</v>
      </c>
      <c r="B2433" s="319" t="s">
        <v>2181</v>
      </c>
      <c r="C2433" s="42"/>
      <c r="D2433" s="256" t="s">
        <v>82</v>
      </c>
      <c r="E2433" s="257" t="s">
        <v>252</v>
      </c>
      <c r="F2433" s="258" t="s">
        <v>1015</v>
      </c>
      <c r="G2433" s="148" t="s">
        <v>73</v>
      </c>
      <c r="H2433" s="149"/>
      <c r="I2433" s="280"/>
      <c r="J2433" s="267"/>
      <c r="K2433" s="152">
        <v>3</v>
      </c>
      <c r="L2433" s="153">
        <v>365</v>
      </c>
      <c r="M2433" s="281" t="s">
        <v>892</v>
      </c>
      <c r="N2433" s="119" t="s">
        <v>110</v>
      </c>
      <c r="O2433" s="120">
        <v>2</v>
      </c>
      <c r="P2433" s="155" t="s">
        <v>227</v>
      </c>
      <c r="Q2433" s="155">
        <v>0</v>
      </c>
      <c r="R2433" s="155" t="s">
        <v>1293</v>
      </c>
      <c r="S2433" s="156">
        <v>0</v>
      </c>
      <c r="T2433" s="156">
        <v>0</v>
      </c>
      <c r="U2433" s="156">
        <v>0</v>
      </c>
      <c r="V2433" s="157">
        <v>0</v>
      </c>
      <c r="W2433" s="158">
        <v>47</v>
      </c>
      <c r="X2433" s="159">
        <v>1</v>
      </c>
      <c r="Y2433" s="160">
        <v>2</v>
      </c>
      <c r="Z2433" s="161">
        <f t="shared" si="572"/>
        <v>8.5775000000000006</v>
      </c>
      <c r="AA2433" s="155">
        <v>0</v>
      </c>
      <c r="AB2433" s="162" t="s">
        <v>80</v>
      </c>
      <c r="AC2433" s="163" t="s">
        <v>56</v>
      </c>
      <c r="AD2433" s="164" t="s">
        <v>56</v>
      </c>
      <c r="AE2433" s="163" t="s">
        <v>56</v>
      </c>
      <c r="AF2433" s="164">
        <f t="shared" si="573"/>
        <v>128.66250000000002</v>
      </c>
      <c r="AG2433" s="165">
        <f t="shared" si="574"/>
        <v>30879.000000000007</v>
      </c>
      <c r="AH2433" s="166" t="s">
        <v>113</v>
      </c>
      <c r="AI2433" s="167"/>
      <c r="AJ2433" s="168"/>
      <c r="AK2433" s="169"/>
      <c r="AL2433" s="170"/>
      <c r="AM2433" s="171"/>
      <c r="AN2433" s="172"/>
      <c r="AO2433" s="173">
        <f t="shared" si="571"/>
        <v>0</v>
      </c>
      <c r="AP2433" s="174" t="s">
        <v>82</v>
      </c>
      <c r="AQ2433" s="175" t="str" cm="1">
        <f t="array" ref="AQ2433">_xlfn.IFS(OR($G2433="公衆街路灯A",$G2433="定額電灯"),$G2433&amp;AP2433,COUNTIF(G2433,"*従量電灯*"),G2433,1,"-")</f>
        <v>従量電灯</v>
      </c>
      <c r="AR2433" s="176" t="str" cm="1">
        <f t="array" ref="AR2433">_xlfn.IFS($AN2433=0,"-",OR($AH2433="対象外",$AH2433="-"),"-",OR($G2433="公衆街路灯A",$G2433="定額電灯"),_xlfn.XLOOKUP($AQ2433,削除禁止_電灯料金!$B:$B,削除禁止_電灯料金!$E:$E,0),1,"-")</f>
        <v>-</v>
      </c>
      <c r="AS2433" s="177" t="str" cm="1">
        <f t="array" ref="AS2433">_xlfn.IFS($AR2433="-","-",OR($G2433="公衆街路灯A",$G2433="定額電灯"),_xlfn.XLOOKUP(AQ2433,削除禁止_電灯料金!$B:$B,削除禁止_電灯料金!$D:$D,0),1,"-")</f>
        <v>-</v>
      </c>
      <c r="AT2433" s="176">
        <f>IFERROR(IF(OR($G2433="公衆街路灯A",$G2433="定額電灯"),"-",ROUND((_xlfn.XLOOKUP($AQ2433,削除禁止_電灯料金!$B:$B,削除禁止_電灯料金!$E:$E)*AM2433/1000*$K2433*$L2433/12),2)),"-")</f>
        <v>0</v>
      </c>
      <c r="AU2433" s="177">
        <f>IFERROR(IF(OR($G2433="公衆街路灯A",$G2433="定額電灯"),"-",ROUND((AM2433/1000*$K2433*$L2433/12)*_xlfn.XLOOKUP($A2433,削除禁止_電灯料金!K:K,削除禁止_電灯料金!M:M,"-"),2)),"-")</f>
        <v>0</v>
      </c>
      <c r="AV2433" s="178">
        <f>IFERROR(IF(OR($G2433="公衆街路灯A",$G2433="定額電灯"),ROUND((((AR2433+AS2433)*AN2433))*12*_xlfn.XLOOKUP($A2433,削除禁止_電灯料金!K:K,削除禁止_電灯料金!N:N),0),ROUND((AT2433+AU2433)*AN2433*12*_xlfn.XLOOKUP($A2433,削除禁止_電灯料金!K:K,削除禁止_電灯料金!N:N),0)),0)</f>
        <v>0</v>
      </c>
      <c r="AW2433" s="145"/>
    </row>
    <row r="2434" spans="1:49" ht="30" customHeight="1">
      <c r="A2434" s="1">
        <v>57</v>
      </c>
      <c r="B2434" s="319" t="s">
        <v>2181</v>
      </c>
      <c r="C2434" s="42"/>
      <c r="D2434" s="259" t="s">
        <v>82</v>
      </c>
      <c r="E2434" s="260" t="s">
        <v>252</v>
      </c>
      <c r="F2434" s="261" t="s">
        <v>1015</v>
      </c>
      <c r="G2434" s="182" t="s">
        <v>73</v>
      </c>
      <c r="H2434" s="183" t="s">
        <v>118</v>
      </c>
      <c r="I2434" s="311"/>
      <c r="J2434" s="312"/>
      <c r="K2434" s="186">
        <v>3</v>
      </c>
      <c r="L2434" s="187">
        <v>365</v>
      </c>
      <c r="M2434" s="313" t="s">
        <v>2214</v>
      </c>
      <c r="N2434" s="189" t="s">
        <v>120</v>
      </c>
      <c r="O2434" s="190">
        <v>1</v>
      </c>
      <c r="P2434" s="191" t="s">
        <v>450</v>
      </c>
      <c r="Q2434" s="191">
        <v>0</v>
      </c>
      <c r="R2434" s="191">
        <v>0</v>
      </c>
      <c r="S2434" s="192">
        <v>0</v>
      </c>
      <c r="T2434" s="192">
        <v>0</v>
      </c>
      <c r="U2434" s="192" t="s">
        <v>2215</v>
      </c>
      <c r="V2434" s="193">
        <v>0</v>
      </c>
      <c r="W2434" s="194">
        <v>36</v>
      </c>
      <c r="X2434" s="195">
        <v>1</v>
      </c>
      <c r="Y2434" s="196">
        <v>1</v>
      </c>
      <c r="Z2434" s="197">
        <v>0</v>
      </c>
      <c r="AA2434" s="191">
        <v>0</v>
      </c>
      <c r="AB2434" s="198" t="s">
        <v>80</v>
      </c>
      <c r="AC2434" s="199" t="s">
        <v>56</v>
      </c>
      <c r="AD2434" s="200" t="s">
        <v>56</v>
      </c>
      <c r="AE2434" s="199" t="s">
        <v>56</v>
      </c>
      <c r="AF2434" s="200">
        <v>0</v>
      </c>
      <c r="AG2434" s="201">
        <v>0</v>
      </c>
      <c r="AH2434" s="201" t="s">
        <v>124</v>
      </c>
      <c r="AI2434" s="202" t="s">
        <v>124</v>
      </c>
      <c r="AJ2434" s="203"/>
      <c r="AK2434" s="204"/>
      <c r="AL2434" s="194"/>
      <c r="AM2434" s="205"/>
      <c r="AN2434" s="206"/>
      <c r="AO2434" s="200">
        <f t="shared" si="571"/>
        <v>0</v>
      </c>
      <c r="AP2434" s="207" t="s">
        <v>82</v>
      </c>
      <c r="AQ2434" s="198" t="str" cm="1">
        <f t="array" ref="AQ2434">_xlfn.IFS(OR($G2434="公衆街路灯A",$G2434="定額電灯"),$G2434&amp;AP2434,COUNTIF(G2434,"*従量電灯*"),G2434,1,"-")</f>
        <v>従量電灯</v>
      </c>
      <c r="AR2434" s="208" t="str" cm="1">
        <f t="array" ref="AR2434">_xlfn.IFS($AN2434=0,"-",OR($AH2434="対象外",$AH2434="-"),"-",OR($G2434="公衆街路灯A",$G2434="定額電灯"),_xlfn.XLOOKUP($AQ2434,削除禁止_電灯料金!$B:$B,削除禁止_電灯料金!$E:$E,0),1,"-")</f>
        <v>-</v>
      </c>
      <c r="AS2434" s="209" t="str" cm="1">
        <f t="array" ref="AS2434">_xlfn.IFS($AR2434="-","-",OR($G2434="公衆街路灯A",$G2434="定額電灯"),_xlfn.XLOOKUP(AQ2434,削除禁止_電灯料金!$B:$B,削除禁止_電灯料金!$D:$D,0),1,"-")</f>
        <v>-</v>
      </c>
      <c r="AT2434" s="208">
        <f>IFERROR(IF(OR($G2434="公衆街路灯A",$G2434="定額電灯"),"-",ROUND((_xlfn.XLOOKUP($AQ2434,削除禁止_電灯料金!$B:$B,削除禁止_電灯料金!$E:$E)*AM2434/1000*$K2434*$L2434/12),2)),"-")</f>
        <v>0</v>
      </c>
      <c r="AU2434" s="209">
        <f>IFERROR(IF(OR($G2434="公衆街路灯A",$G2434="定額電灯"),"-",ROUND((AM2434/1000*$K2434*$L2434/12)*_xlfn.XLOOKUP($A2434,削除禁止_電灯料金!K:K,削除禁止_電灯料金!M:M,"-"),2)),"-")</f>
        <v>0</v>
      </c>
      <c r="AV2434" s="210">
        <f>IFERROR(IF(OR($G2434="公衆街路灯A",$G2434="定額電灯"),ROUND((((AR2434+AS2434)*AN2434))*12*_xlfn.XLOOKUP($A2434,削除禁止_電灯料金!K:K,削除禁止_電灯料金!N:N),0),ROUND((AT2434+AU2434)*AN2434*12*_xlfn.XLOOKUP($A2434,削除禁止_電灯料金!K:K,削除禁止_電灯料金!N:N),0)),0)</f>
        <v>0</v>
      </c>
      <c r="AW2434" s="145"/>
    </row>
    <row r="2435" spans="1:49" ht="30" customHeight="1">
      <c r="A2435" s="1">
        <v>57</v>
      </c>
      <c r="B2435" s="319" t="s">
        <v>2181</v>
      </c>
      <c r="C2435" s="42"/>
      <c r="D2435" s="256" t="s">
        <v>82</v>
      </c>
      <c r="E2435" s="257" t="s">
        <v>252</v>
      </c>
      <c r="F2435" s="258" t="s">
        <v>1013</v>
      </c>
      <c r="G2435" s="148" t="s">
        <v>73</v>
      </c>
      <c r="H2435" s="149"/>
      <c r="I2435" s="280"/>
      <c r="J2435" s="267"/>
      <c r="K2435" s="152">
        <v>3</v>
      </c>
      <c r="L2435" s="153">
        <v>365</v>
      </c>
      <c r="M2435" s="281" t="s">
        <v>2216</v>
      </c>
      <c r="N2435" s="119" t="s">
        <v>110</v>
      </c>
      <c r="O2435" s="120">
        <v>2</v>
      </c>
      <c r="P2435" s="155" t="s">
        <v>227</v>
      </c>
      <c r="Q2435" s="155">
        <v>0</v>
      </c>
      <c r="R2435" s="155" t="s">
        <v>1293</v>
      </c>
      <c r="S2435" s="156" t="s">
        <v>1386</v>
      </c>
      <c r="T2435" s="156">
        <v>0</v>
      </c>
      <c r="U2435" s="156">
        <v>0</v>
      </c>
      <c r="V2435" s="157">
        <v>0</v>
      </c>
      <c r="W2435" s="158">
        <v>47</v>
      </c>
      <c r="X2435" s="159">
        <v>1</v>
      </c>
      <c r="Y2435" s="160">
        <v>2</v>
      </c>
      <c r="Z2435" s="161">
        <f t="shared" ref="Z2435:Z2449" si="575">K2435*L2435*W2435*Y2435/12/1000</f>
        <v>8.5775000000000006</v>
      </c>
      <c r="AA2435" s="155">
        <v>0</v>
      </c>
      <c r="AB2435" s="162" t="s">
        <v>80</v>
      </c>
      <c r="AC2435" s="163" t="s">
        <v>56</v>
      </c>
      <c r="AD2435" s="164" t="s">
        <v>56</v>
      </c>
      <c r="AE2435" s="163" t="s">
        <v>56</v>
      </c>
      <c r="AF2435" s="164">
        <f t="shared" ref="AF2435:AF2449" si="576">$B$2*Z2435/Y2435</f>
        <v>128.66250000000002</v>
      </c>
      <c r="AG2435" s="165">
        <f t="shared" ref="AG2435:AG2449" si="577">Y2435*AF2435*120</f>
        <v>30879.000000000007</v>
      </c>
      <c r="AH2435" s="166" t="s">
        <v>113</v>
      </c>
      <c r="AI2435" s="167"/>
      <c r="AJ2435" s="168"/>
      <c r="AK2435" s="169"/>
      <c r="AL2435" s="170"/>
      <c r="AM2435" s="171"/>
      <c r="AN2435" s="172"/>
      <c r="AO2435" s="173">
        <f t="shared" si="571"/>
        <v>0</v>
      </c>
      <c r="AP2435" s="174" t="s">
        <v>82</v>
      </c>
      <c r="AQ2435" s="175" t="str" cm="1">
        <f t="array" ref="AQ2435">_xlfn.IFS(OR($G2435="公衆街路灯A",$G2435="定額電灯"),$G2435&amp;AP2435,COUNTIF(G2435,"*従量電灯*"),G2435,1,"-")</f>
        <v>従量電灯</v>
      </c>
      <c r="AR2435" s="176" t="str" cm="1">
        <f t="array" ref="AR2435">_xlfn.IFS($AN2435=0,"-",OR($AH2435="対象外",$AH2435="-"),"-",OR($G2435="公衆街路灯A",$G2435="定額電灯"),_xlfn.XLOOKUP($AQ2435,削除禁止_電灯料金!$B:$B,削除禁止_電灯料金!$E:$E,0),1,"-")</f>
        <v>-</v>
      </c>
      <c r="AS2435" s="177" t="str" cm="1">
        <f t="array" ref="AS2435">_xlfn.IFS($AR2435="-","-",OR($G2435="公衆街路灯A",$G2435="定額電灯"),_xlfn.XLOOKUP(AQ2435,削除禁止_電灯料金!$B:$B,削除禁止_電灯料金!$D:$D,0),1,"-")</f>
        <v>-</v>
      </c>
      <c r="AT2435" s="176">
        <f>IFERROR(IF(OR($G2435="公衆街路灯A",$G2435="定額電灯"),"-",ROUND((_xlfn.XLOOKUP($AQ2435,削除禁止_電灯料金!$B:$B,削除禁止_電灯料金!$E:$E)*AM2435/1000*$K2435*$L2435/12),2)),"-")</f>
        <v>0</v>
      </c>
      <c r="AU2435" s="177">
        <f>IFERROR(IF(OR($G2435="公衆街路灯A",$G2435="定額電灯"),"-",ROUND((AM2435/1000*$K2435*$L2435/12)*_xlfn.XLOOKUP($A2435,削除禁止_電灯料金!K:K,削除禁止_電灯料金!M:M,"-"),2)),"-")</f>
        <v>0</v>
      </c>
      <c r="AV2435" s="178">
        <f>IFERROR(IF(OR($G2435="公衆街路灯A",$G2435="定額電灯"),ROUND((((AR2435+AS2435)*AN2435))*12*_xlfn.XLOOKUP($A2435,削除禁止_電灯料金!K:K,削除禁止_電灯料金!N:N),0),ROUND((AT2435+AU2435)*AN2435*12*_xlfn.XLOOKUP($A2435,削除禁止_電灯料金!K:K,削除禁止_電灯料金!N:N),0)),0)</f>
        <v>0</v>
      </c>
      <c r="AW2435" s="145"/>
    </row>
    <row r="2436" spans="1:49" ht="30" customHeight="1">
      <c r="A2436" s="1">
        <v>57</v>
      </c>
      <c r="B2436" s="319" t="s">
        <v>2181</v>
      </c>
      <c r="C2436" s="42"/>
      <c r="D2436" s="256" t="s">
        <v>82</v>
      </c>
      <c r="E2436" s="257" t="s">
        <v>252</v>
      </c>
      <c r="F2436" s="258" t="s">
        <v>1013</v>
      </c>
      <c r="G2436" s="148" t="s">
        <v>73</v>
      </c>
      <c r="H2436" s="149"/>
      <c r="I2436" s="280"/>
      <c r="J2436" s="267"/>
      <c r="K2436" s="152">
        <v>3</v>
      </c>
      <c r="L2436" s="153">
        <v>365</v>
      </c>
      <c r="M2436" s="281" t="s">
        <v>2217</v>
      </c>
      <c r="N2436" s="119" t="s">
        <v>110</v>
      </c>
      <c r="O2436" s="120">
        <v>2</v>
      </c>
      <c r="P2436" s="155" t="s">
        <v>227</v>
      </c>
      <c r="Q2436" s="155">
        <v>0</v>
      </c>
      <c r="R2436" s="155" t="s">
        <v>1293</v>
      </c>
      <c r="S2436" s="156" t="s">
        <v>1388</v>
      </c>
      <c r="T2436" s="156">
        <v>0</v>
      </c>
      <c r="U2436" s="156">
        <v>0</v>
      </c>
      <c r="V2436" s="157">
        <v>0</v>
      </c>
      <c r="W2436" s="158">
        <v>47</v>
      </c>
      <c r="X2436" s="159">
        <v>1</v>
      </c>
      <c r="Y2436" s="160">
        <v>2</v>
      </c>
      <c r="Z2436" s="161">
        <f t="shared" si="575"/>
        <v>8.5775000000000006</v>
      </c>
      <c r="AA2436" s="155">
        <v>0</v>
      </c>
      <c r="AB2436" s="162" t="s">
        <v>80</v>
      </c>
      <c r="AC2436" s="163" t="s">
        <v>56</v>
      </c>
      <c r="AD2436" s="164" t="s">
        <v>56</v>
      </c>
      <c r="AE2436" s="163" t="s">
        <v>56</v>
      </c>
      <c r="AF2436" s="164">
        <f t="shared" si="576"/>
        <v>128.66250000000002</v>
      </c>
      <c r="AG2436" s="165">
        <f t="shared" si="577"/>
        <v>30879.000000000007</v>
      </c>
      <c r="AH2436" s="166" t="s">
        <v>113</v>
      </c>
      <c r="AI2436" s="167"/>
      <c r="AJ2436" s="168"/>
      <c r="AK2436" s="169"/>
      <c r="AL2436" s="170"/>
      <c r="AM2436" s="171"/>
      <c r="AN2436" s="172"/>
      <c r="AO2436" s="173">
        <f t="shared" si="571"/>
        <v>0</v>
      </c>
      <c r="AP2436" s="174" t="s">
        <v>82</v>
      </c>
      <c r="AQ2436" s="175" t="str" cm="1">
        <f t="array" ref="AQ2436">_xlfn.IFS(OR($G2436="公衆街路灯A",$G2436="定額電灯"),$G2436&amp;AP2436,COUNTIF(G2436,"*従量電灯*"),G2436,1,"-")</f>
        <v>従量電灯</v>
      </c>
      <c r="AR2436" s="176" t="str" cm="1">
        <f t="array" ref="AR2436">_xlfn.IFS($AN2436=0,"-",OR($AH2436="対象外",$AH2436="-"),"-",OR($G2436="公衆街路灯A",$G2436="定額電灯"),_xlfn.XLOOKUP($AQ2436,削除禁止_電灯料金!$B:$B,削除禁止_電灯料金!$E:$E,0),1,"-")</f>
        <v>-</v>
      </c>
      <c r="AS2436" s="177" t="str" cm="1">
        <f t="array" ref="AS2436">_xlfn.IFS($AR2436="-","-",OR($G2436="公衆街路灯A",$G2436="定額電灯"),_xlfn.XLOOKUP(AQ2436,削除禁止_電灯料金!$B:$B,削除禁止_電灯料金!$D:$D,0),1,"-")</f>
        <v>-</v>
      </c>
      <c r="AT2436" s="176">
        <f>IFERROR(IF(OR($G2436="公衆街路灯A",$G2436="定額電灯"),"-",ROUND((_xlfn.XLOOKUP($AQ2436,削除禁止_電灯料金!$B:$B,削除禁止_電灯料金!$E:$E)*AM2436/1000*$K2436*$L2436/12),2)),"-")</f>
        <v>0</v>
      </c>
      <c r="AU2436" s="177">
        <f>IFERROR(IF(OR($G2436="公衆街路灯A",$G2436="定額電灯"),"-",ROUND((AM2436/1000*$K2436*$L2436/12)*_xlfn.XLOOKUP($A2436,削除禁止_電灯料金!K:K,削除禁止_電灯料金!M:M,"-"),2)),"-")</f>
        <v>0</v>
      </c>
      <c r="AV2436" s="178">
        <f>IFERROR(IF(OR($G2436="公衆街路灯A",$G2436="定額電灯"),ROUND((((AR2436+AS2436)*AN2436))*12*_xlfn.XLOOKUP($A2436,削除禁止_電灯料金!K:K,削除禁止_電灯料金!N:N),0),ROUND((AT2436+AU2436)*AN2436*12*_xlfn.XLOOKUP($A2436,削除禁止_電灯料金!K:K,削除禁止_電灯料金!N:N),0)),0)</f>
        <v>0</v>
      </c>
      <c r="AW2436" s="145"/>
    </row>
    <row r="2437" spans="1:49" ht="30" customHeight="1">
      <c r="A2437" s="1">
        <v>57</v>
      </c>
      <c r="B2437" s="319" t="s">
        <v>2181</v>
      </c>
      <c r="C2437" s="42"/>
      <c r="D2437" s="256" t="s">
        <v>82</v>
      </c>
      <c r="E2437" s="257" t="s">
        <v>252</v>
      </c>
      <c r="F2437" s="258" t="s">
        <v>1013</v>
      </c>
      <c r="G2437" s="148" t="s">
        <v>73</v>
      </c>
      <c r="H2437" s="149"/>
      <c r="I2437" s="280"/>
      <c r="J2437" s="267"/>
      <c r="K2437" s="152">
        <v>3</v>
      </c>
      <c r="L2437" s="153">
        <v>365</v>
      </c>
      <c r="M2437" s="281" t="s">
        <v>2183</v>
      </c>
      <c r="N2437" s="119" t="s">
        <v>75</v>
      </c>
      <c r="O2437" s="120">
        <v>1</v>
      </c>
      <c r="P2437" s="155" t="s">
        <v>759</v>
      </c>
      <c r="Q2437" s="155">
        <v>0</v>
      </c>
      <c r="R2437" s="155" t="s">
        <v>77</v>
      </c>
      <c r="S2437" s="156">
        <v>0</v>
      </c>
      <c r="T2437" s="156">
        <v>0</v>
      </c>
      <c r="U2437" s="156" t="s">
        <v>853</v>
      </c>
      <c r="V2437" s="157">
        <v>0</v>
      </c>
      <c r="W2437" s="158">
        <v>26</v>
      </c>
      <c r="X2437" s="159">
        <v>1</v>
      </c>
      <c r="Y2437" s="160">
        <v>1</v>
      </c>
      <c r="Z2437" s="161">
        <f t="shared" si="575"/>
        <v>2.3725000000000001</v>
      </c>
      <c r="AA2437" s="155">
        <v>0</v>
      </c>
      <c r="AB2437" s="162" t="s">
        <v>80</v>
      </c>
      <c r="AC2437" s="163" t="s">
        <v>56</v>
      </c>
      <c r="AD2437" s="164" t="s">
        <v>56</v>
      </c>
      <c r="AE2437" s="163" t="s">
        <v>56</v>
      </c>
      <c r="AF2437" s="164">
        <f t="shared" si="576"/>
        <v>71.174999999999997</v>
      </c>
      <c r="AG2437" s="165">
        <f t="shared" si="577"/>
        <v>8541</v>
      </c>
      <c r="AH2437" s="166" t="s">
        <v>81</v>
      </c>
      <c r="AI2437" s="167"/>
      <c r="AJ2437" s="168"/>
      <c r="AK2437" s="169"/>
      <c r="AL2437" s="170"/>
      <c r="AM2437" s="171"/>
      <c r="AN2437" s="172"/>
      <c r="AO2437" s="173">
        <f t="shared" si="571"/>
        <v>0</v>
      </c>
      <c r="AP2437" s="174" t="s">
        <v>82</v>
      </c>
      <c r="AQ2437" s="175" t="str" cm="1">
        <f t="array" ref="AQ2437">_xlfn.IFS(OR($G2437="公衆街路灯A",$G2437="定額電灯"),$G2437&amp;AP2437,COUNTIF(G2437,"*従量電灯*"),G2437,1,"-")</f>
        <v>従量電灯</v>
      </c>
      <c r="AR2437" s="176" t="str" cm="1">
        <f t="array" ref="AR2437">_xlfn.IFS($AN2437=0,"-",OR($AH2437="対象外",$AH2437="-"),"-",OR($G2437="公衆街路灯A",$G2437="定額電灯"),_xlfn.XLOOKUP($AQ2437,削除禁止_電灯料金!$B:$B,削除禁止_電灯料金!$E:$E,0),1,"-")</f>
        <v>-</v>
      </c>
      <c r="AS2437" s="177" t="str" cm="1">
        <f t="array" ref="AS2437">_xlfn.IFS($AR2437="-","-",OR($G2437="公衆街路灯A",$G2437="定額電灯"),_xlfn.XLOOKUP(AQ2437,削除禁止_電灯料金!$B:$B,削除禁止_電灯料金!$D:$D,0),1,"-")</f>
        <v>-</v>
      </c>
      <c r="AT2437" s="176">
        <f>IFERROR(IF(OR($G2437="公衆街路灯A",$G2437="定額電灯"),"-",ROUND((_xlfn.XLOOKUP($AQ2437,削除禁止_電灯料金!$B:$B,削除禁止_電灯料金!$E:$E)*AM2437/1000*$K2437*$L2437/12),2)),"-")</f>
        <v>0</v>
      </c>
      <c r="AU2437" s="177">
        <f>IFERROR(IF(OR($G2437="公衆街路灯A",$G2437="定額電灯"),"-",ROUND((AM2437/1000*$K2437*$L2437/12)*_xlfn.XLOOKUP($A2437,削除禁止_電灯料金!K:K,削除禁止_電灯料金!M:M,"-"),2)),"-")</f>
        <v>0</v>
      </c>
      <c r="AV2437" s="178">
        <f>IFERROR(IF(OR($G2437="公衆街路灯A",$G2437="定額電灯"),ROUND((((AR2437+AS2437)*AN2437))*12*_xlfn.XLOOKUP($A2437,削除禁止_電灯料金!K:K,削除禁止_電灯料金!N:N),0),ROUND((AT2437+AU2437)*AN2437*12*_xlfn.XLOOKUP($A2437,削除禁止_電灯料金!K:K,削除禁止_電灯料金!N:N),0)),0)</f>
        <v>0</v>
      </c>
      <c r="AW2437" s="145"/>
    </row>
    <row r="2438" spans="1:49" ht="30" customHeight="1">
      <c r="A2438" s="1">
        <v>57</v>
      </c>
      <c r="B2438" s="319" t="s">
        <v>2181</v>
      </c>
      <c r="C2438" s="42"/>
      <c r="D2438" s="256" t="s">
        <v>82</v>
      </c>
      <c r="E2438" s="257" t="s">
        <v>252</v>
      </c>
      <c r="F2438" s="258" t="s">
        <v>1010</v>
      </c>
      <c r="G2438" s="148" t="s">
        <v>73</v>
      </c>
      <c r="H2438" s="149"/>
      <c r="I2438" s="280"/>
      <c r="J2438" s="267"/>
      <c r="K2438" s="152">
        <v>3</v>
      </c>
      <c r="L2438" s="153">
        <v>365</v>
      </c>
      <c r="M2438" s="281" t="s">
        <v>2218</v>
      </c>
      <c r="N2438" s="119" t="s">
        <v>172</v>
      </c>
      <c r="O2438" s="120">
        <v>1</v>
      </c>
      <c r="P2438" s="155" t="s">
        <v>2114</v>
      </c>
      <c r="Q2438" s="155">
        <v>0</v>
      </c>
      <c r="R2438" s="155">
        <v>0</v>
      </c>
      <c r="S2438" s="156" t="s">
        <v>1840</v>
      </c>
      <c r="T2438" s="156">
        <v>0</v>
      </c>
      <c r="U2438" s="156" t="s">
        <v>2219</v>
      </c>
      <c r="V2438" s="157">
        <v>0</v>
      </c>
      <c r="W2438" s="158">
        <v>22</v>
      </c>
      <c r="X2438" s="159">
        <v>1</v>
      </c>
      <c r="Y2438" s="160">
        <v>1</v>
      </c>
      <c r="Z2438" s="161">
        <f t="shared" si="575"/>
        <v>2.0074999999999998</v>
      </c>
      <c r="AA2438" s="155">
        <v>0</v>
      </c>
      <c r="AB2438" s="162" t="s">
        <v>80</v>
      </c>
      <c r="AC2438" s="163" t="s">
        <v>56</v>
      </c>
      <c r="AD2438" s="164" t="s">
        <v>56</v>
      </c>
      <c r="AE2438" s="163" t="s">
        <v>56</v>
      </c>
      <c r="AF2438" s="164">
        <f t="shared" si="576"/>
        <v>60.224999999999994</v>
      </c>
      <c r="AG2438" s="165">
        <f t="shared" si="577"/>
        <v>7226.9999999999991</v>
      </c>
      <c r="AH2438" s="166" t="s">
        <v>81</v>
      </c>
      <c r="AI2438" s="167"/>
      <c r="AJ2438" s="168"/>
      <c r="AK2438" s="169"/>
      <c r="AL2438" s="170"/>
      <c r="AM2438" s="171"/>
      <c r="AN2438" s="172"/>
      <c r="AO2438" s="173">
        <f t="shared" si="571"/>
        <v>0</v>
      </c>
      <c r="AP2438" s="174" t="s">
        <v>82</v>
      </c>
      <c r="AQ2438" s="175" t="str" cm="1">
        <f t="array" ref="AQ2438">_xlfn.IFS(OR($G2438="公衆街路灯A",$G2438="定額電灯"),$G2438&amp;AP2438,COUNTIF(G2438,"*従量電灯*"),G2438,1,"-")</f>
        <v>従量電灯</v>
      </c>
      <c r="AR2438" s="176" t="str" cm="1">
        <f t="array" ref="AR2438">_xlfn.IFS($AN2438=0,"-",OR($AH2438="対象外",$AH2438="-"),"-",OR($G2438="公衆街路灯A",$G2438="定額電灯"),_xlfn.XLOOKUP($AQ2438,削除禁止_電灯料金!$B:$B,削除禁止_電灯料金!$E:$E,0),1,"-")</f>
        <v>-</v>
      </c>
      <c r="AS2438" s="177" t="str" cm="1">
        <f t="array" ref="AS2438">_xlfn.IFS($AR2438="-","-",OR($G2438="公衆街路灯A",$G2438="定額電灯"),_xlfn.XLOOKUP(AQ2438,削除禁止_電灯料金!$B:$B,削除禁止_電灯料金!$D:$D,0),1,"-")</f>
        <v>-</v>
      </c>
      <c r="AT2438" s="176">
        <f>IFERROR(IF(OR($G2438="公衆街路灯A",$G2438="定額電灯"),"-",ROUND((_xlfn.XLOOKUP($AQ2438,削除禁止_電灯料金!$B:$B,削除禁止_電灯料金!$E:$E)*AM2438/1000*$K2438*$L2438/12),2)),"-")</f>
        <v>0</v>
      </c>
      <c r="AU2438" s="177">
        <f>IFERROR(IF(OR($G2438="公衆街路灯A",$G2438="定額電灯"),"-",ROUND((AM2438/1000*$K2438*$L2438/12)*_xlfn.XLOOKUP($A2438,削除禁止_電灯料金!K:K,削除禁止_電灯料金!M:M,"-"),2)),"-")</f>
        <v>0</v>
      </c>
      <c r="AV2438" s="178">
        <f>IFERROR(IF(OR($G2438="公衆街路灯A",$G2438="定額電灯"),ROUND((((AR2438+AS2438)*AN2438))*12*_xlfn.XLOOKUP($A2438,削除禁止_電灯料金!K:K,削除禁止_電灯料金!N:N),0),ROUND((AT2438+AU2438)*AN2438*12*_xlfn.XLOOKUP($A2438,削除禁止_電灯料金!K:K,削除禁止_電灯料金!N:N),0)),0)</f>
        <v>0</v>
      </c>
      <c r="AW2438" s="145"/>
    </row>
    <row r="2439" spans="1:49" ht="30" customHeight="1">
      <c r="A2439" s="1">
        <v>57</v>
      </c>
      <c r="B2439" s="319" t="s">
        <v>2181</v>
      </c>
      <c r="C2439" s="42"/>
      <c r="D2439" s="256" t="s">
        <v>82</v>
      </c>
      <c r="E2439" s="257" t="s">
        <v>252</v>
      </c>
      <c r="F2439" s="258" t="s">
        <v>2220</v>
      </c>
      <c r="G2439" s="148" t="s">
        <v>73</v>
      </c>
      <c r="H2439" s="149"/>
      <c r="I2439" s="280"/>
      <c r="J2439" s="267"/>
      <c r="K2439" s="152">
        <v>3</v>
      </c>
      <c r="L2439" s="153">
        <v>365</v>
      </c>
      <c r="M2439" s="281" t="s">
        <v>2221</v>
      </c>
      <c r="N2439" s="119" t="s">
        <v>172</v>
      </c>
      <c r="O2439" s="120">
        <v>1</v>
      </c>
      <c r="P2439" s="155" t="s">
        <v>657</v>
      </c>
      <c r="Q2439" s="155">
        <v>0</v>
      </c>
      <c r="R2439" s="155">
        <v>0</v>
      </c>
      <c r="S2439" s="156" t="s">
        <v>1840</v>
      </c>
      <c r="T2439" s="156">
        <v>0</v>
      </c>
      <c r="U2439" s="156" t="s">
        <v>2219</v>
      </c>
      <c r="V2439" s="157">
        <v>0</v>
      </c>
      <c r="W2439" s="158">
        <v>34</v>
      </c>
      <c r="X2439" s="159">
        <v>1</v>
      </c>
      <c r="Y2439" s="160">
        <v>1</v>
      </c>
      <c r="Z2439" s="161">
        <f t="shared" si="575"/>
        <v>3.1025</v>
      </c>
      <c r="AA2439" s="155">
        <v>0</v>
      </c>
      <c r="AB2439" s="162" t="s">
        <v>80</v>
      </c>
      <c r="AC2439" s="163" t="s">
        <v>56</v>
      </c>
      <c r="AD2439" s="164" t="s">
        <v>56</v>
      </c>
      <c r="AE2439" s="163" t="s">
        <v>56</v>
      </c>
      <c r="AF2439" s="164">
        <f t="shared" si="576"/>
        <v>93.075000000000003</v>
      </c>
      <c r="AG2439" s="165">
        <f t="shared" si="577"/>
        <v>11169</v>
      </c>
      <c r="AH2439" s="166" t="s">
        <v>81</v>
      </c>
      <c r="AI2439" s="167"/>
      <c r="AJ2439" s="168"/>
      <c r="AK2439" s="169"/>
      <c r="AL2439" s="170"/>
      <c r="AM2439" s="171"/>
      <c r="AN2439" s="172"/>
      <c r="AO2439" s="173">
        <f t="shared" si="571"/>
        <v>0</v>
      </c>
      <c r="AP2439" s="174" t="s">
        <v>82</v>
      </c>
      <c r="AQ2439" s="175" t="str" cm="1">
        <f t="array" ref="AQ2439">_xlfn.IFS(OR($G2439="公衆街路灯A",$G2439="定額電灯"),$G2439&amp;AP2439,COUNTIF(G2439,"*従量電灯*"),G2439,1,"-")</f>
        <v>従量電灯</v>
      </c>
      <c r="AR2439" s="176" t="str" cm="1">
        <f t="array" ref="AR2439">_xlfn.IFS($AN2439=0,"-",OR($AH2439="対象外",$AH2439="-"),"-",OR($G2439="公衆街路灯A",$G2439="定額電灯"),_xlfn.XLOOKUP($AQ2439,削除禁止_電灯料金!$B:$B,削除禁止_電灯料金!$E:$E,0),1,"-")</f>
        <v>-</v>
      </c>
      <c r="AS2439" s="177" t="str" cm="1">
        <f t="array" ref="AS2439">_xlfn.IFS($AR2439="-","-",OR($G2439="公衆街路灯A",$G2439="定額電灯"),_xlfn.XLOOKUP(AQ2439,削除禁止_電灯料金!$B:$B,削除禁止_電灯料金!$D:$D,0),1,"-")</f>
        <v>-</v>
      </c>
      <c r="AT2439" s="176">
        <f>IFERROR(IF(OR($G2439="公衆街路灯A",$G2439="定額電灯"),"-",ROUND((_xlfn.XLOOKUP($AQ2439,削除禁止_電灯料金!$B:$B,削除禁止_電灯料金!$E:$E)*AM2439/1000*$K2439*$L2439/12),2)),"-")</f>
        <v>0</v>
      </c>
      <c r="AU2439" s="177">
        <f>IFERROR(IF(OR($G2439="公衆街路灯A",$G2439="定額電灯"),"-",ROUND((AM2439/1000*$K2439*$L2439/12)*_xlfn.XLOOKUP($A2439,削除禁止_電灯料金!K:K,削除禁止_電灯料金!M:M,"-"),2)),"-")</f>
        <v>0</v>
      </c>
      <c r="AV2439" s="178">
        <f>IFERROR(IF(OR($G2439="公衆街路灯A",$G2439="定額電灯"),ROUND((((AR2439+AS2439)*AN2439))*12*_xlfn.XLOOKUP($A2439,削除禁止_電灯料金!K:K,削除禁止_電灯料金!N:N),0),ROUND((AT2439+AU2439)*AN2439*12*_xlfn.XLOOKUP($A2439,削除禁止_電灯料金!K:K,削除禁止_電灯料金!N:N),0)),0)</f>
        <v>0</v>
      </c>
      <c r="AW2439" s="145"/>
    </row>
    <row r="2440" spans="1:49" ht="30" customHeight="1">
      <c r="A2440" s="1">
        <v>57</v>
      </c>
      <c r="B2440" s="319" t="s">
        <v>2181</v>
      </c>
      <c r="C2440" s="42"/>
      <c r="D2440" s="256" t="s">
        <v>82</v>
      </c>
      <c r="E2440" s="257" t="s">
        <v>252</v>
      </c>
      <c r="F2440" s="258" t="s">
        <v>2222</v>
      </c>
      <c r="G2440" s="148" t="s">
        <v>73</v>
      </c>
      <c r="H2440" s="149"/>
      <c r="I2440" s="280"/>
      <c r="J2440" s="267"/>
      <c r="K2440" s="152">
        <v>3</v>
      </c>
      <c r="L2440" s="153">
        <v>365</v>
      </c>
      <c r="M2440" s="281" t="s">
        <v>670</v>
      </c>
      <c r="N2440" s="119" t="s">
        <v>134</v>
      </c>
      <c r="O2440" s="120">
        <v>2</v>
      </c>
      <c r="P2440" s="155" t="s">
        <v>227</v>
      </c>
      <c r="Q2440" s="155">
        <v>0</v>
      </c>
      <c r="R2440" s="155">
        <v>0</v>
      </c>
      <c r="S2440" s="156">
        <v>0</v>
      </c>
      <c r="T2440" s="156">
        <v>0</v>
      </c>
      <c r="U2440" s="156">
        <v>0</v>
      </c>
      <c r="V2440" s="157">
        <v>0</v>
      </c>
      <c r="W2440" s="158">
        <v>47</v>
      </c>
      <c r="X2440" s="159">
        <v>1</v>
      </c>
      <c r="Y2440" s="160">
        <v>2</v>
      </c>
      <c r="Z2440" s="161">
        <f t="shared" si="575"/>
        <v>8.5775000000000006</v>
      </c>
      <c r="AA2440" s="155">
        <v>0</v>
      </c>
      <c r="AB2440" s="162" t="s">
        <v>80</v>
      </c>
      <c r="AC2440" s="163" t="s">
        <v>56</v>
      </c>
      <c r="AD2440" s="164" t="s">
        <v>56</v>
      </c>
      <c r="AE2440" s="163" t="s">
        <v>56</v>
      </c>
      <c r="AF2440" s="164">
        <f t="shared" si="576"/>
        <v>128.66250000000002</v>
      </c>
      <c r="AG2440" s="165">
        <f t="shared" si="577"/>
        <v>30879.000000000007</v>
      </c>
      <c r="AH2440" s="166" t="s">
        <v>113</v>
      </c>
      <c r="AI2440" s="167"/>
      <c r="AJ2440" s="168"/>
      <c r="AK2440" s="169"/>
      <c r="AL2440" s="170"/>
      <c r="AM2440" s="171"/>
      <c r="AN2440" s="172"/>
      <c r="AO2440" s="173">
        <f t="shared" si="571"/>
        <v>0</v>
      </c>
      <c r="AP2440" s="174" t="s">
        <v>82</v>
      </c>
      <c r="AQ2440" s="175" t="str" cm="1">
        <f t="array" ref="AQ2440">_xlfn.IFS(OR($G2440="公衆街路灯A",$G2440="定額電灯"),$G2440&amp;AP2440,COUNTIF(G2440,"*従量電灯*"),G2440,1,"-")</f>
        <v>従量電灯</v>
      </c>
      <c r="AR2440" s="176" t="str" cm="1">
        <f t="array" ref="AR2440">_xlfn.IFS($AN2440=0,"-",OR($AH2440="対象外",$AH2440="-"),"-",OR($G2440="公衆街路灯A",$G2440="定額電灯"),_xlfn.XLOOKUP($AQ2440,削除禁止_電灯料金!$B:$B,削除禁止_電灯料金!$E:$E,0),1,"-")</f>
        <v>-</v>
      </c>
      <c r="AS2440" s="177" t="str" cm="1">
        <f t="array" ref="AS2440">_xlfn.IFS($AR2440="-","-",OR($G2440="公衆街路灯A",$G2440="定額電灯"),_xlfn.XLOOKUP(AQ2440,削除禁止_電灯料金!$B:$B,削除禁止_電灯料金!$D:$D,0),1,"-")</f>
        <v>-</v>
      </c>
      <c r="AT2440" s="176">
        <f>IFERROR(IF(OR($G2440="公衆街路灯A",$G2440="定額電灯"),"-",ROUND((_xlfn.XLOOKUP($AQ2440,削除禁止_電灯料金!$B:$B,削除禁止_電灯料金!$E:$E)*AM2440/1000*$K2440*$L2440/12),2)),"-")</f>
        <v>0</v>
      </c>
      <c r="AU2440" s="177">
        <f>IFERROR(IF(OR($G2440="公衆街路灯A",$G2440="定額電灯"),"-",ROUND((AM2440/1000*$K2440*$L2440/12)*_xlfn.XLOOKUP($A2440,削除禁止_電灯料金!K:K,削除禁止_電灯料金!M:M,"-"),2)),"-")</f>
        <v>0</v>
      </c>
      <c r="AV2440" s="178">
        <f>IFERROR(IF(OR($G2440="公衆街路灯A",$G2440="定額電灯"),ROUND((((AR2440+AS2440)*AN2440))*12*_xlfn.XLOOKUP($A2440,削除禁止_電灯料金!K:K,削除禁止_電灯料金!N:N),0),ROUND((AT2440+AU2440)*AN2440*12*_xlfn.XLOOKUP($A2440,削除禁止_電灯料金!K:K,削除禁止_電灯料金!N:N),0)),0)</f>
        <v>0</v>
      </c>
      <c r="AW2440" s="145"/>
    </row>
    <row r="2441" spans="1:49" ht="30" customHeight="1">
      <c r="A2441" s="1">
        <v>57</v>
      </c>
      <c r="B2441" s="319" t="s">
        <v>2181</v>
      </c>
      <c r="C2441" s="42"/>
      <c r="D2441" s="256" t="s">
        <v>82</v>
      </c>
      <c r="E2441" s="257" t="s">
        <v>252</v>
      </c>
      <c r="F2441" s="258" t="s">
        <v>2222</v>
      </c>
      <c r="G2441" s="148" t="s">
        <v>73</v>
      </c>
      <c r="H2441" s="149"/>
      <c r="I2441" s="280"/>
      <c r="J2441" s="267"/>
      <c r="K2441" s="152">
        <v>3</v>
      </c>
      <c r="L2441" s="153">
        <v>365</v>
      </c>
      <c r="M2441" s="281" t="s">
        <v>695</v>
      </c>
      <c r="N2441" s="119" t="s">
        <v>110</v>
      </c>
      <c r="O2441" s="120">
        <v>1</v>
      </c>
      <c r="P2441" s="155" t="s">
        <v>227</v>
      </c>
      <c r="Q2441" s="155">
        <v>0</v>
      </c>
      <c r="R2441" s="155" t="s">
        <v>359</v>
      </c>
      <c r="S2441" s="156">
        <v>0</v>
      </c>
      <c r="T2441" s="156">
        <v>0</v>
      </c>
      <c r="U2441" s="156" t="s">
        <v>2223</v>
      </c>
      <c r="V2441" s="157">
        <v>0</v>
      </c>
      <c r="W2441" s="158">
        <v>47</v>
      </c>
      <c r="X2441" s="159">
        <v>1</v>
      </c>
      <c r="Y2441" s="160">
        <v>1</v>
      </c>
      <c r="Z2441" s="161">
        <f t="shared" si="575"/>
        <v>4.2887500000000003</v>
      </c>
      <c r="AA2441" s="155">
        <v>0</v>
      </c>
      <c r="AB2441" s="162" t="s">
        <v>80</v>
      </c>
      <c r="AC2441" s="163" t="s">
        <v>56</v>
      </c>
      <c r="AD2441" s="164" t="s">
        <v>56</v>
      </c>
      <c r="AE2441" s="163" t="s">
        <v>56</v>
      </c>
      <c r="AF2441" s="164">
        <f t="shared" si="576"/>
        <v>128.66250000000002</v>
      </c>
      <c r="AG2441" s="165">
        <f t="shared" si="577"/>
        <v>15439.500000000004</v>
      </c>
      <c r="AH2441" s="166" t="s">
        <v>113</v>
      </c>
      <c r="AI2441" s="167"/>
      <c r="AJ2441" s="168"/>
      <c r="AK2441" s="169"/>
      <c r="AL2441" s="170"/>
      <c r="AM2441" s="171"/>
      <c r="AN2441" s="172"/>
      <c r="AO2441" s="173">
        <f t="shared" si="571"/>
        <v>0</v>
      </c>
      <c r="AP2441" s="174" t="s">
        <v>82</v>
      </c>
      <c r="AQ2441" s="175" t="str" cm="1">
        <f t="array" ref="AQ2441">_xlfn.IFS(OR($G2441="公衆街路灯A",$G2441="定額電灯"),$G2441&amp;AP2441,COUNTIF(G2441,"*従量電灯*"),G2441,1,"-")</f>
        <v>従量電灯</v>
      </c>
      <c r="AR2441" s="176" t="str" cm="1">
        <f t="array" ref="AR2441">_xlfn.IFS($AN2441=0,"-",OR($AH2441="対象外",$AH2441="-"),"-",OR($G2441="公衆街路灯A",$G2441="定額電灯"),_xlfn.XLOOKUP($AQ2441,削除禁止_電灯料金!$B:$B,削除禁止_電灯料金!$E:$E,0),1,"-")</f>
        <v>-</v>
      </c>
      <c r="AS2441" s="177" t="str" cm="1">
        <f t="array" ref="AS2441">_xlfn.IFS($AR2441="-","-",OR($G2441="公衆街路灯A",$G2441="定額電灯"),_xlfn.XLOOKUP(AQ2441,削除禁止_電灯料金!$B:$B,削除禁止_電灯料金!$D:$D,0),1,"-")</f>
        <v>-</v>
      </c>
      <c r="AT2441" s="176">
        <f>IFERROR(IF(OR($G2441="公衆街路灯A",$G2441="定額電灯"),"-",ROUND((_xlfn.XLOOKUP($AQ2441,削除禁止_電灯料金!$B:$B,削除禁止_電灯料金!$E:$E)*AM2441/1000*$K2441*$L2441/12),2)),"-")</f>
        <v>0</v>
      </c>
      <c r="AU2441" s="177">
        <f>IFERROR(IF(OR($G2441="公衆街路灯A",$G2441="定額電灯"),"-",ROUND((AM2441/1000*$K2441*$L2441/12)*_xlfn.XLOOKUP($A2441,削除禁止_電灯料金!K:K,削除禁止_電灯料金!M:M,"-"),2)),"-")</f>
        <v>0</v>
      </c>
      <c r="AV2441" s="178">
        <f>IFERROR(IF(OR($G2441="公衆街路灯A",$G2441="定額電灯"),ROUND((((AR2441+AS2441)*AN2441))*12*_xlfn.XLOOKUP($A2441,削除禁止_電灯料金!K:K,削除禁止_電灯料金!N:N),0),ROUND((AT2441+AU2441)*AN2441*12*_xlfn.XLOOKUP($A2441,削除禁止_電灯料金!K:K,削除禁止_電灯料金!N:N),0)),0)</f>
        <v>0</v>
      </c>
      <c r="AW2441" s="145"/>
    </row>
    <row r="2442" spans="1:49" ht="30" customHeight="1">
      <c r="A2442" s="1">
        <v>57</v>
      </c>
      <c r="B2442" s="319" t="s">
        <v>2181</v>
      </c>
      <c r="C2442" s="42"/>
      <c r="D2442" s="256" t="s">
        <v>82</v>
      </c>
      <c r="E2442" s="257" t="s">
        <v>252</v>
      </c>
      <c r="F2442" s="258" t="s">
        <v>2224</v>
      </c>
      <c r="G2442" s="148" t="s">
        <v>73</v>
      </c>
      <c r="H2442" s="149"/>
      <c r="I2442" s="280"/>
      <c r="J2442" s="267"/>
      <c r="K2442" s="152">
        <v>3</v>
      </c>
      <c r="L2442" s="153">
        <v>365</v>
      </c>
      <c r="M2442" s="281" t="s">
        <v>670</v>
      </c>
      <c r="N2442" s="119" t="s">
        <v>134</v>
      </c>
      <c r="O2442" s="120">
        <v>2</v>
      </c>
      <c r="P2442" s="155" t="s">
        <v>227</v>
      </c>
      <c r="Q2442" s="155">
        <v>0</v>
      </c>
      <c r="R2442" s="155">
        <v>0</v>
      </c>
      <c r="S2442" s="156">
        <v>0</v>
      </c>
      <c r="T2442" s="156">
        <v>0</v>
      </c>
      <c r="U2442" s="156">
        <v>0</v>
      </c>
      <c r="V2442" s="157">
        <v>0</v>
      </c>
      <c r="W2442" s="158">
        <v>47</v>
      </c>
      <c r="X2442" s="159">
        <v>5</v>
      </c>
      <c r="Y2442" s="160">
        <v>10</v>
      </c>
      <c r="Z2442" s="161">
        <f t="shared" si="575"/>
        <v>42.887500000000003</v>
      </c>
      <c r="AA2442" s="155">
        <v>0</v>
      </c>
      <c r="AB2442" s="162" t="s">
        <v>80</v>
      </c>
      <c r="AC2442" s="163" t="s">
        <v>56</v>
      </c>
      <c r="AD2442" s="164" t="s">
        <v>56</v>
      </c>
      <c r="AE2442" s="163" t="s">
        <v>56</v>
      </c>
      <c r="AF2442" s="164">
        <f t="shared" si="576"/>
        <v>128.66249999999999</v>
      </c>
      <c r="AG2442" s="165">
        <f t="shared" si="577"/>
        <v>154395</v>
      </c>
      <c r="AH2442" s="166" t="s">
        <v>113</v>
      </c>
      <c r="AI2442" s="167"/>
      <c r="AJ2442" s="168"/>
      <c r="AK2442" s="169"/>
      <c r="AL2442" s="170"/>
      <c r="AM2442" s="171"/>
      <c r="AN2442" s="172"/>
      <c r="AO2442" s="173">
        <f t="shared" si="571"/>
        <v>0</v>
      </c>
      <c r="AP2442" s="174" t="s">
        <v>82</v>
      </c>
      <c r="AQ2442" s="175" t="str" cm="1">
        <f t="array" ref="AQ2442">_xlfn.IFS(OR($G2442="公衆街路灯A",$G2442="定額電灯"),$G2442&amp;AP2442,COUNTIF(G2442,"*従量電灯*"),G2442,1,"-")</f>
        <v>従量電灯</v>
      </c>
      <c r="AR2442" s="176" t="str" cm="1">
        <f t="array" ref="AR2442">_xlfn.IFS($AN2442=0,"-",OR($AH2442="対象外",$AH2442="-"),"-",OR($G2442="公衆街路灯A",$G2442="定額電灯"),_xlfn.XLOOKUP($AQ2442,削除禁止_電灯料金!$B:$B,削除禁止_電灯料金!$E:$E,0),1,"-")</f>
        <v>-</v>
      </c>
      <c r="AS2442" s="177" t="str" cm="1">
        <f t="array" ref="AS2442">_xlfn.IFS($AR2442="-","-",OR($G2442="公衆街路灯A",$G2442="定額電灯"),_xlfn.XLOOKUP(AQ2442,削除禁止_電灯料金!$B:$B,削除禁止_電灯料金!$D:$D,0),1,"-")</f>
        <v>-</v>
      </c>
      <c r="AT2442" s="176">
        <f>IFERROR(IF(OR($G2442="公衆街路灯A",$G2442="定額電灯"),"-",ROUND((_xlfn.XLOOKUP($AQ2442,削除禁止_電灯料金!$B:$B,削除禁止_電灯料金!$E:$E)*AM2442/1000*$K2442*$L2442/12),2)),"-")</f>
        <v>0</v>
      </c>
      <c r="AU2442" s="177">
        <f>IFERROR(IF(OR($G2442="公衆街路灯A",$G2442="定額電灯"),"-",ROUND((AM2442/1000*$K2442*$L2442/12)*_xlfn.XLOOKUP($A2442,削除禁止_電灯料金!K:K,削除禁止_電灯料金!M:M,"-"),2)),"-")</f>
        <v>0</v>
      </c>
      <c r="AV2442" s="178">
        <f>IFERROR(IF(OR($G2442="公衆街路灯A",$G2442="定額電灯"),ROUND((((AR2442+AS2442)*AN2442))*12*_xlfn.XLOOKUP($A2442,削除禁止_電灯料金!K:K,削除禁止_電灯料金!N:N),0),ROUND((AT2442+AU2442)*AN2442*12*_xlfn.XLOOKUP($A2442,削除禁止_電灯料金!K:K,削除禁止_電灯料金!N:N),0)),0)</f>
        <v>0</v>
      </c>
      <c r="AW2442" s="145"/>
    </row>
    <row r="2443" spans="1:49" ht="30" customHeight="1">
      <c r="A2443" s="1">
        <v>57</v>
      </c>
      <c r="B2443" s="319" t="s">
        <v>2181</v>
      </c>
      <c r="C2443" s="42"/>
      <c r="D2443" s="256" t="s">
        <v>82</v>
      </c>
      <c r="E2443" s="257" t="s">
        <v>252</v>
      </c>
      <c r="F2443" s="258" t="s">
        <v>2224</v>
      </c>
      <c r="G2443" s="148" t="s">
        <v>73</v>
      </c>
      <c r="H2443" s="149"/>
      <c r="I2443" s="280"/>
      <c r="J2443" s="267"/>
      <c r="K2443" s="152">
        <v>3</v>
      </c>
      <c r="L2443" s="153">
        <v>365</v>
      </c>
      <c r="M2443" s="281" t="s">
        <v>2205</v>
      </c>
      <c r="N2443" s="119" t="s">
        <v>134</v>
      </c>
      <c r="O2443" s="120">
        <v>2</v>
      </c>
      <c r="P2443" s="155" t="s">
        <v>227</v>
      </c>
      <c r="Q2443" s="155">
        <v>0</v>
      </c>
      <c r="R2443" s="155">
        <v>0</v>
      </c>
      <c r="S2443" s="156">
        <v>0</v>
      </c>
      <c r="T2443" s="156">
        <v>0</v>
      </c>
      <c r="U2443" s="156">
        <v>0</v>
      </c>
      <c r="V2443" s="157" t="s">
        <v>2193</v>
      </c>
      <c r="W2443" s="158">
        <v>47</v>
      </c>
      <c r="X2443" s="159">
        <v>1</v>
      </c>
      <c r="Y2443" s="160">
        <v>2</v>
      </c>
      <c r="Z2443" s="161">
        <f t="shared" si="575"/>
        <v>8.5775000000000006</v>
      </c>
      <c r="AA2443" s="155">
        <v>0</v>
      </c>
      <c r="AB2443" s="162" t="s">
        <v>80</v>
      </c>
      <c r="AC2443" s="163" t="s">
        <v>56</v>
      </c>
      <c r="AD2443" s="164" t="s">
        <v>56</v>
      </c>
      <c r="AE2443" s="163" t="s">
        <v>56</v>
      </c>
      <c r="AF2443" s="164">
        <f t="shared" si="576"/>
        <v>128.66250000000002</v>
      </c>
      <c r="AG2443" s="165">
        <f t="shared" si="577"/>
        <v>30879.000000000007</v>
      </c>
      <c r="AH2443" s="166" t="s">
        <v>81</v>
      </c>
      <c r="AI2443" s="167"/>
      <c r="AJ2443" s="168"/>
      <c r="AK2443" s="169"/>
      <c r="AL2443" s="170"/>
      <c r="AM2443" s="171"/>
      <c r="AN2443" s="172"/>
      <c r="AO2443" s="173">
        <f t="shared" si="571"/>
        <v>0</v>
      </c>
      <c r="AP2443" s="174" t="s">
        <v>82</v>
      </c>
      <c r="AQ2443" s="175" t="str" cm="1">
        <f t="array" ref="AQ2443">_xlfn.IFS(OR($G2443="公衆街路灯A",$G2443="定額電灯"),$G2443&amp;AP2443,COUNTIF(G2443,"*従量電灯*"),G2443,1,"-")</f>
        <v>従量電灯</v>
      </c>
      <c r="AR2443" s="176" t="str" cm="1">
        <f t="array" ref="AR2443">_xlfn.IFS($AN2443=0,"-",OR($AH2443="対象外",$AH2443="-"),"-",OR($G2443="公衆街路灯A",$G2443="定額電灯"),_xlfn.XLOOKUP($AQ2443,削除禁止_電灯料金!$B:$B,削除禁止_電灯料金!$E:$E,0),1,"-")</f>
        <v>-</v>
      </c>
      <c r="AS2443" s="177" t="str" cm="1">
        <f t="array" ref="AS2443">_xlfn.IFS($AR2443="-","-",OR($G2443="公衆街路灯A",$G2443="定額電灯"),_xlfn.XLOOKUP(AQ2443,削除禁止_電灯料金!$B:$B,削除禁止_電灯料金!$D:$D,0),1,"-")</f>
        <v>-</v>
      </c>
      <c r="AT2443" s="176">
        <f>IFERROR(IF(OR($G2443="公衆街路灯A",$G2443="定額電灯"),"-",ROUND((_xlfn.XLOOKUP($AQ2443,削除禁止_電灯料金!$B:$B,削除禁止_電灯料金!$E:$E)*AM2443/1000*$K2443*$L2443/12),2)),"-")</f>
        <v>0</v>
      </c>
      <c r="AU2443" s="177">
        <f>IFERROR(IF(OR($G2443="公衆街路灯A",$G2443="定額電灯"),"-",ROUND((AM2443/1000*$K2443*$L2443/12)*_xlfn.XLOOKUP($A2443,削除禁止_電灯料金!K:K,削除禁止_電灯料金!M:M,"-"),2)),"-")</f>
        <v>0</v>
      </c>
      <c r="AV2443" s="178">
        <f>IFERROR(IF(OR($G2443="公衆街路灯A",$G2443="定額電灯"),ROUND((((AR2443+AS2443)*AN2443))*12*_xlfn.XLOOKUP($A2443,削除禁止_電灯料金!K:K,削除禁止_電灯料金!N:N),0),ROUND((AT2443+AU2443)*AN2443*12*_xlfn.XLOOKUP($A2443,削除禁止_電灯料金!K:K,削除禁止_電灯料金!N:N),0)),0)</f>
        <v>0</v>
      </c>
      <c r="AW2443" s="145"/>
    </row>
    <row r="2444" spans="1:49" ht="30" customHeight="1">
      <c r="A2444" s="1">
        <v>57</v>
      </c>
      <c r="B2444" s="319" t="s">
        <v>2181</v>
      </c>
      <c r="C2444" s="42"/>
      <c r="D2444" s="256" t="s">
        <v>82</v>
      </c>
      <c r="E2444" s="257" t="s">
        <v>252</v>
      </c>
      <c r="F2444" s="258" t="s">
        <v>2224</v>
      </c>
      <c r="G2444" s="148" t="s">
        <v>73</v>
      </c>
      <c r="H2444" s="149"/>
      <c r="I2444" s="280"/>
      <c r="J2444" s="267"/>
      <c r="K2444" s="152">
        <v>3</v>
      </c>
      <c r="L2444" s="153">
        <v>365</v>
      </c>
      <c r="M2444" s="281" t="s">
        <v>956</v>
      </c>
      <c r="N2444" s="119" t="s">
        <v>142</v>
      </c>
      <c r="O2444" s="120">
        <v>1</v>
      </c>
      <c r="P2444" s="155" t="s">
        <v>135</v>
      </c>
      <c r="Q2444" s="155">
        <v>0</v>
      </c>
      <c r="R2444" s="155">
        <v>0</v>
      </c>
      <c r="S2444" s="156" t="s">
        <v>143</v>
      </c>
      <c r="T2444" s="156">
        <v>0</v>
      </c>
      <c r="U2444" s="156" t="s">
        <v>442</v>
      </c>
      <c r="V2444" s="157">
        <v>0</v>
      </c>
      <c r="W2444" s="158">
        <v>28</v>
      </c>
      <c r="X2444" s="159">
        <v>1</v>
      </c>
      <c r="Y2444" s="160">
        <v>1</v>
      </c>
      <c r="Z2444" s="161">
        <f t="shared" si="575"/>
        <v>2.5550000000000002</v>
      </c>
      <c r="AA2444" s="155">
        <v>0</v>
      </c>
      <c r="AB2444" s="162" t="s">
        <v>80</v>
      </c>
      <c r="AC2444" s="163" t="s">
        <v>56</v>
      </c>
      <c r="AD2444" s="164" t="s">
        <v>56</v>
      </c>
      <c r="AE2444" s="163" t="s">
        <v>56</v>
      </c>
      <c r="AF2444" s="164">
        <f t="shared" si="576"/>
        <v>76.650000000000006</v>
      </c>
      <c r="AG2444" s="165">
        <f t="shared" si="577"/>
        <v>9198</v>
      </c>
      <c r="AH2444" s="166" t="s">
        <v>81</v>
      </c>
      <c r="AI2444" s="167"/>
      <c r="AJ2444" s="168"/>
      <c r="AK2444" s="169"/>
      <c r="AL2444" s="170"/>
      <c r="AM2444" s="171"/>
      <c r="AN2444" s="172"/>
      <c r="AO2444" s="173">
        <f t="shared" si="571"/>
        <v>0</v>
      </c>
      <c r="AP2444" s="174" t="s">
        <v>82</v>
      </c>
      <c r="AQ2444" s="175" t="str" cm="1">
        <f t="array" ref="AQ2444">_xlfn.IFS(OR($G2444="公衆街路灯A",$G2444="定額電灯"),$G2444&amp;AP2444,COUNTIF(G2444,"*従量電灯*"),G2444,1,"-")</f>
        <v>従量電灯</v>
      </c>
      <c r="AR2444" s="176" t="str" cm="1">
        <f t="array" ref="AR2444">_xlfn.IFS($AN2444=0,"-",OR($AH2444="対象外",$AH2444="-"),"-",OR($G2444="公衆街路灯A",$G2444="定額電灯"),_xlfn.XLOOKUP($AQ2444,削除禁止_電灯料金!$B:$B,削除禁止_電灯料金!$E:$E,0),1,"-")</f>
        <v>-</v>
      </c>
      <c r="AS2444" s="177" t="str" cm="1">
        <f t="array" ref="AS2444">_xlfn.IFS($AR2444="-","-",OR($G2444="公衆街路灯A",$G2444="定額電灯"),_xlfn.XLOOKUP(AQ2444,削除禁止_電灯料金!$B:$B,削除禁止_電灯料金!$D:$D,0),1,"-")</f>
        <v>-</v>
      </c>
      <c r="AT2444" s="176">
        <f>IFERROR(IF(OR($G2444="公衆街路灯A",$G2444="定額電灯"),"-",ROUND((_xlfn.XLOOKUP($AQ2444,削除禁止_電灯料金!$B:$B,削除禁止_電灯料金!$E:$E)*AM2444/1000*$K2444*$L2444/12),2)),"-")</f>
        <v>0</v>
      </c>
      <c r="AU2444" s="177">
        <f>IFERROR(IF(OR($G2444="公衆街路灯A",$G2444="定額電灯"),"-",ROUND((AM2444/1000*$K2444*$L2444/12)*_xlfn.XLOOKUP($A2444,削除禁止_電灯料金!K:K,削除禁止_電灯料金!M:M,"-"),2)),"-")</f>
        <v>0</v>
      </c>
      <c r="AV2444" s="178">
        <f>IFERROR(IF(OR($G2444="公衆街路灯A",$G2444="定額電灯"),ROUND((((AR2444+AS2444)*AN2444))*12*_xlfn.XLOOKUP($A2444,削除禁止_電灯料金!K:K,削除禁止_電灯料金!N:N),0),ROUND((AT2444+AU2444)*AN2444*12*_xlfn.XLOOKUP($A2444,削除禁止_電灯料金!K:K,削除禁止_電灯料金!N:N),0)),0)</f>
        <v>0</v>
      </c>
      <c r="AW2444" s="145"/>
    </row>
    <row r="2445" spans="1:49" ht="30" customHeight="1">
      <c r="A2445" s="1">
        <v>57</v>
      </c>
      <c r="B2445" s="319" t="s">
        <v>2181</v>
      </c>
      <c r="C2445" s="42"/>
      <c r="D2445" s="256" t="s">
        <v>82</v>
      </c>
      <c r="E2445" s="257" t="s">
        <v>252</v>
      </c>
      <c r="F2445" s="258" t="s">
        <v>2225</v>
      </c>
      <c r="G2445" s="148" t="s">
        <v>73</v>
      </c>
      <c r="H2445" s="149"/>
      <c r="I2445" s="280"/>
      <c r="J2445" s="267"/>
      <c r="K2445" s="152">
        <v>1</v>
      </c>
      <c r="L2445" s="153">
        <v>120</v>
      </c>
      <c r="M2445" s="281" t="s">
        <v>634</v>
      </c>
      <c r="N2445" s="119" t="s">
        <v>134</v>
      </c>
      <c r="O2445" s="120">
        <v>1</v>
      </c>
      <c r="P2445" s="155" t="s">
        <v>227</v>
      </c>
      <c r="Q2445" s="155">
        <v>0</v>
      </c>
      <c r="R2445" s="155">
        <v>0</v>
      </c>
      <c r="S2445" s="156">
        <v>0</v>
      </c>
      <c r="T2445" s="156">
        <v>0</v>
      </c>
      <c r="U2445" s="156">
        <v>0</v>
      </c>
      <c r="V2445" s="157">
        <v>0</v>
      </c>
      <c r="W2445" s="158">
        <v>47</v>
      </c>
      <c r="X2445" s="159">
        <v>1</v>
      </c>
      <c r="Y2445" s="160">
        <v>1</v>
      </c>
      <c r="Z2445" s="161">
        <f t="shared" si="575"/>
        <v>0.47</v>
      </c>
      <c r="AA2445" s="155">
        <v>0</v>
      </c>
      <c r="AB2445" s="162" t="s">
        <v>80</v>
      </c>
      <c r="AC2445" s="163" t="s">
        <v>56</v>
      </c>
      <c r="AD2445" s="164" t="s">
        <v>56</v>
      </c>
      <c r="AE2445" s="163" t="s">
        <v>56</v>
      </c>
      <c r="AF2445" s="164">
        <f t="shared" si="576"/>
        <v>14.1</v>
      </c>
      <c r="AG2445" s="165">
        <f t="shared" si="577"/>
        <v>1692</v>
      </c>
      <c r="AH2445" s="166" t="s">
        <v>113</v>
      </c>
      <c r="AI2445" s="167"/>
      <c r="AJ2445" s="168"/>
      <c r="AK2445" s="169"/>
      <c r="AL2445" s="170"/>
      <c r="AM2445" s="171"/>
      <c r="AN2445" s="172"/>
      <c r="AO2445" s="173">
        <f t="shared" si="571"/>
        <v>0</v>
      </c>
      <c r="AP2445" s="174" t="s">
        <v>82</v>
      </c>
      <c r="AQ2445" s="175" t="str" cm="1">
        <f t="array" ref="AQ2445">_xlfn.IFS(OR($G2445="公衆街路灯A",$G2445="定額電灯"),$G2445&amp;AP2445,COUNTIF(G2445,"*従量電灯*"),G2445,1,"-")</f>
        <v>従量電灯</v>
      </c>
      <c r="AR2445" s="176" t="str" cm="1">
        <f t="array" ref="AR2445">_xlfn.IFS($AN2445=0,"-",OR($AH2445="対象外",$AH2445="-"),"-",OR($G2445="公衆街路灯A",$G2445="定額電灯"),_xlfn.XLOOKUP($AQ2445,削除禁止_電灯料金!$B:$B,削除禁止_電灯料金!$E:$E,0),1,"-")</f>
        <v>-</v>
      </c>
      <c r="AS2445" s="177" t="str" cm="1">
        <f t="array" ref="AS2445">_xlfn.IFS($AR2445="-","-",OR($G2445="公衆街路灯A",$G2445="定額電灯"),_xlfn.XLOOKUP(AQ2445,削除禁止_電灯料金!$B:$B,削除禁止_電灯料金!$D:$D,0),1,"-")</f>
        <v>-</v>
      </c>
      <c r="AT2445" s="176">
        <f>IFERROR(IF(OR($G2445="公衆街路灯A",$G2445="定額電灯"),"-",ROUND((_xlfn.XLOOKUP($AQ2445,削除禁止_電灯料金!$B:$B,削除禁止_電灯料金!$E:$E)*AM2445/1000*$K2445*$L2445/12),2)),"-")</f>
        <v>0</v>
      </c>
      <c r="AU2445" s="177">
        <f>IFERROR(IF(OR($G2445="公衆街路灯A",$G2445="定額電灯"),"-",ROUND((AM2445/1000*$K2445*$L2445/12)*_xlfn.XLOOKUP($A2445,削除禁止_電灯料金!K:K,削除禁止_電灯料金!M:M,"-"),2)),"-")</f>
        <v>0</v>
      </c>
      <c r="AV2445" s="178">
        <f>IFERROR(IF(OR($G2445="公衆街路灯A",$G2445="定額電灯"),ROUND((((AR2445+AS2445)*AN2445))*12*_xlfn.XLOOKUP($A2445,削除禁止_電灯料金!K:K,削除禁止_電灯料金!N:N),0),ROUND((AT2445+AU2445)*AN2445*12*_xlfn.XLOOKUP($A2445,削除禁止_電灯料金!K:K,削除禁止_電灯料金!N:N),0)),0)</f>
        <v>0</v>
      </c>
      <c r="AW2445" s="145"/>
    </row>
    <row r="2446" spans="1:49" ht="30" customHeight="1">
      <c r="A2446" s="1">
        <v>57</v>
      </c>
      <c r="B2446" s="319" t="s">
        <v>2181</v>
      </c>
      <c r="C2446" s="42"/>
      <c r="D2446" s="256" t="s">
        <v>82</v>
      </c>
      <c r="E2446" s="257" t="s">
        <v>252</v>
      </c>
      <c r="F2446" s="258" t="s">
        <v>497</v>
      </c>
      <c r="G2446" s="148" t="s">
        <v>73</v>
      </c>
      <c r="H2446" s="149"/>
      <c r="I2446" s="280"/>
      <c r="J2446" s="267"/>
      <c r="K2446" s="152">
        <v>13</v>
      </c>
      <c r="L2446" s="153">
        <v>365</v>
      </c>
      <c r="M2446" s="281" t="s">
        <v>924</v>
      </c>
      <c r="N2446" s="119" t="s">
        <v>110</v>
      </c>
      <c r="O2446" s="120">
        <v>2</v>
      </c>
      <c r="P2446" s="155" t="s">
        <v>135</v>
      </c>
      <c r="Q2446" s="155">
        <v>0</v>
      </c>
      <c r="R2446" s="155" t="s">
        <v>1265</v>
      </c>
      <c r="S2446" s="156">
        <v>0</v>
      </c>
      <c r="T2446" s="156">
        <v>0</v>
      </c>
      <c r="U2446" s="156">
        <v>0</v>
      </c>
      <c r="V2446" s="157">
        <v>0</v>
      </c>
      <c r="W2446" s="158">
        <v>28</v>
      </c>
      <c r="X2446" s="159">
        <v>2</v>
      </c>
      <c r="Y2446" s="160">
        <v>4</v>
      </c>
      <c r="Z2446" s="161">
        <f t="shared" si="575"/>
        <v>44.286666666666662</v>
      </c>
      <c r="AA2446" s="155">
        <v>0</v>
      </c>
      <c r="AB2446" s="162" t="s">
        <v>80</v>
      </c>
      <c r="AC2446" s="163" t="s">
        <v>56</v>
      </c>
      <c r="AD2446" s="164" t="s">
        <v>56</v>
      </c>
      <c r="AE2446" s="163" t="s">
        <v>56</v>
      </c>
      <c r="AF2446" s="164">
        <f t="shared" si="576"/>
        <v>332.15</v>
      </c>
      <c r="AG2446" s="165">
        <f t="shared" si="577"/>
        <v>159432</v>
      </c>
      <c r="AH2446" s="166" t="s">
        <v>113</v>
      </c>
      <c r="AI2446" s="167"/>
      <c r="AJ2446" s="168"/>
      <c r="AK2446" s="169"/>
      <c r="AL2446" s="170"/>
      <c r="AM2446" s="171"/>
      <c r="AN2446" s="172"/>
      <c r="AO2446" s="173">
        <f t="shared" si="571"/>
        <v>0</v>
      </c>
      <c r="AP2446" s="174" t="s">
        <v>82</v>
      </c>
      <c r="AQ2446" s="175" t="str" cm="1">
        <f t="array" ref="AQ2446">_xlfn.IFS(OR($G2446="公衆街路灯A",$G2446="定額電灯"),$G2446&amp;AP2446,COUNTIF(G2446,"*従量電灯*"),G2446,1,"-")</f>
        <v>従量電灯</v>
      </c>
      <c r="AR2446" s="176" t="str" cm="1">
        <f t="array" ref="AR2446">_xlfn.IFS($AN2446=0,"-",OR($AH2446="対象外",$AH2446="-"),"-",OR($G2446="公衆街路灯A",$G2446="定額電灯"),_xlfn.XLOOKUP($AQ2446,削除禁止_電灯料金!$B:$B,削除禁止_電灯料金!$E:$E,0),1,"-")</f>
        <v>-</v>
      </c>
      <c r="AS2446" s="177" t="str" cm="1">
        <f t="array" ref="AS2446">_xlfn.IFS($AR2446="-","-",OR($G2446="公衆街路灯A",$G2446="定額電灯"),_xlfn.XLOOKUP(AQ2446,削除禁止_電灯料金!$B:$B,削除禁止_電灯料金!$D:$D,0),1,"-")</f>
        <v>-</v>
      </c>
      <c r="AT2446" s="176">
        <f>IFERROR(IF(OR($G2446="公衆街路灯A",$G2446="定額電灯"),"-",ROUND((_xlfn.XLOOKUP($AQ2446,削除禁止_電灯料金!$B:$B,削除禁止_電灯料金!$E:$E)*AM2446/1000*$K2446*$L2446/12),2)),"-")</f>
        <v>0</v>
      </c>
      <c r="AU2446" s="177">
        <f>IFERROR(IF(OR($G2446="公衆街路灯A",$G2446="定額電灯"),"-",ROUND((AM2446/1000*$K2446*$L2446/12)*_xlfn.XLOOKUP($A2446,削除禁止_電灯料金!K:K,削除禁止_電灯料金!M:M,"-"),2)),"-")</f>
        <v>0</v>
      </c>
      <c r="AV2446" s="178">
        <f>IFERROR(IF(OR($G2446="公衆街路灯A",$G2446="定額電灯"),ROUND((((AR2446+AS2446)*AN2446))*12*_xlfn.XLOOKUP($A2446,削除禁止_電灯料金!K:K,削除禁止_電灯料金!N:N),0),ROUND((AT2446+AU2446)*AN2446*12*_xlfn.XLOOKUP($A2446,削除禁止_電灯料金!K:K,削除禁止_電灯料金!N:N),0)),0)</f>
        <v>0</v>
      </c>
      <c r="AW2446" s="145"/>
    </row>
    <row r="2447" spans="1:49" ht="30" customHeight="1">
      <c r="A2447" s="1">
        <v>57</v>
      </c>
      <c r="B2447" s="319" t="s">
        <v>2181</v>
      </c>
      <c r="C2447" s="42"/>
      <c r="D2447" s="256" t="s">
        <v>82</v>
      </c>
      <c r="E2447" s="257" t="s">
        <v>252</v>
      </c>
      <c r="F2447" s="258" t="s">
        <v>497</v>
      </c>
      <c r="G2447" s="148" t="s">
        <v>73</v>
      </c>
      <c r="H2447" s="149"/>
      <c r="I2447" s="280"/>
      <c r="J2447" s="267"/>
      <c r="K2447" s="152">
        <v>13</v>
      </c>
      <c r="L2447" s="153">
        <v>365</v>
      </c>
      <c r="M2447" s="281" t="s">
        <v>925</v>
      </c>
      <c r="N2447" s="119" t="s">
        <v>110</v>
      </c>
      <c r="O2447" s="120">
        <v>2</v>
      </c>
      <c r="P2447" s="155" t="s">
        <v>135</v>
      </c>
      <c r="Q2447" s="155">
        <v>0</v>
      </c>
      <c r="R2447" s="155" t="s">
        <v>1265</v>
      </c>
      <c r="S2447" s="156">
        <v>0</v>
      </c>
      <c r="T2447" s="156">
        <v>0</v>
      </c>
      <c r="U2447" s="156">
        <v>0</v>
      </c>
      <c r="V2447" s="157" t="s">
        <v>2193</v>
      </c>
      <c r="W2447" s="158">
        <v>28</v>
      </c>
      <c r="X2447" s="159">
        <v>6</v>
      </c>
      <c r="Y2447" s="160">
        <v>12</v>
      </c>
      <c r="Z2447" s="161">
        <f t="shared" si="575"/>
        <v>132.86000000000001</v>
      </c>
      <c r="AA2447" s="155">
        <v>0</v>
      </c>
      <c r="AB2447" s="162" t="s">
        <v>80</v>
      </c>
      <c r="AC2447" s="163" t="s">
        <v>56</v>
      </c>
      <c r="AD2447" s="164" t="s">
        <v>56</v>
      </c>
      <c r="AE2447" s="163" t="s">
        <v>56</v>
      </c>
      <c r="AF2447" s="164">
        <f t="shared" si="576"/>
        <v>332.15000000000003</v>
      </c>
      <c r="AG2447" s="165">
        <f t="shared" si="577"/>
        <v>478296</v>
      </c>
      <c r="AH2447" s="166" t="s">
        <v>81</v>
      </c>
      <c r="AI2447" s="167"/>
      <c r="AJ2447" s="168"/>
      <c r="AK2447" s="169"/>
      <c r="AL2447" s="170"/>
      <c r="AM2447" s="171"/>
      <c r="AN2447" s="172"/>
      <c r="AO2447" s="173">
        <f t="shared" si="571"/>
        <v>0</v>
      </c>
      <c r="AP2447" s="174" t="s">
        <v>82</v>
      </c>
      <c r="AQ2447" s="175" t="str" cm="1">
        <f t="array" ref="AQ2447">_xlfn.IFS(OR($G2447="公衆街路灯A",$G2447="定額電灯"),$G2447&amp;AP2447,COUNTIF(G2447,"*従量電灯*"),G2447,1,"-")</f>
        <v>従量電灯</v>
      </c>
      <c r="AR2447" s="176" t="str" cm="1">
        <f t="array" ref="AR2447">_xlfn.IFS($AN2447=0,"-",OR($AH2447="対象外",$AH2447="-"),"-",OR($G2447="公衆街路灯A",$G2447="定額電灯"),_xlfn.XLOOKUP($AQ2447,削除禁止_電灯料金!$B:$B,削除禁止_電灯料金!$E:$E,0),1,"-")</f>
        <v>-</v>
      </c>
      <c r="AS2447" s="177" t="str" cm="1">
        <f t="array" ref="AS2447">_xlfn.IFS($AR2447="-","-",OR($G2447="公衆街路灯A",$G2447="定額電灯"),_xlfn.XLOOKUP(AQ2447,削除禁止_電灯料金!$B:$B,削除禁止_電灯料金!$D:$D,0),1,"-")</f>
        <v>-</v>
      </c>
      <c r="AT2447" s="176">
        <f>IFERROR(IF(OR($G2447="公衆街路灯A",$G2447="定額電灯"),"-",ROUND((_xlfn.XLOOKUP($AQ2447,削除禁止_電灯料金!$B:$B,削除禁止_電灯料金!$E:$E)*AM2447/1000*$K2447*$L2447/12),2)),"-")</f>
        <v>0</v>
      </c>
      <c r="AU2447" s="177">
        <f>IFERROR(IF(OR($G2447="公衆街路灯A",$G2447="定額電灯"),"-",ROUND((AM2447/1000*$K2447*$L2447/12)*_xlfn.XLOOKUP($A2447,削除禁止_電灯料金!K:K,削除禁止_電灯料金!M:M,"-"),2)),"-")</f>
        <v>0</v>
      </c>
      <c r="AV2447" s="178">
        <f>IFERROR(IF(OR($G2447="公衆街路灯A",$G2447="定額電灯"),ROUND((((AR2447+AS2447)*AN2447))*12*_xlfn.XLOOKUP($A2447,削除禁止_電灯料金!K:K,削除禁止_電灯料金!N:N),0),ROUND((AT2447+AU2447)*AN2447*12*_xlfn.XLOOKUP($A2447,削除禁止_電灯料金!K:K,削除禁止_電灯料金!N:N),0)),0)</f>
        <v>0</v>
      </c>
      <c r="AW2447" s="145"/>
    </row>
    <row r="2448" spans="1:49" ht="30" customHeight="1">
      <c r="A2448" s="1">
        <v>57</v>
      </c>
      <c r="B2448" s="319" t="s">
        <v>2181</v>
      </c>
      <c r="C2448" s="42"/>
      <c r="D2448" s="256" t="s">
        <v>82</v>
      </c>
      <c r="E2448" s="257" t="s">
        <v>252</v>
      </c>
      <c r="F2448" s="258" t="s">
        <v>497</v>
      </c>
      <c r="G2448" s="148" t="s">
        <v>73</v>
      </c>
      <c r="H2448" s="149"/>
      <c r="I2448" s="280"/>
      <c r="J2448" s="267"/>
      <c r="K2448" s="152">
        <v>24</v>
      </c>
      <c r="L2448" s="153">
        <v>365</v>
      </c>
      <c r="M2448" s="281" t="s">
        <v>2226</v>
      </c>
      <c r="N2448" s="119" t="s">
        <v>416</v>
      </c>
      <c r="O2448" s="120">
        <v>1</v>
      </c>
      <c r="P2448" s="155" t="s">
        <v>135</v>
      </c>
      <c r="Q2448" s="155">
        <v>0</v>
      </c>
      <c r="R2448" s="155">
        <v>0</v>
      </c>
      <c r="S2448" s="156" t="s">
        <v>2227</v>
      </c>
      <c r="T2448" s="156" t="s">
        <v>532</v>
      </c>
      <c r="U2448" s="156" t="s">
        <v>107</v>
      </c>
      <c r="V2448" s="157">
        <v>0</v>
      </c>
      <c r="W2448" s="158">
        <v>28</v>
      </c>
      <c r="X2448" s="159">
        <v>2</v>
      </c>
      <c r="Y2448" s="160">
        <v>2</v>
      </c>
      <c r="Z2448" s="161">
        <f t="shared" si="575"/>
        <v>40.880000000000003</v>
      </c>
      <c r="AA2448" s="155">
        <v>0</v>
      </c>
      <c r="AB2448" s="162" t="s">
        <v>80</v>
      </c>
      <c r="AC2448" s="163" t="s">
        <v>56</v>
      </c>
      <c r="AD2448" s="164" t="s">
        <v>56</v>
      </c>
      <c r="AE2448" s="163" t="s">
        <v>56</v>
      </c>
      <c r="AF2448" s="164">
        <f t="shared" si="576"/>
        <v>613.20000000000005</v>
      </c>
      <c r="AG2448" s="165">
        <f t="shared" si="577"/>
        <v>147168</v>
      </c>
      <c r="AH2448" s="166" t="s">
        <v>81</v>
      </c>
      <c r="AI2448" s="167"/>
      <c r="AJ2448" s="168"/>
      <c r="AK2448" s="169"/>
      <c r="AL2448" s="170"/>
      <c r="AM2448" s="171"/>
      <c r="AN2448" s="172"/>
      <c r="AO2448" s="173">
        <f t="shared" si="571"/>
        <v>0</v>
      </c>
      <c r="AP2448" s="174" t="s">
        <v>82</v>
      </c>
      <c r="AQ2448" s="175" t="str" cm="1">
        <f t="array" ref="AQ2448">_xlfn.IFS(OR($G2448="公衆街路灯A",$G2448="定額電灯"),$G2448&amp;AP2448,COUNTIF(G2448,"*従量電灯*"),G2448,1,"-")</f>
        <v>従量電灯</v>
      </c>
      <c r="AR2448" s="176" t="str" cm="1">
        <f t="array" ref="AR2448">_xlfn.IFS($AN2448=0,"-",OR($AH2448="対象外",$AH2448="-"),"-",OR($G2448="公衆街路灯A",$G2448="定額電灯"),_xlfn.XLOOKUP($AQ2448,削除禁止_電灯料金!$B:$B,削除禁止_電灯料金!$E:$E,0),1,"-")</f>
        <v>-</v>
      </c>
      <c r="AS2448" s="177" t="str" cm="1">
        <f t="array" ref="AS2448">_xlfn.IFS($AR2448="-","-",OR($G2448="公衆街路灯A",$G2448="定額電灯"),_xlfn.XLOOKUP(AQ2448,削除禁止_電灯料金!$B:$B,削除禁止_電灯料金!$D:$D,0),1,"-")</f>
        <v>-</v>
      </c>
      <c r="AT2448" s="176">
        <f>IFERROR(IF(OR($G2448="公衆街路灯A",$G2448="定額電灯"),"-",ROUND((_xlfn.XLOOKUP($AQ2448,削除禁止_電灯料金!$B:$B,削除禁止_電灯料金!$E:$E)*AM2448/1000*$K2448*$L2448/12),2)),"-")</f>
        <v>0</v>
      </c>
      <c r="AU2448" s="177">
        <f>IFERROR(IF(OR($G2448="公衆街路灯A",$G2448="定額電灯"),"-",ROUND((AM2448/1000*$K2448*$L2448/12)*_xlfn.XLOOKUP($A2448,削除禁止_電灯料金!K:K,削除禁止_電灯料金!M:M,"-"),2)),"-")</f>
        <v>0</v>
      </c>
      <c r="AV2448" s="178">
        <f>IFERROR(IF(OR($G2448="公衆街路灯A",$G2448="定額電灯"),ROUND((((AR2448+AS2448)*AN2448))*12*_xlfn.XLOOKUP($A2448,削除禁止_電灯料金!K:K,削除禁止_電灯料金!N:N),0),ROUND((AT2448+AU2448)*AN2448*12*_xlfn.XLOOKUP($A2448,削除禁止_電灯料金!K:K,削除禁止_電灯料金!N:N),0)),0)</f>
        <v>0</v>
      </c>
      <c r="AW2448" s="145"/>
    </row>
    <row r="2449" spans="1:49" ht="30" customHeight="1">
      <c r="A2449" s="1">
        <v>57</v>
      </c>
      <c r="B2449" s="319" t="s">
        <v>2181</v>
      </c>
      <c r="C2449" s="42"/>
      <c r="D2449" s="256" t="s">
        <v>82</v>
      </c>
      <c r="E2449" s="257" t="s">
        <v>252</v>
      </c>
      <c r="F2449" s="258" t="s">
        <v>2228</v>
      </c>
      <c r="G2449" s="148" t="s">
        <v>73</v>
      </c>
      <c r="H2449" s="149"/>
      <c r="I2449" s="280"/>
      <c r="J2449" s="267"/>
      <c r="K2449" s="152">
        <v>3</v>
      </c>
      <c r="L2449" s="153">
        <v>365</v>
      </c>
      <c r="M2449" s="281" t="s">
        <v>670</v>
      </c>
      <c r="N2449" s="119" t="s">
        <v>134</v>
      </c>
      <c r="O2449" s="120">
        <v>2</v>
      </c>
      <c r="P2449" s="155" t="s">
        <v>227</v>
      </c>
      <c r="Q2449" s="155">
        <v>0</v>
      </c>
      <c r="R2449" s="155">
        <v>0</v>
      </c>
      <c r="S2449" s="156">
        <v>0</v>
      </c>
      <c r="T2449" s="156">
        <v>0</v>
      </c>
      <c r="U2449" s="156">
        <v>0</v>
      </c>
      <c r="V2449" s="157">
        <v>0</v>
      </c>
      <c r="W2449" s="158">
        <v>47</v>
      </c>
      <c r="X2449" s="159">
        <v>1</v>
      </c>
      <c r="Y2449" s="160">
        <v>2</v>
      </c>
      <c r="Z2449" s="161">
        <f t="shared" si="575"/>
        <v>8.5775000000000006</v>
      </c>
      <c r="AA2449" s="155">
        <v>0</v>
      </c>
      <c r="AB2449" s="162" t="s">
        <v>80</v>
      </c>
      <c r="AC2449" s="163" t="s">
        <v>56</v>
      </c>
      <c r="AD2449" s="164" t="s">
        <v>56</v>
      </c>
      <c r="AE2449" s="163" t="s">
        <v>56</v>
      </c>
      <c r="AF2449" s="164">
        <f t="shared" si="576"/>
        <v>128.66250000000002</v>
      </c>
      <c r="AG2449" s="165">
        <f t="shared" si="577"/>
        <v>30879.000000000007</v>
      </c>
      <c r="AH2449" s="166" t="s">
        <v>113</v>
      </c>
      <c r="AI2449" s="167"/>
      <c r="AJ2449" s="168"/>
      <c r="AK2449" s="169"/>
      <c r="AL2449" s="170"/>
      <c r="AM2449" s="171"/>
      <c r="AN2449" s="172"/>
      <c r="AO2449" s="173">
        <f t="shared" si="571"/>
        <v>0</v>
      </c>
      <c r="AP2449" s="174" t="s">
        <v>82</v>
      </c>
      <c r="AQ2449" s="175" t="str" cm="1">
        <f t="array" ref="AQ2449">_xlfn.IFS(OR($G2449="公衆街路灯A",$G2449="定額電灯"),$G2449&amp;AP2449,COUNTIF(G2449,"*従量電灯*"),G2449,1,"-")</f>
        <v>従量電灯</v>
      </c>
      <c r="AR2449" s="176" t="str" cm="1">
        <f t="array" ref="AR2449">_xlfn.IFS($AN2449=0,"-",OR($AH2449="対象外",$AH2449="-"),"-",OR($G2449="公衆街路灯A",$G2449="定額電灯"),_xlfn.XLOOKUP($AQ2449,削除禁止_電灯料金!$B:$B,削除禁止_電灯料金!$E:$E,0),1,"-")</f>
        <v>-</v>
      </c>
      <c r="AS2449" s="177" t="str" cm="1">
        <f t="array" ref="AS2449">_xlfn.IFS($AR2449="-","-",OR($G2449="公衆街路灯A",$G2449="定額電灯"),_xlfn.XLOOKUP(AQ2449,削除禁止_電灯料金!$B:$B,削除禁止_電灯料金!$D:$D,0),1,"-")</f>
        <v>-</v>
      </c>
      <c r="AT2449" s="176">
        <f>IFERROR(IF(OR($G2449="公衆街路灯A",$G2449="定額電灯"),"-",ROUND((_xlfn.XLOOKUP($AQ2449,削除禁止_電灯料金!$B:$B,削除禁止_電灯料金!$E:$E)*AM2449/1000*$K2449*$L2449/12),2)),"-")</f>
        <v>0</v>
      </c>
      <c r="AU2449" s="177">
        <f>IFERROR(IF(OR($G2449="公衆街路灯A",$G2449="定額電灯"),"-",ROUND((AM2449/1000*$K2449*$L2449/12)*_xlfn.XLOOKUP($A2449,削除禁止_電灯料金!K:K,削除禁止_電灯料金!M:M,"-"),2)),"-")</f>
        <v>0</v>
      </c>
      <c r="AV2449" s="178">
        <f>IFERROR(IF(OR($G2449="公衆街路灯A",$G2449="定額電灯"),ROUND((((AR2449+AS2449)*AN2449))*12*_xlfn.XLOOKUP($A2449,削除禁止_電灯料金!K:K,削除禁止_電灯料金!N:N),0),ROUND((AT2449+AU2449)*AN2449*12*_xlfn.XLOOKUP($A2449,削除禁止_電灯料金!K:K,削除禁止_電灯料金!N:N),0)),0)</f>
        <v>0</v>
      </c>
      <c r="AW2449" s="145"/>
    </row>
    <row r="2450" spans="1:49" ht="30" customHeight="1">
      <c r="A2450" s="1">
        <v>57</v>
      </c>
      <c r="B2450" s="319" t="s">
        <v>2181</v>
      </c>
      <c r="C2450" s="42"/>
      <c r="D2450" s="259" t="s">
        <v>82</v>
      </c>
      <c r="E2450" s="260" t="s">
        <v>252</v>
      </c>
      <c r="F2450" s="261" t="s">
        <v>589</v>
      </c>
      <c r="G2450" s="182" t="s">
        <v>73</v>
      </c>
      <c r="H2450" s="318" t="s">
        <v>483</v>
      </c>
      <c r="I2450" s="311"/>
      <c r="J2450" s="312"/>
      <c r="K2450" s="186" t="s">
        <v>82</v>
      </c>
      <c r="L2450" s="187" t="s">
        <v>82</v>
      </c>
      <c r="M2450" s="313" t="s">
        <v>484</v>
      </c>
      <c r="N2450" s="189" t="s">
        <v>485</v>
      </c>
      <c r="O2450" s="190">
        <v>0</v>
      </c>
      <c r="P2450" s="191" t="s">
        <v>486</v>
      </c>
      <c r="Q2450" s="191">
        <v>0</v>
      </c>
      <c r="R2450" s="191">
        <v>0</v>
      </c>
      <c r="S2450" s="192">
        <v>0</v>
      </c>
      <c r="T2450" s="192">
        <v>0</v>
      </c>
      <c r="U2450" s="192">
        <v>0</v>
      </c>
      <c r="V2450" s="193">
        <v>0</v>
      </c>
      <c r="W2450" s="194" t="s">
        <v>56</v>
      </c>
      <c r="X2450" s="195"/>
      <c r="Y2450" s="196">
        <v>0</v>
      </c>
      <c r="Z2450" s="197">
        <v>0</v>
      </c>
      <c r="AA2450" s="191">
        <v>0</v>
      </c>
      <c r="AB2450" s="198" t="s">
        <v>80</v>
      </c>
      <c r="AC2450" s="199" t="s">
        <v>56</v>
      </c>
      <c r="AD2450" s="200" t="s">
        <v>56</v>
      </c>
      <c r="AE2450" s="199" t="s">
        <v>56</v>
      </c>
      <c r="AF2450" s="200" t="s">
        <v>56</v>
      </c>
      <c r="AG2450" s="201">
        <v>0</v>
      </c>
      <c r="AH2450" s="201" t="s">
        <v>124</v>
      </c>
      <c r="AI2450" s="202" t="s">
        <v>487</v>
      </c>
      <c r="AJ2450" s="203"/>
      <c r="AK2450" s="204"/>
      <c r="AL2450" s="194"/>
      <c r="AM2450" s="205"/>
      <c r="AN2450" s="206"/>
      <c r="AO2450" s="200">
        <f t="shared" si="571"/>
        <v>0</v>
      </c>
      <c r="AP2450" s="207" t="s">
        <v>82</v>
      </c>
      <c r="AQ2450" s="198" t="str" cm="1">
        <f t="array" ref="AQ2450">_xlfn.IFS(OR($G2450="公衆街路灯A",$G2450="定額電灯"),$G2450&amp;AP2450,COUNTIF(G2450,"*従量電灯*"),G2450,1,"-")</f>
        <v>従量電灯</v>
      </c>
      <c r="AR2450" s="208" t="str" cm="1">
        <f t="array" ref="AR2450">_xlfn.IFS($AN2450=0,"-",OR($AH2450="対象外",$AH2450="-"),"-",OR($G2450="公衆街路灯A",$G2450="定額電灯"),_xlfn.XLOOKUP($AQ2450,削除禁止_電灯料金!$B:$B,削除禁止_電灯料金!$E:$E,0),1,"-")</f>
        <v>-</v>
      </c>
      <c r="AS2450" s="209" t="str" cm="1">
        <f t="array" ref="AS2450">_xlfn.IFS($AR2450="-","-",OR($G2450="公衆街路灯A",$G2450="定額電灯"),_xlfn.XLOOKUP(AQ2450,削除禁止_電灯料金!$B:$B,削除禁止_電灯料金!$D:$D,0),1,"-")</f>
        <v>-</v>
      </c>
      <c r="AT2450" s="208" t="str">
        <f>IFERROR(IF(OR($G2450="公衆街路灯A",$G2450="定額電灯"),"-",ROUND((_xlfn.XLOOKUP($AQ2450,削除禁止_電灯料金!$B:$B,削除禁止_電灯料金!$E:$E)*AM2450/1000*$K2450*$L2450/12),2)),"-")</f>
        <v>-</v>
      </c>
      <c r="AU2450" s="209" t="str">
        <f>IFERROR(IF(OR($G2450="公衆街路灯A",$G2450="定額電灯"),"-",ROUND((AM2450/1000*$K2450*$L2450/12)*_xlfn.XLOOKUP($A2450,削除禁止_電灯料金!K:K,削除禁止_電灯料金!M:M,"-"),2)),"-")</f>
        <v>-</v>
      </c>
      <c r="AV2450" s="210">
        <f>IFERROR(IF(OR($G2450="公衆街路灯A",$G2450="定額電灯"),ROUND((((AR2450+AS2450)*AN2450))*12*_xlfn.XLOOKUP($A2450,削除禁止_電灯料金!K:K,削除禁止_電灯料金!N:N),0),ROUND((AT2450+AU2450)*AN2450*12*_xlfn.XLOOKUP($A2450,削除禁止_電灯料金!K:K,削除禁止_電灯料金!N:N),0)),0)</f>
        <v>0</v>
      </c>
      <c r="AW2450" s="145"/>
    </row>
    <row r="2451" spans="1:49" ht="30" customHeight="1">
      <c r="A2451" s="1">
        <v>57</v>
      </c>
      <c r="B2451" s="319" t="s">
        <v>2181</v>
      </c>
      <c r="C2451" s="42"/>
      <c r="D2451" s="256" t="s">
        <v>82</v>
      </c>
      <c r="E2451" s="257" t="s">
        <v>252</v>
      </c>
      <c r="F2451" s="258" t="s">
        <v>2229</v>
      </c>
      <c r="G2451" s="148" t="s">
        <v>73</v>
      </c>
      <c r="H2451" s="149"/>
      <c r="I2451" s="280"/>
      <c r="J2451" s="267"/>
      <c r="K2451" s="152">
        <v>1</v>
      </c>
      <c r="L2451" s="153">
        <v>120</v>
      </c>
      <c r="M2451" s="281" t="s">
        <v>634</v>
      </c>
      <c r="N2451" s="119" t="s">
        <v>134</v>
      </c>
      <c r="O2451" s="120">
        <v>1</v>
      </c>
      <c r="P2451" s="155" t="s">
        <v>227</v>
      </c>
      <c r="Q2451" s="155">
        <v>0</v>
      </c>
      <c r="R2451" s="155">
        <v>0</v>
      </c>
      <c r="S2451" s="156">
        <v>0</v>
      </c>
      <c r="T2451" s="156">
        <v>0</v>
      </c>
      <c r="U2451" s="156">
        <v>0</v>
      </c>
      <c r="V2451" s="157">
        <v>0</v>
      </c>
      <c r="W2451" s="158">
        <v>47</v>
      </c>
      <c r="X2451" s="159">
        <v>1</v>
      </c>
      <c r="Y2451" s="160">
        <v>1</v>
      </c>
      <c r="Z2451" s="161">
        <f t="shared" ref="Z2451:Z2455" si="578">K2451*L2451*W2451*Y2451/12/1000</f>
        <v>0.47</v>
      </c>
      <c r="AA2451" s="155">
        <v>0</v>
      </c>
      <c r="AB2451" s="162" t="s">
        <v>80</v>
      </c>
      <c r="AC2451" s="163" t="s">
        <v>56</v>
      </c>
      <c r="AD2451" s="164" t="s">
        <v>56</v>
      </c>
      <c r="AE2451" s="163" t="s">
        <v>56</v>
      </c>
      <c r="AF2451" s="164">
        <f t="shared" ref="AF2451:AF2455" si="579">$B$2*Z2451/Y2451</f>
        <v>14.1</v>
      </c>
      <c r="AG2451" s="165">
        <f t="shared" ref="AG2451:AG2455" si="580">Y2451*AF2451*120</f>
        <v>1692</v>
      </c>
      <c r="AH2451" s="166" t="s">
        <v>113</v>
      </c>
      <c r="AI2451" s="167"/>
      <c r="AJ2451" s="168"/>
      <c r="AK2451" s="169"/>
      <c r="AL2451" s="170"/>
      <c r="AM2451" s="171"/>
      <c r="AN2451" s="172"/>
      <c r="AO2451" s="173">
        <f t="shared" si="571"/>
        <v>0</v>
      </c>
      <c r="AP2451" s="174" t="s">
        <v>82</v>
      </c>
      <c r="AQ2451" s="175" t="str" cm="1">
        <f t="array" ref="AQ2451">_xlfn.IFS(OR($G2451="公衆街路灯A",$G2451="定額電灯"),$G2451&amp;AP2451,COUNTIF(G2451,"*従量電灯*"),G2451,1,"-")</f>
        <v>従量電灯</v>
      </c>
      <c r="AR2451" s="176" t="str" cm="1">
        <f t="array" ref="AR2451">_xlfn.IFS($AN2451=0,"-",OR($AH2451="対象外",$AH2451="-"),"-",OR($G2451="公衆街路灯A",$G2451="定額電灯"),_xlfn.XLOOKUP($AQ2451,削除禁止_電灯料金!$B:$B,削除禁止_電灯料金!$E:$E,0),1,"-")</f>
        <v>-</v>
      </c>
      <c r="AS2451" s="177" t="str" cm="1">
        <f t="array" ref="AS2451">_xlfn.IFS($AR2451="-","-",OR($G2451="公衆街路灯A",$G2451="定額電灯"),_xlfn.XLOOKUP(AQ2451,削除禁止_電灯料金!$B:$B,削除禁止_電灯料金!$D:$D,0),1,"-")</f>
        <v>-</v>
      </c>
      <c r="AT2451" s="176">
        <f>IFERROR(IF(OR($G2451="公衆街路灯A",$G2451="定額電灯"),"-",ROUND((_xlfn.XLOOKUP($AQ2451,削除禁止_電灯料金!$B:$B,削除禁止_電灯料金!$E:$E)*AM2451/1000*$K2451*$L2451/12),2)),"-")</f>
        <v>0</v>
      </c>
      <c r="AU2451" s="177">
        <f>IFERROR(IF(OR($G2451="公衆街路灯A",$G2451="定額電灯"),"-",ROUND((AM2451/1000*$K2451*$L2451/12)*_xlfn.XLOOKUP($A2451,削除禁止_電灯料金!K:K,削除禁止_電灯料金!M:M,"-"),2)),"-")</f>
        <v>0</v>
      </c>
      <c r="AV2451" s="178">
        <f>IFERROR(IF(OR($G2451="公衆街路灯A",$G2451="定額電灯"),ROUND((((AR2451+AS2451)*AN2451))*12*_xlfn.XLOOKUP($A2451,削除禁止_電灯料金!K:K,削除禁止_電灯料金!N:N),0),ROUND((AT2451+AU2451)*AN2451*12*_xlfn.XLOOKUP($A2451,削除禁止_電灯料金!K:K,削除禁止_電灯料金!N:N),0)),0)</f>
        <v>0</v>
      </c>
      <c r="AW2451" s="145"/>
    </row>
    <row r="2452" spans="1:49" ht="30" customHeight="1">
      <c r="A2452" s="1">
        <v>57</v>
      </c>
      <c r="B2452" s="319" t="s">
        <v>2181</v>
      </c>
      <c r="C2452" s="42"/>
      <c r="D2452" s="256" t="s">
        <v>82</v>
      </c>
      <c r="E2452" s="257" t="s">
        <v>252</v>
      </c>
      <c r="F2452" s="258" t="s">
        <v>355</v>
      </c>
      <c r="G2452" s="148" t="s">
        <v>73</v>
      </c>
      <c r="H2452" s="149"/>
      <c r="I2452" s="280"/>
      <c r="J2452" s="267"/>
      <c r="K2452" s="152">
        <v>24</v>
      </c>
      <c r="L2452" s="153">
        <v>365</v>
      </c>
      <c r="M2452" s="281" t="s">
        <v>892</v>
      </c>
      <c r="N2452" s="119" t="s">
        <v>110</v>
      </c>
      <c r="O2452" s="120">
        <v>2</v>
      </c>
      <c r="P2452" s="155" t="s">
        <v>227</v>
      </c>
      <c r="Q2452" s="155">
        <v>0</v>
      </c>
      <c r="R2452" s="155" t="s">
        <v>1293</v>
      </c>
      <c r="S2452" s="156">
        <v>0</v>
      </c>
      <c r="T2452" s="156">
        <v>0</v>
      </c>
      <c r="U2452" s="156">
        <v>0</v>
      </c>
      <c r="V2452" s="157">
        <v>0</v>
      </c>
      <c r="W2452" s="158">
        <v>47</v>
      </c>
      <c r="X2452" s="159">
        <v>14</v>
      </c>
      <c r="Y2452" s="160">
        <v>28</v>
      </c>
      <c r="Z2452" s="161">
        <f t="shared" si="578"/>
        <v>960.68</v>
      </c>
      <c r="AA2452" s="155">
        <v>0</v>
      </c>
      <c r="AB2452" s="162" t="s">
        <v>80</v>
      </c>
      <c r="AC2452" s="163" t="s">
        <v>56</v>
      </c>
      <c r="AD2452" s="164" t="s">
        <v>56</v>
      </c>
      <c r="AE2452" s="163" t="s">
        <v>56</v>
      </c>
      <c r="AF2452" s="164">
        <f t="shared" si="579"/>
        <v>1029.3</v>
      </c>
      <c r="AG2452" s="165">
        <f t="shared" si="580"/>
        <v>3458447.9999999995</v>
      </c>
      <c r="AH2452" s="166" t="s">
        <v>113</v>
      </c>
      <c r="AI2452" s="167"/>
      <c r="AJ2452" s="168"/>
      <c r="AK2452" s="169"/>
      <c r="AL2452" s="170"/>
      <c r="AM2452" s="171"/>
      <c r="AN2452" s="172"/>
      <c r="AO2452" s="173">
        <f t="shared" si="571"/>
        <v>0</v>
      </c>
      <c r="AP2452" s="174" t="s">
        <v>82</v>
      </c>
      <c r="AQ2452" s="175" t="str" cm="1">
        <f t="array" ref="AQ2452">_xlfn.IFS(OR($G2452="公衆街路灯A",$G2452="定額電灯"),$G2452&amp;AP2452,COUNTIF(G2452,"*従量電灯*"),G2452,1,"-")</f>
        <v>従量電灯</v>
      </c>
      <c r="AR2452" s="176" t="str" cm="1">
        <f t="array" ref="AR2452">_xlfn.IFS($AN2452=0,"-",OR($AH2452="対象外",$AH2452="-"),"-",OR($G2452="公衆街路灯A",$G2452="定額電灯"),_xlfn.XLOOKUP($AQ2452,削除禁止_電灯料金!$B:$B,削除禁止_電灯料金!$E:$E,0),1,"-")</f>
        <v>-</v>
      </c>
      <c r="AS2452" s="177" t="str" cm="1">
        <f t="array" ref="AS2452">_xlfn.IFS($AR2452="-","-",OR($G2452="公衆街路灯A",$G2452="定額電灯"),_xlfn.XLOOKUP(AQ2452,削除禁止_電灯料金!$B:$B,削除禁止_電灯料金!$D:$D,0),1,"-")</f>
        <v>-</v>
      </c>
      <c r="AT2452" s="176">
        <f>IFERROR(IF(OR($G2452="公衆街路灯A",$G2452="定額電灯"),"-",ROUND((_xlfn.XLOOKUP($AQ2452,削除禁止_電灯料金!$B:$B,削除禁止_電灯料金!$E:$E)*AM2452/1000*$K2452*$L2452/12),2)),"-")</f>
        <v>0</v>
      </c>
      <c r="AU2452" s="177">
        <f>IFERROR(IF(OR($G2452="公衆街路灯A",$G2452="定額電灯"),"-",ROUND((AM2452/1000*$K2452*$L2452/12)*_xlfn.XLOOKUP($A2452,削除禁止_電灯料金!K:K,削除禁止_電灯料金!M:M,"-"),2)),"-")</f>
        <v>0</v>
      </c>
      <c r="AV2452" s="178">
        <f>IFERROR(IF(OR($G2452="公衆街路灯A",$G2452="定額電灯"),ROUND((((AR2452+AS2452)*AN2452))*12*_xlfn.XLOOKUP($A2452,削除禁止_電灯料金!K:K,削除禁止_電灯料金!N:N),0),ROUND((AT2452+AU2452)*AN2452*12*_xlfn.XLOOKUP($A2452,削除禁止_電灯料金!K:K,削除禁止_電灯料金!N:N),0)),0)</f>
        <v>0</v>
      </c>
      <c r="AW2452" s="145"/>
    </row>
    <row r="2453" spans="1:49" ht="30" customHeight="1">
      <c r="A2453" s="1">
        <v>57</v>
      </c>
      <c r="B2453" s="319" t="s">
        <v>2181</v>
      </c>
      <c r="C2453" s="42"/>
      <c r="D2453" s="256" t="s">
        <v>82</v>
      </c>
      <c r="E2453" s="257" t="s">
        <v>252</v>
      </c>
      <c r="F2453" s="258" t="s">
        <v>355</v>
      </c>
      <c r="G2453" s="148" t="s">
        <v>73</v>
      </c>
      <c r="H2453" s="149"/>
      <c r="I2453" s="280"/>
      <c r="J2453" s="267"/>
      <c r="K2453" s="152">
        <v>24</v>
      </c>
      <c r="L2453" s="153">
        <v>365</v>
      </c>
      <c r="M2453" s="281" t="s">
        <v>923</v>
      </c>
      <c r="N2453" s="119" t="s">
        <v>110</v>
      </c>
      <c r="O2453" s="120">
        <v>2</v>
      </c>
      <c r="P2453" s="155" t="s">
        <v>227</v>
      </c>
      <c r="Q2453" s="155">
        <v>0</v>
      </c>
      <c r="R2453" s="155" t="s">
        <v>1293</v>
      </c>
      <c r="S2453" s="156">
        <v>0</v>
      </c>
      <c r="T2453" s="156">
        <v>0</v>
      </c>
      <c r="U2453" s="156">
        <v>0</v>
      </c>
      <c r="V2453" s="157" t="s">
        <v>2193</v>
      </c>
      <c r="W2453" s="158">
        <v>47</v>
      </c>
      <c r="X2453" s="159">
        <v>4</v>
      </c>
      <c r="Y2453" s="160">
        <v>8</v>
      </c>
      <c r="Z2453" s="161">
        <f t="shared" si="578"/>
        <v>274.48</v>
      </c>
      <c r="AA2453" s="155">
        <v>0</v>
      </c>
      <c r="AB2453" s="162" t="s">
        <v>80</v>
      </c>
      <c r="AC2453" s="163" t="s">
        <v>56</v>
      </c>
      <c r="AD2453" s="164" t="s">
        <v>56</v>
      </c>
      <c r="AE2453" s="163" t="s">
        <v>56</v>
      </c>
      <c r="AF2453" s="164">
        <f t="shared" si="579"/>
        <v>1029.3000000000002</v>
      </c>
      <c r="AG2453" s="165">
        <f t="shared" si="580"/>
        <v>988128.00000000023</v>
      </c>
      <c r="AH2453" s="166" t="s">
        <v>81</v>
      </c>
      <c r="AI2453" s="167"/>
      <c r="AJ2453" s="168"/>
      <c r="AK2453" s="169"/>
      <c r="AL2453" s="170"/>
      <c r="AM2453" s="171"/>
      <c r="AN2453" s="172"/>
      <c r="AO2453" s="173">
        <f t="shared" si="571"/>
        <v>0</v>
      </c>
      <c r="AP2453" s="174" t="s">
        <v>82</v>
      </c>
      <c r="AQ2453" s="175" t="str" cm="1">
        <f t="array" ref="AQ2453">_xlfn.IFS(OR($G2453="公衆街路灯A",$G2453="定額電灯"),$G2453&amp;AP2453,COUNTIF(G2453,"*従量電灯*"),G2453,1,"-")</f>
        <v>従量電灯</v>
      </c>
      <c r="AR2453" s="176" t="str" cm="1">
        <f t="array" ref="AR2453">_xlfn.IFS($AN2453=0,"-",OR($AH2453="対象外",$AH2453="-"),"-",OR($G2453="公衆街路灯A",$G2453="定額電灯"),_xlfn.XLOOKUP($AQ2453,削除禁止_電灯料金!$B:$B,削除禁止_電灯料金!$E:$E,0),1,"-")</f>
        <v>-</v>
      </c>
      <c r="AS2453" s="177" t="str" cm="1">
        <f t="array" ref="AS2453">_xlfn.IFS($AR2453="-","-",OR($G2453="公衆街路灯A",$G2453="定額電灯"),_xlfn.XLOOKUP(AQ2453,削除禁止_電灯料金!$B:$B,削除禁止_電灯料金!$D:$D,0),1,"-")</f>
        <v>-</v>
      </c>
      <c r="AT2453" s="176">
        <f>IFERROR(IF(OR($G2453="公衆街路灯A",$G2453="定額電灯"),"-",ROUND((_xlfn.XLOOKUP($AQ2453,削除禁止_電灯料金!$B:$B,削除禁止_電灯料金!$E:$E)*AM2453/1000*$K2453*$L2453/12),2)),"-")</f>
        <v>0</v>
      </c>
      <c r="AU2453" s="177">
        <f>IFERROR(IF(OR($G2453="公衆街路灯A",$G2453="定額電灯"),"-",ROUND((AM2453/1000*$K2453*$L2453/12)*_xlfn.XLOOKUP($A2453,削除禁止_電灯料金!K:K,削除禁止_電灯料金!M:M,"-"),2)),"-")</f>
        <v>0</v>
      </c>
      <c r="AV2453" s="178">
        <f>IFERROR(IF(OR($G2453="公衆街路灯A",$G2453="定額電灯"),ROUND((((AR2453+AS2453)*AN2453))*12*_xlfn.XLOOKUP($A2453,削除禁止_電灯料金!K:K,削除禁止_電灯料金!N:N),0),ROUND((AT2453+AU2453)*AN2453*12*_xlfn.XLOOKUP($A2453,削除禁止_電灯料金!K:K,削除禁止_電灯料金!N:N),0)),0)</f>
        <v>0</v>
      </c>
      <c r="AW2453" s="145"/>
    </row>
    <row r="2454" spans="1:49" ht="30" customHeight="1">
      <c r="A2454" s="1">
        <v>57</v>
      </c>
      <c r="B2454" s="319" t="s">
        <v>2181</v>
      </c>
      <c r="C2454" s="42"/>
      <c r="D2454" s="256" t="s">
        <v>82</v>
      </c>
      <c r="E2454" s="257" t="s">
        <v>252</v>
      </c>
      <c r="F2454" s="258" t="s">
        <v>397</v>
      </c>
      <c r="G2454" s="148" t="s">
        <v>73</v>
      </c>
      <c r="H2454" s="149"/>
      <c r="I2454" s="280"/>
      <c r="J2454" s="267"/>
      <c r="K2454" s="152">
        <v>3</v>
      </c>
      <c r="L2454" s="153">
        <v>365</v>
      </c>
      <c r="M2454" s="281" t="s">
        <v>892</v>
      </c>
      <c r="N2454" s="119" t="s">
        <v>110</v>
      </c>
      <c r="O2454" s="120">
        <v>2</v>
      </c>
      <c r="P2454" s="155" t="s">
        <v>227</v>
      </c>
      <c r="Q2454" s="155">
        <v>0</v>
      </c>
      <c r="R2454" s="155" t="s">
        <v>1293</v>
      </c>
      <c r="S2454" s="156">
        <v>0</v>
      </c>
      <c r="T2454" s="156">
        <v>0</v>
      </c>
      <c r="U2454" s="156">
        <v>0</v>
      </c>
      <c r="V2454" s="157">
        <v>0</v>
      </c>
      <c r="W2454" s="158">
        <v>47</v>
      </c>
      <c r="X2454" s="159">
        <v>7</v>
      </c>
      <c r="Y2454" s="160">
        <v>14</v>
      </c>
      <c r="Z2454" s="161">
        <f t="shared" si="578"/>
        <v>60.042499999999997</v>
      </c>
      <c r="AA2454" s="155">
        <v>0</v>
      </c>
      <c r="AB2454" s="162" t="s">
        <v>80</v>
      </c>
      <c r="AC2454" s="163" t="s">
        <v>56</v>
      </c>
      <c r="AD2454" s="164" t="s">
        <v>56</v>
      </c>
      <c r="AE2454" s="163" t="s">
        <v>56</v>
      </c>
      <c r="AF2454" s="164">
        <f t="shared" si="579"/>
        <v>128.66249999999999</v>
      </c>
      <c r="AG2454" s="165">
        <f t="shared" si="580"/>
        <v>216152.99999999997</v>
      </c>
      <c r="AH2454" s="166" t="s">
        <v>113</v>
      </c>
      <c r="AI2454" s="167"/>
      <c r="AJ2454" s="168"/>
      <c r="AK2454" s="169"/>
      <c r="AL2454" s="170"/>
      <c r="AM2454" s="171"/>
      <c r="AN2454" s="172"/>
      <c r="AO2454" s="173">
        <f t="shared" si="571"/>
        <v>0</v>
      </c>
      <c r="AP2454" s="174" t="s">
        <v>82</v>
      </c>
      <c r="AQ2454" s="175" t="str" cm="1">
        <f t="array" ref="AQ2454">_xlfn.IFS(OR($G2454="公衆街路灯A",$G2454="定額電灯"),$G2454&amp;AP2454,COUNTIF(G2454,"*従量電灯*"),G2454,1,"-")</f>
        <v>従量電灯</v>
      </c>
      <c r="AR2454" s="176" t="str" cm="1">
        <f t="array" ref="AR2454">_xlfn.IFS($AN2454=0,"-",OR($AH2454="対象外",$AH2454="-"),"-",OR($G2454="公衆街路灯A",$G2454="定額電灯"),_xlfn.XLOOKUP($AQ2454,削除禁止_電灯料金!$B:$B,削除禁止_電灯料金!$E:$E,0),1,"-")</f>
        <v>-</v>
      </c>
      <c r="AS2454" s="177" t="str" cm="1">
        <f t="array" ref="AS2454">_xlfn.IFS($AR2454="-","-",OR($G2454="公衆街路灯A",$G2454="定額電灯"),_xlfn.XLOOKUP(AQ2454,削除禁止_電灯料金!$B:$B,削除禁止_電灯料金!$D:$D,0),1,"-")</f>
        <v>-</v>
      </c>
      <c r="AT2454" s="176">
        <f>IFERROR(IF(OR($G2454="公衆街路灯A",$G2454="定額電灯"),"-",ROUND((_xlfn.XLOOKUP($AQ2454,削除禁止_電灯料金!$B:$B,削除禁止_電灯料金!$E:$E)*AM2454/1000*$K2454*$L2454/12),2)),"-")</f>
        <v>0</v>
      </c>
      <c r="AU2454" s="177">
        <f>IFERROR(IF(OR($G2454="公衆街路灯A",$G2454="定額電灯"),"-",ROUND((AM2454/1000*$K2454*$L2454/12)*_xlfn.XLOOKUP($A2454,削除禁止_電灯料金!K:K,削除禁止_電灯料金!M:M,"-"),2)),"-")</f>
        <v>0</v>
      </c>
      <c r="AV2454" s="178">
        <f>IFERROR(IF(OR($G2454="公衆街路灯A",$G2454="定額電灯"),ROUND((((AR2454+AS2454)*AN2454))*12*_xlfn.XLOOKUP($A2454,削除禁止_電灯料金!K:K,削除禁止_電灯料金!N:N),0),ROUND((AT2454+AU2454)*AN2454*12*_xlfn.XLOOKUP($A2454,削除禁止_電灯料金!K:K,削除禁止_電灯料金!N:N),0)),0)</f>
        <v>0</v>
      </c>
      <c r="AW2454" s="145"/>
    </row>
    <row r="2455" spans="1:49" ht="30" customHeight="1">
      <c r="A2455" s="1">
        <v>57</v>
      </c>
      <c r="B2455" s="319" t="s">
        <v>2181</v>
      </c>
      <c r="C2455" s="42"/>
      <c r="D2455" s="256" t="s">
        <v>82</v>
      </c>
      <c r="E2455" s="257" t="s">
        <v>252</v>
      </c>
      <c r="F2455" s="258" t="s">
        <v>397</v>
      </c>
      <c r="G2455" s="148" t="s">
        <v>73</v>
      </c>
      <c r="H2455" s="149"/>
      <c r="I2455" s="280"/>
      <c r="J2455" s="267"/>
      <c r="K2455" s="152">
        <v>3</v>
      </c>
      <c r="L2455" s="153">
        <v>365</v>
      </c>
      <c r="M2455" s="281" t="s">
        <v>923</v>
      </c>
      <c r="N2455" s="119" t="s">
        <v>110</v>
      </c>
      <c r="O2455" s="120">
        <v>2</v>
      </c>
      <c r="P2455" s="155" t="s">
        <v>227</v>
      </c>
      <c r="Q2455" s="155">
        <v>0</v>
      </c>
      <c r="R2455" s="155" t="s">
        <v>1293</v>
      </c>
      <c r="S2455" s="156">
        <v>0</v>
      </c>
      <c r="T2455" s="156">
        <v>0</v>
      </c>
      <c r="U2455" s="156">
        <v>0</v>
      </c>
      <c r="V2455" s="157" t="s">
        <v>2193</v>
      </c>
      <c r="W2455" s="158">
        <v>47</v>
      </c>
      <c r="X2455" s="159">
        <v>2</v>
      </c>
      <c r="Y2455" s="160">
        <v>4</v>
      </c>
      <c r="Z2455" s="161">
        <f t="shared" si="578"/>
        <v>17.155000000000001</v>
      </c>
      <c r="AA2455" s="155">
        <v>0</v>
      </c>
      <c r="AB2455" s="162" t="s">
        <v>80</v>
      </c>
      <c r="AC2455" s="163" t="s">
        <v>56</v>
      </c>
      <c r="AD2455" s="164" t="s">
        <v>56</v>
      </c>
      <c r="AE2455" s="163" t="s">
        <v>56</v>
      </c>
      <c r="AF2455" s="164">
        <f t="shared" si="579"/>
        <v>128.66250000000002</v>
      </c>
      <c r="AG2455" s="165">
        <f t="shared" si="580"/>
        <v>61758.000000000015</v>
      </c>
      <c r="AH2455" s="166" t="s">
        <v>81</v>
      </c>
      <c r="AI2455" s="167"/>
      <c r="AJ2455" s="168"/>
      <c r="AK2455" s="169"/>
      <c r="AL2455" s="170"/>
      <c r="AM2455" s="171"/>
      <c r="AN2455" s="172"/>
      <c r="AO2455" s="173">
        <f t="shared" si="571"/>
        <v>0</v>
      </c>
      <c r="AP2455" s="174" t="s">
        <v>82</v>
      </c>
      <c r="AQ2455" s="175" t="str" cm="1">
        <f t="array" ref="AQ2455">_xlfn.IFS(OR($G2455="公衆街路灯A",$G2455="定額電灯"),$G2455&amp;AP2455,COUNTIF(G2455,"*従量電灯*"),G2455,1,"-")</f>
        <v>従量電灯</v>
      </c>
      <c r="AR2455" s="176" t="str" cm="1">
        <f t="array" ref="AR2455">_xlfn.IFS($AN2455=0,"-",OR($AH2455="対象外",$AH2455="-"),"-",OR($G2455="公衆街路灯A",$G2455="定額電灯"),_xlfn.XLOOKUP($AQ2455,削除禁止_電灯料金!$B:$B,削除禁止_電灯料金!$E:$E,0),1,"-")</f>
        <v>-</v>
      </c>
      <c r="AS2455" s="177" t="str" cm="1">
        <f t="array" ref="AS2455">_xlfn.IFS($AR2455="-","-",OR($G2455="公衆街路灯A",$G2455="定額電灯"),_xlfn.XLOOKUP(AQ2455,削除禁止_電灯料金!$B:$B,削除禁止_電灯料金!$D:$D,0),1,"-")</f>
        <v>-</v>
      </c>
      <c r="AT2455" s="176">
        <f>IFERROR(IF(OR($G2455="公衆街路灯A",$G2455="定額電灯"),"-",ROUND((_xlfn.XLOOKUP($AQ2455,削除禁止_電灯料金!$B:$B,削除禁止_電灯料金!$E:$E)*AM2455/1000*$K2455*$L2455/12),2)),"-")</f>
        <v>0</v>
      </c>
      <c r="AU2455" s="177">
        <f>IFERROR(IF(OR($G2455="公衆街路灯A",$G2455="定額電灯"),"-",ROUND((AM2455/1000*$K2455*$L2455/12)*_xlfn.XLOOKUP($A2455,削除禁止_電灯料金!K:K,削除禁止_電灯料金!M:M,"-"),2)),"-")</f>
        <v>0</v>
      </c>
      <c r="AV2455" s="178">
        <f>IFERROR(IF(OR($G2455="公衆街路灯A",$G2455="定額電灯"),ROUND((((AR2455+AS2455)*AN2455))*12*_xlfn.XLOOKUP($A2455,削除禁止_電灯料金!K:K,削除禁止_電灯料金!N:N),0),ROUND((AT2455+AU2455)*AN2455*12*_xlfn.XLOOKUP($A2455,削除禁止_電灯料金!K:K,削除禁止_電灯料金!N:N),0)),0)</f>
        <v>0</v>
      </c>
      <c r="AW2455" s="145"/>
    </row>
    <row r="2456" spans="1:49" ht="30" customHeight="1">
      <c r="A2456" s="1">
        <v>57</v>
      </c>
      <c r="B2456" s="319" t="s">
        <v>2181</v>
      </c>
      <c r="C2456" s="42"/>
      <c r="D2456" s="259" t="s">
        <v>82</v>
      </c>
      <c r="E2456" s="260" t="s">
        <v>252</v>
      </c>
      <c r="F2456" s="261" t="s">
        <v>2230</v>
      </c>
      <c r="G2456" s="182" t="s">
        <v>73</v>
      </c>
      <c r="H2456" s="318" t="s">
        <v>483</v>
      </c>
      <c r="I2456" s="311"/>
      <c r="J2456" s="312"/>
      <c r="K2456" s="186" t="s">
        <v>82</v>
      </c>
      <c r="L2456" s="187" t="s">
        <v>82</v>
      </c>
      <c r="M2456" s="313" t="s">
        <v>484</v>
      </c>
      <c r="N2456" s="189" t="s">
        <v>485</v>
      </c>
      <c r="O2456" s="190">
        <v>0</v>
      </c>
      <c r="P2456" s="191" t="s">
        <v>486</v>
      </c>
      <c r="Q2456" s="191">
        <v>0</v>
      </c>
      <c r="R2456" s="191">
        <v>0</v>
      </c>
      <c r="S2456" s="192">
        <v>0</v>
      </c>
      <c r="T2456" s="192">
        <v>0</v>
      </c>
      <c r="U2456" s="192">
        <v>0</v>
      </c>
      <c r="V2456" s="193">
        <v>0</v>
      </c>
      <c r="W2456" s="194" t="s">
        <v>56</v>
      </c>
      <c r="X2456" s="195"/>
      <c r="Y2456" s="196">
        <v>0</v>
      </c>
      <c r="Z2456" s="197">
        <v>0</v>
      </c>
      <c r="AA2456" s="191">
        <v>0</v>
      </c>
      <c r="AB2456" s="198" t="s">
        <v>80</v>
      </c>
      <c r="AC2456" s="199" t="s">
        <v>56</v>
      </c>
      <c r="AD2456" s="200" t="s">
        <v>56</v>
      </c>
      <c r="AE2456" s="199" t="s">
        <v>56</v>
      </c>
      <c r="AF2456" s="200" t="s">
        <v>56</v>
      </c>
      <c r="AG2456" s="201">
        <v>0</v>
      </c>
      <c r="AH2456" s="201" t="s">
        <v>124</v>
      </c>
      <c r="AI2456" s="202" t="s">
        <v>487</v>
      </c>
      <c r="AJ2456" s="203"/>
      <c r="AK2456" s="204"/>
      <c r="AL2456" s="194"/>
      <c r="AM2456" s="205"/>
      <c r="AN2456" s="206"/>
      <c r="AO2456" s="200">
        <f t="shared" si="571"/>
        <v>0</v>
      </c>
      <c r="AP2456" s="207" t="s">
        <v>82</v>
      </c>
      <c r="AQ2456" s="198" t="str" cm="1">
        <f t="array" ref="AQ2456">_xlfn.IFS(OR($G2456="公衆街路灯A",$G2456="定額電灯"),$G2456&amp;AP2456,COUNTIF(G2456,"*従量電灯*"),G2456,1,"-")</f>
        <v>従量電灯</v>
      </c>
      <c r="AR2456" s="208" t="str" cm="1">
        <f t="array" ref="AR2456">_xlfn.IFS($AN2456=0,"-",OR($AH2456="対象外",$AH2456="-"),"-",OR($G2456="公衆街路灯A",$G2456="定額電灯"),_xlfn.XLOOKUP($AQ2456,削除禁止_電灯料金!$B:$B,削除禁止_電灯料金!$E:$E,0),1,"-")</f>
        <v>-</v>
      </c>
      <c r="AS2456" s="209" t="str" cm="1">
        <f t="array" ref="AS2456">_xlfn.IFS($AR2456="-","-",OR($G2456="公衆街路灯A",$G2456="定額電灯"),_xlfn.XLOOKUP(AQ2456,削除禁止_電灯料金!$B:$B,削除禁止_電灯料金!$D:$D,0),1,"-")</f>
        <v>-</v>
      </c>
      <c r="AT2456" s="208" t="str">
        <f>IFERROR(IF(OR($G2456="公衆街路灯A",$G2456="定額電灯"),"-",ROUND((_xlfn.XLOOKUP($AQ2456,削除禁止_電灯料金!$B:$B,削除禁止_電灯料金!$E:$E)*AM2456/1000*$K2456*$L2456/12),2)),"-")</f>
        <v>-</v>
      </c>
      <c r="AU2456" s="209" t="str">
        <f>IFERROR(IF(OR($G2456="公衆街路灯A",$G2456="定額電灯"),"-",ROUND((AM2456/1000*$K2456*$L2456/12)*_xlfn.XLOOKUP($A2456,削除禁止_電灯料金!K:K,削除禁止_電灯料金!M:M,"-"),2)),"-")</f>
        <v>-</v>
      </c>
      <c r="AV2456" s="210">
        <f>IFERROR(IF(OR($G2456="公衆街路灯A",$G2456="定額電灯"),ROUND((((AR2456+AS2456)*AN2456))*12*_xlfn.XLOOKUP($A2456,削除禁止_電灯料金!K:K,削除禁止_電灯料金!N:N),0),ROUND((AT2456+AU2456)*AN2456*12*_xlfn.XLOOKUP($A2456,削除禁止_電灯料金!K:K,削除禁止_電灯料金!N:N),0)),0)</f>
        <v>0</v>
      </c>
      <c r="AW2456" s="145"/>
    </row>
    <row r="2457" spans="1:49" ht="30" customHeight="1">
      <c r="A2457" s="1">
        <v>57</v>
      </c>
      <c r="B2457" s="319" t="s">
        <v>2181</v>
      </c>
      <c r="C2457" s="42"/>
      <c r="D2457" s="259" t="s">
        <v>82</v>
      </c>
      <c r="E2457" s="260" t="s">
        <v>252</v>
      </c>
      <c r="F2457" s="261" t="s">
        <v>2231</v>
      </c>
      <c r="G2457" s="182" t="s">
        <v>73</v>
      </c>
      <c r="H2457" s="318" t="s">
        <v>483</v>
      </c>
      <c r="I2457" s="311"/>
      <c r="J2457" s="312"/>
      <c r="K2457" s="186" t="s">
        <v>82</v>
      </c>
      <c r="L2457" s="187" t="s">
        <v>82</v>
      </c>
      <c r="M2457" s="313" t="s">
        <v>484</v>
      </c>
      <c r="N2457" s="189" t="s">
        <v>485</v>
      </c>
      <c r="O2457" s="190">
        <v>0</v>
      </c>
      <c r="P2457" s="191" t="s">
        <v>486</v>
      </c>
      <c r="Q2457" s="191">
        <v>0</v>
      </c>
      <c r="R2457" s="191">
        <v>0</v>
      </c>
      <c r="S2457" s="192">
        <v>0</v>
      </c>
      <c r="T2457" s="192">
        <v>0</v>
      </c>
      <c r="U2457" s="192">
        <v>0</v>
      </c>
      <c r="V2457" s="193">
        <v>0</v>
      </c>
      <c r="W2457" s="194" t="s">
        <v>56</v>
      </c>
      <c r="X2457" s="195"/>
      <c r="Y2457" s="196">
        <v>0</v>
      </c>
      <c r="Z2457" s="197">
        <v>0</v>
      </c>
      <c r="AA2457" s="191">
        <v>0</v>
      </c>
      <c r="AB2457" s="198" t="s">
        <v>80</v>
      </c>
      <c r="AC2457" s="199" t="s">
        <v>56</v>
      </c>
      <c r="AD2457" s="200" t="s">
        <v>56</v>
      </c>
      <c r="AE2457" s="199" t="s">
        <v>56</v>
      </c>
      <c r="AF2457" s="200" t="s">
        <v>56</v>
      </c>
      <c r="AG2457" s="201">
        <v>0</v>
      </c>
      <c r="AH2457" s="201" t="s">
        <v>124</v>
      </c>
      <c r="AI2457" s="202" t="s">
        <v>487</v>
      </c>
      <c r="AJ2457" s="203"/>
      <c r="AK2457" s="204"/>
      <c r="AL2457" s="194"/>
      <c r="AM2457" s="205"/>
      <c r="AN2457" s="206"/>
      <c r="AO2457" s="200">
        <f t="shared" si="571"/>
        <v>0</v>
      </c>
      <c r="AP2457" s="207" t="s">
        <v>82</v>
      </c>
      <c r="AQ2457" s="198" t="str" cm="1">
        <f t="array" ref="AQ2457">_xlfn.IFS(OR($G2457="公衆街路灯A",$G2457="定額電灯"),$G2457&amp;AP2457,COUNTIF(G2457,"*従量電灯*"),G2457,1,"-")</f>
        <v>従量電灯</v>
      </c>
      <c r="AR2457" s="208" t="str" cm="1">
        <f t="array" ref="AR2457">_xlfn.IFS($AN2457=0,"-",OR($AH2457="対象外",$AH2457="-"),"-",OR($G2457="公衆街路灯A",$G2457="定額電灯"),_xlfn.XLOOKUP($AQ2457,削除禁止_電灯料金!$B:$B,削除禁止_電灯料金!$E:$E,0),1,"-")</f>
        <v>-</v>
      </c>
      <c r="AS2457" s="209" t="str" cm="1">
        <f t="array" ref="AS2457">_xlfn.IFS($AR2457="-","-",OR($G2457="公衆街路灯A",$G2457="定額電灯"),_xlfn.XLOOKUP(AQ2457,削除禁止_電灯料金!$B:$B,削除禁止_電灯料金!$D:$D,0),1,"-")</f>
        <v>-</v>
      </c>
      <c r="AT2457" s="208" t="str">
        <f>IFERROR(IF(OR($G2457="公衆街路灯A",$G2457="定額電灯"),"-",ROUND((_xlfn.XLOOKUP($AQ2457,削除禁止_電灯料金!$B:$B,削除禁止_電灯料金!$E:$E)*AM2457/1000*$K2457*$L2457/12),2)),"-")</f>
        <v>-</v>
      </c>
      <c r="AU2457" s="209" t="str">
        <f>IFERROR(IF(OR($G2457="公衆街路灯A",$G2457="定額電灯"),"-",ROUND((AM2457/1000*$K2457*$L2457/12)*_xlfn.XLOOKUP($A2457,削除禁止_電灯料金!K:K,削除禁止_電灯料金!M:M,"-"),2)),"-")</f>
        <v>-</v>
      </c>
      <c r="AV2457" s="210">
        <f>IFERROR(IF(OR($G2457="公衆街路灯A",$G2457="定額電灯"),ROUND((((AR2457+AS2457)*AN2457))*12*_xlfn.XLOOKUP($A2457,削除禁止_電灯料金!K:K,削除禁止_電灯料金!N:N),0),ROUND((AT2457+AU2457)*AN2457*12*_xlfn.XLOOKUP($A2457,削除禁止_電灯料金!K:K,削除禁止_電灯料金!N:N),0)),0)</f>
        <v>0</v>
      </c>
      <c r="AW2457" s="145"/>
    </row>
    <row r="2458" spans="1:49" ht="30" customHeight="1">
      <c r="A2458" s="1">
        <v>57</v>
      </c>
      <c r="B2458" s="319" t="s">
        <v>2181</v>
      </c>
      <c r="C2458" s="42"/>
      <c r="D2458" s="259" t="s">
        <v>82</v>
      </c>
      <c r="E2458" s="260" t="s">
        <v>252</v>
      </c>
      <c r="F2458" s="261" t="s">
        <v>2232</v>
      </c>
      <c r="G2458" s="182" t="s">
        <v>73</v>
      </c>
      <c r="H2458" s="318" t="s">
        <v>483</v>
      </c>
      <c r="I2458" s="311"/>
      <c r="J2458" s="312"/>
      <c r="K2458" s="186" t="s">
        <v>82</v>
      </c>
      <c r="L2458" s="187" t="s">
        <v>82</v>
      </c>
      <c r="M2458" s="313" t="s">
        <v>484</v>
      </c>
      <c r="N2458" s="189" t="s">
        <v>485</v>
      </c>
      <c r="O2458" s="190">
        <v>0</v>
      </c>
      <c r="P2458" s="191" t="s">
        <v>486</v>
      </c>
      <c r="Q2458" s="191">
        <v>0</v>
      </c>
      <c r="R2458" s="191">
        <v>0</v>
      </c>
      <c r="S2458" s="192">
        <v>0</v>
      </c>
      <c r="T2458" s="192">
        <v>0</v>
      </c>
      <c r="U2458" s="192">
        <v>0</v>
      </c>
      <c r="V2458" s="193">
        <v>0</v>
      </c>
      <c r="W2458" s="194" t="s">
        <v>56</v>
      </c>
      <c r="X2458" s="195"/>
      <c r="Y2458" s="196">
        <v>0</v>
      </c>
      <c r="Z2458" s="197">
        <v>0</v>
      </c>
      <c r="AA2458" s="191">
        <v>0</v>
      </c>
      <c r="AB2458" s="198" t="s">
        <v>80</v>
      </c>
      <c r="AC2458" s="199" t="s">
        <v>56</v>
      </c>
      <c r="AD2458" s="200" t="s">
        <v>56</v>
      </c>
      <c r="AE2458" s="199" t="s">
        <v>56</v>
      </c>
      <c r="AF2458" s="200" t="s">
        <v>56</v>
      </c>
      <c r="AG2458" s="201">
        <v>0</v>
      </c>
      <c r="AH2458" s="201" t="s">
        <v>124</v>
      </c>
      <c r="AI2458" s="202" t="s">
        <v>487</v>
      </c>
      <c r="AJ2458" s="203"/>
      <c r="AK2458" s="204"/>
      <c r="AL2458" s="194"/>
      <c r="AM2458" s="205"/>
      <c r="AN2458" s="206"/>
      <c r="AO2458" s="200">
        <f t="shared" si="571"/>
        <v>0</v>
      </c>
      <c r="AP2458" s="207" t="s">
        <v>82</v>
      </c>
      <c r="AQ2458" s="198" t="str" cm="1">
        <f t="array" ref="AQ2458">_xlfn.IFS(OR($G2458="公衆街路灯A",$G2458="定額電灯"),$G2458&amp;AP2458,COUNTIF(G2458,"*従量電灯*"),G2458,1,"-")</f>
        <v>従量電灯</v>
      </c>
      <c r="AR2458" s="208" t="str" cm="1">
        <f t="array" ref="AR2458">_xlfn.IFS($AN2458=0,"-",OR($AH2458="対象外",$AH2458="-"),"-",OR($G2458="公衆街路灯A",$G2458="定額電灯"),_xlfn.XLOOKUP($AQ2458,削除禁止_電灯料金!$B:$B,削除禁止_電灯料金!$E:$E,0),1,"-")</f>
        <v>-</v>
      </c>
      <c r="AS2458" s="209" t="str" cm="1">
        <f t="array" ref="AS2458">_xlfn.IFS($AR2458="-","-",OR($G2458="公衆街路灯A",$G2458="定額電灯"),_xlfn.XLOOKUP(AQ2458,削除禁止_電灯料金!$B:$B,削除禁止_電灯料金!$D:$D,0),1,"-")</f>
        <v>-</v>
      </c>
      <c r="AT2458" s="208" t="str">
        <f>IFERROR(IF(OR($G2458="公衆街路灯A",$G2458="定額電灯"),"-",ROUND((_xlfn.XLOOKUP($AQ2458,削除禁止_電灯料金!$B:$B,削除禁止_電灯料金!$E:$E)*AM2458/1000*$K2458*$L2458/12),2)),"-")</f>
        <v>-</v>
      </c>
      <c r="AU2458" s="209" t="str">
        <f>IFERROR(IF(OR($G2458="公衆街路灯A",$G2458="定額電灯"),"-",ROUND((AM2458/1000*$K2458*$L2458/12)*_xlfn.XLOOKUP($A2458,削除禁止_電灯料金!K:K,削除禁止_電灯料金!M:M,"-"),2)),"-")</f>
        <v>-</v>
      </c>
      <c r="AV2458" s="210">
        <f>IFERROR(IF(OR($G2458="公衆街路灯A",$G2458="定額電灯"),ROUND((((AR2458+AS2458)*AN2458))*12*_xlfn.XLOOKUP($A2458,削除禁止_電灯料金!K:K,削除禁止_電灯料金!N:N),0),ROUND((AT2458+AU2458)*AN2458*12*_xlfn.XLOOKUP($A2458,削除禁止_電灯料金!K:K,削除禁止_電灯料金!N:N),0)),0)</f>
        <v>0</v>
      </c>
      <c r="AW2458" s="145"/>
    </row>
    <row r="2459" spans="1:49" ht="30" customHeight="1">
      <c r="A2459" s="1">
        <v>57</v>
      </c>
      <c r="B2459" s="319" t="s">
        <v>2181</v>
      </c>
      <c r="C2459" s="42"/>
      <c r="D2459" s="259" t="s">
        <v>82</v>
      </c>
      <c r="E2459" s="260" t="s">
        <v>252</v>
      </c>
      <c r="F2459" s="261" t="s">
        <v>2233</v>
      </c>
      <c r="G2459" s="182" t="s">
        <v>73</v>
      </c>
      <c r="H2459" s="318" t="s">
        <v>483</v>
      </c>
      <c r="I2459" s="311"/>
      <c r="J2459" s="312"/>
      <c r="K2459" s="186" t="s">
        <v>82</v>
      </c>
      <c r="L2459" s="187" t="s">
        <v>82</v>
      </c>
      <c r="M2459" s="313" t="s">
        <v>484</v>
      </c>
      <c r="N2459" s="189" t="s">
        <v>485</v>
      </c>
      <c r="O2459" s="190">
        <v>0</v>
      </c>
      <c r="P2459" s="191" t="s">
        <v>486</v>
      </c>
      <c r="Q2459" s="191">
        <v>0</v>
      </c>
      <c r="R2459" s="191">
        <v>0</v>
      </c>
      <c r="S2459" s="192">
        <v>0</v>
      </c>
      <c r="T2459" s="192">
        <v>0</v>
      </c>
      <c r="U2459" s="192">
        <v>0</v>
      </c>
      <c r="V2459" s="193">
        <v>0</v>
      </c>
      <c r="W2459" s="194" t="s">
        <v>56</v>
      </c>
      <c r="X2459" s="195"/>
      <c r="Y2459" s="196">
        <v>0</v>
      </c>
      <c r="Z2459" s="197">
        <v>0</v>
      </c>
      <c r="AA2459" s="191">
        <v>0</v>
      </c>
      <c r="AB2459" s="198" t="s">
        <v>80</v>
      </c>
      <c r="AC2459" s="199" t="s">
        <v>56</v>
      </c>
      <c r="AD2459" s="200" t="s">
        <v>56</v>
      </c>
      <c r="AE2459" s="199" t="s">
        <v>56</v>
      </c>
      <c r="AF2459" s="200" t="s">
        <v>56</v>
      </c>
      <c r="AG2459" s="201">
        <v>0</v>
      </c>
      <c r="AH2459" s="201" t="s">
        <v>124</v>
      </c>
      <c r="AI2459" s="202" t="s">
        <v>487</v>
      </c>
      <c r="AJ2459" s="203"/>
      <c r="AK2459" s="204"/>
      <c r="AL2459" s="194"/>
      <c r="AM2459" s="205"/>
      <c r="AN2459" s="206"/>
      <c r="AO2459" s="200">
        <f t="shared" si="571"/>
        <v>0</v>
      </c>
      <c r="AP2459" s="207" t="s">
        <v>82</v>
      </c>
      <c r="AQ2459" s="198" t="str" cm="1">
        <f t="array" ref="AQ2459">_xlfn.IFS(OR($G2459="公衆街路灯A",$G2459="定額電灯"),$G2459&amp;AP2459,COUNTIF(G2459,"*従量電灯*"),G2459,1,"-")</f>
        <v>従量電灯</v>
      </c>
      <c r="AR2459" s="208" t="str" cm="1">
        <f t="array" ref="AR2459">_xlfn.IFS($AN2459=0,"-",OR($AH2459="対象外",$AH2459="-"),"-",OR($G2459="公衆街路灯A",$G2459="定額電灯"),_xlfn.XLOOKUP($AQ2459,削除禁止_電灯料金!$B:$B,削除禁止_電灯料金!$E:$E,0),1,"-")</f>
        <v>-</v>
      </c>
      <c r="AS2459" s="209" t="str" cm="1">
        <f t="array" ref="AS2459">_xlfn.IFS($AR2459="-","-",OR($G2459="公衆街路灯A",$G2459="定額電灯"),_xlfn.XLOOKUP(AQ2459,削除禁止_電灯料金!$B:$B,削除禁止_電灯料金!$D:$D,0),1,"-")</f>
        <v>-</v>
      </c>
      <c r="AT2459" s="208" t="str">
        <f>IFERROR(IF(OR($G2459="公衆街路灯A",$G2459="定額電灯"),"-",ROUND((_xlfn.XLOOKUP($AQ2459,削除禁止_電灯料金!$B:$B,削除禁止_電灯料金!$E:$E)*AM2459/1000*$K2459*$L2459/12),2)),"-")</f>
        <v>-</v>
      </c>
      <c r="AU2459" s="209" t="str">
        <f>IFERROR(IF(OR($G2459="公衆街路灯A",$G2459="定額電灯"),"-",ROUND((AM2459/1000*$K2459*$L2459/12)*_xlfn.XLOOKUP($A2459,削除禁止_電灯料金!K:K,削除禁止_電灯料金!M:M,"-"),2)),"-")</f>
        <v>-</v>
      </c>
      <c r="AV2459" s="210">
        <f>IFERROR(IF(OR($G2459="公衆街路灯A",$G2459="定額電灯"),ROUND((((AR2459+AS2459)*AN2459))*12*_xlfn.XLOOKUP($A2459,削除禁止_電灯料金!K:K,削除禁止_電灯料金!N:N),0),ROUND((AT2459+AU2459)*AN2459*12*_xlfn.XLOOKUP($A2459,削除禁止_電灯料金!K:K,削除禁止_電灯料金!N:N),0)),0)</f>
        <v>0</v>
      </c>
      <c r="AW2459" s="145"/>
    </row>
    <row r="2460" spans="1:49" ht="30" customHeight="1">
      <c r="A2460" s="1">
        <v>57</v>
      </c>
      <c r="B2460" s="319" t="s">
        <v>2181</v>
      </c>
      <c r="C2460" s="42"/>
      <c r="D2460" s="256" t="s">
        <v>82</v>
      </c>
      <c r="E2460" s="257" t="s">
        <v>605</v>
      </c>
      <c r="F2460" s="258" t="s">
        <v>2234</v>
      </c>
      <c r="G2460" s="148" t="s">
        <v>73</v>
      </c>
      <c r="H2460" s="149"/>
      <c r="I2460" s="280"/>
      <c r="J2460" s="267"/>
      <c r="K2460" s="152">
        <v>13</v>
      </c>
      <c r="L2460" s="153">
        <v>365</v>
      </c>
      <c r="M2460" s="281" t="s">
        <v>2235</v>
      </c>
      <c r="N2460" s="119" t="s">
        <v>204</v>
      </c>
      <c r="O2460" s="120">
        <v>1</v>
      </c>
      <c r="P2460" s="155" t="s">
        <v>227</v>
      </c>
      <c r="Q2460" s="155">
        <v>0</v>
      </c>
      <c r="R2460" s="155">
        <v>0</v>
      </c>
      <c r="S2460" s="156">
        <v>0</v>
      </c>
      <c r="T2460" s="156">
        <v>0</v>
      </c>
      <c r="U2460" s="156" t="s">
        <v>2236</v>
      </c>
      <c r="V2460" s="157">
        <v>0</v>
      </c>
      <c r="W2460" s="158">
        <v>47</v>
      </c>
      <c r="X2460" s="159">
        <v>2</v>
      </c>
      <c r="Y2460" s="160">
        <v>2</v>
      </c>
      <c r="Z2460" s="161">
        <f t="shared" ref="Z2460:Z2462" si="581">K2460*L2460*W2460*Y2460/12/1000</f>
        <v>37.169166666666662</v>
      </c>
      <c r="AA2460" s="155">
        <v>0</v>
      </c>
      <c r="AB2460" s="162" t="s">
        <v>80</v>
      </c>
      <c r="AC2460" s="163" t="s">
        <v>56</v>
      </c>
      <c r="AD2460" s="164" t="s">
        <v>56</v>
      </c>
      <c r="AE2460" s="163" t="s">
        <v>56</v>
      </c>
      <c r="AF2460" s="164">
        <f t="shared" ref="AF2460:AF2462" si="582">$B$2*Z2460/Y2460</f>
        <v>557.53749999999991</v>
      </c>
      <c r="AG2460" s="165">
        <f t="shared" ref="AG2460:AG2462" si="583">Y2460*AF2460*120</f>
        <v>133808.99999999997</v>
      </c>
      <c r="AH2460" s="166" t="s">
        <v>81</v>
      </c>
      <c r="AI2460" s="167"/>
      <c r="AJ2460" s="168"/>
      <c r="AK2460" s="169"/>
      <c r="AL2460" s="170"/>
      <c r="AM2460" s="171"/>
      <c r="AN2460" s="172"/>
      <c r="AO2460" s="173">
        <f t="shared" si="571"/>
        <v>0</v>
      </c>
      <c r="AP2460" s="174" t="s">
        <v>82</v>
      </c>
      <c r="AQ2460" s="175" t="str" cm="1">
        <f t="array" ref="AQ2460">_xlfn.IFS(OR($G2460="公衆街路灯A",$G2460="定額電灯"),$G2460&amp;AP2460,COUNTIF(G2460,"*従量電灯*"),G2460,1,"-")</f>
        <v>従量電灯</v>
      </c>
      <c r="AR2460" s="176" t="str" cm="1">
        <f t="array" ref="AR2460">_xlfn.IFS($AN2460=0,"-",OR($AH2460="対象外",$AH2460="-"),"-",OR($G2460="公衆街路灯A",$G2460="定額電灯"),_xlfn.XLOOKUP($AQ2460,削除禁止_電灯料金!$B:$B,削除禁止_電灯料金!$E:$E,0),1,"-")</f>
        <v>-</v>
      </c>
      <c r="AS2460" s="177" t="str" cm="1">
        <f t="array" ref="AS2460">_xlfn.IFS($AR2460="-","-",OR($G2460="公衆街路灯A",$G2460="定額電灯"),_xlfn.XLOOKUP(AQ2460,削除禁止_電灯料金!$B:$B,削除禁止_電灯料金!$D:$D,0),1,"-")</f>
        <v>-</v>
      </c>
      <c r="AT2460" s="176">
        <f>IFERROR(IF(OR($G2460="公衆街路灯A",$G2460="定額電灯"),"-",ROUND((_xlfn.XLOOKUP($AQ2460,削除禁止_電灯料金!$B:$B,削除禁止_電灯料金!$E:$E)*AM2460/1000*$K2460*$L2460/12),2)),"-")</f>
        <v>0</v>
      </c>
      <c r="AU2460" s="177">
        <f>IFERROR(IF(OR($G2460="公衆街路灯A",$G2460="定額電灯"),"-",ROUND((AM2460/1000*$K2460*$L2460/12)*_xlfn.XLOOKUP($A2460,削除禁止_電灯料金!K:K,削除禁止_電灯料金!M:M,"-"),2)),"-")</f>
        <v>0</v>
      </c>
      <c r="AV2460" s="178">
        <f>IFERROR(IF(OR($G2460="公衆街路灯A",$G2460="定額電灯"),ROUND((((AR2460+AS2460)*AN2460))*12*_xlfn.XLOOKUP($A2460,削除禁止_電灯料金!K:K,削除禁止_電灯料金!N:N),0),ROUND((AT2460+AU2460)*AN2460*12*_xlfn.XLOOKUP($A2460,削除禁止_電灯料金!K:K,削除禁止_電灯料金!N:N),0)),0)</f>
        <v>0</v>
      </c>
      <c r="AW2460" s="145"/>
    </row>
    <row r="2461" spans="1:49" ht="30" customHeight="1">
      <c r="A2461" s="1">
        <v>57</v>
      </c>
      <c r="B2461" s="319" t="s">
        <v>2181</v>
      </c>
      <c r="C2461" s="42"/>
      <c r="D2461" s="256" t="s">
        <v>82</v>
      </c>
      <c r="E2461" s="257" t="s">
        <v>605</v>
      </c>
      <c r="F2461" s="258" t="s">
        <v>2234</v>
      </c>
      <c r="G2461" s="148" t="s">
        <v>73</v>
      </c>
      <c r="H2461" s="149"/>
      <c r="I2461" s="280"/>
      <c r="J2461" s="267"/>
      <c r="K2461" s="152">
        <v>13</v>
      </c>
      <c r="L2461" s="153">
        <v>365</v>
      </c>
      <c r="M2461" s="281" t="s">
        <v>923</v>
      </c>
      <c r="N2461" s="119" t="s">
        <v>110</v>
      </c>
      <c r="O2461" s="120">
        <v>2</v>
      </c>
      <c r="P2461" s="155" t="s">
        <v>227</v>
      </c>
      <c r="Q2461" s="155">
        <v>0</v>
      </c>
      <c r="R2461" s="155" t="s">
        <v>1293</v>
      </c>
      <c r="S2461" s="156">
        <v>0</v>
      </c>
      <c r="T2461" s="156">
        <v>0</v>
      </c>
      <c r="U2461" s="156">
        <v>0</v>
      </c>
      <c r="V2461" s="157" t="s">
        <v>2193</v>
      </c>
      <c r="W2461" s="158">
        <v>47</v>
      </c>
      <c r="X2461" s="159">
        <v>1</v>
      </c>
      <c r="Y2461" s="160">
        <v>2</v>
      </c>
      <c r="Z2461" s="161">
        <f t="shared" si="581"/>
        <v>37.169166666666662</v>
      </c>
      <c r="AA2461" s="155">
        <v>0</v>
      </c>
      <c r="AB2461" s="162" t="s">
        <v>80</v>
      </c>
      <c r="AC2461" s="163" t="s">
        <v>56</v>
      </c>
      <c r="AD2461" s="164" t="s">
        <v>56</v>
      </c>
      <c r="AE2461" s="163" t="s">
        <v>56</v>
      </c>
      <c r="AF2461" s="164">
        <f t="shared" si="582"/>
        <v>557.53749999999991</v>
      </c>
      <c r="AG2461" s="165">
        <f t="shared" si="583"/>
        <v>133808.99999999997</v>
      </c>
      <c r="AH2461" s="166" t="s">
        <v>81</v>
      </c>
      <c r="AI2461" s="167"/>
      <c r="AJ2461" s="168"/>
      <c r="AK2461" s="169"/>
      <c r="AL2461" s="170"/>
      <c r="AM2461" s="171"/>
      <c r="AN2461" s="172"/>
      <c r="AO2461" s="173">
        <f t="shared" si="571"/>
        <v>0</v>
      </c>
      <c r="AP2461" s="174" t="s">
        <v>82</v>
      </c>
      <c r="AQ2461" s="175" t="str" cm="1">
        <f t="array" ref="AQ2461">_xlfn.IFS(OR($G2461="公衆街路灯A",$G2461="定額電灯"),$G2461&amp;AP2461,COUNTIF(G2461,"*従量電灯*"),G2461,1,"-")</f>
        <v>従量電灯</v>
      </c>
      <c r="AR2461" s="176" t="str" cm="1">
        <f t="array" ref="AR2461">_xlfn.IFS($AN2461=0,"-",OR($AH2461="対象外",$AH2461="-"),"-",OR($G2461="公衆街路灯A",$G2461="定額電灯"),_xlfn.XLOOKUP($AQ2461,削除禁止_電灯料金!$B:$B,削除禁止_電灯料金!$E:$E,0),1,"-")</f>
        <v>-</v>
      </c>
      <c r="AS2461" s="177" t="str" cm="1">
        <f t="array" ref="AS2461">_xlfn.IFS($AR2461="-","-",OR($G2461="公衆街路灯A",$G2461="定額電灯"),_xlfn.XLOOKUP(AQ2461,削除禁止_電灯料金!$B:$B,削除禁止_電灯料金!$D:$D,0),1,"-")</f>
        <v>-</v>
      </c>
      <c r="AT2461" s="176">
        <f>IFERROR(IF(OR($G2461="公衆街路灯A",$G2461="定額電灯"),"-",ROUND((_xlfn.XLOOKUP($AQ2461,削除禁止_電灯料金!$B:$B,削除禁止_電灯料金!$E:$E)*AM2461/1000*$K2461*$L2461/12),2)),"-")</f>
        <v>0</v>
      </c>
      <c r="AU2461" s="177">
        <f>IFERROR(IF(OR($G2461="公衆街路灯A",$G2461="定額電灯"),"-",ROUND((AM2461/1000*$K2461*$L2461/12)*_xlfn.XLOOKUP($A2461,削除禁止_電灯料金!K:K,削除禁止_電灯料金!M:M,"-"),2)),"-")</f>
        <v>0</v>
      </c>
      <c r="AV2461" s="178">
        <f>IFERROR(IF(OR($G2461="公衆街路灯A",$G2461="定額電灯"),ROUND((((AR2461+AS2461)*AN2461))*12*_xlfn.XLOOKUP($A2461,削除禁止_電灯料金!K:K,削除禁止_電灯料金!N:N),0),ROUND((AT2461+AU2461)*AN2461*12*_xlfn.XLOOKUP($A2461,削除禁止_電灯料金!K:K,削除禁止_電灯料金!N:N),0)),0)</f>
        <v>0</v>
      </c>
      <c r="AW2461" s="145"/>
    </row>
    <row r="2462" spans="1:49" ht="30" customHeight="1">
      <c r="A2462" s="1">
        <v>57</v>
      </c>
      <c r="B2462" s="319" t="s">
        <v>2181</v>
      </c>
      <c r="C2462" s="42"/>
      <c r="D2462" s="256" t="s">
        <v>82</v>
      </c>
      <c r="E2462" s="257" t="s">
        <v>605</v>
      </c>
      <c r="F2462" s="258" t="s">
        <v>2237</v>
      </c>
      <c r="G2462" s="148" t="s">
        <v>73</v>
      </c>
      <c r="H2462" s="149"/>
      <c r="I2462" s="280"/>
      <c r="J2462" s="267"/>
      <c r="K2462" s="152">
        <v>13</v>
      </c>
      <c r="L2462" s="153">
        <v>365</v>
      </c>
      <c r="M2462" s="281" t="s">
        <v>2235</v>
      </c>
      <c r="N2462" s="119" t="s">
        <v>204</v>
      </c>
      <c r="O2462" s="120">
        <v>1</v>
      </c>
      <c r="P2462" s="155" t="s">
        <v>227</v>
      </c>
      <c r="Q2462" s="155">
        <v>0</v>
      </c>
      <c r="R2462" s="155">
        <v>0</v>
      </c>
      <c r="S2462" s="156">
        <v>0</v>
      </c>
      <c r="T2462" s="156">
        <v>0</v>
      </c>
      <c r="U2462" s="156" t="s">
        <v>2236</v>
      </c>
      <c r="V2462" s="157">
        <v>0</v>
      </c>
      <c r="W2462" s="158">
        <v>47</v>
      </c>
      <c r="X2462" s="159">
        <v>2</v>
      </c>
      <c r="Y2462" s="160">
        <v>2</v>
      </c>
      <c r="Z2462" s="161">
        <f t="shared" si="581"/>
        <v>37.169166666666662</v>
      </c>
      <c r="AA2462" s="155">
        <v>0</v>
      </c>
      <c r="AB2462" s="162" t="s">
        <v>80</v>
      </c>
      <c r="AC2462" s="163" t="s">
        <v>56</v>
      </c>
      <c r="AD2462" s="164" t="s">
        <v>56</v>
      </c>
      <c r="AE2462" s="163" t="s">
        <v>56</v>
      </c>
      <c r="AF2462" s="164">
        <f t="shared" si="582"/>
        <v>557.53749999999991</v>
      </c>
      <c r="AG2462" s="165">
        <f t="shared" si="583"/>
        <v>133808.99999999997</v>
      </c>
      <c r="AH2462" s="166" t="s">
        <v>81</v>
      </c>
      <c r="AI2462" s="167"/>
      <c r="AJ2462" s="168"/>
      <c r="AK2462" s="169"/>
      <c r="AL2462" s="170"/>
      <c r="AM2462" s="171"/>
      <c r="AN2462" s="172"/>
      <c r="AO2462" s="173">
        <f t="shared" si="571"/>
        <v>0</v>
      </c>
      <c r="AP2462" s="174" t="s">
        <v>82</v>
      </c>
      <c r="AQ2462" s="175" t="str" cm="1">
        <f t="array" ref="AQ2462">_xlfn.IFS(OR($G2462="公衆街路灯A",$G2462="定額電灯"),$G2462&amp;AP2462,COUNTIF(G2462,"*従量電灯*"),G2462,1,"-")</f>
        <v>従量電灯</v>
      </c>
      <c r="AR2462" s="176" t="str" cm="1">
        <f t="array" ref="AR2462">_xlfn.IFS($AN2462=0,"-",OR($AH2462="対象外",$AH2462="-"),"-",OR($G2462="公衆街路灯A",$G2462="定額電灯"),_xlfn.XLOOKUP($AQ2462,削除禁止_電灯料金!$B:$B,削除禁止_電灯料金!$E:$E,0),1,"-")</f>
        <v>-</v>
      </c>
      <c r="AS2462" s="177" t="str" cm="1">
        <f t="array" ref="AS2462">_xlfn.IFS($AR2462="-","-",OR($G2462="公衆街路灯A",$G2462="定額電灯"),_xlfn.XLOOKUP(AQ2462,削除禁止_電灯料金!$B:$B,削除禁止_電灯料金!$D:$D,0),1,"-")</f>
        <v>-</v>
      </c>
      <c r="AT2462" s="176">
        <f>IFERROR(IF(OR($G2462="公衆街路灯A",$G2462="定額電灯"),"-",ROUND((_xlfn.XLOOKUP($AQ2462,削除禁止_電灯料金!$B:$B,削除禁止_電灯料金!$E:$E)*AM2462/1000*$K2462*$L2462/12),2)),"-")</f>
        <v>0</v>
      </c>
      <c r="AU2462" s="177">
        <f>IFERROR(IF(OR($G2462="公衆街路灯A",$G2462="定額電灯"),"-",ROUND((AM2462/1000*$K2462*$L2462/12)*_xlfn.XLOOKUP($A2462,削除禁止_電灯料金!K:K,削除禁止_電灯料金!M:M,"-"),2)),"-")</f>
        <v>0</v>
      </c>
      <c r="AV2462" s="178">
        <f>IFERROR(IF(OR($G2462="公衆街路灯A",$G2462="定額電灯"),ROUND((((AR2462+AS2462)*AN2462))*12*_xlfn.XLOOKUP($A2462,削除禁止_電灯料金!K:K,削除禁止_電灯料金!N:N),0),ROUND((AT2462+AU2462)*AN2462*12*_xlfn.XLOOKUP($A2462,削除禁止_電灯料金!K:K,削除禁止_電灯料金!N:N),0)),0)</f>
        <v>0</v>
      </c>
      <c r="AW2462" s="145"/>
    </row>
    <row r="2463" spans="1:49" ht="30" customHeight="1">
      <c r="A2463" s="1">
        <v>57</v>
      </c>
      <c r="B2463" s="319" t="s">
        <v>2181</v>
      </c>
      <c r="C2463" s="42"/>
      <c r="D2463" s="259" t="s">
        <v>612</v>
      </c>
      <c r="E2463" s="260" t="s">
        <v>82</v>
      </c>
      <c r="F2463" s="261" t="s">
        <v>619</v>
      </c>
      <c r="G2463" s="182" t="s">
        <v>73</v>
      </c>
      <c r="H2463" s="183" t="s">
        <v>2238</v>
      </c>
      <c r="I2463" s="311">
        <v>4.5</v>
      </c>
      <c r="J2463" s="185" t="s">
        <v>213</v>
      </c>
      <c r="K2463" s="186">
        <v>13</v>
      </c>
      <c r="L2463" s="187">
        <v>365</v>
      </c>
      <c r="M2463" s="313" t="s">
        <v>2239</v>
      </c>
      <c r="N2463" s="189" t="s">
        <v>382</v>
      </c>
      <c r="O2463" s="190">
        <v>2</v>
      </c>
      <c r="P2463" s="191" t="s">
        <v>135</v>
      </c>
      <c r="Q2463" s="191">
        <v>0</v>
      </c>
      <c r="R2463" s="191" t="s">
        <v>2240</v>
      </c>
      <c r="S2463" s="192" t="s">
        <v>2241</v>
      </c>
      <c r="T2463" s="192">
        <v>0</v>
      </c>
      <c r="U2463" s="192" t="s">
        <v>2242</v>
      </c>
      <c r="V2463" s="193">
        <v>0</v>
      </c>
      <c r="W2463" s="194">
        <v>28</v>
      </c>
      <c r="X2463" s="195">
        <v>1</v>
      </c>
      <c r="Y2463" s="196">
        <v>2</v>
      </c>
      <c r="Z2463" s="197">
        <v>0</v>
      </c>
      <c r="AA2463" s="191">
        <v>0</v>
      </c>
      <c r="AB2463" s="198" t="s">
        <v>80</v>
      </c>
      <c r="AC2463" s="199" t="s">
        <v>56</v>
      </c>
      <c r="AD2463" s="200" t="s">
        <v>56</v>
      </c>
      <c r="AE2463" s="199" t="s">
        <v>56</v>
      </c>
      <c r="AF2463" s="200">
        <v>0</v>
      </c>
      <c r="AG2463" s="201">
        <v>0</v>
      </c>
      <c r="AH2463" s="201" t="s">
        <v>124</v>
      </c>
      <c r="AI2463" s="202" t="s">
        <v>124</v>
      </c>
      <c r="AJ2463" s="203"/>
      <c r="AK2463" s="204"/>
      <c r="AL2463" s="194"/>
      <c r="AM2463" s="205"/>
      <c r="AN2463" s="206"/>
      <c r="AO2463" s="200">
        <f t="shared" si="571"/>
        <v>0</v>
      </c>
      <c r="AP2463" s="207" t="s">
        <v>82</v>
      </c>
      <c r="AQ2463" s="198" t="str" cm="1">
        <f t="array" ref="AQ2463">_xlfn.IFS(OR($G2463="公衆街路灯A",$G2463="定額電灯"),$G2463&amp;AP2463,COUNTIF(G2463,"*従量電灯*"),G2463,1,"-")</f>
        <v>従量電灯</v>
      </c>
      <c r="AR2463" s="208" t="str" cm="1">
        <f t="array" ref="AR2463">_xlfn.IFS($AN2463=0,"-",OR($AH2463="対象外",$AH2463="-"),"-",OR($G2463="公衆街路灯A",$G2463="定額電灯"),_xlfn.XLOOKUP($AQ2463,削除禁止_電灯料金!$B:$B,削除禁止_電灯料金!$E:$E,0),1,"-")</f>
        <v>-</v>
      </c>
      <c r="AS2463" s="209" t="str" cm="1">
        <f t="array" ref="AS2463">_xlfn.IFS($AR2463="-","-",OR($G2463="公衆街路灯A",$G2463="定額電灯"),_xlfn.XLOOKUP(AQ2463,削除禁止_電灯料金!$B:$B,削除禁止_電灯料金!$D:$D,0),1,"-")</f>
        <v>-</v>
      </c>
      <c r="AT2463" s="208">
        <f>IFERROR(IF(OR($G2463="公衆街路灯A",$G2463="定額電灯"),"-",ROUND((_xlfn.XLOOKUP($AQ2463,削除禁止_電灯料金!$B:$B,削除禁止_電灯料金!$E:$E)*AM2463/1000*$K2463*$L2463/12),2)),"-")</f>
        <v>0</v>
      </c>
      <c r="AU2463" s="209">
        <f>IFERROR(IF(OR($G2463="公衆街路灯A",$G2463="定額電灯"),"-",ROUND((AM2463/1000*$K2463*$L2463/12)*_xlfn.XLOOKUP($A2463,削除禁止_電灯料金!K:K,削除禁止_電灯料金!M:M,"-"),2)),"-")</f>
        <v>0</v>
      </c>
      <c r="AV2463" s="210">
        <f>IFERROR(IF(OR($G2463="公衆街路灯A",$G2463="定額電灯"),ROUND((((AR2463+AS2463)*AN2463))*12*_xlfn.XLOOKUP($A2463,削除禁止_電灯料金!K:K,削除禁止_電灯料金!N:N),0),ROUND((AT2463+AU2463)*AN2463*12*_xlfn.XLOOKUP($A2463,削除禁止_電灯料金!K:K,削除禁止_電灯料金!N:N),0)),0)</f>
        <v>0</v>
      </c>
      <c r="AW2463" s="145"/>
    </row>
    <row r="2464" spans="1:49" ht="30" customHeight="1">
      <c r="A2464" s="1">
        <v>57</v>
      </c>
      <c r="B2464" s="319" t="s">
        <v>2181</v>
      </c>
      <c r="C2464" s="42"/>
      <c r="D2464" s="146"/>
      <c r="E2464" s="147"/>
      <c r="F2464" s="148"/>
      <c r="G2464" s="148"/>
      <c r="H2464" s="149"/>
      <c r="I2464" s="150"/>
      <c r="J2464" s="151"/>
      <c r="K2464" s="213"/>
      <c r="L2464" s="214"/>
      <c r="M2464" s="154" t="s">
        <v>82</v>
      </c>
      <c r="N2464" s="119">
        <v>0</v>
      </c>
      <c r="O2464" s="120">
        <v>0</v>
      </c>
      <c r="P2464" s="155">
        <v>0</v>
      </c>
      <c r="Q2464" s="155">
        <v>0</v>
      </c>
      <c r="R2464" s="155">
        <v>0</v>
      </c>
      <c r="S2464" s="156">
        <v>0</v>
      </c>
      <c r="T2464" s="156">
        <v>0</v>
      </c>
      <c r="U2464" s="156">
        <v>0</v>
      </c>
      <c r="V2464" s="157">
        <v>0</v>
      </c>
      <c r="W2464" s="158">
        <v>0</v>
      </c>
      <c r="X2464" s="159"/>
      <c r="Y2464" s="160">
        <v>0</v>
      </c>
      <c r="Z2464" s="161">
        <v>0</v>
      </c>
      <c r="AA2464" s="155">
        <v>0</v>
      </c>
      <c r="AB2464" s="162" t="s">
        <v>56</v>
      </c>
      <c r="AC2464" s="163" t="s">
        <v>56</v>
      </c>
      <c r="AD2464" s="164" t="s">
        <v>56</v>
      </c>
      <c r="AE2464" s="163" t="s">
        <v>56</v>
      </c>
      <c r="AF2464" s="164" t="s">
        <v>56</v>
      </c>
      <c r="AG2464" s="165">
        <v>0</v>
      </c>
      <c r="AH2464" s="166" t="s">
        <v>56</v>
      </c>
      <c r="AI2464" s="167"/>
      <c r="AJ2464" s="168"/>
      <c r="AK2464" s="169"/>
      <c r="AL2464" s="170"/>
      <c r="AM2464" s="171"/>
      <c r="AN2464" s="172"/>
      <c r="AO2464" s="173">
        <f t="shared" si="571"/>
        <v>0</v>
      </c>
      <c r="AP2464" s="174" t="s">
        <v>82</v>
      </c>
      <c r="AQ2464" s="175" t="str" cm="1">
        <f t="array" ref="AQ2464">_xlfn.IFS(OR($G2464="公衆街路灯A",$G2464="定額電灯"),$G2464&amp;AP2464,COUNTIF(G2464,"*従量電灯*"),G2464,1,"-")</f>
        <v>-</v>
      </c>
      <c r="AR2464" s="176" t="str" cm="1">
        <f t="array" ref="AR2464">_xlfn.IFS($AN2464=0,"-",OR($AH2464="対象外",$AH2464="-"),"-",OR($G2464="公衆街路灯A",$G2464="定額電灯"),_xlfn.XLOOKUP($AQ2464,削除禁止_電灯料金!$B:$B,削除禁止_電灯料金!$E:$E,0),1,"-")</f>
        <v>-</v>
      </c>
      <c r="AS2464" s="177" t="str" cm="1">
        <f t="array" ref="AS2464">_xlfn.IFS($AR2464="-","-",OR($G2464="公衆街路灯A",$G2464="定額電灯"),_xlfn.XLOOKUP(AQ2464,削除禁止_電灯料金!$B:$B,削除禁止_電灯料金!$D:$D,0),1,"-")</f>
        <v>-</v>
      </c>
      <c r="AT2464" s="176" t="str">
        <f>IFERROR(IF(OR($G2464="公衆街路灯A",$G2464="定額電灯"),"-",ROUND((_xlfn.XLOOKUP($AQ2464,削除禁止_電灯料金!$B:$B,削除禁止_電灯料金!$E:$E)*AM2464/1000*$K2464*$L2464/12),2)),"-")</f>
        <v>-</v>
      </c>
      <c r="AU2464" s="177">
        <f>IFERROR(IF(OR($G2464="公衆街路灯A",$G2464="定額電灯"),"-",ROUND((AM2464/1000*$K2464*$L2464/12)*_xlfn.XLOOKUP($A2464,削除禁止_電灯料金!K:K,削除禁止_電灯料金!M:M,"-"),2)),"-")</f>
        <v>0</v>
      </c>
      <c r="AV2464" s="178">
        <f>IFERROR(IF(OR($G2464="公衆街路灯A",$G2464="定額電灯"),ROUND((((AR2464+AS2464)*AN2464))*12*_xlfn.XLOOKUP($A2464,削除禁止_電灯料金!K:K,削除禁止_電灯料金!N:N),0),ROUND((AT2464+AU2464)*AN2464*12*_xlfn.XLOOKUP($A2464,削除禁止_電灯料金!K:K,削除禁止_電灯料金!N:N),0)),0)</f>
        <v>0</v>
      </c>
      <c r="AW2464" s="145"/>
    </row>
    <row r="2465" spans="1:49" ht="30" customHeight="1">
      <c r="A2465" s="1">
        <v>57</v>
      </c>
      <c r="B2465" s="319" t="s">
        <v>2181</v>
      </c>
      <c r="C2465" s="42"/>
      <c r="D2465" s="146"/>
      <c r="E2465" s="147" t="s">
        <v>219</v>
      </c>
      <c r="F2465" s="148" t="s">
        <v>219</v>
      </c>
      <c r="G2465" s="148"/>
      <c r="H2465" s="149"/>
      <c r="I2465" s="150"/>
      <c r="J2465" s="151"/>
      <c r="K2465" s="213"/>
      <c r="L2465" s="214"/>
      <c r="M2465" s="179" t="s">
        <v>82</v>
      </c>
      <c r="N2465" s="119">
        <v>0</v>
      </c>
      <c r="O2465" s="120">
        <v>0</v>
      </c>
      <c r="P2465" s="155">
        <v>0</v>
      </c>
      <c r="Q2465" s="155">
        <v>0</v>
      </c>
      <c r="R2465" s="155">
        <v>0</v>
      </c>
      <c r="S2465" s="156">
        <v>0</v>
      </c>
      <c r="T2465" s="156">
        <v>0</v>
      </c>
      <c r="U2465" s="156">
        <v>0</v>
      </c>
      <c r="V2465" s="157">
        <v>0</v>
      </c>
      <c r="W2465" s="158">
        <v>0</v>
      </c>
      <c r="X2465" s="159"/>
      <c r="Y2465" s="160">
        <v>0</v>
      </c>
      <c r="Z2465" s="161">
        <v>0</v>
      </c>
      <c r="AA2465" s="155">
        <v>0</v>
      </c>
      <c r="AB2465" s="162" t="s">
        <v>56</v>
      </c>
      <c r="AC2465" s="163" t="s">
        <v>56</v>
      </c>
      <c r="AD2465" s="164" t="s">
        <v>56</v>
      </c>
      <c r="AE2465" s="163" t="s">
        <v>56</v>
      </c>
      <c r="AF2465" s="164" t="s">
        <v>56</v>
      </c>
      <c r="AG2465" s="165">
        <v>0</v>
      </c>
      <c r="AH2465" s="166" t="s">
        <v>56</v>
      </c>
      <c r="AI2465" s="167"/>
      <c r="AJ2465" s="168"/>
      <c r="AK2465" s="169"/>
      <c r="AL2465" s="170"/>
      <c r="AM2465" s="171"/>
      <c r="AN2465" s="172"/>
      <c r="AO2465" s="173">
        <f t="shared" si="571"/>
        <v>0</v>
      </c>
      <c r="AP2465" s="174" t="s">
        <v>82</v>
      </c>
      <c r="AQ2465" s="175" t="str" cm="1">
        <f t="array" ref="AQ2465">_xlfn.IFS(OR($G2465="公衆街路灯A",$G2465="定額電灯"),$G2465&amp;AP2465,COUNTIF(G2465,"*従量電灯*"),G2465,1,"-")</f>
        <v>-</v>
      </c>
      <c r="AR2465" s="176" t="str" cm="1">
        <f t="array" ref="AR2465">_xlfn.IFS($AN2465=0,"-",OR($AH2465="対象外",$AH2465="-"),"-",OR($G2465="公衆街路灯A",$G2465="定額電灯"),_xlfn.XLOOKUP($AQ2465,削除禁止_電灯料金!$B:$B,削除禁止_電灯料金!$E:$E,0),1,"-")</f>
        <v>-</v>
      </c>
      <c r="AS2465" s="177" t="str" cm="1">
        <f t="array" ref="AS2465">_xlfn.IFS($AR2465="-","-",OR($G2465="公衆街路灯A",$G2465="定額電灯"),_xlfn.XLOOKUP(AQ2465,削除禁止_電灯料金!$B:$B,削除禁止_電灯料金!$D:$D,0),1,"-")</f>
        <v>-</v>
      </c>
      <c r="AT2465" s="176" t="str">
        <f>IFERROR(IF(OR($G2465="公衆街路灯A",$G2465="定額電灯"),"-",ROUND((_xlfn.XLOOKUP($AQ2465,削除禁止_電灯料金!$B:$B,削除禁止_電灯料金!$E:$E)*AM2465/1000*$K2465*$L2465/12),2)),"-")</f>
        <v>-</v>
      </c>
      <c r="AU2465" s="177">
        <f>IFERROR(IF(OR($G2465="公衆街路灯A",$G2465="定額電灯"),"-",ROUND((AM2465/1000*$K2465*$L2465/12)*_xlfn.XLOOKUP($A2465,削除禁止_電灯料金!K:K,削除禁止_電灯料金!M:M,"-"),2)),"-")</f>
        <v>0</v>
      </c>
      <c r="AV2465" s="178">
        <f>IFERROR(IF(OR($G2465="公衆街路灯A",$G2465="定額電灯"),ROUND((((AR2465+AS2465)*AN2465))*12*_xlfn.XLOOKUP($A2465,削除禁止_電灯料金!K:K,削除禁止_電灯料金!N:N),0),ROUND((AT2465+AU2465)*AN2465*12*_xlfn.XLOOKUP($A2465,削除禁止_電灯料金!K:K,削除禁止_電灯料金!N:N),0)),0)</f>
        <v>0</v>
      </c>
      <c r="AW2465" s="145"/>
    </row>
    <row r="2466" spans="1:49" ht="30" customHeight="1" thickBot="1">
      <c r="A2466" s="1">
        <v>57</v>
      </c>
      <c r="B2466" s="319" t="s">
        <v>2181</v>
      </c>
      <c r="C2466" s="42"/>
      <c r="D2466" s="215"/>
      <c r="E2466" s="216" t="s">
        <v>219</v>
      </c>
      <c r="F2466" s="217" t="s">
        <v>219</v>
      </c>
      <c r="G2466" s="216"/>
      <c r="H2466" s="216"/>
      <c r="I2466" s="218"/>
      <c r="J2466" s="219"/>
      <c r="K2466" s="220"/>
      <c r="L2466" s="221"/>
      <c r="M2466" s="222" t="s">
        <v>82</v>
      </c>
      <c r="N2466" s="223">
        <v>0</v>
      </c>
      <c r="O2466" s="224">
        <v>0</v>
      </c>
      <c r="P2466" s="225">
        <v>0</v>
      </c>
      <c r="Q2466" s="225">
        <v>0</v>
      </c>
      <c r="R2466" s="225">
        <v>0</v>
      </c>
      <c r="S2466" s="226">
        <v>0</v>
      </c>
      <c r="T2466" s="226">
        <v>0</v>
      </c>
      <c r="U2466" s="226">
        <v>0</v>
      </c>
      <c r="V2466" s="227">
        <v>0</v>
      </c>
      <c r="W2466" s="228">
        <v>0</v>
      </c>
      <c r="X2466" s="229"/>
      <c r="Y2466" s="410">
        <v>0</v>
      </c>
      <c r="Z2466" s="230">
        <v>0</v>
      </c>
      <c r="AA2466" s="225">
        <v>0</v>
      </c>
      <c r="AB2466" s="231" t="s">
        <v>56</v>
      </c>
      <c r="AC2466" s="232" t="s">
        <v>56</v>
      </c>
      <c r="AD2466" s="411" t="s">
        <v>56</v>
      </c>
      <c r="AE2466" s="232" t="s">
        <v>56</v>
      </c>
      <c r="AF2466" s="411" t="s">
        <v>56</v>
      </c>
      <c r="AG2466" s="412">
        <v>0</v>
      </c>
      <c r="AH2466" s="413" t="s">
        <v>56</v>
      </c>
      <c r="AI2466" s="236"/>
      <c r="AJ2466" s="237"/>
      <c r="AK2466" s="238"/>
      <c r="AL2466" s="239"/>
      <c r="AM2466" s="240"/>
      <c r="AN2466" s="241"/>
      <c r="AO2466" s="242">
        <f t="shared" si="571"/>
        <v>0</v>
      </c>
      <c r="AP2466" s="243" t="s">
        <v>82</v>
      </c>
      <c r="AQ2466" s="414" t="str" cm="1">
        <f t="array" ref="AQ2466">_xlfn.IFS(OR($G2466="公衆街路灯A",$G2466="定額電灯"),$G2466&amp;AP2466,COUNTIF(G2466,"*従量電灯*"),G2466,1,"-")</f>
        <v>-</v>
      </c>
      <c r="AR2466" s="415" t="str" cm="1">
        <f t="array" ref="AR2466">_xlfn.IFS($AN2466=0,"-",OR($AH2466="対象外",$AH2466="-"),"-",OR($G2466="公衆街路灯A",$G2466="定額電灯"),_xlfn.XLOOKUP($AQ2466,削除禁止_電灯料金!$B:$B,削除禁止_電灯料金!$E:$E,0),1,"-")</f>
        <v>-</v>
      </c>
      <c r="AS2466" s="416" t="str" cm="1">
        <f t="array" ref="AS2466">_xlfn.IFS($AR2466="-","-",OR($G2466="公衆街路灯A",$G2466="定額電灯"),_xlfn.XLOOKUP(AQ2466,削除禁止_電灯料金!$B:$B,削除禁止_電灯料金!$D:$D,0),1,"-")</f>
        <v>-</v>
      </c>
      <c r="AT2466" s="415" t="str">
        <f>IFERROR(IF(OR($G2466="公衆街路灯A",$G2466="定額電灯"),"-",ROUND((_xlfn.XLOOKUP($AQ2466,削除禁止_電灯料金!$B:$B,削除禁止_電灯料金!$E:$E)*AM2466/1000*$K2466*$L2466/12),2)),"-")</f>
        <v>-</v>
      </c>
      <c r="AU2466" s="416">
        <f>IFERROR(IF(OR($G2466="公衆街路灯A",$G2466="定額電灯"),"-",ROUND((AM2466/1000*$K2466*$L2466/12)*_xlfn.XLOOKUP($A2466,削除禁止_電灯料金!K:K,削除禁止_電灯料金!M:M,"-"),2)),"-")</f>
        <v>0</v>
      </c>
      <c r="AV2466" s="417">
        <f>IFERROR(IF(OR($G2466="公衆街路灯A",$G2466="定額電灯"),ROUND((((AR2466+AS2466)*AN2466))*12*_xlfn.XLOOKUP($A2466,削除禁止_電灯料金!K:K,削除禁止_電灯料金!N:N),0),ROUND((AT2466+AU2466)*AN2466*12*_xlfn.XLOOKUP($A2466,削除禁止_電灯料金!K:K,削除禁止_電灯料金!N:N),0)),0)</f>
        <v>0</v>
      </c>
      <c r="AW2466" s="145"/>
    </row>
    <row r="2467" spans="1:49" ht="30" customHeight="1">
      <c r="A2467" s="1"/>
      <c r="B2467" s="41"/>
      <c r="C2467" s="248"/>
    </row>
    <row r="2468" spans="1:49" ht="30" customHeight="1">
      <c r="A2468" s="1">
        <v>58</v>
      </c>
      <c r="B2468" s="319" t="s">
        <v>2243</v>
      </c>
      <c r="C2468" s="42"/>
      <c r="D2468" s="4" t="s">
        <v>2244</v>
      </c>
      <c r="E2468" s="43"/>
      <c r="F2468" s="44"/>
      <c r="G2468" s="44"/>
      <c r="H2468" s="45"/>
      <c r="I2468" s="43"/>
      <c r="J2468" s="43"/>
      <c r="K2468" s="43"/>
      <c r="L2468" s="43"/>
      <c r="M2468" s="43"/>
      <c r="N2468" s="46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2"/>
      <c r="AE2468" s="42"/>
      <c r="AF2468" s="42"/>
      <c r="AG2468" s="42"/>
      <c r="AH2468" s="47"/>
      <c r="AI2468" s="48"/>
      <c r="AJ2468" s="48"/>
      <c r="AK2468" s="47"/>
      <c r="AL2468" s="49"/>
      <c r="AM2468" s="47"/>
      <c r="AN2468" s="47"/>
      <c r="AO2468" s="47"/>
      <c r="AP2468" s="47"/>
      <c r="AQ2468" s="49"/>
      <c r="AR2468" s="47"/>
      <c r="AS2468" s="47"/>
      <c r="AT2468" s="47"/>
      <c r="AU2468" s="47"/>
      <c r="AV2468" s="47"/>
      <c r="AW2468" s="47"/>
    </row>
    <row r="2469" spans="1:49" ht="30" customHeight="1">
      <c r="A2469" s="1">
        <v>58</v>
      </c>
      <c r="B2469" s="319" t="s">
        <v>2243</v>
      </c>
      <c r="C2469" s="42"/>
      <c r="D2469" s="43"/>
      <c r="E2469" s="43"/>
      <c r="F2469" s="44"/>
      <c r="G2469" s="44"/>
      <c r="H2469" s="45"/>
      <c r="I2469" s="43"/>
      <c r="J2469" s="43"/>
      <c r="K2469" s="43"/>
      <c r="L2469" s="43"/>
      <c r="M2469" s="43"/>
      <c r="N2469" s="46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2"/>
      <c r="AE2469" s="42"/>
      <c r="AF2469" s="42"/>
      <c r="AG2469" s="42"/>
      <c r="AH2469" s="47"/>
      <c r="AI2469" s="50"/>
      <c r="AJ2469" s="48"/>
      <c r="AK2469" s="47"/>
      <c r="AL2469" s="49"/>
      <c r="AM2469" s="47"/>
      <c r="AN2469" s="47"/>
      <c r="AO2469" s="51"/>
      <c r="AP2469" s="47"/>
      <c r="AQ2469" s="49"/>
      <c r="AR2469" s="51"/>
      <c r="AS2469" s="51"/>
      <c r="AT2469" s="51"/>
      <c r="AU2469" s="51"/>
      <c r="AV2469" s="47"/>
      <c r="AW2469" s="47"/>
    </row>
    <row r="2470" spans="1:49" ht="30" customHeight="1">
      <c r="A2470" s="1">
        <v>58</v>
      </c>
      <c r="B2470" s="319" t="s">
        <v>2243</v>
      </c>
      <c r="C2470" s="42"/>
      <c r="D2470" s="52" t="s">
        <v>47</v>
      </c>
      <c r="E2470" s="52"/>
      <c r="F2470" s="53">
        <v>10</v>
      </c>
      <c r="G2470" s="44"/>
      <c r="H2470" s="45"/>
      <c r="I2470" s="54"/>
      <c r="J2470" s="54"/>
      <c r="K2470" s="55"/>
      <c r="L2470" s="46"/>
      <c r="M2470" s="46"/>
      <c r="N2470" s="56"/>
      <c r="O2470" s="56"/>
      <c r="P2470" s="56"/>
      <c r="Q2470" s="56"/>
      <c r="R2470" s="56"/>
      <c r="S2470" s="56"/>
      <c r="T2470" s="56"/>
      <c r="U2470" s="56"/>
      <c r="V2470" s="56"/>
      <c r="W2470" s="56"/>
      <c r="X2470" s="56"/>
      <c r="Y2470" s="56"/>
      <c r="Z2470" s="56"/>
      <c r="AA2470" s="56"/>
      <c r="AB2470" s="56"/>
      <c r="AC2470" s="56"/>
      <c r="AD2470" s="56"/>
      <c r="AE2470" s="56"/>
      <c r="AF2470" s="56"/>
      <c r="AG2470" s="56"/>
      <c r="AH2470" s="47"/>
      <c r="AI2470" s="50"/>
      <c r="AJ2470" s="48"/>
      <c r="AK2470" s="47"/>
      <c r="AL2470" s="49"/>
      <c r="AM2470" s="47"/>
      <c r="AN2470" s="47"/>
      <c r="AO2470" s="47"/>
      <c r="AP2470" s="47"/>
      <c r="AQ2470" s="49"/>
      <c r="AR2470" s="47"/>
      <c r="AS2470" s="47"/>
      <c r="AT2470" s="47"/>
      <c r="AU2470" s="47"/>
      <c r="AV2470" s="47"/>
      <c r="AW2470" s="47"/>
    </row>
    <row r="2471" spans="1:49" ht="30" customHeight="1" thickBot="1">
      <c r="A2471" s="1">
        <v>58</v>
      </c>
      <c r="B2471" s="319" t="s">
        <v>2243</v>
      </c>
      <c r="C2471" s="42"/>
      <c r="D2471" s="57" t="s">
        <v>48</v>
      </c>
      <c r="E2471" s="57"/>
      <c r="F2471" s="58">
        <v>10</v>
      </c>
      <c r="G2471" s="44"/>
      <c r="H2471" s="45"/>
      <c r="I2471" s="54"/>
      <c r="J2471" s="54"/>
      <c r="K2471" s="55"/>
      <c r="L2471" s="46"/>
      <c r="M2471" s="46"/>
      <c r="N2471" s="56"/>
      <c r="O2471" s="56"/>
      <c r="P2471" s="56"/>
      <c r="Q2471" s="56"/>
      <c r="R2471" s="56"/>
      <c r="S2471" s="56"/>
      <c r="T2471" s="56"/>
      <c r="U2471" s="56"/>
      <c r="V2471" s="56"/>
      <c r="W2471" s="56"/>
      <c r="X2471" s="56"/>
      <c r="Y2471" s="56"/>
      <c r="Z2471" s="56"/>
      <c r="AA2471" s="56"/>
      <c r="AB2471" s="56"/>
      <c r="AC2471" s="56"/>
      <c r="AD2471" s="56"/>
      <c r="AE2471" s="56"/>
      <c r="AF2471" s="56"/>
      <c r="AG2471" s="56"/>
      <c r="AH2471" s="47"/>
      <c r="AI2471" s="50"/>
      <c r="AJ2471" s="48"/>
      <c r="AK2471" s="47"/>
      <c r="AL2471" s="49"/>
      <c r="AM2471" s="47"/>
      <c r="AN2471" s="47"/>
      <c r="AO2471" s="47"/>
      <c r="AP2471" s="47"/>
      <c r="AQ2471" s="49"/>
      <c r="AR2471" s="47"/>
      <c r="AS2471" s="47"/>
      <c r="AT2471" s="47"/>
      <c r="AU2471" s="47"/>
      <c r="AV2471" s="47"/>
      <c r="AW2471" s="47"/>
    </row>
    <row r="2472" spans="1:49" ht="30" customHeight="1" thickBot="1">
      <c r="A2472" s="1">
        <v>58</v>
      </c>
      <c r="B2472" s="319" t="s">
        <v>2243</v>
      </c>
      <c r="C2472" s="42"/>
      <c r="D2472" s="59" t="s">
        <v>49</v>
      </c>
      <c r="E2472" s="59"/>
      <c r="F2472" s="60">
        <v>30</v>
      </c>
      <c r="G2472" s="44"/>
      <c r="H2472" s="45"/>
      <c r="I2472" s="61"/>
      <c r="J2472" s="61"/>
      <c r="K2472" s="42"/>
      <c r="L2472" s="42"/>
      <c r="M2472" s="42"/>
      <c r="N2472" s="56"/>
      <c r="O2472" s="56"/>
      <c r="P2472" s="56"/>
      <c r="Q2472" s="56"/>
      <c r="R2472" s="56"/>
      <c r="S2472" s="56"/>
      <c r="T2472" s="56"/>
      <c r="U2472" s="56"/>
      <c r="V2472" s="56"/>
      <c r="W2472" s="56"/>
      <c r="X2472" s="56"/>
      <c r="Y2472" s="56"/>
      <c r="Z2472" s="56"/>
      <c r="AA2472" s="56"/>
      <c r="AB2472" s="56"/>
      <c r="AC2472" s="62"/>
      <c r="AD2472" s="62"/>
      <c r="AE2472" s="63"/>
      <c r="AF2472" s="42"/>
      <c r="AG2472" s="56"/>
      <c r="AH2472" s="47"/>
      <c r="AI2472" s="64" t="s">
        <v>50</v>
      </c>
      <c r="AJ2472" s="48"/>
      <c r="AK2472" s="47"/>
      <c r="AL2472" s="49"/>
      <c r="AM2472" s="47"/>
      <c r="AN2472" s="47"/>
      <c r="AO2472" s="47"/>
      <c r="AP2472" s="47"/>
      <c r="AQ2472" s="49"/>
      <c r="AR2472" s="47"/>
      <c r="AS2472" s="47"/>
      <c r="AT2472" s="47"/>
      <c r="AU2472" s="47"/>
      <c r="AV2472" s="47"/>
      <c r="AW2472" s="65"/>
    </row>
    <row r="2473" spans="1:49" ht="30" customHeight="1" thickBot="1">
      <c r="A2473" s="1">
        <v>58</v>
      </c>
      <c r="B2473" s="319" t="s">
        <v>2243</v>
      </c>
      <c r="C2473" s="42"/>
      <c r="D2473" s="66" t="s">
        <v>51</v>
      </c>
      <c r="E2473" s="66"/>
      <c r="F2473" s="67">
        <v>0.41499999999999998</v>
      </c>
      <c r="G2473" s="44"/>
      <c r="H2473" s="45"/>
      <c r="I2473" s="68"/>
      <c r="J2473" s="68"/>
      <c r="K2473" s="42"/>
      <c r="L2473" s="42"/>
      <c r="M2473" s="42"/>
      <c r="N2473" s="56"/>
      <c r="O2473" s="56"/>
      <c r="P2473" s="56"/>
      <c r="Q2473" s="56"/>
      <c r="R2473" s="56"/>
      <c r="S2473" s="56"/>
      <c r="T2473" s="56"/>
      <c r="U2473" s="56"/>
      <c r="V2473" s="56"/>
      <c r="W2473" s="56"/>
      <c r="X2473" s="56"/>
      <c r="Y2473" s="56"/>
      <c r="Z2473" s="56"/>
      <c r="AA2473" s="56"/>
      <c r="AB2473" s="56"/>
      <c r="AC2473" s="62" t="s">
        <v>52</v>
      </c>
      <c r="AD2473" s="69"/>
      <c r="AE2473" s="70" t="s">
        <v>53</v>
      </c>
      <c r="AF2473" s="69"/>
      <c r="AG2473" s="56"/>
      <c r="AH2473" s="47"/>
      <c r="AI2473" s="48"/>
      <c r="AJ2473" s="48"/>
      <c r="AK2473" s="47"/>
      <c r="AL2473" s="49"/>
      <c r="AM2473" s="47"/>
      <c r="AN2473" s="47"/>
      <c r="AO2473" s="47"/>
      <c r="AP2473" s="47"/>
      <c r="AQ2473" s="49"/>
      <c r="AR2473" s="47" t="s">
        <v>52</v>
      </c>
      <c r="AS2473" s="47"/>
      <c r="AT2473" s="47" t="s">
        <v>53</v>
      </c>
      <c r="AU2473" s="47"/>
      <c r="AV2473" s="47"/>
      <c r="AW2473" s="65"/>
    </row>
    <row r="2474" spans="1:49" ht="30" customHeight="1" thickBot="1">
      <c r="A2474" s="1">
        <v>58</v>
      </c>
      <c r="B2474" s="319" t="s">
        <v>2243</v>
      </c>
      <c r="C2474" s="42"/>
      <c r="D2474" s="71" t="s">
        <v>54</v>
      </c>
      <c r="E2474" s="45"/>
      <c r="F2474" s="45"/>
      <c r="G2474" s="45"/>
      <c r="H2474" s="45"/>
      <c r="I2474" s="45"/>
      <c r="J2474" s="45"/>
      <c r="K2474" s="72"/>
      <c r="L2474" s="72"/>
      <c r="M2474" s="73" t="s">
        <v>55</v>
      </c>
      <c r="N2474" s="74"/>
      <c r="O2474" s="74"/>
      <c r="P2474" s="74"/>
      <c r="Q2474" s="74"/>
      <c r="R2474" s="74"/>
      <c r="S2474" s="74"/>
      <c r="T2474" s="74"/>
      <c r="U2474" s="74"/>
      <c r="V2474" s="74"/>
      <c r="W2474" s="74"/>
      <c r="X2474" s="74"/>
      <c r="Y2474" s="74"/>
      <c r="Z2474" s="74"/>
      <c r="AA2474" s="74"/>
      <c r="AB2474" s="74"/>
      <c r="AC2474" s="75" t="s">
        <v>1</v>
      </c>
      <c r="AD2474" s="76"/>
      <c r="AE2474" s="76" t="s">
        <v>2</v>
      </c>
      <c r="AF2474" s="76"/>
      <c r="AG2474" s="77" t="s">
        <v>56</v>
      </c>
      <c r="AH2474" s="78" t="s">
        <v>57</v>
      </c>
      <c r="AI2474" s="79"/>
      <c r="AJ2474" s="79"/>
      <c r="AK2474" s="80"/>
      <c r="AL2474" s="15"/>
      <c r="AM2474" s="80"/>
      <c r="AN2474" s="80"/>
      <c r="AO2474" s="80"/>
      <c r="AP2474" s="80"/>
      <c r="AQ2474" s="15"/>
      <c r="AR2474" s="78" t="s">
        <v>1</v>
      </c>
      <c r="AS2474" s="81"/>
      <c r="AT2474" s="78" t="s">
        <v>2</v>
      </c>
      <c r="AU2474" s="81"/>
      <c r="AV2474" s="82" t="s">
        <v>56</v>
      </c>
      <c r="AW2474" s="83"/>
    </row>
    <row r="2475" spans="1:49" ht="42" customHeight="1">
      <c r="A2475" s="1">
        <v>58</v>
      </c>
      <c r="B2475" s="319" t="s">
        <v>2243</v>
      </c>
      <c r="C2475" s="42"/>
      <c r="D2475" s="474" t="s">
        <v>4</v>
      </c>
      <c r="E2475" s="476" t="s">
        <v>5</v>
      </c>
      <c r="F2475" s="476" t="s">
        <v>6</v>
      </c>
      <c r="G2475" s="476" t="s">
        <v>58</v>
      </c>
      <c r="H2475" s="476" t="s">
        <v>7</v>
      </c>
      <c r="I2475" s="20" t="s">
        <v>8</v>
      </c>
      <c r="J2475" s="20"/>
      <c r="K2475" s="84" t="s">
        <v>9</v>
      </c>
      <c r="L2475" s="85" t="s">
        <v>59</v>
      </c>
      <c r="M2475" s="478" t="s">
        <v>60</v>
      </c>
      <c r="N2475" s="480" t="s">
        <v>61</v>
      </c>
      <c r="O2475" s="482" t="s">
        <v>62</v>
      </c>
      <c r="P2475" s="482" t="s">
        <v>10</v>
      </c>
      <c r="Q2475" s="484" t="s">
        <v>63</v>
      </c>
      <c r="R2475" s="482" t="s">
        <v>64</v>
      </c>
      <c r="S2475" s="482" t="s">
        <v>65</v>
      </c>
      <c r="T2475" s="482" t="s">
        <v>66</v>
      </c>
      <c r="U2475" s="482" t="s">
        <v>67</v>
      </c>
      <c r="V2475" s="484" t="s">
        <v>11</v>
      </c>
      <c r="W2475" s="251" t="s">
        <v>12</v>
      </c>
      <c r="X2475" s="86" t="s">
        <v>13</v>
      </c>
      <c r="Y2475" s="86" t="s">
        <v>14</v>
      </c>
      <c r="Z2475" s="252" t="s">
        <v>15</v>
      </c>
      <c r="AA2475" s="484" t="s">
        <v>16</v>
      </c>
      <c r="AB2475" s="482" t="s">
        <v>17</v>
      </c>
      <c r="AC2475" s="87" t="s">
        <v>18</v>
      </c>
      <c r="AD2475" s="88" t="s">
        <v>19</v>
      </c>
      <c r="AE2475" s="87" t="s">
        <v>30</v>
      </c>
      <c r="AF2475" s="88" t="s">
        <v>21</v>
      </c>
      <c r="AG2475" s="89" t="s">
        <v>22</v>
      </c>
      <c r="AH2475" s="468" t="s">
        <v>23</v>
      </c>
      <c r="AI2475" s="470" t="s">
        <v>24</v>
      </c>
      <c r="AJ2475" s="470" t="s">
        <v>25</v>
      </c>
      <c r="AK2475" s="470" t="s">
        <v>26</v>
      </c>
      <c r="AL2475" s="91" t="s">
        <v>68</v>
      </c>
      <c r="AM2475" s="90" t="s">
        <v>27</v>
      </c>
      <c r="AN2475" s="92" t="s">
        <v>28</v>
      </c>
      <c r="AO2475" s="93" t="s">
        <v>29</v>
      </c>
      <c r="AP2475" s="28" t="s">
        <v>16</v>
      </c>
      <c r="AQ2475" s="472" t="s">
        <v>17</v>
      </c>
      <c r="AR2475" s="94" t="s">
        <v>18</v>
      </c>
      <c r="AS2475" s="95" t="s">
        <v>19</v>
      </c>
      <c r="AT2475" s="94" t="s">
        <v>30</v>
      </c>
      <c r="AU2475" s="95" t="s">
        <v>21</v>
      </c>
      <c r="AV2475" s="96" t="s">
        <v>31</v>
      </c>
      <c r="AW2475" s="83"/>
    </row>
    <row r="2476" spans="1:49" ht="30" customHeight="1" thickBot="1">
      <c r="A2476" s="1">
        <v>58</v>
      </c>
      <c r="B2476" s="319" t="s">
        <v>2243</v>
      </c>
      <c r="C2476" s="42"/>
      <c r="D2476" s="475"/>
      <c r="E2476" s="477"/>
      <c r="F2476" s="477"/>
      <c r="G2476" s="477"/>
      <c r="H2476" s="477"/>
      <c r="I2476" s="97" t="s">
        <v>69</v>
      </c>
      <c r="J2476" s="97" t="s">
        <v>70</v>
      </c>
      <c r="K2476" s="98" t="s">
        <v>34</v>
      </c>
      <c r="L2476" s="99" t="s">
        <v>35</v>
      </c>
      <c r="M2476" s="479"/>
      <c r="N2476" s="481"/>
      <c r="O2476" s="483"/>
      <c r="P2476" s="483"/>
      <c r="Q2476" s="485"/>
      <c r="R2476" s="483"/>
      <c r="S2476" s="483"/>
      <c r="T2476" s="483"/>
      <c r="U2476" s="483"/>
      <c r="V2476" s="485"/>
      <c r="W2476" s="100" t="s">
        <v>36</v>
      </c>
      <c r="X2476" s="100" t="s">
        <v>37</v>
      </c>
      <c r="Y2476" s="100" t="s">
        <v>38</v>
      </c>
      <c r="Z2476" s="101" t="s">
        <v>39</v>
      </c>
      <c r="AA2476" s="485"/>
      <c r="AB2476" s="483"/>
      <c r="AC2476" s="102" t="s">
        <v>40</v>
      </c>
      <c r="AD2476" s="103" t="s">
        <v>40</v>
      </c>
      <c r="AE2476" s="102" t="s">
        <v>40</v>
      </c>
      <c r="AF2476" s="103" t="s">
        <v>40</v>
      </c>
      <c r="AG2476" s="104">
        <v>10</v>
      </c>
      <c r="AH2476" s="469"/>
      <c r="AI2476" s="471"/>
      <c r="AJ2476" s="471"/>
      <c r="AK2476" s="471"/>
      <c r="AL2476" s="36" t="s">
        <v>41</v>
      </c>
      <c r="AM2476" s="105" t="s">
        <v>42</v>
      </c>
      <c r="AN2476" s="106" t="s">
        <v>43</v>
      </c>
      <c r="AO2476" s="107" t="s">
        <v>39</v>
      </c>
      <c r="AP2476" s="37" t="s">
        <v>44</v>
      </c>
      <c r="AQ2476" s="473"/>
      <c r="AR2476" s="108" t="s">
        <v>40</v>
      </c>
      <c r="AS2476" s="109" t="s">
        <v>40</v>
      </c>
      <c r="AT2476" s="108" t="s">
        <v>40</v>
      </c>
      <c r="AU2476" s="109" t="s">
        <v>40</v>
      </c>
      <c r="AV2476" s="40">
        <v>10</v>
      </c>
      <c r="AW2476" s="83"/>
    </row>
    <row r="2477" spans="1:49" ht="30" customHeight="1">
      <c r="A2477" s="1">
        <v>58</v>
      </c>
      <c r="B2477" s="319" t="s">
        <v>2243</v>
      </c>
      <c r="C2477" s="332"/>
      <c r="D2477" s="253" t="s">
        <v>2245</v>
      </c>
      <c r="E2477" s="254" t="s">
        <v>224</v>
      </c>
      <c r="F2477" s="255" t="s">
        <v>345</v>
      </c>
      <c r="G2477" s="112" t="s">
        <v>73</v>
      </c>
      <c r="H2477" s="276"/>
      <c r="I2477" s="277"/>
      <c r="J2477" s="265"/>
      <c r="K2477" s="116">
        <v>13</v>
      </c>
      <c r="L2477" s="117">
        <v>365</v>
      </c>
      <c r="M2477" s="278" t="s">
        <v>2246</v>
      </c>
      <c r="N2477" s="119" t="s">
        <v>75</v>
      </c>
      <c r="O2477" s="120">
        <v>1</v>
      </c>
      <c r="P2477" s="121" t="s">
        <v>759</v>
      </c>
      <c r="Q2477" s="121">
        <v>0</v>
      </c>
      <c r="R2477" s="121" t="s">
        <v>77</v>
      </c>
      <c r="S2477" s="122" t="s">
        <v>2247</v>
      </c>
      <c r="T2477" s="122">
        <v>0</v>
      </c>
      <c r="U2477" s="122" t="s">
        <v>2248</v>
      </c>
      <c r="V2477" s="123">
        <v>0</v>
      </c>
      <c r="W2477" s="124">
        <v>26</v>
      </c>
      <c r="X2477" s="125">
        <v>6</v>
      </c>
      <c r="Y2477" s="126">
        <v>6</v>
      </c>
      <c r="Z2477" s="127">
        <f t="shared" ref="Z2477:Z2484" si="584">K2477*L2477*W2477*Y2477/12/1000</f>
        <v>61.685000000000002</v>
      </c>
      <c r="AA2477" s="121">
        <v>0</v>
      </c>
      <c r="AB2477" s="128" t="s">
        <v>80</v>
      </c>
      <c r="AC2477" s="129" t="s">
        <v>56</v>
      </c>
      <c r="AD2477" s="130" t="s">
        <v>56</v>
      </c>
      <c r="AE2477" s="129" t="s">
        <v>56</v>
      </c>
      <c r="AF2477" s="130">
        <f t="shared" ref="AF2477:AF2484" si="585">$B$2*Z2477/Y2477</f>
        <v>308.42500000000001</v>
      </c>
      <c r="AG2477" s="131">
        <f t="shared" ref="AG2477:AG2484" si="586">Y2477*AF2477*120</f>
        <v>222066.00000000003</v>
      </c>
      <c r="AH2477" s="132" t="s">
        <v>81</v>
      </c>
      <c r="AI2477" s="133"/>
      <c r="AJ2477" s="134"/>
      <c r="AK2477" s="135"/>
      <c r="AL2477" s="136"/>
      <c r="AM2477" s="137"/>
      <c r="AN2477" s="138"/>
      <c r="AO2477" s="139">
        <f t="shared" ref="AO2477:AO2540" si="587">IFERROR((AM2477/1000)*K2477*L2477*AN2477/12,0)</f>
        <v>0</v>
      </c>
      <c r="AP2477" s="140" t="s">
        <v>82</v>
      </c>
      <c r="AQ2477" s="141" t="str" cm="1">
        <f t="array" ref="AQ2477">_xlfn.IFS(OR($G2477="公衆街路灯A",$G2477="定額電灯"),$G2477&amp;AP2477,COUNTIF(G2477,"*従量電灯*"),G2477,1,"-")</f>
        <v>従量電灯</v>
      </c>
      <c r="AR2477" s="142" t="str" cm="1">
        <f t="array" ref="AR2477">_xlfn.IFS($AN2477=0,"-",OR($AH2477="対象外",$AH2477="-"),"-",OR($G2477="公衆街路灯A",$G2477="定額電灯"),_xlfn.XLOOKUP($AQ2477,削除禁止_電灯料金!$B:$B,削除禁止_電灯料金!$E:$E,0),1,"-")</f>
        <v>-</v>
      </c>
      <c r="AS2477" s="143" t="str" cm="1">
        <f t="array" ref="AS2477">_xlfn.IFS($AR2477="-","-",OR($G2477="公衆街路灯A",$G2477="定額電灯"),_xlfn.XLOOKUP(AQ2477,削除禁止_電灯料金!$B:$B,削除禁止_電灯料金!$D:$D,0),1,"-")</f>
        <v>-</v>
      </c>
      <c r="AT2477" s="142">
        <f>IFERROR(IF(OR($G2477="公衆街路灯A",$G2477="定額電灯"),"-",ROUND((_xlfn.XLOOKUP($AQ2477,削除禁止_電灯料金!$B:$B,削除禁止_電灯料金!$E:$E)*AM2477/1000*$K2477*$L2477/12),2)),"-")</f>
        <v>0</v>
      </c>
      <c r="AU2477" s="143">
        <f>IFERROR(IF(OR($G2477="公衆街路灯A",$G2477="定額電灯"),"-",ROUND((AM2477/1000*$K2477*$L2477/12)*_xlfn.XLOOKUP($A2477,削除禁止_電灯料金!K:K,削除禁止_電灯料金!M:M,"-"),2)),"-")</f>
        <v>0</v>
      </c>
      <c r="AV2477" s="144">
        <f>IFERROR(IF(OR($G2477="公衆街路灯A",$G2477="定額電灯"),ROUND((((AR2477+AS2477)*AN2477))*12*_xlfn.XLOOKUP($A2477,削除禁止_電灯料金!K:K,削除禁止_電灯料金!N:N),0),ROUND((AT2477+AU2477)*AN2477*12*_xlfn.XLOOKUP($A2477,削除禁止_電灯料金!K:K,削除禁止_電灯料金!N:N),0)),0)</f>
        <v>0</v>
      </c>
      <c r="AW2477" s="145"/>
    </row>
    <row r="2478" spans="1:49" ht="30" customHeight="1">
      <c r="A2478" s="1">
        <v>58</v>
      </c>
      <c r="B2478" s="319" t="s">
        <v>2243</v>
      </c>
      <c r="C2478" s="332"/>
      <c r="D2478" s="256" t="s">
        <v>2249</v>
      </c>
      <c r="E2478" s="257" t="s">
        <v>224</v>
      </c>
      <c r="F2478" s="258" t="s">
        <v>349</v>
      </c>
      <c r="G2478" s="148" t="s">
        <v>73</v>
      </c>
      <c r="H2478" s="279"/>
      <c r="I2478" s="280"/>
      <c r="J2478" s="267"/>
      <c r="K2478" s="152">
        <v>1</v>
      </c>
      <c r="L2478" s="153">
        <v>365</v>
      </c>
      <c r="M2478" s="281" t="s">
        <v>2250</v>
      </c>
      <c r="N2478" s="119" t="s">
        <v>75</v>
      </c>
      <c r="O2478" s="120">
        <v>1</v>
      </c>
      <c r="P2478" s="155" t="s">
        <v>351</v>
      </c>
      <c r="Q2478" s="155">
        <v>0</v>
      </c>
      <c r="R2478" s="155" t="s">
        <v>77</v>
      </c>
      <c r="S2478" s="156">
        <v>0</v>
      </c>
      <c r="T2478" s="156">
        <v>0</v>
      </c>
      <c r="U2478" s="156" t="s">
        <v>853</v>
      </c>
      <c r="V2478" s="157">
        <v>0</v>
      </c>
      <c r="W2478" s="158">
        <v>34</v>
      </c>
      <c r="X2478" s="159">
        <v>4</v>
      </c>
      <c r="Y2478" s="160">
        <v>4</v>
      </c>
      <c r="Z2478" s="161">
        <f t="shared" si="584"/>
        <v>4.1366666666666667</v>
      </c>
      <c r="AA2478" s="155">
        <v>0</v>
      </c>
      <c r="AB2478" s="162" t="s">
        <v>80</v>
      </c>
      <c r="AC2478" s="163" t="s">
        <v>56</v>
      </c>
      <c r="AD2478" s="164" t="s">
        <v>56</v>
      </c>
      <c r="AE2478" s="163" t="s">
        <v>56</v>
      </c>
      <c r="AF2478" s="164">
        <f t="shared" si="585"/>
        <v>31.024999999999999</v>
      </c>
      <c r="AG2478" s="165">
        <f t="shared" si="586"/>
        <v>14892</v>
      </c>
      <c r="AH2478" s="166" t="s">
        <v>81</v>
      </c>
      <c r="AI2478" s="167"/>
      <c r="AJ2478" s="168"/>
      <c r="AK2478" s="169"/>
      <c r="AL2478" s="170"/>
      <c r="AM2478" s="171"/>
      <c r="AN2478" s="172"/>
      <c r="AO2478" s="173">
        <f t="shared" si="587"/>
        <v>0</v>
      </c>
      <c r="AP2478" s="174" t="s">
        <v>82</v>
      </c>
      <c r="AQ2478" s="175" t="str" cm="1">
        <f t="array" ref="AQ2478">_xlfn.IFS(OR($G2478="公衆街路灯A",$G2478="定額電灯"),$G2478&amp;AP2478,COUNTIF(G2478,"*従量電灯*"),G2478,1,"-")</f>
        <v>従量電灯</v>
      </c>
      <c r="AR2478" s="176" t="str" cm="1">
        <f t="array" ref="AR2478">_xlfn.IFS($AN2478=0,"-",OR($AH2478="対象外",$AH2478="-"),"-",OR($G2478="公衆街路灯A",$G2478="定額電灯"),_xlfn.XLOOKUP($AQ2478,削除禁止_電灯料金!$B:$B,削除禁止_電灯料金!$E:$E,0),1,"-")</f>
        <v>-</v>
      </c>
      <c r="AS2478" s="177" t="str" cm="1">
        <f t="array" ref="AS2478">_xlfn.IFS($AR2478="-","-",OR($G2478="公衆街路灯A",$G2478="定額電灯"),_xlfn.XLOOKUP(AQ2478,削除禁止_電灯料金!$B:$B,削除禁止_電灯料金!$D:$D,0),1,"-")</f>
        <v>-</v>
      </c>
      <c r="AT2478" s="176">
        <f>IFERROR(IF(OR($G2478="公衆街路灯A",$G2478="定額電灯"),"-",ROUND((_xlfn.XLOOKUP($AQ2478,削除禁止_電灯料金!$B:$B,削除禁止_電灯料金!$E:$E)*AM2478/1000*$K2478*$L2478/12),2)),"-")</f>
        <v>0</v>
      </c>
      <c r="AU2478" s="177">
        <f>IFERROR(IF(OR($G2478="公衆街路灯A",$G2478="定額電灯"),"-",ROUND((AM2478/1000*$K2478*$L2478/12)*_xlfn.XLOOKUP($A2478,削除禁止_電灯料金!K:K,削除禁止_電灯料金!M:M,"-"),2)),"-")</f>
        <v>0</v>
      </c>
      <c r="AV2478" s="178">
        <f>IFERROR(IF(OR($G2478="公衆街路灯A",$G2478="定額電灯"),ROUND((((AR2478+AS2478)*AN2478))*12*_xlfn.XLOOKUP($A2478,削除禁止_電灯料金!K:K,削除禁止_電灯料金!N:N),0),ROUND((AT2478+AU2478)*AN2478*12*_xlfn.XLOOKUP($A2478,削除禁止_電灯料金!K:K,削除禁止_電灯料金!N:N),0)),0)</f>
        <v>0</v>
      </c>
      <c r="AW2478" s="145"/>
    </row>
    <row r="2479" spans="1:49" ht="30" customHeight="1">
      <c r="A2479" s="1">
        <v>58</v>
      </c>
      <c r="B2479" s="319" t="s">
        <v>2243</v>
      </c>
      <c r="C2479" s="332"/>
      <c r="D2479" s="256" t="s">
        <v>2249</v>
      </c>
      <c r="E2479" s="257" t="s">
        <v>224</v>
      </c>
      <c r="F2479" s="258" t="s">
        <v>349</v>
      </c>
      <c r="G2479" s="148" t="s">
        <v>73</v>
      </c>
      <c r="H2479" s="279"/>
      <c r="I2479" s="280"/>
      <c r="J2479" s="267"/>
      <c r="K2479" s="152">
        <v>24</v>
      </c>
      <c r="L2479" s="153">
        <v>365</v>
      </c>
      <c r="M2479" s="281" t="s">
        <v>2251</v>
      </c>
      <c r="N2479" s="119" t="s">
        <v>86</v>
      </c>
      <c r="O2479" s="120">
        <v>1</v>
      </c>
      <c r="P2479" s="155" t="s">
        <v>189</v>
      </c>
      <c r="Q2479" s="155">
        <v>0</v>
      </c>
      <c r="R2479" s="155" t="s">
        <v>1223</v>
      </c>
      <c r="S2479" s="156">
        <v>0</v>
      </c>
      <c r="T2479" s="156">
        <v>0</v>
      </c>
      <c r="U2479" s="156">
        <v>0</v>
      </c>
      <c r="V2479" s="157" t="s">
        <v>90</v>
      </c>
      <c r="W2479" s="158">
        <v>3.8</v>
      </c>
      <c r="X2479" s="159">
        <v>1</v>
      </c>
      <c r="Y2479" s="160">
        <v>1</v>
      </c>
      <c r="Z2479" s="161">
        <f t="shared" si="584"/>
        <v>2.774</v>
      </c>
      <c r="AA2479" s="155">
        <v>0</v>
      </c>
      <c r="AB2479" s="162" t="s">
        <v>80</v>
      </c>
      <c r="AC2479" s="163" t="s">
        <v>56</v>
      </c>
      <c r="AD2479" s="164" t="s">
        <v>56</v>
      </c>
      <c r="AE2479" s="163" t="s">
        <v>56</v>
      </c>
      <c r="AF2479" s="164">
        <f t="shared" si="585"/>
        <v>83.22</v>
      </c>
      <c r="AG2479" s="165">
        <f t="shared" si="586"/>
        <v>9986.4</v>
      </c>
      <c r="AH2479" s="166" t="s">
        <v>81</v>
      </c>
      <c r="AI2479" s="167"/>
      <c r="AJ2479" s="168"/>
      <c r="AK2479" s="169"/>
      <c r="AL2479" s="170"/>
      <c r="AM2479" s="171"/>
      <c r="AN2479" s="172"/>
      <c r="AO2479" s="173">
        <f t="shared" si="587"/>
        <v>0</v>
      </c>
      <c r="AP2479" s="174" t="s">
        <v>82</v>
      </c>
      <c r="AQ2479" s="175" t="str" cm="1">
        <f t="array" ref="AQ2479">_xlfn.IFS(OR($G2479="公衆街路灯A",$G2479="定額電灯"),$G2479&amp;AP2479,COUNTIF(G2479,"*従量電灯*"),G2479,1,"-")</f>
        <v>従量電灯</v>
      </c>
      <c r="AR2479" s="176" t="str" cm="1">
        <f t="array" ref="AR2479">_xlfn.IFS($AN2479=0,"-",OR($AH2479="対象外",$AH2479="-"),"-",OR($G2479="公衆街路灯A",$G2479="定額電灯"),_xlfn.XLOOKUP($AQ2479,削除禁止_電灯料金!$B:$B,削除禁止_電灯料金!$E:$E,0),1,"-")</f>
        <v>-</v>
      </c>
      <c r="AS2479" s="177" t="str" cm="1">
        <f t="array" ref="AS2479">_xlfn.IFS($AR2479="-","-",OR($G2479="公衆街路灯A",$G2479="定額電灯"),_xlfn.XLOOKUP(AQ2479,削除禁止_電灯料金!$B:$B,削除禁止_電灯料金!$D:$D,0),1,"-")</f>
        <v>-</v>
      </c>
      <c r="AT2479" s="176">
        <f>IFERROR(IF(OR($G2479="公衆街路灯A",$G2479="定額電灯"),"-",ROUND((_xlfn.XLOOKUP($AQ2479,削除禁止_電灯料金!$B:$B,削除禁止_電灯料金!$E:$E)*AM2479/1000*$K2479*$L2479/12),2)),"-")</f>
        <v>0</v>
      </c>
      <c r="AU2479" s="177">
        <f>IFERROR(IF(OR($G2479="公衆街路灯A",$G2479="定額電灯"),"-",ROUND((AM2479/1000*$K2479*$L2479/12)*_xlfn.XLOOKUP($A2479,削除禁止_電灯料金!K:K,削除禁止_電灯料金!M:M,"-"),2)),"-")</f>
        <v>0</v>
      </c>
      <c r="AV2479" s="178">
        <f>IFERROR(IF(OR($G2479="公衆街路灯A",$G2479="定額電灯"),ROUND((((AR2479+AS2479)*AN2479))*12*_xlfn.XLOOKUP($A2479,削除禁止_電灯料金!K:K,削除禁止_電灯料金!N:N),0),ROUND((AT2479+AU2479)*AN2479*12*_xlfn.XLOOKUP($A2479,削除禁止_電灯料金!K:K,削除禁止_電灯料金!N:N),0)),0)</f>
        <v>0</v>
      </c>
      <c r="AW2479" s="145"/>
    </row>
    <row r="2480" spans="1:49" ht="30" customHeight="1">
      <c r="A2480" s="1">
        <v>58</v>
      </c>
      <c r="B2480" s="319" t="s">
        <v>2243</v>
      </c>
      <c r="C2480" s="332"/>
      <c r="D2480" s="256" t="s">
        <v>2249</v>
      </c>
      <c r="E2480" s="257" t="s">
        <v>224</v>
      </c>
      <c r="F2480" s="258" t="s">
        <v>1045</v>
      </c>
      <c r="G2480" s="148" t="s">
        <v>73</v>
      </c>
      <c r="H2480" s="279"/>
      <c r="I2480" s="280"/>
      <c r="J2480" s="267"/>
      <c r="K2480" s="152">
        <v>13</v>
      </c>
      <c r="L2480" s="153">
        <v>365</v>
      </c>
      <c r="M2480" s="281" t="s">
        <v>2252</v>
      </c>
      <c r="N2480" s="119" t="s">
        <v>93</v>
      </c>
      <c r="O2480" s="120">
        <v>3</v>
      </c>
      <c r="P2480" s="155" t="s">
        <v>205</v>
      </c>
      <c r="Q2480" s="155">
        <v>0</v>
      </c>
      <c r="R2480" s="155" t="s">
        <v>95</v>
      </c>
      <c r="S2480" s="156">
        <v>0</v>
      </c>
      <c r="T2480" s="156">
        <v>0</v>
      </c>
      <c r="U2480" s="156" t="s">
        <v>376</v>
      </c>
      <c r="V2480" s="157">
        <v>0</v>
      </c>
      <c r="W2480" s="158">
        <v>44</v>
      </c>
      <c r="X2480" s="159">
        <v>4</v>
      </c>
      <c r="Y2480" s="160">
        <v>12</v>
      </c>
      <c r="Z2480" s="161">
        <f t="shared" si="584"/>
        <v>208.78</v>
      </c>
      <c r="AA2480" s="155">
        <v>0</v>
      </c>
      <c r="AB2480" s="162" t="s">
        <v>80</v>
      </c>
      <c r="AC2480" s="163" t="s">
        <v>56</v>
      </c>
      <c r="AD2480" s="164" t="s">
        <v>56</v>
      </c>
      <c r="AE2480" s="163" t="s">
        <v>56</v>
      </c>
      <c r="AF2480" s="164">
        <f t="shared" si="585"/>
        <v>521.94999999999993</v>
      </c>
      <c r="AG2480" s="165">
        <f t="shared" si="586"/>
        <v>751608</v>
      </c>
      <c r="AH2480" s="166" t="s">
        <v>81</v>
      </c>
      <c r="AI2480" s="167"/>
      <c r="AJ2480" s="168"/>
      <c r="AK2480" s="169"/>
      <c r="AL2480" s="170"/>
      <c r="AM2480" s="171"/>
      <c r="AN2480" s="172"/>
      <c r="AO2480" s="173">
        <f t="shared" si="587"/>
        <v>0</v>
      </c>
      <c r="AP2480" s="174" t="s">
        <v>82</v>
      </c>
      <c r="AQ2480" s="175" t="str" cm="1">
        <f t="array" ref="AQ2480">_xlfn.IFS(OR($G2480="公衆街路灯A",$G2480="定額電灯"),$G2480&amp;AP2480,COUNTIF(G2480,"*従量電灯*"),G2480,1,"-")</f>
        <v>従量電灯</v>
      </c>
      <c r="AR2480" s="176" t="str" cm="1">
        <f t="array" ref="AR2480">_xlfn.IFS($AN2480=0,"-",OR($AH2480="対象外",$AH2480="-"),"-",OR($G2480="公衆街路灯A",$G2480="定額電灯"),_xlfn.XLOOKUP($AQ2480,削除禁止_電灯料金!$B:$B,削除禁止_電灯料金!$E:$E,0),1,"-")</f>
        <v>-</v>
      </c>
      <c r="AS2480" s="177" t="str" cm="1">
        <f t="array" ref="AS2480">_xlfn.IFS($AR2480="-","-",OR($G2480="公衆街路灯A",$G2480="定額電灯"),_xlfn.XLOOKUP(AQ2480,削除禁止_電灯料金!$B:$B,削除禁止_電灯料金!$D:$D,0),1,"-")</f>
        <v>-</v>
      </c>
      <c r="AT2480" s="176">
        <f>IFERROR(IF(OR($G2480="公衆街路灯A",$G2480="定額電灯"),"-",ROUND((_xlfn.XLOOKUP($AQ2480,削除禁止_電灯料金!$B:$B,削除禁止_電灯料金!$E:$E)*AM2480/1000*$K2480*$L2480/12),2)),"-")</f>
        <v>0</v>
      </c>
      <c r="AU2480" s="177">
        <f>IFERROR(IF(OR($G2480="公衆街路灯A",$G2480="定額電灯"),"-",ROUND((AM2480/1000*$K2480*$L2480/12)*_xlfn.XLOOKUP($A2480,削除禁止_電灯料金!K:K,削除禁止_電灯料金!M:M,"-"),2)),"-")</f>
        <v>0</v>
      </c>
      <c r="AV2480" s="178">
        <f>IFERROR(IF(OR($G2480="公衆街路灯A",$G2480="定額電灯"),ROUND((((AR2480+AS2480)*AN2480))*12*_xlfn.XLOOKUP($A2480,削除禁止_電灯料金!K:K,削除禁止_電灯料金!N:N),0),ROUND((AT2480+AU2480)*AN2480*12*_xlfn.XLOOKUP($A2480,削除禁止_電灯料金!K:K,削除禁止_電灯料金!N:N),0)),0)</f>
        <v>0</v>
      </c>
      <c r="AW2480" s="145"/>
    </row>
    <row r="2481" spans="1:49" ht="30" customHeight="1">
      <c r="A2481" s="1">
        <v>58</v>
      </c>
      <c r="B2481" s="319" t="s">
        <v>2243</v>
      </c>
      <c r="C2481" s="332"/>
      <c r="D2481" s="256" t="s">
        <v>2249</v>
      </c>
      <c r="E2481" s="257" t="s">
        <v>224</v>
      </c>
      <c r="F2481" s="258" t="s">
        <v>1045</v>
      </c>
      <c r="G2481" s="148" t="s">
        <v>73</v>
      </c>
      <c r="H2481" s="279"/>
      <c r="I2481" s="280"/>
      <c r="J2481" s="267"/>
      <c r="K2481" s="152">
        <v>24</v>
      </c>
      <c r="L2481" s="153">
        <v>365</v>
      </c>
      <c r="M2481" s="281" t="s">
        <v>2251</v>
      </c>
      <c r="N2481" s="119" t="s">
        <v>86</v>
      </c>
      <c r="O2481" s="120">
        <v>1</v>
      </c>
      <c r="P2481" s="155" t="s">
        <v>189</v>
      </c>
      <c r="Q2481" s="155">
        <v>0</v>
      </c>
      <c r="R2481" s="155" t="s">
        <v>1223</v>
      </c>
      <c r="S2481" s="156">
        <v>0</v>
      </c>
      <c r="T2481" s="156">
        <v>0</v>
      </c>
      <c r="U2481" s="156">
        <v>0</v>
      </c>
      <c r="V2481" s="157" t="s">
        <v>90</v>
      </c>
      <c r="W2481" s="158">
        <v>3.8</v>
      </c>
      <c r="X2481" s="159">
        <v>1</v>
      </c>
      <c r="Y2481" s="160">
        <v>1</v>
      </c>
      <c r="Z2481" s="161">
        <f t="shared" si="584"/>
        <v>2.774</v>
      </c>
      <c r="AA2481" s="155">
        <v>0</v>
      </c>
      <c r="AB2481" s="162" t="s">
        <v>80</v>
      </c>
      <c r="AC2481" s="163" t="s">
        <v>56</v>
      </c>
      <c r="AD2481" s="164" t="s">
        <v>56</v>
      </c>
      <c r="AE2481" s="163" t="s">
        <v>56</v>
      </c>
      <c r="AF2481" s="164">
        <f t="shared" si="585"/>
        <v>83.22</v>
      </c>
      <c r="AG2481" s="165">
        <f t="shared" si="586"/>
        <v>9986.4</v>
      </c>
      <c r="AH2481" s="166" t="s">
        <v>81</v>
      </c>
      <c r="AI2481" s="167"/>
      <c r="AJ2481" s="168"/>
      <c r="AK2481" s="169"/>
      <c r="AL2481" s="170"/>
      <c r="AM2481" s="171"/>
      <c r="AN2481" s="172"/>
      <c r="AO2481" s="173">
        <f t="shared" si="587"/>
        <v>0</v>
      </c>
      <c r="AP2481" s="174" t="s">
        <v>82</v>
      </c>
      <c r="AQ2481" s="175" t="str" cm="1">
        <f t="array" ref="AQ2481">_xlfn.IFS(OR($G2481="公衆街路灯A",$G2481="定額電灯"),$G2481&amp;AP2481,COUNTIF(G2481,"*従量電灯*"),G2481,1,"-")</f>
        <v>従量電灯</v>
      </c>
      <c r="AR2481" s="176" t="str" cm="1">
        <f t="array" ref="AR2481">_xlfn.IFS($AN2481=0,"-",OR($AH2481="対象外",$AH2481="-"),"-",OR($G2481="公衆街路灯A",$G2481="定額電灯"),_xlfn.XLOOKUP($AQ2481,削除禁止_電灯料金!$B:$B,削除禁止_電灯料金!$E:$E,0),1,"-")</f>
        <v>-</v>
      </c>
      <c r="AS2481" s="177" t="str" cm="1">
        <f t="array" ref="AS2481">_xlfn.IFS($AR2481="-","-",OR($G2481="公衆街路灯A",$G2481="定額電灯"),_xlfn.XLOOKUP(AQ2481,削除禁止_電灯料金!$B:$B,削除禁止_電灯料金!$D:$D,0),1,"-")</f>
        <v>-</v>
      </c>
      <c r="AT2481" s="176">
        <f>IFERROR(IF(OR($G2481="公衆街路灯A",$G2481="定額電灯"),"-",ROUND((_xlfn.XLOOKUP($AQ2481,削除禁止_電灯料金!$B:$B,削除禁止_電灯料金!$E:$E)*AM2481/1000*$K2481*$L2481/12),2)),"-")</f>
        <v>0</v>
      </c>
      <c r="AU2481" s="177">
        <f>IFERROR(IF(OR($G2481="公衆街路灯A",$G2481="定額電灯"),"-",ROUND((AM2481/1000*$K2481*$L2481/12)*_xlfn.XLOOKUP($A2481,削除禁止_電灯料金!K:K,削除禁止_電灯料金!M:M,"-"),2)),"-")</f>
        <v>0</v>
      </c>
      <c r="AV2481" s="178">
        <f>IFERROR(IF(OR($G2481="公衆街路灯A",$G2481="定額電灯"),ROUND((((AR2481+AS2481)*AN2481))*12*_xlfn.XLOOKUP($A2481,削除禁止_電灯料金!K:K,削除禁止_電灯料金!N:N),0),ROUND((AT2481+AU2481)*AN2481*12*_xlfn.XLOOKUP($A2481,削除禁止_電灯料金!K:K,削除禁止_電灯料金!N:N),0)),0)</f>
        <v>0</v>
      </c>
      <c r="AW2481" s="145"/>
    </row>
    <row r="2482" spans="1:49" ht="30" customHeight="1">
      <c r="A2482" s="1">
        <v>58</v>
      </c>
      <c r="B2482" s="319" t="s">
        <v>2243</v>
      </c>
      <c r="C2482" s="332"/>
      <c r="D2482" s="256" t="s">
        <v>2249</v>
      </c>
      <c r="E2482" s="257" t="s">
        <v>224</v>
      </c>
      <c r="F2482" s="258" t="s">
        <v>1045</v>
      </c>
      <c r="G2482" s="148" t="s">
        <v>73</v>
      </c>
      <c r="H2482" s="279"/>
      <c r="I2482" s="280"/>
      <c r="J2482" s="267"/>
      <c r="K2482" s="152">
        <v>24</v>
      </c>
      <c r="L2482" s="153">
        <v>365</v>
      </c>
      <c r="M2482" s="281" t="s">
        <v>2253</v>
      </c>
      <c r="N2482" s="119" t="s">
        <v>164</v>
      </c>
      <c r="O2482" s="120">
        <v>1</v>
      </c>
      <c r="P2482" s="155" t="s">
        <v>165</v>
      </c>
      <c r="Q2482" s="155">
        <v>0</v>
      </c>
      <c r="R2482" s="155">
        <v>0</v>
      </c>
      <c r="S2482" s="156" t="s">
        <v>2254</v>
      </c>
      <c r="T2482" s="156" t="s">
        <v>2255</v>
      </c>
      <c r="U2482" s="156" t="s">
        <v>102</v>
      </c>
      <c r="V2482" s="157">
        <v>0</v>
      </c>
      <c r="W2482" s="158">
        <v>5</v>
      </c>
      <c r="X2482" s="159">
        <v>1</v>
      </c>
      <c r="Y2482" s="160">
        <v>1</v>
      </c>
      <c r="Z2482" s="161">
        <f t="shared" si="584"/>
        <v>3.65</v>
      </c>
      <c r="AA2482" s="155">
        <v>0</v>
      </c>
      <c r="AB2482" s="162" t="s">
        <v>80</v>
      </c>
      <c r="AC2482" s="163" t="s">
        <v>56</v>
      </c>
      <c r="AD2482" s="164" t="s">
        <v>56</v>
      </c>
      <c r="AE2482" s="163" t="s">
        <v>56</v>
      </c>
      <c r="AF2482" s="164">
        <f t="shared" si="585"/>
        <v>109.5</v>
      </c>
      <c r="AG2482" s="165">
        <f t="shared" si="586"/>
        <v>13140</v>
      </c>
      <c r="AH2482" s="166" t="s">
        <v>81</v>
      </c>
      <c r="AI2482" s="167"/>
      <c r="AJ2482" s="168"/>
      <c r="AK2482" s="169"/>
      <c r="AL2482" s="170"/>
      <c r="AM2482" s="171"/>
      <c r="AN2482" s="172"/>
      <c r="AO2482" s="173">
        <f t="shared" si="587"/>
        <v>0</v>
      </c>
      <c r="AP2482" s="174" t="s">
        <v>82</v>
      </c>
      <c r="AQ2482" s="175" t="str" cm="1">
        <f t="array" ref="AQ2482">_xlfn.IFS(OR($G2482="公衆街路灯A",$G2482="定額電灯"),$G2482&amp;AP2482,COUNTIF(G2482,"*従量電灯*"),G2482,1,"-")</f>
        <v>従量電灯</v>
      </c>
      <c r="AR2482" s="176" t="str" cm="1">
        <f t="array" ref="AR2482">_xlfn.IFS($AN2482=0,"-",OR($AH2482="対象外",$AH2482="-"),"-",OR($G2482="公衆街路灯A",$G2482="定額電灯"),_xlfn.XLOOKUP($AQ2482,削除禁止_電灯料金!$B:$B,削除禁止_電灯料金!$E:$E,0),1,"-")</f>
        <v>-</v>
      </c>
      <c r="AS2482" s="177" t="str" cm="1">
        <f t="array" ref="AS2482">_xlfn.IFS($AR2482="-","-",OR($G2482="公衆街路灯A",$G2482="定額電灯"),_xlfn.XLOOKUP(AQ2482,削除禁止_電灯料金!$B:$B,削除禁止_電灯料金!$D:$D,0),1,"-")</f>
        <v>-</v>
      </c>
      <c r="AT2482" s="176">
        <f>IFERROR(IF(OR($G2482="公衆街路灯A",$G2482="定額電灯"),"-",ROUND((_xlfn.XLOOKUP($AQ2482,削除禁止_電灯料金!$B:$B,削除禁止_電灯料金!$E:$E)*AM2482/1000*$K2482*$L2482/12),2)),"-")</f>
        <v>0</v>
      </c>
      <c r="AU2482" s="177">
        <f>IFERROR(IF(OR($G2482="公衆街路灯A",$G2482="定額電灯"),"-",ROUND((AM2482/1000*$K2482*$L2482/12)*_xlfn.XLOOKUP($A2482,削除禁止_電灯料金!K:K,削除禁止_電灯料金!M:M,"-"),2)),"-")</f>
        <v>0</v>
      </c>
      <c r="AV2482" s="178">
        <f>IFERROR(IF(OR($G2482="公衆街路灯A",$G2482="定額電灯"),ROUND((((AR2482+AS2482)*AN2482))*12*_xlfn.XLOOKUP($A2482,削除禁止_電灯料金!K:K,削除禁止_電灯料金!N:N),0),ROUND((AT2482+AU2482)*AN2482*12*_xlfn.XLOOKUP($A2482,削除禁止_電灯料金!K:K,削除禁止_電灯料金!N:N),0)),0)</f>
        <v>0</v>
      </c>
      <c r="AW2482" s="145"/>
    </row>
    <row r="2483" spans="1:49" ht="30" customHeight="1">
      <c r="A2483" s="1">
        <v>58</v>
      </c>
      <c r="B2483" s="319" t="s">
        <v>2243</v>
      </c>
      <c r="C2483" s="332"/>
      <c r="D2483" s="256" t="s">
        <v>2249</v>
      </c>
      <c r="E2483" s="257" t="s">
        <v>224</v>
      </c>
      <c r="F2483" s="258" t="s">
        <v>2256</v>
      </c>
      <c r="G2483" s="148" t="s">
        <v>73</v>
      </c>
      <c r="H2483" s="279"/>
      <c r="I2483" s="280"/>
      <c r="J2483" s="267"/>
      <c r="K2483" s="152">
        <v>1</v>
      </c>
      <c r="L2483" s="153">
        <v>120</v>
      </c>
      <c r="M2483" s="281" t="s">
        <v>1358</v>
      </c>
      <c r="N2483" s="119" t="s">
        <v>134</v>
      </c>
      <c r="O2483" s="120">
        <v>1</v>
      </c>
      <c r="P2483" s="155" t="s">
        <v>227</v>
      </c>
      <c r="Q2483" s="155">
        <v>0</v>
      </c>
      <c r="R2483" s="155">
        <v>0</v>
      </c>
      <c r="S2483" s="156">
        <v>0</v>
      </c>
      <c r="T2483" s="156">
        <v>0</v>
      </c>
      <c r="U2483" s="156">
        <v>0</v>
      </c>
      <c r="V2483" s="157">
        <v>0</v>
      </c>
      <c r="W2483" s="158">
        <v>47</v>
      </c>
      <c r="X2483" s="159">
        <v>1</v>
      </c>
      <c r="Y2483" s="160">
        <v>1</v>
      </c>
      <c r="Z2483" s="161">
        <f t="shared" si="584"/>
        <v>0.47</v>
      </c>
      <c r="AA2483" s="155">
        <v>0</v>
      </c>
      <c r="AB2483" s="162" t="s">
        <v>80</v>
      </c>
      <c r="AC2483" s="163" t="s">
        <v>56</v>
      </c>
      <c r="AD2483" s="164" t="s">
        <v>56</v>
      </c>
      <c r="AE2483" s="163" t="s">
        <v>56</v>
      </c>
      <c r="AF2483" s="164">
        <f t="shared" si="585"/>
        <v>14.1</v>
      </c>
      <c r="AG2483" s="165">
        <f t="shared" si="586"/>
        <v>1692</v>
      </c>
      <c r="AH2483" s="166" t="s">
        <v>113</v>
      </c>
      <c r="AI2483" s="167"/>
      <c r="AJ2483" s="168"/>
      <c r="AK2483" s="169"/>
      <c r="AL2483" s="170"/>
      <c r="AM2483" s="171"/>
      <c r="AN2483" s="172"/>
      <c r="AO2483" s="173">
        <f t="shared" si="587"/>
        <v>0</v>
      </c>
      <c r="AP2483" s="174" t="s">
        <v>82</v>
      </c>
      <c r="AQ2483" s="175" t="str" cm="1">
        <f t="array" ref="AQ2483">_xlfn.IFS(OR($G2483="公衆街路灯A",$G2483="定額電灯"),$G2483&amp;AP2483,COUNTIF(G2483,"*従量電灯*"),G2483,1,"-")</f>
        <v>従量電灯</v>
      </c>
      <c r="AR2483" s="176" t="str" cm="1">
        <f t="array" ref="AR2483">_xlfn.IFS($AN2483=0,"-",OR($AH2483="対象外",$AH2483="-"),"-",OR($G2483="公衆街路灯A",$G2483="定額電灯"),_xlfn.XLOOKUP($AQ2483,削除禁止_電灯料金!$B:$B,削除禁止_電灯料金!$E:$E,0),1,"-")</f>
        <v>-</v>
      </c>
      <c r="AS2483" s="177" t="str" cm="1">
        <f t="array" ref="AS2483">_xlfn.IFS($AR2483="-","-",OR($G2483="公衆街路灯A",$G2483="定額電灯"),_xlfn.XLOOKUP(AQ2483,削除禁止_電灯料金!$B:$B,削除禁止_電灯料金!$D:$D,0),1,"-")</f>
        <v>-</v>
      </c>
      <c r="AT2483" s="176">
        <f>IFERROR(IF(OR($G2483="公衆街路灯A",$G2483="定額電灯"),"-",ROUND((_xlfn.XLOOKUP($AQ2483,削除禁止_電灯料金!$B:$B,削除禁止_電灯料金!$E:$E)*AM2483/1000*$K2483*$L2483/12),2)),"-")</f>
        <v>0</v>
      </c>
      <c r="AU2483" s="177">
        <f>IFERROR(IF(OR($G2483="公衆街路灯A",$G2483="定額電灯"),"-",ROUND((AM2483/1000*$K2483*$L2483/12)*_xlfn.XLOOKUP($A2483,削除禁止_電灯料金!K:K,削除禁止_電灯料金!M:M,"-"),2)),"-")</f>
        <v>0</v>
      </c>
      <c r="AV2483" s="178">
        <f>IFERROR(IF(OR($G2483="公衆街路灯A",$G2483="定額電灯"),ROUND((((AR2483+AS2483)*AN2483))*12*_xlfn.XLOOKUP($A2483,削除禁止_電灯料金!K:K,削除禁止_電灯料金!N:N),0),ROUND((AT2483+AU2483)*AN2483*12*_xlfn.XLOOKUP($A2483,削除禁止_電灯料金!K:K,削除禁止_電灯料金!N:N),0)),0)</f>
        <v>0</v>
      </c>
      <c r="AW2483" s="145"/>
    </row>
    <row r="2484" spans="1:49" ht="30" customHeight="1">
      <c r="A2484" s="1">
        <v>58</v>
      </c>
      <c r="B2484" s="319" t="s">
        <v>2243</v>
      </c>
      <c r="C2484" s="332"/>
      <c r="D2484" s="256" t="s">
        <v>2249</v>
      </c>
      <c r="E2484" s="257" t="s">
        <v>224</v>
      </c>
      <c r="F2484" s="258" t="s">
        <v>1149</v>
      </c>
      <c r="G2484" s="148" t="s">
        <v>73</v>
      </c>
      <c r="H2484" s="279"/>
      <c r="I2484" s="280"/>
      <c r="J2484" s="267"/>
      <c r="K2484" s="152">
        <v>3</v>
      </c>
      <c r="L2484" s="153">
        <v>365</v>
      </c>
      <c r="M2484" s="281" t="s">
        <v>2252</v>
      </c>
      <c r="N2484" s="119" t="s">
        <v>93</v>
      </c>
      <c r="O2484" s="120">
        <v>3</v>
      </c>
      <c r="P2484" s="155" t="s">
        <v>205</v>
      </c>
      <c r="Q2484" s="155">
        <v>0</v>
      </c>
      <c r="R2484" s="155" t="s">
        <v>95</v>
      </c>
      <c r="S2484" s="156">
        <v>0</v>
      </c>
      <c r="T2484" s="156">
        <v>0</v>
      </c>
      <c r="U2484" s="156" t="s">
        <v>376</v>
      </c>
      <c r="V2484" s="157">
        <v>0</v>
      </c>
      <c r="W2484" s="158">
        <v>44</v>
      </c>
      <c r="X2484" s="159">
        <v>9</v>
      </c>
      <c r="Y2484" s="160">
        <v>27</v>
      </c>
      <c r="Z2484" s="161">
        <f t="shared" si="584"/>
        <v>108.405</v>
      </c>
      <c r="AA2484" s="155">
        <v>0</v>
      </c>
      <c r="AB2484" s="162" t="s">
        <v>80</v>
      </c>
      <c r="AC2484" s="163" t="s">
        <v>56</v>
      </c>
      <c r="AD2484" s="164" t="s">
        <v>56</v>
      </c>
      <c r="AE2484" s="163" t="s">
        <v>56</v>
      </c>
      <c r="AF2484" s="164">
        <f t="shared" si="585"/>
        <v>120.45</v>
      </c>
      <c r="AG2484" s="165">
        <f t="shared" si="586"/>
        <v>390258</v>
      </c>
      <c r="AH2484" s="166" t="s">
        <v>81</v>
      </c>
      <c r="AI2484" s="167"/>
      <c r="AJ2484" s="168"/>
      <c r="AK2484" s="169"/>
      <c r="AL2484" s="170"/>
      <c r="AM2484" s="171"/>
      <c r="AN2484" s="172"/>
      <c r="AO2484" s="173">
        <f t="shared" si="587"/>
        <v>0</v>
      </c>
      <c r="AP2484" s="174" t="s">
        <v>82</v>
      </c>
      <c r="AQ2484" s="175" t="str" cm="1">
        <f t="array" ref="AQ2484">_xlfn.IFS(OR($G2484="公衆街路灯A",$G2484="定額電灯"),$G2484&amp;AP2484,COUNTIF(G2484,"*従量電灯*"),G2484,1,"-")</f>
        <v>従量電灯</v>
      </c>
      <c r="AR2484" s="176" t="str" cm="1">
        <f t="array" ref="AR2484">_xlfn.IFS($AN2484=0,"-",OR($AH2484="対象外",$AH2484="-"),"-",OR($G2484="公衆街路灯A",$G2484="定額電灯"),_xlfn.XLOOKUP($AQ2484,削除禁止_電灯料金!$B:$B,削除禁止_電灯料金!$E:$E,0),1,"-")</f>
        <v>-</v>
      </c>
      <c r="AS2484" s="177" t="str" cm="1">
        <f t="array" ref="AS2484">_xlfn.IFS($AR2484="-","-",OR($G2484="公衆街路灯A",$G2484="定額電灯"),_xlfn.XLOOKUP(AQ2484,削除禁止_電灯料金!$B:$B,削除禁止_電灯料金!$D:$D,0),1,"-")</f>
        <v>-</v>
      </c>
      <c r="AT2484" s="176">
        <f>IFERROR(IF(OR($G2484="公衆街路灯A",$G2484="定額電灯"),"-",ROUND((_xlfn.XLOOKUP($AQ2484,削除禁止_電灯料金!$B:$B,削除禁止_電灯料金!$E:$E)*AM2484/1000*$K2484*$L2484/12),2)),"-")</f>
        <v>0</v>
      </c>
      <c r="AU2484" s="177">
        <f>IFERROR(IF(OR($G2484="公衆街路灯A",$G2484="定額電灯"),"-",ROUND((AM2484/1000*$K2484*$L2484/12)*_xlfn.XLOOKUP($A2484,削除禁止_電灯料金!K:K,削除禁止_電灯料金!M:M,"-"),2)),"-")</f>
        <v>0</v>
      </c>
      <c r="AV2484" s="178">
        <f>IFERROR(IF(OR($G2484="公衆街路灯A",$G2484="定額電灯"),ROUND((((AR2484+AS2484)*AN2484))*12*_xlfn.XLOOKUP($A2484,削除禁止_電灯料金!K:K,削除禁止_電灯料金!N:N),0),ROUND((AT2484+AU2484)*AN2484*12*_xlfn.XLOOKUP($A2484,削除禁止_電灯料金!K:K,削除禁止_電灯料金!N:N),0)),0)</f>
        <v>0</v>
      </c>
      <c r="AW2484" s="145"/>
    </row>
    <row r="2485" spans="1:49" ht="30" customHeight="1">
      <c r="A2485" s="1">
        <v>58</v>
      </c>
      <c r="B2485" s="319" t="s">
        <v>2243</v>
      </c>
      <c r="C2485" s="332"/>
      <c r="D2485" s="259" t="s">
        <v>2249</v>
      </c>
      <c r="E2485" s="260" t="s">
        <v>224</v>
      </c>
      <c r="F2485" s="261" t="s">
        <v>1149</v>
      </c>
      <c r="G2485" s="182" t="s">
        <v>73</v>
      </c>
      <c r="H2485" s="183" t="s">
        <v>118</v>
      </c>
      <c r="I2485" s="311"/>
      <c r="J2485" s="312"/>
      <c r="K2485" s="186">
        <v>3</v>
      </c>
      <c r="L2485" s="187">
        <v>365</v>
      </c>
      <c r="M2485" s="313" t="s">
        <v>2257</v>
      </c>
      <c r="N2485" s="189" t="s">
        <v>75</v>
      </c>
      <c r="O2485" s="190">
        <v>1</v>
      </c>
      <c r="P2485" s="191" t="s">
        <v>249</v>
      </c>
      <c r="Q2485" s="191">
        <v>0</v>
      </c>
      <c r="R2485" s="191" t="s">
        <v>1223</v>
      </c>
      <c r="S2485" s="192">
        <v>0</v>
      </c>
      <c r="T2485" s="192">
        <v>0</v>
      </c>
      <c r="U2485" s="192" t="s">
        <v>2258</v>
      </c>
      <c r="V2485" s="193">
        <v>0</v>
      </c>
      <c r="W2485" s="194">
        <v>54</v>
      </c>
      <c r="X2485" s="195">
        <v>6</v>
      </c>
      <c r="Y2485" s="196">
        <v>6</v>
      </c>
      <c r="Z2485" s="197">
        <v>0</v>
      </c>
      <c r="AA2485" s="191">
        <v>0</v>
      </c>
      <c r="AB2485" s="198" t="s">
        <v>80</v>
      </c>
      <c r="AC2485" s="199" t="s">
        <v>56</v>
      </c>
      <c r="AD2485" s="200" t="s">
        <v>56</v>
      </c>
      <c r="AE2485" s="199" t="s">
        <v>56</v>
      </c>
      <c r="AF2485" s="200">
        <v>0</v>
      </c>
      <c r="AG2485" s="201">
        <v>0</v>
      </c>
      <c r="AH2485" s="201" t="s">
        <v>124</v>
      </c>
      <c r="AI2485" s="202" t="s">
        <v>124</v>
      </c>
      <c r="AJ2485" s="203"/>
      <c r="AK2485" s="204"/>
      <c r="AL2485" s="194"/>
      <c r="AM2485" s="205"/>
      <c r="AN2485" s="206"/>
      <c r="AO2485" s="200">
        <f t="shared" si="587"/>
        <v>0</v>
      </c>
      <c r="AP2485" s="207" t="s">
        <v>82</v>
      </c>
      <c r="AQ2485" s="198" t="str" cm="1">
        <f t="array" ref="AQ2485">_xlfn.IFS(OR($G2485="公衆街路灯A",$G2485="定額電灯"),$G2485&amp;AP2485,COUNTIF(G2485,"*従量電灯*"),G2485,1,"-")</f>
        <v>従量電灯</v>
      </c>
      <c r="AR2485" s="208" t="str" cm="1">
        <f t="array" ref="AR2485">_xlfn.IFS($AN2485=0,"-",OR($AH2485="対象外",$AH2485="-"),"-",OR($G2485="公衆街路灯A",$G2485="定額電灯"),_xlfn.XLOOKUP($AQ2485,削除禁止_電灯料金!$B:$B,削除禁止_電灯料金!$E:$E,0),1,"-")</f>
        <v>-</v>
      </c>
      <c r="AS2485" s="209" t="str" cm="1">
        <f t="array" ref="AS2485">_xlfn.IFS($AR2485="-","-",OR($G2485="公衆街路灯A",$G2485="定額電灯"),_xlfn.XLOOKUP(AQ2485,削除禁止_電灯料金!$B:$B,削除禁止_電灯料金!$D:$D,0),1,"-")</f>
        <v>-</v>
      </c>
      <c r="AT2485" s="208">
        <f>IFERROR(IF(OR($G2485="公衆街路灯A",$G2485="定額電灯"),"-",ROUND((_xlfn.XLOOKUP($AQ2485,削除禁止_電灯料金!$B:$B,削除禁止_電灯料金!$E:$E)*AM2485/1000*$K2485*$L2485/12),2)),"-")</f>
        <v>0</v>
      </c>
      <c r="AU2485" s="209">
        <f>IFERROR(IF(OR($G2485="公衆街路灯A",$G2485="定額電灯"),"-",ROUND((AM2485/1000*$K2485*$L2485/12)*_xlfn.XLOOKUP($A2485,削除禁止_電灯料金!K:K,削除禁止_電灯料金!M:M,"-"),2)),"-")</f>
        <v>0</v>
      </c>
      <c r="AV2485" s="210">
        <f>IFERROR(IF(OR($G2485="公衆街路灯A",$G2485="定額電灯"),ROUND((((AR2485+AS2485)*AN2485))*12*_xlfn.XLOOKUP($A2485,削除禁止_電灯料金!K:K,削除禁止_電灯料金!N:N),0),ROUND((AT2485+AU2485)*AN2485*12*_xlfn.XLOOKUP($A2485,削除禁止_電灯料金!K:K,削除禁止_電灯料金!N:N),0)),0)</f>
        <v>0</v>
      </c>
      <c r="AW2485" s="145"/>
    </row>
    <row r="2486" spans="1:49" ht="30" customHeight="1">
      <c r="A2486" s="1">
        <v>58</v>
      </c>
      <c r="B2486" s="319" t="s">
        <v>2243</v>
      </c>
      <c r="C2486" s="332"/>
      <c r="D2486" s="256" t="s">
        <v>2249</v>
      </c>
      <c r="E2486" s="257" t="s">
        <v>224</v>
      </c>
      <c r="F2486" s="258" t="s">
        <v>1149</v>
      </c>
      <c r="G2486" s="148" t="s">
        <v>73</v>
      </c>
      <c r="H2486" s="279"/>
      <c r="I2486" s="280"/>
      <c r="J2486" s="267"/>
      <c r="K2486" s="152">
        <v>24</v>
      </c>
      <c r="L2486" s="153">
        <v>365</v>
      </c>
      <c r="M2486" s="281" t="s">
        <v>2251</v>
      </c>
      <c r="N2486" s="119" t="s">
        <v>86</v>
      </c>
      <c r="O2486" s="120">
        <v>1</v>
      </c>
      <c r="P2486" s="155" t="s">
        <v>189</v>
      </c>
      <c r="Q2486" s="155">
        <v>0</v>
      </c>
      <c r="R2486" s="155" t="s">
        <v>1223</v>
      </c>
      <c r="S2486" s="156">
        <v>0</v>
      </c>
      <c r="T2486" s="156">
        <v>0</v>
      </c>
      <c r="U2486" s="156">
        <v>0</v>
      </c>
      <c r="V2486" s="157" t="s">
        <v>90</v>
      </c>
      <c r="W2486" s="158">
        <v>3.8</v>
      </c>
      <c r="X2486" s="159">
        <v>1</v>
      </c>
      <c r="Y2486" s="160">
        <v>1</v>
      </c>
      <c r="Z2486" s="161">
        <f t="shared" ref="Z2486:Z2488" si="588">K2486*L2486*W2486*Y2486/12/1000</f>
        <v>2.774</v>
      </c>
      <c r="AA2486" s="155">
        <v>0</v>
      </c>
      <c r="AB2486" s="162" t="s">
        <v>80</v>
      </c>
      <c r="AC2486" s="163" t="s">
        <v>56</v>
      </c>
      <c r="AD2486" s="164" t="s">
        <v>56</v>
      </c>
      <c r="AE2486" s="163" t="s">
        <v>56</v>
      </c>
      <c r="AF2486" s="164">
        <f t="shared" ref="AF2486:AF2488" si="589">$B$2*Z2486/Y2486</f>
        <v>83.22</v>
      </c>
      <c r="AG2486" s="165">
        <f t="shared" ref="AG2486:AG2488" si="590">Y2486*AF2486*120</f>
        <v>9986.4</v>
      </c>
      <c r="AH2486" s="166" t="s">
        <v>81</v>
      </c>
      <c r="AI2486" s="167"/>
      <c r="AJ2486" s="168"/>
      <c r="AK2486" s="169"/>
      <c r="AL2486" s="170"/>
      <c r="AM2486" s="171"/>
      <c r="AN2486" s="172"/>
      <c r="AO2486" s="173">
        <f t="shared" si="587"/>
        <v>0</v>
      </c>
      <c r="AP2486" s="174" t="s">
        <v>82</v>
      </c>
      <c r="AQ2486" s="175" t="str" cm="1">
        <f t="array" ref="AQ2486">_xlfn.IFS(OR($G2486="公衆街路灯A",$G2486="定額電灯"),$G2486&amp;AP2486,COUNTIF(G2486,"*従量電灯*"),G2486,1,"-")</f>
        <v>従量電灯</v>
      </c>
      <c r="AR2486" s="176" t="str" cm="1">
        <f t="array" ref="AR2486">_xlfn.IFS($AN2486=0,"-",OR($AH2486="対象外",$AH2486="-"),"-",OR($G2486="公衆街路灯A",$G2486="定額電灯"),_xlfn.XLOOKUP($AQ2486,削除禁止_電灯料金!$B:$B,削除禁止_電灯料金!$E:$E,0),1,"-")</f>
        <v>-</v>
      </c>
      <c r="AS2486" s="177" t="str" cm="1">
        <f t="array" ref="AS2486">_xlfn.IFS($AR2486="-","-",OR($G2486="公衆街路灯A",$G2486="定額電灯"),_xlfn.XLOOKUP(AQ2486,削除禁止_電灯料金!$B:$B,削除禁止_電灯料金!$D:$D,0),1,"-")</f>
        <v>-</v>
      </c>
      <c r="AT2486" s="176">
        <f>IFERROR(IF(OR($G2486="公衆街路灯A",$G2486="定額電灯"),"-",ROUND((_xlfn.XLOOKUP($AQ2486,削除禁止_電灯料金!$B:$B,削除禁止_電灯料金!$E:$E)*AM2486/1000*$K2486*$L2486/12),2)),"-")</f>
        <v>0</v>
      </c>
      <c r="AU2486" s="177">
        <f>IFERROR(IF(OR($G2486="公衆街路灯A",$G2486="定額電灯"),"-",ROUND((AM2486/1000*$K2486*$L2486/12)*_xlfn.XLOOKUP($A2486,削除禁止_電灯料金!K:K,削除禁止_電灯料金!M:M,"-"),2)),"-")</f>
        <v>0</v>
      </c>
      <c r="AV2486" s="178">
        <f>IFERROR(IF(OR($G2486="公衆街路灯A",$G2486="定額電灯"),ROUND((((AR2486+AS2486)*AN2486))*12*_xlfn.XLOOKUP($A2486,削除禁止_電灯料金!K:K,削除禁止_電灯料金!N:N),0),ROUND((AT2486+AU2486)*AN2486*12*_xlfn.XLOOKUP($A2486,削除禁止_電灯料金!K:K,削除禁止_電灯料金!N:N),0)),0)</f>
        <v>0</v>
      </c>
      <c r="AW2486" s="145"/>
    </row>
    <row r="2487" spans="1:49" ht="30" customHeight="1">
      <c r="A2487" s="1">
        <v>58</v>
      </c>
      <c r="B2487" s="319" t="s">
        <v>2243</v>
      </c>
      <c r="C2487" s="332"/>
      <c r="D2487" s="256" t="s">
        <v>2249</v>
      </c>
      <c r="E2487" s="257" t="s">
        <v>224</v>
      </c>
      <c r="F2487" s="258" t="s">
        <v>2259</v>
      </c>
      <c r="G2487" s="148" t="s">
        <v>73</v>
      </c>
      <c r="H2487" s="279"/>
      <c r="I2487" s="280"/>
      <c r="J2487" s="267"/>
      <c r="K2487" s="152">
        <v>3</v>
      </c>
      <c r="L2487" s="153">
        <v>365</v>
      </c>
      <c r="M2487" s="281" t="s">
        <v>2252</v>
      </c>
      <c r="N2487" s="119" t="s">
        <v>93</v>
      </c>
      <c r="O2487" s="120">
        <v>3</v>
      </c>
      <c r="P2487" s="155" t="s">
        <v>205</v>
      </c>
      <c r="Q2487" s="155">
        <v>0</v>
      </c>
      <c r="R2487" s="155" t="s">
        <v>95</v>
      </c>
      <c r="S2487" s="156">
        <v>0</v>
      </c>
      <c r="T2487" s="156">
        <v>0</v>
      </c>
      <c r="U2487" s="156" t="s">
        <v>376</v>
      </c>
      <c r="V2487" s="157">
        <v>0</v>
      </c>
      <c r="W2487" s="158">
        <v>44</v>
      </c>
      <c r="X2487" s="159">
        <v>6</v>
      </c>
      <c r="Y2487" s="160">
        <v>18</v>
      </c>
      <c r="Z2487" s="161">
        <f t="shared" si="588"/>
        <v>72.27</v>
      </c>
      <c r="AA2487" s="155">
        <v>0</v>
      </c>
      <c r="AB2487" s="162" t="s">
        <v>80</v>
      </c>
      <c r="AC2487" s="163" t="s">
        <v>56</v>
      </c>
      <c r="AD2487" s="164" t="s">
        <v>56</v>
      </c>
      <c r="AE2487" s="163" t="s">
        <v>56</v>
      </c>
      <c r="AF2487" s="164">
        <f t="shared" si="589"/>
        <v>120.44999999999999</v>
      </c>
      <c r="AG2487" s="165">
        <f t="shared" si="590"/>
        <v>260172</v>
      </c>
      <c r="AH2487" s="166" t="s">
        <v>81</v>
      </c>
      <c r="AI2487" s="167"/>
      <c r="AJ2487" s="168"/>
      <c r="AK2487" s="169"/>
      <c r="AL2487" s="170"/>
      <c r="AM2487" s="171"/>
      <c r="AN2487" s="172"/>
      <c r="AO2487" s="173">
        <f t="shared" si="587"/>
        <v>0</v>
      </c>
      <c r="AP2487" s="174" t="s">
        <v>82</v>
      </c>
      <c r="AQ2487" s="175" t="str" cm="1">
        <f t="array" ref="AQ2487">_xlfn.IFS(OR($G2487="公衆街路灯A",$G2487="定額電灯"),$G2487&amp;AP2487,COUNTIF(G2487,"*従量電灯*"),G2487,1,"-")</f>
        <v>従量電灯</v>
      </c>
      <c r="AR2487" s="176" t="str" cm="1">
        <f t="array" ref="AR2487">_xlfn.IFS($AN2487=0,"-",OR($AH2487="対象外",$AH2487="-"),"-",OR($G2487="公衆街路灯A",$G2487="定額電灯"),_xlfn.XLOOKUP($AQ2487,削除禁止_電灯料金!$B:$B,削除禁止_電灯料金!$E:$E,0),1,"-")</f>
        <v>-</v>
      </c>
      <c r="AS2487" s="177" t="str" cm="1">
        <f t="array" ref="AS2487">_xlfn.IFS($AR2487="-","-",OR($G2487="公衆街路灯A",$G2487="定額電灯"),_xlfn.XLOOKUP(AQ2487,削除禁止_電灯料金!$B:$B,削除禁止_電灯料金!$D:$D,0),1,"-")</f>
        <v>-</v>
      </c>
      <c r="AT2487" s="176">
        <f>IFERROR(IF(OR($G2487="公衆街路灯A",$G2487="定額電灯"),"-",ROUND((_xlfn.XLOOKUP($AQ2487,削除禁止_電灯料金!$B:$B,削除禁止_電灯料金!$E:$E)*AM2487/1000*$K2487*$L2487/12),2)),"-")</f>
        <v>0</v>
      </c>
      <c r="AU2487" s="177">
        <f>IFERROR(IF(OR($G2487="公衆街路灯A",$G2487="定額電灯"),"-",ROUND((AM2487/1000*$K2487*$L2487/12)*_xlfn.XLOOKUP($A2487,削除禁止_電灯料金!K:K,削除禁止_電灯料金!M:M,"-"),2)),"-")</f>
        <v>0</v>
      </c>
      <c r="AV2487" s="178">
        <f>IFERROR(IF(OR($G2487="公衆街路灯A",$G2487="定額電灯"),ROUND((((AR2487+AS2487)*AN2487))*12*_xlfn.XLOOKUP($A2487,削除禁止_電灯料金!K:K,削除禁止_電灯料金!N:N),0),ROUND((AT2487+AU2487)*AN2487*12*_xlfn.XLOOKUP($A2487,削除禁止_電灯料金!K:K,削除禁止_電灯料金!N:N),0)),0)</f>
        <v>0</v>
      </c>
      <c r="AW2487" s="145"/>
    </row>
    <row r="2488" spans="1:49" ht="30" customHeight="1">
      <c r="A2488" s="1">
        <v>58</v>
      </c>
      <c r="B2488" s="319" t="s">
        <v>2243</v>
      </c>
      <c r="C2488" s="332"/>
      <c r="D2488" s="256" t="s">
        <v>2249</v>
      </c>
      <c r="E2488" s="257" t="s">
        <v>224</v>
      </c>
      <c r="F2488" s="258" t="s">
        <v>2259</v>
      </c>
      <c r="G2488" s="148" t="s">
        <v>73</v>
      </c>
      <c r="H2488" s="279"/>
      <c r="I2488" s="280"/>
      <c r="J2488" s="267"/>
      <c r="K2488" s="152">
        <v>3</v>
      </c>
      <c r="L2488" s="153">
        <v>365</v>
      </c>
      <c r="M2488" s="281" t="s">
        <v>2260</v>
      </c>
      <c r="N2488" s="119" t="s">
        <v>2261</v>
      </c>
      <c r="O2488" s="120">
        <v>1</v>
      </c>
      <c r="P2488" s="155" t="s">
        <v>2262</v>
      </c>
      <c r="Q2488" s="155">
        <v>0</v>
      </c>
      <c r="R2488" s="155" t="s">
        <v>2263</v>
      </c>
      <c r="S2488" s="156" t="s">
        <v>2264</v>
      </c>
      <c r="T2488" s="156">
        <v>0</v>
      </c>
      <c r="U2488" s="156">
        <v>0</v>
      </c>
      <c r="V2488" s="157">
        <v>0</v>
      </c>
      <c r="W2488" s="158">
        <v>85</v>
      </c>
      <c r="X2488" s="159">
        <v>3</v>
      </c>
      <c r="Y2488" s="160">
        <v>3</v>
      </c>
      <c r="Z2488" s="161">
        <f t="shared" si="588"/>
        <v>23.268750000000001</v>
      </c>
      <c r="AA2488" s="155">
        <v>0</v>
      </c>
      <c r="AB2488" s="162" t="s">
        <v>80</v>
      </c>
      <c r="AC2488" s="163" t="s">
        <v>56</v>
      </c>
      <c r="AD2488" s="164" t="s">
        <v>56</v>
      </c>
      <c r="AE2488" s="163" t="s">
        <v>56</v>
      </c>
      <c r="AF2488" s="164">
        <f t="shared" si="589"/>
        <v>232.6875</v>
      </c>
      <c r="AG2488" s="165">
        <f t="shared" si="590"/>
        <v>83767.5</v>
      </c>
      <c r="AH2488" s="166" t="s">
        <v>81</v>
      </c>
      <c r="AI2488" s="167"/>
      <c r="AJ2488" s="168"/>
      <c r="AK2488" s="169"/>
      <c r="AL2488" s="170"/>
      <c r="AM2488" s="171"/>
      <c r="AN2488" s="172"/>
      <c r="AO2488" s="173">
        <f t="shared" si="587"/>
        <v>0</v>
      </c>
      <c r="AP2488" s="174" t="s">
        <v>82</v>
      </c>
      <c r="AQ2488" s="175" t="str" cm="1">
        <f t="array" ref="AQ2488">_xlfn.IFS(OR($G2488="公衆街路灯A",$G2488="定額電灯"),$G2488&amp;AP2488,COUNTIF(G2488,"*従量電灯*"),G2488,1,"-")</f>
        <v>従量電灯</v>
      </c>
      <c r="AR2488" s="176" t="str" cm="1">
        <f t="array" ref="AR2488">_xlfn.IFS($AN2488=0,"-",OR($AH2488="対象外",$AH2488="-"),"-",OR($G2488="公衆街路灯A",$G2488="定額電灯"),_xlfn.XLOOKUP($AQ2488,削除禁止_電灯料金!$B:$B,削除禁止_電灯料金!$E:$E,0),1,"-")</f>
        <v>-</v>
      </c>
      <c r="AS2488" s="177" t="str" cm="1">
        <f t="array" ref="AS2488">_xlfn.IFS($AR2488="-","-",OR($G2488="公衆街路灯A",$G2488="定額電灯"),_xlfn.XLOOKUP(AQ2488,削除禁止_電灯料金!$B:$B,削除禁止_電灯料金!$D:$D,0),1,"-")</f>
        <v>-</v>
      </c>
      <c r="AT2488" s="176">
        <f>IFERROR(IF(OR($G2488="公衆街路灯A",$G2488="定額電灯"),"-",ROUND((_xlfn.XLOOKUP($AQ2488,削除禁止_電灯料金!$B:$B,削除禁止_電灯料金!$E:$E)*AM2488/1000*$K2488*$L2488/12),2)),"-")</f>
        <v>0</v>
      </c>
      <c r="AU2488" s="177">
        <f>IFERROR(IF(OR($G2488="公衆街路灯A",$G2488="定額電灯"),"-",ROUND((AM2488/1000*$K2488*$L2488/12)*_xlfn.XLOOKUP($A2488,削除禁止_電灯料金!K:K,削除禁止_電灯料金!M:M,"-"),2)),"-")</f>
        <v>0</v>
      </c>
      <c r="AV2488" s="178">
        <f>IFERROR(IF(OR($G2488="公衆街路灯A",$G2488="定額電灯"),ROUND((((AR2488+AS2488)*AN2488))*12*_xlfn.XLOOKUP($A2488,削除禁止_電灯料金!K:K,削除禁止_電灯料金!N:N),0),ROUND((AT2488+AU2488)*AN2488*12*_xlfn.XLOOKUP($A2488,削除禁止_電灯料金!K:K,削除禁止_電灯料金!N:N),0)),0)</f>
        <v>0</v>
      </c>
      <c r="AW2488" s="145"/>
    </row>
    <row r="2489" spans="1:49" ht="30" customHeight="1">
      <c r="A2489" s="1">
        <v>58</v>
      </c>
      <c r="B2489" s="319" t="s">
        <v>2243</v>
      </c>
      <c r="C2489" s="332"/>
      <c r="D2489" s="259" t="s">
        <v>2249</v>
      </c>
      <c r="E2489" s="260" t="s">
        <v>224</v>
      </c>
      <c r="F2489" s="261" t="s">
        <v>2259</v>
      </c>
      <c r="G2489" s="182" t="s">
        <v>73</v>
      </c>
      <c r="H2489" s="183" t="s">
        <v>118</v>
      </c>
      <c r="I2489" s="311"/>
      <c r="J2489" s="312"/>
      <c r="K2489" s="186">
        <v>3</v>
      </c>
      <c r="L2489" s="187">
        <v>365</v>
      </c>
      <c r="M2489" s="313" t="s">
        <v>2257</v>
      </c>
      <c r="N2489" s="189" t="s">
        <v>75</v>
      </c>
      <c r="O2489" s="190">
        <v>1</v>
      </c>
      <c r="P2489" s="191" t="s">
        <v>249</v>
      </c>
      <c r="Q2489" s="191">
        <v>0</v>
      </c>
      <c r="R2489" s="191" t="s">
        <v>1223</v>
      </c>
      <c r="S2489" s="192">
        <v>0</v>
      </c>
      <c r="T2489" s="192">
        <v>0</v>
      </c>
      <c r="U2489" s="192" t="s">
        <v>2258</v>
      </c>
      <c r="V2489" s="193">
        <v>0</v>
      </c>
      <c r="W2489" s="194">
        <v>54</v>
      </c>
      <c r="X2489" s="195">
        <v>4</v>
      </c>
      <c r="Y2489" s="196">
        <v>4</v>
      </c>
      <c r="Z2489" s="197">
        <v>0</v>
      </c>
      <c r="AA2489" s="191">
        <v>0</v>
      </c>
      <c r="AB2489" s="198" t="s">
        <v>80</v>
      </c>
      <c r="AC2489" s="199" t="s">
        <v>56</v>
      </c>
      <c r="AD2489" s="200" t="s">
        <v>56</v>
      </c>
      <c r="AE2489" s="199" t="s">
        <v>56</v>
      </c>
      <c r="AF2489" s="200">
        <v>0</v>
      </c>
      <c r="AG2489" s="201">
        <v>0</v>
      </c>
      <c r="AH2489" s="201" t="s">
        <v>124</v>
      </c>
      <c r="AI2489" s="202" t="s">
        <v>124</v>
      </c>
      <c r="AJ2489" s="203"/>
      <c r="AK2489" s="204"/>
      <c r="AL2489" s="194"/>
      <c r="AM2489" s="205"/>
      <c r="AN2489" s="206"/>
      <c r="AO2489" s="200">
        <f t="shared" si="587"/>
        <v>0</v>
      </c>
      <c r="AP2489" s="207" t="s">
        <v>82</v>
      </c>
      <c r="AQ2489" s="198" t="str" cm="1">
        <f t="array" ref="AQ2489">_xlfn.IFS(OR($G2489="公衆街路灯A",$G2489="定額電灯"),$G2489&amp;AP2489,COUNTIF(G2489,"*従量電灯*"),G2489,1,"-")</f>
        <v>従量電灯</v>
      </c>
      <c r="AR2489" s="208" t="str" cm="1">
        <f t="array" ref="AR2489">_xlfn.IFS($AN2489=0,"-",OR($AH2489="対象外",$AH2489="-"),"-",OR($G2489="公衆街路灯A",$G2489="定額電灯"),_xlfn.XLOOKUP($AQ2489,削除禁止_電灯料金!$B:$B,削除禁止_電灯料金!$E:$E,0),1,"-")</f>
        <v>-</v>
      </c>
      <c r="AS2489" s="209" t="str" cm="1">
        <f t="array" ref="AS2489">_xlfn.IFS($AR2489="-","-",OR($G2489="公衆街路灯A",$G2489="定額電灯"),_xlfn.XLOOKUP(AQ2489,削除禁止_電灯料金!$B:$B,削除禁止_電灯料金!$D:$D,0),1,"-")</f>
        <v>-</v>
      </c>
      <c r="AT2489" s="208">
        <f>IFERROR(IF(OR($G2489="公衆街路灯A",$G2489="定額電灯"),"-",ROUND((_xlfn.XLOOKUP($AQ2489,削除禁止_電灯料金!$B:$B,削除禁止_電灯料金!$E:$E)*AM2489/1000*$K2489*$L2489/12),2)),"-")</f>
        <v>0</v>
      </c>
      <c r="AU2489" s="209">
        <f>IFERROR(IF(OR($G2489="公衆街路灯A",$G2489="定額電灯"),"-",ROUND((AM2489/1000*$K2489*$L2489/12)*_xlfn.XLOOKUP($A2489,削除禁止_電灯料金!K:K,削除禁止_電灯料金!M:M,"-"),2)),"-")</f>
        <v>0</v>
      </c>
      <c r="AV2489" s="210">
        <f>IFERROR(IF(OR($G2489="公衆街路灯A",$G2489="定額電灯"),ROUND((((AR2489+AS2489)*AN2489))*12*_xlfn.XLOOKUP($A2489,削除禁止_電灯料金!K:K,削除禁止_電灯料金!N:N),0),ROUND((AT2489+AU2489)*AN2489*12*_xlfn.XLOOKUP($A2489,削除禁止_電灯料金!K:K,削除禁止_電灯料金!N:N),0)),0)</f>
        <v>0</v>
      </c>
      <c r="AW2489" s="145"/>
    </row>
    <row r="2490" spans="1:49" ht="30" customHeight="1">
      <c r="A2490" s="1">
        <v>58</v>
      </c>
      <c r="B2490" s="319" t="s">
        <v>2243</v>
      </c>
      <c r="C2490" s="332"/>
      <c r="D2490" s="256" t="s">
        <v>2249</v>
      </c>
      <c r="E2490" s="257" t="s">
        <v>224</v>
      </c>
      <c r="F2490" s="258" t="s">
        <v>2259</v>
      </c>
      <c r="G2490" s="148" t="s">
        <v>73</v>
      </c>
      <c r="H2490" s="279"/>
      <c r="I2490" s="280"/>
      <c r="J2490" s="267"/>
      <c r="K2490" s="152">
        <v>24</v>
      </c>
      <c r="L2490" s="153">
        <v>365</v>
      </c>
      <c r="M2490" s="281" t="s">
        <v>2251</v>
      </c>
      <c r="N2490" s="119" t="s">
        <v>86</v>
      </c>
      <c r="O2490" s="120">
        <v>1</v>
      </c>
      <c r="P2490" s="155" t="s">
        <v>189</v>
      </c>
      <c r="Q2490" s="155">
        <v>0</v>
      </c>
      <c r="R2490" s="155" t="s">
        <v>1223</v>
      </c>
      <c r="S2490" s="156">
        <v>0</v>
      </c>
      <c r="T2490" s="156">
        <v>0</v>
      </c>
      <c r="U2490" s="156">
        <v>0</v>
      </c>
      <c r="V2490" s="157" t="s">
        <v>90</v>
      </c>
      <c r="W2490" s="158">
        <v>3.8</v>
      </c>
      <c r="X2490" s="159">
        <v>1</v>
      </c>
      <c r="Y2490" s="160">
        <v>1</v>
      </c>
      <c r="Z2490" s="161">
        <f t="shared" ref="Z2490:Z2510" si="591">K2490*L2490*W2490*Y2490/12/1000</f>
        <v>2.774</v>
      </c>
      <c r="AA2490" s="155">
        <v>0</v>
      </c>
      <c r="AB2490" s="162" t="s">
        <v>80</v>
      </c>
      <c r="AC2490" s="163" t="s">
        <v>56</v>
      </c>
      <c r="AD2490" s="164" t="s">
        <v>56</v>
      </c>
      <c r="AE2490" s="163" t="s">
        <v>56</v>
      </c>
      <c r="AF2490" s="164">
        <f t="shared" ref="AF2490:AF2510" si="592">$B$2*Z2490/Y2490</f>
        <v>83.22</v>
      </c>
      <c r="AG2490" s="165">
        <f t="shared" ref="AG2490:AG2510" si="593">Y2490*AF2490*120</f>
        <v>9986.4</v>
      </c>
      <c r="AH2490" s="166" t="s">
        <v>81</v>
      </c>
      <c r="AI2490" s="167"/>
      <c r="AJ2490" s="168"/>
      <c r="AK2490" s="169"/>
      <c r="AL2490" s="170"/>
      <c r="AM2490" s="171"/>
      <c r="AN2490" s="172"/>
      <c r="AO2490" s="173">
        <f t="shared" si="587"/>
        <v>0</v>
      </c>
      <c r="AP2490" s="174" t="s">
        <v>82</v>
      </c>
      <c r="AQ2490" s="175" t="str" cm="1">
        <f t="array" ref="AQ2490">_xlfn.IFS(OR($G2490="公衆街路灯A",$G2490="定額電灯"),$G2490&amp;AP2490,COUNTIF(G2490,"*従量電灯*"),G2490,1,"-")</f>
        <v>従量電灯</v>
      </c>
      <c r="AR2490" s="176" t="str" cm="1">
        <f t="array" ref="AR2490">_xlfn.IFS($AN2490=0,"-",OR($AH2490="対象外",$AH2490="-"),"-",OR($G2490="公衆街路灯A",$G2490="定額電灯"),_xlfn.XLOOKUP($AQ2490,削除禁止_電灯料金!$B:$B,削除禁止_電灯料金!$E:$E,0),1,"-")</f>
        <v>-</v>
      </c>
      <c r="AS2490" s="177" t="str" cm="1">
        <f t="array" ref="AS2490">_xlfn.IFS($AR2490="-","-",OR($G2490="公衆街路灯A",$G2490="定額電灯"),_xlfn.XLOOKUP(AQ2490,削除禁止_電灯料金!$B:$B,削除禁止_電灯料金!$D:$D,0),1,"-")</f>
        <v>-</v>
      </c>
      <c r="AT2490" s="176">
        <f>IFERROR(IF(OR($G2490="公衆街路灯A",$G2490="定額電灯"),"-",ROUND((_xlfn.XLOOKUP($AQ2490,削除禁止_電灯料金!$B:$B,削除禁止_電灯料金!$E:$E)*AM2490/1000*$K2490*$L2490/12),2)),"-")</f>
        <v>0</v>
      </c>
      <c r="AU2490" s="177">
        <f>IFERROR(IF(OR($G2490="公衆街路灯A",$G2490="定額電灯"),"-",ROUND((AM2490/1000*$K2490*$L2490/12)*_xlfn.XLOOKUP($A2490,削除禁止_電灯料金!K:K,削除禁止_電灯料金!M:M,"-"),2)),"-")</f>
        <v>0</v>
      </c>
      <c r="AV2490" s="178">
        <f>IFERROR(IF(OR($G2490="公衆街路灯A",$G2490="定額電灯"),ROUND((((AR2490+AS2490)*AN2490))*12*_xlfn.XLOOKUP($A2490,削除禁止_電灯料金!K:K,削除禁止_電灯料金!N:N),0),ROUND((AT2490+AU2490)*AN2490*12*_xlfn.XLOOKUP($A2490,削除禁止_電灯料金!K:K,削除禁止_電灯料金!N:N),0)),0)</f>
        <v>0</v>
      </c>
      <c r="AW2490" s="145"/>
    </row>
    <row r="2491" spans="1:49" ht="30" customHeight="1">
      <c r="A2491" s="1">
        <v>58</v>
      </c>
      <c r="B2491" s="319" t="s">
        <v>2243</v>
      </c>
      <c r="C2491" s="332"/>
      <c r="D2491" s="256" t="s">
        <v>2249</v>
      </c>
      <c r="E2491" s="257" t="s">
        <v>224</v>
      </c>
      <c r="F2491" s="258" t="s">
        <v>2265</v>
      </c>
      <c r="G2491" s="148" t="s">
        <v>73</v>
      </c>
      <c r="H2491" s="279"/>
      <c r="I2491" s="280"/>
      <c r="J2491" s="267"/>
      <c r="K2491" s="152">
        <v>1</v>
      </c>
      <c r="L2491" s="153">
        <v>120</v>
      </c>
      <c r="M2491" s="281" t="s">
        <v>1358</v>
      </c>
      <c r="N2491" s="119" t="s">
        <v>134</v>
      </c>
      <c r="O2491" s="120">
        <v>1</v>
      </c>
      <c r="P2491" s="155" t="s">
        <v>227</v>
      </c>
      <c r="Q2491" s="155">
        <v>0</v>
      </c>
      <c r="R2491" s="155">
        <v>0</v>
      </c>
      <c r="S2491" s="156">
        <v>0</v>
      </c>
      <c r="T2491" s="156">
        <v>0</v>
      </c>
      <c r="U2491" s="156">
        <v>0</v>
      </c>
      <c r="V2491" s="157">
        <v>0</v>
      </c>
      <c r="W2491" s="158">
        <v>47</v>
      </c>
      <c r="X2491" s="159">
        <v>1</v>
      </c>
      <c r="Y2491" s="160">
        <v>1</v>
      </c>
      <c r="Z2491" s="161">
        <f t="shared" si="591"/>
        <v>0.47</v>
      </c>
      <c r="AA2491" s="155">
        <v>0</v>
      </c>
      <c r="AB2491" s="162" t="s">
        <v>80</v>
      </c>
      <c r="AC2491" s="163" t="s">
        <v>56</v>
      </c>
      <c r="AD2491" s="164" t="s">
        <v>56</v>
      </c>
      <c r="AE2491" s="163" t="s">
        <v>56</v>
      </c>
      <c r="AF2491" s="164">
        <f t="shared" si="592"/>
        <v>14.1</v>
      </c>
      <c r="AG2491" s="165">
        <f t="shared" si="593"/>
        <v>1692</v>
      </c>
      <c r="AH2491" s="166" t="s">
        <v>113</v>
      </c>
      <c r="AI2491" s="167"/>
      <c r="AJ2491" s="168"/>
      <c r="AK2491" s="169"/>
      <c r="AL2491" s="170"/>
      <c r="AM2491" s="171"/>
      <c r="AN2491" s="172"/>
      <c r="AO2491" s="173">
        <f t="shared" si="587"/>
        <v>0</v>
      </c>
      <c r="AP2491" s="174" t="s">
        <v>82</v>
      </c>
      <c r="AQ2491" s="175" t="str" cm="1">
        <f t="array" ref="AQ2491">_xlfn.IFS(OR($G2491="公衆街路灯A",$G2491="定額電灯"),$G2491&amp;AP2491,COUNTIF(G2491,"*従量電灯*"),G2491,1,"-")</f>
        <v>従量電灯</v>
      </c>
      <c r="AR2491" s="176" t="str" cm="1">
        <f t="array" ref="AR2491">_xlfn.IFS($AN2491=0,"-",OR($AH2491="対象外",$AH2491="-"),"-",OR($G2491="公衆街路灯A",$G2491="定額電灯"),_xlfn.XLOOKUP($AQ2491,削除禁止_電灯料金!$B:$B,削除禁止_電灯料金!$E:$E,0),1,"-")</f>
        <v>-</v>
      </c>
      <c r="AS2491" s="177" t="str" cm="1">
        <f t="array" ref="AS2491">_xlfn.IFS($AR2491="-","-",OR($G2491="公衆街路灯A",$G2491="定額電灯"),_xlfn.XLOOKUP(AQ2491,削除禁止_電灯料金!$B:$B,削除禁止_電灯料金!$D:$D,0),1,"-")</f>
        <v>-</v>
      </c>
      <c r="AT2491" s="176">
        <f>IFERROR(IF(OR($G2491="公衆街路灯A",$G2491="定額電灯"),"-",ROUND((_xlfn.XLOOKUP($AQ2491,削除禁止_電灯料金!$B:$B,削除禁止_電灯料金!$E:$E)*AM2491/1000*$K2491*$L2491/12),2)),"-")</f>
        <v>0</v>
      </c>
      <c r="AU2491" s="177">
        <f>IFERROR(IF(OR($G2491="公衆街路灯A",$G2491="定額電灯"),"-",ROUND((AM2491/1000*$K2491*$L2491/12)*_xlfn.XLOOKUP($A2491,削除禁止_電灯料金!K:K,削除禁止_電灯料金!M:M,"-"),2)),"-")</f>
        <v>0</v>
      </c>
      <c r="AV2491" s="178">
        <f>IFERROR(IF(OR($G2491="公衆街路灯A",$G2491="定額電灯"),ROUND((((AR2491+AS2491)*AN2491))*12*_xlfn.XLOOKUP($A2491,削除禁止_電灯料金!K:K,削除禁止_電灯料金!N:N),0),ROUND((AT2491+AU2491)*AN2491*12*_xlfn.XLOOKUP($A2491,削除禁止_電灯料金!K:K,削除禁止_電灯料金!N:N),0)),0)</f>
        <v>0</v>
      </c>
      <c r="AW2491" s="145"/>
    </row>
    <row r="2492" spans="1:49" ht="30" customHeight="1">
      <c r="A2492" s="1">
        <v>58</v>
      </c>
      <c r="B2492" s="319" t="s">
        <v>2243</v>
      </c>
      <c r="C2492" s="332"/>
      <c r="D2492" s="256" t="s">
        <v>2249</v>
      </c>
      <c r="E2492" s="257" t="s">
        <v>224</v>
      </c>
      <c r="F2492" s="258" t="s">
        <v>2224</v>
      </c>
      <c r="G2492" s="148" t="s">
        <v>73</v>
      </c>
      <c r="H2492" s="279"/>
      <c r="I2492" s="280"/>
      <c r="J2492" s="267"/>
      <c r="K2492" s="152">
        <v>3</v>
      </c>
      <c r="L2492" s="153">
        <v>365</v>
      </c>
      <c r="M2492" s="281" t="s">
        <v>2266</v>
      </c>
      <c r="N2492" s="119" t="s">
        <v>110</v>
      </c>
      <c r="O2492" s="120">
        <v>1</v>
      </c>
      <c r="P2492" s="155" t="s">
        <v>111</v>
      </c>
      <c r="Q2492" s="155">
        <v>0</v>
      </c>
      <c r="R2492" s="155" t="s">
        <v>993</v>
      </c>
      <c r="S2492" s="156">
        <v>0</v>
      </c>
      <c r="T2492" s="156">
        <v>0</v>
      </c>
      <c r="U2492" s="156">
        <v>0</v>
      </c>
      <c r="V2492" s="157">
        <v>0</v>
      </c>
      <c r="W2492" s="158">
        <v>48</v>
      </c>
      <c r="X2492" s="159">
        <v>4</v>
      </c>
      <c r="Y2492" s="160">
        <v>4</v>
      </c>
      <c r="Z2492" s="161">
        <f t="shared" si="591"/>
        <v>17.52</v>
      </c>
      <c r="AA2492" s="155">
        <v>0</v>
      </c>
      <c r="AB2492" s="162" t="s">
        <v>80</v>
      </c>
      <c r="AC2492" s="163" t="s">
        <v>56</v>
      </c>
      <c r="AD2492" s="164" t="s">
        <v>56</v>
      </c>
      <c r="AE2492" s="163" t="s">
        <v>56</v>
      </c>
      <c r="AF2492" s="164">
        <f t="shared" si="592"/>
        <v>131.4</v>
      </c>
      <c r="AG2492" s="165">
        <f t="shared" si="593"/>
        <v>63072</v>
      </c>
      <c r="AH2492" s="166" t="s">
        <v>113</v>
      </c>
      <c r="AI2492" s="167"/>
      <c r="AJ2492" s="168"/>
      <c r="AK2492" s="169"/>
      <c r="AL2492" s="170"/>
      <c r="AM2492" s="171"/>
      <c r="AN2492" s="172"/>
      <c r="AO2492" s="173">
        <f t="shared" si="587"/>
        <v>0</v>
      </c>
      <c r="AP2492" s="174" t="s">
        <v>82</v>
      </c>
      <c r="AQ2492" s="175" t="str" cm="1">
        <f t="array" ref="AQ2492">_xlfn.IFS(OR($G2492="公衆街路灯A",$G2492="定額電灯"),$G2492&amp;AP2492,COUNTIF(G2492,"*従量電灯*"),G2492,1,"-")</f>
        <v>従量電灯</v>
      </c>
      <c r="AR2492" s="176" t="str" cm="1">
        <f t="array" ref="AR2492">_xlfn.IFS($AN2492=0,"-",OR($AH2492="対象外",$AH2492="-"),"-",OR($G2492="公衆街路灯A",$G2492="定額電灯"),_xlfn.XLOOKUP($AQ2492,削除禁止_電灯料金!$B:$B,削除禁止_電灯料金!$E:$E,0),1,"-")</f>
        <v>-</v>
      </c>
      <c r="AS2492" s="177" t="str" cm="1">
        <f t="array" ref="AS2492">_xlfn.IFS($AR2492="-","-",OR($G2492="公衆街路灯A",$G2492="定額電灯"),_xlfn.XLOOKUP(AQ2492,削除禁止_電灯料金!$B:$B,削除禁止_電灯料金!$D:$D,0),1,"-")</f>
        <v>-</v>
      </c>
      <c r="AT2492" s="176">
        <f>IFERROR(IF(OR($G2492="公衆街路灯A",$G2492="定額電灯"),"-",ROUND((_xlfn.XLOOKUP($AQ2492,削除禁止_電灯料金!$B:$B,削除禁止_電灯料金!$E:$E)*AM2492/1000*$K2492*$L2492/12),2)),"-")</f>
        <v>0</v>
      </c>
      <c r="AU2492" s="177">
        <f>IFERROR(IF(OR($G2492="公衆街路灯A",$G2492="定額電灯"),"-",ROUND((AM2492/1000*$K2492*$L2492/12)*_xlfn.XLOOKUP($A2492,削除禁止_電灯料金!K:K,削除禁止_電灯料金!M:M,"-"),2)),"-")</f>
        <v>0</v>
      </c>
      <c r="AV2492" s="178">
        <f>IFERROR(IF(OR($G2492="公衆街路灯A",$G2492="定額電灯"),ROUND((((AR2492+AS2492)*AN2492))*12*_xlfn.XLOOKUP($A2492,削除禁止_電灯料金!K:K,削除禁止_電灯料金!N:N),0),ROUND((AT2492+AU2492)*AN2492*12*_xlfn.XLOOKUP($A2492,削除禁止_電灯料金!K:K,削除禁止_電灯料金!N:N),0)),0)</f>
        <v>0</v>
      </c>
      <c r="AW2492" s="145"/>
    </row>
    <row r="2493" spans="1:49" ht="30" customHeight="1">
      <c r="A2493" s="1">
        <v>58</v>
      </c>
      <c r="B2493" s="319" t="s">
        <v>2243</v>
      </c>
      <c r="C2493" s="332"/>
      <c r="D2493" s="256" t="s">
        <v>2249</v>
      </c>
      <c r="E2493" s="257" t="s">
        <v>224</v>
      </c>
      <c r="F2493" s="258" t="s">
        <v>2224</v>
      </c>
      <c r="G2493" s="148" t="s">
        <v>73</v>
      </c>
      <c r="H2493" s="279"/>
      <c r="I2493" s="280"/>
      <c r="J2493" s="267"/>
      <c r="K2493" s="152">
        <v>3</v>
      </c>
      <c r="L2493" s="153">
        <v>365</v>
      </c>
      <c r="M2493" s="281" t="s">
        <v>2267</v>
      </c>
      <c r="N2493" s="119" t="s">
        <v>110</v>
      </c>
      <c r="O2493" s="120">
        <v>1</v>
      </c>
      <c r="P2493" s="155" t="s">
        <v>111</v>
      </c>
      <c r="Q2493" s="155">
        <v>0</v>
      </c>
      <c r="R2493" s="155" t="s">
        <v>993</v>
      </c>
      <c r="S2493" s="156">
        <v>0</v>
      </c>
      <c r="T2493" s="156">
        <v>0</v>
      </c>
      <c r="U2493" s="156">
        <v>0</v>
      </c>
      <c r="V2493" s="157" t="s">
        <v>90</v>
      </c>
      <c r="W2493" s="158">
        <v>48</v>
      </c>
      <c r="X2493" s="159">
        <v>2</v>
      </c>
      <c r="Y2493" s="160">
        <v>2</v>
      </c>
      <c r="Z2493" s="161">
        <f t="shared" si="591"/>
        <v>8.76</v>
      </c>
      <c r="AA2493" s="155">
        <v>0</v>
      </c>
      <c r="AB2493" s="162" t="s">
        <v>80</v>
      </c>
      <c r="AC2493" s="163" t="s">
        <v>56</v>
      </c>
      <c r="AD2493" s="164" t="s">
        <v>56</v>
      </c>
      <c r="AE2493" s="163" t="s">
        <v>56</v>
      </c>
      <c r="AF2493" s="164">
        <f t="shared" si="592"/>
        <v>131.4</v>
      </c>
      <c r="AG2493" s="165">
        <f t="shared" si="593"/>
        <v>31536</v>
      </c>
      <c r="AH2493" s="166" t="s">
        <v>81</v>
      </c>
      <c r="AI2493" s="167"/>
      <c r="AJ2493" s="168"/>
      <c r="AK2493" s="169"/>
      <c r="AL2493" s="170"/>
      <c r="AM2493" s="171"/>
      <c r="AN2493" s="172"/>
      <c r="AO2493" s="173">
        <f t="shared" si="587"/>
        <v>0</v>
      </c>
      <c r="AP2493" s="174" t="s">
        <v>82</v>
      </c>
      <c r="AQ2493" s="175" t="str" cm="1">
        <f t="array" ref="AQ2493">_xlfn.IFS(OR($G2493="公衆街路灯A",$G2493="定額電灯"),$G2493&amp;AP2493,COUNTIF(G2493,"*従量電灯*"),G2493,1,"-")</f>
        <v>従量電灯</v>
      </c>
      <c r="AR2493" s="176" t="str" cm="1">
        <f t="array" ref="AR2493">_xlfn.IFS($AN2493=0,"-",OR($AH2493="対象外",$AH2493="-"),"-",OR($G2493="公衆街路灯A",$G2493="定額電灯"),_xlfn.XLOOKUP($AQ2493,削除禁止_電灯料金!$B:$B,削除禁止_電灯料金!$E:$E,0),1,"-")</f>
        <v>-</v>
      </c>
      <c r="AS2493" s="177" t="str" cm="1">
        <f t="array" ref="AS2493">_xlfn.IFS($AR2493="-","-",OR($G2493="公衆街路灯A",$G2493="定額電灯"),_xlfn.XLOOKUP(AQ2493,削除禁止_電灯料金!$B:$B,削除禁止_電灯料金!$D:$D,0),1,"-")</f>
        <v>-</v>
      </c>
      <c r="AT2493" s="176">
        <f>IFERROR(IF(OR($G2493="公衆街路灯A",$G2493="定額電灯"),"-",ROUND((_xlfn.XLOOKUP($AQ2493,削除禁止_電灯料金!$B:$B,削除禁止_電灯料金!$E:$E)*AM2493/1000*$K2493*$L2493/12),2)),"-")</f>
        <v>0</v>
      </c>
      <c r="AU2493" s="177">
        <f>IFERROR(IF(OR($G2493="公衆街路灯A",$G2493="定額電灯"),"-",ROUND((AM2493/1000*$K2493*$L2493/12)*_xlfn.XLOOKUP($A2493,削除禁止_電灯料金!K:K,削除禁止_電灯料金!M:M,"-"),2)),"-")</f>
        <v>0</v>
      </c>
      <c r="AV2493" s="178">
        <f>IFERROR(IF(OR($G2493="公衆街路灯A",$G2493="定額電灯"),ROUND((((AR2493+AS2493)*AN2493))*12*_xlfn.XLOOKUP($A2493,削除禁止_電灯料金!K:K,削除禁止_電灯料金!N:N),0),ROUND((AT2493+AU2493)*AN2493*12*_xlfn.XLOOKUP($A2493,削除禁止_電灯料金!K:K,削除禁止_電灯料金!N:N),0)),0)</f>
        <v>0</v>
      </c>
      <c r="AW2493" s="145"/>
    </row>
    <row r="2494" spans="1:49" ht="30" customHeight="1">
      <c r="A2494" s="1">
        <v>58</v>
      </c>
      <c r="B2494" s="319" t="s">
        <v>2243</v>
      </c>
      <c r="C2494" s="332"/>
      <c r="D2494" s="256" t="s">
        <v>2249</v>
      </c>
      <c r="E2494" s="257" t="s">
        <v>224</v>
      </c>
      <c r="F2494" s="258" t="s">
        <v>2224</v>
      </c>
      <c r="G2494" s="148" t="s">
        <v>73</v>
      </c>
      <c r="H2494" s="279"/>
      <c r="I2494" s="280"/>
      <c r="J2494" s="267"/>
      <c r="K2494" s="152">
        <v>3</v>
      </c>
      <c r="L2494" s="153">
        <v>365</v>
      </c>
      <c r="M2494" s="281" t="s">
        <v>2268</v>
      </c>
      <c r="N2494" s="119" t="s">
        <v>142</v>
      </c>
      <c r="O2494" s="120">
        <v>1</v>
      </c>
      <c r="P2494" s="155" t="s">
        <v>135</v>
      </c>
      <c r="Q2494" s="155">
        <v>0</v>
      </c>
      <c r="R2494" s="155">
        <v>0</v>
      </c>
      <c r="S2494" s="156" t="s">
        <v>143</v>
      </c>
      <c r="T2494" s="156">
        <v>0</v>
      </c>
      <c r="U2494" s="156">
        <v>0</v>
      </c>
      <c r="V2494" s="157">
        <v>0</v>
      </c>
      <c r="W2494" s="158">
        <v>28</v>
      </c>
      <c r="X2494" s="159">
        <v>1</v>
      </c>
      <c r="Y2494" s="160">
        <v>1</v>
      </c>
      <c r="Z2494" s="161">
        <f t="shared" si="591"/>
        <v>2.5550000000000002</v>
      </c>
      <c r="AA2494" s="155">
        <v>0</v>
      </c>
      <c r="AB2494" s="162" t="s">
        <v>80</v>
      </c>
      <c r="AC2494" s="163" t="s">
        <v>56</v>
      </c>
      <c r="AD2494" s="164" t="s">
        <v>56</v>
      </c>
      <c r="AE2494" s="163" t="s">
        <v>56</v>
      </c>
      <c r="AF2494" s="164">
        <f t="shared" si="592"/>
        <v>76.650000000000006</v>
      </c>
      <c r="AG2494" s="165">
        <f t="shared" si="593"/>
        <v>9198</v>
      </c>
      <c r="AH2494" s="166" t="s">
        <v>81</v>
      </c>
      <c r="AI2494" s="167"/>
      <c r="AJ2494" s="168"/>
      <c r="AK2494" s="169"/>
      <c r="AL2494" s="170"/>
      <c r="AM2494" s="171"/>
      <c r="AN2494" s="172"/>
      <c r="AO2494" s="173">
        <f t="shared" si="587"/>
        <v>0</v>
      </c>
      <c r="AP2494" s="174" t="s">
        <v>82</v>
      </c>
      <c r="AQ2494" s="175" t="str" cm="1">
        <f t="array" ref="AQ2494">_xlfn.IFS(OR($G2494="公衆街路灯A",$G2494="定額電灯"),$G2494&amp;AP2494,COUNTIF(G2494,"*従量電灯*"),G2494,1,"-")</f>
        <v>従量電灯</v>
      </c>
      <c r="AR2494" s="176" t="str" cm="1">
        <f t="array" ref="AR2494">_xlfn.IFS($AN2494=0,"-",OR($AH2494="対象外",$AH2494="-"),"-",OR($G2494="公衆街路灯A",$G2494="定額電灯"),_xlfn.XLOOKUP($AQ2494,削除禁止_電灯料金!$B:$B,削除禁止_電灯料金!$E:$E,0),1,"-")</f>
        <v>-</v>
      </c>
      <c r="AS2494" s="177" t="str" cm="1">
        <f t="array" ref="AS2494">_xlfn.IFS($AR2494="-","-",OR($G2494="公衆街路灯A",$G2494="定額電灯"),_xlfn.XLOOKUP(AQ2494,削除禁止_電灯料金!$B:$B,削除禁止_電灯料金!$D:$D,0),1,"-")</f>
        <v>-</v>
      </c>
      <c r="AT2494" s="176">
        <f>IFERROR(IF(OR($G2494="公衆街路灯A",$G2494="定額電灯"),"-",ROUND((_xlfn.XLOOKUP($AQ2494,削除禁止_電灯料金!$B:$B,削除禁止_電灯料金!$E:$E)*AM2494/1000*$K2494*$L2494/12),2)),"-")</f>
        <v>0</v>
      </c>
      <c r="AU2494" s="177">
        <f>IFERROR(IF(OR($G2494="公衆街路灯A",$G2494="定額電灯"),"-",ROUND((AM2494/1000*$K2494*$L2494/12)*_xlfn.XLOOKUP($A2494,削除禁止_電灯料金!K:K,削除禁止_電灯料金!M:M,"-"),2)),"-")</f>
        <v>0</v>
      </c>
      <c r="AV2494" s="178">
        <f>IFERROR(IF(OR($G2494="公衆街路灯A",$G2494="定額電灯"),ROUND((((AR2494+AS2494)*AN2494))*12*_xlfn.XLOOKUP($A2494,削除禁止_電灯料金!K:K,削除禁止_電灯料金!N:N),0),ROUND((AT2494+AU2494)*AN2494*12*_xlfn.XLOOKUP($A2494,削除禁止_電灯料金!K:K,削除禁止_電灯料金!N:N),0)),0)</f>
        <v>0</v>
      </c>
      <c r="AW2494" s="145"/>
    </row>
    <row r="2495" spans="1:49" ht="30" customHeight="1">
      <c r="A2495" s="1">
        <v>58</v>
      </c>
      <c r="B2495" s="319" t="s">
        <v>2243</v>
      </c>
      <c r="C2495" s="332"/>
      <c r="D2495" s="256" t="s">
        <v>2249</v>
      </c>
      <c r="E2495" s="257" t="s">
        <v>224</v>
      </c>
      <c r="F2495" s="258" t="s">
        <v>2269</v>
      </c>
      <c r="G2495" s="148" t="s">
        <v>73</v>
      </c>
      <c r="H2495" s="279"/>
      <c r="I2495" s="280"/>
      <c r="J2495" s="267"/>
      <c r="K2495" s="152">
        <v>13</v>
      </c>
      <c r="L2495" s="153">
        <v>365</v>
      </c>
      <c r="M2495" s="281" t="s">
        <v>2246</v>
      </c>
      <c r="N2495" s="119" t="s">
        <v>75</v>
      </c>
      <c r="O2495" s="120">
        <v>1</v>
      </c>
      <c r="P2495" s="155" t="s">
        <v>759</v>
      </c>
      <c r="Q2495" s="155">
        <v>0</v>
      </c>
      <c r="R2495" s="155" t="s">
        <v>77</v>
      </c>
      <c r="S2495" s="156" t="s">
        <v>2247</v>
      </c>
      <c r="T2495" s="156">
        <v>0</v>
      </c>
      <c r="U2495" s="156" t="s">
        <v>2248</v>
      </c>
      <c r="V2495" s="157">
        <v>0</v>
      </c>
      <c r="W2495" s="158">
        <v>26</v>
      </c>
      <c r="X2495" s="159">
        <v>2</v>
      </c>
      <c r="Y2495" s="160">
        <v>2</v>
      </c>
      <c r="Z2495" s="161">
        <f t="shared" si="591"/>
        <v>20.561666666666667</v>
      </c>
      <c r="AA2495" s="155">
        <v>0</v>
      </c>
      <c r="AB2495" s="162" t="s">
        <v>80</v>
      </c>
      <c r="AC2495" s="163" t="s">
        <v>56</v>
      </c>
      <c r="AD2495" s="164" t="s">
        <v>56</v>
      </c>
      <c r="AE2495" s="163" t="s">
        <v>56</v>
      </c>
      <c r="AF2495" s="164">
        <f t="shared" si="592"/>
        <v>308.42500000000001</v>
      </c>
      <c r="AG2495" s="165">
        <f t="shared" si="593"/>
        <v>74022</v>
      </c>
      <c r="AH2495" s="166" t="s">
        <v>81</v>
      </c>
      <c r="AI2495" s="167"/>
      <c r="AJ2495" s="168"/>
      <c r="AK2495" s="169"/>
      <c r="AL2495" s="170"/>
      <c r="AM2495" s="171"/>
      <c r="AN2495" s="172"/>
      <c r="AO2495" s="173">
        <f t="shared" si="587"/>
        <v>0</v>
      </c>
      <c r="AP2495" s="174" t="s">
        <v>82</v>
      </c>
      <c r="AQ2495" s="175" t="str" cm="1">
        <f t="array" ref="AQ2495">_xlfn.IFS(OR($G2495="公衆街路灯A",$G2495="定額電灯"),$G2495&amp;AP2495,COUNTIF(G2495,"*従量電灯*"),G2495,1,"-")</f>
        <v>従量電灯</v>
      </c>
      <c r="AR2495" s="176" t="str" cm="1">
        <f t="array" ref="AR2495">_xlfn.IFS($AN2495=0,"-",OR($AH2495="対象外",$AH2495="-"),"-",OR($G2495="公衆街路灯A",$G2495="定額電灯"),_xlfn.XLOOKUP($AQ2495,削除禁止_電灯料金!$B:$B,削除禁止_電灯料金!$E:$E,0),1,"-")</f>
        <v>-</v>
      </c>
      <c r="AS2495" s="177" t="str" cm="1">
        <f t="array" ref="AS2495">_xlfn.IFS($AR2495="-","-",OR($G2495="公衆街路灯A",$G2495="定額電灯"),_xlfn.XLOOKUP(AQ2495,削除禁止_電灯料金!$B:$B,削除禁止_電灯料金!$D:$D,0),1,"-")</f>
        <v>-</v>
      </c>
      <c r="AT2495" s="176">
        <f>IFERROR(IF(OR($G2495="公衆街路灯A",$G2495="定額電灯"),"-",ROUND((_xlfn.XLOOKUP($AQ2495,削除禁止_電灯料金!$B:$B,削除禁止_電灯料金!$E:$E)*AM2495/1000*$K2495*$L2495/12),2)),"-")</f>
        <v>0</v>
      </c>
      <c r="AU2495" s="177">
        <f>IFERROR(IF(OR($G2495="公衆街路灯A",$G2495="定額電灯"),"-",ROUND((AM2495/1000*$K2495*$L2495/12)*_xlfn.XLOOKUP($A2495,削除禁止_電灯料金!K:K,削除禁止_電灯料金!M:M,"-"),2)),"-")</f>
        <v>0</v>
      </c>
      <c r="AV2495" s="178">
        <f>IFERROR(IF(OR($G2495="公衆街路灯A",$G2495="定額電灯"),ROUND((((AR2495+AS2495)*AN2495))*12*_xlfn.XLOOKUP($A2495,削除禁止_電灯料金!K:K,削除禁止_電灯料金!N:N),0),ROUND((AT2495+AU2495)*AN2495*12*_xlfn.XLOOKUP($A2495,削除禁止_電灯料金!K:K,削除禁止_電灯料金!N:N),0)),0)</f>
        <v>0</v>
      </c>
      <c r="AW2495" s="145"/>
    </row>
    <row r="2496" spans="1:49" ht="30" customHeight="1">
      <c r="A2496" s="1">
        <v>58</v>
      </c>
      <c r="B2496" s="319" t="s">
        <v>2243</v>
      </c>
      <c r="C2496" s="332"/>
      <c r="D2496" s="256" t="s">
        <v>2249</v>
      </c>
      <c r="E2496" s="257" t="s">
        <v>224</v>
      </c>
      <c r="F2496" s="258" t="s">
        <v>537</v>
      </c>
      <c r="G2496" s="148" t="s">
        <v>73</v>
      </c>
      <c r="H2496" s="279"/>
      <c r="I2496" s="280"/>
      <c r="J2496" s="267"/>
      <c r="K2496" s="152">
        <v>3</v>
      </c>
      <c r="L2496" s="153">
        <v>365</v>
      </c>
      <c r="M2496" s="281" t="s">
        <v>1358</v>
      </c>
      <c r="N2496" s="119" t="s">
        <v>134</v>
      </c>
      <c r="O2496" s="120">
        <v>1</v>
      </c>
      <c r="P2496" s="155" t="s">
        <v>227</v>
      </c>
      <c r="Q2496" s="155">
        <v>0</v>
      </c>
      <c r="R2496" s="155">
        <v>0</v>
      </c>
      <c r="S2496" s="156">
        <v>0</v>
      </c>
      <c r="T2496" s="156">
        <v>0</v>
      </c>
      <c r="U2496" s="156">
        <v>0</v>
      </c>
      <c r="V2496" s="157">
        <v>0</v>
      </c>
      <c r="W2496" s="158">
        <v>47</v>
      </c>
      <c r="X2496" s="159">
        <v>1</v>
      </c>
      <c r="Y2496" s="160">
        <v>1</v>
      </c>
      <c r="Z2496" s="161">
        <f t="shared" si="591"/>
        <v>4.2887500000000003</v>
      </c>
      <c r="AA2496" s="155">
        <v>0</v>
      </c>
      <c r="AB2496" s="162" t="s">
        <v>80</v>
      </c>
      <c r="AC2496" s="163" t="s">
        <v>56</v>
      </c>
      <c r="AD2496" s="164" t="s">
        <v>56</v>
      </c>
      <c r="AE2496" s="163" t="s">
        <v>56</v>
      </c>
      <c r="AF2496" s="164">
        <f t="shared" si="592"/>
        <v>128.66250000000002</v>
      </c>
      <c r="AG2496" s="165">
        <f t="shared" si="593"/>
        <v>15439.500000000004</v>
      </c>
      <c r="AH2496" s="166" t="s">
        <v>113</v>
      </c>
      <c r="AI2496" s="167"/>
      <c r="AJ2496" s="168"/>
      <c r="AK2496" s="169"/>
      <c r="AL2496" s="170"/>
      <c r="AM2496" s="171"/>
      <c r="AN2496" s="172"/>
      <c r="AO2496" s="173">
        <f t="shared" si="587"/>
        <v>0</v>
      </c>
      <c r="AP2496" s="174" t="s">
        <v>82</v>
      </c>
      <c r="AQ2496" s="175" t="str" cm="1">
        <f t="array" ref="AQ2496">_xlfn.IFS(OR($G2496="公衆街路灯A",$G2496="定額電灯"),$G2496&amp;AP2496,COUNTIF(G2496,"*従量電灯*"),G2496,1,"-")</f>
        <v>従量電灯</v>
      </c>
      <c r="AR2496" s="176" t="str" cm="1">
        <f t="array" ref="AR2496">_xlfn.IFS($AN2496=0,"-",OR($AH2496="対象外",$AH2496="-"),"-",OR($G2496="公衆街路灯A",$G2496="定額電灯"),_xlfn.XLOOKUP($AQ2496,削除禁止_電灯料金!$B:$B,削除禁止_電灯料金!$E:$E,0),1,"-")</f>
        <v>-</v>
      </c>
      <c r="AS2496" s="177" t="str" cm="1">
        <f t="array" ref="AS2496">_xlfn.IFS($AR2496="-","-",OR($G2496="公衆街路灯A",$G2496="定額電灯"),_xlfn.XLOOKUP(AQ2496,削除禁止_電灯料金!$B:$B,削除禁止_電灯料金!$D:$D,0),1,"-")</f>
        <v>-</v>
      </c>
      <c r="AT2496" s="176">
        <f>IFERROR(IF(OR($G2496="公衆街路灯A",$G2496="定額電灯"),"-",ROUND((_xlfn.XLOOKUP($AQ2496,削除禁止_電灯料金!$B:$B,削除禁止_電灯料金!$E:$E)*AM2496/1000*$K2496*$L2496/12),2)),"-")</f>
        <v>0</v>
      </c>
      <c r="AU2496" s="177">
        <f>IFERROR(IF(OR($G2496="公衆街路灯A",$G2496="定額電灯"),"-",ROUND((AM2496/1000*$K2496*$L2496/12)*_xlfn.XLOOKUP($A2496,削除禁止_電灯料金!K:K,削除禁止_電灯料金!M:M,"-"),2)),"-")</f>
        <v>0</v>
      </c>
      <c r="AV2496" s="178">
        <f>IFERROR(IF(OR($G2496="公衆街路灯A",$G2496="定額電灯"),ROUND((((AR2496+AS2496)*AN2496))*12*_xlfn.XLOOKUP($A2496,削除禁止_電灯料金!K:K,削除禁止_電灯料金!N:N),0),ROUND((AT2496+AU2496)*AN2496*12*_xlfn.XLOOKUP($A2496,削除禁止_電灯料金!K:K,削除禁止_電灯料金!N:N),0)),0)</f>
        <v>0</v>
      </c>
      <c r="AW2496" s="145"/>
    </row>
    <row r="2497" spans="1:49" ht="30" customHeight="1">
      <c r="A2497" s="1">
        <v>58</v>
      </c>
      <c r="B2497" s="319" t="s">
        <v>2243</v>
      </c>
      <c r="C2497" s="332"/>
      <c r="D2497" s="256" t="s">
        <v>2249</v>
      </c>
      <c r="E2497" s="257" t="s">
        <v>224</v>
      </c>
      <c r="F2497" s="258" t="s">
        <v>537</v>
      </c>
      <c r="G2497" s="148" t="s">
        <v>73</v>
      </c>
      <c r="H2497" s="279"/>
      <c r="I2497" s="280"/>
      <c r="J2497" s="267"/>
      <c r="K2497" s="152">
        <v>3</v>
      </c>
      <c r="L2497" s="153">
        <v>365</v>
      </c>
      <c r="M2497" s="281" t="s">
        <v>2270</v>
      </c>
      <c r="N2497" s="119" t="s">
        <v>134</v>
      </c>
      <c r="O2497" s="120">
        <v>1</v>
      </c>
      <c r="P2497" s="155" t="s">
        <v>227</v>
      </c>
      <c r="Q2497" s="155">
        <v>0</v>
      </c>
      <c r="R2497" s="155">
        <v>0</v>
      </c>
      <c r="S2497" s="156">
        <v>0</v>
      </c>
      <c r="T2497" s="156">
        <v>0</v>
      </c>
      <c r="U2497" s="156">
        <v>0</v>
      </c>
      <c r="V2497" s="157" t="s">
        <v>90</v>
      </c>
      <c r="W2497" s="158">
        <v>47</v>
      </c>
      <c r="X2497" s="159">
        <v>1</v>
      </c>
      <c r="Y2497" s="160">
        <v>1</v>
      </c>
      <c r="Z2497" s="161">
        <f t="shared" si="591"/>
        <v>4.2887500000000003</v>
      </c>
      <c r="AA2497" s="155">
        <v>0</v>
      </c>
      <c r="AB2497" s="162" t="s">
        <v>80</v>
      </c>
      <c r="AC2497" s="163" t="s">
        <v>56</v>
      </c>
      <c r="AD2497" s="164" t="s">
        <v>56</v>
      </c>
      <c r="AE2497" s="163" t="s">
        <v>56</v>
      </c>
      <c r="AF2497" s="164">
        <f t="shared" si="592"/>
        <v>128.66250000000002</v>
      </c>
      <c r="AG2497" s="165">
        <f t="shared" si="593"/>
        <v>15439.500000000004</v>
      </c>
      <c r="AH2497" s="166" t="s">
        <v>81</v>
      </c>
      <c r="AI2497" s="167"/>
      <c r="AJ2497" s="168"/>
      <c r="AK2497" s="169"/>
      <c r="AL2497" s="170"/>
      <c r="AM2497" s="171"/>
      <c r="AN2497" s="172"/>
      <c r="AO2497" s="173">
        <f t="shared" si="587"/>
        <v>0</v>
      </c>
      <c r="AP2497" s="174" t="s">
        <v>82</v>
      </c>
      <c r="AQ2497" s="175" t="str" cm="1">
        <f t="array" ref="AQ2497">_xlfn.IFS(OR($G2497="公衆街路灯A",$G2497="定額電灯"),$G2497&amp;AP2497,COUNTIF(G2497,"*従量電灯*"),G2497,1,"-")</f>
        <v>従量電灯</v>
      </c>
      <c r="AR2497" s="176" t="str" cm="1">
        <f t="array" ref="AR2497">_xlfn.IFS($AN2497=0,"-",OR($AH2497="対象外",$AH2497="-"),"-",OR($G2497="公衆街路灯A",$G2497="定額電灯"),_xlfn.XLOOKUP($AQ2497,削除禁止_電灯料金!$B:$B,削除禁止_電灯料金!$E:$E,0),1,"-")</f>
        <v>-</v>
      </c>
      <c r="AS2497" s="177" t="str" cm="1">
        <f t="array" ref="AS2497">_xlfn.IFS($AR2497="-","-",OR($G2497="公衆街路灯A",$G2497="定額電灯"),_xlfn.XLOOKUP(AQ2497,削除禁止_電灯料金!$B:$B,削除禁止_電灯料金!$D:$D,0),1,"-")</f>
        <v>-</v>
      </c>
      <c r="AT2497" s="176">
        <f>IFERROR(IF(OR($G2497="公衆街路灯A",$G2497="定額電灯"),"-",ROUND((_xlfn.XLOOKUP($AQ2497,削除禁止_電灯料金!$B:$B,削除禁止_電灯料金!$E:$E)*AM2497/1000*$K2497*$L2497/12),2)),"-")</f>
        <v>0</v>
      </c>
      <c r="AU2497" s="177">
        <f>IFERROR(IF(OR($G2497="公衆街路灯A",$G2497="定額電灯"),"-",ROUND((AM2497/1000*$K2497*$L2497/12)*_xlfn.XLOOKUP($A2497,削除禁止_電灯料金!K:K,削除禁止_電灯料金!M:M,"-"),2)),"-")</f>
        <v>0</v>
      </c>
      <c r="AV2497" s="178">
        <f>IFERROR(IF(OR($G2497="公衆街路灯A",$G2497="定額電灯"),ROUND((((AR2497+AS2497)*AN2497))*12*_xlfn.XLOOKUP($A2497,削除禁止_電灯料金!K:K,削除禁止_電灯料金!N:N),0),ROUND((AT2497+AU2497)*AN2497*12*_xlfn.XLOOKUP($A2497,削除禁止_電灯料金!K:K,削除禁止_電灯料金!N:N),0)),0)</f>
        <v>0</v>
      </c>
      <c r="AW2497" s="145"/>
    </row>
    <row r="2498" spans="1:49" ht="30" customHeight="1">
      <c r="A2498" s="1">
        <v>58</v>
      </c>
      <c r="B2498" s="319" t="s">
        <v>2243</v>
      </c>
      <c r="C2498" s="332"/>
      <c r="D2498" s="256" t="s">
        <v>2249</v>
      </c>
      <c r="E2498" s="257" t="s">
        <v>224</v>
      </c>
      <c r="F2498" s="258" t="s">
        <v>537</v>
      </c>
      <c r="G2498" s="148" t="s">
        <v>73</v>
      </c>
      <c r="H2498" s="279"/>
      <c r="I2498" s="280"/>
      <c r="J2498" s="267"/>
      <c r="K2498" s="152">
        <v>3</v>
      </c>
      <c r="L2498" s="153">
        <v>365</v>
      </c>
      <c r="M2498" s="281" t="s">
        <v>2271</v>
      </c>
      <c r="N2498" s="119" t="s">
        <v>75</v>
      </c>
      <c r="O2498" s="120">
        <v>1</v>
      </c>
      <c r="P2498" s="155" t="s">
        <v>347</v>
      </c>
      <c r="Q2498" s="155">
        <v>0</v>
      </c>
      <c r="R2498" s="155" t="s">
        <v>77</v>
      </c>
      <c r="S2498" s="156">
        <v>0</v>
      </c>
      <c r="T2498" s="156">
        <v>0</v>
      </c>
      <c r="U2498" s="156" t="s">
        <v>853</v>
      </c>
      <c r="V2498" s="157">
        <v>0</v>
      </c>
      <c r="W2498" s="158">
        <v>18</v>
      </c>
      <c r="X2498" s="159">
        <v>1</v>
      </c>
      <c r="Y2498" s="160">
        <v>1</v>
      </c>
      <c r="Z2498" s="161">
        <f t="shared" si="591"/>
        <v>1.6425000000000001</v>
      </c>
      <c r="AA2498" s="155">
        <v>0</v>
      </c>
      <c r="AB2498" s="162" t="s">
        <v>80</v>
      </c>
      <c r="AC2498" s="163" t="s">
        <v>56</v>
      </c>
      <c r="AD2498" s="164" t="s">
        <v>56</v>
      </c>
      <c r="AE2498" s="163" t="s">
        <v>56</v>
      </c>
      <c r="AF2498" s="164">
        <f t="shared" si="592"/>
        <v>49.275000000000006</v>
      </c>
      <c r="AG2498" s="165">
        <f t="shared" si="593"/>
        <v>5913.0000000000009</v>
      </c>
      <c r="AH2498" s="166" t="s">
        <v>81</v>
      </c>
      <c r="AI2498" s="167"/>
      <c r="AJ2498" s="168"/>
      <c r="AK2498" s="169"/>
      <c r="AL2498" s="170"/>
      <c r="AM2498" s="171"/>
      <c r="AN2498" s="172"/>
      <c r="AO2498" s="173">
        <f t="shared" si="587"/>
        <v>0</v>
      </c>
      <c r="AP2498" s="174" t="s">
        <v>82</v>
      </c>
      <c r="AQ2498" s="175" t="str" cm="1">
        <f t="array" ref="AQ2498">_xlfn.IFS(OR($G2498="公衆街路灯A",$G2498="定額電灯"),$G2498&amp;AP2498,COUNTIF(G2498,"*従量電灯*"),G2498,1,"-")</f>
        <v>従量電灯</v>
      </c>
      <c r="AR2498" s="176" t="str" cm="1">
        <f t="array" ref="AR2498">_xlfn.IFS($AN2498=0,"-",OR($AH2498="対象外",$AH2498="-"),"-",OR($G2498="公衆街路灯A",$G2498="定額電灯"),_xlfn.XLOOKUP($AQ2498,削除禁止_電灯料金!$B:$B,削除禁止_電灯料金!$E:$E,0),1,"-")</f>
        <v>-</v>
      </c>
      <c r="AS2498" s="177" t="str" cm="1">
        <f t="array" ref="AS2498">_xlfn.IFS($AR2498="-","-",OR($G2498="公衆街路灯A",$G2498="定額電灯"),_xlfn.XLOOKUP(AQ2498,削除禁止_電灯料金!$B:$B,削除禁止_電灯料金!$D:$D,0),1,"-")</f>
        <v>-</v>
      </c>
      <c r="AT2498" s="176">
        <f>IFERROR(IF(OR($G2498="公衆街路灯A",$G2498="定額電灯"),"-",ROUND((_xlfn.XLOOKUP($AQ2498,削除禁止_電灯料金!$B:$B,削除禁止_電灯料金!$E:$E)*AM2498/1000*$K2498*$L2498/12),2)),"-")</f>
        <v>0</v>
      </c>
      <c r="AU2498" s="177">
        <f>IFERROR(IF(OR($G2498="公衆街路灯A",$G2498="定額電灯"),"-",ROUND((AM2498/1000*$K2498*$L2498/12)*_xlfn.XLOOKUP($A2498,削除禁止_電灯料金!K:K,削除禁止_電灯料金!M:M,"-"),2)),"-")</f>
        <v>0</v>
      </c>
      <c r="AV2498" s="178">
        <f>IFERROR(IF(OR($G2498="公衆街路灯A",$G2498="定額電灯"),ROUND((((AR2498+AS2498)*AN2498))*12*_xlfn.XLOOKUP($A2498,削除禁止_電灯料金!K:K,削除禁止_電灯料金!N:N),0),ROUND((AT2498+AU2498)*AN2498*12*_xlfn.XLOOKUP($A2498,削除禁止_電灯料金!K:K,削除禁止_電灯料金!N:N),0)),0)</f>
        <v>0</v>
      </c>
      <c r="AW2498" s="145"/>
    </row>
    <row r="2499" spans="1:49" ht="30" customHeight="1">
      <c r="A2499" s="1">
        <v>58</v>
      </c>
      <c r="B2499" s="319" t="s">
        <v>2243</v>
      </c>
      <c r="C2499" s="332"/>
      <c r="D2499" s="256" t="s">
        <v>2249</v>
      </c>
      <c r="E2499" s="257" t="s">
        <v>224</v>
      </c>
      <c r="F2499" s="258" t="s">
        <v>2272</v>
      </c>
      <c r="G2499" s="148" t="s">
        <v>73</v>
      </c>
      <c r="H2499" s="279"/>
      <c r="I2499" s="280"/>
      <c r="J2499" s="267"/>
      <c r="K2499" s="152">
        <v>3</v>
      </c>
      <c r="L2499" s="153">
        <v>365</v>
      </c>
      <c r="M2499" s="281" t="s">
        <v>472</v>
      </c>
      <c r="N2499" s="119" t="s">
        <v>110</v>
      </c>
      <c r="O2499" s="120">
        <v>1</v>
      </c>
      <c r="P2499" s="155" t="s">
        <v>227</v>
      </c>
      <c r="Q2499" s="155">
        <v>0</v>
      </c>
      <c r="R2499" s="155" t="s">
        <v>359</v>
      </c>
      <c r="S2499" s="156">
        <v>0</v>
      </c>
      <c r="T2499" s="156">
        <v>0</v>
      </c>
      <c r="U2499" s="156">
        <v>0</v>
      </c>
      <c r="V2499" s="157">
        <v>0</v>
      </c>
      <c r="W2499" s="158">
        <v>47</v>
      </c>
      <c r="X2499" s="159">
        <v>1</v>
      </c>
      <c r="Y2499" s="160">
        <v>1</v>
      </c>
      <c r="Z2499" s="161">
        <f t="shared" si="591"/>
        <v>4.2887500000000003</v>
      </c>
      <c r="AA2499" s="155">
        <v>0</v>
      </c>
      <c r="AB2499" s="162" t="s">
        <v>80</v>
      </c>
      <c r="AC2499" s="163" t="s">
        <v>56</v>
      </c>
      <c r="AD2499" s="164" t="s">
        <v>56</v>
      </c>
      <c r="AE2499" s="163" t="s">
        <v>56</v>
      </c>
      <c r="AF2499" s="164">
        <f t="shared" si="592"/>
        <v>128.66250000000002</v>
      </c>
      <c r="AG2499" s="165">
        <f t="shared" si="593"/>
        <v>15439.500000000004</v>
      </c>
      <c r="AH2499" s="166" t="s">
        <v>113</v>
      </c>
      <c r="AI2499" s="167"/>
      <c r="AJ2499" s="168"/>
      <c r="AK2499" s="169"/>
      <c r="AL2499" s="170"/>
      <c r="AM2499" s="171"/>
      <c r="AN2499" s="172"/>
      <c r="AO2499" s="173">
        <f t="shared" si="587"/>
        <v>0</v>
      </c>
      <c r="AP2499" s="174" t="s">
        <v>82</v>
      </c>
      <c r="AQ2499" s="175" t="str" cm="1">
        <f t="array" ref="AQ2499">_xlfn.IFS(OR($G2499="公衆街路灯A",$G2499="定額電灯"),$G2499&amp;AP2499,COUNTIF(G2499,"*従量電灯*"),G2499,1,"-")</f>
        <v>従量電灯</v>
      </c>
      <c r="AR2499" s="176" t="str" cm="1">
        <f t="array" ref="AR2499">_xlfn.IFS($AN2499=0,"-",OR($AH2499="対象外",$AH2499="-"),"-",OR($G2499="公衆街路灯A",$G2499="定額電灯"),_xlfn.XLOOKUP($AQ2499,削除禁止_電灯料金!$B:$B,削除禁止_電灯料金!$E:$E,0),1,"-")</f>
        <v>-</v>
      </c>
      <c r="AS2499" s="177" t="str" cm="1">
        <f t="array" ref="AS2499">_xlfn.IFS($AR2499="-","-",OR($G2499="公衆街路灯A",$G2499="定額電灯"),_xlfn.XLOOKUP(AQ2499,削除禁止_電灯料金!$B:$B,削除禁止_電灯料金!$D:$D,0),1,"-")</f>
        <v>-</v>
      </c>
      <c r="AT2499" s="176">
        <f>IFERROR(IF(OR($G2499="公衆街路灯A",$G2499="定額電灯"),"-",ROUND((_xlfn.XLOOKUP($AQ2499,削除禁止_電灯料金!$B:$B,削除禁止_電灯料金!$E:$E)*AM2499/1000*$K2499*$L2499/12),2)),"-")</f>
        <v>0</v>
      </c>
      <c r="AU2499" s="177">
        <f>IFERROR(IF(OR($G2499="公衆街路灯A",$G2499="定額電灯"),"-",ROUND((AM2499/1000*$K2499*$L2499/12)*_xlfn.XLOOKUP($A2499,削除禁止_電灯料金!K:K,削除禁止_電灯料金!M:M,"-"),2)),"-")</f>
        <v>0</v>
      </c>
      <c r="AV2499" s="178">
        <f>IFERROR(IF(OR($G2499="公衆街路灯A",$G2499="定額電灯"),ROUND((((AR2499+AS2499)*AN2499))*12*_xlfn.XLOOKUP($A2499,削除禁止_電灯料金!K:K,削除禁止_電灯料金!N:N),0),ROUND((AT2499+AU2499)*AN2499*12*_xlfn.XLOOKUP($A2499,削除禁止_電灯料金!K:K,削除禁止_電灯料金!N:N),0)),0)</f>
        <v>0</v>
      </c>
      <c r="AW2499" s="145"/>
    </row>
    <row r="2500" spans="1:49" ht="30" customHeight="1">
      <c r="A2500" s="1">
        <v>58</v>
      </c>
      <c r="B2500" s="319" t="s">
        <v>2243</v>
      </c>
      <c r="C2500" s="332"/>
      <c r="D2500" s="256" t="s">
        <v>2249</v>
      </c>
      <c r="E2500" s="257" t="s">
        <v>224</v>
      </c>
      <c r="F2500" s="258" t="s">
        <v>1015</v>
      </c>
      <c r="G2500" s="148" t="s">
        <v>73</v>
      </c>
      <c r="H2500" s="279"/>
      <c r="I2500" s="280"/>
      <c r="J2500" s="267"/>
      <c r="K2500" s="152">
        <v>3</v>
      </c>
      <c r="L2500" s="153">
        <v>365</v>
      </c>
      <c r="M2500" s="281" t="s">
        <v>2273</v>
      </c>
      <c r="N2500" s="119" t="s">
        <v>110</v>
      </c>
      <c r="O2500" s="120">
        <v>1</v>
      </c>
      <c r="P2500" s="155" t="s">
        <v>111</v>
      </c>
      <c r="Q2500" s="155">
        <v>0</v>
      </c>
      <c r="R2500" s="155">
        <v>0</v>
      </c>
      <c r="S2500" s="156">
        <v>0</v>
      </c>
      <c r="T2500" s="156">
        <v>0</v>
      </c>
      <c r="U2500" s="156" t="s">
        <v>376</v>
      </c>
      <c r="V2500" s="157">
        <v>0</v>
      </c>
      <c r="W2500" s="158">
        <v>48</v>
      </c>
      <c r="X2500" s="159">
        <v>1</v>
      </c>
      <c r="Y2500" s="160">
        <v>1</v>
      </c>
      <c r="Z2500" s="161">
        <f t="shared" si="591"/>
        <v>4.38</v>
      </c>
      <c r="AA2500" s="155">
        <v>0</v>
      </c>
      <c r="AB2500" s="162" t="s">
        <v>80</v>
      </c>
      <c r="AC2500" s="163" t="s">
        <v>56</v>
      </c>
      <c r="AD2500" s="164" t="s">
        <v>56</v>
      </c>
      <c r="AE2500" s="163" t="s">
        <v>56</v>
      </c>
      <c r="AF2500" s="164">
        <f t="shared" si="592"/>
        <v>131.4</v>
      </c>
      <c r="AG2500" s="165">
        <f t="shared" si="593"/>
        <v>15768</v>
      </c>
      <c r="AH2500" s="166" t="s">
        <v>113</v>
      </c>
      <c r="AI2500" s="167"/>
      <c r="AJ2500" s="168"/>
      <c r="AK2500" s="169"/>
      <c r="AL2500" s="170"/>
      <c r="AM2500" s="171"/>
      <c r="AN2500" s="172"/>
      <c r="AO2500" s="173">
        <f t="shared" si="587"/>
        <v>0</v>
      </c>
      <c r="AP2500" s="174" t="s">
        <v>82</v>
      </c>
      <c r="AQ2500" s="175" t="str" cm="1">
        <f t="array" ref="AQ2500">_xlfn.IFS(OR($G2500="公衆街路灯A",$G2500="定額電灯"),$G2500&amp;AP2500,COUNTIF(G2500,"*従量電灯*"),G2500,1,"-")</f>
        <v>従量電灯</v>
      </c>
      <c r="AR2500" s="176" t="str" cm="1">
        <f t="array" ref="AR2500">_xlfn.IFS($AN2500=0,"-",OR($AH2500="対象外",$AH2500="-"),"-",OR($G2500="公衆街路灯A",$G2500="定額電灯"),_xlfn.XLOOKUP($AQ2500,削除禁止_電灯料金!$B:$B,削除禁止_電灯料金!$E:$E,0),1,"-")</f>
        <v>-</v>
      </c>
      <c r="AS2500" s="177" t="str" cm="1">
        <f t="array" ref="AS2500">_xlfn.IFS($AR2500="-","-",OR($G2500="公衆街路灯A",$G2500="定額電灯"),_xlfn.XLOOKUP(AQ2500,削除禁止_電灯料金!$B:$B,削除禁止_電灯料金!$D:$D,0),1,"-")</f>
        <v>-</v>
      </c>
      <c r="AT2500" s="176">
        <f>IFERROR(IF(OR($G2500="公衆街路灯A",$G2500="定額電灯"),"-",ROUND((_xlfn.XLOOKUP($AQ2500,削除禁止_電灯料金!$B:$B,削除禁止_電灯料金!$E:$E)*AM2500/1000*$K2500*$L2500/12),2)),"-")</f>
        <v>0</v>
      </c>
      <c r="AU2500" s="177">
        <f>IFERROR(IF(OR($G2500="公衆街路灯A",$G2500="定額電灯"),"-",ROUND((AM2500/1000*$K2500*$L2500/12)*_xlfn.XLOOKUP($A2500,削除禁止_電灯料金!K:K,削除禁止_電灯料金!M:M,"-"),2)),"-")</f>
        <v>0</v>
      </c>
      <c r="AV2500" s="178">
        <f>IFERROR(IF(OR($G2500="公衆街路灯A",$G2500="定額電灯"),ROUND((((AR2500+AS2500)*AN2500))*12*_xlfn.XLOOKUP($A2500,削除禁止_電灯料金!K:K,削除禁止_電灯料金!N:N),0),ROUND((AT2500+AU2500)*AN2500*12*_xlfn.XLOOKUP($A2500,削除禁止_電灯料金!K:K,削除禁止_電灯料金!N:N),0)),0)</f>
        <v>0</v>
      </c>
      <c r="AW2500" s="145"/>
    </row>
    <row r="2501" spans="1:49" ht="30" customHeight="1">
      <c r="A2501" s="1">
        <v>58</v>
      </c>
      <c r="B2501" s="319" t="s">
        <v>2243</v>
      </c>
      <c r="C2501" s="332"/>
      <c r="D2501" s="256" t="s">
        <v>2249</v>
      </c>
      <c r="E2501" s="257" t="s">
        <v>224</v>
      </c>
      <c r="F2501" s="258" t="s">
        <v>1015</v>
      </c>
      <c r="G2501" s="148" t="s">
        <v>73</v>
      </c>
      <c r="H2501" s="279"/>
      <c r="I2501" s="280"/>
      <c r="J2501" s="267"/>
      <c r="K2501" s="152">
        <v>3</v>
      </c>
      <c r="L2501" s="153">
        <v>365</v>
      </c>
      <c r="M2501" s="281" t="s">
        <v>2274</v>
      </c>
      <c r="N2501" s="119" t="s">
        <v>75</v>
      </c>
      <c r="O2501" s="120">
        <v>1</v>
      </c>
      <c r="P2501" s="155" t="s">
        <v>2275</v>
      </c>
      <c r="Q2501" s="155">
        <v>0</v>
      </c>
      <c r="R2501" s="155" t="s">
        <v>88</v>
      </c>
      <c r="S2501" s="156">
        <v>0</v>
      </c>
      <c r="T2501" s="156">
        <v>0</v>
      </c>
      <c r="U2501" s="156">
        <v>0</v>
      </c>
      <c r="V2501" s="157">
        <v>0</v>
      </c>
      <c r="W2501" s="158">
        <v>9</v>
      </c>
      <c r="X2501" s="159">
        <v>1</v>
      </c>
      <c r="Y2501" s="160">
        <v>1</v>
      </c>
      <c r="Z2501" s="161">
        <f t="shared" si="591"/>
        <v>0.82125000000000004</v>
      </c>
      <c r="AA2501" s="155">
        <v>0</v>
      </c>
      <c r="AB2501" s="162" t="s">
        <v>80</v>
      </c>
      <c r="AC2501" s="163" t="s">
        <v>56</v>
      </c>
      <c r="AD2501" s="164" t="s">
        <v>56</v>
      </c>
      <c r="AE2501" s="163" t="s">
        <v>56</v>
      </c>
      <c r="AF2501" s="164">
        <f t="shared" si="592"/>
        <v>24.637500000000003</v>
      </c>
      <c r="AG2501" s="165">
        <f t="shared" si="593"/>
        <v>2956.5000000000005</v>
      </c>
      <c r="AH2501" s="166" t="s">
        <v>81</v>
      </c>
      <c r="AI2501" s="167"/>
      <c r="AJ2501" s="168"/>
      <c r="AK2501" s="169"/>
      <c r="AL2501" s="170"/>
      <c r="AM2501" s="171"/>
      <c r="AN2501" s="172"/>
      <c r="AO2501" s="173">
        <f t="shared" si="587"/>
        <v>0</v>
      </c>
      <c r="AP2501" s="174" t="s">
        <v>82</v>
      </c>
      <c r="AQ2501" s="175" t="str" cm="1">
        <f t="array" ref="AQ2501">_xlfn.IFS(OR($G2501="公衆街路灯A",$G2501="定額電灯"),$G2501&amp;AP2501,COUNTIF(G2501,"*従量電灯*"),G2501,1,"-")</f>
        <v>従量電灯</v>
      </c>
      <c r="AR2501" s="176" t="str" cm="1">
        <f t="array" ref="AR2501">_xlfn.IFS($AN2501=0,"-",OR($AH2501="対象外",$AH2501="-"),"-",OR($G2501="公衆街路灯A",$G2501="定額電灯"),_xlfn.XLOOKUP($AQ2501,削除禁止_電灯料金!$B:$B,削除禁止_電灯料金!$E:$E,0),1,"-")</f>
        <v>-</v>
      </c>
      <c r="AS2501" s="177" t="str" cm="1">
        <f t="array" ref="AS2501">_xlfn.IFS($AR2501="-","-",OR($G2501="公衆街路灯A",$G2501="定額電灯"),_xlfn.XLOOKUP(AQ2501,削除禁止_電灯料金!$B:$B,削除禁止_電灯料金!$D:$D,0),1,"-")</f>
        <v>-</v>
      </c>
      <c r="AT2501" s="176">
        <f>IFERROR(IF(OR($G2501="公衆街路灯A",$G2501="定額電灯"),"-",ROUND((_xlfn.XLOOKUP($AQ2501,削除禁止_電灯料金!$B:$B,削除禁止_電灯料金!$E:$E)*AM2501/1000*$K2501*$L2501/12),2)),"-")</f>
        <v>0</v>
      </c>
      <c r="AU2501" s="177">
        <f>IFERROR(IF(OR($G2501="公衆街路灯A",$G2501="定額電灯"),"-",ROUND((AM2501/1000*$K2501*$L2501/12)*_xlfn.XLOOKUP($A2501,削除禁止_電灯料金!K:K,削除禁止_電灯料金!M:M,"-"),2)),"-")</f>
        <v>0</v>
      </c>
      <c r="AV2501" s="178">
        <f>IFERROR(IF(OR($G2501="公衆街路灯A",$G2501="定額電灯"),ROUND((((AR2501+AS2501)*AN2501))*12*_xlfn.XLOOKUP($A2501,削除禁止_電灯料金!K:K,削除禁止_電灯料金!N:N),0),ROUND((AT2501+AU2501)*AN2501*12*_xlfn.XLOOKUP($A2501,削除禁止_電灯料金!K:K,削除禁止_電灯料金!N:N),0)),0)</f>
        <v>0</v>
      </c>
      <c r="AW2501" s="145"/>
    </row>
    <row r="2502" spans="1:49" ht="30" customHeight="1">
      <c r="A2502" s="1">
        <v>58</v>
      </c>
      <c r="B2502" s="319" t="s">
        <v>2243</v>
      </c>
      <c r="C2502" s="332"/>
      <c r="D2502" s="256" t="s">
        <v>2249</v>
      </c>
      <c r="E2502" s="257" t="s">
        <v>224</v>
      </c>
      <c r="F2502" s="258" t="s">
        <v>1015</v>
      </c>
      <c r="G2502" s="148" t="s">
        <v>73</v>
      </c>
      <c r="H2502" s="279"/>
      <c r="I2502" s="280"/>
      <c r="J2502" s="267"/>
      <c r="K2502" s="152">
        <v>3</v>
      </c>
      <c r="L2502" s="153">
        <v>365</v>
      </c>
      <c r="M2502" s="281" t="s">
        <v>2271</v>
      </c>
      <c r="N2502" s="119" t="s">
        <v>75</v>
      </c>
      <c r="O2502" s="120">
        <v>1</v>
      </c>
      <c r="P2502" s="155" t="s">
        <v>347</v>
      </c>
      <c r="Q2502" s="155">
        <v>0</v>
      </c>
      <c r="R2502" s="155" t="s">
        <v>77</v>
      </c>
      <c r="S2502" s="156">
        <v>0</v>
      </c>
      <c r="T2502" s="156">
        <v>0</v>
      </c>
      <c r="U2502" s="156" t="s">
        <v>853</v>
      </c>
      <c r="V2502" s="157">
        <v>0</v>
      </c>
      <c r="W2502" s="158">
        <v>18</v>
      </c>
      <c r="X2502" s="159">
        <v>1</v>
      </c>
      <c r="Y2502" s="160">
        <v>1</v>
      </c>
      <c r="Z2502" s="161">
        <f t="shared" si="591"/>
        <v>1.6425000000000001</v>
      </c>
      <c r="AA2502" s="155">
        <v>0</v>
      </c>
      <c r="AB2502" s="162" t="s">
        <v>80</v>
      </c>
      <c r="AC2502" s="163" t="s">
        <v>56</v>
      </c>
      <c r="AD2502" s="164" t="s">
        <v>56</v>
      </c>
      <c r="AE2502" s="163" t="s">
        <v>56</v>
      </c>
      <c r="AF2502" s="164">
        <f t="shared" si="592"/>
        <v>49.275000000000006</v>
      </c>
      <c r="AG2502" s="165">
        <f t="shared" si="593"/>
        <v>5913.0000000000009</v>
      </c>
      <c r="AH2502" s="166" t="s">
        <v>81</v>
      </c>
      <c r="AI2502" s="167"/>
      <c r="AJ2502" s="168"/>
      <c r="AK2502" s="169"/>
      <c r="AL2502" s="170"/>
      <c r="AM2502" s="171"/>
      <c r="AN2502" s="172"/>
      <c r="AO2502" s="173">
        <f t="shared" si="587"/>
        <v>0</v>
      </c>
      <c r="AP2502" s="174" t="s">
        <v>82</v>
      </c>
      <c r="AQ2502" s="175" t="str" cm="1">
        <f t="array" ref="AQ2502">_xlfn.IFS(OR($G2502="公衆街路灯A",$G2502="定額電灯"),$G2502&amp;AP2502,COUNTIF(G2502,"*従量電灯*"),G2502,1,"-")</f>
        <v>従量電灯</v>
      </c>
      <c r="AR2502" s="176" t="str" cm="1">
        <f t="array" ref="AR2502">_xlfn.IFS($AN2502=0,"-",OR($AH2502="対象外",$AH2502="-"),"-",OR($G2502="公衆街路灯A",$G2502="定額電灯"),_xlfn.XLOOKUP($AQ2502,削除禁止_電灯料金!$B:$B,削除禁止_電灯料金!$E:$E,0),1,"-")</f>
        <v>-</v>
      </c>
      <c r="AS2502" s="177" t="str" cm="1">
        <f t="array" ref="AS2502">_xlfn.IFS($AR2502="-","-",OR($G2502="公衆街路灯A",$G2502="定額電灯"),_xlfn.XLOOKUP(AQ2502,削除禁止_電灯料金!$B:$B,削除禁止_電灯料金!$D:$D,0),1,"-")</f>
        <v>-</v>
      </c>
      <c r="AT2502" s="176">
        <f>IFERROR(IF(OR($G2502="公衆街路灯A",$G2502="定額電灯"),"-",ROUND((_xlfn.XLOOKUP($AQ2502,削除禁止_電灯料金!$B:$B,削除禁止_電灯料金!$E:$E)*AM2502/1000*$K2502*$L2502/12),2)),"-")</f>
        <v>0</v>
      </c>
      <c r="AU2502" s="177">
        <f>IFERROR(IF(OR($G2502="公衆街路灯A",$G2502="定額電灯"),"-",ROUND((AM2502/1000*$K2502*$L2502/12)*_xlfn.XLOOKUP($A2502,削除禁止_電灯料金!K:K,削除禁止_電灯料金!M:M,"-"),2)),"-")</f>
        <v>0</v>
      </c>
      <c r="AV2502" s="178">
        <f>IFERROR(IF(OR($G2502="公衆街路灯A",$G2502="定額電灯"),ROUND((((AR2502+AS2502)*AN2502))*12*_xlfn.XLOOKUP($A2502,削除禁止_電灯料金!K:K,削除禁止_電灯料金!N:N),0),ROUND((AT2502+AU2502)*AN2502*12*_xlfn.XLOOKUP($A2502,削除禁止_電灯料金!K:K,削除禁止_電灯料金!N:N),0)),0)</f>
        <v>0</v>
      </c>
      <c r="AW2502" s="145"/>
    </row>
    <row r="2503" spans="1:49" ht="30" customHeight="1">
      <c r="A2503" s="1">
        <v>58</v>
      </c>
      <c r="B2503" s="319" t="s">
        <v>2243</v>
      </c>
      <c r="C2503" s="332"/>
      <c r="D2503" s="256" t="s">
        <v>2249</v>
      </c>
      <c r="E2503" s="257" t="s">
        <v>224</v>
      </c>
      <c r="F2503" s="258" t="s">
        <v>1013</v>
      </c>
      <c r="G2503" s="148" t="s">
        <v>73</v>
      </c>
      <c r="H2503" s="279"/>
      <c r="I2503" s="280"/>
      <c r="J2503" s="267"/>
      <c r="K2503" s="152">
        <v>3</v>
      </c>
      <c r="L2503" s="153">
        <v>365</v>
      </c>
      <c r="M2503" s="281" t="s">
        <v>472</v>
      </c>
      <c r="N2503" s="119" t="s">
        <v>110</v>
      </c>
      <c r="O2503" s="120">
        <v>1</v>
      </c>
      <c r="P2503" s="155" t="s">
        <v>227</v>
      </c>
      <c r="Q2503" s="155">
        <v>0</v>
      </c>
      <c r="R2503" s="155" t="s">
        <v>359</v>
      </c>
      <c r="S2503" s="156">
        <v>0</v>
      </c>
      <c r="T2503" s="156">
        <v>0</v>
      </c>
      <c r="U2503" s="156">
        <v>0</v>
      </c>
      <c r="V2503" s="157">
        <v>0</v>
      </c>
      <c r="W2503" s="158">
        <v>47</v>
      </c>
      <c r="X2503" s="159">
        <v>2</v>
      </c>
      <c r="Y2503" s="160">
        <v>2</v>
      </c>
      <c r="Z2503" s="161">
        <f t="shared" si="591"/>
        <v>8.5775000000000006</v>
      </c>
      <c r="AA2503" s="155">
        <v>0</v>
      </c>
      <c r="AB2503" s="162" t="s">
        <v>80</v>
      </c>
      <c r="AC2503" s="163" t="s">
        <v>56</v>
      </c>
      <c r="AD2503" s="164" t="s">
        <v>56</v>
      </c>
      <c r="AE2503" s="163" t="s">
        <v>56</v>
      </c>
      <c r="AF2503" s="164">
        <f t="shared" si="592"/>
        <v>128.66250000000002</v>
      </c>
      <c r="AG2503" s="165">
        <f t="shared" si="593"/>
        <v>30879.000000000007</v>
      </c>
      <c r="AH2503" s="166" t="s">
        <v>113</v>
      </c>
      <c r="AI2503" s="167"/>
      <c r="AJ2503" s="168"/>
      <c r="AK2503" s="169"/>
      <c r="AL2503" s="170"/>
      <c r="AM2503" s="171"/>
      <c r="AN2503" s="172"/>
      <c r="AO2503" s="173">
        <f t="shared" si="587"/>
        <v>0</v>
      </c>
      <c r="AP2503" s="174" t="s">
        <v>82</v>
      </c>
      <c r="AQ2503" s="175" t="str" cm="1">
        <f t="array" ref="AQ2503">_xlfn.IFS(OR($G2503="公衆街路灯A",$G2503="定額電灯"),$G2503&amp;AP2503,COUNTIF(G2503,"*従量電灯*"),G2503,1,"-")</f>
        <v>従量電灯</v>
      </c>
      <c r="AR2503" s="176" t="str" cm="1">
        <f t="array" ref="AR2503">_xlfn.IFS($AN2503=0,"-",OR($AH2503="対象外",$AH2503="-"),"-",OR($G2503="公衆街路灯A",$G2503="定額電灯"),_xlfn.XLOOKUP($AQ2503,削除禁止_電灯料金!$B:$B,削除禁止_電灯料金!$E:$E,0),1,"-")</f>
        <v>-</v>
      </c>
      <c r="AS2503" s="177" t="str" cm="1">
        <f t="array" ref="AS2503">_xlfn.IFS($AR2503="-","-",OR($G2503="公衆街路灯A",$G2503="定額電灯"),_xlfn.XLOOKUP(AQ2503,削除禁止_電灯料金!$B:$B,削除禁止_電灯料金!$D:$D,0),1,"-")</f>
        <v>-</v>
      </c>
      <c r="AT2503" s="176">
        <f>IFERROR(IF(OR($G2503="公衆街路灯A",$G2503="定額電灯"),"-",ROUND((_xlfn.XLOOKUP($AQ2503,削除禁止_電灯料金!$B:$B,削除禁止_電灯料金!$E:$E)*AM2503/1000*$K2503*$L2503/12),2)),"-")</f>
        <v>0</v>
      </c>
      <c r="AU2503" s="177">
        <f>IFERROR(IF(OR($G2503="公衆街路灯A",$G2503="定額電灯"),"-",ROUND((AM2503/1000*$K2503*$L2503/12)*_xlfn.XLOOKUP($A2503,削除禁止_電灯料金!K:K,削除禁止_電灯料金!M:M,"-"),2)),"-")</f>
        <v>0</v>
      </c>
      <c r="AV2503" s="178">
        <f>IFERROR(IF(OR($G2503="公衆街路灯A",$G2503="定額電灯"),ROUND((((AR2503+AS2503)*AN2503))*12*_xlfn.XLOOKUP($A2503,削除禁止_電灯料金!K:K,削除禁止_電灯料金!N:N),0),ROUND((AT2503+AU2503)*AN2503*12*_xlfn.XLOOKUP($A2503,削除禁止_電灯料金!K:K,削除禁止_電灯料金!N:N),0)),0)</f>
        <v>0</v>
      </c>
      <c r="AW2503" s="145"/>
    </row>
    <row r="2504" spans="1:49" ht="30" customHeight="1">
      <c r="A2504" s="1">
        <v>58</v>
      </c>
      <c r="B2504" s="319" t="s">
        <v>2243</v>
      </c>
      <c r="C2504" s="332"/>
      <c r="D2504" s="256" t="s">
        <v>2249</v>
      </c>
      <c r="E2504" s="257" t="s">
        <v>224</v>
      </c>
      <c r="F2504" s="258" t="s">
        <v>1013</v>
      </c>
      <c r="G2504" s="148" t="s">
        <v>73</v>
      </c>
      <c r="H2504" s="279"/>
      <c r="I2504" s="280"/>
      <c r="J2504" s="267"/>
      <c r="K2504" s="152">
        <v>3</v>
      </c>
      <c r="L2504" s="153">
        <v>365</v>
      </c>
      <c r="M2504" s="281" t="s">
        <v>2273</v>
      </c>
      <c r="N2504" s="119" t="s">
        <v>110</v>
      </c>
      <c r="O2504" s="120">
        <v>1</v>
      </c>
      <c r="P2504" s="155" t="s">
        <v>111</v>
      </c>
      <c r="Q2504" s="155">
        <v>0</v>
      </c>
      <c r="R2504" s="155">
        <v>0</v>
      </c>
      <c r="S2504" s="156">
        <v>0</v>
      </c>
      <c r="T2504" s="156">
        <v>0</v>
      </c>
      <c r="U2504" s="156" t="s">
        <v>376</v>
      </c>
      <c r="V2504" s="157">
        <v>0</v>
      </c>
      <c r="W2504" s="158">
        <v>48</v>
      </c>
      <c r="X2504" s="159">
        <v>1</v>
      </c>
      <c r="Y2504" s="160">
        <v>1</v>
      </c>
      <c r="Z2504" s="161">
        <f t="shared" si="591"/>
        <v>4.38</v>
      </c>
      <c r="AA2504" s="155">
        <v>0</v>
      </c>
      <c r="AB2504" s="162" t="s">
        <v>80</v>
      </c>
      <c r="AC2504" s="163" t="s">
        <v>56</v>
      </c>
      <c r="AD2504" s="164" t="s">
        <v>56</v>
      </c>
      <c r="AE2504" s="163" t="s">
        <v>56</v>
      </c>
      <c r="AF2504" s="164">
        <f t="shared" si="592"/>
        <v>131.4</v>
      </c>
      <c r="AG2504" s="165">
        <f t="shared" si="593"/>
        <v>15768</v>
      </c>
      <c r="AH2504" s="166" t="s">
        <v>113</v>
      </c>
      <c r="AI2504" s="167"/>
      <c r="AJ2504" s="168"/>
      <c r="AK2504" s="169"/>
      <c r="AL2504" s="170"/>
      <c r="AM2504" s="171"/>
      <c r="AN2504" s="172"/>
      <c r="AO2504" s="173">
        <f t="shared" si="587"/>
        <v>0</v>
      </c>
      <c r="AP2504" s="174" t="s">
        <v>82</v>
      </c>
      <c r="AQ2504" s="175" t="str" cm="1">
        <f t="array" ref="AQ2504">_xlfn.IFS(OR($G2504="公衆街路灯A",$G2504="定額電灯"),$G2504&amp;AP2504,COUNTIF(G2504,"*従量電灯*"),G2504,1,"-")</f>
        <v>従量電灯</v>
      </c>
      <c r="AR2504" s="176" t="str" cm="1">
        <f t="array" ref="AR2504">_xlfn.IFS($AN2504=0,"-",OR($AH2504="対象外",$AH2504="-"),"-",OR($G2504="公衆街路灯A",$G2504="定額電灯"),_xlfn.XLOOKUP($AQ2504,削除禁止_電灯料金!$B:$B,削除禁止_電灯料金!$E:$E,0),1,"-")</f>
        <v>-</v>
      </c>
      <c r="AS2504" s="177" t="str" cm="1">
        <f t="array" ref="AS2504">_xlfn.IFS($AR2504="-","-",OR($G2504="公衆街路灯A",$G2504="定額電灯"),_xlfn.XLOOKUP(AQ2504,削除禁止_電灯料金!$B:$B,削除禁止_電灯料金!$D:$D,0),1,"-")</f>
        <v>-</v>
      </c>
      <c r="AT2504" s="176">
        <f>IFERROR(IF(OR($G2504="公衆街路灯A",$G2504="定額電灯"),"-",ROUND((_xlfn.XLOOKUP($AQ2504,削除禁止_電灯料金!$B:$B,削除禁止_電灯料金!$E:$E)*AM2504/1000*$K2504*$L2504/12),2)),"-")</f>
        <v>0</v>
      </c>
      <c r="AU2504" s="177">
        <f>IFERROR(IF(OR($G2504="公衆街路灯A",$G2504="定額電灯"),"-",ROUND((AM2504/1000*$K2504*$L2504/12)*_xlfn.XLOOKUP($A2504,削除禁止_電灯料金!K:K,削除禁止_電灯料金!M:M,"-"),2)),"-")</f>
        <v>0</v>
      </c>
      <c r="AV2504" s="178">
        <f>IFERROR(IF(OR($G2504="公衆街路灯A",$G2504="定額電灯"),ROUND((((AR2504+AS2504)*AN2504))*12*_xlfn.XLOOKUP($A2504,削除禁止_電灯料金!K:K,削除禁止_電灯料金!N:N),0),ROUND((AT2504+AU2504)*AN2504*12*_xlfn.XLOOKUP($A2504,削除禁止_電灯料金!K:K,削除禁止_電灯料金!N:N),0)),0)</f>
        <v>0</v>
      </c>
      <c r="AW2504" s="145"/>
    </row>
    <row r="2505" spans="1:49" ht="30" customHeight="1">
      <c r="A2505" s="1">
        <v>58</v>
      </c>
      <c r="B2505" s="319" t="s">
        <v>2243</v>
      </c>
      <c r="C2505" s="332"/>
      <c r="D2505" s="256" t="s">
        <v>2249</v>
      </c>
      <c r="E2505" s="257" t="s">
        <v>224</v>
      </c>
      <c r="F2505" s="258" t="s">
        <v>1013</v>
      </c>
      <c r="G2505" s="148" t="s">
        <v>73</v>
      </c>
      <c r="H2505" s="279"/>
      <c r="I2505" s="280"/>
      <c r="J2505" s="267"/>
      <c r="K2505" s="152">
        <v>3</v>
      </c>
      <c r="L2505" s="153">
        <v>365</v>
      </c>
      <c r="M2505" s="281" t="s">
        <v>2274</v>
      </c>
      <c r="N2505" s="119" t="s">
        <v>75</v>
      </c>
      <c r="O2505" s="120">
        <v>1</v>
      </c>
      <c r="P2505" s="155" t="s">
        <v>2275</v>
      </c>
      <c r="Q2505" s="155">
        <v>0</v>
      </c>
      <c r="R2505" s="155" t="s">
        <v>88</v>
      </c>
      <c r="S2505" s="156">
        <v>0</v>
      </c>
      <c r="T2505" s="156">
        <v>0</v>
      </c>
      <c r="U2505" s="156">
        <v>0</v>
      </c>
      <c r="V2505" s="157">
        <v>0</v>
      </c>
      <c r="W2505" s="158">
        <v>9</v>
      </c>
      <c r="X2505" s="159">
        <v>2</v>
      </c>
      <c r="Y2505" s="160">
        <v>2</v>
      </c>
      <c r="Z2505" s="161">
        <f t="shared" si="591"/>
        <v>1.6425000000000001</v>
      </c>
      <c r="AA2505" s="155">
        <v>0</v>
      </c>
      <c r="AB2505" s="162" t="s">
        <v>80</v>
      </c>
      <c r="AC2505" s="163" t="s">
        <v>56</v>
      </c>
      <c r="AD2505" s="164" t="s">
        <v>56</v>
      </c>
      <c r="AE2505" s="163" t="s">
        <v>56</v>
      </c>
      <c r="AF2505" s="164">
        <f t="shared" si="592"/>
        <v>24.637500000000003</v>
      </c>
      <c r="AG2505" s="165">
        <f t="shared" si="593"/>
        <v>5913.0000000000009</v>
      </c>
      <c r="AH2505" s="166" t="s">
        <v>81</v>
      </c>
      <c r="AI2505" s="167"/>
      <c r="AJ2505" s="168"/>
      <c r="AK2505" s="169"/>
      <c r="AL2505" s="170"/>
      <c r="AM2505" s="171"/>
      <c r="AN2505" s="172"/>
      <c r="AO2505" s="173">
        <f t="shared" si="587"/>
        <v>0</v>
      </c>
      <c r="AP2505" s="174" t="s">
        <v>82</v>
      </c>
      <c r="AQ2505" s="175" t="str" cm="1">
        <f t="array" ref="AQ2505">_xlfn.IFS(OR($G2505="公衆街路灯A",$G2505="定額電灯"),$G2505&amp;AP2505,COUNTIF(G2505,"*従量電灯*"),G2505,1,"-")</f>
        <v>従量電灯</v>
      </c>
      <c r="AR2505" s="176" t="str" cm="1">
        <f t="array" ref="AR2505">_xlfn.IFS($AN2505=0,"-",OR($AH2505="対象外",$AH2505="-"),"-",OR($G2505="公衆街路灯A",$G2505="定額電灯"),_xlfn.XLOOKUP($AQ2505,削除禁止_電灯料金!$B:$B,削除禁止_電灯料金!$E:$E,0),1,"-")</f>
        <v>-</v>
      </c>
      <c r="AS2505" s="177" t="str" cm="1">
        <f t="array" ref="AS2505">_xlfn.IFS($AR2505="-","-",OR($G2505="公衆街路灯A",$G2505="定額電灯"),_xlfn.XLOOKUP(AQ2505,削除禁止_電灯料金!$B:$B,削除禁止_電灯料金!$D:$D,0),1,"-")</f>
        <v>-</v>
      </c>
      <c r="AT2505" s="176">
        <f>IFERROR(IF(OR($G2505="公衆街路灯A",$G2505="定額電灯"),"-",ROUND((_xlfn.XLOOKUP($AQ2505,削除禁止_電灯料金!$B:$B,削除禁止_電灯料金!$E:$E)*AM2505/1000*$K2505*$L2505/12),2)),"-")</f>
        <v>0</v>
      </c>
      <c r="AU2505" s="177">
        <f>IFERROR(IF(OR($G2505="公衆街路灯A",$G2505="定額電灯"),"-",ROUND((AM2505/1000*$K2505*$L2505/12)*_xlfn.XLOOKUP($A2505,削除禁止_電灯料金!K:K,削除禁止_電灯料金!M:M,"-"),2)),"-")</f>
        <v>0</v>
      </c>
      <c r="AV2505" s="178">
        <f>IFERROR(IF(OR($G2505="公衆街路灯A",$G2505="定額電灯"),ROUND((((AR2505+AS2505)*AN2505))*12*_xlfn.XLOOKUP($A2505,削除禁止_電灯料金!K:K,削除禁止_電灯料金!N:N),0),ROUND((AT2505+AU2505)*AN2505*12*_xlfn.XLOOKUP($A2505,削除禁止_電灯料金!K:K,削除禁止_電灯料金!N:N),0)),0)</f>
        <v>0</v>
      </c>
      <c r="AW2505" s="145"/>
    </row>
    <row r="2506" spans="1:49" ht="30" customHeight="1">
      <c r="A2506" s="1">
        <v>58</v>
      </c>
      <c r="B2506" s="319" t="s">
        <v>2243</v>
      </c>
      <c r="C2506" s="332"/>
      <c r="D2506" s="256" t="s">
        <v>2249</v>
      </c>
      <c r="E2506" s="257" t="s">
        <v>224</v>
      </c>
      <c r="F2506" s="258" t="s">
        <v>1013</v>
      </c>
      <c r="G2506" s="148" t="s">
        <v>73</v>
      </c>
      <c r="H2506" s="279"/>
      <c r="I2506" s="280"/>
      <c r="J2506" s="267"/>
      <c r="K2506" s="152">
        <v>3</v>
      </c>
      <c r="L2506" s="153">
        <v>365</v>
      </c>
      <c r="M2506" s="281" t="s">
        <v>2271</v>
      </c>
      <c r="N2506" s="119" t="s">
        <v>75</v>
      </c>
      <c r="O2506" s="120">
        <v>1</v>
      </c>
      <c r="P2506" s="155" t="s">
        <v>347</v>
      </c>
      <c r="Q2506" s="155">
        <v>0</v>
      </c>
      <c r="R2506" s="155" t="s">
        <v>77</v>
      </c>
      <c r="S2506" s="156">
        <v>0</v>
      </c>
      <c r="T2506" s="156">
        <v>0</v>
      </c>
      <c r="U2506" s="156" t="s">
        <v>853</v>
      </c>
      <c r="V2506" s="157">
        <v>0</v>
      </c>
      <c r="W2506" s="158">
        <v>18</v>
      </c>
      <c r="X2506" s="159">
        <v>2</v>
      </c>
      <c r="Y2506" s="160">
        <v>2</v>
      </c>
      <c r="Z2506" s="161">
        <f t="shared" si="591"/>
        <v>3.2850000000000001</v>
      </c>
      <c r="AA2506" s="155">
        <v>0</v>
      </c>
      <c r="AB2506" s="162" t="s">
        <v>80</v>
      </c>
      <c r="AC2506" s="163" t="s">
        <v>56</v>
      </c>
      <c r="AD2506" s="164" t="s">
        <v>56</v>
      </c>
      <c r="AE2506" s="163" t="s">
        <v>56</v>
      </c>
      <c r="AF2506" s="164">
        <f t="shared" si="592"/>
        <v>49.275000000000006</v>
      </c>
      <c r="AG2506" s="165">
        <f t="shared" si="593"/>
        <v>11826.000000000002</v>
      </c>
      <c r="AH2506" s="166" t="s">
        <v>81</v>
      </c>
      <c r="AI2506" s="167"/>
      <c r="AJ2506" s="168"/>
      <c r="AK2506" s="169"/>
      <c r="AL2506" s="170"/>
      <c r="AM2506" s="171"/>
      <c r="AN2506" s="172"/>
      <c r="AO2506" s="173">
        <f t="shared" si="587"/>
        <v>0</v>
      </c>
      <c r="AP2506" s="174" t="s">
        <v>82</v>
      </c>
      <c r="AQ2506" s="175" t="str" cm="1">
        <f t="array" ref="AQ2506">_xlfn.IFS(OR($G2506="公衆街路灯A",$G2506="定額電灯"),$G2506&amp;AP2506,COUNTIF(G2506,"*従量電灯*"),G2506,1,"-")</f>
        <v>従量電灯</v>
      </c>
      <c r="AR2506" s="176" t="str" cm="1">
        <f t="array" ref="AR2506">_xlfn.IFS($AN2506=0,"-",OR($AH2506="対象外",$AH2506="-"),"-",OR($G2506="公衆街路灯A",$G2506="定額電灯"),_xlfn.XLOOKUP($AQ2506,削除禁止_電灯料金!$B:$B,削除禁止_電灯料金!$E:$E,0),1,"-")</f>
        <v>-</v>
      </c>
      <c r="AS2506" s="177" t="str" cm="1">
        <f t="array" ref="AS2506">_xlfn.IFS($AR2506="-","-",OR($G2506="公衆街路灯A",$G2506="定額電灯"),_xlfn.XLOOKUP(AQ2506,削除禁止_電灯料金!$B:$B,削除禁止_電灯料金!$D:$D,0),1,"-")</f>
        <v>-</v>
      </c>
      <c r="AT2506" s="176">
        <f>IFERROR(IF(OR($G2506="公衆街路灯A",$G2506="定額電灯"),"-",ROUND((_xlfn.XLOOKUP($AQ2506,削除禁止_電灯料金!$B:$B,削除禁止_電灯料金!$E:$E)*AM2506/1000*$K2506*$L2506/12),2)),"-")</f>
        <v>0</v>
      </c>
      <c r="AU2506" s="177">
        <f>IFERROR(IF(OR($G2506="公衆街路灯A",$G2506="定額電灯"),"-",ROUND((AM2506/1000*$K2506*$L2506/12)*_xlfn.XLOOKUP($A2506,削除禁止_電灯料金!K:K,削除禁止_電灯料金!M:M,"-"),2)),"-")</f>
        <v>0</v>
      </c>
      <c r="AV2506" s="178">
        <f>IFERROR(IF(OR($G2506="公衆街路灯A",$G2506="定額電灯"),ROUND((((AR2506+AS2506)*AN2506))*12*_xlfn.XLOOKUP($A2506,削除禁止_電灯料金!K:K,削除禁止_電灯料金!N:N),0),ROUND((AT2506+AU2506)*AN2506*12*_xlfn.XLOOKUP($A2506,削除禁止_電灯料金!K:K,削除禁止_電灯料金!N:N),0)),0)</f>
        <v>0</v>
      </c>
      <c r="AW2506" s="145"/>
    </row>
    <row r="2507" spans="1:49" ht="30" customHeight="1">
      <c r="A2507" s="1">
        <v>58</v>
      </c>
      <c r="B2507" s="319" t="s">
        <v>2243</v>
      </c>
      <c r="C2507" s="332"/>
      <c r="D2507" s="256" t="s">
        <v>2249</v>
      </c>
      <c r="E2507" s="257" t="s">
        <v>224</v>
      </c>
      <c r="F2507" s="258" t="s">
        <v>2276</v>
      </c>
      <c r="G2507" s="148" t="s">
        <v>73</v>
      </c>
      <c r="H2507" s="279"/>
      <c r="I2507" s="280"/>
      <c r="J2507" s="267"/>
      <c r="K2507" s="152">
        <v>13</v>
      </c>
      <c r="L2507" s="153">
        <v>365</v>
      </c>
      <c r="M2507" s="281" t="s">
        <v>2271</v>
      </c>
      <c r="N2507" s="119" t="s">
        <v>75</v>
      </c>
      <c r="O2507" s="120">
        <v>1</v>
      </c>
      <c r="P2507" s="155" t="s">
        <v>347</v>
      </c>
      <c r="Q2507" s="155">
        <v>0</v>
      </c>
      <c r="R2507" s="155" t="s">
        <v>77</v>
      </c>
      <c r="S2507" s="156">
        <v>0</v>
      </c>
      <c r="T2507" s="156">
        <v>0</v>
      </c>
      <c r="U2507" s="156" t="s">
        <v>853</v>
      </c>
      <c r="V2507" s="157">
        <v>0</v>
      </c>
      <c r="W2507" s="158">
        <v>18</v>
      </c>
      <c r="X2507" s="159">
        <v>1</v>
      </c>
      <c r="Y2507" s="160">
        <v>1</v>
      </c>
      <c r="Z2507" s="161">
        <f t="shared" si="591"/>
        <v>7.1174999999999997</v>
      </c>
      <c r="AA2507" s="155">
        <v>0</v>
      </c>
      <c r="AB2507" s="162" t="s">
        <v>80</v>
      </c>
      <c r="AC2507" s="163" t="s">
        <v>56</v>
      </c>
      <c r="AD2507" s="164" t="s">
        <v>56</v>
      </c>
      <c r="AE2507" s="163" t="s">
        <v>56</v>
      </c>
      <c r="AF2507" s="164">
        <f t="shared" si="592"/>
        <v>213.52499999999998</v>
      </c>
      <c r="AG2507" s="165">
        <f t="shared" si="593"/>
        <v>25622.999999999996</v>
      </c>
      <c r="AH2507" s="166" t="s">
        <v>81</v>
      </c>
      <c r="AI2507" s="167"/>
      <c r="AJ2507" s="168"/>
      <c r="AK2507" s="169"/>
      <c r="AL2507" s="170"/>
      <c r="AM2507" s="171"/>
      <c r="AN2507" s="172"/>
      <c r="AO2507" s="173">
        <f t="shared" si="587"/>
        <v>0</v>
      </c>
      <c r="AP2507" s="174" t="s">
        <v>82</v>
      </c>
      <c r="AQ2507" s="175" t="str" cm="1">
        <f t="array" ref="AQ2507">_xlfn.IFS(OR($G2507="公衆街路灯A",$G2507="定額電灯"),$G2507&amp;AP2507,COUNTIF(G2507,"*従量電灯*"),G2507,1,"-")</f>
        <v>従量電灯</v>
      </c>
      <c r="AR2507" s="176" t="str" cm="1">
        <f t="array" ref="AR2507">_xlfn.IFS($AN2507=0,"-",OR($AH2507="対象外",$AH2507="-"),"-",OR($G2507="公衆街路灯A",$G2507="定額電灯"),_xlfn.XLOOKUP($AQ2507,削除禁止_電灯料金!$B:$B,削除禁止_電灯料金!$E:$E,0),1,"-")</f>
        <v>-</v>
      </c>
      <c r="AS2507" s="177" t="str" cm="1">
        <f t="array" ref="AS2507">_xlfn.IFS($AR2507="-","-",OR($G2507="公衆街路灯A",$G2507="定額電灯"),_xlfn.XLOOKUP(AQ2507,削除禁止_電灯料金!$B:$B,削除禁止_電灯料金!$D:$D,0),1,"-")</f>
        <v>-</v>
      </c>
      <c r="AT2507" s="176">
        <f>IFERROR(IF(OR($G2507="公衆街路灯A",$G2507="定額電灯"),"-",ROUND((_xlfn.XLOOKUP($AQ2507,削除禁止_電灯料金!$B:$B,削除禁止_電灯料金!$E:$E)*AM2507/1000*$K2507*$L2507/12),2)),"-")</f>
        <v>0</v>
      </c>
      <c r="AU2507" s="177">
        <f>IFERROR(IF(OR($G2507="公衆街路灯A",$G2507="定額電灯"),"-",ROUND((AM2507/1000*$K2507*$L2507/12)*_xlfn.XLOOKUP($A2507,削除禁止_電灯料金!K:K,削除禁止_電灯料金!M:M,"-"),2)),"-")</f>
        <v>0</v>
      </c>
      <c r="AV2507" s="178">
        <f>IFERROR(IF(OR($G2507="公衆街路灯A",$G2507="定額電灯"),ROUND((((AR2507+AS2507)*AN2507))*12*_xlfn.XLOOKUP($A2507,削除禁止_電灯料金!K:K,削除禁止_電灯料金!N:N),0),ROUND((AT2507+AU2507)*AN2507*12*_xlfn.XLOOKUP($A2507,削除禁止_電灯料金!K:K,削除禁止_電灯料金!N:N),0)),0)</f>
        <v>0</v>
      </c>
      <c r="AW2507" s="145"/>
    </row>
    <row r="2508" spans="1:49" ht="30" customHeight="1">
      <c r="A2508" s="1">
        <v>58</v>
      </c>
      <c r="B2508" s="319" t="s">
        <v>2243</v>
      </c>
      <c r="C2508" s="332"/>
      <c r="D2508" s="256" t="s">
        <v>2249</v>
      </c>
      <c r="E2508" s="257" t="s">
        <v>224</v>
      </c>
      <c r="F2508" s="258" t="s">
        <v>2276</v>
      </c>
      <c r="G2508" s="148" t="s">
        <v>73</v>
      </c>
      <c r="H2508" s="279"/>
      <c r="I2508" s="280"/>
      <c r="J2508" s="267"/>
      <c r="K2508" s="152">
        <v>24</v>
      </c>
      <c r="L2508" s="153">
        <v>365</v>
      </c>
      <c r="M2508" s="281" t="s">
        <v>2277</v>
      </c>
      <c r="N2508" s="119" t="s">
        <v>86</v>
      </c>
      <c r="O2508" s="120">
        <v>1</v>
      </c>
      <c r="P2508" s="155" t="s">
        <v>87</v>
      </c>
      <c r="Q2508" s="155">
        <v>0</v>
      </c>
      <c r="R2508" s="155" t="s">
        <v>1223</v>
      </c>
      <c r="S2508" s="156">
        <v>0</v>
      </c>
      <c r="T2508" s="156">
        <v>0</v>
      </c>
      <c r="U2508" s="156">
        <v>0</v>
      </c>
      <c r="V2508" s="157" t="s">
        <v>90</v>
      </c>
      <c r="W2508" s="158">
        <v>2.7</v>
      </c>
      <c r="X2508" s="159">
        <v>1</v>
      </c>
      <c r="Y2508" s="160">
        <v>1</v>
      </c>
      <c r="Z2508" s="161">
        <f t="shared" si="591"/>
        <v>1.9710000000000001</v>
      </c>
      <c r="AA2508" s="155">
        <v>0</v>
      </c>
      <c r="AB2508" s="162" t="s">
        <v>80</v>
      </c>
      <c r="AC2508" s="163" t="s">
        <v>56</v>
      </c>
      <c r="AD2508" s="164" t="s">
        <v>56</v>
      </c>
      <c r="AE2508" s="163" t="s">
        <v>56</v>
      </c>
      <c r="AF2508" s="164">
        <f t="shared" si="592"/>
        <v>59.13</v>
      </c>
      <c r="AG2508" s="165">
        <f t="shared" si="593"/>
        <v>7095.6</v>
      </c>
      <c r="AH2508" s="166" t="s">
        <v>81</v>
      </c>
      <c r="AI2508" s="167"/>
      <c r="AJ2508" s="168"/>
      <c r="AK2508" s="169"/>
      <c r="AL2508" s="170"/>
      <c r="AM2508" s="171"/>
      <c r="AN2508" s="172"/>
      <c r="AO2508" s="173">
        <f t="shared" si="587"/>
        <v>0</v>
      </c>
      <c r="AP2508" s="174" t="s">
        <v>82</v>
      </c>
      <c r="AQ2508" s="175" t="str" cm="1">
        <f t="array" ref="AQ2508">_xlfn.IFS(OR($G2508="公衆街路灯A",$G2508="定額電灯"),$G2508&amp;AP2508,COUNTIF(G2508,"*従量電灯*"),G2508,1,"-")</f>
        <v>従量電灯</v>
      </c>
      <c r="AR2508" s="176" t="str" cm="1">
        <f t="array" ref="AR2508">_xlfn.IFS($AN2508=0,"-",OR($AH2508="対象外",$AH2508="-"),"-",OR($G2508="公衆街路灯A",$G2508="定額電灯"),_xlfn.XLOOKUP($AQ2508,削除禁止_電灯料金!$B:$B,削除禁止_電灯料金!$E:$E,0),1,"-")</f>
        <v>-</v>
      </c>
      <c r="AS2508" s="177" t="str" cm="1">
        <f t="array" ref="AS2508">_xlfn.IFS($AR2508="-","-",OR($G2508="公衆街路灯A",$G2508="定額電灯"),_xlfn.XLOOKUP(AQ2508,削除禁止_電灯料金!$B:$B,削除禁止_電灯料金!$D:$D,0),1,"-")</f>
        <v>-</v>
      </c>
      <c r="AT2508" s="176">
        <f>IFERROR(IF(OR($G2508="公衆街路灯A",$G2508="定額電灯"),"-",ROUND((_xlfn.XLOOKUP($AQ2508,削除禁止_電灯料金!$B:$B,削除禁止_電灯料金!$E:$E)*AM2508/1000*$K2508*$L2508/12),2)),"-")</f>
        <v>0</v>
      </c>
      <c r="AU2508" s="177">
        <f>IFERROR(IF(OR($G2508="公衆街路灯A",$G2508="定額電灯"),"-",ROUND((AM2508/1000*$K2508*$L2508/12)*_xlfn.XLOOKUP($A2508,削除禁止_電灯料金!K:K,削除禁止_電灯料金!M:M,"-"),2)),"-")</f>
        <v>0</v>
      </c>
      <c r="AV2508" s="178">
        <f>IFERROR(IF(OR($G2508="公衆街路灯A",$G2508="定額電灯"),ROUND((((AR2508+AS2508)*AN2508))*12*_xlfn.XLOOKUP($A2508,削除禁止_電灯料金!K:K,削除禁止_電灯料金!N:N),0),ROUND((AT2508+AU2508)*AN2508*12*_xlfn.XLOOKUP($A2508,削除禁止_電灯料金!K:K,削除禁止_電灯料金!N:N),0)),0)</f>
        <v>0</v>
      </c>
      <c r="AW2508" s="145"/>
    </row>
    <row r="2509" spans="1:49" ht="30" customHeight="1">
      <c r="A2509" s="1">
        <v>58</v>
      </c>
      <c r="B2509" s="319" t="s">
        <v>2243</v>
      </c>
      <c r="C2509" s="332"/>
      <c r="D2509" s="256" t="s">
        <v>2249</v>
      </c>
      <c r="E2509" s="257" t="s">
        <v>224</v>
      </c>
      <c r="F2509" s="258" t="s">
        <v>2278</v>
      </c>
      <c r="G2509" s="148" t="s">
        <v>73</v>
      </c>
      <c r="H2509" s="279"/>
      <c r="I2509" s="280"/>
      <c r="J2509" s="267"/>
      <c r="K2509" s="152">
        <v>3</v>
      </c>
      <c r="L2509" s="153">
        <v>365</v>
      </c>
      <c r="M2509" s="281" t="s">
        <v>2279</v>
      </c>
      <c r="N2509" s="119" t="s">
        <v>134</v>
      </c>
      <c r="O2509" s="120">
        <v>1</v>
      </c>
      <c r="P2509" s="155" t="s">
        <v>227</v>
      </c>
      <c r="Q2509" s="155">
        <v>0</v>
      </c>
      <c r="R2509" s="155">
        <v>0</v>
      </c>
      <c r="S2509" s="156" t="s">
        <v>211</v>
      </c>
      <c r="T2509" s="156">
        <v>0</v>
      </c>
      <c r="U2509" s="156">
        <v>0</v>
      </c>
      <c r="V2509" s="157">
        <v>0</v>
      </c>
      <c r="W2509" s="158">
        <v>47</v>
      </c>
      <c r="X2509" s="159">
        <v>1</v>
      </c>
      <c r="Y2509" s="160">
        <v>1</v>
      </c>
      <c r="Z2509" s="161">
        <f t="shared" si="591"/>
        <v>4.2887500000000003</v>
      </c>
      <c r="AA2509" s="155">
        <v>0</v>
      </c>
      <c r="AB2509" s="162" t="s">
        <v>80</v>
      </c>
      <c r="AC2509" s="163" t="s">
        <v>56</v>
      </c>
      <c r="AD2509" s="164" t="s">
        <v>56</v>
      </c>
      <c r="AE2509" s="163" t="s">
        <v>56</v>
      </c>
      <c r="AF2509" s="164">
        <f t="shared" si="592"/>
        <v>128.66250000000002</v>
      </c>
      <c r="AG2509" s="165">
        <f t="shared" si="593"/>
        <v>15439.500000000004</v>
      </c>
      <c r="AH2509" s="166" t="s">
        <v>113</v>
      </c>
      <c r="AI2509" s="167"/>
      <c r="AJ2509" s="168"/>
      <c r="AK2509" s="169"/>
      <c r="AL2509" s="170"/>
      <c r="AM2509" s="171"/>
      <c r="AN2509" s="172"/>
      <c r="AO2509" s="173">
        <f t="shared" si="587"/>
        <v>0</v>
      </c>
      <c r="AP2509" s="174" t="s">
        <v>82</v>
      </c>
      <c r="AQ2509" s="175" t="str" cm="1">
        <f t="array" ref="AQ2509">_xlfn.IFS(OR($G2509="公衆街路灯A",$G2509="定額電灯"),$G2509&amp;AP2509,COUNTIF(G2509,"*従量電灯*"),G2509,1,"-")</f>
        <v>従量電灯</v>
      </c>
      <c r="AR2509" s="176" t="str" cm="1">
        <f t="array" ref="AR2509">_xlfn.IFS($AN2509=0,"-",OR($AH2509="対象外",$AH2509="-"),"-",OR($G2509="公衆街路灯A",$G2509="定額電灯"),_xlfn.XLOOKUP($AQ2509,削除禁止_電灯料金!$B:$B,削除禁止_電灯料金!$E:$E,0),1,"-")</f>
        <v>-</v>
      </c>
      <c r="AS2509" s="177" t="str" cm="1">
        <f t="array" ref="AS2509">_xlfn.IFS($AR2509="-","-",OR($G2509="公衆街路灯A",$G2509="定額電灯"),_xlfn.XLOOKUP(AQ2509,削除禁止_電灯料金!$B:$B,削除禁止_電灯料金!$D:$D,0),1,"-")</f>
        <v>-</v>
      </c>
      <c r="AT2509" s="176">
        <f>IFERROR(IF(OR($G2509="公衆街路灯A",$G2509="定額電灯"),"-",ROUND((_xlfn.XLOOKUP($AQ2509,削除禁止_電灯料金!$B:$B,削除禁止_電灯料金!$E:$E)*AM2509/1000*$K2509*$L2509/12),2)),"-")</f>
        <v>0</v>
      </c>
      <c r="AU2509" s="177">
        <f>IFERROR(IF(OR($G2509="公衆街路灯A",$G2509="定額電灯"),"-",ROUND((AM2509/1000*$K2509*$L2509/12)*_xlfn.XLOOKUP($A2509,削除禁止_電灯料金!K:K,削除禁止_電灯料金!M:M,"-"),2)),"-")</f>
        <v>0</v>
      </c>
      <c r="AV2509" s="178">
        <f>IFERROR(IF(OR($G2509="公衆街路灯A",$G2509="定額電灯"),ROUND((((AR2509+AS2509)*AN2509))*12*_xlfn.XLOOKUP($A2509,削除禁止_電灯料金!K:K,削除禁止_電灯料金!N:N),0),ROUND((AT2509+AU2509)*AN2509*12*_xlfn.XLOOKUP($A2509,削除禁止_電灯料金!K:K,削除禁止_電灯料金!N:N),0)),0)</f>
        <v>0</v>
      </c>
      <c r="AW2509" s="145"/>
    </row>
    <row r="2510" spans="1:49" ht="30" customHeight="1">
      <c r="A2510" s="1">
        <v>58</v>
      </c>
      <c r="B2510" s="319" t="s">
        <v>2243</v>
      </c>
      <c r="C2510" s="332"/>
      <c r="D2510" s="256" t="s">
        <v>2249</v>
      </c>
      <c r="E2510" s="257" t="s">
        <v>224</v>
      </c>
      <c r="F2510" s="258" t="s">
        <v>2278</v>
      </c>
      <c r="G2510" s="148" t="s">
        <v>73</v>
      </c>
      <c r="H2510" s="279"/>
      <c r="I2510" s="280"/>
      <c r="J2510" s="267"/>
      <c r="K2510" s="152">
        <v>3</v>
      </c>
      <c r="L2510" s="153">
        <v>365</v>
      </c>
      <c r="M2510" s="281" t="s">
        <v>2280</v>
      </c>
      <c r="N2510" s="119" t="s">
        <v>75</v>
      </c>
      <c r="O2510" s="120">
        <v>1</v>
      </c>
      <c r="P2510" s="155" t="s">
        <v>2281</v>
      </c>
      <c r="Q2510" s="155">
        <v>0</v>
      </c>
      <c r="R2510" s="155">
        <v>0</v>
      </c>
      <c r="S2510" s="156">
        <v>0</v>
      </c>
      <c r="T2510" s="156">
        <v>0</v>
      </c>
      <c r="U2510" s="156">
        <v>0</v>
      </c>
      <c r="V2510" s="157">
        <v>0</v>
      </c>
      <c r="W2510" s="158">
        <v>19</v>
      </c>
      <c r="X2510" s="159">
        <v>3</v>
      </c>
      <c r="Y2510" s="160">
        <v>3</v>
      </c>
      <c r="Z2510" s="161">
        <f t="shared" si="591"/>
        <v>5.2012499999999999</v>
      </c>
      <c r="AA2510" s="155">
        <v>0</v>
      </c>
      <c r="AB2510" s="162" t="s">
        <v>80</v>
      </c>
      <c r="AC2510" s="163" t="s">
        <v>56</v>
      </c>
      <c r="AD2510" s="164" t="s">
        <v>56</v>
      </c>
      <c r="AE2510" s="163" t="s">
        <v>56</v>
      </c>
      <c r="AF2510" s="164">
        <f t="shared" si="592"/>
        <v>52.012499999999996</v>
      </c>
      <c r="AG2510" s="165">
        <f t="shared" si="593"/>
        <v>18724.5</v>
      </c>
      <c r="AH2510" s="166" t="s">
        <v>81</v>
      </c>
      <c r="AI2510" s="167"/>
      <c r="AJ2510" s="168"/>
      <c r="AK2510" s="169"/>
      <c r="AL2510" s="170"/>
      <c r="AM2510" s="171"/>
      <c r="AN2510" s="172"/>
      <c r="AO2510" s="173">
        <f t="shared" si="587"/>
        <v>0</v>
      </c>
      <c r="AP2510" s="174" t="s">
        <v>82</v>
      </c>
      <c r="AQ2510" s="175" t="str" cm="1">
        <f t="array" ref="AQ2510">_xlfn.IFS(OR($G2510="公衆街路灯A",$G2510="定額電灯"),$G2510&amp;AP2510,COUNTIF(G2510,"*従量電灯*"),G2510,1,"-")</f>
        <v>従量電灯</v>
      </c>
      <c r="AR2510" s="176" t="str" cm="1">
        <f t="array" ref="AR2510">_xlfn.IFS($AN2510=0,"-",OR($AH2510="対象外",$AH2510="-"),"-",OR($G2510="公衆街路灯A",$G2510="定額電灯"),_xlfn.XLOOKUP($AQ2510,削除禁止_電灯料金!$B:$B,削除禁止_電灯料金!$E:$E,0),1,"-")</f>
        <v>-</v>
      </c>
      <c r="AS2510" s="177" t="str" cm="1">
        <f t="array" ref="AS2510">_xlfn.IFS($AR2510="-","-",OR($G2510="公衆街路灯A",$G2510="定額電灯"),_xlfn.XLOOKUP(AQ2510,削除禁止_電灯料金!$B:$B,削除禁止_電灯料金!$D:$D,0),1,"-")</f>
        <v>-</v>
      </c>
      <c r="AT2510" s="176">
        <f>IFERROR(IF(OR($G2510="公衆街路灯A",$G2510="定額電灯"),"-",ROUND((_xlfn.XLOOKUP($AQ2510,削除禁止_電灯料金!$B:$B,削除禁止_電灯料金!$E:$E)*AM2510/1000*$K2510*$L2510/12),2)),"-")</f>
        <v>0</v>
      </c>
      <c r="AU2510" s="177">
        <f>IFERROR(IF(OR($G2510="公衆街路灯A",$G2510="定額電灯"),"-",ROUND((AM2510/1000*$K2510*$L2510/12)*_xlfn.XLOOKUP($A2510,削除禁止_電灯料金!K:K,削除禁止_電灯料金!M:M,"-"),2)),"-")</f>
        <v>0</v>
      </c>
      <c r="AV2510" s="178">
        <f>IFERROR(IF(OR($G2510="公衆街路灯A",$G2510="定額電灯"),ROUND((((AR2510+AS2510)*AN2510))*12*_xlfn.XLOOKUP($A2510,削除禁止_電灯料金!K:K,削除禁止_電灯料金!N:N),0),ROUND((AT2510+AU2510)*AN2510*12*_xlfn.XLOOKUP($A2510,削除禁止_電灯料金!K:K,削除禁止_電灯料金!N:N),0)),0)</f>
        <v>0</v>
      </c>
      <c r="AW2510" s="145"/>
    </row>
    <row r="2511" spans="1:49" ht="30" customHeight="1">
      <c r="A2511" s="1">
        <v>58</v>
      </c>
      <c r="B2511" s="319" t="s">
        <v>2243</v>
      </c>
      <c r="C2511" s="332"/>
      <c r="D2511" s="259" t="s">
        <v>2249</v>
      </c>
      <c r="E2511" s="260" t="s">
        <v>224</v>
      </c>
      <c r="F2511" s="261" t="s">
        <v>2282</v>
      </c>
      <c r="G2511" s="182" t="s">
        <v>73</v>
      </c>
      <c r="H2511" s="183" t="s">
        <v>118</v>
      </c>
      <c r="I2511" s="311"/>
      <c r="J2511" s="312"/>
      <c r="K2511" s="186">
        <v>3</v>
      </c>
      <c r="L2511" s="187">
        <v>365</v>
      </c>
      <c r="M2511" s="313" t="s">
        <v>2283</v>
      </c>
      <c r="N2511" s="189" t="s">
        <v>653</v>
      </c>
      <c r="O2511" s="190">
        <v>1</v>
      </c>
      <c r="P2511" s="191" t="s">
        <v>249</v>
      </c>
      <c r="Q2511" s="191">
        <v>0</v>
      </c>
      <c r="R2511" s="191">
        <v>0</v>
      </c>
      <c r="S2511" s="192" t="s">
        <v>1840</v>
      </c>
      <c r="T2511" s="192">
        <v>0</v>
      </c>
      <c r="U2511" s="192" t="s">
        <v>2284</v>
      </c>
      <c r="V2511" s="193">
        <v>0</v>
      </c>
      <c r="W2511" s="194">
        <v>54</v>
      </c>
      <c r="X2511" s="195">
        <v>1</v>
      </c>
      <c r="Y2511" s="196">
        <v>1</v>
      </c>
      <c r="Z2511" s="197">
        <v>0</v>
      </c>
      <c r="AA2511" s="191">
        <v>0</v>
      </c>
      <c r="AB2511" s="198" t="s">
        <v>80</v>
      </c>
      <c r="AC2511" s="199" t="s">
        <v>56</v>
      </c>
      <c r="AD2511" s="200" t="s">
        <v>56</v>
      </c>
      <c r="AE2511" s="199" t="s">
        <v>56</v>
      </c>
      <c r="AF2511" s="200">
        <v>0</v>
      </c>
      <c r="AG2511" s="201">
        <v>0</v>
      </c>
      <c r="AH2511" s="201" t="s">
        <v>124</v>
      </c>
      <c r="AI2511" s="202" t="s">
        <v>124</v>
      </c>
      <c r="AJ2511" s="203"/>
      <c r="AK2511" s="204"/>
      <c r="AL2511" s="194"/>
      <c r="AM2511" s="205"/>
      <c r="AN2511" s="206"/>
      <c r="AO2511" s="200">
        <f t="shared" si="587"/>
        <v>0</v>
      </c>
      <c r="AP2511" s="207" t="s">
        <v>82</v>
      </c>
      <c r="AQ2511" s="198" t="str" cm="1">
        <f t="array" ref="AQ2511">_xlfn.IFS(OR($G2511="公衆街路灯A",$G2511="定額電灯"),$G2511&amp;AP2511,COUNTIF(G2511,"*従量電灯*"),G2511,1,"-")</f>
        <v>従量電灯</v>
      </c>
      <c r="AR2511" s="208" t="str" cm="1">
        <f t="array" ref="AR2511">_xlfn.IFS($AN2511=0,"-",OR($AH2511="対象外",$AH2511="-"),"-",OR($G2511="公衆街路灯A",$G2511="定額電灯"),_xlfn.XLOOKUP($AQ2511,削除禁止_電灯料金!$B:$B,削除禁止_電灯料金!$E:$E,0),1,"-")</f>
        <v>-</v>
      </c>
      <c r="AS2511" s="209" t="str" cm="1">
        <f t="array" ref="AS2511">_xlfn.IFS($AR2511="-","-",OR($G2511="公衆街路灯A",$G2511="定額電灯"),_xlfn.XLOOKUP(AQ2511,削除禁止_電灯料金!$B:$B,削除禁止_電灯料金!$D:$D,0),1,"-")</f>
        <v>-</v>
      </c>
      <c r="AT2511" s="208">
        <f>IFERROR(IF(OR($G2511="公衆街路灯A",$G2511="定額電灯"),"-",ROUND((_xlfn.XLOOKUP($AQ2511,削除禁止_電灯料金!$B:$B,削除禁止_電灯料金!$E:$E)*AM2511/1000*$K2511*$L2511/12),2)),"-")</f>
        <v>0</v>
      </c>
      <c r="AU2511" s="209">
        <f>IFERROR(IF(OR($G2511="公衆街路灯A",$G2511="定額電灯"),"-",ROUND((AM2511/1000*$K2511*$L2511/12)*_xlfn.XLOOKUP($A2511,削除禁止_電灯料金!K:K,削除禁止_電灯料金!M:M,"-"),2)),"-")</f>
        <v>0</v>
      </c>
      <c r="AV2511" s="210">
        <f>IFERROR(IF(OR($G2511="公衆街路灯A",$G2511="定額電灯"),ROUND((((AR2511+AS2511)*AN2511))*12*_xlfn.XLOOKUP($A2511,削除禁止_電灯料金!K:K,削除禁止_電灯料金!N:N),0),ROUND((AT2511+AU2511)*AN2511*12*_xlfn.XLOOKUP($A2511,削除禁止_電灯料金!K:K,削除禁止_電灯料金!N:N),0)),0)</f>
        <v>0</v>
      </c>
      <c r="AW2511" s="145"/>
    </row>
    <row r="2512" spans="1:49" ht="30" customHeight="1">
      <c r="A2512" s="1">
        <v>58</v>
      </c>
      <c r="B2512" s="319" t="s">
        <v>2243</v>
      </c>
      <c r="C2512" s="332"/>
      <c r="D2512" s="259" t="s">
        <v>2249</v>
      </c>
      <c r="E2512" s="260" t="s">
        <v>224</v>
      </c>
      <c r="F2512" s="261" t="s">
        <v>1010</v>
      </c>
      <c r="G2512" s="182" t="s">
        <v>73</v>
      </c>
      <c r="H2512" s="318" t="s">
        <v>483</v>
      </c>
      <c r="I2512" s="311"/>
      <c r="J2512" s="312"/>
      <c r="K2512" s="186" t="s">
        <v>82</v>
      </c>
      <c r="L2512" s="187" t="s">
        <v>82</v>
      </c>
      <c r="M2512" s="313" t="s">
        <v>484</v>
      </c>
      <c r="N2512" s="189" t="s">
        <v>485</v>
      </c>
      <c r="O2512" s="190">
        <v>0</v>
      </c>
      <c r="P2512" s="191" t="s">
        <v>486</v>
      </c>
      <c r="Q2512" s="191">
        <v>0</v>
      </c>
      <c r="R2512" s="191">
        <v>0</v>
      </c>
      <c r="S2512" s="192">
        <v>0</v>
      </c>
      <c r="T2512" s="192">
        <v>0</v>
      </c>
      <c r="U2512" s="192">
        <v>0</v>
      </c>
      <c r="V2512" s="193">
        <v>0</v>
      </c>
      <c r="W2512" s="194" t="s">
        <v>56</v>
      </c>
      <c r="X2512" s="195"/>
      <c r="Y2512" s="196">
        <v>0</v>
      </c>
      <c r="Z2512" s="197">
        <v>0</v>
      </c>
      <c r="AA2512" s="191">
        <v>0</v>
      </c>
      <c r="AB2512" s="198" t="s">
        <v>80</v>
      </c>
      <c r="AC2512" s="199" t="s">
        <v>56</v>
      </c>
      <c r="AD2512" s="200" t="s">
        <v>56</v>
      </c>
      <c r="AE2512" s="199" t="s">
        <v>56</v>
      </c>
      <c r="AF2512" s="200" t="s">
        <v>56</v>
      </c>
      <c r="AG2512" s="201">
        <v>0</v>
      </c>
      <c r="AH2512" s="201" t="s">
        <v>124</v>
      </c>
      <c r="AI2512" s="202" t="s">
        <v>487</v>
      </c>
      <c r="AJ2512" s="203"/>
      <c r="AK2512" s="204"/>
      <c r="AL2512" s="194"/>
      <c r="AM2512" s="205"/>
      <c r="AN2512" s="206"/>
      <c r="AO2512" s="200">
        <f t="shared" si="587"/>
        <v>0</v>
      </c>
      <c r="AP2512" s="207" t="s">
        <v>82</v>
      </c>
      <c r="AQ2512" s="198" t="str" cm="1">
        <f t="array" ref="AQ2512">_xlfn.IFS(OR($G2512="公衆街路灯A",$G2512="定額電灯"),$G2512&amp;AP2512,COUNTIF(G2512,"*従量電灯*"),G2512,1,"-")</f>
        <v>従量電灯</v>
      </c>
      <c r="AR2512" s="208" t="str" cm="1">
        <f t="array" ref="AR2512">_xlfn.IFS($AN2512=0,"-",OR($AH2512="対象外",$AH2512="-"),"-",OR($G2512="公衆街路灯A",$G2512="定額電灯"),_xlfn.XLOOKUP($AQ2512,削除禁止_電灯料金!$B:$B,削除禁止_電灯料金!$E:$E,0),1,"-")</f>
        <v>-</v>
      </c>
      <c r="AS2512" s="209" t="str" cm="1">
        <f t="array" ref="AS2512">_xlfn.IFS($AR2512="-","-",OR($G2512="公衆街路灯A",$G2512="定額電灯"),_xlfn.XLOOKUP(AQ2512,削除禁止_電灯料金!$B:$B,削除禁止_電灯料金!$D:$D,0),1,"-")</f>
        <v>-</v>
      </c>
      <c r="AT2512" s="208" t="str">
        <f>IFERROR(IF(OR($G2512="公衆街路灯A",$G2512="定額電灯"),"-",ROUND((_xlfn.XLOOKUP($AQ2512,削除禁止_電灯料金!$B:$B,削除禁止_電灯料金!$E:$E)*AM2512/1000*$K2512*$L2512/12),2)),"-")</f>
        <v>-</v>
      </c>
      <c r="AU2512" s="209" t="str">
        <f>IFERROR(IF(OR($G2512="公衆街路灯A",$G2512="定額電灯"),"-",ROUND((AM2512/1000*$K2512*$L2512/12)*_xlfn.XLOOKUP($A2512,削除禁止_電灯料金!K:K,削除禁止_電灯料金!M:M,"-"),2)),"-")</f>
        <v>-</v>
      </c>
      <c r="AV2512" s="210">
        <f>IFERROR(IF(OR($G2512="公衆街路灯A",$G2512="定額電灯"),ROUND((((AR2512+AS2512)*AN2512))*12*_xlfn.XLOOKUP($A2512,削除禁止_電灯料金!K:K,削除禁止_電灯料金!N:N),0),ROUND((AT2512+AU2512)*AN2512*12*_xlfn.XLOOKUP($A2512,削除禁止_電灯料金!K:K,削除禁止_電灯料金!N:N),0)),0)</f>
        <v>0</v>
      </c>
      <c r="AW2512" s="145"/>
    </row>
    <row r="2513" spans="1:49" ht="30" customHeight="1">
      <c r="A2513" s="1">
        <v>58</v>
      </c>
      <c r="B2513" s="319" t="s">
        <v>2243</v>
      </c>
      <c r="C2513" s="332"/>
      <c r="D2513" s="256" t="s">
        <v>2249</v>
      </c>
      <c r="E2513" s="257" t="s">
        <v>224</v>
      </c>
      <c r="F2513" s="258" t="s">
        <v>2285</v>
      </c>
      <c r="G2513" s="148" t="s">
        <v>73</v>
      </c>
      <c r="H2513" s="279"/>
      <c r="I2513" s="280"/>
      <c r="J2513" s="267"/>
      <c r="K2513" s="152">
        <v>3</v>
      </c>
      <c r="L2513" s="153">
        <v>365</v>
      </c>
      <c r="M2513" s="281" t="s">
        <v>2286</v>
      </c>
      <c r="N2513" s="119" t="s">
        <v>93</v>
      </c>
      <c r="O2513" s="120">
        <v>4</v>
      </c>
      <c r="P2513" s="155" t="s">
        <v>205</v>
      </c>
      <c r="Q2513" s="155">
        <v>0</v>
      </c>
      <c r="R2513" s="155" t="s">
        <v>95</v>
      </c>
      <c r="S2513" s="156">
        <v>0</v>
      </c>
      <c r="T2513" s="156">
        <v>0</v>
      </c>
      <c r="U2513" s="156" t="s">
        <v>519</v>
      </c>
      <c r="V2513" s="157">
        <v>0</v>
      </c>
      <c r="W2513" s="158">
        <v>44</v>
      </c>
      <c r="X2513" s="159">
        <v>4</v>
      </c>
      <c r="Y2513" s="160">
        <v>16</v>
      </c>
      <c r="Z2513" s="161">
        <f t="shared" ref="Z2513" si="594">K2513*L2513*W2513*Y2513/12/1000</f>
        <v>64.239999999999995</v>
      </c>
      <c r="AA2513" s="155">
        <v>0</v>
      </c>
      <c r="AB2513" s="162" t="s">
        <v>80</v>
      </c>
      <c r="AC2513" s="163" t="s">
        <v>56</v>
      </c>
      <c r="AD2513" s="164" t="s">
        <v>56</v>
      </c>
      <c r="AE2513" s="163" t="s">
        <v>56</v>
      </c>
      <c r="AF2513" s="164">
        <f t="shared" ref="AF2513" si="595">$B$2*Z2513/Y2513</f>
        <v>120.44999999999999</v>
      </c>
      <c r="AG2513" s="165">
        <f t="shared" ref="AG2513" si="596">Y2513*AF2513*120</f>
        <v>231263.99999999997</v>
      </c>
      <c r="AH2513" s="166" t="s">
        <v>81</v>
      </c>
      <c r="AI2513" s="167"/>
      <c r="AJ2513" s="168"/>
      <c r="AK2513" s="169"/>
      <c r="AL2513" s="170"/>
      <c r="AM2513" s="171"/>
      <c r="AN2513" s="172"/>
      <c r="AO2513" s="173">
        <f t="shared" si="587"/>
        <v>0</v>
      </c>
      <c r="AP2513" s="174" t="s">
        <v>82</v>
      </c>
      <c r="AQ2513" s="175" t="str" cm="1">
        <f t="array" ref="AQ2513">_xlfn.IFS(OR($G2513="公衆街路灯A",$G2513="定額電灯"),$G2513&amp;AP2513,COUNTIF(G2513,"*従量電灯*"),G2513,1,"-")</f>
        <v>従量電灯</v>
      </c>
      <c r="AR2513" s="176" t="str" cm="1">
        <f t="array" ref="AR2513">_xlfn.IFS($AN2513=0,"-",OR($AH2513="対象外",$AH2513="-"),"-",OR($G2513="公衆街路灯A",$G2513="定額電灯"),_xlfn.XLOOKUP($AQ2513,削除禁止_電灯料金!$B:$B,削除禁止_電灯料金!$E:$E,0),1,"-")</f>
        <v>-</v>
      </c>
      <c r="AS2513" s="177" t="str" cm="1">
        <f t="array" ref="AS2513">_xlfn.IFS($AR2513="-","-",OR($G2513="公衆街路灯A",$G2513="定額電灯"),_xlfn.XLOOKUP(AQ2513,削除禁止_電灯料金!$B:$B,削除禁止_電灯料金!$D:$D,0),1,"-")</f>
        <v>-</v>
      </c>
      <c r="AT2513" s="176">
        <f>IFERROR(IF(OR($G2513="公衆街路灯A",$G2513="定額電灯"),"-",ROUND((_xlfn.XLOOKUP($AQ2513,削除禁止_電灯料金!$B:$B,削除禁止_電灯料金!$E:$E)*AM2513/1000*$K2513*$L2513/12),2)),"-")</f>
        <v>0</v>
      </c>
      <c r="AU2513" s="177">
        <f>IFERROR(IF(OR($G2513="公衆街路灯A",$G2513="定額電灯"),"-",ROUND((AM2513/1000*$K2513*$L2513/12)*_xlfn.XLOOKUP($A2513,削除禁止_電灯料金!K:K,削除禁止_電灯料金!M:M,"-"),2)),"-")</f>
        <v>0</v>
      </c>
      <c r="AV2513" s="178">
        <f>IFERROR(IF(OR($G2513="公衆街路灯A",$G2513="定額電灯"),ROUND((((AR2513+AS2513)*AN2513))*12*_xlfn.XLOOKUP($A2513,削除禁止_電灯料金!K:K,削除禁止_電灯料金!N:N),0),ROUND((AT2513+AU2513)*AN2513*12*_xlfn.XLOOKUP($A2513,削除禁止_電灯料金!K:K,削除禁止_電灯料金!N:N),0)),0)</f>
        <v>0</v>
      </c>
      <c r="AW2513" s="145"/>
    </row>
    <row r="2514" spans="1:49" ht="30" customHeight="1">
      <c r="A2514" s="1">
        <v>58</v>
      </c>
      <c r="B2514" s="319" t="s">
        <v>2243</v>
      </c>
      <c r="C2514" s="332"/>
      <c r="D2514" s="259" t="s">
        <v>2249</v>
      </c>
      <c r="E2514" s="260" t="s">
        <v>224</v>
      </c>
      <c r="F2514" s="261" t="s">
        <v>2285</v>
      </c>
      <c r="G2514" s="182" t="s">
        <v>73</v>
      </c>
      <c r="H2514" s="183" t="s">
        <v>118</v>
      </c>
      <c r="I2514" s="311"/>
      <c r="J2514" s="312"/>
      <c r="K2514" s="186">
        <v>3</v>
      </c>
      <c r="L2514" s="187">
        <v>365</v>
      </c>
      <c r="M2514" s="313" t="s">
        <v>2287</v>
      </c>
      <c r="N2514" s="189" t="s">
        <v>75</v>
      </c>
      <c r="O2514" s="190">
        <v>1</v>
      </c>
      <c r="P2514" s="191" t="s">
        <v>249</v>
      </c>
      <c r="Q2514" s="191">
        <v>0</v>
      </c>
      <c r="R2514" s="191" t="s">
        <v>77</v>
      </c>
      <c r="S2514" s="192">
        <v>0</v>
      </c>
      <c r="T2514" s="192">
        <v>0</v>
      </c>
      <c r="U2514" s="192">
        <v>0</v>
      </c>
      <c r="V2514" s="193">
        <v>0</v>
      </c>
      <c r="W2514" s="194">
        <v>54</v>
      </c>
      <c r="X2514" s="195">
        <v>2</v>
      </c>
      <c r="Y2514" s="196">
        <v>2</v>
      </c>
      <c r="Z2514" s="197">
        <v>0</v>
      </c>
      <c r="AA2514" s="191">
        <v>0</v>
      </c>
      <c r="AB2514" s="198" t="s">
        <v>80</v>
      </c>
      <c r="AC2514" s="199" t="s">
        <v>56</v>
      </c>
      <c r="AD2514" s="200" t="s">
        <v>56</v>
      </c>
      <c r="AE2514" s="199" t="s">
        <v>56</v>
      </c>
      <c r="AF2514" s="200">
        <v>0</v>
      </c>
      <c r="AG2514" s="201">
        <v>0</v>
      </c>
      <c r="AH2514" s="201" t="s">
        <v>124</v>
      </c>
      <c r="AI2514" s="202" t="s">
        <v>124</v>
      </c>
      <c r="AJ2514" s="203"/>
      <c r="AK2514" s="204"/>
      <c r="AL2514" s="194"/>
      <c r="AM2514" s="205"/>
      <c r="AN2514" s="206"/>
      <c r="AO2514" s="200">
        <f t="shared" si="587"/>
        <v>0</v>
      </c>
      <c r="AP2514" s="207" t="s">
        <v>82</v>
      </c>
      <c r="AQ2514" s="198" t="str" cm="1">
        <f t="array" ref="AQ2514">_xlfn.IFS(OR($G2514="公衆街路灯A",$G2514="定額電灯"),$G2514&amp;AP2514,COUNTIF(G2514,"*従量電灯*"),G2514,1,"-")</f>
        <v>従量電灯</v>
      </c>
      <c r="AR2514" s="208" t="str" cm="1">
        <f t="array" ref="AR2514">_xlfn.IFS($AN2514=0,"-",OR($AH2514="対象外",$AH2514="-"),"-",OR($G2514="公衆街路灯A",$G2514="定額電灯"),_xlfn.XLOOKUP($AQ2514,削除禁止_電灯料金!$B:$B,削除禁止_電灯料金!$E:$E,0),1,"-")</f>
        <v>-</v>
      </c>
      <c r="AS2514" s="209" t="str" cm="1">
        <f t="array" ref="AS2514">_xlfn.IFS($AR2514="-","-",OR($G2514="公衆街路灯A",$G2514="定額電灯"),_xlfn.XLOOKUP(AQ2514,削除禁止_電灯料金!$B:$B,削除禁止_電灯料金!$D:$D,0),1,"-")</f>
        <v>-</v>
      </c>
      <c r="AT2514" s="208">
        <f>IFERROR(IF(OR($G2514="公衆街路灯A",$G2514="定額電灯"),"-",ROUND((_xlfn.XLOOKUP($AQ2514,削除禁止_電灯料金!$B:$B,削除禁止_電灯料金!$E:$E)*AM2514/1000*$K2514*$L2514/12),2)),"-")</f>
        <v>0</v>
      </c>
      <c r="AU2514" s="209">
        <f>IFERROR(IF(OR($G2514="公衆街路灯A",$G2514="定額電灯"),"-",ROUND((AM2514/1000*$K2514*$L2514/12)*_xlfn.XLOOKUP($A2514,削除禁止_電灯料金!K:K,削除禁止_電灯料金!M:M,"-"),2)),"-")</f>
        <v>0</v>
      </c>
      <c r="AV2514" s="210">
        <f>IFERROR(IF(OR($G2514="公衆街路灯A",$G2514="定額電灯"),ROUND((((AR2514+AS2514)*AN2514))*12*_xlfn.XLOOKUP($A2514,削除禁止_電灯料金!K:K,削除禁止_電灯料金!N:N),0),ROUND((AT2514+AU2514)*AN2514*12*_xlfn.XLOOKUP($A2514,削除禁止_電灯料金!K:K,削除禁止_電灯料金!N:N),0)),0)</f>
        <v>0</v>
      </c>
      <c r="AW2514" s="145"/>
    </row>
    <row r="2515" spans="1:49" ht="30" customHeight="1">
      <c r="A2515" s="1">
        <v>58</v>
      </c>
      <c r="B2515" s="319" t="s">
        <v>2243</v>
      </c>
      <c r="C2515" s="332"/>
      <c r="D2515" s="256" t="s">
        <v>2249</v>
      </c>
      <c r="E2515" s="257" t="s">
        <v>224</v>
      </c>
      <c r="F2515" s="258" t="s">
        <v>2285</v>
      </c>
      <c r="G2515" s="148" t="s">
        <v>73</v>
      </c>
      <c r="H2515" s="279"/>
      <c r="I2515" s="280"/>
      <c r="J2515" s="267"/>
      <c r="K2515" s="152">
        <v>24</v>
      </c>
      <c r="L2515" s="153">
        <v>365</v>
      </c>
      <c r="M2515" s="281" t="s">
        <v>2251</v>
      </c>
      <c r="N2515" s="119" t="s">
        <v>86</v>
      </c>
      <c r="O2515" s="120">
        <v>1</v>
      </c>
      <c r="P2515" s="155" t="s">
        <v>189</v>
      </c>
      <c r="Q2515" s="155">
        <v>0</v>
      </c>
      <c r="R2515" s="155" t="s">
        <v>1223</v>
      </c>
      <c r="S2515" s="156">
        <v>0</v>
      </c>
      <c r="T2515" s="156">
        <v>0</v>
      </c>
      <c r="U2515" s="156">
        <v>0</v>
      </c>
      <c r="V2515" s="157" t="s">
        <v>90</v>
      </c>
      <c r="W2515" s="158">
        <v>3.8</v>
      </c>
      <c r="X2515" s="159">
        <v>2</v>
      </c>
      <c r="Y2515" s="160">
        <v>2</v>
      </c>
      <c r="Z2515" s="161">
        <f t="shared" ref="Z2515:Z2519" si="597">K2515*L2515*W2515*Y2515/12/1000</f>
        <v>5.548</v>
      </c>
      <c r="AA2515" s="155">
        <v>0</v>
      </c>
      <c r="AB2515" s="162" t="s">
        <v>80</v>
      </c>
      <c r="AC2515" s="163" t="s">
        <v>56</v>
      </c>
      <c r="AD2515" s="164" t="s">
        <v>56</v>
      </c>
      <c r="AE2515" s="163" t="s">
        <v>56</v>
      </c>
      <c r="AF2515" s="164">
        <f t="shared" ref="AF2515:AF2519" si="598">$B$2*Z2515/Y2515</f>
        <v>83.22</v>
      </c>
      <c r="AG2515" s="165">
        <f t="shared" ref="AG2515:AG2519" si="599">Y2515*AF2515*120</f>
        <v>19972.8</v>
      </c>
      <c r="AH2515" s="166" t="s">
        <v>81</v>
      </c>
      <c r="AI2515" s="167"/>
      <c r="AJ2515" s="168"/>
      <c r="AK2515" s="169"/>
      <c r="AL2515" s="170"/>
      <c r="AM2515" s="171"/>
      <c r="AN2515" s="172"/>
      <c r="AO2515" s="173">
        <f t="shared" si="587"/>
        <v>0</v>
      </c>
      <c r="AP2515" s="174" t="s">
        <v>82</v>
      </c>
      <c r="AQ2515" s="175" t="str" cm="1">
        <f t="array" ref="AQ2515">_xlfn.IFS(OR($G2515="公衆街路灯A",$G2515="定額電灯"),$G2515&amp;AP2515,COUNTIF(G2515,"*従量電灯*"),G2515,1,"-")</f>
        <v>従量電灯</v>
      </c>
      <c r="AR2515" s="176" t="str" cm="1">
        <f t="array" ref="AR2515">_xlfn.IFS($AN2515=0,"-",OR($AH2515="対象外",$AH2515="-"),"-",OR($G2515="公衆街路灯A",$G2515="定額電灯"),_xlfn.XLOOKUP($AQ2515,削除禁止_電灯料金!$B:$B,削除禁止_電灯料金!$E:$E,0),1,"-")</f>
        <v>-</v>
      </c>
      <c r="AS2515" s="177" t="str" cm="1">
        <f t="array" ref="AS2515">_xlfn.IFS($AR2515="-","-",OR($G2515="公衆街路灯A",$G2515="定額電灯"),_xlfn.XLOOKUP(AQ2515,削除禁止_電灯料金!$B:$B,削除禁止_電灯料金!$D:$D,0),1,"-")</f>
        <v>-</v>
      </c>
      <c r="AT2515" s="176">
        <f>IFERROR(IF(OR($G2515="公衆街路灯A",$G2515="定額電灯"),"-",ROUND((_xlfn.XLOOKUP($AQ2515,削除禁止_電灯料金!$B:$B,削除禁止_電灯料金!$E:$E)*AM2515/1000*$K2515*$L2515/12),2)),"-")</f>
        <v>0</v>
      </c>
      <c r="AU2515" s="177">
        <f>IFERROR(IF(OR($G2515="公衆街路灯A",$G2515="定額電灯"),"-",ROUND((AM2515/1000*$K2515*$L2515/12)*_xlfn.XLOOKUP($A2515,削除禁止_電灯料金!K:K,削除禁止_電灯料金!M:M,"-"),2)),"-")</f>
        <v>0</v>
      </c>
      <c r="AV2515" s="178">
        <f>IFERROR(IF(OR($G2515="公衆街路灯A",$G2515="定額電灯"),ROUND((((AR2515+AS2515)*AN2515))*12*_xlfn.XLOOKUP($A2515,削除禁止_電灯料金!K:K,削除禁止_電灯料金!N:N),0),ROUND((AT2515+AU2515)*AN2515*12*_xlfn.XLOOKUP($A2515,削除禁止_電灯料金!K:K,削除禁止_電灯料金!N:N),0)),0)</f>
        <v>0</v>
      </c>
      <c r="AW2515" s="145"/>
    </row>
    <row r="2516" spans="1:49" ht="30" customHeight="1">
      <c r="A2516" s="1">
        <v>58</v>
      </c>
      <c r="B2516" s="319" t="s">
        <v>2243</v>
      </c>
      <c r="C2516" s="332"/>
      <c r="D2516" s="256" t="s">
        <v>2249</v>
      </c>
      <c r="E2516" s="257" t="s">
        <v>224</v>
      </c>
      <c r="F2516" s="258" t="s">
        <v>2288</v>
      </c>
      <c r="G2516" s="148" t="s">
        <v>73</v>
      </c>
      <c r="H2516" s="279"/>
      <c r="I2516" s="280"/>
      <c r="J2516" s="267"/>
      <c r="K2516" s="152">
        <v>3</v>
      </c>
      <c r="L2516" s="153">
        <v>365</v>
      </c>
      <c r="M2516" s="281" t="s">
        <v>2274</v>
      </c>
      <c r="N2516" s="119" t="s">
        <v>75</v>
      </c>
      <c r="O2516" s="120">
        <v>1</v>
      </c>
      <c r="P2516" s="155" t="s">
        <v>2275</v>
      </c>
      <c r="Q2516" s="155">
        <v>0</v>
      </c>
      <c r="R2516" s="155" t="s">
        <v>88</v>
      </c>
      <c r="S2516" s="156">
        <v>0</v>
      </c>
      <c r="T2516" s="156">
        <v>0</v>
      </c>
      <c r="U2516" s="156">
        <v>0</v>
      </c>
      <c r="V2516" s="157">
        <v>0</v>
      </c>
      <c r="W2516" s="158">
        <v>9</v>
      </c>
      <c r="X2516" s="159">
        <v>1</v>
      </c>
      <c r="Y2516" s="160">
        <v>1</v>
      </c>
      <c r="Z2516" s="161">
        <f t="shared" si="597"/>
        <v>0.82125000000000004</v>
      </c>
      <c r="AA2516" s="155">
        <v>0</v>
      </c>
      <c r="AB2516" s="162" t="s">
        <v>80</v>
      </c>
      <c r="AC2516" s="163" t="s">
        <v>56</v>
      </c>
      <c r="AD2516" s="164" t="s">
        <v>56</v>
      </c>
      <c r="AE2516" s="163" t="s">
        <v>56</v>
      </c>
      <c r="AF2516" s="164">
        <f t="shared" si="598"/>
        <v>24.637500000000003</v>
      </c>
      <c r="AG2516" s="165">
        <f t="shared" si="599"/>
        <v>2956.5000000000005</v>
      </c>
      <c r="AH2516" s="166" t="s">
        <v>81</v>
      </c>
      <c r="AI2516" s="167"/>
      <c r="AJ2516" s="168"/>
      <c r="AK2516" s="169"/>
      <c r="AL2516" s="170"/>
      <c r="AM2516" s="171"/>
      <c r="AN2516" s="172"/>
      <c r="AO2516" s="173">
        <f t="shared" si="587"/>
        <v>0</v>
      </c>
      <c r="AP2516" s="174" t="s">
        <v>82</v>
      </c>
      <c r="AQ2516" s="175" t="str" cm="1">
        <f t="array" ref="AQ2516">_xlfn.IFS(OR($G2516="公衆街路灯A",$G2516="定額電灯"),$G2516&amp;AP2516,COUNTIF(G2516,"*従量電灯*"),G2516,1,"-")</f>
        <v>従量電灯</v>
      </c>
      <c r="AR2516" s="176" t="str" cm="1">
        <f t="array" ref="AR2516">_xlfn.IFS($AN2516=0,"-",OR($AH2516="対象外",$AH2516="-"),"-",OR($G2516="公衆街路灯A",$G2516="定額電灯"),_xlfn.XLOOKUP($AQ2516,削除禁止_電灯料金!$B:$B,削除禁止_電灯料金!$E:$E,0),1,"-")</f>
        <v>-</v>
      </c>
      <c r="AS2516" s="177" t="str" cm="1">
        <f t="array" ref="AS2516">_xlfn.IFS($AR2516="-","-",OR($G2516="公衆街路灯A",$G2516="定額電灯"),_xlfn.XLOOKUP(AQ2516,削除禁止_電灯料金!$B:$B,削除禁止_電灯料金!$D:$D,0),1,"-")</f>
        <v>-</v>
      </c>
      <c r="AT2516" s="176">
        <f>IFERROR(IF(OR($G2516="公衆街路灯A",$G2516="定額電灯"),"-",ROUND((_xlfn.XLOOKUP($AQ2516,削除禁止_電灯料金!$B:$B,削除禁止_電灯料金!$E:$E)*AM2516/1000*$K2516*$L2516/12),2)),"-")</f>
        <v>0</v>
      </c>
      <c r="AU2516" s="177">
        <f>IFERROR(IF(OR($G2516="公衆街路灯A",$G2516="定額電灯"),"-",ROUND((AM2516/1000*$K2516*$L2516/12)*_xlfn.XLOOKUP($A2516,削除禁止_電灯料金!K:K,削除禁止_電灯料金!M:M,"-"),2)),"-")</f>
        <v>0</v>
      </c>
      <c r="AV2516" s="178">
        <f>IFERROR(IF(OR($G2516="公衆街路灯A",$G2516="定額電灯"),ROUND((((AR2516+AS2516)*AN2516))*12*_xlfn.XLOOKUP($A2516,削除禁止_電灯料金!K:K,削除禁止_電灯料金!N:N),0),ROUND((AT2516+AU2516)*AN2516*12*_xlfn.XLOOKUP($A2516,削除禁止_電灯料金!K:K,削除禁止_電灯料金!N:N),0)),0)</f>
        <v>0</v>
      </c>
      <c r="AW2516" s="145"/>
    </row>
    <row r="2517" spans="1:49" ht="30" customHeight="1">
      <c r="A2517" s="1">
        <v>58</v>
      </c>
      <c r="B2517" s="319" t="s">
        <v>2243</v>
      </c>
      <c r="C2517" s="332"/>
      <c r="D2517" s="256" t="s">
        <v>2249</v>
      </c>
      <c r="E2517" s="257" t="s">
        <v>224</v>
      </c>
      <c r="F2517" s="258" t="s">
        <v>2288</v>
      </c>
      <c r="G2517" s="148" t="s">
        <v>73</v>
      </c>
      <c r="H2517" s="279"/>
      <c r="I2517" s="280"/>
      <c r="J2517" s="267"/>
      <c r="K2517" s="152">
        <v>3</v>
      </c>
      <c r="L2517" s="153">
        <v>365</v>
      </c>
      <c r="M2517" s="281" t="s">
        <v>2289</v>
      </c>
      <c r="N2517" s="119" t="s">
        <v>2124</v>
      </c>
      <c r="O2517" s="120">
        <v>1</v>
      </c>
      <c r="P2517" s="155" t="s">
        <v>2290</v>
      </c>
      <c r="Q2517" s="155">
        <v>0</v>
      </c>
      <c r="R2517" s="155">
        <v>0</v>
      </c>
      <c r="S2517" s="156">
        <v>0</v>
      </c>
      <c r="T2517" s="156">
        <v>0</v>
      </c>
      <c r="U2517" s="156" t="s">
        <v>2291</v>
      </c>
      <c r="V2517" s="157">
        <v>0</v>
      </c>
      <c r="W2517" s="158">
        <v>5</v>
      </c>
      <c r="X2517" s="159">
        <v>2</v>
      </c>
      <c r="Y2517" s="160">
        <v>2</v>
      </c>
      <c r="Z2517" s="161">
        <f t="shared" si="597"/>
        <v>0.91249999999999998</v>
      </c>
      <c r="AA2517" s="155">
        <v>0</v>
      </c>
      <c r="AB2517" s="162" t="s">
        <v>80</v>
      </c>
      <c r="AC2517" s="163" t="s">
        <v>56</v>
      </c>
      <c r="AD2517" s="164" t="s">
        <v>56</v>
      </c>
      <c r="AE2517" s="163" t="s">
        <v>56</v>
      </c>
      <c r="AF2517" s="164">
        <f t="shared" si="598"/>
        <v>13.6875</v>
      </c>
      <c r="AG2517" s="165">
        <f t="shared" si="599"/>
        <v>3285</v>
      </c>
      <c r="AH2517" s="166" t="s">
        <v>81</v>
      </c>
      <c r="AI2517" s="167"/>
      <c r="AJ2517" s="168"/>
      <c r="AK2517" s="169"/>
      <c r="AL2517" s="170"/>
      <c r="AM2517" s="171"/>
      <c r="AN2517" s="172"/>
      <c r="AO2517" s="173">
        <f t="shared" si="587"/>
        <v>0</v>
      </c>
      <c r="AP2517" s="174" t="s">
        <v>82</v>
      </c>
      <c r="AQ2517" s="175" t="str" cm="1">
        <f t="array" ref="AQ2517">_xlfn.IFS(OR($G2517="公衆街路灯A",$G2517="定額電灯"),$G2517&amp;AP2517,COUNTIF(G2517,"*従量電灯*"),G2517,1,"-")</f>
        <v>従量電灯</v>
      </c>
      <c r="AR2517" s="176" t="str" cm="1">
        <f t="array" ref="AR2517">_xlfn.IFS($AN2517=0,"-",OR($AH2517="対象外",$AH2517="-"),"-",OR($G2517="公衆街路灯A",$G2517="定額電灯"),_xlfn.XLOOKUP($AQ2517,削除禁止_電灯料金!$B:$B,削除禁止_電灯料金!$E:$E,0),1,"-")</f>
        <v>-</v>
      </c>
      <c r="AS2517" s="177" t="str" cm="1">
        <f t="array" ref="AS2517">_xlfn.IFS($AR2517="-","-",OR($G2517="公衆街路灯A",$G2517="定額電灯"),_xlfn.XLOOKUP(AQ2517,削除禁止_電灯料金!$B:$B,削除禁止_電灯料金!$D:$D,0),1,"-")</f>
        <v>-</v>
      </c>
      <c r="AT2517" s="176">
        <f>IFERROR(IF(OR($G2517="公衆街路灯A",$G2517="定額電灯"),"-",ROUND((_xlfn.XLOOKUP($AQ2517,削除禁止_電灯料金!$B:$B,削除禁止_電灯料金!$E:$E)*AM2517/1000*$K2517*$L2517/12),2)),"-")</f>
        <v>0</v>
      </c>
      <c r="AU2517" s="177">
        <f>IFERROR(IF(OR($G2517="公衆街路灯A",$G2517="定額電灯"),"-",ROUND((AM2517/1000*$K2517*$L2517/12)*_xlfn.XLOOKUP($A2517,削除禁止_電灯料金!K:K,削除禁止_電灯料金!M:M,"-"),2)),"-")</f>
        <v>0</v>
      </c>
      <c r="AV2517" s="178">
        <f>IFERROR(IF(OR($G2517="公衆街路灯A",$G2517="定額電灯"),ROUND((((AR2517+AS2517)*AN2517))*12*_xlfn.XLOOKUP($A2517,削除禁止_電灯料金!K:K,削除禁止_電灯料金!N:N),0),ROUND((AT2517+AU2517)*AN2517*12*_xlfn.XLOOKUP($A2517,削除禁止_電灯料金!K:K,削除禁止_電灯料金!N:N),0)),0)</f>
        <v>0</v>
      </c>
      <c r="AW2517" s="145"/>
    </row>
    <row r="2518" spans="1:49" ht="30" customHeight="1">
      <c r="A2518" s="1">
        <v>58</v>
      </c>
      <c r="B2518" s="319" t="s">
        <v>2243</v>
      </c>
      <c r="C2518" s="332"/>
      <c r="D2518" s="256" t="s">
        <v>2249</v>
      </c>
      <c r="E2518" s="257" t="s">
        <v>224</v>
      </c>
      <c r="F2518" s="258" t="s">
        <v>2288</v>
      </c>
      <c r="G2518" s="148" t="s">
        <v>73</v>
      </c>
      <c r="H2518" s="279"/>
      <c r="I2518" s="280"/>
      <c r="J2518" s="267"/>
      <c r="K2518" s="152">
        <v>24</v>
      </c>
      <c r="L2518" s="153">
        <v>365</v>
      </c>
      <c r="M2518" s="281" t="s">
        <v>2277</v>
      </c>
      <c r="N2518" s="119" t="s">
        <v>86</v>
      </c>
      <c r="O2518" s="120">
        <v>1</v>
      </c>
      <c r="P2518" s="155" t="s">
        <v>87</v>
      </c>
      <c r="Q2518" s="155">
        <v>0</v>
      </c>
      <c r="R2518" s="155" t="s">
        <v>1223</v>
      </c>
      <c r="S2518" s="156">
        <v>0</v>
      </c>
      <c r="T2518" s="156">
        <v>0</v>
      </c>
      <c r="U2518" s="156">
        <v>0</v>
      </c>
      <c r="V2518" s="157" t="s">
        <v>90</v>
      </c>
      <c r="W2518" s="158">
        <v>2.7</v>
      </c>
      <c r="X2518" s="159">
        <v>1</v>
      </c>
      <c r="Y2518" s="160">
        <v>1</v>
      </c>
      <c r="Z2518" s="161">
        <f t="shared" si="597"/>
        <v>1.9710000000000001</v>
      </c>
      <c r="AA2518" s="155">
        <v>0</v>
      </c>
      <c r="AB2518" s="162" t="s">
        <v>80</v>
      </c>
      <c r="AC2518" s="163" t="s">
        <v>56</v>
      </c>
      <c r="AD2518" s="164" t="s">
        <v>56</v>
      </c>
      <c r="AE2518" s="163" t="s">
        <v>56</v>
      </c>
      <c r="AF2518" s="164">
        <f t="shared" si="598"/>
        <v>59.13</v>
      </c>
      <c r="AG2518" s="165">
        <f t="shared" si="599"/>
        <v>7095.6</v>
      </c>
      <c r="AH2518" s="166" t="s">
        <v>81</v>
      </c>
      <c r="AI2518" s="167"/>
      <c r="AJ2518" s="168"/>
      <c r="AK2518" s="169"/>
      <c r="AL2518" s="170"/>
      <c r="AM2518" s="171"/>
      <c r="AN2518" s="172"/>
      <c r="AO2518" s="173">
        <f t="shared" si="587"/>
        <v>0</v>
      </c>
      <c r="AP2518" s="174" t="s">
        <v>82</v>
      </c>
      <c r="AQ2518" s="175" t="str" cm="1">
        <f t="array" ref="AQ2518">_xlfn.IFS(OR($G2518="公衆街路灯A",$G2518="定額電灯"),$G2518&amp;AP2518,COUNTIF(G2518,"*従量電灯*"),G2518,1,"-")</f>
        <v>従量電灯</v>
      </c>
      <c r="AR2518" s="176" t="str" cm="1">
        <f t="array" ref="AR2518">_xlfn.IFS($AN2518=0,"-",OR($AH2518="対象外",$AH2518="-"),"-",OR($G2518="公衆街路灯A",$G2518="定額電灯"),_xlfn.XLOOKUP($AQ2518,削除禁止_電灯料金!$B:$B,削除禁止_電灯料金!$E:$E,0),1,"-")</f>
        <v>-</v>
      </c>
      <c r="AS2518" s="177" t="str" cm="1">
        <f t="array" ref="AS2518">_xlfn.IFS($AR2518="-","-",OR($G2518="公衆街路灯A",$G2518="定額電灯"),_xlfn.XLOOKUP(AQ2518,削除禁止_電灯料金!$B:$B,削除禁止_電灯料金!$D:$D,0),1,"-")</f>
        <v>-</v>
      </c>
      <c r="AT2518" s="176">
        <f>IFERROR(IF(OR($G2518="公衆街路灯A",$G2518="定額電灯"),"-",ROUND((_xlfn.XLOOKUP($AQ2518,削除禁止_電灯料金!$B:$B,削除禁止_電灯料金!$E:$E)*AM2518/1000*$K2518*$L2518/12),2)),"-")</f>
        <v>0</v>
      </c>
      <c r="AU2518" s="177">
        <f>IFERROR(IF(OR($G2518="公衆街路灯A",$G2518="定額電灯"),"-",ROUND((AM2518/1000*$K2518*$L2518/12)*_xlfn.XLOOKUP($A2518,削除禁止_電灯料金!K:K,削除禁止_電灯料金!M:M,"-"),2)),"-")</f>
        <v>0</v>
      </c>
      <c r="AV2518" s="178">
        <f>IFERROR(IF(OR($G2518="公衆街路灯A",$G2518="定額電灯"),ROUND((((AR2518+AS2518)*AN2518))*12*_xlfn.XLOOKUP($A2518,削除禁止_電灯料金!K:K,削除禁止_電灯料金!N:N),0),ROUND((AT2518+AU2518)*AN2518*12*_xlfn.XLOOKUP($A2518,削除禁止_電灯料金!K:K,削除禁止_電灯料金!N:N),0)),0)</f>
        <v>0</v>
      </c>
      <c r="AW2518" s="145"/>
    </row>
    <row r="2519" spans="1:49" ht="30" customHeight="1">
      <c r="A2519" s="1">
        <v>58</v>
      </c>
      <c r="B2519" s="319" t="s">
        <v>2243</v>
      </c>
      <c r="C2519" s="332"/>
      <c r="D2519" s="256" t="s">
        <v>2249</v>
      </c>
      <c r="E2519" s="257" t="s">
        <v>224</v>
      </c>
      <c r="F2519" s="258" t="s">
        <v>2292</v>
      </c>
      <c r="G2519" s="148" t="s">
        <v>73</v>
      </c>
      <c r="H2519" s="279"/>
      <c r="I2519" s="280"/>
      <c r="J2519" s="267"/>
      <c r="K2519" s="152">
        <v>3</v>
      </c>
      <c r="L2519" s="153">
        <v>365</v>
      </c>
      <c r="M2519" s="281" t="s">
        <v>2286</v>
      </c>
      <c r="N2519" s="119" t="s">
        <v>93</v>
      </c>
      <c r="O2519" s="120">
        <v>4</v>
      </c>
      <c r="P2519" s="155" t="s">
        <v>205</v>
      </c>
      <c r="Q2519" s="155">
        <v>0</v>
      </c>
      <c r="R2519" s="155" t="s">
        <v>95</v>
      </c>
      <c r="S2519" s="156">
        <v>0</v>
      </c>
      <c r="T2519" s="156">
        <v>0</v>
      </c>
      <c r="U2519" s="156" t="s">
        <v>519</v>
      </c>
      <c r="V2519" s="157">
        <v>0</v>
      </c>
      <c r="W2519" s="158">
        <v>44</v>
      </c>
      <c r="X2519" s="159">
        <v>2</v>
      </c>
      <c r="Y2519" s="160">
        <v>8</v>
      </c>
      <c r="Z2519" s="161">
        <f t="shared" si="597"/>
        <v>32.119999999999997</v>
      </c>
      <c r="AA2519" s="155">
        <v>0</v>
      </c>
      <c r="AB2519" s="162" t="s">
        <v>80</v>
      </c>
      <c r="AC2519" s="163" t="s">
        <v>56</v>
      </c>
      <c r="AD2519" s="164" t="s">
        <v>56</v>
      </c>
      <c r="AE2519" s="163" t="s">
        <v>56</v>
      </c>
      <c r="AF2519" s="164">
        <f t="shared" si="598"/>
        <v>120.44999999999999</v>
      </c>
      <c r="AG2519" s="165">
        <f t="shared" si="599"/>
        <v>115631.99999999999</v>
      </c>
      <c r="AH2519" s="166" t="s">
        <v>81</v>
      </c>
      <c r="AI2519" s="167"/>
      <c r="AJ2519" s="168"/>
      <c r="AK2519" s="169"/>
      <c r="AL2519" s="170"/>
      <c r="AM2519" s="171"/>
      <c r="AN2519" s="172"/>
      <c r="AO2519" s="173">
        <f t="shared" si="587"/>
        <v>0</v>
      </c>
      <c r="AP2519" s="174" t="s">
        <v>82</v>
      </c>
      <c r="AQ2519" s="175" t="str" cm="1">
        <f t="array" ref="AQ2519">_xlfn.IFS(OR($G2519="公衆街路灯A",$G2519="定額電灯"),$G2519&amp;AP2519,COUNTIF(G2519,"*従量電灯*"),G2519,1,"-")</f>
        <v>従量電灯</v>
      </c>
      <c r="AR2519" s="176" t="str" cm="1">
        <f t="array" ref="AR2519">_xlfn.IFS($AN2519=0,"-",OR($AH2519="対象外",$AH2519="-"),"-",OR($G2519="公衆街路灯A",$G2519="定額電灯"),_xlfn.XLOOKUP($AQ2519,削除禁止_電灯料金!$B:$B,削除禁止_電灯料金!$E:$E,0),1,"-")</f>
        <v>-</v>
      </c>
      <c r="AS2519" s="177" t="str" cm="1">
        <f t="array" ref="AS2519">_xlfn.IFS($AR2519="-","-",OR($G2519="公衆街路灯A",$G2519="定額電灯"),_xlfn.XLOOKUP(AQ2519,削除禁止_電灯料金!$B:$B,削除禁止_電灯料金!$D:$D,0),1,"-")</f>
        <v>-</v>
      </c>
      <c r="AT2519" s="176">
        <f>IFERROR(IF(OR($G2519="公衆街路灯A",$G2519="定額電灯"),"-",ROUND((_xlfn.XLOOKUP($AQ2519,削除禁止_電灯料金!$B:$B,削除禁止_電灯料金!$E:$E)*AM2519/1000*$K2519*$L2519/12),2)),"-")</f>
        <v>0</v>
      </c>
      <c r="AU2519" s="177">
        <f>IFERROR(IF(OR($G2519="公衆街路灯A",$G2519="定額電灯"),"-",ROUND((AM2519/1000*$K2519*$L2519/12)*_xlfn.XLOOKUP($A2519,削除禁止_電灯料金!K:K,削除禁止_電灯料金!M:M,"-"),2)),"-")</f>
        <v>0</v>
      </c>
      <c r="AV2519" s="178">
        <f>IFERROR(IF(OR($G2519="公衆街路灯A",$G2519="定額電灯"),ROUND((((AR2519+AS2519)*AN2519))*12*_xlfn.XLOOKUP($A2519,削除禁止_電灯料金!K:K,削除禁止_電灯料金!N:N),0),ROUND((AT2519+AU2519)*AN2519*12*_xlfn.XLOOKUP($A2519,削除禁止_電灯料金!K:K,削除禁止_電灯料金!N:N),0)),0)</f>
        <v>0</v>
      </c>
      <c r="AW2519" s="145"/>
    </row>
    <row r="2520" spans="1:49" ht="30" customHeight="1">
      <c r="A2520" s="1">
        <v>58</v>
      </c>
      <c r="B2520" s="319" t="s">
        <v>2243</v>
      </c>
      <c r="C2520" s="332"/>
      <c r="D2520" s="259" t="s">
        <v>2249</v>
      </c>
      <c r="E2520" s="260" t="s">
        <v>224</v>
      </c>
      <c r="F2520" s="261" t="s">
        <v>2292</v>
      </c>
      <c r="G2520" s="182" t="s">
        <v>73</v>
      </c>
      <c r="H2520" s="183" t="s">
        <v>118</v>
      </c>
      <c r="I2520" s="311"/>
      <c r="J2520" s="312"/>
      <c r="K2520" s="186">
        <v>3</v>
      </c>
      <c r="L2520" s="187">
        <v>365</v>
      </c>
      <c r="M2520" s="313" t="s">
        <v>2287</v>
      </c>
      <c r="N2520" s="189" t="s">
        <v>75</v>
      </c>
      <c r="O2520" s="190">
        <v>1</v>
      </c>
      <c r="P2520" s="191" t="s">
        <v>249</v>
      </c>
      <c r="Q2520" s="191">
        <v>0</v>
      </c>
      <c r="R2520" s="191" t="s">
        <v>77</v>
      </c>
      <c r="S2520" s="192">
        <v>0</v>
      </c>
      <c r="T2520" s="192">
        <v>0</v>
      </c>
      <c r="U2520" s="192">
        <v>0</v>
      </c>
      <c r="V2520" s="193">
        <v>0</v>
      </c>
      <c r="W2520" s="194">
        <v>54</v>
      </c>
      <c r="X2520" s="195">
        <v>1</v>
      </c>
      <c r="Y2520" s="196">
        <v>1</v>
      </c>
      <c r="Z2520" s="197">
        <v>0</v>
      </c>
      <c r="AA2520" s="191">
        <v>0</v>
      </c>
      <c r="AB2520" s="198" t="s">
        <v>80</v>
      </c>
      <c r="AC2520" s="199" t="s">
        <v>56</v>
      </c>
      <c r="AD2520" s="200" t="s">
        <v>56</v>
      </c>
      <c r="AE2520" s="199" t="s">
        <v>56</v>
      </c>
      <c r="AF2520" s="200">
        <v>0</v>
      </c>
      <c r="AG2520" s="201">
        <v>0</v>
      </c>
      <c r="AH2520" s="201" t="s">
        <v>124</v>
      </c>
      <c r="AI2520" s="202" t="s">
        <v>124</v>
      </c>
      <c r="AJ2520" s="203"/>
      <c r="AK2520" s="204"/>
      <c r="AL2520" s="194"/>
      <c r="AM2520" s="205"/>
      <c r="AN2520" s="206"/>
      <c r="AO2520" s="200">
        <f t="shared" si="587"/>
        <v>0</v>
      </c>
      <c r="AP2520" s="207" t="s">
        <v>82</v>
      </c>
      <c r="AQ2520" s="198" t="str" cm="1">
        <f t="array" ref="AQ2520">_xlfn.IFS(OR($G2520="公衆街路灯A",$G2520="定額電灯"),$G2520&amp;AP2520,COUNTIF(G2520,"*従量電灯*"),G2520,1,"-")</f>
        <v>従量電灯</v>
      </c>
      <c r="AR2520" s="208" t="str" cm="1">
        <f t="array" ref="AR2520">_xlfn.IFS($AN2520=0,"-",OR($AH2520="対象外",$AH2520="-"),"-",OR($G2520="公衆街路灯A",$G2520="定額電灯"),_xlfn.XLOOKUP($AQ2520,削除禁止_電灯料金!$B:$B,削除禁止_電灯料金!$E:$E,0),1,"-")</f>
        <v>-</v>
      </c>
      <c r="AS2520" s="209" t="str" cm="1">
        <f t="array" ref="AS2520">_xlfn.IFS($AR2520="-","-",OR($G2520="公衆街路灯A",$G2520="定額電灯"),_xlfn.XLOOKUP(AQ2520,削除禁止_電灯料金!$B:$B,削除禁止_電灯料金!$D:$D,0),1,"-")</f>
        <v>-</v>
      </c>
      <c r="AT2520" s="208">
        <f>IFERROR(IF(OR($G2520="公衆街路灯A",$G2520="定額電灯"),"-",ROUND((_xlfn.XLOOKUP($AQ2520,削除禁止_電灯料金!$B:$B,削除禁止_電灯料金!$E:$E)*AM2520/1000*$K2520*$L2520/12),2)),"-")</f>
        <v>0</v>
      </c>
      <c r="AU2520" s="209">
        <f>IFERROR(IF(OR($G2520="公衆街路灯A",$G2520="定額電灯"),"-",ROUND((AM2520/1000*$K2520*$L2520/12)*_xlfn.XLOOKUP($A2520,削除禁止_電灯料金!K:K,削除禁止_電灯料金!M:M,"-"),2)),"-")</f>
        <v>0</v>
      </c>
      <c r="AV2520" s="210">
        <f>IFERROR(IF(OR($G2520="公衆街路灯A",$G2520="定額電灯"),ROUND((((AR2520+AS2520)*AN2520))*12*_xlfn.XLOOKUP($A2520,削除禁止_電灯料金!K:K,削除禁止_電灯料金!N:N),0),ROUND((AT2520+AU2520)*AN2520*12*_xlfn.XLOOKUP($A2520,削除禁止_電灯料金!K:K,削除禁止_電灯料金!N:N),0)),0)</f>
        <v>0</v>
      </c>
      <c r="AW2520" s="145"/>
    </row>
    <row r="2521" spans="1:49" ht="30" customHeight="1">
      <c r="A2521" s="1">
        <v>58</v>
      </c>
      <c r="B2521" s="319" t="s">
        <v>2243</v>
      </c>
      <c r="C2521" s="332"/>
      <c r="D2521" s="256" t="s">
        <v>2249</v>
      </c>
      <c r="E2521" s="257" t="s">
        <v>224</v>
      </c>
      <c r="F2521" s="258" t="s">
        <v>2292</v>
      </c>
      <c r="G2521" s="148" t="s">
        <v>73</v>
      </c>
      <c r="H2521" s="279"/>
      <c r="I2521" s="280"/>
      <c r="J2521" s="267"/>
      <c r="K2521" s="152">
        <v>24</v>
      </c>
      <c r="L2521" s="153">
        <v>365</v>
      </c>
      <c r="M2521" s="281" t="s">
        <v>2251</v>
      </c>
      <c r="N2521" s="119" t="s">
        <v>86</v>
      </c>
      <c r="O2521" s="120">
        <v>1</v>
      </c>
      <c r="P2521" s="155" t="s">
        <v>189</v>
      </c>
      <c r="Q2521" s="155">
        <v>0</v>
      </c>
      <c r="R2521" s="155" t="s">
        <v>1223</v>
      </c>
      <c r="S2521" s="156">
        <v>0</v>
      </c>
      <c r="T2521" s="156">
        <v>0</v>
      </c>
      <c r="U2521" s="156">
        <v>0</v>
      </c>
      <c r="V2521" s="157" t="s">
        <v>90</v>
      </c>
      <c r="W2521" s="158">
        <v>3.8</v>
      </c>
      <c r="X2521" s="159">
        <v>1</v>
      </c>
      <c r="Y2521" s="160">
        <v>1</v>
      </c>
      <c r="Z2521" s="161">
        <f t="shared" ref="Z2521:Z2528" si="600">K2521*L2521*W2521*Y2521/12/1000</f>
        <v>2.774</v>
      </c>
      <c r="AA2521" s="155">
        <v>0</v>
      </c>
      <c r="AB2521" s="162" t="s">
        <v>80</v>
      </c>
      <c r="AC2521" s="163" t="s">
        <v>56</v>
      </c>
      <c r="AD2521" s="164" t="s">
        <v>56</v>
      </c>
      <c r="AE2521" s="163" t="s">
        <v>56</v>
      </c>
      <c r="AF2521" s="164">
        <f t="shared" ref="AF2521:AF2528" si="601">$B$2*Z2521/Y2521</f>
        <v>83.22</v>
      </c>
      <c r="AG2521" s="165">
        <f t="shared" ref="AG2521:AG2528" si="602">Y2521*AF2521*120</f>
        <v>9986.4</v>
      </c>
      <c r="AH2521" s="166" t="s">
        <v>81</v>
      </c>
      <c r="AI2521" s="167"/>
      <c r="AJ2521" s="168"/>
      <c r="AK2521" s="169"/>
      <c r="AL2521" s="170"/>
      <c r="AM2521" s="171"/>
      <c r="AN2521" s="172"/>
      <c r="AO2521" s="173">
        <f t="shared" si="587"/>
        <v>0</v>
      </c>
      <c r="AP2521" s="174" t="s">
        <v>82</v>
      </c>
      <c r="AQ2521" s="175" t="str" cm="1">
        <f t="array" ref="AQ2521">_xlfn.IFS(OR($G2521="公衆街路灯A",$G2521="定額電灯"),$G2521&amp;AP2521,COUNTIF(G2521,"*従量電灯*"),G2521,1,"-")</f>
        <v>従量電灯</v>
      </c>
      <c r="AR2521" s="176" t="str" cm="1">
        <f t="array" ref="AR2521">_xlfn.IFS($AN2521=0,"-",OR($AH2521="対象外",$AH2521="-"),"-",OR($G2521="公衆街路灯A",$G2521="定額電灯"),_xlfn.XLOOKUP($AQ2521,削除禁止_電灯料金!$B:$B,削除禁止_電灯料金!$E:$E,0),1,"-")</f>
        <v>-</v>
      </c>
      <c r="AS2521" s="177" t="str" cm="1">
        <f t="array" ref="AS2521">_xlfn.IFS($AR2521="-","-",OR($G2521="公衆街路灯A",$G2521="定額電灯"),_xlfn.XLOOKUP(AQ2521,削除禁止_電灯料金!$B:$B,削除禁止_電灯料金!$D:$D,0),1,"-")</f>
        <v>-</v>
      </c>
      <c r="AT2521" s="176">
        <f>IFERROR(IF(OR($G2521="公衆街路灯A",$G2521="定額電灯"),"-",ROUND((_xlfn.XLOOKUP($AQ2521,削除禁止_電灯料金!$B:$B,削除禁止_電灯料金!$E:$E)*AM2521/1000*$K2521*$L2521/12),2)),"-")</f>
        <v>0</v>
      </c>
      <c r="AU2521" s="177">
        <f>IFERROR(IF(OR($G2521="公衆街路灯A",$G2521="定額電灯"),"-",ROUND((AM2521/1000*$K2521*$L2521/12)*_xlfn.XLOOKUP($A2521,削除禁止_電灯料金!K:K,削除禁止_電灯料金!M:M,"-"),2)),"-")</f>
        <v>0</v>
      </c>
      <c r="AV2521" s="178">
        <f>IFERROR(IF(OR($G2521="公衆街路灯A",$G2521="定額電灯"),ROUND((((AR2521+AS2521)*AN2521))*12*_xlfn.XLOOKUP($A2521,削除禁止_電灯料金!K:K,削除禁止_電灯料金!N:N),0),ROUND((AT2521+AU2521)*AN2521*12*_xlfn.XLOOKUP($A2521,削除禁止_電灯料金!K:K,削除禁止_電灯料金!N:N),0)),0)</f>
        <v>0</v>
      </c>
      <c r="AW2521" s="145"/>
    </row>
    <row r="2522" spans="1:49" ht="30" customHeight="1">
      <c r="A2522" s="1">
        <v>58</v>
      </c>
      <c r="B2522" s="319" t="s">
        <v>2243</v>
      </c>
      <c r="C2522" s="332"/>
      <c r="D2522" s="256" t="s">
        <v>2249</v>
      </c>
      <c r="E2522" s="257" t="s">
        <v>224</v>
      </c>
      <c r="F2522" s="258" t="s">
        <v>2293</v>
      </c>
      <c r="G2522" s="148" t="s">
        <v>73</v>
      </c>
      <c r="H2522" s="279"/>
      <c r="I2522" s="280"/>
      <c r="J2522" s="267"/>
      <c r="K2522" s="152">
        <v>3</v>
      </c>
      <c r="L2522" s="153">
        <v>365</v>
      </c>
      <c r="M2522" s="281" t="s">
        <v>2274</v>
      </c>
      <c r="N2522" s="119" t="s">
        <v>75</v>
      </c>
      <c r="O2522" s="120">
        <v>1</v>
      </c>
      <c r="P2522" s="155" t="s">
        <v>2275</v>
      </c>
      <c r="Q2522" s="155">
        <v>0</v>
      </c>
      <c r="R2522" s="155" t="s">
        <v>88</v>
      </c>
      <c r="S2522" s="156">
        <v>0</v>
      </c>
      <c r="T2522" s="156">
        <v>0</v>
      </c>
      <c r="U2522" s="156">
        <v>0</v>
      </c>
      <c r="V2522" s="157">
        <v>0</v>
      </c>
      <c r="W2522" s="158">
        <v>9</v>
      </c>
      <c r="X2522" s="159">
        <v>1</v>
      </c>
      <c r="Y2522" s="160">
        <v>1</v>
      </c>
      <c r="Z2522" s="161">
        <f t="shared" si="600"/>
        <v>0.82125000000000004</v>
      </c>
      <c r="AA2522" s="155">
        <v>0</v>
      </c>
      <c r="AB2522" s="162" t="s">
        <v>80</v>
      </c>
      <c r="AC2522" s="163" t="s">
        <v>56</v>
      </c>
      <c r="AD2522" s="164" t="s">
        <v>56</v>
      </c>
      <c r="AE2522" s="163" t="s">
        <v>56</v>
      </c>
      <c r="AF2522" s="164">
        <f t="shared" si="601"/>
        <v>24.637500000000003</v>
      </c>
      <c r="AG2522" s="165">
        <f t="shared" si="602"/>
        <v>2956.5000000000005</v>
      </c>
      <c r="AH2522" s="166" t="s">
        <v>81</v>
      </c>
      <c r="AI2522" s="167"/>
      <c r="AJ2522" s="168"/>
      <c r="AK2522" s="169"/>
      <c r="AL2522" s="170"/>
      <c r="AM2522" s="171"/>
      <c r="AN2522" s="172"/>
      <c r="AO2522" s="173">
        <f t="shared" si="587"/>
        <v>0</v>
      </c>
      <c r="AP2522" s="174" t="s">
        <v>82</v>
      </c>
      <c r="AQ2522" s="175" t="str" cm="1">
        <f t="array" ref="AQ2522">_xlfn.IFS(OR($G2522="公衆街路灯A",$G2522="定額電灯"),$G2522&amp;AP2522,COUNTIF(G2522,"*従量電灯*"),G2522,1,"-")</f>
        <v>従量電灯</v>
      </c>
      <c r="AR2522" s="176" t="str" cm="1">
        <f t="array" ref="AR2522">_xlfn.IFS($AN2522=0,"-",OR($AH2522="対象外",$AH2522="-"),"-",OR($G2522="公衆街路灯A",$G2522="定額電灯"),_xlfn.XLOOKUP($AQ2522,削除禁止_電灯料金!$B:$B,削除禁止_電灯料金!$E:$E,0),1,"-")</f>
        <v>-</v>
      </c>
      <c r="AS2522" s="177" t="str" cm="1">
        <f t="array" ref="AS2522">_xlfn.IFS($AR2522="-","-",OR($G2522="公衆街路灯A",$G2522="定額電灯"),_xlfn.XLOOKUP(AQ2522,削除禁止_電灯料金!$B:$B,削除禁止_電灯料金!$D:$D,0),1,"-")</f>
        <v>-</v>
      </c>
      <c r="AT2522" s="176">
        <f>IFERROR(IF(OR($G2522="公衆街路灯A",$G2522="定額電灯"),"-",ROUND((_xlfn.XLOOKUP($AQ2522,削除禁止_電灯料金!$B:$B,削除禁止_電灯料金!$E:$E)*AM2522/1000*$K2522*$L2522/12),2)),"-")</f>
        <v>0</v>
      </c>
      <c r="AU2522" s="177">
        <f>IFERROR(IF(OR($G2522="公衆街路灯A",$G2522="定額電灯"),"-",ROUND((AM2522/1000*$K2522*$L2522/12)*_xlfn.XLOOKUP($A2522,削除禁止_電灯料金!K:K,削除禁止_電灯料金!M:M,"-"),2)),"-")</f>
        <v>0</v>
      </c>
      <c r="AV2522" s="178">
        <f>IFERROR(IF(OR($G2522="公衆街路灯A",$G2522="定額電灯"),ROUND((((AR2522+AS2522)*AN2522))*12*_xlfn.XLOOKUP($A2522,削除禁止_電灯料金!K:K,削除禁止_電灯料金!N:N),0),ROUND((AT2522+AU2522)*AN2522*12*_xlfn.XLOOKUP($A2522,削除禁止_電灯料金!K:K,削除禁止_電灯料金!N:N),0)),0)</f>
        <v>0</v>
      </c>
      <c r="AW2522" s="145"/>
    </row>
    <row r="2523" spans="1:49" ht="30" customHeight="1">
      <c r="A2523" s="1">
        <v>58</v>
      </c>
      <c r="B2523" s="319" t="s">
        <v>2243</v>
      </c>
      <c r="C2523" s="332"/>
      <c r="D2523" s="256" t="s">
        <v>2249</v>
      </c>
      <c r="E2523" s="257" t="s">
        <v>224</v>
      </c>
      <c r="F2523" s="258" t="s">
        <v>2293</v>
      </c>
      <c r="G2523" s="148" t="s">
        <v>73</v>
      </c>
      <c r="H2523" s="279"/>
      <c r="I2523" s="280"/>
      <c r="J2523" s="267"/>
      <c r="K2523" s="152">
        <v>3</v>
      </c>
      <c r="L2523" s="153">
        <v>365</v>
      </c>
      <c r="M2523" s="281" t="s">
        <v>2289</v>
      </c>
      <c r="N2523" s="119" t="s">
        <v>2124</v>
      </c>
      <c r="O2523" s="120">
        <v>1</v>
      </c>
      <c r="P2523" s="155" t="s">
        <v>2290</v>
      </c>
      <c r="Q2523" s="155">
        <v>0</v>
      </c>
      <c r="R2523" s="155">
        <v>0</v>
      </c>
      <c r="S2523" s="156">
        <v>0</v>
      </c>
      <c r="T2523" s="156">
        <v>0</v>
      </c>
      <c r="U2523" s="156" t="s">
        <v>2291</v>
      </c>
      <c r="V2523" s="157">
        <v>0</v>
      </c>
      <c r="W2523" s="158">
        <v>5</v>
      </c>
      <c r="X2523" s="159">
        <v>1</v>
      </c>
      <c r="Y2523" s="160">
        <v>1</v>
      </c>
      <c r="Z2523" s="161">
        <f t="shared" si="600"/>
        <v>0.45624999999999999</v>
      </c>
      <c r="AA2523" s="155">
        <v>0</v>
      </c>
      <c r="AB2523" s="162" t="s">
        <v>80</v>
      </c>
      <c r="AC2523" s="163" t="s">
        <v>56</v>
      </c>
      <c r="AD2523" s="164" t="s">
        <v>56</v>
      </c>
      <c r="AE2523" s="163" t="s">
        <v>56</v>
      </c>
      <c r="AF2523" s="164">
        <f t="shared" si="601"/>
        <v>13.6875</v>
      </c>
      <c r="AG2523" s="165">
        <f t="shared" si="602"/>
        <v>1642.5</v>
      </c>
      <c r="AH2523" s="166" t="s">
        <v>81</v>
      </c>
      <c r="AI2523" s="167"/>
      <c r="AJ2523" s="168"/>
      <c r="AK2523" s="169"/>
      <c r="AL2523" s="170"/>
      <c r="AM2523" s="171"/>
      <c r="AN2523" s="172"/>
      <c r="AO2523" s="173">
        <f t="shared" si="587"/>
        <v>0</v>
      </c>
      <c r="AP2523" s="174" t="s">
        <v>82</v>
      </c>
      <c r="AQ2523" s="175" t="str" cm="1">
        <f t="array" ref="AQ2523">_xlfn.IFS(OR($G2523="公衆街路灯A",$G2523="定額電灯"),$G2523&amp;AP2523,COUNTIF(G2523,"*従量電灯*"),G2523,1,"-")</f>
        <v>従量電灯</v>
      </c>
      <c r="AR2523" s="176" t="str" cm="1">
        <f t="array" ref="AR2523">_xlfn.IFS($AN2523=0,"-",OR($AH2523="対象外",$AH2523="-"),"-",OR($G2523="公衆街路灯A",$G2523="定額電灯"),_xlfn.XLOOKUP($AQ2523,削除禁止_電灯料金!$B:$B,削除禁止_電灯料金!$E:$E,0),1,"-")</f>
        <v>-</v>
      </c>
      <c r="AS2523" s="177" t="str" cm="1">
        <f t="array" ref="AS2523">_xlfn.IFS($AR2523="-","-",OR($G2523="公衆街路灯A",$G2523="定額電灯"),_xlfn.XLOOKUP(AQ2523,削除禁止_電灯料金!$B:$B,削除禁止_電灯料金!$D:$D,0),1,"-")</f>
        <v>-</v>
      </c>
      <c r="AT2523" s="176">
        <f>IFERROR(IF(OR($G2523="公衆街路灯A",$G2523="定額電灯"),"-",ROUND((_xlfn.XLOOKUP($AQ2523,削除禁止_電灯料金!$B:$B,削除禁止_電灯料金!$E:$E)*AM2523/1000*$K2523*$L2523/12),2)),"-")</f>
        <v>0</v>
      </c>
      <c r="AU2523" s="177">
        <f>IFERROR(IF(OR($G2523="公衆街路灯A",$G2523="定額電灯"),"-",ROUND((AM2523/1000*$K2523*$L2523/12)*_xlfn.XLOOKUP($A2523,削除禁止_電灯料金!K:K,削除禁止_電灯料金!M:M,"-"),2)),"-")</f>
        <v>0</v>
      </c>
      <c r="AV2523" s="178">
        <f>IFERROR(IF(OR($G2523="公衆街路灯A",$G2523="定額電灯"),ROUND((((AR2523+AS2523)*AN2523))*12*_xlfn.XLOOKUP($A2523,削除禁止_電灯料金!K:K,削除禁止_電灯料金!N:N),0),ROUND((AT2523+AU2523)*AN2523*12*_xlfn.XLOOKUP($A2523,削除禁止_電灯料金!K:K,削除禁止_電灯料金!N:N),0)),0)</f>
        <v>0</v>
      </c>
      <c r="AW2523" s="145"/>
    </row>
    <row r="2524" spans="1:49" ht="30" customHeight="1">
      <c r="A2524" s="1">
        <v>58</v>
      </c>
      <c r="B2524" s="319" t="s">
        <v>2243</v>
      </c>
      <c r="C2524" s="332"/>
      <c r="D2524" s="256" t="s">
        <v>2249</v>
      </c>
      <c r="E2524" s="257" t="s">
        <v>224</v>
      </c>
      <c r="F2524" s="258" t="s">
        <v>2293</v>
      </c>
      <c r="G2524" s="148" t="s">
        <v>73</v>
      </c>
      <c r="H2524" s="279"/>
      <c r="I2524" s="280"/>
      <c r="J2524" s="267"/>
      <c r="K2524" s="152">
        <v>24</v>
      </c>
      <c r="L2524" s="153">
        <v>365</v>
      </c>
      <c r="M2524" s="281" t="s">
        <v>2277</v>
      </c>
      <c r="N2524" s="119" t="s">
        <v>86</v>
      </c>
      <c r="O2524" s="120">
        <v>1</v>
      </c>
      <c r="P2524" s="155" t="s">
        <v>87</v>
      </c>
      <c r="Q2524" s="155">
        <v>0</v>
      </c>
      <c r="R2524" s="155" t="s">
        <v>1223</v>
      </c>
      <c r="S2524" s="156">
        <v>0</v>
      </c>
      <c r="T2524" s="156">
        <v>0</v>
      </c>
      <c r="U2524" s="156">
        <v>0</v>
      </c>
      <c r="V2524" s="157" t="s">
        <v>90</v>
      </c>
      <c r="W2524" s="158">
        <v>2.7</v>
      </c>
      <c r="X2524" s="159">
        <v>1</v>
      </c>
      <c r="Y2524" s="160">
        <v>1</v>
      </c>
      <c r="Z2524" s="161">
        <f t="shared" si="600"/>
        <v>1.9710000000000001</v>
      </c>
      <c r="AA2524" s="155">
        <v>0</v>
      </c>
      <c r="AB2524" s="162" t="s">
        <v>80</v>
      </c>
      <c r="AC2524" s="163" t="s">
        <v>56</v>
      </c>
      <c r="AD2524" s="164" t="s">
        <v>56</v>
      </c>
      <c r="AE2524" s="163" t="s">
        <v>56</v>
      </c>
      <c r="AF2524" s="164">
        <f t="shared" si="601"/>
        <v>59.13</v>
      </c>
      <c r="AG2524" s="165">
        <f t="shared" si="602"/>
        <v>7095.6</v>
      </c>
      <c r="AH2524" s="166" t="s">
        <v>81</v>
      </c>
      <c r="AI2524" s="167"/>
      <c r="AJ2524" s="168"/>
      <c r="AK2524" s="169"/>
      <c r="AL2524" s="170"/>
      <c r="AM2524" s="171"/>
      <c r="AN2524" s="172"/>
      <c r="AO2524" s="173">
        <f t="shared" si="587"/>
        <v>0</v>
      </c>
      <c r="AP2524" s="174" t="s">
        <v>82</v>
      </c>
      <c r="AQ2524" s="175" t="str" cm="1">
        <f t="array" ref="AQ2524">_xlfn.IFS(OR($G2524="公衆街路灯A",$G2524="定額電灯"),$G2524&amp;AP2524,COUNTIF(G2524,"*従量電灯*"),G2524,1,"-")</f>
        <v>従量電灯</v>
      </c>
      <c r="AR2524" s="176" t="str" cm="1">
        <f t="array" ref="AR2524">_xlfn.IFS($AN2524=0,"-",OR($AH2524="対象外",$AH2524="-"),"-",OR($G2524="公衆街路灯A",$G2524="定額電灯"),_xlfn.XLOOKUP($AQ2524,削除禁止_電灯料金!$B:$B,削除禁止_電灯料金!$E:$E,0),1,"-")</f>
        <v>-</v>
      </c>
      <c r="AS2524" s="177" t="str" cm="1">
        <f t="array" ref="AS2524">_xlfn.IFS($AR2524="-","-",OR($G2524="公衆街路灯A",$G2524="定額電灯"),_xlfn.XLOOKUP(AQ2524,削除禁止_電灯料金!$B:$B,削除禁止_電灯料金!$D:$D,0),1,"-")</f>
        <v>-</v>
      </c>
      <c r="AT2524" s="176">
        <f>IFERROR(IF(OR($G2524="公衆街路灯A",$G2524="定額電灯"),"-",ROUND((_xlfn.XLOOKUP($AQ2524,削除禁止_電灯料金!$B:$B,削除禁止_電灯料金!$E:$E)*AM2524/1000*$K2524*$L2524/12),2)),"-")</f>
        <v>0</v>
      </c>
      <c r="AU2524" s="177">
        <f>IFERROR(IF(OR($G2524="公衆街路灯A",$G2524="定額電灯"),"-",ROUND((AM2524/1000*$K2524*$L2524/12)*_xlfn.XLOOKUP($A2524,削除禁止_電灯料金!K:K,削除禁止_電灯料金!M:M,"-"),2)),"-")</f>
        <v>0</v>
      </c>
      <c r="AV2524" s="178">
        <f>IFERROR(IF(OR($G2524="公衆街路灯A",$G2524="定額電灯"),ROUND((((AR2524+AS2524)*AN2524))*12*_xlfn.XLOOKUP($A2524,削除禁止_電灯料金!K:K,削除禁止_電灯料金!N:N),0),ROUND((AT2524+AU2524)*AN2524*12*_xlfn.XLOOKUP($A2524,削除禁止_電灯料金!K:K,削除禁止_電灯料金!N:N),0)),0)</f>
        <v>0</v>
      </c>
      <c r="AW2524" s="145"/>
    </row>
    <row r="2525" spans="1:49" ht="30" customHeight="1">
      <c r="A2525" s="1">
        <v>58</v>
      </c>
      <c r="B2525" s="319" t="s">
        <v>2243</v>
      </c>
      <c r="C2525" s="332"/>
      <c r="D2525" s="256" t="s">
        <v>2249</v>
      </c>
      <c r="E2525" s="257" t="s">
        <v>224</v>
      </c>
      <c r="F2525" s="258" t="s">
        <v>497</v>
      </c>
      <c r="G2525" s="148" t="s">
        <v>73</v>
      </c>
      <c r="H2525" s="279"/>
      <c r="I2525" s="280"/>
      <c r="J2525" s="267"/>
      <c r="K2525" s="152">
        <v>13</v>
      </c>
      <c r="L2525" s="153">
        <v>365</v>
      </c>
      <c r="M2525" s="281" t="s">
        <v>2266</v>
      </c>
      <c r="N2525" s="119" t="s">
        <v>110</v>
      </c>
      <c r="O2525" s="120">
        <v>1</v>
      </c>
      <c r="P2525" s="155" t="s">
        <v>111</v>
      </c>
      <c r="Q2525" s="155">
        <v>0</v>
      </c>
      <c r="R2525" s="155" t="s">
        <v>993</v>
      </c>
      <c r="S2525" s="156">
        <v>0</v>
      </c>
      <c r="T2525" s="156">
        <v>0</v>
      </c>
      <c r="U2525" s="156">
        <v>0</v>
      </c>
      <c r="V2525" s="157">
        <v>0</v>
      </c>
      <c r="W2525" s="158">
        <v>48</v>
      </c>
      <c r="X2525" s="159">
        <v>2</v>
      </c>
      <c r="Y2525" s="160">
        <v>2</v>
      </c>
      <c r="Z2525" s="161">
        <f t="shared" si="600"/>
        <v>37.96</v>
      </c>
      <c r="AA2525" s="155">
        <v>0</v>
      </c>
      <c r="AB2525" s="162" t="s">
        <v>80</v>
      </c>
      <c r="AC2525" s="163" t="s">
        <v>56</v>
      </c>
      <c r="AD2525" s="164" t="s">
        <v>56</v>
      </c>
      <c r="AE2525" s="163" t="s">
        <v>56</v>
      </c>
      <c r="AF2525" s="164">
        <f t="shared" si="601"/>
        <v>569.4</v>
      </c>
      <c r="AG2525" s="165">
        <f t="shared" si="602"/>
        <v>136656</v>
      </c>
      <c r="AH2525" s="166" t="s">
        <v>113</v>
      </c>
      <c r="AI2525" s="167"/>
      <c r="AJ2525" s="168"/>
      <c r="AK2525" s="169"/>
      <c r="AL2525" s="170"/>
      <c r="AM2525" s="171"/>
      <c r="AN2525" s="172"/>
      <c r="AO2525" s="173">
        <f t="shared" si="587"/>
        <v>0</v>
      </c>
      <c r="AP2525" s="174" t="s">
        <v>82</v>
      </c>
      <c r="AQ2525" s="175" t="str" cm="1">
        <f t="array" ref="AQ2525">_xlfn.IFS(OR($G2525="公衆街路灯A",$G2525="定額電灯"),$G2525&amp;AP2525,COUNTIF(G2525,"*従量電灯*"),G2525,1,"-")</f>
        <v>従量電灯</v>
      </c>
      <c r="AR2525" s="176" t="str" cm="1">
        <f t="array" ref="AR2525">_xlfn.IFS($AN2525=0,"-",OR($AH2525="対象外",$AH2525="-"),"-",OR($G2525="公衆街路灯A",$G2525="定額電灯"),_xlfn.XLOOKUP($AQ2525,削除禁止_電灯料金!$B:$B,削除禁止_電灯料金!$E:$E,0),1,"-")</f>
        <v>-</v>
      </c>
      <c r="AS2525" s="177" t="str" cm="1">
        <f t="array" ref="AS2525">_xlfn.IFS($AR2525="-","-",OR($G2525="公衆街路灯A",$G2525="定額電灯"),_xlfn.XLOOKUP(AQ2525,削除禁止_電灯料金!$B:$B,削除禁止_電灯料金!$D:$D,0),1,"-")</f>
        <v>-</v>
      </c>
      <c r="AT2525" s="176">
        <f>IFERROR(IF(OR($G2525="公衆街路灯A",$G2525="定額電灯"),"-",ROUND((_xlfn.XLOOKUP($AQ2525,削除禁止_電灯料金!$B:$B,削除禁止_電灯料金!$E:$E)*AM2525/1000*$K2525*$L2525/12),2)),"-")</f>
        <v>0</v>
      </c>
      <c r="AU2525" s="177">
        <f>IFERROR(IF(OR($G2525="公衆街路灯A",$G2525="定額電灯"),"-",ROUND((AM2525/1000*$K2525*$L2525/12)*_xlfn.XLOOKUP($A2525,削除禁止_電灯料金!K:K,削除禁止_電灯料金!M:M,"-"),2)),"-")</f>
        <v>0</v>
      </c>
      <c r="AV2525" s="178">
        <f>IFERROR(IF(OR($G2525="公衆街路灯A",$G2525="定額電灯"),ROUND((((AR2525+AS2525)*AN2525))*12*_xlfn.XLOOKUP($A2525,削除禁止_電灯料金!K:K,削除禁止_電灯料金!N:N),0),ROUND((AT2525+AU2525)*AN2525*12*_xlfn.XLOOKUP($A2525,削除禁止_電灯料金!K:K,削除禁止_電灯料金!N:N),0)),0)</f>
        <v>0</v>
      </c>
      <c r="AW2525" s="145"/>
    </row>
    <row r="2526" spans="1:49" ht="30" customHeight="1">
      <c r="A2526" s="1">
        <v>58</v>
      </c>
      <c r="B2526" s="319" t="s">
        <v>2243</v>
      </c>
      <c r="C2526" s="332"/>
      <c r="D2526" s="256" t="s">
        <v>2249</v>
      </c>
      <c r="E2526" s="257" t="s">
        <v>224</v>
      </c>
      <c r="F2526" s="258" t="s">
        <v>497</v>
      </c>
      <c r="G2526" s="148" t="s">
        <v>73</v>
      </c>
      <c r="H2526" s="279"/>
      <c r="I2526" s="280"/>
      <c r="J2526" s="267"/>
      <c r="K2526" s="152">
        <v>13</v>
      </c>
      <c r="L2526" s="153">
        <v>365</v>
      </c>
      <c r="M2526" s="281" t="s">
        <v>2267</v>
      </c>
      <c r="N2526" s="119" t="s">
        <v>110</v>
      </c>
      <c r="O2526" s="120">
        <v>1</v>
      </c>
      <c r="P2526" s="155" t="s">
        <v>111</v>
      </c>
      <c r="Q2526" s="155">
        <v>0</v>
      </c>
      <c r="R2526" s="155" t="s">
        <v>993</v>
      </c>
      <c r="S2526" s="156">
        <v>0</v>
      </c>
      <c r="T2526" s="156">
        <v>0</v>
      </c>
      <c r="U2526" s="156">
        <v>0</v>
      </c>
      <c r="V2526" s="157" t="s">
        <v>90</v>
      </c>
      <c r="W2526" s="158">
        <v>48</v>
      </c>
      <c r="X2526" s="159">
        <v>2</v>
      </c>
      <c r="Y2526" s="160">
        <v>2</v>
      </c>
      <c r="Z2526" s="161">
        <f t="shared" si="600"/>
        <v>37.96</v>
      </c>
      <c r="AA2526" s="155">
        <v>0</v>
      </c>
      <c r="AB2526" s="162" t="s">
        <v>80</v>
      </c>
      <c r="AC2526" s="163" t="s">
        <v>56</v>
      </c>
      <c r="AD2526" s="164" t="s">
        <v>56</v>
      </c>
      <c r="AE2526" s="163" t="s">
        <v>56</v>
      </c>
      <c r="AF2526" s="164">
        <f t="shared" si="601"/>
        <v>569.4</v>
      </c>
      <c r="AG2526" s="165">
        <f t="shared" si="602"/>
        <v>136656</v>
      </c>
      <c r="AH2526" s="166" t="s">
        <v>81</v>
      </c>
      <c r="AI2526" s="167"/>
      <c r="AJ2526" s="168"/>
      <c r="AK2526" s="169"/>
      <c r="AL2526" s="170"/>
      <c r="AM2526" s="171"/>
      <c r="AN2526" s="172"/>
      <c r="AO2526" s="173">
        <f t="shared" si="587"/>
        <v>0</v>
      </c>
      <c r="AP2526" s="174" t="s">
        <v>82</v>
      </c>
      <c r="AQ2526" s="175" t="str" cm="1">
        <f t="array" ref="AQ2526">_xlfn.IFS(OR($G2526="公衆街路灯A",$G2526="定額電灯"),$G2526&amp;AP2526,COUNTIF(G2526,"*従量電灯*"),G2526,1,"-")</f>
        <v>従量電灯</v>
      </c>
      <c r="AR2526" s="176" t="str" cm="1">
        <f t="array" ref="AR2526">_xlfn.IFS($AN2526=0,"-",OR($AH2526="対象外",$AH2526="-"),"-",OR($G2526="公衆街路灯A",$G2526="定額電灯"),_xlfn.XLOOKUP($AQ2526,削除禁止_電灯料金!$B:$B,削除禁止_電灯料金!$E:$E,0),1,"-")</f>
        <v>-</v>
      </c>
      <c r="AS2526" s="177" t="str" cm="1">
        <f t="array" ref="AS2526">_xlfn.IFS($AR2526="-","-",OR($G2526="公衆街路灯A",$G2526="定額電灯"),_xlfn.XLOOKUP(AQ2526,削除禁止_電灯料金!$B:$B,削除禁止_電灯料金!$D:$D,0),1,"-")</f>
        <v>-</v>
      </c>
      <c r="AT2526" s="176">
        <f>IFERROR(IF(OR($G2526="公衆街路灯A",$G2526="定額電灯"),"-",ROUND((_xlfn.XLOOKUP($AQ2526,削除禁止_電灯料金!$B:$B,削除禁止_電灯料金!$E:$E)*AM2526/1000*$K2526*$L2526/12),2)),"-")</f>
        <v>0</v>
      </c>
      <c r="AU2526" s="177">
        <f>IFERROR(IF(OR($G2526="公衆街路灯A",$G2526="定額電灯"),"-",ROUND((AM2526/1000*$K2526*$L2526/12)*_xlfn.XLOOKUP($A2526,削除禁止_電灯料金!K:K,削除禁止_電灯料金!M:M,"-"),2)),"-")</f>
        <v>0</v>
      </c>
      <c r="AV2526" s="178">
        <f>IFERROR(IF(OR($G2526="公衆街路灯A",$G2526="定額電灯"),ROUND((((AR2526+AS2526)*AN2526))*12*_xlfn.XLOOKUP($A2526,削除禁止_電灯料金!K:K,削除禁止_電灯料金!N:N),0),ROUND((AT2526+AU2526)*AN2526*12*_xlfn.XLOOKUP($A2526,削除禁止_電灯料金!K:K,削除禁止_電灯料金!N:N),0)),0)</f>
        <v>0</v>
      </c>
      <c r="AW2526" s="145"/>
    </row>
    <row r="2527" spans="1:49" ht="30" customHeight="1">
      <c r="A2527" s="1">
        <v>58</v>
      </c>
      <c r="B2527" s="319" t="s">
        <v>2243</v>
      </c>
      <c r="C2527" s="332"/>
      <c r="D2527" s="256" t="s">
        <v>2249</v>
      </c>
      <c r="E2527" s="257" t="s">
        <v>224</v>
      </c>
      <c r="F2527" s="258" t="s">
        <v>497</v>
      </c>
      <c r="G2527" s="148" t="s">
        <v>73</v>
      </c>
      <c r="H2527" s="279"/>
      <c r="I2527" s="280"/>
      <c r="J2527" s="267"/>
      <c r="K2527" s="152">
        <v>13</v>
      </c>
      <c r="L2527" s="153">
        <v>365</v>
      </c>
      <c r="M2527" s="281" t="s">
        <v>2250</v>
      </c>
      <c r="N2527" s="119" t="s">
        <v>75</v>
      </c>
      <c r="O2527" s="120">
        <v>1</v>
      </c>
      <c r="P2527" s="155" t="s">
        <v>351</v>
      </c>
      <c r="Q2527" s="155">
        <v>0</v>
      </c>
      <c r="R2527" s="155" t="s">
        <v>77</v>
      </c>
      <c r="S2527" s="156">
        <v>0</v>
      </c>
      <c r="T2527" s="156">
        <v>0</v>
      </c>
      <c r="U2527" s="156" t="s">
        <v>853</v>
      </c>
      <c r="V2527" s="157">
        <v>0</v>
      </c>
      <c r="W2527" s="158">
        <v>34</v>
      </c>
      <c r="X2527" s="159">
        <v>11</v>
      </c>
      <c r="Y2527" s="160">
        <v>11</v>
      </c>
      <c r="Z2527" s="161">
        <f t="shared" si="600"/>
        <v>147.88583333333335</v>
      </c>
      <c r="AA2527" s="155">
        <v>0</v>
      </c>
      <c r="AB2527" s="162" t="s">
        <v>80</v>
      </c>
      <c r="AC2527" s="163" t="s">
        <v>56</v>
      </c>
      <c r="AD2527" s="164" t="s">
        <v>56</v>
      </c>
      <c r="AE2527" s="163" t="s">
        <v>56</v>
      </c>
      <c r="AF2527" s="164">
        <f t="shared" si="601"/>
        <v>403.32500000000005</v>
      </c>
      <c r="AG2527" s="165">
        <f t="shared" si="602"/>
        <v>532389.00000000012</v>
      </c>
      <c r="AH2527" s="166" t="s">
        <v>81</v>
      </c>
      <c r="AI2527" s="167"/>
      <c r="AJ2527" s="168"/>
      <c r="AK2527" s="169"/>
      <c r="AL2527" s="170"/>
      <c r="AM2527" s="171"/>
      <c r="AN2527" s="172"/>
      <c r="AO2527" s="173">
        <f t="shared" si="587"/>
        <v>0</v>
      </c>
      <c r="AP2527" s="174" t="s">
        <v>82</v>
      </c>
      <c r="AQ2527" s="175" t="str" cm="1">
        <f t="array" ref="AQ2527">_xlfn.IFS(OR($G2527="公衆街路灯A",$G2527="定額電灯"),$G2527&amp;AP2527,COUNTIF(G2527,"*従量電灯*"),G2527,1,"-")</f>
        <v>従量電灯</v>
      </c>
      <c r="AR2527" s="176" t="str" cm="1">
        <f t="array" ref="AR2527">_xlfn.IFS($AN2527=0,"-",OR($AH2527="対象外",$AH2527="-"),"-",OR($G2527="公衆街路灯A",$G2527="定額電灯"),_xlfn.XLOOKUP($AQ2527,削除禁止_電灯料金!$B:$B,削除禁止_電灯料金!$E:$E,0),1,"-")</f>
        <v>-</v>
      </c>
      <c r="AS2527" s="177" t="str" cm="1">
        <f t="array" ref="AS2527">_xlfn.IFS($AR2527="-","-",OR($G2527="公衆街路灯A",$G2527="定額電灯"),_xlfn.XLOOKUP(AQ2527,削除禁止_電灯料金!$B:$B,削除禁止_電灯料金!$D:$D,0),1,"-")</f>
        <v>-</v>
      </c>
      <c r="AT2527" s="176">
        <f>IFERROR(IF(OR($G2527="公衆街路灯A",$G2527="定額電灯"),"-",ROUND((_xlfn.XLOOKUP($AQ2527,削除禁止_電灯料金!$B:$B,削除禁止_電灯料金!$E:$E)*AM2527/1000*$K2527*$L2527/12),2)),"-")</f>
        <v>0</v>
      </c>
      <c r="AU2527" s="177">
        <f>IFERROR(IF(OR($G2527="公衆街路灯A",$G2527="定額電灯"),"-",ROUND((AM2527/1000*$K2527*$L2527/12)*_xlfn.XLOOKUP($A2527,削除禁止_電灯料金!K:K,削除禁止_電灯料金!M:M,"-"),2)),"-")</f>
        <v>0</v>
      </c>
      <c r="AV2527" s="178">
        <f>IFERROR(IF(OR($G2527="公衆街路灯A",$G2527="定額電灯"),ROUND((((AR2527+AS2527)*AN2527))*12*_xlfn.XLOOKUP($A2527,削除禁止_電灯料金!K:K,削除禁止_電灯料金!N:N),0),ROUND((AT2527+AU2527)*AN2527*12*_xlfn.XLOOKUP($A2527,削除禁止_電灯料金!K:K,削除禁止_電灯料金!N:N),0)),0)</f>
        <v>0</v>
      </c>
      <c r="AW2527" s="145"/>
    </row>
    <row r="2528" spans="1:49" ht="30" customHeight="1">
      <c r="A2528" s="1">
        <v>58</v>
      </c>
      <c r="B2528" s="319" t="s">
        <v>2243</v>
      </c>
      <c r="C2528" s="332"/>
      <c r="D2528" s="256" t="s">
        <v>2249</v>
      </c>
      <c r="E2528" s="257" t="s">
        <v>224</v>
      </c>
      <c r="F2528" s="258" t="s">
        <v>497</v>
      </c>
      <c r="G2528" s="148" t="s">
        <v>73</v>
      </c>
      <c r="H2528" s="279"/>
      <c r="I2528" s="280"/>
      <c r="J2528" s="267"/>
      <c r="K2528" s="152">
        <v>24</v>
      </c>
      <c r="L2528" s="153">
        <v>365</v>
      </c>
      <c r="M2528" s="281" t="s">
        <v>2251</v>
      </c>
      <c r="N2528" s="119" t="s">
        <v>86</v>
      </c>
      <c r="O2528" s="120">
        <v>1</v>
      </c>
      <c r="P2528" s="155" t="s">
        <v>189</v>
      </c>
      <c r="Q2528" s="155">
        <v>0</v>
      </c>
      <c r="R2528" s="155" t="s">
        <v>1223</v>
      </c>
      <c r="S2528" s="156">
        <v>0</v>
      </c>
      <c r="T2528" s="156">
        <v>0</v>
      </c>
      <c r="U2528" s="156">
        <v>0</v>
      </c>
      <c r="V2528" s="157" t="s">
        <v>90</v>
      </c>
      <c r="W2528" s="158">
        <v>3.8</v>
      </c>
      <c r="X2528" s="159">
        <v>4</v>
      </c>
      <c r="Y2528" s="160">
        <v>4</v>
      </c>
      <c r="Z2528" s="161">
        <f t="shared" si="600"/>
        <v>11.096</v>
      </c>
      <c r="AA2528" s="155">
        <v>0</v>
      </c>
      <c r="AB2528" s="162" t="s">
        <v>80</v>
      </c>
      <c r="AC2528" s="163" t="s">
        <v>56</v>
      </c>
      <c r="AD2528" s="164" t="s">
        <v>56</v>
      </c>
      <c r="AE2528" s="163" t="s">
        <v>56</v>
      </c>
      <c r="AF2528" s="164">
        <f t="shared" si="601"/>
        <v>83.22</v>
      </c>
      <c r="AG2528" s="165">
        <f t="shared" si="602"/>
        <v>39945.599999999999</v>
      </c>
      <c r="AH2528" s="166" t="s">
        <v>81</v>
      </c>
      <c r="AI2528" s="167"/>
      <c r="AJ2528" s="168"/>
      <c r="AK2528" s="169"/>
      <c r="AL2528" s="170"/>
      <c r="AM2528" s="171"/>
      <c r="AN2528" s="172"/>
      <c r="AO2528" s="173">
        <f t="shared" si="587"/>
        <v>0</v>
      </c>
      <c r="AP2528" s="174" t="s">
        <v>82</v>
      </c>
      <c r="AQ2528" s="175" t="str" cm="1">
        <f t="array" ref="AQ2528">_xlfn.IFS(OR($G2528="公衆街路灯A",$G2528="定額電灯"),$G2528&amp;AP2528,COUNTIF(G2528,"*従量電灯*"),G2528,1,"-")</f>
        <v>従量電灯</v>
      </c>
      <c r="AR2528" s="176" t="str" cm="1">
        <f t="array" ref="AR2528">_xlfn.IFS($AN2528=0,"-",OR($AH2528="対象外",$AH2528="-"),"-",OR($G2528="公衆街路灯A",$G2528="定額電灯"),_xlfn.XLOOKUP($AQ2528,削除禁止_電灯料金!$B:$B,削除禁止_電灯料金!$E:$E,0),1,"-")</f>
        <v>-</v>
      </c>
      <c r="AS2528" s="177" t="str" cm="1">
        <f t="array" ref="AS2528">_xlfn.IFS($AR2528="-","-",OR($G2528="公衆街路灯A",$G2528="定額電灯"),_xlfn.XLOOKUP(AQ2528,削除禁止_電灯料金!$B:$B,削除禁止_電灯料金!$D:$D,0),1,"-")</f>
        <v>-</v>
      </c>
      <c r="AT2528" s="176">
        <f>IFERROR(IF(OR($G2528="公衆街路灯A",$G2528="定額電灯"),"-",ROUND((_xlfn.XLOOKUP($AQ2528,削除禁止_電灯料金!$B:$B,削除禁止_電灯料金!$E:$E)*AM2528/1000*$K2528*$L2528/12),2)),"-")</f>
        <v>0</v>
      </c>
      <c r="AU2528" s="177">
        <f>IFERROR(IF(OR($G2528="公衆街路灯A",$G2528="定額電灯"),"-",ROUND((AM2528/1000*$K2528*$L2528/12)*_xlfn.XLOOKUP($A2528,削除禁止_電灯料金!K:K,削除禁止_電灯料金!M:M,"-"),2)),"-")</f>
        <v>0</v>
      </c>
      <c r="AV2528" s="178">
        <f>IFERROR(IF(OR($G2528="公衆街路灯A",$G2528="定額電灯"),ROUND((((AR2528+AS2528)*AN2528))*12*_xlfn.XLOOKUP($A2528,削除禁止_電灯料金!K:K,削除禁止_電灯料金!N:N),0),ROUND((AT2528+AU2528)*AN2528*12*_xlfn.XLOOKUP($A2528,削除禁止_電灯料金!K:K,削除禁止_電灯料金!N:N),0)),0)</f>
        <v>0</v>
      </c>
      <c r="AW2528" s="145"/>
    </row>
    <row r="2529" spans="1:49" ht="30" customHeight="1">
      <c r="A2529" s="1">
        <v>58</v>
      </c>
      <c r="B2529" s="319" t="s">
        <v>2243</v>
      </c>
      <c r="C2529" s="332"/>
      <c r="D2529" s="259" t="s">
        <v>2249</v>
      </c>
      <c r="E2529" s="260" t="s">
        <v>224</v>
      </c>
      <c r="F2529" s="261" t="s">
        <v>497</v>
      </c>
      <c r="G2529" s="182" t="s">
        <v>73</v>
      </c>
      <c r="H2529" s="183" t="s">
        <v>118</v>
      </c>
      <c r="I2529" s="311"/>
      <c r="J2529" s="312"/>
      <c r="K2529" s="186">
        <v>13</v>
      </c>
      <c r="L2529" s="187">
        <v>365</v>
      </c>
      <c r="M2529" s="313" t="s">
        <v>2294</v>
      </c>
      <c r="N2529" s="189" t="s">
        <v>940</v>
      </c>
      <c r="O2529" s="190">
        <v>1</v>
      </c>
      <c r="P2529" s="191" t="s">
        <v>678</v>
      </c>
      <c r="Q2529" s="191">
        <v>0</v>
      </c>
      <c r="R2529" s="191">
        <v>0</v>
      </c>
      <c r="S2529" s="192" t="s">
        <v>2295</v>
      </c>
      <c r="T2529" s="192">
        <v>0</v>
      </c>
      <c r="U2529" s="192">
        <v>0</v>
      </c>
      <c r="V2529" s="193">
        <v>0</v>
      </c>
      <c r="W2529" s="194">
        <v>100</v>
      </c>
      <c r="X2529" s="195">
        <v>3</v>
      </c>
      <c r="Y2529" s="196">
        <v>3</v>
      </c>
      <c r="Z2529" s="197">
        <v>0</v>
      </c>
      <c r="AA2529" s="191">
        <v>0</v>
      </c>
      <c r="AB2529" s="198" t="s">
        <v>80</v>
      </c>
      <c r="AC2529" s="199" t="s">
        <v>56</v>
      </c>
      <c r="AD2529" s="200" t="s">
        <v>56</v>
      </c>
      <c r="AE2529" s="199" t="s">
        <v>56</v>
      </c>
      <c r="AF2529" s="200">
        <v>0</v>
      </c>
      <c r="AG2529" s="201">
        <v>0</v>
      </c>
      <c r="AH2529" s="201" t="s">
        <v>124</v>
      </c>
      <c r="AI2529" s="202" t="s">
        <v>124</v>
      </c>
      <c r="AJ2529" s="203"/>
      <c r="AK2529" s="204"/>
      <c r="AL2529" s="194"/>
      <c r="AM2529" s="205"/>
      <c r="AN2529" s="206"/>
      <c r="AO2529" s="200">
        <f t="shared" si="587"/>
        <v>0</v>
      </c>
      <c r="AP2529" s="207" t="s">
        <v>82</v>
      </c>
      <c r="AQ2529" s="198" t="str" cm="1">
        <f t="array" ref="AQ2529">_xlfn.IFS(OR($G2529="公衆街路灯A",$G2529="定額電灯"),$G2529&amp;AP2529,COUNTIF(G2529,"*従量電灯*"),G2529,1,"-")</f>
        <v>従量電灯</v>
      </c>
      <c r="AR2529" s="208" t="str" cm="1">
        <f t="array" ref="AR2529">_xlfn.IFS($AN2529=0,"-",OR($AH2529="対象外",$AH2529="-"),"-",OR($G2529="公衆街路灯A",$G2529="定額電灯"),_xlfn.XLOOKUP($AQ2529,削除禁止_電灯料金!$B:$B,削除禁止_電灯料金!$E:$E,0),1,"-")</f>
        <v>-</v>
      </c>
      <c r="AS2529" s="209" t="str" cm="1">
        <f t="array" ref="AS2529">_xlfn.IFS($AR2529="-","-",OR($G2529="公衆街路灯A",$G2529="定額電灯"),_xlfn.XLOOKUP(AQ2529,削除禁止_電灯料金!$B:$B,削除禁止_電灯料金!$D:$D,0),1,"-")</f>
        <v>-</v>
      </c>
      <c r="AT2529" s="208">
        <f>IFERROR(IF(OR($G2529="公衆街路灯A",$G2529="定額電灯"),"-",ROUND((_xlfn.XLOOKUP($AQ2529,削除禁止_電灯料金!$B:$B,削除禁止_電灯料金!$E:$E)*AM2529/1000*$K2529*$L2529/12),2)),"-")</f>
        <v>0</v>
      </c>
      <c r="AU2529" s="209">
        <f>IFERROR(IF(OR($G2529="公衆街路灯A",$G2529="定額電灯"),"-",ROUND((AM2529/1000*$K2529*$L2529/12)*_xlfn.XLOOKUP($A2529,削除禁止_電灯料金!K:K,削除禁止_電灯料金!M:M,"-"),2)),"-")</f>
        <v>0</v>
      </c>
      <c r="AV2529" s="210">
        <f>IFERROR(IF(OR($G2529="公衆街路灯A",$G2529="定額電灯"),ROUND((((AR2529+AS2529)*AN2529))*12*_xlfn.XLOOKUP($A2529,削除禁止_電灯料金!K:K,削除禁止_電灯料金!N:N),0),ROUND((AT2529+AU2529)*AN2529*12*_xlfn.XLOOKUP($A2529,削除禁止_電灯料金!K:K,削除禁止_電灯料金!N:N),0)),0)</f>
        <v>0</v>
      </c>
      <c r="AW2529" s="145"/>
    </row>
    <row r="2530" spans="1:49" ht="30" customHeight="1">
      <c r="A2530" s="1">
        <v>58</v>
      </c>
      <c r="B2530" s="319" t="s">
        <v>2243</v>
      </c>
      <c r="C2530" s="332"/>
      <c r="D2530" s="256" t="s">
        <v>2249</v>
      </c>
      <c r="E2530" s="257" t="s">
        <v>224</v>
      </c>
      <c r="F2530" s="258" t="s">
        <v>497</v>
      </c>
      <c r="G2530" s="148" t="s">
        <v>73</v>
      </c>
      <c r="H2530" s="279"/>
      <c r="I2530" s="280"/>
      <c r="J2530" s="267"/>
      <c r="K2530" s="152">
        <v>24</v>
      </c>
      <c r="L2530" s="153">
        <v>365</v>
      </c>
      <c r="M2530" s="281" t="s">
        <v>2296</v>
      </c>
      <c r="N2530" s="119" t="s">
        <v>164</v>
      </c>
      <c r="O2530" s="120">
        <v>1</v>
      </c>
      <c r="P2530" s="155" t="s">
        <v>165</v>
      </c>
      <c r="Q2530" s="155">
        <v>0</v>
      </c>
      <c r="R2530" s="155">
        <v>0</v>
      </c>
      <c r="S2530" s="156" t="s">
        <v>2254</v>
      </c>
      <c r="T2530" s="156" t="s">
        <v>152</v>
      </c>
      <c r="U2530" s="156" t="s">
        <v>102</v>
      </c>
      <c r="V2530" s="157">
        <v>0</v>
      </c>
      <c r="W2530" s="158">
        <v>5</v>
      </c>
      <c r="X2530" s="159">
        <v>1</v>
      </c>
      <c r="Y2530" s="160">
        <v>1</v>
      </c>
      <c r="Z2530" s="161">
        <f t="shared" ref="Z2530:Z2548" si="603">K2530*L2530*W2530*Y2530/12/1000</f>
        <v>3.65</v>
      </c>
      <c r="AA2530" s="155">
        <v>0</v>
      </c>
      <c r="AB2530" s="162" t="s">
        <v>80</v>
      </c>
      <c r="AC2530" s="163" t="s">
        <v>56</v>
      </c>
      <c r="AD2530" s="164" t="s">
        <v>56</v>
      </c>
      <c r="AE2530" s="163" t="s">
        <v>56</v>
      </c>
      <c r="AF2530" s="164">
        <f t="shared" ref="AF2530:AF2548" si="604">$B$2*Z2530/Y2530</f>
        <v>109.5</v>
      </c>
      <c r="AG2530" s="165">
        <f t="shared" ref="AG2530:AG2548" si="605">Y2530*AF2530*120</f>
        <v>13140</v>
      </c>
      <c r="AH2530" s="166" t="s">
        <v>81</v>
      </c>
      <c r="AI2530" s="167"/>
      <c r="AJ2530" s="168"/>
      <c r="AK2530" s="169"/>
      <c r="AL2530" s="170"/>
      <c r="AM2530" s="171"/>
      <c r="AN2530" s="172"/>
      <c r="AO2530" s="173">
        <f t="shared" si="587"/>
        <v>0</v>
      </c>
      <c r="AP2530" s="174" t="s">
        <v>82</v>
      </c>
      <c r="AQ2530" s="175" t="str" cm="1">
        <f t="array" ref="AQ2530">_xlfn.IFS(OR($G2530="公衆街路灯A",$G2530="定額電灯"),$G2530&amp;AP2530,COUNTIF(G2530,"*従量電灯*"),G2530,1,"-")</f>
        <v>従量電灯</v>
      </c>
      <c r="AR2530" s="176" t="str" cm="1">
        <f t="array" ref="AR2530">_xlfn.IFS($AN2530=0,"-",OR($AH2530="対象外",$AH2530="-"),"-",OR($G2530="公衆街路灯A",$G2530="定額電灯"),_xlfn.XLOOKUP($AQ2530,削除禁止_電灯料金!$B:$B,削除禁止_電灯料金!$E:$E,0),1,"-")</f>
        <v>-</v>
      </c>
      <c r="AS2530" s="177" t="str" cm="1">
        <f t="array" ref="AS2530">_xlfn.IFS($AR2530="-","-",OR($G2530="公衆街路灯A",$G2530="定額電灯"),_xlfn.XLOOKUP(AQ2530,削除禁止_電灯料金!$B:$B,削除禁止_電灯料金!$D:$D,0),1,"-")</f>
        <v>-</v>
      </c>
      <c r="AT2530" s="176">
        <f>IFERROR(IF(OR($G2530="公衆街路灯A",$G2530="定額電灯"),"-",ROUND((_xlfn.XLOOKUP($AQ2530,削除禁止_電灯料金!$B:$B,削除禁止_電灯料金!$E:$E)*AM2530/1000*$K2530*$L2530/12),2)),"-")</f>
        <v>0</v>
      </c>
      <c r="AU2530" s="177">
        <f>IFERROR(IF(OR($G2530="公衆街路灯A",$G2530="定額電灯"),"-",ROUND((AM2530/1000*$K2530*$L2530/12)*_xlfn.XLOOKUP($A2530,削除禁止_電灯料金!K:K,削除禁止_電灯料金!M:M,"-"),2)),"-")</f>
        <v>0</v>
      </c>
      <c r="AV2530" s="178">
        <f>IFERROR(IF(OR($G2530="公衆街路灯A",$G2530="定額電灯"),ROUND((((AR2530+AS2530)*AN2530))*12*_xlfn.XLOOKUP($A2530,削除禁止_電灯料金!K:K,削除禁止_電灯料金!N:N),0),ROUND((AT2530+AU2530)*AN2530*12*_xlfn.XLOOKUP($A2530,削除禁止_電灯料金!K:K,削除禁止_電灯料金!N:N),0)),0)</f>
        <v>0</v>
      </c>
      <c r="AW2530" s="145"/>
    </row>
    <row r="2531" spans="1:49" ht="30" customHeight="1">
      <c r="A2531" s="1">
        <v>58</v>
      </c>
      <c r="B2531" s="319" t="s">
        <v>2243</v>
      </c>
      <c r="C2531" s="332"/>
      <c r="D2531" s="256" t="s">
        <v>2249</v>
      </c>
      <c r="E2531" s="257" t="s">
        <v>224</v>
      </c>
      <c r="F2531" s="258" t="s">
        <v>497</v>
      </c>
      <c r="G2531" s="148" t="s">
        <v>73</v>
      </c>
      <c r="H2531" s="279"/>
      <c r="I2531" s="280"/>
      <c r="J2531" s="267"/>
      <c r="K2531" s="152">
        <v>24</v>
      </c>
      <c r="L2531" s="153">
        <v>365</v>
      </c>
      <c r="M2531" s="281" t="s">
        <v>2297</v>
      </c>
      <c r="N2531" s="119" t="s">
        <v>164</v>
      </c>
      <c r="O2531" s="120">
        <v>1</v>
      </c>
      <c r="P2531" s="155" t="s">
        <v>383</v>
      </c>
      <c r="Q2531" s="155">
        <v>0</v>
      </c>
      <c r="R2531" s="155" t="s">
        <v>2298</v>
      </c>
      <c r="S2531" s="156" t="s">
        <v>106</v>
      </c>
      <c r="T2531" s="156" t="s">
        <v>2255</v>
      </c>
      <c r="U2531" s="156" t="s">
        <v>102</v>
      </c>
      <c r="V2531" s="157">
        <v>0</v>
      </c>
      <c r="W2531" s="158">
        <v>13</v>
      </c>
      <c r="X2531" s="159">
        <v>1</v>
      </c>
      <c r="Y2531" s="160">
        <v>1</v>
      </c>
      <c r="Z2531" s="161">
        <f t="shared" si="603"/>
        <v>9.49</v>
      </c>
      <c r="AA2531" s="155">
        <v>0</v>
      </c>
      <c r="AB2531" s="162" t="s">
        <v>80</v>
      </c>
      <c r="AC2531" s="163" t="s">
        <v>56</v>
      </c>
      <c r="AD2531" s="164" t="s">
        <v>56</v>
      </c>
      <c r="AE2531" s="163" t="s">
        <v>56</v>
      </c>
      <c r="AF2531" s="164">
        <f t="shared" si="604"/>
        <v>284.7</v>
      </c>
      <c r="AG2531" s="165">
        <f t="shared" si="605"/>
        <v>34164</v>
      </c>
      <c r="AH2531" s="166" t="s">
        <v>81</v>
      </c>
      <c r="AI2531" s="167"/>
      <c r="AJ2531" s="168"/>
      <c r="AK2531" s="169"/>
      <c r="AL2531" s="170"/>
      <c r="AM2531" s="171"/>
      <c r="AN2531" s="172"/>
      <c r="AO2531" s="173">
        <f t="shared" si="587"/>
        <v>0</v>
      </c>
      <c r="AP2531" s="174" t="s">
        <v>82</v>
      </c>
      <c r="AQ2531" s="175" t="str" cm="1">
        <f t="array" ref="AQ2531">_xlfn.IFS(OR($G2531="公衆街路灯A",$G2531="定額電灯"),$G2531&amp;AP2531,COUNTIF(G2531,"*従量電灯*"),G2531,1,"-")</f>
        <v>従量電灯</v>
      </c>
      <c r="AR2531" s="176" t="str" cm="1">
        <f t="array" ref="AR2531">_xlfn.IFS($AN2531=0,"-",OR($AH2531="対象外",$AH2531="-"),"-",OR($G2531="公衆街路灯A",$G2531="定額電灯"),_xlfn.XLOOKUP($AQ2531,削除禁止_電灯料金!$B:$B,削除禁止_電灯料金!$E:$E,0),1,"-")</f>
        <v>-</v>
      </c>
      <c r="AS2531" s="177" t="str" cm="1">
        <f t="array" ref="AS2531">_xlfn.IFS($AR2531="-","-",OR($G2531="公衆街路灯A",$G2531="定額電灯"),_xlfn.XLOOKUP(AQ2531,削除禁止_電灯料金!$B:$B,削除禁止_電灯料金!$D:$D,0),1,"-")</f>
        <v>-</v>
      </c>
      <c r="AT2531" s="176">
        <f>IFERROR(IF(OR($G2531="公衆街路灯A",$G2531="定額電灯"),"-",ROUND((_xlfn.XLOOKUP($AQ2531,削除禁止_電灯料金!$B:$B,削除禁止_電灯料金!$E:$E)*AM2531/1000*$K2531*$L2531/12),2)),"-")</f>
        <v>0</v>
      </c>
      <c r="AU2531" s="177">
        <f>IFERROR(IF(OR($G2531="公衆街路灯A",$G2531="定額電灯"),"-",ROUND((AM2531/1000*$K2531*$L2531/12)*_xlfn.XLOOKUP($A2531,削除禁止_電灯料金!K:K,削除禁止_電灯料金!M:M,"-"),2)),"-")</f>
        <v>0</v>
      </c>
      <c r="AV2531" s="178">
        <f>IFERROR(IF(OR($G2531="公衆街路灯A",$G2531="定額電灯"),ROUND((((AR2531+AS2531)*AN2531))*12*_xlfn.XLOOKUP($A2531,削除禁止_電灯料金!K:K,削除禁止_電灯料金!N:N),0),ROUND((AT2531+AU2531)*AN2531*12*_xlfn.XLOOKUP($A2531,削除禁止_電灯料金!K:K,削除禁止_電灯料金!N:N),0)),0)</f>
        <v>0</v>
      </c>
      <c r="AW2531" s="145"/>
    </row>
    <row r="2532" spans="1:49" ht="30" customHeight="1">
      <c r="A2532" s="1">
        <v>58</v>
      </c>
      <c r="B2532" s="319" t="s">
        <v>2243</v>
      </c>
      <c r="C2532" s="332"/>
      <c r="D2532" s="256" t="s">
        <v>2249</v>
      </c>
      <c r="E2532" s="257" t="s">
        <v>224</v>
      </c>
      <c r="F2532" s="258" t="s">
        <v>497</v>
      </c>
      <c r="G2532" s="148" t="s">
        <v>73</v>
      </c>
      <c r="H2532" s="279"/>
      <c r="I2532" s="280"/>
      <c r="J2532" s="267"/>
      <c r="K2532" s="152">
        <v>24</v>
      </c>
      <c r="L2532" s="153">
        <v>365</v>
      </c>
      <c r="M2532" s="281" t="s">
        <v>2299</v>
      </c>
      <c r="N2532" s="119" t="s">
        <v>416</v>
      </c>
      <c r="O2532" s="120">
        <v>1</v>
      </c>
      <c r="P2532" s="155" t="s">
        <v>99</v>
      </c>
      <c r="Q2532" s="155">
        <v>0</v>
      </c>
      <c r="R2532" s="155">
        <v>0</v>
      </c>
      <c r="S2532" s="156" t="s">
        <v>2300</v>
      </c>
      <c r="T2532" s="156" t="s">
        <v>778</v>
      </c>
      <c r="U2532" s="156" t="s">
        <v>107</v>
      </c>
      <c r="V2532" s="157">
        <v>0</v>
      </c>
      <c r="W2532" s="158">
        <v>8.3000000000000007</v>
      </c>
      <c r="X2532" s="159">
        <v>2</v>
      </c>
      <c r="Y2532" s="160">
        <v>2</v>
      </c>
      <c r="Z2532" s="161">
        <f t="shared" si="603"/>
        <v>12.118</v>
      </c>
      <c r="AA2532" s="155">
        <v>0</v>
      </c>
      <c r="AB2532" s="162" t="s">
        <v>80</v>
      </c>
      <c r="AC2532" s="163" t="s">
        <v>56</v>
      </c>
      <c r="AD2532" s="164" t="s">
        <v>56</v>
      </c>
      <c r="AE2532" s="163" t="s">
        <v>56</v>
      </c>
      <c r="AF2532" s="164">
        <f t="shared" si="604"/>
        <v>181.77</v>
      </c>
      <c r="AG2532" s="165">
        <f t="shared" si="605"/>
        <v>43624.800000000003</v>
      </c>
      <c r="AH2532" s="166" t="s">
        <v>81</v>
      </c>
      <c r="AI2532" s="167"/>
      <c r="AJ2532" s="168"/>
      <c r="AK2532" s="169"/>
      <c r="AL2532" s="170"/>
      <c r="AM2532" s="171"/>
      <c r="AN2532" s="172"/>
      <c r="AO2532" s="173">
        <f t="shared" si="587"/>
        <v>0</v>
      </c>
      <c r="AP2532" s="174" t="s">
        <v>82</v>
      </c>
      <c r="AQ2532" s="175" t="str" cm="1">
        <f t="array" ref="AQ2532">_xlfn.IFS(OR($G2532="公衆街路灯A",$G2532="定額電灯"),$G2532&amp;AP2532,COUNTIF(G2532,"*従量電灯*"),G2532,1,"-")</f>
        <v>従量電灯</v>
      </c>
      <c r="AR2532" s="176" t="str" cm="1">
        <f t="array" ref="AR2532">_xlfn.IFS($AN2532=0,"-",OR($AH2532="対象外",$AH2532="-"),"-",OR($G2532="公衆街路灯A",$G2532="定額電灯"),_xlfn.XLOOKUP($AQ2532,削除禁止_電灯料金!$B:$B,削除禁止_電灯料金!$E:$E,0),1,"-")</f>
        <v>-</v>
      </c>
      <c r="AS2532" s="177" t="str" cm="1">
        <f t="array" ref="AS2532">_xlfn.IFS($AR2532="-","-",OR($G2532="公衆街路灯A",$G2532="定額電灯"),_xlfn.XLOOKUP(AQ2532,削除禁止_電灯料金!$B:$B,削除禁止_電灯料金!$D:$D,0),1,"-")</f>
        <v>-</v>
      </c>
      <c r="AT2532" s="176">
        <f>IFERROR(IF(OR($G2532="公衆街路灯A",$G2532="定額電灯"),"-",ROUND((_xlfn.XLOOKUP($AQ2532,削除禁止_電灯料金!$B:$B,削除禁止_電灯料金!$E:$E)*AM2532/1000*$K2532*$L2532/12),2)),"-")</f>
        <v>0</v>
      </c>
      <c r="AU2532" s="177">
        <f>IFERROR(IF(OR($G2532="公衆街路灯A",$G2532="定額電灯"),"-",ROUND((AM2532/1000*$K2532*$L2532/12)*_xlfn.XLOOKUP($A2532,削除禁止_電灯料金!K:K,削除禁止_電灯料金!M:M,"-"),2)),"-")</f>
        <v>0</v>
      </c>
      <c r="AV2532" s="178">
        <f>IFERROR(IF(OR($G2532="公衆街路灯A",$G2532="定額電灯"),ROUND((((AR2532+AS2532)*AN2532))*12*_xlfn.XLOOKUP($A2532,削除禁止_電灯料金!K:K,削除禁止_電灯料金!N:N),0),ROUND((AT2532+AU2532)*AN2532*12*_xlfn.XLOOKUP($A2532,削除禁止_電灯料金!K:K,削除禁止_電灯料金!N:N),0)),0)</f>
        <v>0</v>
      </c>
      <c r="AW2532" s="145"/>
    </row>
    <row r="2533" spans="1:49" ht="30" customHeight="1">
      <c r="A2533" s="1">
        <v>58</v>
      </c>
      <c r="B2533" s="319" t="s">
        <v>2243</v>
      </c>
      <c r="C2533" s="332"/>
      <c r="D2533" s="256" t="s">
        <v>2249</v>
      </c>
      <c r="E2533" s="257" t="s">
        <v>224</v>
      </c>
      <c r="F2533" s="258" t="s">
        <v>497</v>
      </c>
      <c r="G2533" s="148" t="s">
        <v>73</v>
      </c>
      <c r="H2533" s="279"/>
      <c r="I2533" s="280"/>
      <c r="J2533" s="267"/>
      <c r="K2533" s="152">
        <v>24</v>
      </c>
      <c r="L2533" s="153">
        <v>365</v>
      </c>
      <c r="M2533" s="281" t="s">
        <v>2301</v>
      </c>
      <c r="N2533" s="119" t="s">
        <v>164</v>
      </c>
      <c r="O2533" s="120">
        <v>1</v>
      </c>
      <c r="P2533" s="155" t="s">
        <v>165</v>
      </c>
      <c r="Q2533" s="155">
        <v>0</v>
      </c>
      <c r="R2533" s="155">
        <v>0</v>
      </c>
      <c r="S2533" s="156" t="s">
        <v>2254</v>
      </c>
      <c r="T2533" s="156" t="s">
        <v>778</v>
      </c>
      <c r="U2533" s="156" t="s">
        <v>102</v>
      </c>
      <c r="V2533" s="157">
        <v>0</v>
      </c>
      <c r="W2533" s="158">
        <v>5</v>
      </c>
      <c r="X2533" s="159">
        <v>1</v>
      </c>
      <c r="Y2533" s="160">
        <v>1</v>
      </c>
      <c r="Z2533" s="161">
        <f t="shared" si="603"/>
        <v>3.65</v>
      </c>
      <c r="AA2533" s="155">
        <v>0</v>
      </c>
      <c r="AB2533" s="162" t="s">
        <v>80</v>
      </c>
      <c r="AC2533" s="163" t="s">
        <v>56</v>
      </c>
      <c r="AD2533" s="164" t="s">
        <v>56</v>
      </c>
      <c r="AE2533" s="163" t="s">
        <v>56</v>
      </c>
      <c r="AF2533" s="164">
        <f t="shared" si="604"/>
        <v>109.5</v>
      </c>
      <c r="AG2533" s="165">
        <f t="shared" si="605"/>
        <v>13140</v>
      </c>
      <c r="AH2533" s="166" t="s">
        <v>81</v>
      </c>
      <c r="AI2533" s="167"/>
      <c r="AJ2533" s="168"/>
      <c r="AK2533" s="169"/>
      <c r="AL2533" s="170"/>
      <c r="AM2533" s="171"/>
      <c r="AN2533" s="172"/>
      <c r="AO2533" s="173">
        <f t="shared" si="587"/>
        <v>0</v>
      </c>
      <c r="AP2533" s="174" t="s">
        <v>82</v>
      </c>
      <c r="AQ2533" s="175" t="str" cm="1">
        <f t="array" ref="AQ2533">_xlfn.IFS(OR($G2533="公衆街路灯A",$G2533="定額電灯"),$G2533&amp;AP2533,COUNTIF(G2533,"*従量電灯*"),G2533,1,"-")</f>
        <v>従量電灯</v>
      </c>
      <c r="AR2533" s="176" t="str" cm="1">
        <f t="array" ref="AR2533">_xlfn.IFS($AN2533=0,"-",OR($AH2533="対象外",$AH2533="-"),"-",OR($G2533="公衆街路灯A",$G2533="定額電灯"),_xlfn.XLOOKUP($AQ2533,削除禁止_電灯料金!$B:$B,削除禁止_電灯料金!$E:$E,0),1,"-")</f>
        <v>-</v>
      </c>
      <c r="AS2533" s="177" t="str" cm="1">
        <f t="array" ref="AS2533">_xlfn.IFS($AR2533="-","-",OR($G2533="公衆街路灯A",$G2533="定額電灯"),_xlfn.XLOOKUP(AQ2533,削除禁止_電灯料金!$B:$B,削除禁止_電灯料金!$D:$D,0),1,"-")</f>
        <v>-</v>
      </c>
      <c r="AT2533" s="176">
        <f>IFERROR(IF(OR($G2533="公衆街路灯A",$G2533="定額電灯"),"-",ROUND((_xlfn.XLOOKUP($AQ2533,削除禁止_電灯料金!$B:$B,削除禁止_電灯料金!$E:$E)*AM2533/1000*$K2533*$L2533/12),2)),"-")</f>
        <v>0</v>
      </c>
      <c r="AU2533" s="177">
        <f>IFERROR(IF(OR($G2533="公衆街路灯A",$G2533="定額電灯"),"-",ROUND((AM2533/1000*$K2533*$L2533/12)*_xlfn.XLOOKUP($A2533,削除禁止_電灯料金!K:K,削除禁止_電灯料金!M:M,"-"),2)),"-")</f>
        <v>0</v>
      </c>
      <c r="AV2533" s="178">
        <f>IFERROR(IF(OR($G2533="公衆街路灯A",$G2533="定額電灯"),ROUND((((AR2533+AS2533)*AN2533))*12*_xlfn.XLOOKUP($A2533,削除禁止_電灯料金!K:K,削除禁止_電灯料金!N:N),0),ROUND((AT2533+AU2533)*AN2533*12*_xlfn.XLOOKUP($A2533,削除禁止_電灯料金!K:K,削除禁止_電灯料金!N:N),0)),0)</f>
        <v>0</v>
      </c>
      <c r="AW2533" s="145"/>
    </row>
    <row r="2534" spans="1:49" ht="30" customHeight="1">
      <c r="A2534" s="1">
        <v>58</v>
      </c>
      <c r="B2534" s="319" t="s">
        <v>2243</v>
      </c>
      <c r="C2534" s="332"/>
      <c r="D2534" s="256" t="s">
        <v>2249</v>
      </c>
      <c r="E2534" s="257" t="s">
        <v>224</v>
      </c>
      <c r="F2534" s="258" t="s">
        <v>2302</v>
      </c>
      <c r="G2534" s="148" t="s">
        <v>73</v>
      </c>
      <c r="H2534" s="279"/>
      <c r="I2534" s="280"/>
      <c r="J2534" s="267"/>
      <c r="K2534" s="152">
        <v>3</v>
      </c>
      <c r="L2534" s="153">
        <v>365</v>
      </c>
      <c r="M2534" s="281" t="s">
        <v>1409</v>
      </c>
      <c r="N2534" s="119" t="s">
        <v>134</v>
      </c>
      <c r="O2534" s="120">
        <v>2</v>
      </c>
      <c r="P2534" s="155" t="s">
        <v>227</v>
      </c>
      <c r="Q2534" s="155">
        <v>0</v>
      </c>
      <c r="R2534" s="155">
        <v>0</v>
      </c>
      <c r="S2534" s="156" t="s">
        <v>211</v>
      </c>
      <c r="T2534" s="156">
        <v>0</v>
      </c>
      <c r="U2534" s="156">
        <v>0</v>
      </c>
      <c r="V2534" s="157">
        <v>0</v>
      </c>
      <c r="W2534" s="158">
        <v>47</v>
      </c>
      <c r="X2534" s="159">
        <v>1</v>
      </c>
      <c r="Y2534" s="160">
        <v>2</v>
      </c>
      <c r="Z2534" s="161">
        <f t="shared" si="603"/>
        <v>8.5775000000000006</v>
      </c>
      <c r="AA2534" s="155">
        <v>0</v>
      </c>
      <c r="AB2534" s="162" t="s">
        <v>80</v>
      </c>
      <c r="AC2534" s="163" t="s">
        <v>56</v>
      </c>
      <c r="AD2534" s="164" t="s">
        <v>56</v>
      </c>
      <c r="AE2534" s="163" t="s">
        <v>56</v>
      </c>
      <c r="AF2534" s="164">
        <f t="shared" si="604"/>
        <v>128.66250000000002</v>
      </c>
      <c r="AG2534" s="165">
        <f t="shared" si="605"/>
        <v>30879.000000000007</v>
      </c>
      <c r="AH2534" s="166" t="s">
        <v>113</v>
      </c>
      <c r="AI2534" s="167"/>
      <c r="AJ2534" s="168"/>
      <c r="AK2534" s="169"/>
      <c r="AL2534" s="170"/>
      <c r="AM2534" s="171"/>
      <c r="AN2534" s="172"/>
      <c r="AO2534" s="173">
        <f t="shared" si="587"/>
        <v>0</v>
      </c>
      <c r="AP2534" s="174" t="s">
        <v>82</v>
      </c>
      <c r="AQ2534" s="175" t="str" cm="1">
        <f t="array" ref="AQ2534">_xlfn.IFS(OR($G2534="公衆街路灯A",$G2534="定額電灯"),$G2534&amp;AP2534,COUNTIF(G2534,"*従量電灯*"),G2534,1,"-")</f>
        <v>従量電灯</v>
      </c>
      <c r="AR2534" s="176" t="str" cm="1">
        <f t="array" ref="AR2534">_xlfn.IFS($AN2534=0,"-",OR($AH2534="対象外",$AH2534="-"),"-",OR($G2534="公衆街路灯A",$G2534="定額電灯"),_xlfn.XLOOKUP($AQ2534,削除禁止_電灯料金!$B:$B,削除禁止_電灯料金!$E:$E,0),1,"-")</f>
        <v>-</v>
      </c>
      <c r="AS2534" s="177" t="str" cm="1">
        <f t="array" ref="AS2534">_xlfn.IFS($AR2534="-","-",OR($G2534="公衆街路灯A",$G2534="定額電灯"),_xlfn.XLOOKUP(AQ2534,削除禁止_電灯料金!$B:$B,削除禁止_電灯料金!$D:$D,0),1,"-")</f>
        <v>-</v>
      </c>
      <c r="AT2534" s="176">
        <f>IFERROR(IF(OR($G2534="公衆街路灯A",$G2534="定額電灯"),"-",ROUND((_xlfn.XLOOKUP($AQ2534,削除禁止_電灯料金!$B:$B,削除禁止_電灯料金!$E:$E)*AM2534/1000*$K2534*$L2534/12),2)),"-")</f>
        <v>0</v>
      </c>
      <c r="AU2534" s="177">
        <f>IFERROR(IF(OR($G2534="公衆街路灯A",$G2534="定額電灯"),"-",ROUND((AM2534/1000*$K2534*$L2534/12)*_xlfn.XLOOKUP($A2534,削除禁止_電灯料金!K:K,削除禁止_電灯料金!M:M,"-"),2)),"-")</f>
        <v>0</v>
      </c>
      <c r="AV2534" s="178">
        <f>IFERROR(IF(OR($G2534="公衆街路灯A",$G2534="定額電灯"),ROUND((((AR2534+AS2534)*AN2534))*12*_xlfn.XLOOKUP($A2534,削除禁止_電灯料金!K:K,削除禁止_電灯料金!N:N),0),ROUND((AT2534+AU2534)*AN2534*12*_xlfn.XLOOKUP($A2534,削除禁止_電灯料金!K:K,削除禁止_電灯料金!N:N),0)),0)</f>
        <v>0</v>
      </c>
      <c r="AW2534" s="145"/>
    </row>
    <row r="2535" spans="1:49" ht="30" customHeight="1">
      <c r="A2535" s="1">
        <v>58</v>
      </c>
      <c r="B2535" s="319" t="s">
        <v>2243</v>
      </c>
      <c r="C2535" s="332"/>
      <c r="D2535" s="256" t="s">
        <v>2249</v>
      </c>
      <c r="E2535" s="257" t="s">
        <v>224</v>
      </c>
      <c r="F2535" s="258" t="s">
        <v>2302</v>
      </c>
      <c r="G2535" s="148" t="s">
        <v>73</v>
      </c>
      <c r="H2535" s="279"/>
      <c r="I2535" s="280"/>
      <c r="J2535" s="267"/>
      <c r="K2535" s="152">
        <v>3</v>
      </c>
      <c r="L2535" s="153">
        <v>365</v>
      </c>
      <c r="M2535" s="281" t="s">
        <v>2303</v>
      </c>
      <c r="N2535" s="119" t="s">
        <v>134</v>
      </c>
      <c r="O2535" s="120">
        <v>2</v>
      </c>
      <c r="P2535" s="155" t="s">
        <v>227</v>
      </c>
      <c r="Q2535" s="155">
        <v>0</v>
      </c>
      <c r="R2535" s="155">
        <v>0</v>
      </c>
      <c r="S2535" s="156" t="s">
        <v>211</v>
      </c>
      <c r="T2535" s="156">
        <v>0</v>
      </c>
      <c r="U2535" s="156">
        <v>0</v>
      </c>
      <c r="V2535" s="157" t="s">
        <v>90</v>
      </c>
      <c r="W2535" s="158">
        <v>47</v>
      </c>
      <c r="X2535" s="159">
        <v>1</v>
      </c>
      <c r="Y2535" s="160">
        <v>2</v>
      </c>
      <c r="Z2535" s="161">
        <f t="shared" si="603"/>
        <v>8.5775000000000006</v>
      </c>
      <c r="AA2535" s="155">
        <v>0</v>
      </c>
      <c r="AB2535" s="162" t="s">
        <v>80</v>
      </c>
      <c r="AC2535" s="163" t="s">
        <v>56</v>
      </c>
      <c r="AD2535" s="164" t="s">
        <v>56</v>
      </c>
      <c r="AE2535" s="163" t="s">
        <v>56</v>
      </c>
      <c r="AF2535" s="164">
        <f t="shared" si="604"/>
        <v>128.66250000000002</v>
      </c>
      <c r="AG2535" s="165">
        <f t="shared" si="605"/>
        <v>30879.000000000007</v>
      </c>
      <c r="AH2535" s="166" t="s">
        <v>81</v>
      </c>
      <c r="AI2535" s="167"/>
      <c r="AJ2535" s="168"/>
      <c r="AK2535" s="169"/>
      <c r="AL2535" s="170"/>
      <c r="AM2535" s="171"/>
      <c r="AN2535" s="172"/>
      <c r="AO2535" s="173">
        <f t="shared" si="587"/>
        <v>0</v>
      </c>
      <c r="AP2535" s="174" t="s">
        <v>82</v>
      </c>
      <c r="AQ2535" s="175" t="str" cm="1">
        <f t="array" ref="AQ2535">_xlfn.IFS(OR($G2535="公衆街路灯A",$G2535="定額電灯"),$G2535&amp;AP2535,COUNTIF(G2535,"*従量電灯*"),G2535,1,"-")</f>
        <v>従量電灯</v>
      </c>
      <c r="AR2535" s="176" t="str" cm="1">
        <f t="array" ref="AR2535">_xlfn.IFS($AN2535=0,"-",OR($AH2535="対象外",$AH2535="-"),"-",OR($G2535="公衆街路灯A",$G2535="定額電灯"),_xlfn.XLOOKUP($AQ2535,削除禁止_電灯料金!$B:$B,削除禁止_電灯料金!$E:$E,0),1,"-")</f>
        <v>-</v>
      </c>
      <c r="AS2535" s="177" t="str" cm="1">
        <f t="array" ref="AS2535">_xlfn.IFS($AR2535="-","-",OR($G2535="公衆街路灯A",$G2535="定額電灯"),_xlfn.XLOOKUP(AQ2535,削除禁止_電灯料金!$B:$B,削除禁止_電灯料金!$D:$D,0),1,"-")</f>
        <v>-</v>
      </c>
      <c r="AT2535" s="176">
        <f>IFERROR(IF(OR($G2535="公衆街路灯A",$G2535="定額電灯"),"-",ROUND((_xlfn.XLOOKUP($AQ2535,削除禁止_電灯料金!$B:$B,削除禁止_電灯料金!$E:$E)*AM2535/1000*$K2535*$L2535/12),2)),"-")</f>
        <v>0</v>
      </c>
      <c r="AU2535" s="177">
        <f>IFERROR(IF(OR($G2535="公衆街路灯A",$G2535="定額電灯"),"-",ROUND((AM2535/1000*$K2535*$L2535/12)*_xlfn.XLOOKUP($A2535,削除禁止_電灯料金!K:K,削除禁止_電灯料金!M:M,"-"),2)),"-")</f>
        <v>0</v>
      </c>
      <c r="AV2535" s="178">
        <f>IFERROR(IF(OR($G2535="公衆街路灯A",$G2535="定額電灯"),ROUND((((AR2535+AS2535)*AN2535))*12*_xlfn.XLOOKUP($A2535,削除禁止_電灯料金!K:K,削除禁止_電灯料金!N:N),0),ROUND((AT2535+AU2535)*AN2535*12*_xlfn.XLOOKUP($A2535,削除禁止_電灯料金!K:K,削除禁止_電灯料金!N:N),0)),0)</f>
        <v>0</v>
      </c>
      <c r="AW2535" s="145"/>
    </row>
    <row r="2536" spans="1:49" ht="30" customHeight="1">
      <c r="A2536" s="1">
        <v>58</v>
      </c>
      <c r="B2536" s="319" t="s">
        <v>2243</v>
      </c>
      <c r="C2536" s="332"/>
      <c r="D2536" s="256" t="s">
        <v>2249</v>
      </c>
      <c r="E2536" s="257" t="s">
        <v>224</v>
      </c>
      <c r="F2536" s="258" t="s">
        <v>2302</v>
      </c>
      <c r="G2536" s="148" t="s">
        <v>73</v>
      </c>
      <c r="H2536" s="279"/>
      <c r="I2536" s="280"/>
      <c r="J2536" s="267"/>
      <c r="K2536" s="152">
        <v>3</v>
      </c>
      <c r="L2536" s="153">
        <v>365</v>
      </c>
      <c r="M2536" s="281" t="s">
        <v>2268</v>
      </c>
      <c r="N2536" s="119" t="s">
        <v>142</v>
      </c>
      <c r="O2536" s="120">
        <v>1</v>
      </c>
      <c r="P2536" s="155" t="s">
        <v>135</v>
      </c>
      <c r="Q2536" s="155">
        <v>0</v>
      </c>
      <c r="R2536" s="155">
        <v>0</v>
      </c>
      <c r="S2536" s="156" t="s">
        <v>143</v>
      </c>
      <c r="T2536" s="156">
        <v>0</v>
      </c>
      <c r="U2536" s="156">
        <v>0</v>
      </c>
      <c r="V2536" s="157">
        <v>0</v>
      </c>
      <c r="W2536" s="158">
        <v>28</v>
      </c>
      <c r="X2536" s="159">
        <v>1</v>
      </c>
      <c r="Y2536" s="160">
        <v>1</v>
      </c>
      <c r="Z2536" s="161">
        <f t="shared" si="603"/>
        <v>2.5550000000000002</v>
      </c>
      <c r="AA2536" s="155">
        <v>0</v>
      </c>
      <c r="AB2536" s="162" t="s">
        <v>80</v>
      </c>
      <c r="AC2536" s="163" t="s">
        <v>56</v>
      </c>
      <c r="AD2536" s="164" t="s">
        <v>56</v>
      </c>
      <c r="AE2536" s="163" t="s">
        <v>56</v>
      </c>
      <c r="AF2536" s="164">
        <f t="shared" si="604"/>
        <v>76.650000000000006</v>
      </c>
      <c r="AG2536" s="165">
        <f t="shared" si="605"/>
        <v>9198</v>
      </c>
      <c r="AH2536" s="166" t="s">
        <v>81</v>
      </c>
      <c r="AI2536" s="167"/>
      <c r="AJ2536" s="168"/>
      <c r="AK2536" s="169"/>
      <c r="AL2536" s="170"/>
      <c r="AM2536" s="171"/>
      <c r="AN2536" s="172"/>
      <c r="AO2536" s="173">
        <f t="shared" si="587"/>
        <v>0</v>
      </c>
      <c r="AP2536" s="174" t="s">
        <v>82</v>
      </c>
      <c r="AQ2536" s="175" t="str" cm="1">
        <f t="array" ref="AQ2536">_xlfn.IFS(OR($G2536="公衆街路灯A",$G2536="定額電灯"),$G2536&amp;AP2536,COUNTIF(G2536,"*従量電灯*"),G2536,1,"-")</f>
        <v>従量電灯</v>
      </c>
      <c r="AR2536" s="176" t="str" cm="1">
        <f t="array" ref="AR2536">_xlfn.IFS($AN2536=0,"-",OR($AH2536="対象外",$AH2536="-"),"-",OR($G2536="公衆街路灯A",$G2536="定額電灯"),_xlfn.XLOOKUP($AQ2536,削除禁止_電灯料金!$B:$B,削除禁止_電灯料金!$E:$E,0),1,"-")</f>
        <v>-</v>
      </c>
      <c r="AS2536" s="177" t="str" cm="1">
        <f t="array" ref="AS2536">_xlfn.IFS($AR2536="-","-",OR($G2536="公衆街路灯A",$G2536="定額電灯"),_xlfn.XLOOKUP(AQ2536,削除禁止_電灯料金!$B:$B,削除禁止_電灯料金!$D:$D,0),1,"-")</f>
        <v>-</v>
      </c>
      <c r="AT2536" s="176">
        <f>IFERROR(IF(OR($G2536="公衆街路灯A",$G2536="定額電灯"),"-",ROUND((_xlfn.XLOOKUP($AQ2536,削除禁止_電灯料金!$B:$B,削除禁止_電灯料金!$E:$E)*AM2536/1000*$K2536*$L2536/12),2)),"-")</f>
        <v>0</v>
      </c>
      <c r="AU2536" s="177">
        <f>IFERROR(IF(OR($G2536="公衆街路灯A",$G2536="定額電灯"),"-",ROUND((AM2536/1000*$K2536*$L2536/12)*_xlfn.XLOOKUP($A2536,削除禁止_電灯料金!K:K,削除禁止_電灯料金!M:M,"-"),2)),"-")</f>
        <v>0</v>
      </c>
      <c r="AV2536" s="178">
        <f>IFERROR(IF(OR($G2536="公衆街路灯A",$G2536="定額電灯"),ROUND((((AR2536+AS2536)*AN2536))*12*_xlfn.XLOOKUP($A2536,削除禁止_電灯料金!K:K,削除禁止_電灯料金!N:N),0),ROUND((AT2536+AU2536)*AN2536*12*_xlfn.XLOOKUP($A2536,削除禁止_電灯料金!K:K,削除禁止_電灯料金!N:N),0)),0)</f>
        <v>0</v>
      </c>
      <c r="AW2536" s="145"/>
    </row>
    <row r="2537" spans="1:49" ht="30" customHeight="1">
      <c r="A2537" s="1">
        <v>58</v>
      </c>
      <c r="B2537" s="319" t="s">
        <v>2243</v>
      </c>
      <c r="C2537" s="332"/>
      <c r="D2537" s="256" t="s">
        <v>2249</v>
      </c>
      <c r="E2537" s="257" t="s">
        <v>224</v>
      </c>
      <c r="F2537" s="258" t="s">
        <v>355</v>
      </c>
      <c r="G2537" s="148" t="s">
        <v>73</v>
      </c>
      <c r="H2537" s="279"/>
      <c r="I2537" s="280"/>
      <c r="J2537" s="267"/>
      <c r="K2537" s="152">
        <v>24</v>
      </c>
      <c r="L2537" s="153">
        <v>365</v>
      </c>
      <c r="M2537" s="281" t="s">
        <v>2266</v>
      </c>
      <c r="N2537" s="119" t="s">
        <v>110</v>
      </c>
      <c r="O2537" s="120">
        <v>1</v>
      </c>
      <c r="P2537" s="155" t="s">
        <v>111</v>
      </c>
      <c r="Q2537" s="155">
        <v>0</v>
      </c>
      <c r="R2537" s="155" t="s">
        <v>993</v>
      </c>
      <c r="S2537" s="156">
        <v>0</v>
      </c>
      <c r="T2537" s="156">
        <v>0</v>
      </c>
      <c r="U2537" s="156">
        <v>0</v>
      </c>
      <c r="V2537" s="157">
        <v>0</v>
      </c>
      <c r="W2537" s="158">
        <v>48</v>
      </c>
      <c r="X2537" s="159">
        <v>16</v>
      </c>
      <c r="Y2537" s="160">
        <v>16</v>
      </c>
      <c r="Z2537" s="161">
        <f t="shared" si="603"/>
        <v>560.64</v>
      </c>
      <c r="AA2537" s="155">
        <v>0</v>
      </c>
      <c r="AB2537" s="162" t="s">
        <v>80</v>
      </c>
      <c r="AC2537" s="163" t="s">
        <v>56</v>
      </c>
      <c r="AD2537" s="164" t="s">
        <v>56</v>
      </c>
      <c r="AE2537" s="163" t="s">
        <v>56</v>
      </c>
      <c r="AF2537" s="164">
        <f t="shared" si="604"/>
        <v>1051.2</v>
      </c>
      <c r="AG2537" s="165">
        <f t="shared" si="605"/>
        <v>2018304</v>
      </c>
      <c r="AH2537" s="166" t="s">
        <v>113</v>
      </c>
      <c r="AI2537" s="167"/>
      <c r="AJ2537" s="168"/>
      <c r="AK2537" s="169"/>
      <c r="AL2537" s="170"/>
      <c r="AM2537" s="171"/>
      <c r="AN2537" s="172"/>
      <c r="AO2537" s="173">
        <f t="shared" si="587"/>
        <v>0</v>
      </c>
      <c r="AP2537" s="174" t="s">
        <v>82</v>
      </c>
      <c r="AQ2537" s="175" t="str" cm="1">
        <f t="array" ref="AQ2537">_xlfn.IFS(OR($G2537="公衆街路灯A",$G2537="定額電灯"),$G2537&amp;AP2537,COUNTIF(G2537,"*従量電灯*"),G2537,1,"-")</f>
        <v>従量電灯</v>
      </c>
      <c r="AR2537" s="176" t="str" cm="1">
        <f t="array" ref="AR2537">_xlfn.IFS($AN2537=0,"-",OR($AH2537="対象外",$AH2537="-"),"-",OR($G2537="公衆街路灯A",$G2537="定額電灯"),_xlfn.XLOOKUP($AQ2537,削除禁止_電灯料金!$B:$B,削除禁止_電灯料金!$E:$E,0),1,"-")</f>
        <v>-</v>
      </c>
      <c r="AS2537" s="177" t="str" cm="1">
        <f t="array" ref="AS2537">_xlfn.IFS($AR2537="-","-",OR($G2537="公衆街路灯A",$G2537="定額電灯"),_xlfn.XLOOKUP(AQ2537,削除禁止_電灯料金!$B:$B,削除禁止_電灯料金!$D:$D,0),1,"-")</f>
        <v>-</v>
      </c>
      <c r="AT2537" s="176">
        <f>IFERROR(IF(OR($G2537="公衆街路灯A",$G2537="定額電灯"),"-",ROUND((_xlfn.XLOOKUP($AQ2537,削除禁止_電灯料金!$B:$B,削除禁止_電灯料金!$E:$E)*AM2537/1000*$K2537*$L2537/12),2)),"-")</f>
        <v>0</v>
      </c>
      <c r="AU2537" s="177">
        <f>IFERROR(IF(OR($G2537="公衆街路灯A",$G2537="定額電灯"),"-",ROUND((AM2537/1000*$K2537*$L2537/12)*_xlfn.XLOOKUP($A2537,削除禁止_電灯料金!K:K,削除禁止_電灯料金!M:M,"-"),2)),"-")</f>
        <v>0</v>
      </c>
      <c r="AV2537" s="178">
        <f>IFERROR(IF(OR($G2537="公衆街路灯A",$G2537="定額電灯"),ROUND((((AR2537+AS2537)*AN2537))*12*_xlfn.XLOOKUP($A2537,削除禁止_電灯料金!K:K,削除禁止_電灯料金!N:N),0),ROUND((AT2537+AU2537)*AN2537*12*_xlfn.XLOOKUP($A2537,削除禁止_電灯料金!K:K,削除禁止_電灯料金!N:N),0)),0)</f>
        <v>0</v>
      </c>
      <c r="AW2537" s="145"/>
    </row>
    <row r="2538" spans="1:49" ht="30" customHeight="1">
      <c r="A2538" s="1">
        <v>58</v>
      </c>
      <c r="B2538" s="319" t="s">
        <v>2243</v>
      </c>
      <c r="C2538" s="332"/>
      <c r="D2538" s="256" t="s">
        <v>2249</v>
      </c>
      <c r="E2538" s="257" t="s">
        <v>224</v>
      </c>
      <c r="F2538" s="258" t="s">
        <v>355</v>
      </c>
      <c r="G2538" s="148" t="s">
        <v>73</v>
      </c>
      <c r="H2538" s="279"/>
      <c r="I2538" s="280"/>
      <c r="J2538" s="267"/>
      <c r="K2538" s="152">
        <v>24</v>
      </c>
      <c r="L2538" s="153">
        <v>365</v>
      </c>
      <c r="M2538" s="281" t="s">
        <v>2267</v>
      </c>
      <c r="N2538" s="119" t="s">
        <v>110</v>
      </c>
      <c r="O2538" s="120">
        <v>1</v>
      </c>
      <c r="P2538" s="155" t="s">
        <v>111</v>
      </c>
      <c r="Q2538" s="155">
        <v>0</v>
      </c>
      <c r="R2538" s="155" t="s">
        <v>993</v>
      </c>
      <c r="S2538" s="156">
        <v>0</v>
      </c>
      <c r="T2538" s="156">
        <v>0</v>
      </c>
      <c r="U2538" s="156">
        <v>0</v>
      </c>
      <c r="V2538" s="157" t="s">
        <v>90</v>
      </c>
      <c r="W2538" s="158">
        <v>48</v>
      </c>
      <c r="X2538" s="159">
        <v>4</v>
      </c>
      <c r="Y2538" s="160">
        <v>4</v>
      </c>
      <c r="Z2538" s="161">
        <f t="shared" si="603"/>
        <v>140.16</v>
      </c>
      <c r="AA2538" s="155">
        <v>0</v>
      </c>
      <c r="AB2538" s="162" t="s">
        <v>80</v>
      </c>
      <c r="AC2538" s="163" t="s">
        <v>56</v>
      </c>
      <c r="AD2538" s="164" t="s">
        <v>56</v>
      </c>
      <c r="AE2538" s="163" t="s">
        <v>56</v>
      </c>
      <c r="AF2538" s="164">
        <f t="shared" si="604"/>
        <v>1051.2</v>
      </c>
      <c r="AG2538" s="165">
        <f t="shared" si="605"/>
        <v>504576</v>
      </c>
      <c r="AH2538" s="166" t="s">
        <v>81</v>
      </c>
      <c r="AI2538" s="167"/>
      <c r="AJ2538" s="168"/>
      <c r="AK2538" s="169"/>
      <c r="AL2538" s="170"/>
      <c r="AM2538" s="171"/>
      <c r="AN2538" s="172"/>
      <c r="AO2538" s="173">
        <f t="shared" si="587"/>
        <v>0</v>
      </c>
      <c r="AP2538" s="174" t="s">
        <v>82</v>
      </c>
      <c r="AQ2538" s="175" t="str" cm="1">
        <f t="array" ref="AQ2538">_xlfn.IFS(OR($G2538="公衆街路灯A",$G2538="定額電灯"),$G2538&amp;AP2538,COUNTIF(G2538,"*従量電灯*"),G2538,1,"-")</f>
        <v>従量電灯</v>
      </c>
      <c r="AR2538" s="176" t="str" cm="1">
        <f t="array" ref="AR2538">_xlfn.IFS($AN2538=0,"-",OR($AH2538="対象外",$AH2538="-"),"-",OR($G2538="公衆街路灯A",$G2538="定額電灯"),_xlfn.XLOOKUP($AQ2538,削除禁止_電灯料金!$B:$B,削除禁止_電灯料金!$E:$E,0),1,"-")</f>
        <v>-</v>
      </c>
      <c r="AS2538" s="177" t="str" cm="1">
        <f t="array" ref="AS2538">_xlfn.IFS($AR2538="-","-",OR($G2538="公衆街路灯A",$G2538="定額電灯"),_xlfn.XLOOKUP(AQ2538,削除禁止_電灯料金!$B:$B,削除禁止_電灯料金!$D:$D,0),1,"-")</f>
        <v>-</v>
      </c>
      <c r="AT2538" s="176">
        <f>IFERROR(IF(OR($G2538="公衆街路灯A",$G2538="定額電灯"),"-",ROUND((_xlfn.XLOOKUP($AQ2538,削除禁止_電灯料金!$B:$B,削除禁止_電灯料金!$E:$E)*AM2538/1000*$K2538*$L2538/12),2)),"-")</f>
        <v>0</v>
      </c>
      <c r="AU2538" s="177">
        <f>IFERROR(IF(OR($G2538="公衆街路灯A",$G2538="定額電灯"),"-",ROUND((AM2538/1000*$K2538*$L2538/12)*_xlfn.XLOOKUP($A2538,削除禁止_電灯料金!K:K,削除禁止_電灯料金!M:M,"-"),2)),"-")</f>
        <v>0</v>
      </c>
      <c r="AV2538" s="178">
        <f>IFERROR(IF(OR($G2538="公衆街路灯A",$G2538="定額電灯"),ROUND((((AR2538+AS2538)*AN2538))*12*_xlfn.XLOOKUP($A2538,削除禁止_電灯料金!K:K,削除禁止_電灯料金!N:N),0),ROUND((AT2538+AU2538)*AN2538*12*_xlfn.XLOOKUP($A2538,削除禁止_電灯料金!K:K,削除禁止_電灯料金!N:N),0)),0)</f>
        <v>0</v>
      </c>
      <c r="AW2538" s="145"/>
    </row>
    <row r="2539" spans="1:49" ht="30" customHeight="1">
      <c r="A2539" s="1">
        <v>58</v>
      </c>
      <c r="B2539" s="319" t="s">
        <v>2243</v>
      </c>
      <c r="C2539" s="332"/>
      <c r="D2539" s="256" t="s">
        <v>2249</v>
      </c>
      <c r="E2539" s="257" t="s">
        <v>224</v>
      </c>
      <c r="F2539" s="258" t="s">
        <v>2228</v>
      </c>
      <c r="G2539" s="148" t="s">
        <v>73</v>
      </c>
      <c r="H2539" s="279"/>
      <c r="I2539" s="280"/>
      <c r="J2539" s="267"/>
      <c r="K2539" s="152">
        <v>3</v>
      </c>
      <c r="L2539" s="153">
        <v>365</v>
      </c>
      <c r="M2539" s="281" t="s">
        <v>2266</v>
      </c>
      <c r="N2539" s="119" t="s">
        <v>110</v>
      </c>
      <c r="O2539" s="120">
        <v>1</v>
      </c>
      <c r="P2539" s="155" t="s">
        <v>111</v>
      </c>
      <c r="Q2539" s="155">
        <v>0</v>
      </c>
      <c r="R2539" s="155" t="s">
        <v>993</v>
      </c>
      <c r="S2539" s="156">
        <v>0</v>
      </c>
      <c r="T2539" s="156">
        <v>0</v>
      </c>
      <c r="U2539" s="156">
        <v>0</v>
      </c>
      <c r="V2539" s="157">
        <v>0</v>
      </c>
      <c r="W2539" s="158">
        <v>48</v>
      </c>
      <c r="X2539" s="159">
        <v>8</v>
      </c>
      <c r="Y2539" s="160">
        <v>8</v>
      </c>
      <c r="Z2539" s="161">
        <f t="shared" si="603"/>
        <v>35.04</v>
      </c>
      <c r="AA2539" s="155">
        <v>0</v>
      </c>
      <c r="AB2539" s="162" t="s">
        <v>80</v>
      </c>
      <c r="AC2539" s="163" t="s">
        <v>56</v>
      </c>
      <c r="AD2539" s="164" t="s">
        <v>56</v>
      </c>
      <c r="AE2539" s="163" t="s">
        <v>56</v>
      </c>
      <c r="AF2539" s="164">
        <f t="shared" si="604"/>
        <v>131.4</v>
      </c>
      <c r="AG2539" s="165">
        <f t="shared" si="605"/>
        <v>126144</v>
      </c>
      <c r="AH2539" s="166" t="s">
        <v>113</v>
      </c>
      <c r="AI2539" s="167"/>
      <c r="AJ2539" s="168"/>
      <c r="AK2539" s="169"/>
      <c r="AL2539" s="170"/>
      <c r="AM2539" s="171"/>
      <c r="AN2539" s="172"/>
      <c r="AO2539" s="173">
        <f t="shared" si="587"/>
        <v>0</v>
      </c>
      <c r="AP2539" s="174" t="s">
        <v>82</v>
      </c>
      <c r="AQ2539" s="175" t="str" cm="1">
        <f t="array" ref="AQ2539">_xlfn.IFS(OR($G2539="公衆街路灯A",$G2539="定額電灯"),$G2539&amp;AP2539,COUNTIF(G2539,"*従量電灯*"),G2539,1,"-")</f>
        <v>従量電灯</v>
      </c>
      <c r="AR2539" s="176" t="str" cm="1">
        <f t="array" ref="AR2539">_xlfn.IFS($AN2539=0,"-",OR($AH2539="対象外",$AH2539="-"),"-",OR($G2539="公衆街路灯A",$G2539="定額電灯"),_xlfn.XLOOKUP($AQ2539,削除禁止_電灯料金!$B:$B,削除禁止_電灯料金!$E:$E,0),1,"-")</f>
        <v>-</v>
      </c>
      <c r="AS2539" s="177" t="str" cm="1">
        <f t="array" ref="AS2539">_xlfn.IFS($AR2539="-","-",OR($G2539="公衆街路灯A",$G2539="定額電灯"),_xlfn.XLOOKUP(AQ2539,削除禁止_電灯料金!$B:$B,削除禁止_電灯料金!$D:$D,0),1,"-")</f>
        <v>-</v>
      </c>
      <c r="AT2539" s="176">
        <f>IFERROR(IF(OR($G2539="公衆街路灯A",$G2539="定額電灯"),"-",ROUND((_xlfn.XLOOKUP($AQ2539,削除禁止_電灯料金!$B:$B,削除禁止_電灯料金!$E:$E)*AM2539/1000*$K2539*$L2539/12),2)),"-")</f>
        <v>0</v>
      </c>
      <c r="AU2539" s="177">
        <f>IFERROR(IF(OR($G2539="公衆街路灯A",$G2539="定額電灯"),"-",ROUND((AM2539/1000*$K2539*$L2539/12)*_xlfn.XLOOKUP($A2539,削除禁止_電灯料金!K:K,削除禁止_電灯料金!M:M,"-"),2)),"-")</f>
        <v>0</v>
      </c>
      <c r="AV2539" s="178">
        <f>IFERROR(IF(OR($G2539="公衆街路灯A",$G2539="定額電灯"),ROUND((((AR2539+AS2539)*AN2539))*12*_xlfn.XLOOKUP($A2539,削除禁止_電灯料金!K:K,削除禁止_電灯料金!N:N),0),ROUND((AT2539+AU2539)*AN2539*12*_xlfn.XLOOKUP($A2539,削除禁止_電灯料金!K:K,削除禁止_電灯料金!N:N),0)),0)</f>
        <v>0</v>
      </c>
      <c r="AW2539" s="145"/>
    </row>
    <row r="2540" spans="1:49" ht="30" customHeight="1">
      <c r="A2540" s="1">
        <v>58</v>
      </c>
      <c r="B2540" s="319" t="s">
        <v>2243</v>
      </c>
      <c r="C2540" s="332"/>
      <c r="D2540" s="256" t="s">
        <v>2249</v>
      </c>
      <c r="E2540" s="257" t="s">
        <v>224</v>
      </c>
      <c r="F2540" s="258" t="s">
        <v>522</v>
      </c>
      <c r="G2540" s="148" t="s">
        <v>73</v>
      </c>
      <c r="H2540" s="279"/>
      <c r="I2540" s="280"/>
      <c r="J2540" s="267"/>
      <c r="K2540" s="152">
        <v>3</v>
      </c>
      <c r="L2540" s="153">
        <v>365</v>
      </c>
      <c r="M2540" s="281" t="s">
        <v>2304</v>
      </c>
      <c r="N2540" s="119" t="s">
        <v>134</v>
      </c>
      <c r="O2540" s="120">
        <v>2</v>
      </c>
      <c r="P2540" s="155" t="s">
        <v>135</v>
      </c>
      <c r="Q2540" s="155">
        <v>0</v>
      </c>
      <c r="R2540" s="155">
        <v>0</v>
      </c>
      <c r="S2540" s="156">
        <v>0</v>
      </c>
      <c r="T2540" s="156">
        <v>0</v>
      </c>
      <c r="U2540" s="156">
        <v>0</v>
      </c>
      <c r="V2540" s="157" t="s">
        <v>90</v>
      </c>
      <c r="W2540" s="158">
        <v>28</v>
      </c>
      <c r="X2540" s="159">
        <v>1</v>
      </c>
      <c r="Y2540" s="160">
        <v>2</v>
      </c>
      <c r="Z2540" s="161">
        <f t="shared" si="603"/>
        <v>5.1100000000000003</v>
      </c>
      <c r="AA2540" s="155">
        <v>0</v>
      </c>
      <c r="AB2540" s="162" t="s">
        <v>80</v>
      </c>
      <c r="AC2540" s="163" t="s">
        <v>56</v>
      </c>
      <c r="AD2540" s="164" t="s">
        <v>56</v>
      </c>
      <c r="AE2540" s="163" t="s">
        <v>56</v>
      </c>
      <c r="AF2540" s="164">
        <f t="shared" si="604"/>
        <v>76.650000000000006</v>
      </c>
      <c r="AG2540" s="165">
        <f t="shared" si="605"/>
        <v>18396</v>
      </c>
      <c r="AH2540" s="166" t="s">
        <v>81</v>
      </c>
      <c r="AI2540" s="167"/>
      <c r="AJ2540" s="168"/>
      <c r="AK2540" s="169"/>
      <c r="AL2540" s="170"/>
      <c r="AM2540" s="171"/>
      <c r="AN2540" s="172"/>
      <c r="AO2540" s="173">
        <f t="shared" si="587"/>
        <v>0</v>
      </c>
      <c r="AP2540" s="174" t="s">
        <v>82</v>
      </c>
      <c r="AQ2540" s="175" t="str" cm="1">
        <f t="array" ref="AQ2540">_xlfn.IFS(OR($G2540="公衆街路灯A",$G2540="定額電灯"),$G2540&amp;AP2540,COUNTIF(G2540,"*従量電灯*"),G2540,1,"-")</f>
        <v>従量電灯</v>
      </c>
      <c r="AR2540" s="176" t="str" cm="1">
        <f t="array" ref="AR2540">_xlfn.IFS($AN2540=0,"-",OR($AH2540="対象外",$AH2540="-"),"-",OR($G2540="公衆街路灯A",$G2540="定額電灯"),_xlfn.XLOOKUP($AQ2540,削除禁止_電灯料金!$B:$B,削除禁止_電灯料金!$E:$E,0),1,"-")</f>
        <v>-</v>
      </c>
      <c r="AS2540" s="177" t="str" cm="1">
        <f t="array" ref="AS2540">_xlfn.IFS($AR2540="-","-",OR($G2540="公衆街路灯A",$G2540="定額電灯"),_xlfn.XLOOKUP(AQ2540,削除禁止_電灯料金!$B:$B,削除禁止_電灯料金!$D:$D,0),1,"-")</f>
        <v>-</v>
      </c>
      <c r="AT2540" s="176">
        <f>IFERROR(IF(OR($G2540="公衆街路灯A",$G2540="定額電灯"),"-",ROUND((_xlfn.XLOOKUP($AQ2540,削除禁止_電灯料金!$B:$B,削除禁止_電灯料金!$E:$E)*AM2540/1000*$K2540*$L2540/12),2)),"-")</f>
        <v>0</v>
      </c>
      <c r="AU2540" s="177">
        <f>IFERROR(IF(OR($G2540="公衆街路灯A",$G2540="定額電灯"),"-",ROUND((AM2540/1000*$K2540*$L2540/12)*_xlfn.XLOOKUP($A2540,削除禁止_電灯料金!K:K,削除禁止_電灯料金!M:M,"-"),2)),"-")</f>
        <v>0</v>
      </c>
      <c r="AV2540" s="178">
        <f>IFERROR(IF(OR($G2540="公衆街路灯A",$G2540="定額電灯"),ROUND((((AR2540+AS2540)*AN2540))*12*_xlfn.XLOOKUP($A2540,削除禁止_電灯料金!K:K,削除禁止_電灯料金!N:N),0),ROUND((AT2540+AU2540)*AN2540*12*_xlfn.XLOOKUP($A2540,削除禁止_電灯料金!K:K,削除禁止_電灯料金!N:N),0)),0)</f>
        <v>0</v>
      </c>
      <c r="AW2540" s="145"/>
    </row>
    <row r="2541" spans="1:49" ht="30" customHeight="1">
      <c r="A2541" s="1">
        <v>58</v>
      </c>
      <c r="B2541" s="319" t="s">
        <v>2243</v>
      </c>
      <c r="C2541" s="332"/>
      <c r="D2541" s="256" t="s">
        <v>2249</v>
      </c>
      <c r="E2541" s="257" t="s">
        <v>224</v>
      </c>
      <c r="F2541" s="258" t="s">
        <v>522</v>
      </c>
      <c r="G2541" s="148" t="s">
        <v>73</v>
      </c>
      <c r="H2541" s="279"/>
      <c r="I2541" s="280"/>
      <c r="J2541" s="267"/>
      <c r="K2541" s="152">
        <v>3</v>
      </c>
      <c r="L2541" s="153">
        <v>365</v>
      </c>
      <c r="M2541" s="281" t="s">
        <v>2271</v>
      </c>
      <c r="N2541" s="119" t="s">
        <v>75</v>
      </c>
      <c r="O2541" s="120">
        <v>1</v>
      </c>
      <c r="P2541" s="155" t="s">
        <v>347</v>
      </c>
      <c r="Q2541" s="155">
        <v>0</v>
      </c>
      <c r="R2541" s="155" t="s">
        <v>77</v>
      </c>
      <c r="S2541" s="156">
        <v>0</v>
      </c>
      <c r="T2541" s="156">
        <v>0</v>
      </c>
      <c r="U2541" s="156" t="s">
        <v>853</v>
      </c>
      <c r="V2541" s="157">
        <v>0</v>
      </c>
      <c r="W2541" s="158">
        <v>18</v>
      </c>
      <c r="X2541" s="159">
        <v>1</v>
      </c>
      <c r="Y2541" s="160">
        <v>1</v>
      </c>
      <c r="Z2541" s="161">
        <f t="shared" si="603"/>
        <v>1.6425000000000001</v>
      </c>
      <c r="AA2541" s="155">
        <v>0</v>
      </c>
      <c r="AB2541" s="162" t="s">
        <v>80</v>
      </c>
      <c r="AC2541" s="163" t="s">
        <v>56</v>
      </c>
      <c r="AD2541" s="164" t="s">
        <v>56</v>
      </c>
      <c r="AE2541" s="163" t="s">
        <v>56</v>
      </c>
      <c r="AF2541" s="164">
        <f t="shared" si="604"/>
        <v>49.275000000000006</v>
      </c>
      <c r="AG2541" s="165">
        <f t="shared" si="605"/>
        <v>5913.0000000000009</v>
      </c>
      <c r="AH2541" s="166" t="s">
        <v>81</v>
      </c>
      <c r="AI2541" s="167"/>
      <c r="AJ2541" s="168"/>
      <c r="AK2541" s="169"/>
      <c r="AL2541" s="170"/>
      <c r="AM2541" s="171"/>
      <c r="AN2541" s="172"/>
      <c r="AO2541" s="173">
        <f t="shared" ref="AO2541:AO2566" si="606">IFERROR((AM2541/1000)*K2541*L2541*AN2541/12,0)</f>
        <v>0</v>
      </c>
      <c r="AP2541" s="174" t="s">
        <v>82</v>
      </c>
      <c r="AQ2541" s="175" t="str" cm="1">
        <f t="array" ref="AQ2541">_xlfn.IFS(OR($G2541="公衆街路灯A",$G2541="定額電灯"),$G2541&amp;AP2541,COUNTIF(G2541,"*従量電灯*"),G2541,1,"-")</f>
        <v>従量電灯</v>
      </c>
      <c r="AR2541" s="176" t="str" cm="1">
        <f t="array" ref="AR2541">_xlfn.IFS($AN2541=0,"-",OR($AH2541="対象外",$AH2541="-"),"-",OR($G2541="公衆街路灯A",$G2541="定額電灯"),_xlfn.XLOOKUP($AQ2541,削除禁止_電灯料金!$B:$B,削除禁止_電灯料金!$E:$E,0),1,"-")</f>
        <v>-</v>
      </c>
      <c r="AS2541" s="177" t="str" cm="1">
        <f t="array" ref="AS2541">_xlfn.IFS($AR2541="-","-",OR($G2541="公衆街路灯A",$G2541="定額電灯"),_xlfn.XLOOKUP(AQ2541,削除禁止_電灯料金!$B:$B,削除禁止_電灯料金!$D:$D,0),1,"-")</f>
        <v>-</v>
      </c>
      <c r="AT2541" s="176">
        <f>IFERROR(IF(OR($G2541="公衆街路灯A",$G2541="定額電灯"),"-",ROUND((_xlfn.XLOOKUP($AQ2541,削除禁止_電灯料金!$B:$B,削除禁止_電灯料金!$E:$E)*AM2541/1000*$K2541*$L2541/12),2)),"-")</f>
        <v>0</v>
      </c>
      <c r="AU2541" s="177">
        <f>IFERROR(IF(OR($G2541="公衆街路灯A",$G2541="定額電灯"),"-",ROUND((AM2541/1000*$K2541*$L2541/12)*_xlfn.XLOOKUP($A2541,削除禁止_電灯料金!K:K,削除禁止_電灯料金!M:M,"-"),2)),"-")</f>
        <v>0</v>
      </c>
      <c r="AV2541" s="178">
        <f>IFERROR(IF(OR($G2541="公衆街路灯A",$G2541="定額電灯"),ROUND((((AR2541+AS2541)*AN2541))*12*_xlfn.XLOOKUP($A2541,削除禁止_電灯料金!K:K,削除禁止_電灯料金!N:N),0),ROUND((AT2541+AU2541)*AN2541*12*_xlfn.XLOOKUP($A2541,削除禁止_電灯料金!K:K,削除禁止_電灯料金!N:N),0)),0)</f>
        <v>0</v>
      </c>
      <c r="AW2541" s="145"/>
    </row>
    <row r="2542" spans="1:49" ht="30" customHeight="1">
      <c r="A2542" s="1">
        <v>58</v>
      </c>
      <c r="B2542" s="319" t="s">
        <v>2243</v>
      </c>
      <c r="C2542" s="332"/>
      <c r="D2542" s="256" t="s">
        <v>2249</v>
      </c>
      <c r="E2542" s="257" t="s">
        <v>224</v>
      </c>
      <c r="F2542" s="258" t="s">
        <v>506</v>
      </c>
      <c r="G2542" s="148" t="s">
        <v>73</v>
      </c>
      <c r="H2542" s="279"/>
      <c r="I2542" s="280"/>
      <c r="J2542" s="267"/>
      <c r="K2542" s="152">
        <v>13</v>
      </c>
      <c r="L2542" s="153">
        <v>365</v>
      </c>
      <c r="M2542" s="281" t="s">
        <v>2305</v>
      </c>
      <c r="N2542" s="119" t="s">
        <v>120</v>
      </c>
      <c r="O2542" s="120">
        <v>1</v>
      </c>
      <c r="P2542" s="155" t="s">
        <v>347</v>
      </c>
      <c r="Q2542" s="155">
        <v>0</v>
      </c>
      <c r="R2542" s="155" t="s">
        <v>1223</v>
      </c>
      <c r="S2542" s="156" t="s">
        <v>332</v>
      </c>
      <c r="T2542" s="156">
        <v>0</v>
      </c>
      <c r="U2542" s="156" t="s">
        <v>2306</v>
      </c>
      <c r="V2542" s="157">
        <v>0</v>
      </c>
      <c r="W2542" s="158">
        <v>18</v>
      </c>
      <c r="X2542" s="159">
        <v>8</v>
      </c>
      <c r="Y2542" s="160">
        <v>8</v>
      </c>
      <c r="Z2542" s="161">
        <f t="shared" si="603"/>
        <v>56.94</v>
      </c>
      <c r="AA2542" s="155">
        <v>0</v>
      </c>
      <c r="AB2542" s="162" t="s">
        <v>80</v>
      </c>
      <c r="AC2542" s="163" t="s">
        <v>56</v>
      </c>
      <c r="AD2542" s="164" t="s">
        <v>56</v>
      </c>
      <c r="AE2542" s="163" t="s">
        <v>56</v>
      </c>
      <c r="AF2542" s="164">
        <f t="shared" si="604"/>
        <v>213.52499999999998</v>
      </c>
      <c r="AG2542" s="165">
        <f t="shared" si="605"/>
        <v>204983.99999999997</v>
      </c>
      <c r="AH2542" s="166" t="s">
        <v>81</v>
      </c>
      <c r="AI2542" s="167"/>
      <c r="AJ2542" s="168"/>
      <c r="AK2542" s="169"/>
      <c r="AL2542" s="170"/>
      <c r="AM2542" s="171"/>
      <c r="AN2542" s="172"/>
      <c r="AO2542" s="173">
        <f t="shared" si="606"/>
        <v>0</v>
      </c>
      <c r="AP2542" s="174" t="s">
        <v>82</v>
      </c>
      <c r="AQ2542" s="175" t="str" cm="1">
        <f t="array" ref="AQ2542">_xlfn.IFS(OR($G2542="公衆街路灯A",$G2542="定額電灯"),$G2542&amp;AP2542,COUNTIF(G2542,"*従量電灯*"),G2542,1,"-")</f>
        <v>従量電灯</v>
      </c>
      <c r="AR2542" s="176" t="str" cm="1">
        <f t="array" ref="AR2542">_xlfn.IFS($AN2542=0,"-",OR($AH2542="対象外",$AH2542="-"),"-",OR($G2542="公衆街路灯A",$G2542="定額電灯"),_xlfn.XLOOKUP($AQ2542,削除禁止_電灯料金!$B:$B,削除禁止_電灯料金!$E:$E,0),1,"-")</f>
        <v>-</v>
      </c>
      <c r="AS2542" s="177" t="str" cm="1">
        <f t="array" ref="AS2542">_xlfn.IFS($AR2542="-","-",OR($G2542="公衆街路灯A",$G2542="定額電灯"),_xlfn.XLOOKUP(AQ2542,削除禁止_電灯料金!$B:$B,削除禁止_電灯料金!$D:$D,0),1,"-")</f>
        <v>-</v>
      </c>
      <c r="AT2542" s="176">
        <f>IFERROR(IF(OR($G2542="公衆街路灯A",$G2542="定額電灯"),"-",ROUND((_xlfn.XLOOKUP($AQ2542,削除禁止_電灯料金!$B:$B,削除禁止_電灯料金!$E:$E)*AM2542/1000*$K2542*$L2542/12),2)),"-")</f>
        <v>0</v>
      </c>
      <c r="AU2542" s="177">
        <f>IFERROR(IF(OR($G2542="公衆街路灯A",$G2542="定額電灯"),"-",ROUND((AM2542/1000*$K2542*$L2542/12)*_xlfn.XLOOKUP($A2542,削除禁止_電灯料金!K:K,削除禁止_電灯料金!M:M,"-"),2)),"-")</f>
        <v>0</v>
      </c>
      <c r="AV2542" s="178">
        <f>IFERROR(IF(OR($G2542="公衆街路灯A",$G2542="定額電灯"),ROUND((((AR2542+AS2542)*AN2542))*12*_xlfn.XLOOKUP($A2542,削除禁止_電灯料金!K:K,削除禁止_電灯料金!N:N),0),ROUND((AT2542+AU2542)*AN2542*12*_xlfn.XLOOKUP($A2542,削除禁止_電灯料金!K:K,削除禁止_電灯料金!N:N),0)),0)</f>
        <v>0</v>
      </c>
      <c r="AW2542" s="145"/>
    </row>
    <row r="2543" spans="1:49" ht="30" customHeight="1">
      <c r="A2543" s="1">
        <v>58</v>
      </c>
      <c r="B2543" s="319" t="s">
        <v>2243</v>
      </c>
      <c r="C2543" s="332"/>
      <c r="D2543" s="256" t="s">
        <v>2249</v>
      </c>
      <c r="E2543" s="257" t="s">
        <v>252</v>
      </c>
      <c r="F2543" s="258" t="s">
        <v>2307</v>
      </c>
      <c r="G2543" s="148" t="s">
        <v>73</v>
      </c>
      <c r="H2543" s="279"/>
      <c r="I2543" s="280"/>
      <c r="J2543" s="267"/>
      <c r="K2543" s="152">
        <v>1</v>
      </c>
      <c r="L2543" s="153">
        <v>365</v>
      </c>
      <c r="M2543" s="281" t="s">
        <v>2308</v>
      </c>
      <c r="N2543" s="119" t="s">
        <v>275</v>
      </c>
      <c r="O2543" s="120">
        <v>1</v>
      </c>
      <c r="P2543" s="155" t="s">
        <v>227</v>
      </c>
      <c r="Q2543" s="155">
        <v>0</v>
      </c>
      <c r="R2543" s="155">
        <v>0</v>
      </c>
      <c r="S2543" s="156">
        <v>0</v>
      </c>
      <c r="T2543" s="156">
        <v>0</v>
      </c>
      <c r="U2543" s="156">
        <v>0</v>
      </c>
      <c r="V2543" s="157">
        <v>0</v>
      </c>
      <c r="W2543" s="158">
        <v>47</v>
      </c>
      <c r="X2543" s="159">
        <v>12</v>
      </c>
      <c r="Y2543" s="160">
        <v>12</v>
      </c>
      <c r="Z2543" s="161">
        <f t="shared" si="603"/>
        <v>17.155000000000001</v>
      </c>
      <c r="AA2543" s="155">
        <v>0</v>
      </c>
      <c r="AB2543" s="162" t="s">
        <v>80</v>
      </c>
      <c r="AC2543" s="163" t="s">
        <v>56</v>
      </c>
      <c r="AD2543" s="164" t="s">
        <v>56</v>
      </c>
      <c r="AE2543" s="163" t="s">
        <v>56</v>
      </c>
      <c r="AF2543" s="164">
        <f t="shared" si="604"/>
        <v>42.88750000000001</v>
      </c>
      <c r="AG2543" s="165">
        <f t="shared" si="605"/>
        <v>61758.000000000015</v>
      </c>
      <c r="AH2543" s="166" t="s">
        <v>113</v>
      </c>
      <c r="AI2543" s="167"/>
      <c r="AJ2543" s="168"/>
      <c r="AK2543" s="169"/>
      <c r="AL2543" s="170"/>
      <c r="AM2543" s="171"/>
      <c r="AN2543" s="172"/>
      <c r="AO2543" s="173">
        <f t="shared" si="606"/>
        <v>0</v>
      </c>
      <c r="AP2543" s="174" t="s">
        <v>82</v>
      </c>
      <c r="AQ2543" s="175" t="str" cm="1">
        <f t="array" ref="AQ2543">_xlfn.IFS(OR($G2543="公衆街路灯A",$G2543="定額電灯"),$G2543&amp;AP2543,COUNTIF(G2543,"*従量電灯*"),G2543,1,"-")</f>
        <v>従量電灯</v>
      </c>
      <c r="AR2543" s="176" t="str" cm="1">
        <f t="array" ref="AR2543">_xlfn.IFS($AN2543=0,"-",OR($AH2543="対象外",$AH2543="-"),"-",OR($G2543="公衆街路灯A",$G2543="定額電灯"),_xlfn.XLOOKUP($AQ2543,削除禁止_電灯料金!$B:$B,削除禁止_電灯料金!$E:$E,0),1,"-")</f>
        <v>-</v>
      </c>
      <c r="AS2543" s="177" t="str" cm="1">
        <f t="array" ref="AS2543">_xlfn.IFS($AR2543="-","-",OR($G2543="公衆街路灯A",$G2543="定額電灯"),_xlfn.XLOOKUP(AQ2543,削除禁止_電灯料金!$B:$B,削除禁止_電灯料金!$D:$D,0),1,"-")</f>
        <v>-</v>
      </c>
      <c r="AT2543" s="176">
        <f>IFERROR(IF(OR($G2543="公衆街路灯A",$G2543="定額電灯"),"-",ROUND((_xlfn.XLOOKUP($AQ2543,削除禁止_電灯料金!$B:$B,削除禁止_電灯料金!$E:$E)*AM2543/1000*$K2543*$L2543/12),2)),"-")</f>
        <v>0</v>
      </c>
      <c r="AU2543" s="177">
        <f>IFERROR(IF(OR($G2543="公衆街路灯A",$G2543="定額電灯"),"-",ROUND((AM2543/1000*$K2543*$L2543/12)*_xlfn.XLOOKUP($A2543,削除禁止_電灯料金!K:K,削除禁止_電灯料金!M:M,"-"),2)),"-")</f>
        <v>0</v>
      </c>
      <c r="AV2543" s="178">
        <f>IFERROR(IF(OR($G2543="公衆街路灯A",$G2543="定額電灯"),ROUND((((AR2543+AS2543)*AN2543))*12*_xlfn.XLOOKUP($A2543,削除禁止_電灯料金!K:K,削除禁止_電灯料金!N:N),0),ROUND((AT2543+AU2543)*AN2543*12*_xlfn.XLOOKUP($A2543,削除禁止_電灯料金!K:K,削除禁止_電灯料金!N:N),0)),0)</f>
        <v>0</v>
      </c>
      <c r="AW2543" s="145"/>
    </row>
    <row r="2544" spans="1:49" ht="30" customHeight="1">
      <c r="A2544" s="1">
        <v>58</v>
      </c>
      <c r="B2544" s="319" t="s">
        <v>2243</v>
      </c>
      <c r="C2544" s="332"/>
      <c r="D2544" s="256" t="s">
        <v>2309</v>
      </c>
      <c r="E2544" s="257" t="s">
        <v>224</v>
      </c>
      <c r="F2544" s="258" t="s">
        <v>2310</v>
      </c>
      <c r="G2544" s="148" t="s">
        <v>73</v>
      </c>
      <c r="H2544" s="279"/>
      <c r="I2544" s="280"/>
      <c r="J2544" s="267"/>
      <c r="K2544" s="152">
        <v>1</v>
      </c>
      <c r="L2544" s="153">
        <v>365</v>
      </c>
      <c r="M2544" s="281" t="s">
        <v>2311</v>
      </c>
      <c r="N2544" s="119" t="s">
        <v>2312</v>
      </c>
      <c r="O2544" s="120">
        <v>1</v>
      </c>
      <c r="P2544" s="155" t="s">
        <v>294</v>
      </c>
      <c r="Q2544" s="155">
        <v>0</v>
      </c>
      <c r="R2544" s="155">
        <v>0</v>
      </c>
      <c r="S2544" s="156" t="s">
        <v>2313</v>
      </c>
      <c r="T2544" s="156">
        <v>0</v>
      </c>
      <c r="U2544" s="156">
        <v>0</v>
      </c>
      <c r="V2544" s="157">
        <v>0</v>
      </c>
      <c r="W2544" s="158">
        <v>47</v>
      </c>
      <c r="X2544" s="159">
        <v>1</v>
      </c>
      <c r="Y2544" s="160">
        <v>1</v>
      </c>
      <c r="Z2544" s="161">
        <f t="shared" si="603"/>
        <v>1.4295833333333332</v>
      </c>
      <c r="AA2544" s="155">
        <v>0</v>
      </c>
      <c r="AB2544" s="162" t="s">
        <v>80</v>
      </c>
      <c r="AC2544" s="163" t="s">
        <v>56</v>
      </c>
      <c r="AD2544" s="164" t="s">
        <v>56</v>
      </c>
      <c r="AE2544" s="163" t="s">
        <v>56</v>
      </c>
      <c r="AF2544" s="164">
        <f t="shared" si="604"/>
        <v>42.887499999999996</v>
      </c>
      <c r="AG2544" s="165">
        <f t="shared" si="605"/>
        <v>5146.4999999999991</v>
      </c>
      <c r="AH2544" s="166" t="s">
        <v>81</v>
      </c>
      <c r="AI2544" s="167"/>
      <c r="AJ2544" s="168"/>
      <c r="AK2544" s="169"/>
      <c r="AL2544" s="170"/>
      <c r="AM2544" s="171"/>
      <c r="AN2544" s="172"/>
      <c r="AO2544" s="173">
        <f t="shared" si="606"/>
        <v>0</v>
      </c>
      <c r="AP2544" s="174" t="s">
        <v>82</v>
      </c>
      <c r="AQ2544" s="175" t="str" cm="1">
        <f t="array" ref="AQ2544">_xlfn.IFS(OR($G2544="公衆街路灯A",$G2544="定額電灯"),$G2544&amp;AP2544,COUNTIF(G2544,"*従量電灯*"),G2544,1,"-")</f>
        <v>従量電灯</v>
      </c>
      <c r="AR2544" s="176" t="str" cm="1">
        <f t="array" ref="AR2544">_xlfn.IFS($AN2544=0,"-",OR($AH2544="対象外",$AH2544="-"),"-",OR($G2544="公衆街路灯A",$G2544="定額電灯"),_xlfn.XLOOKUP($AQ2544,削除禁止_電灯料金!$B:$B,削除禁止_電灯料金!$E:$E,0),1,"-")</f>
        <v>-</v>
      </c>
      <c r="AS2544" s="177" t="str" cm="1">
        <f t="array" ref="AS2544">_xlfn.IFS($AR2544="-","-",OR($G2544="公衆街路灯A",$G2544="定額電灯"),_xlfn.XLOOKUP(AQ2544,削除禁止_電灯料金!$B:$B,削除禁止_電灯料金!$D:$D,0),1,"-")</f>
        <v>-</v>
      </c>
      <c r="AT2544" s="176">
        <f>IFERROR(IF(OR($G2544="公衆街路灯A",$G2544="定額電灯"),"-",ROUND((_xlfn.XLOOKUP($AQ2544,削除禁止_電灯料金!$B:$B,削除禁止_電灯料金!$E:$E)*AM2544/1000*$K2544*$L2544/12),2)),"-")</f>
        <v>0</v>
      </c>
      <c r="AU2544" s="177">
        <f>IFERROR(IF(OR($G2544="公衆街路灯A",$G2544="定額電灯"),"-",ROUND((AM2544/1000*$K2544*$L2544/12)*_xlfn.XLOOKUP($A2544,削除禁止_電灯料金!K:K,削除禁止_電灯料金!M:M,"-"),2)),"-")</f>
        <v>0</v>
      </c>
      <c r="AV2544" s="178">
        <f>IFERROR(IF(OR($G2544="公衆街路灯A",$G2544="定額電灯"),ROUND((((AR2544+AS2544)*AN2544))*12*_xlfn.XLOOKUP($A2544,削除禁止_電灯料金!K:K,削除禁止_電灯料金!N:N),0),ROUND((AT2544+AU2544)*AN2544*12*_xlfn.XLOOKUP($A2544,削除禁止_電灯料金!K:K,削除禁止_電灯料金!N:N),0)),0)</f>
        <v>0</v>
      </c>
      <c r="AW2544" s="145"/>
    </row>
    <row r="2545" spans="1:49" ht="30" customHeight="1">
      <c r="A2545" s="1">
        <v>58</v>
      </c>
      <c r="B2545" s="319" t="s">
        <v>2243</v>
      </c>
      <c r="C2545" s="332"/>
      <c r="D2545" s="256" t="s">
        <v>2309</v>
      </c>
      <c r="E2545" s="257" t="s">
        <v>224</v>
      </c>
      <c r="F2545" s="258" t="s">
        <v>2314</v>
      </c>
      <c r="G2545" s="148" t="s">
        <v>73</v>
      </c>
      <c r="H2545" s="279"/>
      <c r="I2545" s="280"/>
      <c r="J2545" s="267"/>
      <c r="K2545" s="152">
        <v>1</v>
      </c>
      <c r="L2545" s="153">
        <v>12</v>
      </c>
      <c r="M2545" s="281" t="s">
        <v>1397</v>
      </c>
      <c r="N2545" s="119" t="s">
        <v>234</v>
      </c>
      <c r="O2545" s="120">
        <v>1</v>
      </c>
      <c r="P2545" s="155" t="s">
        <v>227</v>
      </c>
      <c r="Q2545" s="155">
        <v>0</v>
      </c>
      <c r="R2545" s="155">
        <v>0</v>
      </c>
      <c r="S2545" s="156">
        <v>0</v>
      </c>
      <c r="T2545" s="156">
        <v>0</v>
      </c>
      <c r="U2545" s="156">
        <v>0</v>
      </c>
      <c r="V2545" s="157">
        <v>0</v>
      </c>
      <c r="W2545" s="158">
        <v>47</v>
      </c>
      <c r="X2545" s="159">
        <v>2</v>
      </c>
      <c r="Y2545" s="160">
        <v>2</v>
      </c>
      <c r="Z2545" s="161">
        <f t="shared" si="603"/>
        <v>9.4E-2</v>
      </c>
      <c r="AA2545" s="155">
        <v>0</v>
      </c>
      <c r="AB2545" s="162" t="s">
        <v>80</v>
      </c>
      <c r="AC2545" s="163" t="s">
        <v>56</v>
      </c>
      <c r="AD2545" s="164" t="s">
        <v>56</v>
      </c>
      <c r="AE2545" s="163" t="s">
        <v>56</v>
      </c>
      <c r="AF2545" s="164">
        <f t="shared" si="604"/>
        <v>1.41</v>
      </c>
      <c r="AG2545" s="165">
        <f t="shared" si="605"/>
        <v>338.4</v>
      </c>
      <c r="AH2545" s="166" t="s">
        <v>113</v>
      </c>
      <c r="AI2545" s="167"/>
      <c r="AJ2545" s="168"/>
      <c r="AK2545" s="169"/>
      <c r="AL2545" s="170"/>
      <c r="AM2545" s="171"/>
      <c r="AN2545" s="172"/>
      <c r="AO2545" s="173">
        <f t="shared" si="606"/>
        <v>0</v>
      </c>
      <c r="AP2545" s="174" t="s">
        <v>82</v>
      </c>
      <c r="AQ2545" s="175" t="str" cm="1">
        <f t="array" ref="AQ2545">_xlfn.IFS(OR($G2545="公衆街路灯A",$G2545="定額電灯"),$G2545&amp;AP2545,COUNTIF(G2545,"*従量電灯*"),G2545,1,"-")</f>
        <v>従量電灯</v>
      </c>
      <c r="AR2545" s="176" t="str" cm="1">
        <f t="array" ref="AR2545">_xlfn.IFS($AN2545=0,"-",OR($AH2545="対象外",$AH2545="-"),"-",OR($G2545="公衆街路灯A",$G2545="定額電灯"),_xlfn.XLOOKUP($AQ2545,削除禁止_電灯料金!$B:$B,削除禁止_電灯料金!$E:$E,0),1,"-")</f>
        <v>-</v>
      </c>
      <c r="AS2545" s="177" t="str" cm="1">
        <f t="array" ref="AS2545">_xlfn.IFS($AR2545="-","-",OR($G2545="公衆街路灯A",$G2545="定額電灯"),_xlfn.XLOOKUP(AQ2545,削除禁止_電灯料金!$B:$B,削除禁止_電灯料金!$D:$D,0),1,"-")</f>
        <v>-</v>
      </c>
      <c r="AT2545" s="176">
        <f>IFERROR(IF(OR($G2545="公衆街路灯A",$G2545="定額電灯"),"-",ROUND((_xlfn.XLOOKUP($AQ2545,削除禁止_電灯料金!$B:$B,削除禁止_電灯料金!$E:$E)*AM2545/1000*$K2545*$L2545/12),2)),"-")</f>
        <v>0</v>
      </c>
      <c r="AU2545" s="177">
        <f>IFERROR(IF(OR($G2545="公衆街路灯A",$G2545="定額電灯"),"-",ROUND((AM2545/1000*$K2545*$L2545/12)*_xlfn.XLOOKUP($A2545,削除禁止_電灯料金!K:K,削除禁止_電灯料金!M:M,"-"),2)),"-")</f>
        <v>0</v>
      </c>
      <c r="AV2545" s="178">
        <f>IFERROR(IF(OR($G2545="公衆街路灯A",$G2545="定額電灯"),ROUND((((AR2545+AS2545)*AN2545))*12*_xlfn.XLOOKUP($A2545,削除禁止_電灯料金!K:K,削除禁止_電灯料金!N:N),0),ROUND((AT2545+AU2545)*AN2545*12*_xlfn.XLOOKUP($A2545,削除禁止_電灯料金!K:K,削除禁止_電灯料金!N:N),0)),0)</f>
        <v>0</v>
      </c>
      <c r="AW2545" s="145"/>
    </row>
    <row r="2546" spans="1:49" ht="30" customHeight="1">
      <c r="A2546" s="1">
        <v>58</v>
      </c>
      <c r="B2546" s="319" t="s">
        <v>2243</v>
      </c>
      <c r="C2546" s="332"/>
      <c r="D2546" s="256" t="s">
        <v>2309</v>
      </c>
      <c r="E2546" s="257" t="s">
        <v>224</v>
      </c>
      <c r="F2546" s="258" t="s">
        <v>493</v>
      </c>
      <c r="G2546" s="148" t="s">
        <v>73</v>
      </c>
      <c r="H2546" s="279"/>
      <c r="I2546" s="280"/>
      <c r="J2546" s="267"/>
      <c r="K2546" s="152">
        <v>1</v>
      </c>
      <c r="L2546" s="153">
        <v>120</v>
      </c>
      <c r="M2546" s="281" t="s">
        <v>1397</v>
      </c>
      <c r="N2546" s="119" t="s">
        <v>234</v>
      </c>
      <c r="O2546" s="120">
        <v>1</v>
      </c>
      <c r="P2546" s="155" t="s">
        <v>227</v>
      </c>
      <c r="Q2546" s="155">
        <v>0</v>
      </c>
      <c r="R2546" s="155">
        <v>0</v>
      </c>
      <c r="S2546" s="156">
        <v>0</v>
      </c>
      <c r="T2546" s="156">
        <v>0</v>
      </c>
      <c r="U2546" s="156">
        <v>0</v>
      </c>
      <c r="V2546" s="157">
        <v>0</v>
      </c>
      <c r="W2546" s="158">
        <v>47</v>
      </c>
      <c r="X2546" s="159">
        <v>2</v>
      </c>
      <c r="Y2546" s="160">
        <v>2</v>
      </c>
      <c r="Z2546" s="161">
        <f t="shared" si="603"/>
        <v>0.94</v>
      </c>
      <c r="AA2546" s="155">
        <v>0</v>
      </c>
      <c r="AB2546" s="162" t="s">
        <v>80</v>
      </c>
      <c r="AC2546" s="163" t="s">
        <v>56</v>
      </c>
      <c r="AD2546" s="164" t="s">
        <v>56</v>
      </c>
      <c r="AE2546" s="163" t="s">
        <v>56</v>
      </c>
      <c r="AF2546" s="164">
        <f t="shared" si="604"/>
        <v>14.1</v>
      </c>
      <c r="AG2546" s="165">
        <f t="shared" si="605"/>
        <v>3384</v>
      </c>
      <c r="AH2546" s="166" t="s">
        <v>113</v>
      </c>
      <c r="AI2546" s="167"/>
      <c r="AJ2546" s="168"/>
      <c r="AK2546" s="169"/>
      <c r="AL2546" s="170"/>
      <c r="AM2546" s="171"/>
      <c r="AN2546" s="172"/>
      <c r="AO2546" s="173">
        <f t="shared" si="606"/>
        <v>0</v>
      </c>
      <c r="AP2546" s="174" t="s">
        <v>82</v>
      </c>
      <c r="AQ2546" s="175" t="str" cm="1">
        <f t="array" ref="AQ2546">_xlfn.IFS(OR($G2546="公衆街路灯A",$G2546="定額電灯"),$G2546&amp;AP2546,COUNTIF(G2546,"*従量電灯*"),G2546,1,"-")</f>
        <v>従量電灯</v>
      </c>
      <c r="AR2546" s="176" t="str" cm="1">
        <f t="array" ref="AR2546">_xlfn.IFS($AN2546=0,"-",OR($AH2546="対象外",$AH2546="-"),"-",OR($G2546="公衆街路灯A",$G2546="定額電灯"),_xlfn.XLOOKUP($AQ2546,削除禁止_電灯料金!$B:$B,削除禁止_電灯料金!$E:$E,0),1,"-")</f>
        <v>-</v>
      </c>
      <c r="AS2546" s="177" t="str" cm="1">
        <f t="array" ref="AS2546">_xlfn.IFS($AR2546="-","-",OR($G2546="公衆街路灯A",$G2546="定額電灯"),_xlfn.XLOOKUP(AQ2546,削除禁止_電灯料金!$B:$B,削除禁止_電灯料金!$D:$D,0),1,"-")</f>
        <v>-</v>
      </c>
      <c r="AT2546" s="176">
        <f>IFERROR(IF(OR($G2546="公衆街路灯A",$G2546="定額電灯"),"-",ROUND((_xlfn.XLOOKUP($AQ2546,削除禁止_電灯料金!$B:$B,削除禁止_電灯料金!$E:$E)*AM2546/1000*$K2546*$L2546/12),2)),"-")</f>
        <v>0</v>
      </c>
      <c r="AU2546" s="177">
        <f>IFERROR(IF(OR($G2546="公衆街路灯A",$G2546="定額電灯"),"-",ROUND((AM2546/1000*$K2546*$L2546/12)*_xlfn.XLOOKUP($A2546,削除禁止_電灯料金!K:K,削除禁止_電灯料金!M:M,"-"),2)),"-")</f>
        <v>0</v>
      </c>
      <c r="AV2546" s="178">
        <f>IFERROR(IF(OR($G2546="公衆街路灯A",$G2546="定額電灯"),ROUND((((AR2546+AS2546)*AN2546))*12*_xlfn.XLOOKUP($A2546,削除禁止_電灯料金!K:K,削除禁止_電灯料金!N:N),0),ROUND((AT2546+AU2546)*AN2546*12*_xlfn.XLOOKUP($A2546,削除禁止_電灯料金!K:K,削除禁止_電灯料金!N:N),0)),0)</f>
        <v>0</v>
      </c>
      <c r="AW2546" s="145"/>
    </row>
    <row r="2547" spans="1:49" ht="30" customHeight="1">
      <c r="A2547" s="1">
        <v>58</v>
      </c>
      <c r="B2547" s="319" t="s">
        <v>2243</v>
      </c>
      <c r="C2547" s="332"/>
      <c r="D2547" s="256" t="s">
        <v>2309</v>
      </c>
      <c r="E2547" s="257" t="s">
        <v>224</v>
      </c>
      <c r="F2547" s="258" t="s">
        <v>2204</v>
      </c>
      <c r="G2547" s="148" t="s">
        <v>73</v>
      </c>
      <c r="H2547" s="279"/>
      <c r="I2547" s="280"/>
      <c r="J2547" s="267"/>
      <c r="K2547" s="152">
        <v>13</v>
      </c>
      <c r="L2547" s="153">
        <v>365</v>
      </c>
      <c r="M2547" s="281" t="s">
        <v>2315</v>
      </c>
      <c r="N2547" s="119" t="s">
        <v>234</v>
      </c>
      <c r="O2547" s="120">
        <v>1</v>
      </c>
      <c r="P2547" s="155" t="s">
        <v>1017</v>
      </c>
      <c r="Q2547" s="155">
        <v>0</v>
      </c>
      <c r="R2547" s="155">
        <v>0</v>
      </c>
      <c r="S2547" s="156">
        <v>0</v>
      </c>
      <c r="T2547" s="156">
        <v>0</v>
      </c>
      <c r="U2547" s="156">
        <v>0</v>
      </c>
      <c r="V2547" s="157">
        <v>0</v>
      </c>
      <c r="W2547" s="158">
        <v>36</v>
      </c>
      <c r="X2547" s="159">
        <v>16</v>
      </c>
      <c r="Y2547" s="160">
        <v>16</v>
      </c>
      <c r="Z2547" s="161">
        <f t="shared" si="603"/>
        <v>227.76</v>
      </c>
      <c r="AA2547" s="155">
        <v>0</v>
      </c>
      <c r="AB2547" s="162" t="s">
        <v>80</v>
      </c>
      <c r="AC2547" s="163" t="s">
        <v>56</v>
      </c>
      <c r="AD2547" s="164" t="s">
        <v>56</v>
      </c>
      <c r="AE2547" s="163" t="s">
        <v>56</v>
      </c>
      <c r="AF2547" s="164">
        <f t="shared" si="604"/>
        <v>427.04999999999995</v>
      </c>
      <c r="AG2547" s="165">
        <f t="shared" si="605"/>
        <v>819935.99999999988</v>
      </c>
      <c r="AH2547" s="166" t="s">
        <v>113</v>
      </c>
      <c r="AI2547" s="167"/>
      <c r="AJ2547" s="168"/>
      <c r="AK2547" s="169"/>
      <c r="AL2547" s="170"/>
      <c r="AM2547" s="171"/>
      <c r="AN2547" s="172"/>
      <c r="AO2547" s="173">
        <f t="shared" si="606"/>
        <v>0</v>
      </c>
      <c r="AP2547" s="174" t="s">
        <v>82</v>
      </c>
      <c r="AQ2547" s="175" t="str" cm="1">
        <f t="array" ref="AQ2547">_xlfn.IFS(OR($G2547="公衆街路灯A",$G2547="定額電灯"),$G2547&amp;AP2547,COUNTIF(G2547,"*従量電灯*"),G2547,1,"-")</f>
        <v>従量電灯</v>
      </c>
      <c r="AR2547" s="176" t="str" cm="1">
        <f t="array" ref="AR2547">_xlfn.IFS($AN2547=0,"-",OR($AH2547="対象外",$AH2547="-"),"-",OR($G2547="公衆街路灯A",$G2547="定額電灯"),_xlfn.XLOOKUP($AQ2547,削除禁止_電灯料金!$B:$B,削除禁止_電灯料金!$E:$E,0),1,"-")</f>
        <v>-</v>
      </c>
      <c r="AS2547" s="177" t="str" cm="1">
        <f t="array" ref="AS2547">_xlfn.IFS($AR2547="-","-",OR($G2547="公衆街路灯A",$G2547="定額電灯"),_xlfn.XLOOKUP(AQ2547,削除禁止_電灯料金!$B:$B,削除禁止_電灯料金!$D:$D,0),1,"-")</f>
        <v>-</v>
      </c>
      <c r="AT2547" s="176">
        <f>IFERROR(IF(OR($G2547="公衆街路灯A",$G2547="定額電灯"),"-",ROUND((_xlfn.XLOOKUP($AQ2547,削除禁止_電灯料金!$B:$B,削除禁止_電灯料金!$E:$E)*AM2547/1000*$K2547*$L2547/12),2)),"-")</f>
        <v>0</v>
      </c>
      <c r="AU2547" s="177">
        <f>IFERROR(IF(OR($G2547="公衆街路灯A",$G2547="定額電灯"),"-",ROUND((AM2547/1000*$K2547*$L2547/12)*_xlfn.XLOOKUP($A2547,削除禁止_電灯料金!K:K,削除禁止_電灯料金!M:M,"-"),2)),"-")</f>
        <v>0</v>
      </c>
      <c r="AV2547" s="178">
        <f>IFERROR(IF(OR($G2547="公衆街路灯A",$G2547="定額電灯"),ROUND((((AR2547+AS2547)*AN2547))*12*_xlfn.XLOOKUP($A2547,削除禁止_電灯料金!K:K,削除禁止_電灯料金!N:N),0),ROUND((AT2547+AU2547)*AN2547*12*_xlfn.XLOOKUP($A2547,削除禁止_電灯料金!K:K,削除禁止_電灯料金!N:N),0)),0)</f>
        <v>0</v>
      </c>
      <c r="AW2547" s="145"/>
    </row>
    <row r="2548" spans="1:49" ht="30" customHeight="1">
      <c r="A2548" s="1">
        <v>58</v>
      </c>
      <c r="B2548" s="319" t="s">
        <v>2243</v>
      </c>
      <c r="C2548" s="332"/>
      <c r="D2548" s="256" t="s">
        <v>2309</v>
      </c>
      <c r="E2548" s="257" t="s">
        <v>224</v>
      </c>
      <c r="F2548" s="258" t="s">
        <v>2204</v>
      </c>
      <c r="G2548" s="148" t="s">
        <v>73</v>
      </c>
      <c r="H2548" s="279"/>
      <c r="I2548" s="280"/>
      <c r="J2548" s="267"/>
      <c r="K2548" s="152">
        <v>13</v>
      </c>
      <c r="L2548" s="153">
        <v>365</v>
      </c>
      <c r="M2548" s="281" t="s">
        <v>2316</v>
      </c>
      <c r="N2548" s="119" t="s">
        <v>234</v>
      </c>
      <c r="O2548" s="120">
        <v>2</v>
      </c>
      <c r="P2548" s="155" t="s">
        <v>1017</v>
      </c>
      <c r="Q2548" s="155">
        <v>0</v>
      </c>
      <c r="R2548" s="155">
        <v>0</v>
      </c>
      <c r="S2548" s="156">
        <v>0</v>
      </c>
      <c r="T2548" s="156">
        <v>0</v>
      </c>
      <c r="U2548" s="156">
        <v>0</v>
      </c>
      <c r="V2548" s="157" t="s">
        <v>90</v>
      </c>
      <c r="W2548" s="158">
        <v>36</v>
      </c>
      <c r="X2548" s="159">
        <v>6</v>
      </c>
      <c r="Y2548" s="160">
        <v>12</v>
      </c>
      <c r="Z2548" s="161">
        <f t="shared" si="603"/>
        <v>170.82</v>
      </c>
      <c r="AA2548" s="155">
        <v>0</v>
      </c>
      <c r="AB2548" s="162" t="s">
        <v>80</v>
      </c>
      <c r="AC2548" s="163" t="s">
        <v>56</v>
      </c>
      <c r="AD2548" s="164" t="s">
        <v>56</v>
      </c>
      <c r="AE2548" s="163" t="s">
        <v>56</v>
      </c>
      <c r="AF2548" s="164">
        <f t="shared" si="604"/>
        <v>427.04999999999995</v>
      </c>
      <c r="AG2548" s="165">
        <f t="shared" si="605"/>
        <v>614951.99999999988</v>
      </c>
      <c r="AH2548" s="166" t="s">
        <v>81</v>
      </c>
      <c r="AI2548" s="167"/>
      <c r="AJ2548" s="168"/>
      <c r="AK2548" s="169"/>
      <c r="AL2548" s="170"/>
      <c r="AM2548" s="171"/>
      <c r="AN2548" s="172"/>
      <c r="AO2548" s="173">
        <f t="shared" si="606"/>
        <v>0</v>
      </c>
      <c r="AP2548" s="174" t="s">
        <v>82</v>
      </c>
      <c r="AQ2548" s="175" t="str" cm="1">
        <f t="array" ref="AQ2548">_xlfn.IFS(OR($G2548="公衆街路灯A",$G2548="定額電灯"),$G2548&amp;AP2548,COUNTIF(G2548,"*従量電灯*"),G2548,1,"-")</f>
        <v>従量電灯</v>
      </c>
      <c r="AR2548" s="176" t="str" cm="1">
        <f t="array" ref="AR2548">_xlfn.IFS($AN2548=0,"-",OR($AH2548="対象外",$AH2548="-"),"-",OR($G2548="公衆街路灯A",$G2548="定額電灯"),_xlfn.XLOOKUP($AQ2548,削除禁止_電灯料金!$B:$B,削除禁止_電灯料金!$E:$E,0),1,"-")</f>
        <v>-</v>
      </c>
      <c r="AS2548" s="177" t="str" cm="1">
        <f t="array" ref="AS2548">_xlfn.IFS($AR2548="-","-",OR($G2548="公衆街路灯A",$G2548="定額電灯"),_xlfn.XLOOKUP(AQ2548,削除禁止_電灯料金!$B:$B,削除禁止_電灯料金!$D:$D,0),1,"-")</f>
        <v>-</v>
      </c>
      <c r="AT2548" s="176">
        <f>IFERROR(IF(OR($G2548="公衆街路灯A",$G2548="定額電灯"),"-",ROUND((_xlfn.XLOOKUP($AQ2548,削除禁止_電灯料金!$B:$B,削除禁止_電灯料金!$E:$E)*AM2548/1000*$K2548*$L2548/12),2)),"-")</f>
        <v>0</v>
      </c>
      <c r="AU2548" s="177">
        <f>IFERROR(IF(OR($G2548="公衆街路灯A",$G2548="定額電灯"),"-",ROUND((AM2548/1000*$K2548*$L2548/12)*_xlfn.XLOOKUP($A2548,削除禁止_電灯料金!K:K,削除禁止_電灯料金!M:M,"-"),2)),"-")</f>
        <v>0</v>
      </c>
      <c r="AV2548" s="178">
        <f>IFERROR(IF(OR($G2548="公衆街路灯A",$G2548="定額電灯"),ROUND((((AR2548+AS2548)*AN2548))*12*_xlfn.XLOOKUP($A2548,削除禁止_電灯料金!K:K,削除禁止_電灯料金!N:N),0),ROUND((AT2548+AU2548)*AN2548*12*_xlfn.XLOOKUP($A2548,削除禁止_電灯料金!K:K,削除禁止_電灯料金!N:N),0)),0)</f>
        <v>0</v>
      </c>
      <c r="AW2548" s="145"/>
    </row>
    <row r="2549" spans="1:49" ht="30" customHeight="1">
      <c r="A2549" s="1">
        <v>58</v>
      </c>
      <c r="B2549" s="319" t="s">
        <v>2243</v>
      </c>
      <c r="C2549" s="332"/>
      <c r="D2549" s="259" t="s">
        <v>2309</v>
      </c>
      <c r="E2549" s="260" t="s">
        <v>224</v>
      </c>
      <c r="F2549" s="261" t="s">
        <v>2204</v>
      </c>
      <c r="G2549" s="182" t="s">
        <v>73</v>
      </c>
      <c r="H2549" s="183" t="s">
        <v>118</v>
      </c>
      <c r="I2549" s="311"/>
      <c r="J2549" s="312"/>
      <c r="K2549" s="186">
        <v>13</v>
      </c>
      <c r="L2549" s="187">
        <v>365</v>
      </c>
      <c r="M2549" s="313" t="s">
        <v>2317</v>
      </c>
      <c r="N2549" s="189" t="s">
        <v>2318</v>
      </c>
      <c r="O2549" s="190">
        <v>1</v>
      </c>
      <c r="P2549" s="191" t="s">
        <v>2319</v>
      </c>
      <c r="Q2549" s="191">
        <v>0</v>
      </c>
      <c r="R2549" s="191">
        <v>0</v>
      </c>
      <c r="S2549" s="192">
        <v>0</v>
      </c>
      <c r="T2549" s="192">
        <v>0</v>
      </c>
      <c r="U2549" s="192" t="s">
        <v>2320</v>
      </c>
      <c r="V2549" s="193">
        <v>0</v>
      </c>
      <c r="W2549" s="194">
        <v>150</v>
      </c>
      <c r="X2549" s="195">
        <v>3</v>
      </c>
      <c r="Y2549" s="196">
        <v>3</v>
      </c>
      <c r="Z2549" s="197">
        <v>0</v>
      </c>
      <c r="AA2549" s="191">
        <v>0</v>
      </c>
      <c r="AB2549" s="198" t="s">
        <v>80</v>
      </c>
      <c r="AC2549" s="199" t="s">
        <v>56</v>
      </c>
      <c r="AD2549" s="200" t="s">
        <v>56</v>
      </c>
      <c r="AE2549" s="199" t="s">
        <v>56</v>
      </c>
      <c r="AF2549" s="200">
        <v>0</v>
      </c>
      <c r="AG2549" s="201">
        <v>0</v>
      </c>
      <c r="AH2549" s="201" t="s">
        <v>124</v>
      </c>
      <c r="AI2549" s="202" t="s">
        <v>124</v>
      </c>
      <c r="AJ2549" s="203"/>
      <c r="AK2549" s="204"/>
      <c r="AL2549" s="194"/>
      <c r="AM2549" s="205"/>
      <c r="AN2549" s="206"/>
      <c r="AO2549" s="200">
        <f t="shared" si="606"/>
        <v>0</v>
      </c>
      <c r="AP2549" s="207" t="s">
        <v>82</v>
      </c>
      <c r="AQ2549" s="198" t="str" cm="1">
        <f t="array" ref="AQ2549">_xlfn.IFS(OR($G2549="公衆街路灯A",$G2549="定額電灯"),$G2549&amp;AP2549,COUNTIF(G2549,"*従量電灯*"),G2549,1,"-")</f>
        <v>従量電灯</v>
      </c>
      <c r="AR2549" s="208" t="str" cm="1">
        <f t="array" ref="AR2549">_xlfn.IFS($AN2549=0,"-",OR($AH2549="対象外",$AH2549="-"),"-",OR($G2549="公衆街路灯A",$G2549="定額電灯"),_xlfn.XLOOKUP($AQ2549,削除禁止_電灯料金!$B:$B,削除禁止_電灯料金!$E:$E,0),1,"-")</f>
        <v>-</v>
      </c>
      <c r="AS2549" s="209" t="str" cm="1">
        <f t="array" ref="AS2549">_xlfn.IFS($AR2549="-","-",OR($G2549="公衆街路灯A",$G2549="定額電灯"),_xlfn.XLOOKUP(AQ2549,削除禁止_電灯料金!$B:$B,削除禁止_電灯料金!$D:$D,0),1,"-")</f>
        <v>-</v>
      </c>
      <c r="AT2549" s="208">
        <f>IFERROR(IF(OR($G2549="公衆街路灯A",$G2549="定額電灯"),"-",ROUND((_xlfn.XLOOKUP($AQ2549,削除禁止_電灯料金!$B:$B,削除禁止_電灯料金!$E:$E)*AM2549/1000*$K2549*$L2549/12),2)),"-")</f>
        <v>0</v>
      </c>
      <c r="AU2549" s="209">
        <f>IFERROR(IF(OR($G2549="公衆街路灯A",$G2549="定額電灯"),"-",ROUND((AM2549/1000*$K2549*$L2549/12)*_xlfn.XLOOKUP($A2549,削除禁止_電灯料金!K:K,削除禁止_電灯料金!M:M,"-"),2)),"-")</f>
        <v>0</v>
      </c>
      <c r="AV2549" s="210">
        <f>IFERROR(IF(OR($G2549="公衆街路灯A",$G2549="定額電灯"),ROUND((((AR2549+AS2549)*AN2549))*12*_xlfn.XLOOKUP($A2549,削除禁止_電灯料金!K:K,削除禁止_電灯料金!N:N),0),ROUND((AT2549+AU2549)*AN2549*12*_xlfn.XLOOKUP($A2549,削除禁止_電灯料金!K:K,削除禁止_電灯料金!N:N),0)),0)</f>
        <v>0</v>
      </c>
      <c r="AW2549" s="145"/>
    </row>
    <row r="2550" spans="1:49" ht="30" customHeight="1">
      <c r="A2550" s="1">
        <v>58</v>
      </c>
      <c r="B2550" s="319" t="s">
        <v>2243</v>
      </c>
      <c r="C2550" s="332"/>
      <c r="D2550" s="256" t="s">
        <v>2309</v>
      </c>
      <c r="E2550" s="257" t="s">
        <v>224</v>
      </c>
      <c r="F2550" s="258" t="s">
        <v>2204</v>
      </c>
      <c r="G2550" s="148" t="s">
        <v>73</v>
      </c>
      <c r="H2550" s="279"/>
      <c r="I2550" s="280"/>
      <c r="J2550" s="267"/>
      <c r="K2550" s="152">
        <v>24</v>
      </c>
      <c r="L2550" s="153">
        <v>365</v>
      </c>
      <c r="M2550" s="281" t="s">
        <v>2321</v>
      </c>
      <c r="N2550" s="119" t="s">
        <v>164</v>
      </c>
      <c r="O2550" s="120">
        <v>1</v>
      </c>
      <c r="P2550" s="155" t="s">
        <v>165</v>
      </c>
      <c r="Q2550" s="155">
        <v>0</v>
      </c>
      <c r="R2550" s="155">
        <v>0</v>
      </c>
      <c r="S2550" s="156" t="s">
        <v>2254</v>
      </c>
      <c r="T2550" s="156" t="s">
        <v>152</v>
      </c>
      <c r="U2550" s="156" t="s">
        <v>963</v>
      </c>
      <c r="V2550" s="157">
        <v>0</v>
      </c>
      <c r="W2550" s="158">
        <v>5</v>
      </c>
      <c r="X2550" s="159">
        <v>1</v>
      </c>
      <c r="Y2550" s="160">
        <v>1</v>
      </c>
      <c r="Z2550" s="161">
        <f t="shared" ref="Z2550:Z2557" si="607">K2550*L2550*W2550*Y2550/12/1000</f>
        <v>3.65</v>
      </c>
      <c r="AA2550" s="155">
        <v>0</v>
      </c>
      <c r="AB2550" s="162" t="s">
        <v>80</v>
      </c>
      <c r="AC2550" s="163" t="s">
        <v>56</v>
      </c>
      <c r="AD2550" s="164" t="s">
        <v>56</v>
      </c>
      <c r="AE2550" s="163" t="s">
        <v>56</v>
      </c>
      <c r="AF2550" s="164">
        <f t="shared" ref="AF2550:AF2557" si="608">$B$2*Z2550/Y2550</f>
        <v>109.5</v>
      </c>
      <c r="AG2550" s="165">
        <f t="shared" ref="AG2550:AG2557" si="609">Y2550*AF2550*120</f>
        <v>13140</v>
      </c>
      <c r="AH2550" s="166" t="s">
        <v>81</v>
      </c>
      <c r="AI2550" s="167"/>
      <c r="AJ2550" s="168"/>
      <c r="AK2550" s="169"/>
      <c r="AL2550" s="170"/>
      <c r="AM2550" s="171"/>
      <c r="AN2550" s="172"/>
      <c r="AO2550" s="173">
        <f t="shared" si="606"/>
        <v>0</v>
      </c>
      <c r="AP2550" s="174" t="s">
        <v>82</v>
      </c>
      <c r="AQ2550" s="175" t="str" cm="1">
        <f t="array" ref="AQ2550">_xlfn.IFS(OR($G2550="公衆街路灯A",$G2550="定額電灯"),$G2550&amp;AP2550,COUNTIF(G2550,"*従量電灯*"),G2550,1,"-")</f>
        <v>従量電灯</v>
      </c>
      <c r="AR2550" s="176" t="str" cm="1">
        <f t="array" ref="AR2550">_xlfn.IFS($AN2550=0,"-",OR($AH2550="対象外",$AH2550="-"),"-",OR($G2550="公衆街路灯A",$G2550="定額電灯"),_xlfn.XLOOKUP($AQ2550,削除禁止_電灯料金!$B:$B,削除禁止_電灯料金!$E:$E,0),1,"-")</f>
        <v>-</v>
      </c>
      <c r="AS2550" s="177" t="str" cm="1">
        <f t="array" ref="AS2550">_xlfn.IFS($AR2550="-","-",OR($G2550="公衆街路灯A",$G2550="定額電灯"),_xlfn.XLOOKUP(AQ2550,削除禁止_電灯料金!$B:$B,削除禁止_電灯料金!$D:$D,0),1,"-")</f>
        <v>-</v>
      </c>
      <c r="AT2550" s="176">
        <f>IFERROR(IF(OR($G2550="公衆街路灯A",$G2550="定額電灯"),"-",ROUND((_xlfn.XLOOKUP($AQ2550,削除禁止_電灯料金!$B:$B,削除禁止_電灯料金!$E:$E)*AM2550/1000*$K2550*$L2550/12),2)),"-")</f>
        <v>0</v>
      </c>
      <c r="AU2550" s="177">
        <f>IFERROR(IF(OR($G2550="公衆街路灯A",$G2550="定額電灯"),"-",ROUND((AM2550/1000*$K2550*$L2550/12)*_xlfn.XLOOKUP($A2550,削除禁止_電灯料金!K:K,削除禁止_電灯料金!M:M,"-"),2)),"-")</f>
        <v>0</v>
      </c>
      <c r="AV2550" s="178">
        <f>IFERROR(IF(OR($G2550="公衆街路灯A",$G2550="定額電灯"),ROUND((((AR2550+AS2550)*AN2550))*12*_xlfn.XLOOKUP($A2550,削除禁止_電灯料金!K:K,削除禁止_電灯料金!N:N),0),ROUND((AT2550+AU2550)*AN2550*12*_xlfn.XLOOKUP($A2550,削除禁止_電灯料金!K:K,削除禁止_電灯料金!N:N),0)),0)</f>
        <v>0</v>
      </c>
      <c r="AW2550" s="145"/>
    </row>
    <row r="2551" spans="1:49" ht="30" customHeight="1">
      <c r="A2551" s="1">
        <v>58</v>
      </c>
      <c r="B2551" s="319" t="s">
        <v>2243</v>
      </c>
      <c r="C2551" s="332"/>
      <c r="D2551" s="256" t="s">
        <v>2309</v>
      </c>
      <c r="E2551" s="257" t="s">
        <v>224</v>
      </c>
      <c r="F2551" s="258" t="s">
        <v>2322</v>
      </c>
      <c r="G2551" s="148" t="s">
        <v>73</v>
      </c>
      <c r="H2551" s="279"/>
      <c r="I2551" s="280"/>
      <c r="J2551" s="267"/>
      <c r="K2551" s="152">
        <v>1</v>
      </c>
      <c r="L2551" s="153">
        <v>12</v>
      </c>
      <c r="M2551" s="281" t="s">
        <v>1397</v>
      </c>
      <c r="N2551" s="119" t="s">
        <v>234</v>
      </c>
      <c r="O2551" s="120">
        <v>1</v>
      </c>
      <c r="P2551" s="155" t="s">
        <v>227</v>
      </c>
      <c r="Q2551" s="155">
        <v>0</v>
      </c>
      <c r="R2551" s="155">
        <v>0</v>
      </c>
      <c r="S2551" s="156">
        <v>0</v>
      </c>
      <c r="T2551" s="156">
        <v>0</v>
      </c>
      <c r="U2551" s="156">
        <v>0</v>
      </c>
      <c r="V2551" s="157">
        <v>0</v>
      </c>
      <c r="W2551" s="158">
        <v>47</v>
      </c>
      <c r="X2551" s="159">
        <v>13</v>
      </c>
      <c r="Y2551" s="160">
        <v>13</v>
      </c>
      <c r="Z2551" s="161">
        <f t="shared" si="607"/>
        <v>0.61099999999999999</v>
      </c>
      <c r="AA2551" s="155">
        <v>0</v>
      </c>
      <c r="AB2551" s="162" t="s">
        <v>80</v>
      </c>
      <c r="AC2551" s="163" t="s">
        <v>56</v>
      </c>
      <c r="AD2551" s="164" t="s">
        <v>56</v>
      </c>
      <c r="AE2551" s="163" t="s">
        <v>56</v>
      </c>
      <c r="AF2551" s="164">
        <f t="shared" si="608"/>
        <v>1.41</v>
      </c>
      <c r="AG2551" s="165">
        <f t="shared" si="609"/>
        <v>2199.6</v>
      </c>
      <c r="AH2551" s="166" t="s">
        <v>113</v>
      </c>
      <c r="AI2551" s="167"/>
      <c r="AJ2551" s="168"/>
      <c r="AK2551" s="169"/>
      <c r="AL2551" s="170"/>
      <c r="AM2551" s="171"/>
      <c r="AN2551" s="172"/>
      <c r="AO2551" s="173">
        <f t="shared" si="606"/>
        <v>0</v>
      </c>
      <c r="AP2551" s="174" t="s">
        <v>82</v>
      </c>
      <c r="AQ2551" s="175" t="str" cm="1">
        <f t="array" ref="AQ2551">_xlfn.IFS(OR($G2551="公衆街路灯A",$G2551="定額電灯"),$G2551&amp;AP2551,COUNTIF(G2551,"*従量電灯*"),G2551,1,"-")</f>
        <v>従量電灯</v>
      </c>
      <c r="AR2551" s="176" t="str" cm="1">
        <f t="array" ref="AR2551">_xlfn.IFS($AN2551=0,"-",OR($AH2551="対象外",$AH2551="-"),"-",OR($G2551="公衆街路灯A",$G2551="定額電灯"),_xlfn.XLOOKUP($AQ2551,削除禁止_電灯料金!$B:$B,削除禁止_電灯料金!$E:$E,0),1,"-")</f>
        <v>-</v>
      </c>
      <c r="AS2551" s="177" t="str" cm="1">
        <f t="array" ref="AS2551">_xlfn.IFS($AR2551="-","-",OR($G2551="公衆街路灯A",$G2551="定額電灯"),_xlfn.XLOOKUP(AQ2551,削除禁止_電灯料金!$B:$B,削除禁止_電灯料金!$D:$D,0),1,"-")</f>
        <v>-</v>
      </c>
      <c r="AT2551" s="176">
        <f>IFERROR(IF(OR($G2551="公衆街路灯A",$G2551="定額電灯"),"-",ROUND((_xlfn.XLOOKUP($AQ2551,削除禁止_電灯料金!$B:$B,削除禁止_電灯料金!$E:$E)*AM2551/1000*$K2551*$L2551/12),2)),"-")</f>
        <v>0</v>
      </c>
      <c r="AU2551" s="177">
        <f>IFERROR(IF(OR($G2551="公衆街路灯A",$G2551="定額電灯"),"-",ROUND((AM2551/1000*$K2551*$L2551/12)*_xlfn.XLOOKUP($A2551,削除禁止_電灯料金!K:K,削除禁止_電灯料金!M:M,"-"),2)),"-")</f>
        <v>0</v>
      </c>
      <c r="AV2551" s="178">
        <f>IFERROR(IF(OR($G2551="公衆街路灯A",$G2551="定額電灯"),ROUND((((AR2551+AS2551)*AN2551))*12*_xlfn.XLOOKUP($A2551,削除禁止_電灯料金!K:K,削除禁止_電灯料金!N:N),0),ROUND((AT2551+AU2551)*AN2551*12*_xlfn.XLOOKUP($A2551,削除禁止_電灯料金!K:K,削除禁止_電灯料金!N:N),0)),0)</f>
        <v>0</v>
      </c>
      <c r="AW2551" s="145"/>
    </row>
    <row r="2552" spans="1:49" ht="30" customHeight="1">
      <c r="A2552" s="1">
        <v>58</v>
      </c>
      <c r="B2552" s="319" t="s">
        <v>2243</v>
      </c>
      <c r="C2552" s="332"/>
      <c r="D2552" s="256" t="s">
        <v>2309</v>
      </c>
      <c r="E2552" s="257" t="s">
        <v>224</v>
      </c>
      <c r="F2552" s="258" t="s">
        <v>2322</v>
      </c>
      <c r="G2552" s="148" t="s">
        <v>73</v>
      </c>
      <c r="H2552" s="279"/>
      <c r="I2552" s="280"/>
      <c r="J2552" s="267"/>
      <c r="K2552" s="152">
        <v>1</v>
      </c>
      <c r="L2552" s="153">
        <v>12</v>
      </c>
      <c r="M2552" s="281" t="s">
        <v>2323</v>
      </c>
      <c r="N2552" s="119" t="s">
        <v>234</v>
      </c>
      <c r="O2552" s="120">
        <v>1</v>
      </c>
      <c r="P2552" s="155" t="s">
        <v>227</v>
      </c>
      <c r="Q2552" s="155">
        <v>0</v>
      </c>
      <c r="R2552" s="155">
        <v>0</v>
      </c>
      <c r="S2552" s="156">
        <v>0</v>
      </c>
      <c r="T2552" s="156">
        <v>0</v>
      </c>
      <c r="U2552" s="156">
        <v>0</v>
      </c>
      <c r="V2552" s="157" t="s">
        <v>90</v>
      </c>
      <c r="W2552" s="158">
        <v>47</v>
      </c>
      <c r="X2552" s="159">
        <v>5</v>
      </c>
      <c r="Y2552" s="160">
        <v>5</v>
      </c>
      <c r="Z2552" s="161">
        <f t="shared" si="607"/>
        <v>0.23499999999999999</v>
      </c>
      <c r="AA2552" s="155">
        <v>0</v>
      </c>
      <c r="AB2552" s="162" t="s">
        <v>80</v>
      </c>
      <c r="AC2552" s="163" t="s">
        <v>56</v>
      </c>
      <c r="AD2552" s="164" t="s">
        <v>56</v>
      </c>
      <c r="AE2552" s="163" t="s">
        <v>56</v>
      </c>
      <c r="AF2552" s="164">
        <f t="shared" si="608"/>
        <v>1.41</v>
      </c>
      <c r="AG2552" s="165">
        <f t="shared" si="609"/>
        <v>846</v>
      </c>
      <c r="AH2552" s="166" t="s">
        <v>81</v>
      </c>
      <c r="AI2552" s="167"/>
      <c r="AJ2552" s="168"/>
      <c r="AK2552" s="169"/>
      <c r="AL2552" s="170"/>
      <c r="AM2552" s="171"/>
      <c r="AN2552" s="172"/>
      <c r="AO2552" s="173">
        <f t="shared" si="606"/>
        <v>0</v>
      </c>
      <c r="AP2552" s="174" t="s">
        <v>82</v>
      </c>
      <c r="AQ2552" s="175" t="str" cm="1">
        <f t="array" ref="AQ2552">_xlfn.IFS(OR($G2552="公衆街路灯A",$G2552="定額電灯"),$G2552&amp;AP2552,COUNTIF(G2552,"*従量電灯*"),G2552,1,"-")</f>
        <v>従量電灯</v>
      </c>
      <c r="AR2552" s="176" t="str" cm="1">
        <f t="array" ref="AR2552">_xlfn.IFS($AN2552=0,"-",OR($AH2552="対象外",$AH2552="-"),"-",OR($G2552="公衆街路灯A",$G2552="定額電灯"),_xlfn.XLOOKUP($AQ2552,削除禁止_電灯料金!$B:$B,削除禁止_電灯料金!$E:$E,0),1,"-")</f>
        <v>-</v>
      </c>
      <c r="AS2552" s="177" t="str" cm="1">
        <f t="array" ref="AS2552">_xlfn.IFS($AR2552="-","-",OR($G2552="公衆街路灯A",$G2552="定額電灯"),_xlfn.XLOOKUP(AQ2552,削除禁止_電灯料金!$B:$B,削除禁止_電灯料金!$D:$D,0),1,"-")</f>
        <v>-</v>
      </c>
      <c r="AT2552" s="176">
        <f>IFERROR(IF(OR($G2552="公衆街路灯A",$G2552="定額電灯"),"-",ROUND((_xlfn.XLOOKUP($AQ2552,削除禁止_電灯料金!$B:$B,削除禁止_電灯料金!$E:$E)*AM2552/1000*$K2552*$L2552/12),2)),"-")</f>
        <v>0</v>
      </c>
      <c r="AU2552" s="177">
        <f>IFERROR(IF(OR($G2552="公衆街路灯A",$G2552="定額電灯"),"-",ROUND((AM2552/1000*$K2552*$L2552/12)*_xlfn.XLOOKUP($A2552,削除禁止_電灯料金!K:K,削除禁止_電灯料金!M:M,"-"),2)),"-")</f>
        <v>0</v>
      </c>
      <c r="AV2552" s="178">
        <f>IFERROR(IF(OR($G2552="公衆街路灯A",$G2552="定額電灯"),ROUND((((AR2552+AS2552)*AN2552))*12*_xlfn.XLOOKUP($A2552,削除禁止_電灯料金!K:K,削除禁止_電灯料金!N:N),0),ROUND((AT2552+AU2552)*AN2552*12*_xlfn.XLOOKUP($A2552,削除禁止_電灯料金!K:K,削除禁止_電灯料金!N:N),0)),0)</f>
        <v>0</v>
      </c>
      <c r="AW2552" s="145"/>
    </row>
    <row r="2553" spans="1:49" ht="30" customHeight="1">
      <c r="A2553" s="1">
        <v>58</v>
      </c>
      <c r="B2553" s="319" t="s">
        <v>2243</v>
      </c>
      <c r="C2553" s="332"/>
      <c r="D2553" s="256" t="s">
        <v>2309</v>
      </c>
      <c r="E2553" s="257" t="s">
        <v>224</v>
      </c>
      <c r="F2553" s="258" t="s">
        <v>2322</v>
      </c>
      <c r="G2553" s="148" t="s">
        <v>73</v>
      </c>
      <c r="H2553" s="279"/>
      <c r="I2553" s="280"/>
      <c r="J2553" s="267"/>
      <c r="K2553" s="152">
        <v>1</v>
      </c>
      <c r="L2553" s="153">
        <v>12</v>
      </c>
      <c r="M2553" s="281" t="s">
        <v>2324</v>
      </c>
      <c r="N2553" s="119" t="s">
        <v>234</v>
      </c>
      <c r="O2553" s="120">
        <v>2</v>
      </c>
      <c r="P2553" s="155" t="s">
        <v>227</v>
      </c>
      <c r="Q2553" s="155">
        <v>0</v>
      </c>
      <c r="R2553" s="155">
        <v>0</v>
      </c>
      <c r="S2553" s="156">
        <v>0</v>
      </c>
      <c r="T2553" s="156">
        <v>0</v>
      </c>
      <c r="U2553" s="156">
        <v>0</v>
      </c>
      <c r="V2553" s="157">
        <v>0</v>
      </c>
      <c r="W2553" s="158">
        <v>47</v>
      </c>
      <c r="X2553" s="159">
        <v>4</v>
      </c>
      <c r="Y2553" s="160">
        <v>8</v>
      </c>
      <c r="Z2553" s="161">
        <f t="shared" si="607"/>
        <v>0.376</v>
      </c>
      <c r="AA2553" s="155">
        <v>0</v>
      </c>
      <c r="AB2553" s="162" t="s">
        <v>80</v>
      </c>
      <c r="AC2553" s="163" t="s">
        <v>56</v>
      </c>
      <c r="AD2553" s="164" t="s">
        <v>56</v>
      </c>
      <c r="AE2553" s="163" t="s">
        <v>56</v>
      </c>
      <c r="AF2553" s="164">
        <f t="shared" si="608"/>
        <v>1.41</v>
      </c>
      <c r="AG2553" s="165">
        <f t="shared" si="609"/>
        <v>1353.6</v>
      </c>
      <c r="AH2553" s="166" t="s">
        <v>113</v>
      </c>
      <c r="AI2553" s="167"/>
      <c r="AJ2553" s="168"/>
      <c r="AK2553" s="169"/>
      <c r="AL2553" s="170"/>
      <c r="AM2553" s="171"/>
      <c r="AN2553" s="172"/>
      <c r="AO2553" s="173">
        <f t="shared" si="606"/>
        <v>0</v>
      </c>
      <c r="AP2553" s="174" t="s">
        <v>82</v>
      </c>
      <c r="AQ2553" s="175" t="str" cm="1">
        <f t="array" ref="AQ2553">_xlfn.IFS(OR($G2553="公衆街路灯A",$G2553="定額電灯"),$G2553&amp;AP2553,COUNTIF(G2553,"*従量電灯*"),G2553,1,"-")</f>
        <v>従量電灯</v>
      </c>
      <c r="AR2553" s="176" t="str" cm="1">
        <f t="array" ref="AR2553">_xlfn.IFS($AN2553=0,"-",OR($AH2553="対象外",$AH2553="-"),"-",OR($G2553="公衆街路灯A",$G2553="定額電灯"),_xlfn.XLOOKUP($AQ2553,削除禁止_電灯料金!$B:$B,削除禁止_電灯料金!$E:$E,0),1,"-")</f>
        <v>-</v>
      </c>
      <c r="AS2553" s="177" t="str" cm="1">
        <f t="array" ref="AS2553">_xlfn.IFS($AR2553="-","-",OR($G2553="公衆街路灯A",$G2553="定額電灯"),_xlfn.XLOOKUP(AQ2553,削除禁止_電灯料金!$B:$B,削除禁止_電灯料金!$D:$D,0),1,"-")</f>
        <v>-</v>
      </c>
      <c r="AT2553" s="176">
        <f>IFERROR(IF(OR($G2553="公衆街路灯A",$G2553="定額電灯"),"-",ROUND((_xlfn.XLOOKUP($AQ2553,削除禁止_電灯料金!$B:$B,削除禁止_電灯料金!$E:$E)*AM2553/1000*$K2553*$L2553/12),2)),"-")</f>
        <v>0</v>
      </c>
      <c r="AU2553" s="177">
        <f>IFERROR(IF(OR($G2553="公衆街路灯A",$G2553="定額電灯"),"-",ROUND((AM2553/1000*$K2553*$L2553/12)*_xlfn.XLOOKUP($A2553,削除禁止_電灯料金!K:K,削除禁止_電灯料金!M:M,"-"),2)),"-")</f>
        <v>0</v>
      </c>
      <c r="AV2553" s="178">
        <f>IFERROR(IF(OR($G2553="公衆街路灯A",$G2553="定額電灯"),ROUND((((AR2553+AS2553)*AN2553))*12*_xlfn.XLOOKUP($A2553,削除禁止_電灯料金!K:K,削除禁止_電灯料金!N:N),0),ROUND((AT2553+AU2553)*AN2553*12*_xlfn.XLOOKUP($A2553,削除禁止_電灯料金!K:K,削除禁止_電灯料金!N:N),0)),0)</f>
        <v>0</v>
      </c>
      <c r="AW2553" s="145"/>
    </row>
    <row r="2554" spans="1:49" ht="30" customHeight="1">
      <c r="A2554" s="1">
        <v>58</v>
      </c>
      <c r="B2554" s="319" t="s">
        <v>2243</v>
      </c>
      <c r="C2554" s="332"/>
      <c r="D2554" s="256" t="s">
        <v>2309</v>
      </c>
      <c r="E2554" s="257" t="s">
        <v>224</v>
      </c>
      <c r="F2554" s="258" t="s">
        <v>2322</v>
      </c>
      <c r="G2554" s="148" t="s">
        <v>73</v>
      </c>
      <c r="H2554" s="279"/>
      <c r="I2554" s="280"/>
      <c r="J2554" s="267"/>
      <c r="K2554" s="152">
        <v>1</v>
      </c>
      <c r="L2554" s="153">
        <v>12</v>
      </c>
      <c r="M2554" s="281" t="s">
        <v>2325</v>
      </c>
      <c r="N2554" s="119" t="s">
        <v>234</v>
      </c>
      <c r="O2554" s="120">
        <v>2</v>
      </c>
      <c r="P2554" s="155" t="s">
        <v>227</v>
      </c>
      <c r="Q2554" s="155">
        <v>0</v>
      </c>
      <c r="R2554" s="155">
        <v>0</v>
      </c>
      <c r="S2554" s="156">
        <v>0</v>
      </c>
      <c r="T2554" s="156">
        <v>0</v>
      </c>
      <c r="U2554" s="156">
        <v>0</v>
      </c>
      <c r="V2554" s="157" t="s">
        <v>90</v>
      </c>
      <c r="W2554" s="158">
        <v>47</v>
      </c>
      <c r="X2554" s="159">
        <v>4</v>
      </c>
      <c r="Y2554" s="160">
        <v>8</v>
      </c>
      <c r="Z2554" s="161">
        <f t="shared" si="607"/>
        <v>0.376</v>
      </c>
      <c r="AA2554" s="155">
        <v>0</v>
      </c>
      <c r="AB2554" s="162" t="s">
        <v>80</v>
      </c>
      <c r="AC2554" s="163" t="s">
        <v>56</v>
      </c>
      <c r="AD2554" s="164" t="s">
        <v>56</v>
      </c>
      <c r="AE2554" s="163" t="s">
        <v>56</v>
      </c>
      <c r="AF2554" s="164">
        <f t="shared" si="608"/>
        <v>1.41</v>
      </c>
      <c r="AG2554" s="165">
        <f t="shared" si="609"/>
        <v>1353.6</v>
      </c>
      <c r="AH2554" s="166" t="s">
        <v>81</v>
      </c>
      <c r="AI2554" s="167"/>
      <c r="AJ2554" s="168"/>
      <c r="AK2554" s="169"/>
      <c r="AL2554" s="170"/>
      <c r="AM2554" s="171"/>
      <c r="AN2554" s="172"/>
      <c r="AO2554" s="173">
        <f t="shared" si="606"/>
        <v>0</v>
      </c>
      <c r="AP2554" s="174" t="s">
        <v>82</v>
      </c>
      <c r="AQ2554" s="175" t="str" cm="1">
        <f t="array" ref="AQ2554">_xlfn.IFS(OR($G2554="公衆街路灯A",$G2554="定額電灯"),$G2554&amp;AP2554,COUNTIF(G2554,"*従量電灯*"),G2554,1,"-")</f>
        <v>従量電灯</v>
      </c>
      <c r="AR2554" s="176" t="str" cm="1">
        <f t="array" ref="AR2554">_xlfn.IFS($AN2554=0,"-",OR($AH2554="対象外",$AH2554="-"),"-",OR($G2554="公衆街路灯A",$G2554="定額電灯"),_xlfn.XLOOKUP($AQ2554,削除禁止_電灯料金!$B:$B,削除禁止_電灯料金!$E:$E,0),1,"-")</f>
        <v>-</v>
      </c>
      <c r="AS2554" s="177" t="str" cm="1">
        <f t="array" ref="AS2554">_xlfn.IFS($AR2554="-","-",OR($G2554="公衆街路灯A",$G2554="定額電灯"),_xlfn.XLOOKUP(AQ2554,削除禁止_電灯料金!$B:$B,削除禁止_電灯料金!$D:$D,0),1,"-")</f>
        <v>-</v>
      </c>
      <c r="AT2554" s="176">
        <f>IFERROR(IF(OR($G2554="公衆街路灯A",$G2554="定額電灯"),"-",ROUND((_xlfn.XLOOKUP($AQ2554,削除禁止_電灯料金!$B:$B,削除禁止_電灯料金!$E:$E)*AM2554/1000*$K2554*$L2554/12),2)),"-")</f>
        <v>0</v>
      </c>
      <c r="AU2554" s="177">
        <f>IFERROR(IF(OR($G2554="公衆街路灯A",$G2554="定額電灯"),"-",ROUND((AM2554/1000*$K2554*$L2554/12)*_xlfn.XLOOKUP($A2554,削除禁止_電灯料金!K:K,削除禁止_電灯料金!M:M,"-"),2)),"-")</f>
        <v>0</v>
      </c>
      <c r="AV2554" s="178">
        <f>IFERROR(IF(OR($G2554="公衆街路灯A",$G2554="定額電灯"),ROUND((((AR2554+AS2554)*AN2554))*12*_xlfn.XLOOKUP($A2554,削除禁止_電灯料金!K:K,削除禁止_電灯料金!N:N),0),ROUND((AT2554+AU2554)*AN2554*12*_xlfn.XLOOKUP($A2554,削除禁止_電灯料金!K:K,削除禁止_電灯料金!N:N),0)),0)</f>
        <v>0</v>
      </c>
      <c r="AW2554" s="145"/>
    </row>
    <row r="2555" spans="1:49" ht="30" customHeight="1">
      <c r="A2555" s="1">
        <v>58</v>
      </c>
      <c r="B2555" s="319" t="s">
        <v>2243</v>
      </c>
      <c r="C2555" s="332"/>
      <c r="D2555" s="256" t="s">
        <v>2309</v>
      </c>
      <c r="E2555" s="257" t="s">
        <v>224</v>
      </c>
      <c r="F2555" s="258" t="s">
        <v>2322</v>
      </c>
      <c r="G2555" s="148" t="s">
        <v>73</v>
      </c>
      <c r="H2555" s="279"/>
      <c r="I2555" s="280"/>
      <c r="J2555" s="267"/>
      <c r="K2555" s="152">
        <v>24</v>
      </c>
      <c r="L2555" s="153">
        <v>365</v>
      </c>
      <c r="M2555" s="281" t="s">
        <v>2321</v>
      </c>
      <c r="N2555" s="119" t="s">
        <v>164</v>
      </c>
      <c r="O2555" s="120">
        <v>1</v>
      </c>
      <c r="P2555" s="155" t="s">
        <v>165</v>
      </c>
      <c r="Q2555" s="155">
        <v>0</v>
      </c>
      <c r="R2555" s="155">
        <v>0</v>
      </c>
      <c r="S2555" s="156" t="s">
        <v>2254</v>
      </c>
      <c r="T2555" s="156" t="s">
        <v>152</v>
      </c>
      <c r="U2555" s="156" t="s">
        <v>963</v>
      </c>
      <c r="V2555" s="157">
        <v>0</v>
      </c>
      <c r="W2555" s="158">
        <v>5</v>
      </c>
      <c r="X2555" s="159">
        <v>1</v>
      </c>
      <c r="Y2555" s="160">
        <v>1</v>
      </c>
      <c r="Z2555" s="161">
        <f t="shared" si="607"/>
        <v>3.65</v>
      </c>
      <c r="AA2555" s="155">
        <v>0</v>
      </c>
      <c r="AB2555" s="162" t="s">
        <v>80</v>
      </c>
      <c r="AC2555" s="163" t="s">
        <v>56</v>
      </c>
      <c r="AD2555" s="164" t="s">
        <v>56</v>
      </c>
      <c r="AE2555" s="163" t="s">
        <v>56</v>
      </c>
      <c r="AF2555" s="164">
        <f t="shared" si="608"/>
        <v>109.5</v>
      </c>
      <c r="AG2555" s="165">
        <f t="shared" si="609"/>
        <v>13140</v>
      </c>
      <c r="AH2555" s="166" t="s">
        <v>81</v>
      </c>
      <c r="AI2555" s="167"/>
      <c r="AJ2555" s="168"/>
      <c r="AK2555" s="169"/>
      <c r="AL2555" s="170"/>
      <c r="AM2555" s="171"/>
      <c r="AN2555" s="172"/>
      <c r="AO2555" s="173">
        <f t="shared" si="606"/>
        <v>0</v>
      </c>
      <c r="AP2555" s="174" t="s">
        <v>82</v>
      </c>
      <c r="AQ2555" s="175" t="str" cm="1">
        <f t="array" ref="AQ2555">_xlfn.IFS(OR($G2555="公衆街路灯A",$G2555="定額電灯"),$G2555&amp;AP2555,COUNTIF(G2555,"*従量電灯*"),G2555,1,"-")</f>
        <v>従量電灯</v>
      </c>
      <c r="AR2555" s="176" t="str" cm="1">
        <f t="array" ref="AR2555">_xlfn.IFS($AN2555=0,"-",OR($AH2555="対象外",$AH2555="-"),"-",OR($G2555="公衆街路灯A",$G2555="定額電灯"),_xlfn.XLOOKUP($AQ2555,削除禁止_電灯料金!$B:$B,削除禁止_電灯料金!$E:$E,0),1,"-")</f>
        <v>-</v>
      </c>
      <c r="AS2555" s="177" t="str" cm="1">
        <f t="array" ref="AS2555">_xlfn.IFS($AR2555="-","-",OR($G2555="公衆街路灯A",$G2555="定額電灯"),_xlfn.XLOOKUP(AQ2555,削除禁止_電灯料金!$B:$B,削除禁止_電灯料金!$D:$D,0),1,"-")</f>
        <v>-</v>
      </c>
      <c r="AT2555" s="176">
        <f>IFERROR(IF(OR($G2555="公衆街路灯A",$G2555="定額電灯"),"-",ROUND((_xlfn.XLOOKUP($AQ2555,削除禁止_電灯料金!$B:$B,削除禁止_電灯料金!$E:$E)*AM2555/1000*$K2555*$L2555/12),2)),"-")</f>
        <v>0</v>
      </c>
      <c r="AU2555" s="177">
        <f>IFERROR(IF(OR($G2555="公衆街路灯A",$G2555="定額電灯"),"-",ROUND((AM2555/1000*$K2555*$L2555/12)*_xlfn.XLOOKUP($A2555,削除禁止_電灯料金!K:K,削除禁止_電灯料金!M:M,"-"),2)),"-")</f>
        <v>0</v>
      </c>
      <c r="AV2555" s="178">
        <f>IFERROR(IF(OR($G2555="公衆街路灯A",$G2555="定額電灯"),ROUND((((AR2555+AS2555)*AN2555))*12*_xlfn.XLOOKUP($A2555,削除禁止_電灯料金!K:K,削除禁止_電灯料金!N:N),0),ROUND((AT2555+AU2555)*AN2555*12*_xlfn.XLOOKUP($A2555,削除禁止_電灯料金!K:K,削除禁止_電灯料金!N:N),0)),0)</f>
        <v>0</v>
      </c>
      <c r="AW2555" s="145"/>
    </row>
    <row r="2556" spans="1:49" ht="30" customHeight="1">
      <c r="A2556" s="1">
        <v>58</v>
      </c>
      <c r="B2556" s="319" t="s">
        <v>2243</v>
      </c>
      <c r="C2556" s="332"/>
      <c r="D2556" s="256" t="s">
        <v>2309</v>
      </c>
      <c r="E2556" s="257" t="s">
        <v>224</v>
      </c>
      <c r="F2556" s="258" t="s">
        <v>506</v>
      </c>
      <c r="G2556" s="148" t="s">
        <v>73</v>
      </c>
      <c r="H2556" s="279"/>
      <c r="I2556" s="280"/>
      <c r="J2556" s="267"/>
      <c r="K2556" s="152">
        <v>13</v>
      </c>
      <c r="L2556" s="153">
        <v>365</v>
      </c>
      <c r="M2556" s="281" t="s">
        <v>2326</v>
      </c>
      <c r="N2556" s="119" t="s">
        <v>2318</v>
      </c>
      <c r="O2556" s="120">
        <v>1</v>
      </c>
      <c r="P2556" s="155" t="s">
        <v>2327</v>
      </c>
      <c r="Q2556" s="155">
        <v>0</v>
      </c>
      <c r="R2556" s="155">
        <v>0</v>
      </c>
      <c r="S2556" s="156">
        <v>0</v>
      </c>
      <c r="T2556" s="156">
        <v>0</v>
      </c>
      <c r="U2556" s="156" t="s">
        <v>2328</v>
      </c>
      <c r="V2556" s="157">
        <v>0</v>
      </c>
      <c r="W2556" s="158">
        <v>433</v>
      </c>
      <c r="X2556" s="159">
        <v>5</v>
      </c>
      <c r="Y2556" s="160">
        <v>5</v>
      </c>
      <c r="Z2556" s="161">
        <f t="shared" si="607"/>
        <v>856.07708333333335</v>
      </c>
      <c r="AA2556" s="155">
        <v>0</v>
      </c>
      <c r="AB2556" s="162" t="s">
        <v>80</v>
      </c>
      <c r="AC2556" s="163" t="s">
        <v>56</v>
      </c>
      <c r="AD2556" s="164" t="s">
        <v>56</v>
      </c>
      <c r="AE2556" s="163" t="s">
        <v>56</v>
      </c>
      <c r="AF2556" s="164">
        <f t="shared" si="608"/>
        <v>5136.4624999999996</v>
      </c>
      <c r="AG2556" s="165">
        <f t="shared" si="609"/>
        <v>3081877.5</v>
      </c>
      <c r="AH2556" s="166" t="s">
        <v>81</v>
      </c>
      <c r="AI2556" s="167"/>
      <c r="AJ2556" s="168"/>
      <c r="AK2556" s="169"/>
      <c r="AL2556" s="170"/>
      <c r="AM2556" s="171"/>
      <c r="AN2556" s="172"/>
      <c r="AO2556" s="173">
        <f t="shared" si="606"/>
        <v>0</v>
      </c>
      <c r="AP2556" s="174" t="s">
        <v>82</v>
      </c>
      <c r="AQ2556" s="175" t="str" cm="1">
        <f t="array" ref="AQ2556">_xlfn.IFS(OR($G2556="公衆街路灯A",$G2556="定額電灯"),$G2556&amp;AP2556,COUNTIF(G2556,"*従量電灯*"),G2556,1,"-")</f>
        <v>従量電灯</v>
      </c>
      <c r="AR2556" s="176" t="str" cm="1">
        <f t="array" ref="AR2556">_xlfn.IFS($AN2556=0,"-",OR($AH2556="対象外",$AH2556="-"),"-",OR($G2556="公衆街路灯A",$G2556="定額電灯"),_xlfn.XLOOKUP($AQ2556,削除禁止_電灯料金!$B:$B,削除禁止_電灯料金!$E:$E,0),1,"-")</f>
        <v>-</v>
      </c>
      <c r="AS2556" s="177" t="str" cm="1">
        <f t="array" ref="AS2556">_xlfn.IFS($AR2556="-","-",OR($G2556="公衆街路灯A",$G2556="定額電灯"),_xlfn.XLOOKUP(AQ2556,削除禁止_電灯料金!$B:$B,削除禁止_電灯料金!$D:$D,0),1,"-")</f>
        <v>-</v>
      </c>
      <c r="AT2556" s="176">
        <f>IFERROR(IF(OR($G2556="公衆街路灯A",$G2556="定額電灯"),"-",ROUND((_xlfn.XLOOKUP($AQ2556,削除禁止_電灯料金!$B:$B,削除禁止_電灯料金!$E:$E)*AM2556/1000*$K2556*$L2556/12),2)),"-")</f>
        <v>0</v>
      </c>
      <c r="AU2556" s="177">
        <f>IFERROR(IF(OR($G2556="公衆街路灯A",$G2556="定額電灯"),"-",ROUND((AM2556/1000*$K2556*$L2556/12)*_xlfn.XLOOKUP($A2556,削除禁止_電灯料金!K:K,削除禁止_電灯料金!M:M,"-"),2)),"-")</f>
        <v>0</v>
      </c>
      <c r="AV2556" s="178">
        <f>IFERROR(IF(OR($G2556="公衆街路灯A",$G2556="定額電灯"),ROUND((((AR2556+AS2556)*AN2556))*12*_xlfn.XLOOKUP($A2556,削除禁止_電灯料金!K:K,削除禁止_電灯料金!N:N),0),ROUND((AT2556+AU2556)*AN2556*12*_xlfn.XLOOKUP($A2556,削除禁止_電灯料金!K:K,削除禁止_電灯料金!N:N),0)),0)</f>
        <v>0</v>
      </c>
      <c r="AW2556" s="145"/>
    </row>
    <row r="2557" spans="1:49" ht="30" customHeight="1">
      <c r="A2557" s="1">
        <v>58</v>
      </c>
      <c r="B2557" s="319" t="s">
        <v>2243</v>
      </c>
      <c r="C2557" s="332"/>
      <c r="D2557" s="256" t="s">
        <v>2309</v>
      </c>
      <c r="E2557" s="257" t="s">
        <v>224</v>
      </c>
      <c r="F2557" s="258" t="s">
        <v>506</v>
      </c>
      <c r="G2557" s="148" t="s">
        <v>73</v>
      </c>
      <c r="H2557" s="279"/>
      <c r="I2557" s="280"/>
      <c r="J2557" s="267"/>
      <c r="K2557" s="152">
        <v>13</v>
      </c>
      <c r="L2557" s="153">
        <v>365</v>
      </c>
      <c r="M2557" s="281" t="s">
        <v>2305</v>
      </c>
      <c r="N2557" s="119" t="s">
        <v>120</v>
      </c>
      <c r="O2557" s="120">
        <v>1</v>
      </c>
      <c r="P2557" s="155" t="s">
        <v>347</v>
      </c>
      <c r="Q2557" s="155">
        <v>0</v>
      </c>
      <c r="R2557" s="155" t="s">
        <v>1223</v>
      </c>
      <c r="S2557" s="156" t="s">
        <v>332</v>
      </c>
      <c r="T2557" s="156">
        <v>0</v>
      </c>
      <c r="U2557" s="156" t="s">
        <v>2306</v>
      </c>
      <c r="V2557" s="157">
        <v>0</v>
      </c>
      <c r="W2557" s="158">
        <v>18</v>
      </c>
      <c r="X2557" s="159">
        <v>4</v>
      </c>
      <c r="Y2557" s="160">
        <v>4</v>
      </c>
      <c r="Z2557" s="161">
        <f t="shared" si="607"/>
        <v>28.47</v>
      </c>
      <c r="AA2557" s="155">
        <v>0</v>
      </c>
      <c r="AB2557" s="162" t="s">
        <v>80</v>
      </c>
      <c r="AC2557" s="163" t="s">
        <v>56</v>
      </c>
      <c r="AD2557" s="164" t="s">
        <v>56</v>
      </c>
      <c r="AE2557" s="163" t="s">
        <v>56</v>
      </c>
      <c r="AF2557" s="164">
        <f t="shared" si="608"/>
        <v>213.52499999999998</v>
      </c>
      <c r="AG2557" s="165">
        <f t="shared" si="609"/>
        <v>102491.99999999999</v>
      </c>
      <c r="AH2557" s="166" t="s">
        <v>81</v>
      </c>
      <c r="AI2557" s="167"/>
      <c r="AJ2557" s="168"/>
      <c r="AK2557" s="169"/>
      <c r="AL2557" s="170"/>
      <c r="AM2557" s="171"/>
      <c r="AN2557" s="172"/>
      <c r="AO2557" s="173">
        <f t="shared" si="606"/>
        <v>0</v>
      </c>
      <c r="AP2557" s="174" t="s">
        <v>82</v>
      </c>
      <c r="AQ2557" s="175" t="str" cm="1">
        <f t="array" ref="AQ2557">_xlfn.IFS(OR($G2557="公衆街路灯A",$G2557="定額電灯"),$G2557&amp;AP2557,COUNTIF(G2557,"*従量電灯*"),G2557,1,"-")</f>
        <v>従量電灯</v>
      </c>
      <c r="AR2557" s="176" t="str" cm="1">
        <f t="array" ref="AR2557">_xlfn.IFS($AN2557=0,"-",OR($AH2557="対象外",$AH2557="-"),"-",OR($G2557="公衆街路灯A",$G2557="定額電灯"),_xlfn.XLOOKUP($AQ2557,削除禁止_電灯料金!$B:$B,削除禁止_電灯料金!$E:$E,0),1,"-")</f>
        <v>-</v>
      </c>
      <c r="AS2557" s="177" t="str" cm="1">
        <f t="array" ref="AS2557">_xlfn.IFS($AR2557="-","-",OR($G2557="公衆街路灯A",$G2557="定額電灯"),_xlfn.XLOOKUP(AQ2557,削除禁止_電灯料金!$B:$B,削除禁止_電灯料金!$D:$D,0),1,"-")</f>
        <v>-</v>
      </c>
      <c r="AT2557" s="176">
        <f>IFERROR(IF(OR($G2557="公衆街路灯A",$G2557="定額電灯"),"-",ROUND((_xlfn.XLOOKUP($AQ2557,削除禁止_電灯料金!$B:$B,削除禁止_電灯料金!$E:$E)*AM2557/1000*$K2557*$L2557/12),2)),"-")</f>
        <v>0</v>
      </c>
      <c r="AU2557" s="177">
        <f>IFERROR(IF(OR($G2557="公衆街路灯A",$G2557="定額電灯"),"-",ROUND((AM2557/1000*$K2557*$L2557/12)*_xlfn.XLOOKUP($A2557,削除禁止_電灯料金!K:K,削除禁止_電灯料金!M:M,"-"),2)),"-")</f>
        <v>0</v>
      </c>
      <c r="AV2557" s="178">
        <f>IFERROR(IF(OR($G2557="公衆街路灯A",$G2557="定額電灯"),ROUND((((AR2557+AS2557)*AN2557))*12*_xlfn.XLOOKUP($A2557,削除禁止_電灯料金!K:K,削除禁止_電灯料金!N:N),0),ROUND((AT2557+AU2557)*AN2557*12*_xlfn.XLOOKUP($A2557,削除禁止_電灯料金!K:K,削除禁止_電灯料金!N:N),0)),0)</f>
        <v>0</v>
      </c>
      <c r="AW2557" s="145"/>
    </row>
    <row r="2558" spans="1:49" ht="30" customHeight="1">
      <c r="A2558" s="1">
        <v>58</v>
      </c>
      <c r="B2558" s="319" t="s">
        <v>2243</v>
      </c>
      <c r="C2558" s="332"/>
      <c r="D2558" s="259" t="s">
        <v>612</v>
      </c>
      <c r="E2558" s="260" t="s">
        <v>82</v>
      </c>
      <c r="F2558" s="261" t="s">
        <v>2329</v>
      </c>
      <c r="G2558" s="182" t="s">
        <v>73</v>
      </c>
      <c r="H2558" s="183" t="s">
        <v>567</v>
      </c>
      <c r="I2558" s="311">
        <v>4.5</v>
      </c>
      <c r="J2558" s="312"/>
      <c r="K2558" s="186">
        <v>13</v>
      </c>
      <c r="L2558" s="187">
        <v>365</v>
      </c>
      <c r="M2558" s="313" t="s">
        <v>2330</v>
      </c>
      <c r="N2558" s="189" t="s">
        <v>2331</v>
      </c>
      <c r="O2558" s="190">
        <v>2</v>
      </c>
      <c r="P2558" s="191" t="s">
        <v>1254</v>
      </c>
      <c r="Q2558" s="191">
        <v>0</v>
      </c>
      <c r="R2558" s="191">
        <v>0</v>
      </c>
      <c r="S2558" s="192" t="s">
        <v>2332</v>
      </c>
      <c r="T2558" s="192">
        <v>0</v>
      </c>
      <c r="U2558" s="192">
        <v>0</v>
      </c>
      <c r="V2558" s="193">
        <v>0</v>
      </c>
      <c r="W2558" s="194">
        <v>30</v>
      </c>
      <c r="X2558" s="195">
        <v>1</v>
      </c>
      <c r="Y2558" s="196">
        <v>2</v>
      </c>
      <c r="Z2558" s="197">
        <v>0</v>
      </c>
      <c r="AA2558" s="191">
        <v>0</v>
      </c>
      <c r="AB2558" s="198" t="s">
        <v>80</v>
      </c>
      <c r="AC2558" s="199" t="s">
        <v>56</v>
      </c>
      <c r="AD2558" s="200" t="s">
        <v>56</v>
      </c>
      <c r="AE2558" s="199" t="s">
        <v>56</v>
      </c>
      <c r="AF2558" s="200">
        <v>0</v>
      </c>
      <c r="AG2558" s="201">
        <v>0</v>
      </c>
      <c r="AH2558" s="201" t="s">
        <v>124</v>
      </c>
      <c r="AI2558" s="202" t="s">
        <v>124</v>
      </c>
      <c r="AJ2558" s="203"/>
      <c r="AK2558" s="204"/>
      <c r="AL2558" s="194"/>
      <c r="AM2558" s="205"/>
      <c r="AN2558" s="206"/>
      <c r="AO2558" s="200">
        <f t="shared" si="606"/>
        <v>0</v>
      </c>
      <c r="AP2558" s="207" t="s">
        <v>82</v>
      </c>
      <c r="AQ2558" s="198" t="str" cm="1">
        <f t="array" ref="AQ2558">_xlfn.IFS(OR($G2558="公衆街路灯A",$G2558="定額電灯"),$G2558&amp;AP2558,COUNTIF(G2558,"*従量電灯*"),G2558,1,"-")</f>
        <v>従量電灯</v>
      </c>
      <c r="AR2558" s="208" t="str" cm="1">
        <f t="array" ref="AR2558">_xlfn.IFS($AN2558=0,"-",OR($AH2558="対象外",$AH2558="-"),"-",OR($G2558="公衆街路灯A",$G2558="定額電灯"),_xlfn.XLOOKUP($AQ2558,削除禁止_電灯料金!$B:$B,削除禁止_電灯料金!$E:$E,0),1,"-")</f>
        <v>-</v>
      </c>
      <c r="AS2558" s="209" t="str" cm="1">
        <f t="array" ref="AS2558">_xlfn.IFS($AR2558="-","-",OR($G2558="公衆街路灯A",$G2558="定額電灯"),_xlfn.XLOOKUP(AQ2558,削除禁止_電灯料金!$B:$B,削除禁止_電灯料金!$D:$D,0),1,"-")</f>
        <v>-</v>
      </c>
      <c r="AT2558" s="208">
        <f>IFERROR(IF(OR($G2558="公衆街路灯A",$G2558="定額電灯"),"-",ROUND((_xlfn.XLOOKUP($AQ2558,削除禁止_電灯料金!$B:$B,削除禁止_電灯料金!$E:$E)*AM2558/1000*$K2558*$L2558/12),2)),"-")</f>
        <v>0</v>
      </c>
      <c r="AU2558" s="209">
        <f>IFERROR(IF(OR($G2558="公衆街路灯A",$G2558="定額電灯"),"-",ROUND((AM2558/1000*$K2558*$L2558/12)*_xlfn.XLOOKUP($A2558,削除禁止_電灯料金!K:K,削除禁止_電灯料金!M:M,"-"),2)),"-")</f>
        <v>0</v>
      </c>
      <c r="AV2558" s="210">
        <f>IFERROR(IF(OR($G2558="公衆街路灯A",$G2558="定額電灯"),ROUND((((AR2558+AS2558)*AN2558))*12*_xlfn.XLOOKUP($A2558,削除禁止_電灯料金!K:K,削除禁止_電灯料金!N:N),0),ROUND((AT2558+AU2558)*AN2558*12*_xlfn.XLOOKUP($A2558,削除禁止_電灯料金!K:K,削除禁止_電灯料金!N:N),0)),0)</f>
        <v>0</v>
      </c>
      <c r="AW2558" s="145"/>
    </row>
    <row r="2559" spans="1:49" ht="30" customHeight="1">
      <c r="A2559" s="1">
        <v>58</v>
      </c>
      <c r="B2559" s="319" t="s">
        <v>2243</v>
      </c>
      <c r="C2559" s="332"/>
      <c r="D2559" s="256" t="s">
        <v>612</v>
      </c>
      <c r="E2559" s="257" t="s">
        <v>82</v>
      </c>
      <c r="F2559" s="258" t="s">
        <v>2333</v>
      </c>
      <c r="G2559" s="148" t="s">
        <v>73</v>
      </c>
      <c r="H2559" s="279"/>
      <c r="I2559" s="280">
        <v>1</v>
      </c>
      <c r="J2559" s="267"/>
      <c r="K2559" s="152">
        <v>13</v>
      </c>
      <c r="L2559" s="153">
        <v>365</v>
      </c>
      <c r="M2559" s="281" t="s">
        <v>2334</v>
      </c>
      <c r="N2559" s="119" t="s">
        <v>1171</v>
      </c>
      <c r="O2559" s="120">
        <v>1</v>
      </c>
      <c r="P2559" s="155" t="s">
        <v>347</v>
      </c>
      <c r="Q2559" s="155">
        <v>0</v>
      </c>
      <c r="R2559" s="155" t="s">
        <v>1223</v>
      </c>
      <c r="S2559" s="156">
        <v>0</v>
      </c>
      <c r="T2559" s="156">
        <v>0</v>
      </c>
      <c r="U2559" s="156">
        <v>0</v>
      </c>
      <c r="V2559" s="157">
        <v>0</v>
      </c>
      <c r="W2559" s="158">
        <v>18</v>
      </c>
      <c r="X2559" s="159">
        <v>3</v>
      </c>
      <c r="Y2559" s="160">
        <v>3</v>
      </c>
      <c r="Z2559" s="161">
        <f t="shared" ref="Z2559:Z2560" si="610">K2559*L2559*W2559*Y2559/12/1000</f>
        <v>21.352499999999999</v>
      </c>
      <c r="AA2559" s="155">
        <v>0</v>
      </c>
      <c r="AB2559" s="162" t="s">
        <v>80</v>
      </c>
      <c r="AC2559" s="163" t="s">
        <v>56</v>
      </c>
      <c r="AD2559" s="164" t="s">
        <v>56</v>
      </c>
      <c r="AE2559" s="163" t="s">
        <v>56</v>
      </c>
      <c r="AF2559" s="164">
        <f t="shared" ref="AF2559:AF2560" si="611">$B$2*Z2559/Y2559</f>
        <v>213.52499999999998</v>
      </c>
      <c r="AG2559" s="165">
        <f t="shared" ref="AG2559:AG2560" si="612">Y2559*AF2559*120</f>
        <v>76868.999999999985</v>
      </c>
      <c r="AH2559" s="166" t="s">
        <v>81</v>
      </c>
      <c r="AI2559" s="167"/>
      <c r="AJ2559" s="168"/>
      <c r="AK2559" s="169"/>
      <c r="AL2559" s="170"/>
      <c r="AM2559" s="171"/>
      <c r="AN2559" s="172"/>
      <c r="AO2559" s="173">
        <f t="shared" si="606"/>
        <v>0</v>
      </c>
      <c r="AP2559" s="174" t="s">
        <v>82</v>
      </c>
      <c r="AQ2559" s="175" t="str" cm="1">
        <f t="array" ref="AQ2559">_xlfn.IFS(OR($G2559="公衆街路灯A",$G2559="定額電灯"),$G2559&amp;AP2559,COUNTIF(G2559,"*従量電灯*"),G2559,1,"-")</f>
        <v>従量電灯</v>
      </c>
      <c r="AR2559" s="176" t="str" cm="1">
        <f t="array" ref="AR2559">_xlfn.IFS($AN2559=0,"-",OR($AH2559="対象外",$AH2559="-"),"-",OR($G2559="公衆街路灯A",$G2559="定額電灯"),_xlfn.XLOOKUP($AQ2559,削除禁止_電灯料金!$B:$B,削除禁止_電灯料金!$E:$E,0),1,"-")</f>
        <v>-</v>
      </c>
      <c r="AS2559" s="177" t="str" cm="1">
        <f t="array" ref="AS2559">_xlfn.IFS($AR2559="-","-",OR($G2559="公衆街路灯A",$G2559="定額電灯"),_xlfn.XLOOKUP(AQ2559,削除禁止_電灯料金!$B:$B,削除禁止_電灯料金!$D:$D,0),1,"-")</f>
        <v>-</v>
      </c>
      <c r="AT2559" s="176">
        <f>IFERROR(IF(OR($G2559="公衆街路灯A",$G2559="定額電灯"),"-",ROUND((_xlfn.XLOOKUP($AQ2559,削除禁止_電灯料金!$B:$B,削除禁止_電灯料金!$E:$E)*AM2559/1000*$K2559*$L2559/12),2)),"-")</f>
        <v>0</v>
      </c>
      <c r="AU2559" s="177">
        <f>IFERROR(IF(OR($G2559="公衆街路灯A",$G2559="定額電灯"),"-",ROUND((AM2559/1000*$K2559*$L2559/12)*_xlfn.XLOOKUP($A2559,削除禁止_電灯料金!K:K,削除禁止_電灯料金!M:M,"-"),2)),"-")</f>
        <v>0</v>
      </c>
      <c r="AV2559" s="178">
        <f>IFERROR(IF(OR($G2559="公衆街路灯A",$G2559="定額電灯"),ROUND((((AR2559+AS2559)*AN2559))*12*_xlfn.XLOOKUP($A2559,削除禁止_電灯料金!K:K,削除禁止_電灯料金!N:N),0),ROUND((AT2559+AU2559)*AN2559*12*_xlfn.XLOOKUP($A2559,削除禁止_電灯料金!K:K,削除禁止_電灯料金!N:N),0)),0)</f>
        <v>0</v>
      </c>
      <c r="AW2559" s="145"/>
    </row>
    <row r="2560" spans="1:49" ht="30" customHeight="1">
      <c r="A2560" s="1">
        <v>58</v>
      </c>
      <c r="B2560" s="319" t="s">
        <v>2243</v>
      </c>
      <c r="C2560" s="332"/>
      <c r="D2560" s="256" t="s">
        <v>612</v>
      </c>
      <c r="E2560" s="257" t="s">
        <v>82</v>
      </c>
      <c r="F2560" s="258" t="s">
        <v>1204</v>
      </c>
      <c r="G2560" s="148" t="s">
        <v>73</v>
      </c>
      <c r="H2560" s="279" t="s">
        <v>2335</v>
      </c>
      <c r="I2560" s="280">
        <v>4.5</v>
      </c>
      <c r="J2560" s="151" t="s">
        <v>213</v>
      </c>
      <c r="K2560" s="152">
        <v>13</v>
      </c>
      <c r="L2560" s="153">
        <v>365</v>
      </c>
      <c r="M2560" s="281" t="s">
        <v>2336</v>
      </c>
      <c r="N2560" s="119" t="s">
        <v>215</v>
      </c>
      <c r="O2560" s="120">
        <v>1</v>
      </c>
      <c r="P2560" s="155" t="s">
        <v>932</v>
      </c>
      <c r="Q2560" s="155">
        <v>0</v>
      </c>
      <c r="R2560" s="155">
        <v>0</v>
      </c>
      <c r="S2560" s="156" t="s">
        <v>2337</v>
      </c>
      <c r="T2560" s="156" t="s">
        <v>1836</v>
      </c>
      <c r="U2560" s="156">
        <v>0</v>
      </c>
      <c r="V2560" s="157">
        <v>0</v>
      </c>
      <c r="W2560" s="158">
        <v>275</v>
      </c>
      <c r="X2560" s="159">
        <v>4</v>
      </c>
      <c r="Y2560" s="160">
        <v>4</v>
      </c>
      <c r="Z2560" s="161">
        <f t="shared" si="610"/>
        <v>434.95833333333331</v>
      </c>
      <c r="AA2560" s="155">
        <v>0</v>
      </c>
      <c r="AB2560" s="162" t="s">
        <v>80</v>
      </c>
      <c r="AC2560" s="163" t="s">
        <v>56</v>
      </c>
      <c r="AD2560" s="164" t="s">
        <v>56</v>
      </c>
      <c r="AE2560" s="163" t="s">
        <v>56</v>
      </c>
      <c r="AF2560" s="164">
        <f t="shared" si="611"/>
        <v>3262.1875</v>
      </c>
      <c r="AG2560" s="165">
        <f t="shared" si="612"/>
        <v>1565850</v>
      </c>
      <c r="AH2560" s="166" t="s">
        <v>81</v>
      </c>
      <c r="AI2560" s="167"/>
      <c r="AJ2560" s="168"/>
      <c r="AK2560" s="169"/>
      <c r="AL2560" s="170"/>
      <c r="AM2560" s="171"/>
      <c r="AN2560" s="172"/>
      <c r="AO2560" s="173">
        <f t="shared" si="606"/>
        <v>0</v>
      </c>
      <c r="AP2560" s="174" t="s">
        <v>82</v>
      </c>
      <c r="AQ2560" s="175" t="str" cm="1">
        <f t="array" ref="AQ2560">_xlfn.IFS(OR($G2560="公衆街路灯A",$G2560="定額電灯"),$G2560&amp;AP2560,COUNTIF(G2560,"*従量電灯*"),G2560,1,"-")</f>
        <v>従量電灯</v>
      </c>
      <c r="AR2560" s="176" t="str" cm="1">
        <f t="array" ref="AR2560">_xlfn.IFS($AN2560=0,"-",OR($AH2560="対象外",$AH2560="-"),"-",OR($G2560="公衆街路灯A",$G2560="定額電灯"),_xlfn.XLOOKUP($AQ2560,削除禁止_電灯料金!$B:$B,削除禁止_電灯料金!$E:$E,0),1,"-")</f>
        <v>-</v>
      </c>
      <c r="AS2560" s="177" t="str" cm="1">
        <f t="array" ref="AS2560">_xlfn.IFS($AR2560="-","-",OR($G2560="公衆街路灯A",$G2560="定額電灯"),_xlfn.XLOOKUP(AQ2560,削除禁止_電灯料金!$B:$B,削除禁止_電灯料金!$D:$D,0),1,"-")</f>
        <v>-</v>
      </c>
      <c r="AT2560" s="176">
        <f>IFERROR(IF(OR($G2560="公衆街路灯A",$G2560="定額電灯"),"-",ROUND((_xlfn.XLOOKUP($AQ2560,削除禁止_電灯料金!$B:$B,削除禁止_電灯料金!$E:$E)*AM2560/1000*$K2560*$L2560/12),2)),"-")</f>
        <v>0</v>
      </c>
      <c r="AU2560" s="177">
        <f>IFERROR(IF(OR($G2560="公衆街路灯A",$G2560="定額電灯"),"-",ROUND((AM2560/1000*$K2560*$L2560/12)*_xlfn.XLOOKUP($A2560,削除禁止_電灯料金!K:K,削除禁止_電灯料金!M:M,"-"),2)),"-")</f>
        <v>0</v>
      </c>
      <c r="AV2560" s="178">
        <f>IFERROR(IF(OR($G2560="公衆街路灯A",$G2560="定額電灯"),ROUND((((AR2560+AS2560)*AN2560))*12*_xlfn.XLOOKUP($A2560,削除禁止_電灯料金!K:K,削除禁止_電灯料金!N:N),0),ROUND((AT2560+AU2560)*AN2560*12*_xlfn.XLOOKUP($A2560,削除禁止_電灯料金!K:K,削除禁止_電灯料金!N:N),0)),0)</f>
        <v>0</v>
      </c>
      <c r="AW2560" s="145"/>
    </row>
    <row r="2561" spans="1:49" ht="30" customHeight="1">
      <c r="A2561" s="1">
        <v>58</v>
      </c>
      <c r="B2561" s="319" t="s">
        <v>2243</v>
      </c>
      <c r="C2561" s="332"/>
      <c r="D2561" s="256" t="s">
        <v>612</v>
      </c>
      <c r="E2561" s="257" t="s">
        <v>82</v>
      </c>
      <c r="F2561" s="258" t="s">
        <v>1204</v>
      </c>
      <c r="G2561" s="148" t="s">
        <v>73</v>
      </c>
      <c r="H2561" s="279" t="s">
        <v>2338</v>
      </c>
      <c r="I2561" s="280"/>
      <c r="J2561" s="267"/>
      <c r="K2561" s="152">
        <v>0</v>
      </c>
      <c r="L2561" s="153">
        <v>0</v>
      </c>
      <c r="M2561" s="281" t="s">
        <v>2339</v>
      </c>
      <c r="N2561" s="119" t="s">
        <v>2340</v>
      </c>
      <c r="O2561" s="120">
        <v>0</v>
      </c>
      <c r="P2561" s="155">
        <v>0</v>
      </c>
      <c r="Q2561" s="155">
        <v>0</v>
      </c>
      <c r="R2561" s="155">
        <v>0</v>
      </c>
      <c r="S2561" s="156">
        <v>0</v>
      </c>
      <c r="T2561" s="156">
        <v>0</v>
      </c>
      <c r="U2561" s="156">
        <v>0</v>
      </c>
      <c r="V2561" s="157">
        <v>0</v>
      </c>
      <c r="W2561" s="158">
        <v>0</v>
      </c>
      <c r="X2561" s="159">
        <v>2</v>
      </c>
      <c r="Y2561" s="160">
        <v>0</v>
      </c>
      <c r="Z2561" s="161">
        <v>0</v>
      </c>
      <c r="AA2561" s="155">
        <v>0</v>
      </c>
      <c r="AB2561" s="162" t="s">
        <v>80</v>
      </c>
      <c r="AC2561" s="163" t="s">
        <v>56</v>
      </c>
      <c r="AD2561" s="164" t="s">
        <v>56</v>
      </c>
      <c r="AE2561" s="163" t="s">
        <v>56</v>
      </c>
      <c r="AF2561" s="164">
        <v>0</v>
      </c>
      <c r="AG2561" s="165">
        <v>0</v>
      </c>
      <c r="AH2561" s="166" t="s">
        <v>81</v>
      </c>
      <c r="AI2561" s="167"/>
      <c r="AJ2561" s="168"/>
      <c r="AK2561" s="169"/>
      <c r="AL2561" s="170"/>
      <c r="AM2561" s="171"/>
      <c r="AN2561" s="172"/>
      <c r="AO2561" s="173">
        <f t="shared" si="606"/>
        <v>0</v>
      </c>
      <c r="AP2561" s="174" t="s">
        <v>82</v>
      </c>
      <c r="AQ2561" s="175" t="str" cm="1">
        <f t="array" ref="AQ2561">_xlfn.IFS(OR($G2561="公衆街路灯A",$G2561="定額電灯"),$G2561&amp;AP2561,COUNTIF(G2561,"*従量電灯*"),G2561,1,"-")</f>
        <v>従量電灯</v>
      </c>
      <c r="AR2561" s="176" t="str" cm="1">
        <f t="array" ref="AR2561">_xlfn.IFS($AN2561=0,"-",OR($AH2561="対象外",$AH2561="-"),"-",OR($G2561="公衆街路灯A",$G2561="定額電灯"),_xlfn.XLOOKUP($AQ2561,削除禁止_電灯料金!$B:$B,削除禁止_電灯料金!$E:$E,0),1,"-")</f>
        <v>-</v>
      </c>
      <c r="AS2561" s="177" t="str" cm="1">
        <f t="array" ref="AS2561">_xlfn.IFS($AR2561="-","-",OR($G2561="公衆街路灯A",$G2561="定額電灯"),_xlfn.XLOOKUP(AQ2561,削除禁止_電灯料金!$B:$B,削除禁止_電灯料金!$D:$D,0),1,"-")</f>
        <v>-</v>
      </c>
      <c r="AT2561" s="176">
        <f>IFERROR(IF(OR($G2561="公衆街路灯A",$G2561="定額電灯"),"-",ROUND((_xlfn.XLOOKUP($AQ2561,削除禁止_電灯料金!$B:$B,削除禁止_電灯料金!$E:$E)*AM2561/1000*$K2561*$L2561/12),2)),"-")</f>
        <v>0</v>
      </c>
      <c r="AU2561" s="177">
        <f>IFERROR(IF(OR($G2561="公衆街路灯A",$G2561="定額電灯"),"-",ROUND((AM2561/1000*$K2561*$L2561/12)*_xlfn.XLOOKUP($A2561,削除禁止_電灯料金!K:K,削除禁止_電灯料金!M:M,"-"),2)),"-")</f>
        <v>0</v>
      </c>
      <c r="AV2561" s="178">
        <f>IFERROR(IF(OR($G2561="公衆街路灯A",$G2561="定額電灯"),ROUND((((AR2561+AS2561)*AN2561))*12*_xlfn.XLOOKUP($A2561,削除禁止_電灯料金!K:K,削除禁止_電灯料金!N:N),0),ROUND((AT2561+AU2561)*AN2561*12*_xlfn.XLOOKUP($A2561,削除禁止_電灯料金!K:K,削除禁止_電灯料金!N:N),0)),0)</f>
        <v>0</v>
      </c>
      <c r="AW2561" s="145"/>
    </row>
    <row r="2562" spans="1:49" ht="30" customHeight="1">
      <c r="A2562" s="1">
        <v>58</v>
      </c>
      <c r="B2562" s="319" t="s">
        <v>2243</v>
      </c>
      <c r="C2562" s="332"/>
      <c r="D2562" s="256" t="s">
        <v>612</v>
      </c>
      <c r="E2562" s="257" t="s">
        <v>82</v>
      </c>
      <c r="F2562" s="258" t="s">
        <v>1204</v>
      </c>
      <c r="G2562" s="148" t="s">
        <v>73</v>
      </c>
      <c r="H2562" s="279"/>
      <c r="I2562" s="280">
        <v>4.5</v>
      </c>
      <c r="J2562" s="267"/>
      <c r="K2562" s="152">
        <v>13</v>
      </c>
      <c r="L2562" s="153">
        <v>365</v>
      </c>
      <c r="M2562" s="281" t="s">
        <v>2341</v>
      </c>
      <c r="N2562" s="119" t="s">
        <v>215</v>
      </c>
      <c r="O2562" s="120">
        <v>1</v>
      </c>
      <c r="P2562" s="155" t="s">
        <v>932</v>
      </c>
      <c r="Q2562" s="155">
        <v>0</v>
      </c>
      <c r="R2562" s="155">
        <v>0</v>
      </c>
      <c r="S2562" s="156" t="s">
        <v>2337</v>
      </c>
      <c r="T2562" s="156">
        <v>0</v>
      </c>
      <c r="U2562" s="156">
        <v>0</v>
      </c>
      <c r="V2562" s="157">
        <v>0</v>
      </c>
      <c r="W2562" s="158">
        <v>275</v>
      </c>
      <c r="X2562" s="159">
        <v>1</v>
      </c>
      <c r="Y2562" s="160">
        <v>1</v>
      </c>
      <c r="Z2562" s="161">
        <f t="shared" ref="Z2562:Z2563" si="613">K2562*L2562*W2562*Y2562/12/1000</f>
        <v>108.73958333333333</v>
      </c>
      <c r="AA2562" s="155">
        <v>0</v>
      </c>
      <c r="AB2562" s="162" t="s">
        <v>80</v>
      </c>
      <c r="AC2562" s="163" t="s">
        <v>56</v>
      </c>
      <c r="AD2562" s="164" t="s">
        <v>56</v>
      </c>
      <c r="AE2562" s="163" t="s">
        <v>56</v>
      </c>
      <c r="AF2562" s="164">
        <f t="shared" ref="AF2562:AF2563" si="614">$B$2*Z2562/Y2562</f>
        <v>3262.1875</v>
      </c>
      <c r="AG2562" s="165">
        <f t="shared" ref="AG2562:AG2563" si="615">Y2562*AF2562*120</f>
        <v>391462.5</v>
      </c>
      <c r="AH2562" s="166" t="s">
        <v>81</v>
      </c>
      <c r="AI2562" s="167"/>
      <c r="AJ2562" s="168"/>
      <c r="AK2562" s="169"/>
      <c r="AL2562" s="170"/>
      <c r="AM2562" s="171"/>
      <c r="AN2562" s="172"/>
      <c r="AO2562" s="173">
        <f t="shared" si="606"/>
        <v>0</v>
      </c>
      <c r="AP2562" s="174" t="s">
        <v>82</v>
      </c>
      <c r="AQ2562" s="175" t="str" cm="1">
        <f t="array" ref="AQ2562">_xlfn.IFS(OR($G2562="公衆街路灯A",$G2562="定額電灯"),$G2562&amp;AP2562,COUNTIF(G2562,"*従量電灯*"),G2562,1,"-")</f>
        <v>従量電灯</v>
      </c>
      <c r="AR2562" s="176" t="str" cm="1">
        <f t="array" ref="AR2562">_xlfn.IFS($AN2562=0,"-",OR($AH2562="対象外",$AH2562="-"),"-",OR($G2562="公衆街路灯A",$G2562="定額電灯"),_xlfn.XLOOKUP($AQ2562,削除禁止_電灯料金!$B:$B,削除禁止_電灯料金!$E:$E,0),1,"-")</f>
        <v>-</v>
      </c>
      <c r="AS2562" s="177" t="str" cm="1">
        <f t="array" ref="AS2562">_xlfn.IFS($AR2562="-","-",OR($G2562="公衆街路灯A",$G2562="定額電灯"),_xlfn.XLOOKUP(AQ2562,削除禁止_電灯料金!$B:$B,削除禁止_電灯料金!$D:$D,0),1,"-")</f>
        <v>-</v>
      </c>
      <c r="AT2562" s="176">
        <f>IFERROR(IF(OR($G2562="公衆街路灯A",$G2562="定額電灯"),"-",ROUND((_xlfn.XLOOKUP($AQ2562,削除禁止_電灯料金!$B:$B,削除禁止_電灯料金!$E:$E)*AM2562/1000*$K2562*$L2562/12),2)),"-")</f>
        <v>0</v>
      </c>
      <c r="AU2562" s="177">
        <f>IFERROR(IF(OR($G2562="公衆街路灯A",$G2562="定額電灯"),"-",ROUND((AM2562/1000*$K2562*$L2562/12)*_xlfn.XLOOKUP($A2562,削除禁止_電灯料金!K:K,削除禁止_電灯料金!M:M,"-"),2)),"-")</f>
        <v>0</v>
      </c>
      <c r="AV2562" s="178">
        <f>IFERROR(IF(OR($G2562="公衆街路灯A",$G2562="定額電灯"),ROUND((((AR2562+AS2562)*AN2562))*12*_xlfn.XLOOKUP($A2562,削除禁止_電灯料金!K:K,削除禁止_電灯料金!N:N),0),ROUND((AT2562+AU2562)*AN2562*12*_xlfn.XLOOKUP($A2562,削除禁止_電灯料金!K:K,削除禁止_電灯料金!N:N),0)),0)</f>
        <v>0</v>
      </c>
      <c r="AW2562" s="145"/>
    </row>
    <row r="2563" spans="1:49" ht="30" customHeight="1">
      <c r="A2563" s="1">
        <v>58</v>
      </c>
      <c r="B2563" s="319" t="s">
        <v>2243</v>
      </c>
      <c r="C2563" s="332"/>
      <c r="D2563" s="256" t="s">
        <v>612</v>
      </c>
      <c r="E2563" s="257" t="s">
        <v>82</v>
      </c>
      <c r="F2563" s="258" t="s">
        <v>2342</v>
      </c>
      <c r="G2563" s="148" t="s">
        <v>73</v>
      </c>
      <c r="H2563" s="279"/>
      <c r="I2563" s="280"/>
      <c r="J2563" s="267"/>
      <c r="K2563" s="152">
        <v>13</v>
      </c>
      <c r="L2563" s="153">
        <v>365</v>
      </c>
      <c r="M2563" s="281" t="s">
        <v>2343</v>
      </c>
      <c r="N2563" s="119" t="s">
        <v>210</v>
      </c>
      <c r="O2563" s="120">
        <v>1</v>
      </c>
      <c r="P2563" s="155" t="s">
        <v>227</v>
      </c>
      <c r="Q2563" s="155">
        <v>0</v>
      </c>
      <c r="R2563" s="155">
        <v>0</v>
      </c>
      <c r="S2563" s="156">
        <v>0</v>
      </c>
      <c r="T2563" s="156">
        <v>0</v>
      </c>
      <c r="U2563" s="156">
        <v>0</v>
      </c>
      <c r="V2563" s="157">
        <v>0</v>
      </c>
      <c r="W2563" s="158">
        <v>47</v>
      </c>
      <c r="X2563" s="159">
        <v>1</v>
      </c>
      <c r="Y2563" s="160">
        <v>1</v>
      </c>
      <c r="Z2563" s="161">
        <f t="shared" si="613"/>
        <v>18.584583333333331</v>
      </c>
      <c r="AA2563" s="155">
        <v>0</v>
      </c>
      <c r="AB2563" s="162" t="s">
        <v>80</v>
      </c>
      <c r="AC2563" s="163" t="s">
        <v>56</v>
      </c>
      <c r="AD2563" s="164" t="s">
        <v>56</v>
      </c>
      <c r="AE2563" s="163" t="s">
        <v>56</v>
      </c>
      <c r="AF2563" s="164">
        <f t="shared" si="614"/>
        <v>557.53749999999991</v>
      </c>
      <c r="AG2563" s="165">
        <f t="shared" si="615"/>
        <v>66904.499999999985</v>
      </c>
      <c r="AH2563" s="166" t="s">
        <v>113</v>
      </c>
      <c r="AI2563" s="167"/>
      <c r="AJ2563" s="168"/>
      <c r="AK2563" s="169"/>
      <c r="AL2563" s="170"/>
      <c r="AM2563" s="171"/>
      <c r="AN2563" s="172"/>
      <c r="AO2563" s="173">
        <f t="shared" si="606"/>
        <v>0</v>
      </c>
      <c r="AP2563" s="174" t="s">
        <v>82</v>
      </c>
      <c r="AQ2563" s="175" t="str" cm="1">
        <f t="array" ref="AQ2563">_xlfn.IFS(OR($G2563="公衆街路灯A",$G2563="定額電灯"),$G2563&amp;AP2563,COUNTIF(G2563,"*従量電灯*"),G2563,1,"-")</f>
        <v>従量電灯</v>
      </c>
      <c r="AR2563" s="176" t="str" cm="1">
        <f t="array" ref="AR2563">_xlfn.IFS($AN2563=0,"-",OR($AH2563="対象外",$AH2563="-"),"-",OR($G2563="公衆街路灯A",$G2563="定額電灯"),_xlfn.XLOOKUP($AQ2563,削除禁止_電灯料金!$B:$B,削除禁止_電灯料金!$E:$E,0),1,"-")</f>
        <v>-</v>
      </c>
      <c r="AS2563" s="177" t="str" cm="1">
        <f t="array" ref="AS2563">_xlfn.IFS($AR2563="-","-",OR($G2563="公衆街路灯A",$G2563="定額電灯"),_xlfn.XLOOKUP(AQ2563,削除禁止_電灯料金!$B:$B,削除禁止_電灯料金!$D:$D,0),1,"-")</f>
        <v>-</v>
      </c>
      <c r="AT2563" s="176">
        <f>IFERROR(IF(OR($G2563="公衆街路灯A",$G2563="定額電灯"),"-",ROUND((_xlfn.XLOOKUP($AQ2563,削除禁止_電灯料金!$B:$B,削除禁止_電灯料金!$E:$E)*AM2563/1000*$K2563*$L2563/12),2)),"-")</f>
        <v>0</v>
      </c>
      <c r="AU2563" s="177">
        <f>IFERROR(IF(OR($G2563="公衆街路灯A",$G2563="定額電灯"),"-",ROUND((AM2563/1000*$K2563*$L2563/12)*_xlfn.XLOOKUP($A2563,削除禁止_電灯料金!K:K,削除禁止_電灯料金!M:M,"-"),2)),"-")</f>
        <v>0</v>
      </c>
      <c r="AV2563" s="178">
        <f>IFERROR(IF(OR($G2563="公衆街路灯A",$G2563="定額電灯"),ROUND((((AR2563+AS2563)*AN2563))*12*_xlfn.XLOOKUP($A2563,削除禁止_電灯料金!K:K,削除禁止_電灯料金!N:N),0),ROUND((AT2563+AU2563)*AN2563*12*_xlfn.XLOOKUP($A2563,削除禁止_電灯料金!K:K,削除禁止_電灯料金!N:N),0)),0)</f>
        <v>0</v>
      </c>
      <c r="AW2563" s="145"/>
    </row>
    <row r="2564" spans="1:49" ht="30" customHeight="1">
      <c r="A2564" s="1">
        <v>58</v>
      </c>
      <c r="B2564" s="319" t="s">
        <v>2243</v>
      </c>
      <c r="C2564" s="42"/>
      <c r="D2564" s="146"/>
      <c r="E2564" s="147"/>
      <c r="F2564" s="148"/>
      <c r="G2564" s="148"/>
      <c r="H2564" s="149"/>
      <c r="I2564" s="150"/>
      <c r="J2564" s="151"/>
      <c r="K2564" s="213"/>
      <c r="L2564" s="214"/>
      <c r="M2564" s="154" t="s">
        <v>82</v>
      </c>
      <c r="N2564" s="119">
        <v>0</v>
      </c>
      <c r="O2564" s="120">
        <v>0</v>
      </c>
      <c r="P2564" s="155">
        <v>0</v>
      </c>
      <c r="Q2564" s="155">
        <v>0</v>
      </c>
      <c r="R2564" s="155">
        <v>0</v>
      </c>
      <c r="S2564" s="156">
        <v>0</v>
      </c>
      <c r="T2564" s="156">
        <v>0</v>
      </c>
      <c r="U2564" s="156">
        <v>0</v>
      </c>
      <c r="V2564" s="157">
        <v>0</v>
      </c>
      <c r="W2564" s="158">
        <v>0</v>
      </c>
      <c r="X2564" s="159"/>
      <c r="Y2564" s="160">
        <v>0</v>
      </c>
      <c r="Z2564" s="161">
        <v>0</v>
      </c>
      <c r="AA2564" s="155">
        <v>0</v>
      </c>
      <c r="AB2564" s="162" t="s">
        <v>56</v>
      </c>
      <c r="AC2564" s="163" t="s">
        <v>56</v>
      </c>
      <c r="AD2564" s="164" t="s">
        <v>56</v>
      </c>
      <c r="AE2564" s="163" t="s">
        <v>56</v>
      </c>
      <c r="AF2564" s="164" t="s">
        <v>56</v>
      </c>
      <c r="AG2564" s="165">
        <v>0</v>
      </c>
      <c r="AH2564" s="166" t="s">
        <v>56</v>
      </c>
      <c r="AI2564" s="167"/>
      <c r="AJ2564" s="168"/>
      <c r="AK2564" s="169"/>
      <c r="AL2564" s="170"/>
      <c r="AM2564" s="171"/>
      <c r="AN2564" s="172"/>
      <c r="AO2564" s="173">
        <f t="shared" si="606"/>
        <v>0</v>
      </c>
      <c r="AP2564" s="174" t="s">
        <v>82</v>
      </c>
      <c r="AQ2564" s="175" t="str" cm="1">
        <f t="array" ref="AQ2564">_xlfn.IFS(OR($G2564="公衆街路灯A",$G2564="定額電灯"),$G2564&amp;AP2564,COUNTIF(G2564,"*従量電灯*"),G2564,1,"-")</f>
        <v>-</v>
      </c>
      <c r="AR2564" s="176" t="str" cm="1">
        <f t="array" ref="AR2564">_xlfn.IFS($AN2564=0,"-",OR($AH2564="対象外",$AH2564="-"),"-",OR($G2564="公衆街路灯A",$G2564="定額電灯"),_xlfn.XLOOKUP($AQ2564,削除禁止_電灯料金!$B:$B,削除禁止_電灯料金!$E:$E,0),1,"-")</f>
        <v>-</v>
      </c>
      <c r="AS2564" s="177" t="str" cm="1">
        <f t="array" ref="AS2564">_xlfn.IFS($AR2564="-","-",OR($G2564="公衆街路灯A",$G2564="定額電灯"),_xlfn.XLOOKUP(AQ2564,削除禁止_電灯料金!$B:$B,削除禁止_電灯料金!$D:$D,0),1,"-")</f>
        <v>-</v>
      </c>
      <c r="AT2564" s="176" t="str">
        <f>IFERROR(IF(OR($G2564="公衆街路灯A",$G2564="定額電灯"),"-",ROUND((_xlfn.XLOOKUP($AQ2564,削除禁止_電灯料金!$B:$B,削除禁止_電灯料金!$E:$E)*AM2564/1000*$K2564*$L2564/12),2)),"-")</f>
        <v>-</v>
      </c>
      <c r="AU2564" s="177">
        <f>IFERROR(IF(OR($G2564="公衆街路灯A",$G2564="定額電灯"),"-",ROUND((AM2564/1000*$K2564*$L2564/12)*_xlfn.XLOOKUP($A2564,削除禁止_電灯料金!K:K,削除禁止_電灯料金!M:M,"-"),2)),"-")</f>
        <v>0</v>
      </c>
      <c r="AV2564" s="178">
        <f>IFERROR(IF(OR($G2564="公衆街路灯A",$G2564="定額電灯"),ROUND((((AR2564+AS2564)*AN2564))*12*_xlfn.XLOOKUP($A2564,削除禁止_電灯料金!K:K,削除禁止_電灯料金!N:N),0),ROUND((AT2564+AU2564)*AN2564*12*_xlfn.XLOOKUP($A2564,削除禁止_電灯料金!K:K,削除禁止_電灯料金!N:N),0)),0)</f>
        <v>0</v>
      </c>
      <c r="AW2564" s="145"/>
    </row>
    <row r="2565" spans="1:49" ht="30" customHeight="1">
      <c r="A2565" s="1">
        <v>58</v>
      </c>
      <c r="B2565" s="319" t="s">
        <v>2243</v>
      </c>
      <c r="C2565" s="42"/>
      <c r="D2565" s="146"/>
      <c r="E2565" s="147" t="s">
        <v>219</v>
      </c>
      <c r="F2565" s="148" t="s">
        <v>219</v>
      </c>
      <c r="G2565" s="148"/>
      <c r="H2565" s="149"/>
      <c r="I2565" s="150"/>
      <c r="J2565" s="151"/>
      <c r="K2565" s="213"/>
      <c r="L2565" s="214"/>
      <c r="M2565" s="179" t="s">
        <v>82</v>
      </c>
      <c r="N2565" s="119">
        <v>0</v>
      </c>
      <c r="O2565" s="120">
        <v>0</v>
      </c>
      <c r="P2565" s="155">
        <v>0</v>
      </c>
      <c r="Q2565" s="155">
        <v>0</v>
      </c>
      <c r="R2565" s="155">
        <v>0</v>
      </c>
      <c r="S2565" s="156">
        <v>0</v>
      </c>
      <c r="T2565" s="156">
        <v>0</v>
      </c>
      <c r="U2565" s="156">
        <v>0</v>
      </c>
      <c r="V2565" s="157">
        <v>0</v>
      </c>
      <c r="W2565" s="158">
        <v>0</v>
      </c>
      <c r="X2565" s="159"/>
      <c r="Y2565" s="160">
        <v>0</v>
      </c>
      <c r="Z2565" s="161">
        <v>0</v>
      </c>
      <c r="AA2565" s="155">
        <v>0</v>
      </c>
      <c r="AB2565" s="162" t="s">
        <v>56</v>
      </c>
      <c r="AC2565" s="163" t="s">
        <v>56</v>
      </c>
      <c r="AD2565" s="164" t="s">
        <v>56</v>
      </c>
      <c r="AE2565" s="163" t="s">
        <v>56</v>
      </c>
      <c r="AF2565" s="164" t="s">
        <v>56</v>
      </c>
      <c r="AG2565" s="165">
        <v>0</v>
      </c>
      <c r="AH2565" s="166" t="s">
        <v>56</v>
      </c>
      <c r="AI2565" s="167"/>
      <c r="AJ2565" s="168"/>
      <c r="AK2565" s="169"/>
      <c r="AL2565" s="170"/>
      <c r="AM2565" s="171"/>
      <c r="AN2565" s="172"/>
      <c r="AO2565" s="173">
        <f t="shared" si="606"/>
        <v>0</v>
      </c>
      <c r="AP2565" s="174" t="s">
        <v>82</v>
      </c>
      <c r="AQ2565" s="175" t="str" cm="1">
        <f t="array" ref="AQ2565">_xlfn.IFS(OR($G2565="公衆街路灯A",$G2565="定額電灯"),$G2565&amp;AP2565,COUNTIF(G2565,"*従量電灯*"),G2565,1,"-")</f>
        <v>-</v>
      </c>
      <c r="AR2565" s="176" t="str" cm="1">
        <f t="array" ref="AR2565">_xlfn.IFS($AN2565=0,"-",OR($AH2565="対象外",$AH2565="-"),"-",OR($G2565="公衆街路灯A",$G2565="定額電灯"),_xlfn.XLOOKUP($AQ2565,削除禁止_電灯料金!$B:$B,削除禁止_電灯料金!$E:$E,0),1,"-")</f>
        <v>-</v>
      </c>
      <c r="AS2565" s="177" t="str" cm="1">
        <f t="array" ref="AS2565">_xlfn.IFS($AR2565="-","-",OR($G2565="公衆街路灯A",$G2565="定額電灯"),_xlfn.XLOOKUP(AQ2565,削除禁止_電灯料金!$B:$B,削除禁止_電灯料金!$D:$D,0),1,"-")</f>
        <v>-</v>
      </c>
      <c r="AT2565" s="176" t="str">
        <f>IFERROR(IF(OR($G2565="公衆街路灯A",$G2565="定額電灯"),"-",ROUND((_xlfn.XLOOKUP($AQ2565,削除禁止_電灯料金!$B:$B,削除禁止_電灯料金!$E:$E)*AM2565/1000*$K2565*$L2565/12),2)),"-")</f>
        <v>-</v>
      </c>
      <c r="AU2565" s="177">
        <f>IFERROR(IF(OR($G2565="公衆街路灯A",$G2565="定額電灯"),"-",ROUND((AM2565/1000*$K2565*$L2565/12)*_xlfn.XLOOKUP($A2565,削除禁止_電灯料金!K:K,削除禁止_電灯料金!M:M,"-"),2)),"-")</f>
        <v>0</v>
      </c>
      <c r="AV2565" s="178">
        <f>IFERROR(IF(OR($G2565="公衆街路灯A",$G2565="定額電灯"),ROUND((((AR2565+AS2565)*AN2565))*12*_xlfn.XLOOKUP($A2565,削除禁止_電灯料金!K:K,削除禁止_電灯料金!N:N),0),ROUND((AT2565+AU2565)*AN2565*12*_xlfn.XLOOKUP($A2565,削除禁止_電灯料金!K:K,削除禁止_電灯料金!N:N),0)),0)</f>
        <v>0</v>
      </c>
      <c r="AW2565" s="145"/>
    </row>
    <row r="2566" spans="1:49" ht="30" customHeight="1" thickBot="1">
      <c r="A2566" s="1">
        <v>58</v>
      </c>
      <c r="B2566" s="319" t="s">
        <v>2243</v>
      </c>
      <c r="C2566" s="42"/>
      <c r="D2566" s="215"/>
      <c r="E2566" s="216" t="s">
        <v>219</v>
      </c>
      <c r="F2566" s="217" t="s">
        <v>219</v>
      </c>
      <c r="G2566" s="216"/>
      <c r="H2566" s="216"/>
      <c r="I2566" s="218"/>
      <c r="J2566" s="219"/>
      <c r="K2566" s="220"/>
      <c r="L2566" s="221"/>
      <c r="M2566" s="222" t="s">
        <v>82</v>
      </c>
      <c r="N2566" s="223">
        <v>0</v>
      </c>
      <c r="O2566" s="224">
        <v>0</v>
      </c>
      <c r="P2566" s="225">
        <v>0</v>
      </c>
      <c r="Q2566" s="225">
        <v>0</v>
      </c>
      <c r="R2566" s="225">
        <v>0</v>
      </c>
      <c r="S2566" s="226">
        <v>0</v>
      </c>
      <c r="T2566" s="226">
        <v>0</v>
      </c>
      <c r="U2566" s="226">
        <v>0</v>
      </c>
      <c r="V2566" s="227">
        <v>0</v>
      </c>
      <c r="W2566" s="228">
        <v>0</v>
      </c>
      <c r="X2566" s="229"/>
      <c r="Y2566" s="410">
        <v>0</v>
      </c>
      <c r="Z2566" s="230">
        <v>0</v>
      </c>
      <c r="AA2566" s="225">
        <v>0</v>
      </c>
      <c r="AB2566" s="231" t="s">
        <v>56</v>
      </c>
      <c r="AC2566" s="232" t="s">
        <v>56</v>
      </c>
      <c r="AD2566" s="411" t="s">
        <v>56</v>
      </c>
      <c r="AE2566" s="232" t="s">
        <v>56</v>
      </c>
      <c r="AF2566" s="411" t="s">
        <v>56</v>
      </c>
      <c r="AG2566" s="412">
        <v>0</v>
      </c>
      <c r="AH2566" s="413" t="s">
        <v>56</v>
      </c>
      <c r="AI2566" s="236"/>
      <c r="AJ2566" s="237"/>
      <c r="AK2566" s="238"/>
      <c r="AL2566" s="239"/>
      <c r="AM2566" s="240"/>
      <c r="AN2566" s="241"/>
      <c r="AO2566" s="242">
        <f t="shared" si="606"/>
        <v>0</v>
      </c>
      <c r="AP2566" s="243" t="s">
        <v>82</v>
      </c>
      <c r="AQ2566" s="414" t="str" cm="1">
        <f t="array" ref="AQ2566">_xlfn.IFS(OR($G2566="公衆街路灯A",$G2566="定額電灯"),$G2566&amp;AP2566,COUNTIF(G2566,"*従量電灯*"),G2566,1,"-")</f>
        <v>-</v>
      </c>
      <c r="AR2566" s="415" t="str" cm="1">
        <f t="array" ref="AR2566">_xlfn.IFS($AN2566=0,"-",OR($AH2566="対象外",$AH2566="-"),"-",OR($G2566="公衆街路灯A",$G2566="定額電灯"),_xlfn.XLOOKUP($AQ2566,削除禁止_電灯料金!$B:$B,削除禁止_電灯料金!$E:$E,0),1,"-")</f>
        <v>-</v>
      </c>
      <c r="AS2566" s="416" t="str" cm="1">
        <f t="array" ref="AS2566">_xlfn.IFS($AR2566="-","-",OR($G2566="公衆街路灯A",$G2566="定額電灯"),_xlfn.XLOOKUP(AQ2566,削除禁止_電灯料金!$B:$B,削除禁止_電灯料金!$D:$D,0),1,"-")</f>
        <v>-</v>
      </c>
      <c r="AT2566" s="415" t="str">
        <f>IFERROR(IF(OR($G2566="公衆街路灯A",$G2566="定額電灯"),"-",ROUND((_xlfn.XLOOKUP($AQ2566,削除禁止_電灯料金!$B:$B,削除禁止_電灯料金!$E:$E)*AM2566/1000*$K2566*$L2566/12),2)),"-")</f>
        <v>-</v>
      </c>
      <c r="AU2566" s="416">
        <f>IFERROR(IF(OR($G2566="公衆街路灯A",$G2566="定額電灯"),"-",ROUND((AM2566/1000*$K2566*$L2566/12)*_xlfn.XLOOKUP($A2566,削除禁止_電灯料金!K:K,削除禁止_電灯料金!M:M,"-"),2)),"-")</f>
        <v>0</v>
      </c>
      <c r="AV2566" s="417">
        <f>IFERROR(IF(OR($G2566="公衆街路灯A",$G2566="定額電灯"),ROUND((((AR2566+AS2566)*AN2566))*12*_xlfn.XLOOKUP($A2566,削除禁止_電灯料金!K:K,削除禁止_電灯料金!N:N),0),ROUND((AT2566+AU2566)*AN2566*12*_xlfn.XLOOKUP($A2566,削除禁止_電灯料金!K:K,削除禁止_電灯料金!N:N),0)),0)</f>
        <v>0</v>
      </c>
      <c r="AW2566" s="145"/>
    </row>
    <row r="2567" spans="1:49" ht="30" customHeight="1">
      <c r="A2567" s="1"/>
      <c r="B2567" s="41"/>
      <c r="C2567" s="248"/>
    </row>
    <row r="2568" spans="1:49" ht="30" customHeight="1">
      <c r="A2568" s="1">
        <v>59</v>
      </c>
      <c r="B2568" s="319" t="s">
        <v>2344</v>
      </c>
      <c r="C2568" s="42"/>
      <c r="D2568" s="4" t="s">
        <v>2345</v>
      </c>
      <c r="E2568" s="43"/>
      <c r="F2568" s="44"/>
      <c r="G2568" s="44"/>
      <c r="H2568" s="45"/>
      <c r="I2568" s="43"/>
      <c r="J2568" s="43"/>
      <c r="K2568" s="43"/>
      <c r="L2568" s="43"/>
      <c r="M2568" s="43"/>
      <c r="N2568" s="46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2"/>
      <c r="AE2568" s="42"/>
      <c r="AF2568" s="42"/>
      <c r="AG2568" s="42"/>
      <c r="AH2568" s="47"/>
      <c r="AI2568" s="48"/>
      <c r="AJ2568" s="48"/>
      <c r="AK2568" s="47"/>
      <c r="AL2568" s="49"/>
      <c r="AM2568" s="47"/>
      <c r="AN2568" s="47"/>
      <c r="AO2568" s="47"/>
      <c r="AP2568" s="47"/>
      <c r="AQ2568" s="49"/>
      <c r="AR2568" s="47"/>
      <c r="AS2568" s="47"/>
      <c r="AT2568" s="47"/>
      <c r="AU2568" s="47"/>
      <c r="AV2568" s="47"/>
      <c r="AW2568" s="47"/>
    </row>
    <row r="2569" spans="1:49" ht="30" customHeight="1">
      <c r="A2569" s="1">
        <v>59</v>
      </c>
      <c r="B2569" s="319" t="s">
        <v>2344</v>
      </c>
      <c r="C2569" s="42"/>
      <c r="D2569" s="43"/>
      <c r="E2569" s="43"/>
      <c r="F2569" s="44"/>
      <c r="G2569" s="44"/>
      <c r="H2569" s="45"/>
      <c r="I2569" s="43"/>
      <c r="J2569" s="43"/>
      <c r="K2569" s="43"/>
      <c r="L2569" s="43"/>
      <c r="M2569" s="43"/>
      <c r="N2569" s="46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2"/>
      <c r="AE2569" s="42"/>
      <c r="AF2569" s="42"/>
      <c r="AG2569" s="42"/>
      <c r="AH2569" s="47"/>
      <c r="AI2569" s="50"/>
      <c r="AJ2569" s="48"/>
      <c r="AK2569" s="47"/>
      <c r="AL2569" s="49"/>
      <c r="AM2569" s="47"/>
      <c r="AN2569" s="47"/>
      <c r="AO2569" s="51"/>
      <c r="AP2569" s="47"/>
      <c r="AQ2569" s="49"/>
      <c r="AR2569" s="51"/>
      <c r="AS2569" s="51"/>
      <c r="AT2569" s="51"/>
      <c r="AU2569" s="51"/>
      <c r="AV2569" s="47"/>
      <c r="AW2569" s="47"/>
    </row>
    <row r="2570" spans="1:49" ht="30" customHeight="1">
      <c r="A2570" s="1">
        <v>59</v>
      </c>
      <c r="B2570" s="319" t="s">
        <v>2344</v>
      </c>
      <c r="C2570" s="42"/>
      <c r="D2570" s="52" t="s">
        <v>47</v>
      </c>
      <c r="E2570" s="52"/>
      <c r="F2570" s="53">
        <v>10</v>
      </c>
      <c r="G2570" s="44"/>
      <c r="H2570" s="45"/>
      <c r="I2570" s="54"/>
      <c r="J2570" s="54"/>
      <c r="K2570" s="55"/>
      <c r="L2570" s="46"/>
      <c r="M2570" s="46"/>
      <c r="N2570" s="56"/>
      <c r="O2570" s="56"/>
      <c r="P2570" s="56"/>
      <c r="Q2570" s="56"/>
      <c r="R2570" s="56"/>
      <c r="S2570" s="56"/>
      <c r="T2570" s="56"/>
      <c r="U2570" s="56"/>
      <c r="V2570" s="56"/>
      <c r="W2570" s="56"/>
      <c r="X2570" s="56"/>
      <c r="Y2570" s="56"/>
      <c r="Z2570" s="56"/>
      <c r="AA2570" s="56"/>
      <c r="AB2570" s="56"/>
      <c r="AC2570" s="56"/>
      <c r="AD2570" s="56"/>
      <c r="AE2570" s="56"/>
      <c r="AF2570" s="56"/>
      <c r="AG2570" s="56"/>
      <c r="AH2570" s="47"/>
      <c r="AI2570" s="50"/>
      <c r="AJ2570" s="48"/>
      <c r="AK2570" s="47"/>
      <c r="AL2570" s="49"/>
      <c r="AM2570" s="47"/>
      <c r="AN2570" s="47"/>
      <c r="AO2570" s="47"/>
      <c r="AP2570" s="47"/>
      <c r="AQ2570" s="49"/>
      <c r="AR2570" s="47"/>
      <c r="AS2570" s="47"/>
      <c r="AT2570" s="47"/>
      <c r="AU2570" s="47"/>
      <c r="AV2570" s="47"/>
      <c r="AW2570" s="47"/>
    </row>
    <row r="2571" spans="1:49" ht="30" customHeight="1" thickBot="1">
      <c r="A2571" s="1">
        <v>59</v>
      </c>
      <c r="B2571" s="319" t="s">
        <v>2344</v>
      </c>
      <c r="C2571" s="42"/>
      <c r="D2571" s="57" t="s">
        <v>48</v>
      </c>
      <c r="E2571" s="57"/>
      <c r="F2571" s="58">
        <v>10</v>
      </c>
      <c r="G2571" s="44"/>
      <c r="H2571" s="45"/>
      <c r="I2571" s="54"/>
      <c r="J2571" s="54"/>
      <c r="K2571" s="55"/>
      <c r="L2571" s="46"/>
      <c r="M2571" s="46"/>
      <c r="N2571" s="56"/>
      <c r="O2571" s="56"/>
      <c r="P2571" s="56"/>
      <c r="Q2571" s="56"/>
      <c r="R2571" s="56"/>
      <c r="S2571" s="56"/>
      <c r="T2571" s="56"/>
      <c r="U2571" s="56"/>
      <c r="V2571" s="56"/>
      <c r="W2571" s="56"/>
      <c r="X2571" s="56"/>
      <c r="Y2571" s="56"/>
      <c r="Z2571" s="56"/>
      <c r="AA2571" s="56"/>
      <c r="AB2571" s="56"/>
      <c r="AC2571" s="56"/>
      <c r="AD2571" s="56"/>
      <c r="AE2571" s="56"/>
      <c r="AF2571" s="56"/>
      <c r="AG2571" s="56"/>
      <c r="AH2571" s="47"/>
      <c r="AI2571" s="50"/>
      <c r="AJ2571" s="48"/>
      <c r="AK2571" s="47"/>
      <c r="AL2571" s="49"/>
      <c r="AM2571" s="47"/>
      <c r="AN2571" s="47"/>
      <c r="AO2571" s="47"/>
      <c r="AP2571" s="47"/>
      <c r="AQ2571" s="49"/>
      <c r="AR2571" s="47"/>
      <c r="AS2571" s="47"/>
      <c r="AT2571" s="47"/>
      <c r="AU2571" s="47"/>
      <c r="AV2571" s="47"/>
      <c r="AW2571" s="47"/>
    </row>
    <row r="2572" spans="1:49" ht="30" customHeight="1" thickBot="1">
      <c r="A2572" s="1">
        <v>59</v>
      </c>
      <c r="B2572" s="319" t="s">
        <v>2344</v>
      </c>
      <c r="C2572" s="42"/>
      <c r="D2572" s="59" t="s">
        <v>49</v>
      </c>
      <c r="E2572" s="59"/>
      <c r="F2572" s="60">
        <v>30</v>
      </c>
      <c r="G2572" s="44"/>
      <c r="H2572" s="45"/>
      <c r="I2572" s="61"/>
      <c r="J2572" s="61"/>
      <c r="K2572" s="42"/>
      <c r="L2572" s="42"/>
      <c r="M2572" s="42"/>
      <c r="N2572" s="56"/>
      <c r="O2572" s="56"/>
      <c r="P2572" s="56"/>
      <c r="Q2572" s="56"/>
      <c r="R2572" s="56"/>
      <c r="S2572" s="56"/>
      <c r="T2572" s="56"/>
      <c r="U2572" s="56"/>
      <c r="V2572" s="56"/>
      <c r="W2572" s="56"/>
      <c r="X2572" s="56"/>
      <c r="Y2572" s="56"/>
      <c r="Z2572" s="56"/>
      <c r="AA2572" s="56"/>
      <c r="AB2572" s="56"/>
      <c r="AC2572" s="62"/>
      <c r="AD2572" s="62"/>
      <c r="AE2572" s="63"/>
      <c r="AF2572" s="42"/>
      <c r="AG2572" s="56"/>
      <c r="AH2572" s="47"/>
      <c r="AI2572" s="64" t="s">
        <v>50</v>
      </c>
      <c r="AJ2572" s="48"/>
      <c r="AK2572" s="47"/>
      <c r="AL2572" s="49"/>
      <c r="AM2572" s="47"/>
      <c r="AN2572" s="47"/>
      <c r="AO2572" s="47"/>
      <c r="AP2572" s="47"/>
      <c r="AQ2572" s="49"/>
      <c r="AR2572" s="47"/>
      <c r="AS2572" s="47"/>
      <c r="AT2572" s="47"/>
      <c r="AU2572" s="47"/>
      <c r="AV2572" s="47"/>
      <c r="AW2572" s="65"/>
    </row>
    <row r="2573" spans="1:49" ht="30" customHeight="1" thickBot="1">
      <c r="A2573" s="1">
        <v>59</v>
      </c>
      <c r="B2573" s="319" t="s">
        <v>2344</v>
      </c>
      <c r="C2573" s="42"/>
      <c r="D2573" s="66" t="s">
        <v>51</v>
      </c>
      <c r="E2573" s="66"/>
      <c r="F2573" s="67">
        <v>0.41499999999999998</v>
      </c>
      <c r="G2573" s="44"/>
      <c r="H2573" s="45"/>
      <c r="I2573" s="68"/>
      <c r="J2573" s="68"/>
      <c r="K2573" s="42"/>
      <c r="L2573" s="42"/>
      <c r="M2573" s="42"/>
      <c r="N2573" s="56"/>
      <c r="O2573" s="56"/>
      <c r="P2573" s="56"/>
      <c r="Q2573" s="56"/>
      <c r="R2573" s="56"/>
      <c r="S2573" s="56"/>
      <c r="T2573" s="56"/>
      <c r="U2573" s="56"/>
      <c r="V2573" s="56"/>
      <c r="W2573" s="56"/>
      <c r="X2573" s="56"/>
      <c r="Y2573" s="56"/>
      <c r="Z2573" s="56"/>
      <c r="AA2573" s="56"/>
      <c r="AB2573" s="56"/>
      <c r="AC2573" s="62" t="s">
        <v>52</v>
      </c>
      <c r="AD2573" s="69"/>
      <c r="AE2573" s="70" t="s">
        <v>53</v>
      </c>
      <c r="AF2573" s="69"/>
      <c r="AG2573" s="56"/>
      <c r="AH2573" s="47"/>
      <c r="AI2573" s="48"/>
      <c r="AJ2573" s="48"/>
      <c r="AK2573" s="47"/>
      <c r="AL2573" s="49"/>
      <c r="AM2573" s="47"/>
      <c r="AN2573" s="47"/>
      <c r="AO2573" s="47"/>
      <c r="AP2573" s="47"/>
      <c r="AQ2573" s="49"/>
      <c r="AR2573" s="47" t="s">
        <v>52</v>
      </c>
      <c r="AS2573" s="47"/>
      <c r="AT2573" s="47" t="s">
        <v>53</v>
      </c>
      <c r="AU2573" s="47"/>
      <c r="AV2573" s="47"/>
      <c r="AW2573" s="65"/>
    </row>
    <row r="2574" spans="1:49" ht="30" customHeight="1" thickBot="1">
      <c r="A2574" s="1">
        <v>59</v>
      </c>
      <c r="B2574" s="319" t="s">
        <v>2344</v>
      </c>
      <c r="C2574" s="42"/>
      <c r="D2574" s="71" t="s">
        <v>54</v>
      </c>
      <c r="E2574" s="45"/>
      <c r="F2574" s="45"/>
      <c r="G2574" s="45"/>
      <c r="H2574" s="45"/>
      <c r="I2574" s="45"/>
      <c r="J2574" s="45"/>
      <c r="K2574" s="72"/>
      <c r="L2574" s="72"/>
      <c r="M2574" s="73" t="s">
        <v>55</v>
      </c>
      <c r="N2574" s="74"/>
      <c r="O2574" s="74"/>
      <c r="P2574" s="74"/>
      <c r="Q2574" s="74"/>
      <c r="R2574" s="74"/>
      <c r="S2574" s="74"/>
      <c r="T2574" s="74"/>
      <c r="U2574" s="74"/>
      <c r="V2574" s="74"/>
      <c r="W2574" s="74"/>
      <c r="X2574" s="74"/>
      <c r="Y2574" s="74"/>
      <c r="Z2574" s="74"/>
      <c r="AA2574" s="74"/>
      <c r="AB2574" s="74"/>
      <c r="AC2574" s="75" t="s">
        <v>1</v>
      </c>
      <c r="AD2574" s="76"/>
      <c r="AE2574" s="76" t="s">
        <v>2</v>
      </c>
      <c r="AF2574" s="76"/>
      <c r="AG2574" s="77" t="s">
        <v>56</v>
      </c>
      <c r="AH2574" s="78" t="s">
        <v>57</v>
      </c>
      <c r="AI2574" s="79"/>
      <c r="AJ2574" s="79"/>
      <c r="AK2574" s="80"/>
      <c r="AL2574" s="15"/>
      <c r="AM2574" s="80"/>
      <c r="AN2574" s="80"/>
      <c r="AO2574" s="80"/>
      <c r="AP2574" s="80"/>
      <c r="AQ2574" s="15"/>
      <c r="AR2574" s="78" t="s">
        <v>1</v>
      </c>
      <c r="AS2574" s="81"/>
      <c r="AT2574" s="78" t="s">
        <v>2</v>
      </c>
      <c r="AU2574" s="81"/>
      <c r="AV2574" s="82" t="s">
        <v>56</v>
      </c>
      <c r="AW2574" s="83"/>
    </row>
    <row r="2575" spans="1:49" ht="42" customHeight="1">
      <c r="A2575" s="1">
        <v>59</v>
      </c>
      <c r="B2575" s="319" t="s">
        <v>2344</v>
      </c>
      <c r="C2575" s="42"/>
      <c r="D2575" s="474" t="s">
        <v>4</v>
      </c>
      <c r="E2575" s="476" t="s">
        <v>5</v>
      </c>
      <c r="F2575" s="476" t="s">
        <v>6</v>
      </c>
      <c r="G2575" s="476" t="s">
        <v>58</v>
      </c>
      <c r="H2575" s="476" t="s">
        <v>7</v>
      </c>
      <c r="I2575" s="20" t="s">
        <v>8</v>
      </c>
      <c r="J2575" s="20"/>
      <c r="K2575" s="84" t="s">
        <v>9</v>
      </c>
      <c r="L2575" s="85" t="s">
        <v>59</v>
      </c>
      <c r="M2575" s="478" t="s">
        <v>60</v>
      </c>
      <c r="N2575" s="480" t="s">
        <v>61</v>
      </c>
      <c r="O2575" s="482" t="s">
        <v>62</v>
      </c>
      <c r="P2575" s="482" t="s">
        <v>10</v>
      </c>
      <c r="Q2575" s="484" t="s">
        <v>63</v>
      </c>
      <c r="R2575" s="482" t="s">
        <v>64</v>
      </c>
      <c r="S2575" s="482" t="s">
        <v>65</v>
      </c>
      <c r="T2575" s="482" t="s">
        <v>66</v>
      </c>
      <c r="U2575" s="482" t="s">
        <v>67</v>
      </c>
      <c r="V2575" s="484" t="s">
        <v>11</v>
      </c>
      <c r="W2575" s="251" t="s">
        <v>12</v>
      </c>
      <c r="X2575" s="86" t="s">
        <v>13</v>
      </c>
      <c r="Y2575" s="86" t="s">
        <v>14</v>
      </c>
      <c r="Z2575" s="252" t="s">
        <v>15</v>
      </c>
      <c r="AA2575" s="484" t="s">
        <v>16</v>
      </c>
      <c r="AB2575" s="482" t="s">
        <v>17</v>
      </c>
      <c r="AC2575" s="87" t="s">
        <v>18</v>
      </c>
      <c r="AD2575" s="88" t="s">
        <v>19</v>
      </c>
      <c r="AE2575" s="87" t="s">
        <v>30</v>
      </c>
      <c r="AF2575" s="88" t="s">
        <v>21</v>
      </c>
      <c r="AG2575" s="89" t="s">
        <v>22</v>
      </c>
      <c r="AH2575" s="468" t="s">
        <v>23</v>
      </c>
      <c r="AI2575" s="470" t="s">
        <v>24</v>
      </c>
      <c r="AJ2575" s="470" t="s">
        <v>25</v>
      </c>
      <c r="AK2575" s="470" t="s">
        <v>26</v>
      </c>
      <c r="AL2575" s="91" t="s">
        <v>68</v>
      </c>
      <c r="AM2575" s="90" t="s">
        <v>27</v>
      </c>
      <c r="AN2575" s="92" t="s">
        <v>28</v>
      </c>
      <c r="AO2575" s="93" t="s">
        <v>29</v>
      </c>
      <c r="AP2575" s="28" t="s">
        <v>16</v>
      </c>
      <c r="AQ2575" s="472" t="s">
        <v>17</v>
      </c>
      <c r="AR2575" s="94" t="s">
        <v>18</v>
      </c>
      <c r="AS2575" s="95" t="s">
        <v>19</v>
      </c>
      <c r="AT2575" s="94" t="s">
        <v>30</v>
      </c>
      <c r="AU2575" s="95" t="s">
        <v>21</v>
      </c>
      <c r="AV2575" s="96" t="s">
        <v>31</v>
      </c>
      <c r="AW2575" s="83"/>
    </row>
    <row r="2576" spans="1:49" ht="30" customHeight="1" thickBot="1">
      <c r="A2576" s="1">
        <v>59</v>
      </c>
      <c r="B2576" s="319" t="s">
        <v>2344</v>
      </c>
      <c r="C2576" s="42"/>
      <c r="D2576" s="475"/>
      <c r="E2576" s="477"/>
      <c r="F2576" s="477"/>
      <c r="G2576" s="477"/>
      <c r="H2576" s="477"/>
      <c r="I2576" s="97" t="s">
        <v>69</v>
      </c>
      <c r="J2576" s="97" t="s">
        <v>70</v>
      </c>
      <c r="K2576" s="98" t="s">
        <v>34</v>
      </c>
      <c r="L2576" s="99" t="s">
        <v>35</v>
      </c>
      <c r="M2576" s="479"/>
      <c r="N2576" s="481"/>
      <c r="O2576" s="483"/>
      <c r="P2576" s="483"/>
      <c r="Q2576" s="485"/>
      <c r="R2576" s="483"/>
      <c r="S2576" s="483"/>
      <c r="T2576" s="483"/>
      <c r="U2576" s="483"/>
      <c r="V2576" s="485"/>
      <c r="W2576" s="100" t="s">
        <v>36</v>
      </c>
      <c r="X2576" s="100" t="s">
        <v>37</v>
      </c>
      <c r="Y2576" s="100" t="s">
        <v>38</v>
      </c>
      <c r="Z2576" s="101" t="s">
        <v>39</v>
      </c>
      <c r="AA2576" s="485"/>
      <c r="AB2576" s="483"/>
      <c r="AC2576" s="102" t="s">
        <v>40</v>
      </c>
      <c r="AD2576" s="103" t="s">
        <v>40</v>
      </c>
      <c r="AE2576" s="102" t="s">
        <v>40</v>
      </c>
      <c r="AF2576" s="103" t="s">
        <v>40</v>
      </c>
      <c r="AG2576" s="104">
        <v>10</v>
      </c>
      <c r="AH2576" s="469"/>
      <c r="AI2576" s="471"/>
      <c r="AJ2576" s="471"/>
      <c r="AK2576" s="471"/>
      <c r="AL2576" s="36" t="s">
        <v>41</v>
      </c>
      <c r="AM2576" s="105" t="s">
        <v>42</v>
      </c>
      <c r="AN2576" s="106" t="s">
        <v>43</v>
      </c>
      <c r="AO2576" s="107" t="s">
        <v>39</v>
      </c>
      <c r="AP2576" s="37" t="s">
        <v>44</v>
      </c>
      <c r="AQ2576" s="473"/>
      <c r="AR2576" s="108" t="s">
        <v>40</v>
      </c>
      <c r="AS2576" s="109" t="s">
        <v>40</v>
      </c>
      <c r="AT2576" s="108" t="s">
        <v>40</v>
      </c>
      <c r="AU2576" s="109" t="s">
        <v>40</v>
      </c>
      <c r="AV2576" s="40">
        <v>10</v>
      </c>
      <c r="AW2576" s="83"/>
    </row>
    <row r="2577" spans="1:49" ht="30" customHeight="1">
      <c r="A2577" s="1">
        <v>59</v>
      </c>
      <c r="B2577" s="319" t="s">
        <v>2344</v>
      </c>
      <c r="C2577" s="322"/>
      <c r="D2577" s="273" t="s">
        <v>2346</v>
      </c>
      <c r="E2577" s="274" t="s">
        <v>224</v>
      </c>
      <c r="F2577" s="275" t="s">
        <v>2347</v>
      </c>
      <c r="G2577" s="112" t="s">
        <v>73</v>
      </c>
      <c r="H2577" s="276"/>
      <c r="I2577" s="277"/>
      <c r="J2577" s="265"/>
      <c r="K2577" s="116">
        <v>1</v>
      </c>
      <c r="L2577" s="360">
        <v>240</v>
      </c>
      <c r="M2577" s="278" t="s">
        <v>2348</v>
      </c>
      <c r="N2577" s="119" t="s">
        <v>120</v>
      </c>
      <c r="O2577" s="120">
        <v>1</v>
      </c>
      <c r="P2577" s="121" t="s">
        <v>347</v>
      </c>
      <c r="Q2577" s="121">
        <v>0</v>
      </c>
      <c r="R2577" s="121">
        <v>0</v>
      </c>
      <c r="S2577" s="122" t="s">
        <v>706</v>
      </c>
      <c r="T2577" s="122">
        <v>0</v>
      </c>
      <c r="U2577" s="122" t="s">
        <v>2349</v>
      </c>
      <c r="V2577" s="123">
        <v>0</v>
      </c>
      <c r="W2577" s="124">
        <v>18</v>
      </c>
      <c r="X2577" s="338">
        <v>7</v>
      </c>
      <c r="Y2577" s="126">
        <v>7</v>
      </c>
      <c r="Z2577" s="127">
        <f t="shared" ref="Z2577" si="616">K2577*L2577*W2577*Y2577/12/1000</f>
        <v>2.52</v>
      </c>
      <c r="AA2577" s="121">
        <v>0</v>
      </c>
      <c r="AB2577" s="128" t="s">
        <v>80</v>
      </c>
      <c r="AC2577" s="129" t="s">
        <v>56</v>
      </c>
      <c r="AD2577" s="130" t="s">
        <v>56</v>
      </c>
      <c r="AE2577" s="129" t="s">
        <v>56</v>
      </c>
      <c r="AF2577" s="130">
        <f t="shared" ref="AF2577" si="617">$B$2*Z2577/Y2577</f>
        <v>10.799999999999999</v>
      </c>
      <c r="AG2577" s="131">
        <f t="shared" ref="AG2577" si="618">Y2577*AF2577*120</f>
        <v>9072</v>
      </c>
      <c r="AH2577" s="132" t="s">
        <v>81</v>
      </c>
      <c r="AI2577" s="133"/>
      <c r="AJ2577" s="134"/>
      <c r="AK2577" s="135"/>
      <c r="AL2577" s="136"/>
      <c r="AM2577" s="137"/>
      <c r="AN2577" s="138"/>
      <c r="AO2577" s="139">
        <f t="shared" ref="AO2577:AO2640" si="619">IFERROR((AM2577/1000)*K2577*L2577*AN2577/12,0)</f>
        <v>0</v>
      </c>
      <c r="AP2577" s="140" t="s">
        <v>82</v>
      </c>
      <c r="AQ2577" s="141" t="str" cm="1">
        <f t="array" ref="AQ2577">_xlfn.IFS(OR($G2577="公衆街路灯A",$G2577="定額電灯"),$G2577&amp;AP2577,COUNTIF(G2577,"*従量電灯*"),G2577,1,"-")</f>
        <v>従量電灯</v>
      </c>
      <c r="AR2577" s="142" t="str" cm="1">
        <f t="array" ref="AR2577">_xlfn.IFS($AN2577=0,"-",OR($AH2577="対象外",$AH2577="-"),"-",OR($G2577="公衆街路灯A",$G2577="定額電灯"),_xlfn.XLOOKUP($AQ2577,削除禁止_電灯料金!$B:$B,削除禁止_電灯料金!$E:$E,0),1,"-")</f>
        <v>-</v>
      </c>
      <c r="AS2577" s="143" t="str" cm="1">
        <f t="array" ref="AS2577">_xlfn.IFS($AR2577="-","-",OR($G2577="公衆街路灯A",$G2577="定額電灯"),_xlfn.XLOOKUP(AQ2577,削除禁止_電灯料金!$B:$B,削除禁止_電灯料金!$D:$D,0),1,"-")</f>
        <v>-</v>
      </c>
      <c r="AT2577" s="142">
        <f>IFERROR(IF(OR($G2577="公衆街路灯A",$G2577="定額電灯"),"-",ROUND((_xlfn.XLOOKUP($AQ2577,削除禁止_電灯料金!$B:$B,削除禁止_電灯料金!$E:$E)*AM2577/1000*$K2577*$L2577/12),2)),"-")</f>
        <v>0</v>
      </c>
      <c r="AU2577" s="143">
        <f>IFERROR(IF(OR($G2577="公衆街路灯A",$G2577="定額電灯"),"-",ROUND((AM2577/1000*$K2577*$L2577/12)*_xlfn.XLOOKUP($A2577,削除禁止_電灯料金!K:K,削除禁止_電灯料金!M:M,"-"),2)),"-")</f>
        <v>0</v>
      </c>
      <c r="AV2577" s="144">
        <f>IFERROR(IF(OR($G2577="公衆街路灯A",$G2577="定額電灯"),ROUND((((AR2577+AS2577)*AN2577))*12*_xlfn.XLOOKUP($A2577,削除禁止_電灯料金!K:K,削除禁止_電灯料金!N:N),0),ROUND((AT2577+AU2577)*AN2577*12*_xlfn.XLOOKUP($A2577,削除禁止_電灯料金!K:K,削除禁止_電灯料金!N:N),0)),0)</f>
        <v>0</v>
      </c>
      <c r="AW2577" s="145"/>
    </row>
    <row r="2578" spans="1:49" ht="30" customHeight="1">
      <c r="A2578" s="1">
        <v>59</v>
      </c>
      <c r="B2578" s="319" t="s">
        <v>2344</v>
      </c>
      <c r="C2578" s="333"/>
      <c r="D2578" s="268" t="s">
        <v>2346</v>
      </c>
      <c r="E2578" s="269" t="s">
        <v>71</v>
      </c>
      <c r="F2578" s="270" t="s">
        <v>2347</v>
      </c>
      <c r="G2578" s="182" t="s">
        <v>73</v>
      </c>
      <c r="H2578" s="318" t="s">
        <v>2122</v>
      </c>
      <c r="I2578" s="311"/>
      <c r="J2578" s="312"/>
      <c r="K2578" s="186">
        <v>1</v>
      </c>
      <c r="L2578" s="330">
        <v>240</v>
      </c>
      <c r="M2578" s="313" t="s">
        <v>2350</v>
      </c>
      <c r="N2578" s="189" t="s">
        <v>75</v>
      </c>
      <c r="O2578" s="190">
        <v>1</v>
      </c>
      <c r="P2578" s="191" t="s">
        <v>998</v>
      </c>
      <c r="Q2578" s="191">
        <v>0</v>
      </c>
      <c r="R2578" s="191">
        <v>0</v>
      </c>
      <c r="S2578" s="192" t="s">
        <v>78</v>
      </c>
      <c r="T2578" s="192">
        <v>0</v>
      </c>
      <c r="U2578" s="192">
        <v>0</v>
      </c>
      <c r="V2578" s="193">
        <v>0</v>
      </c>
      <c r="W2578" s="194">
        <v>0</v>
      </c>
      <c r="X2578" s="331">
        <v>6</v>
      </c>
      <c r="Y2578" s="196">
        <v>6</v>
      </c>
      <c r="Z2578" s="197">
        <v>0</v>
      </c>
      <c r="AA2578" s="191">
        <v>0</v>
      </c>
      <c r="AB2578" s="198" t="s">
        <v>80</v>
      </c>
      <c r="AC2578" s="199" t="s">
        <v>56</v>
      </c>
      <c r="AD2578" s="200" t="s">
        <v>56</v>
      </c>
      <c r="AE2578" s="199" t="s">
        <v>56</v>
      </c>
      <c r="AF2578" s="200">
        <v>0</v>
      </c>
      <c r="AG2578" s="201">
        <v>0</v>
      </c>
      <c r="AH2578" s="201" t="s">
        <v>124</v>
      </c>
      <c r="AI2578" s="202" t="s">
        <v>487</v>
      </c>
      <c r="AJ2578" s="203"/>
      <c r="AK2578" s="204"/>
      <c r="AL2578" s="194"/>
      <c r="AM2578" s="205"/>
      <c r="AN2578" s="206"/>
      <c r="AO2578" s="200">
        <f t="shared" si="619"/>
        <v>0</v>
      </c>
      <c r="AP2578" s="207" t="s">
        <v>82</v>
      </c>
      <c r="AQ2578" s="198" t="str" cm="1">
        <f t="array" ref="AQ2578">_xlfn.IFS(OR($G2578="公衆街路灯A",$G2578="定額電灯"),$G2578&amp;AP2578,COUNTIF(G2578,"*従量電灯*"),G2578,1,"-")</f>
        <v>従量電灯</v>
      </c>
      <c r="AR2578" s="208" t="str" cm="1">
        <f t="array" ref="AR2578">_xlfn.IFS($AN2578=0,"-",OR($AH2578="対象外",$AH2578="-"),"-",OR($G2578="公衆街路灯A",$G2578="定額電灯"),_xlfn.XLOOKUP($AQ2578,削除禁止_電灯料金!$B:$B,削除禁止_電灯料金!$E:$E,0),1,"-")</f>
        <v>-</v>
      </c>
      <c r="AS2578" s="209" t="str" cm="1">
        <f t="array" ref="AS2578">_xlfn.IFS($AR2578="-","-",OR($G2578="公衆街路灯A",$G2578="定額電灯"),_xlfn.XLOOKUP(AQ2578,削除禁止_電灯料金!$B:$B,削除禁止_電灯料金!$D:$D,0),1,"-")</f>
        <v>-</v>
      </c>
      <c r="AT2578" s="208">
        <f>IFERROR(IF(OR($G2578="公衆街路灯A",$G2578="定額電灯"),"-",ROUND((_xlfn.XLOOKUP($AQ2578,削除禁止_電灯料金!$B:$B,削除禁止_電灯料金!$E:$E)*AM2578/1000*$K2578*$L2578/12),2)),"-")</f>
        <v>0</v>
      </c>
      <c r="AU2578" s="209">
        <f>IFERROR(IF(OR($G2578="公衆街路灯A",$G2578="定額電灯"),"-",ROUND((AM2578/1000*$K2578*$L2578/12)*_xlfn.XLOOKUP($A2578,削除禁止_電灯料金!K:K,削除禁止_電灯料金!M:M,"-"),2)),"-")</f>
        <v>0</v>
      </c>
      <c r="AV2578" s="210">
        <f>IFERROR(IF(OR($G2578="公衆街路灯A",$G2578="定額電灯"),ROUND((((AR2578+AS2578)*AN2578))*12*_xlfn.XLOOKUP($A2578,削除禁止_電灯料金!K:K,削除禁止_電灯料金!N:N),0),ROUND((AT2578+AU2578)*AN2578*12*_xlfn.XLOOKUP($A2578,削除禁止_電灯料金!K:K,削除禁止_電灯料金!N:N),0)),0)</f>
        <v>0</v>
      </c>
      <c r="AW2578" s="145"/>
    </row>
    <row r="2579" spans="1:49" ht="30" customHeight="1">
      <c r="A2579" s="1">
        <v>59</v>
      </c>
      <c r="B2579" s="319" t="s">
        <v>2344</v>
      </c>
      <c r="C2579" s="322"/>
      <c r="D2579" s="262" t="s">
        <v>2346</v>
      </c>
      <c r="E2579" s="263" t="s">
        <v>71</v>
      </c>
      <c r="F2579" s="264" t="s">
        <v>2351</v>
      </c>
      <c r="G2579" s="148" t="s">
        <v>73</v>
      </c>
      <c r="H2579" s="279"/>
      <c r="I2579" s="280"/>
      <c r="J2579" s="267"/>
      <c r="K2579" s="152">
        <v>10</v>
      </c>
      <c r="L2579" s="266">
        <v>300</v>
      </c>
      <c r="M2579" s="281" t="s">
        <v>2352</v>
      </c>
      <c r="N2579" s="119" t="s">
        <v>2353</v>
      </c>
      <c r="O2579" s="120">
        <v>3</v>
      </c>
      <c r="P2579" s="155" t="s">
        <v>205</v>
      </c>
      <c r="Q2579" s="155">
        <v>0</v>
      </c>
      <c r="R2579" s="155" t="s">
        <v>2354</v>
      </c>
      <c r="S2579" s="156">
        <v>0</v>
      </c>
      <c r="T2579" s="156">
        <v>0</v>
      </c>
      <c r="U2579" s="156">
        <v>0</v>
      </c>
      <c r="V2579" s="157">
        <v>0</v>
      </c>
      <c r="W2579" s="158">
        <v>44</v>
      </c>
      <c r="X2579" s="329">
        <v>6</v>
      </c>
      <c r="Y2579" s="160">
        <v>18</v>
      </c>
      <c r="Z2579" s="161">
        <f t="shared" ref="Z2579" si="620">K2579*L2579*W2579*Y2579/12/1000</f>
        <v>198</v>
      </c>
      <c r="AA2579" s="155">
        <v>0</v>
      </c>
      <c r="AB2579" s="162" t="s">
        <v>80</v>
      </c>
      <c r="AC2579" s="163" t="s">
        <v>56</v>
      </c>
      <c r="AD2579" s="164" t="s">
        <v>56</v>
      </c>
      <c r="AE2579" s="163" t="s">
        <v>56</v>
      </c>
      <c r="AF2579" s="164">
        <f t="shared" ref="AF2579" si="621">$B$2*Z2579/Y2579</f>
        <v>330</v>
      </c>
      <c r="AG2579" s="165">
        <f t="shared" ref="AG2579" si="622">Y2579*AF2579*120</f>
        <v>712800</v>
      </c>
      <c r="AH2579" s="166" t="s">
        <v>81</v>
      </c>
      <c r="AI2579" s="167"/>
      <c r="AJ2579" s="168"/>
      <c r="AK2579" s="169"/>
      <c r="AL2579" s="170"/>
      <c r="AM2579" s="171"/>
      <c r="AN2579" s="172"/>
      <c r="AO2579" s="173">
        <f t="shared" si="619"/>
        <v>0</v>
      </c>
      <c r="AP2579" s="174" t="s">
        <v>82</v>
      </c>
      <c r="AQ2579" s="175" t="str" cm="1">
        <f t="array" ref="AQ2579">_xlfn.IFS(OR($G2579="公衆街路灯A",$G2579="定額電灯"),$G2579&amp;AP2579,COUNTIF(G2579,"*従量電灯*"),G2579,1,"-")</f>
        <v>従量電灯</v>
      </c>
      <c r="AR2579" s="176" t="str" cm="1">
        <f t="array" ref="AR2579">_xlfn.IFS($AN2579=0,"-",OR($AH2579="対象外",$AH2579="-"),"-",OR($G2579="公衆街路灯A",$G2579="定額電灯"),_xlfn.XLOOKUP($AQ2579,削除禁止_電灯料金!$B:$B,削除禁止_電灯料金!$E:$E,0),1,"-")</f>
        <v>-</v>
      </c>
      <c r="AS2579" s="177" t="str" cm="1">
        <f t="array" ref="AS2579">_xlfn.IFS($AR2579="-","-",OR($G2579="公衆街路灯A",$G2579="定額電灯"),_xlfn.XLOOKUP(AQ2579,削除禁止_電灯料金!$B:$B,削除禁止_電灯料金!$D:$D,0),1,"-")</f>
        <v>-</v>
      </c>
      <c r="AT2579" s="176">
        <f>IFERROR(IF(OR($G2579="公衆街路灯A",$G2579="定額電灯"),"-",ROUND((_xlfn.XLOOKUP($AQ2579,削除禁止_電灯料金!$B:$B,削除禁止_電灯料金!$E:$E)*AM2579/1000*$K2579*$L2579/12),2)),"-")</f>
        <v>0</v>
      </c>
      <c r="AU2579" s="177">
        <f>IFERROR(IF(OR($G2579="公衆街路灯A",$G2579="定額電灯"),"-",ROUND((AM2579/1000*$K2579*$L2579/12)*_xlfn.XLOOKUP($A2579,削除禁止_電灯料金!K:K,削除禁止_電灯料金!M:M,"-"),2)),"-")</f>
        <v>0</v>
      </c>
      <c r="AV2579" s="178">
        <f>IFERROR(IF(OR($G2579="公衆街路灯A",$G2579="定額電灯"),ROUND((((AR2579+AS2579)*AN2579))*12*_xlfn.XLOOKUP($A2579,削除禁止_電灯料金!K:K,削除禁止_電灯料金!N:N),0),ROUND((AT2579+AU2579)*AN2579*12*_xlfn.XLOOKUP($A2579,削除禁止_電灯料金!K:K,削除禁止_電灯料金!N:N),0)),0)</f>
        <v>0</v>
      </c>
      <c r="AW2579" s="145"/>
    </row>
    <row r="2580" spans="1:49" ht="30" customHeight="1">
      <c r="A2580" s="1">
        <v>59</v>
      </c>
      <c r="B2580" s="319" t="s">
        <v>2344</v>
      </c>
      <c r="C2580" s="332"/>
      <c r="D2580" s="268" t="s">
        <v>2346</v>
      </c>
      <c r="E2580" s="269" t="s">
        <v>71</v>
      </c>
      <c r="F2580" s="270" t="s">
        <v>2351</v>
      </c>
      <c r="G2580" s="182" t="s">
        <v>73</v>
      </c>
      <c r="H2580" s="318" t="s">
        <v>567</v>
      </c>
      <c r="I2580" s="311"/>
      <c r="J2580" s="312"/>
      <c r="K2580" s="186">
        <v>10</v>
      </c>
      <c r="L2580" s="330">
        <v>300</v>
      </c>
      <c r="M2580" s="313" t="s">
        <v>2355</v>
      </c>
      <c r="N2580" s="189" t="s">
        <v>120</v>
      </c>
      <c r="O2580" s="190">
        <v>1</v>
      </c>
      <c r="P2580" s="191" t="s">
        <v>249</v>
      </c>
      <c r="Q2580" s="191">
        <v>0</v>
      </c>
      <c r="R2580" s="191">
        <v>0</v>
      </c>
      <c r="S2580" s="192">
        <v>0</v>
      </c>
      <c r="T2580" s="192">
        <v>0</v>
      </c>
      <c r="U2580" s="192">
        <v>0</v>
      </c>
      <c r="V2580" s="193">
        <v>0</v>
      </c>
      <c r="W2580" s="194">
        <v>54</v>
      </c>
      <c r="X2580" s="331">
        <v>9</v>
      </c>
      <c r="Y2580" s="196">
        <v>9</v>
      </c>
      <c r="Z2580" s="197">
        <v>0</v>
      </c>
      <c r="AA2580" s="191">
        <v>0</v>
      </c>
      <c r="AB2580" s="198" t="s">
        <v>80</v>
      </c>
      <c r="AC2580" s="199" t="s">
        <v>56</v>
      </c>
      <c r="AD2580" s="200" t="s">
        <v>56</v>
      </c>
      <c r="AE2580" s="199" t="s">
        <v>56</v>
      </c>
      <c r="AF2580" s="200">
        <v>0</v>
      </c>
      <c r="AG2580" s="201">
        <v>0</v>
      </c>
      <c r="AH2580" s="201" t="s">
        <v>124</v>
      </c>
      <c r="AI2580" s="202" t="s">
        <v>124</v>
      </c>
      <c r="AJ2580" s="203"/>
      <c r="AK2580" s="204"/>
      <c r="AL2580" s="194"/>
      <c r="AM2580" s="205"/>
      <c r="AN2580" s="206"/>
      <c r="AO2580" s="200">
        <f t="shared" si="619"/>
        <v>0</v>
      </c>
      <c r="AP2580" s="207" t="s">
        <v>82</v>
      </c>
      <c r="AQ2580" s="198" t="str" cm="1">
        <f t="array" ref="AQ2580">_xlfn.IFS(OR($G2580="公衆街路灯A",$G2580="定額電灯"),$G2580&amp;AP2580,COUNTIF(G2580,"*従量電灯*"),G2580,1,"-")</f>
        <v>従量電灯</v>
      </c>
      <c r="AR2580" s="208" t="str" cm="1">
        <f t="array" ref="AR2580">_xlfn.IFS($AN2580=0,"-",OR($AH2580="対象外",$AH2580="-"),"-",OR($G2580="公衆街路灯A",$G2580="定額電灯"),_xlfn.XLOOKUP($AQ2580,削除禁止_電灯料金!$B:$B,削除禁止_電灯料金!$E:$E,0),1,"-")</f>
        <v>-</v>
      </c>
      <c r="AS2580" s="209" t="str" cm="1">
        <f t="array" ref="AS2580">_xlfn.IFS($AR2580="-","-",OR($G2580="公衆街路灯A",$G2580="定額電灯"),_xlfn.XLOOKUP(AQ2580,削除禁止_電灯料金!$B:$B,削除禁止_電灯料金!$D:$D,0),1,"-")</f>
        <v>-</v>
      </c>
      <c r="AT2580" s="208">
        <f>IFERROR(IF(OR($G2580="公衆街路灯A",$G2580="定額電灯"),"-",ROUND((_xlfn.XLOOKUP($AQ2580,削除禁止_電灯料金!$B:$B,削除禁止_電灯料金!$E:$E)*AM2580/1000*$K2580*$L2580/12),2)),"-")</f>
        <v>0</v>
      </c>
      <c r="AU2580" s="209">
        <f>IFERROR(IF(OR($G2580="公衆街路灯A",$G2580="定額電灯"),"-",ROUND((AM2580/1000*$K2580*$L2580/12)*_xlfn.XLOOKUP($A2580,削除禁止_電灯料金!K:K,削除禁止_電灯料金!M:M,"-"),2)),"-")</f>
        <v>0</v>
      </c>
      <c r="AV2580" s="210">
        <f>IFERROR(IF(OR($G2580="公衆街路灯A",$G2580="定額電灯"),ROUND((((AR2580+AS2580)*AN2580))*12*_xlfn.XLOOKUP($A2580,削除禁止_電灯料金!K:K,削除禁止_電灯料金!N:N),0),ROUND((AT2580+AU2580)*AN2580*12*_xlfn.XLOOKUP($A2580,削除禁止_電灯料金!K:K,削除禁止_電灯料金!N:N),0)),0)</f>
        <v>0</v>
      </c>
      <c r="AW2580" s="145"/>
    </row>
    <row r="2581" spans="1:49" ht="30" customHeight="1">
      <c r="A2581" s="1">
        <v>59</v>
      </c>
      <c r="B2581" s="319" t="s">
        <v>2344</v>
      </c>
      <c r="C2581" s="332"/>
      <c r="D2581" s="268" t="s">
        <v>2346</v>
      </c>
      <c r="E2581" s="269" t="s">
        <v>71</v>
      </c>
      <c r="F2581" s="270" t="s">
        <v>2351</v>
      </c>
      <c r="G2581" s="182" t="s">
        <v>73</v>
      </c>
      <c r="H2581" s="318" t="s">
        <v>567</v>
      </c>
      <c r="I2581" s="311"/>
      <c r="J2581" s="312"/>
      <c r="K2581" s="186">
        <v>10</v>
      </c>
      <c r="L2581" s="330">
        <v>300</v>
      </c>
      <c r="M2581" s="313" t="s">
        <v>2356</v>
      </c>
      <c r="N2581" s="189" t="s">
        <v>940</v>
      </c>
      <c r="O2581" s="190">
        <v>1</v>
      </c>
      <c r="P2581" s="191" t="s">
        <v>249</v>
      </c>
      <c r="Q2581" s="191">
        <v>0</v>
      </c>
      <c r="R2581" s="191">
        <v>0</v>
      </c>
      <c r="S2581" s="192">
        <v>0</v>
      </c>
      <c r="T2581" s="192">
        <v>0</v>
      </c>
      <c r="U2581" s="192">
        <v>0</v>
      </c>
      <c r="V2581" s="193">
        <v>0</v>
      </c>
      <c r="W2581" s="194">
        <v>54</v>
      </c>
      <c r="X2581" s="331">
        <v>1</v>
      </c>
      <c r="Y2581" s="196">
        <v>1</v>
      </c>
      <c r="Z2581" s="197">
        <v>0</v>
      </c>
      <c r="AA2581" s="191">
        <v>0</v>
      </c>
      <c r="AB2581" s="198" t="s">
        <v>80</v>
      </c>
      <c r="AC2581" s="199" t="s">
        <v>56</v>
      </c>
      <c r="AD2581" s="200" t="s">
        <v>56</v>
      </c>
      <c r="AE2581" s="199" t="s">
        <v>56</v>
      </c>
      <c r="AF2581" s="200">
        <v>0</v>
      </c>
      <c r="AG2581" s="201">
        <v>0</v>
      </c>
      <c r="AH2581" s="201" t="s">
        <v>124</v>
      </c>
      <c r="AI2581" s="202" t="s">
        <v>124</v>
      </c>
      <c r="AJ2581" s="203"/>
      <c r="AK2581" s="204"/>
      <c r="AL2581" s="194"/>
      <c r="AM2581" s="205"/>
      <c r="AN2581" s="206"/>
      <c r="AO2581" s="200">
        <f t="shared" si="619"/>
        <v>0</v>
      </c>
      <c r="AP2581" s="207" t="s">
        <v>82</v>
      </c>
      <c r="AQ2581" s="198" t="str" cm="1">
        <f t="array" ref="AQ2581">_xlfn.IFS(OR($G2581="公衆街路灯A",$G2581="定額電灯"),$G2581&amp;AP2581,COUNTIF(G2581,"*従量電灯*"),G2581,1,"-")</f>
        <v>従量電灯</v>
      </c>
      <c r="AR2581" s="208" t="str" cm="1">
        <f t="array" ref="AR2581">_xlfn.IFS($AN2581=0,"-",OR($AH2581="対象外",$AH2581="-"),"-",OR($G2581="公衆街路灯A",$G2581="定額電灯"),_xlfn.XLOOKUP($AQ2581,削除禁止_電灯料金!$B:$B,削除禁止_電灯料金!$E:$E,0),1,"-")</f>
        <v>-</v>
      </c>
      <c r="AS2581" s="209" t="str" cm="1">
        <f t="array" ref="AS2581">_xlfn.IFS($AR2581="-","-",OR($G2581="公衆街路灯A",$G2581="定額電灯"),_xlfn.XLOOKUP(AQ2581,削除禁止_電灯料金!$B:$B,削除禁止_電灯料金!$D:$D,0),1,"-")</f>
        <v>-</v>
      </c>
      <c r="AT2581" s="208">
        <f>IFERROR(IF(OR($G2581="公衆街路灯A",$G2581="定額電灯"),"-",ROUND((_xlfn.XLOOKUP($AQ2581,削除禁止_電灯料金!$B:$B,削除禁止_電灯料金!$E:$E)*AM2581/1000*$K2581*$L2581/12),2)),"-")</f>
        <v>0</v>
      </c>
      <c r="AU2581" s="209">
        <f>IFERROR(IF(OR($G2581="公衆街路灯A",$G2581="定額電灯"),"-",ROUND((AM2581/1000*$K2581*$L2581/12)*_xlfn.XLOOKUP($A2581,削除禁止_電灯料金!K:K,削除禁止_電灯料金!M:M,"-"),2)),"-")</f>
        <v>0</v>
      </c>
      <c r="AV2581" s="210">
        <f>IFERROR(IF(OR($G2581="公衆街路灯A",$G2581="定額電灯"),ROUND((((AR2581+AS2581)*AN2581))*12*_xlfn.XLOOKUP($A2581,削除禁止_電灯料金!K:K,削除禁止_電灯料金!N:N),0),ROUND((AT2581+AU2581)*AN2581*12*_xlfn.XLOOKUP($A2581,削除禁止_電灯料金!K:K,削除禁止_電灯料金!N:N),0)),0)</f>
        <v>0</v>
      </c>
      <c r="AW2581" s="145"/>
    </row>
    <row r="2582" spans="1:49" ht="30" customHeight="1">
      <c r="A2582" s="1">
        <v>59</v>
      </c>
      <c r="B2582" s="319" t="s">
        <v>2344</v>
      </c>
      <c r="C2582" s="332"/>
      <c r="D2582" s="262" t="s">
        <v>2346</v>
      </c>
      <c r="E2582" s="263" t="s">
        <v>71</v>
      </c>
      <c r="F2582" s="264" t="s">
        <v>2351</v>
      </c>
      <c r="G2582" s="148" t="s">
        <v>73</v>
      </c>
      <c r="H2582" s="279"/>
      <c r="I2582" s="280"/>
      <c r="J2582" s="267"/>
      <c r="K2582" s="152">
        <v>24</v>
      </c>
      <c r="L2582" s="266">
        <v>365</v>
      </c>
      <c r="M2582" s="281" t="s">
        <v>2357</v>
      </c>
      <c r="N2582" s="119" t="s">
        <v>98</v>
      </c>
      <c r="O2582" s="120">
        <v>1</v>
      </c>
      <c r="P2582" s="155" t="s">
        <v>294</v>
      </c>
      <c r="Q2582" s="155">
        <v>0</v>
      </c>
      <c r="R2582" s="155">
        <v>0</v>
      </c>
      <c r="S2582" s="156" t="s">
        <v>100</v>
      </c>
      <c r="T2582" s="156" t="s">
        <v>276</v>
      </c>
      <c r="U2582" s="156" t="s">
        <v>102</v>
      </c>
      <c r="V2582" s="157">
        <v>0</v>
      </c>
      <c r="W2582" s="158">
        <v>47</v>
      </c>
      <c r="X2582" s="329">
        <v>1</v>
      </c>
      <c r="Y2582" s="160">
        <v>1</v>
      </c>
      <c r="Z2582" s="161">
        <f t="shared" ref="Z2582:Z2587" si="623">K2582*L2582*W2582*Y2582/12/1000</f>
        <v>34.31</v>
      </c>
      <c r="AA2582" s="155">
        <v>0</v>
      </c>
      <c r="AB2582" s="162" t="s">
        <v>80</v>
      </c>
      <c r="AC2582" s="163" t="s">
        <v>56</v>
      </c>
      <c r="AD2582" s="164" t="s">
        <v>56</v>
      </c>
      <c r="AE2582" s="163" t="s">
        <v>56</v>
      </c>
      <c r="AF2582" s="164">
        <f t="shared" ref="AF2582:AF2587" si="624">$B$2*Z2582/Y2582</f>
        <v>1029.3000000000002</v>
      </c>
      <c r="AG2582" s="165">
        <f t="shared" ref="AG2582:AG2587" si="625">Y2582*AF2582*120</f>
        <v>123516.00000000003</v>
      </c>
      <c r="AH2582" s="166" t="s">
        <v>81</v>
      </c>
      <c r="AI2582" s="167"/>
      <c r="AJ2582" s="168"/>
      <c r="AK2582" s="169"/>
      <c r="AL2582" s="170"/>
      <c r="AM2582" s="171"/>
      <c r="AN2582" s="172"/>
      <c r="AO2582" s="173">
        <f t="shared" si="619"/>
        <v>0</v>
      </c>
      <c r="AP2582" s="174" t="s">
        <v>82</v>
      </c>
      <c r="AQ2582" s="175" t="str" cm="1">
        <f t="array" ref="AQ2582">_xlfn.IFS(OR($G2582="公衆街路灯A",$G2582="定額電灯"),$G2582&amp;AP2582,COUNTIF(G2582,"*従量電灯*"),G2582,1,"-")</f>
        <v>従量電灯</v>
      </c>
      <c r="AR2582" s="176" t="str" cm="1">
        <f t="array" ref="AR2582">_xlfn.IFS($AN2582=0,"-",OR($AH2582="対象外",$AH2582="-"),"-",OR($G2582="公衆街路灯A",$G2582="定額電灯"),_xlfn.XLOOKUP($AQ2582,削除禁止_電灯料金!$B:$B,削除禁止_電灯料金!$E:$E,0),1,"-")</f>
        <v>-</v>
      </c>
      <c r="AS2582" s="177" t="str" cm="1">
        <f t="array" ref="AS2582">_xlfn.IFS($AR2582="-","-",OR($G2582="公衆街路灯A",$G2582="定額電灯"),_xlfn.XLOOKUP(AQ2582,削除禁止_電灯料金!$B:$B,削除禁止_電灯料金!$D:$D,0),1,"-")</f>
        <v>-</v>
      </c>
      <c r="AT2582" s="176">
        <f>IFERROR(IF(OR($G2582="公衆街路灯A",$G2582="定額電灯"),"-",ROUND((_xlfn.XLOOKUP($AQ2582,削除禁止_電灯料金!$B:$B,削除禁止_電灯料金!$E:$E)*AM2582/1000*$K2582*$L2582/12),2)),"-")</f>
        <v>0</v>
      </c>
      <c r="AU2582" s="177">
        <f>IFERROR(IF(OR($G2582="公衆街路灯A",$G2582="定額電灯"),"-",ROUND((AM2582/1000*$K2582*$L2582/12)*_xlfn.XLOOKUP($A2582,削除禁止_電灯料金!K:K,削除禁止_電灯料金!M:M,"-"),2)),"-")</f>
        <v>0</v>
      </c>
      <c r="AV2582" s="178">
        <f>IFERROR(IF(OR($G2582="公衆街路灯A",$G2582="定額電灯"),ROUND((((AR2582+AS2582)*AN2582))*12*_xlfn.XLOOKUP($A2582,削除禁止_電灯料金!K:K,削除禁止_電灯料金!N:N),0),ROUND((AT2582+AU2582)*AN2582*12*_xlfn.XLOOKUP($A2582,削除禁止_電灯料金!K:K,削除禁止_電灯料金!N:N),0)),0)</f>
        <v>0</v>
      </c>
      <c r="AW2582" s="145"/>
    </row>
    <row r="2583" spans="1:49" ht="30" customHeight="1">
      <c r="A2583" s="1">
        <v>59</v>
      </c>
      <c r="B2583" s="319" t="s">
        <v>2344</v>
      </c>
      <c r="C2583" s="332"/>
      <c r="D2583" s="262" t="s">
        <v>2346</v>
      </c>
      <c r="E2583" s="263" t="s">
        <v>71</v>
      </c>
      <c r="F2583" s="264" t="s">
        <v>2351</v>
      </c>
      <c r="G2583" s="148" t="s">
        <v>73</v>
      </c>
      <c r="H2583" s="279"/>
      <c r="I2583" s="280"/>
      <c r="J2583" s="267"/>
      <c r="K2583" s="152">
        <v>24</v>
      </c>
      <c r="L2583" s="266">
        <v>365</v>
      </c>
      <c r="M2583" s="281" t="s">
        <v>2358</v>
      </c>
      <c r="N2583" s="119" t="s">
        <v>416</v>
      </c>
      <c r="O2583" s="120">
        <v>1</v>
      </c>
      <c r="P2583" s="155" t="s">
        <v>135</v>
      </c>
      <c r="Q2583" s="155">
        <v>0</v>
      </c>
      <c r="R2583" s="155">
        <v>0</v>
      </c>
      <c r="S2583" s="156" t="s">
        <v>100</v>
      </c>
      <c r="T2583" s="156" t="s">
        <v>276</v>
      </c>
      <c r="U2583" s="156" t="s">
        <v>102</v>
      </c>
      <c r="V2583" s="157">
        <v>0</v>
      </c>
      <c r="W2583" s="158">
        <v>28</v>
      </c>
      <c r="X2583" s="329">
        <v>1</v>
      </c>
      <c r="Y2583" s="160">
        <v>1</v>
      </c>
      <c r="Z2583" s="161">
        <f t="shared" si="623"/>
        <v>20.440000000000001</v>
      </c>
      <c r="AA2583" s="155">
        <v>0</v>
      </c>
      <c r="AB2583" s="162" t="s">
        <v>80</v>
      </c>
      <c r="AC2583" s="163" t="s">
        <v>56</v>
      </c>
      <c r="AD2583" s="164" t="s">
        <v>56</v>
      </c>
      <c r="AE2583" s="163" t="s">
        <v>56</v>
      </c>
      <c r="AF2583" s="164">
        <f t="shared" si="624"/>
        <v>613.20000000000005</v>
      </c>
      <c r="AG2583" s="165">
        <f t="shared" si="625"/>
        <v>73584</v>
      </c>
      <c r="AH2583" s="166" t="s">
        <v>81</v>
      </c>
      <c r="AI2583" s="167"/>
      <c r="AJ2583" s="168"/>
      <c r="AK2583" s="169"/>
      <c r="AL2583" s="170"/>
      <c r="AM2583" s="171"/>
      <c r="AN2583" s="172"/>
      <c r="AO2583" s="173">
        <f t="shared" si="619"/>
        <v>0</v>
      </c>
      <c r="AP2583" s="174" t="s">
        <v>82</v>
      </c>
      <c r="AQ2583" s="175" t="str" cm="1">
        <f t="array" ref="AQ2583">_xlfn.IFS(OR($G2583="公衆街路灯A",$G2583="定額電灯"),$G2583&amp;AP2583,COUNTIF(G2583,"*従量電灯*"),G2583,1,"-")</f>
        <v>従量電灯</v>
      </c>
      <c r="AR2583" s="176" t="str" cm="1">
        <f t="array" ref="AR2583">_xlfn.IFS($AN2583=0,"-",OR($AH2583="対象外",$AH2583="-"),"-",OR($G2583="公衆街路灯A",$G2583="定額電灯"),_xlfn.XLOOKUP($AQ2583,削除禁止_電灯料金!$B:$B,削除禁止_電灯料金!$E:$E,0),1,"-")</f>
        <v>-</v>
      </c>
      <c r="AS2583" s="177" t="str" cm="1">
        <f t="array" ref="AS2583">_xlfn.IFS($AR2583="-","-",OR($G2583="公衆街路灯A",$G2583="定額電灯"),_xlfn.XLOOKUP(AQ2583,削除禁止_電灯料金!$B:$B,削除禁止_電灯料金!$D:$D,0),1,"-")</f>
        <v>-</v>
      </c>
      <c r="AT2583" s="176">
        <f>IFERROR(IF(OR($G2583="公衆街路灯A",$G2583="定額電灯"),"-",ROUND((_xlfn.XLOOKUP($AQ2583,削除禁止_電灯料金!$B:$B,削除禁止_電灯料金!$E:$E)*AM2583/1000*$K2583*$L2583/12),2)),"-")</f>
        <v>0</v>
      </c>
      <c r="AU2583" s="177">
        <f>IFERROR(IF(OR($G2583="公衆街路灯A",$G2583="定額電灯"),"-",ROUND((AM2583/1000*$K2583*$L2583/12)*_xlfn.XLOOKUP($A2583,削除禁止_電灯料金!K:K,削除禁止_電灯料金!M:M,"-"),2)),"-")</f>
        <v>0</v>
      </c>
      <c r="AV2583" s="178">
        <f>IFERROR(IF(OR($G2583="公衆街路灯A",$G2583="定額電灯"),ROUND((((AR2583+AS2583)*AN2583))*12*_xlfn.XLOOKUP($A2583,削除禁止_電灯料金!K:K,削除禁止_電灯料金!N:N),0),ROUND((AT2583+AU2583)*AN2583*12*_xlfn.XLOOKUP($A2583,削除禁止_電灯料金!K:K,削除禁止_電灯料金!N:N),0)),0)</f>
        <v>0</v>
      </c>
      <c r="AW2583" s="145"/>
    </row>
    <row r="2584" spans="1:49" ht="30" customHeight="1">
      <c r="A2584" s="1">
        <v>59</v>
      </c>
      <c r="B2584" s="319" t="s">
        <v>2344</v>
      </c>
      <c r="C2584" s="322"/>
      <c r="D2584" s="262" t="s">
        <v>2346</v>
      </c>
      <c r="E2584" s="263" t="s">
        <v>71</v>
      </c>
      <c r="F2584" s="264" t="s">
        <v>2351</v>
      </c>
      <c r="G2584" s="148" t="s">
        <v>73</v>
      </c>
      <c r="H2584" s="279"/>
      <c r="I2584" s="280"/>
      <c r="J2584" s="267"/>
      <c r="K2584" s="152">
        <v>24</v>
      </c>
      <c r="L2584" s="266">
        <v>365</v>
      </c>
      <c r="M2584" s="281" t="s">
        <v>2359</v>
      </c>
      <c r="N2584" s="119" t="s">
        <v>416</v>
      </c>
      <c r="O2584" s="120">
        <v>1</v>
      </c>
      <c r="P2584" s="155" t="s">
        <v>135</v>
      </c>
      <c r="Q2584" s="155">
        <v>0</v>
      </c>
      <c r="R2584" s="155">
        <v>0</v>
      </c>
      <c r="S2584" s="156" t="s">
        <v>106</v>
      </c>
      <c r="T2584" s="156">
        <v>0</v>
      </c>
      <c r="U2584" s="156" t="s">
        <v>107</v>
      </c>
      <c r="V2584" s="157">
        <v>0</v>
      </c>
      <c r="W2584" s="158">
        <v>28</v>
      </c>
      <c r="X2584" s="329">
        <v>1</v>
      </c>
      <c r="Y2584" s="160">
        <v>1</v>
      </c>
      <c r="Z2584" s="161">
        <f t="shared" si="623"/>
        <v>20.440000000000001</v>
      </c>
      <c r="AA2584" s="155">
        <v>0</v>
      </c>
      <c r="AB2584" s="162" t="s">
        <v>80</v>
      </c>
      <c r="AC2584" s="163" t="s">
        <v>56</v>
      </c>
      <c r="AD2584" s="164" t="s">
        <v>56</v>
      </c>
      <c r="AE2584" s="163" t="s">
        <v>56</v>
      </c>
      <c r="AF2584" s="164">
        <f t="shared" si="624"/>
        <v>613.20000000000005</v>
      </c>
      <c r="AG2584" s="165">
        <f t="shared" si="625"/>
        <v>73584</v>
      </c>
      <c r="AH2584" s="166" t="s">
        <v>81</v>
      </c>
      <c r="AI2584" s="167"/>
      <c r="AJ2584" s="168"/>
      <c r="AK2584" s="169"/>
      <c r="AL2584" s="170"/>
      <c r="AM2584" s="171"/>
      <c r="AN2584" s="172"/>
      <c r="AO2584" s="173">
        <f t="shared" si="619"/>
        <v>0</v>
      </c>
      <c r="AP2584" s="174" t="s">
        <v>82</v>
      </c>
      <c r="AQ2584" s="175" t="str" cm="1">
        <f t="array" ref="AQ2584">_xlfn.IFS(OR($G2584="公衆街路灯A",$G2584="定額電灯"),$G2584&amp;AP2584,COUNTIF(G2584,"*従量電灯*"),G2584,1,"-")</f>
        <v>従量電灯</v>
      </c>
      <c r="AR2584" s="176" t="str" cm="1">
        <f t="array" ref="AR2584">_xlfn.IFS($AN2584=0,"-",OR($AH2584="対象外",$AH2584="-"),"-",OR($G2584="公衆街路灯A",$G2584="定額電灯"),_xlfn.XLOOKUP($AQ2584,削除禁止_電灯料金!$B:$B,削除禁止_電灯料金!$E:$E,0),1,"-")</f>
        <v>-</v>
      </c>
      <c r="AS2584" s="177" t="str" cm="1">
        <f t="array" ref="AS2584">_xlfn.IFS($AR2584="-","-",OR($G2584="公衆街路灯A",$G2584="定額電灯"),_xlfn.XLOOKUP(AQ2584,削除禁止_電灯料金!$B:$B,削除禁止_電灯料金!$D:$D,0),1,"-")</f>
        <v>-</v>
      </c>
      <c r="AT2584" s="176">
        <f>IFERROR(IF(OR($G2584="公衆街路灯A",$G2584="定額電灯"),"-",ROUND((_xlfn.XLOOKUP($AQ2584,削除禁止_電灯料金!$B:$B,削除禁止_電灯料金!$E:$E)*AM2584/1000*$K2584*$L2584/12),2)),"-")</f>
        <v>0</v>
      </c>
      <c r="AU2584" s="177">
        <f>IFERROR(IF(OR($G2584="公衆街路灯A",$G2584="定額電灯"),"-",ROUND((AM2584/1000*$K2584*$L2584/12)*_xlfn.XLOOKUP($A2584,削除禁止_電灯料金!K:K,削除禁止_電灯料金!M:M,"-"),2)),"-")</f>
        <v>0</v>
      </c>
      <c r="AV2584" s="178">
        <f>IFERROR(IF(OR($G2584="公衆街路灯A",$G2584="定額電灯"),ROUND((((AR2584+AS2584)*AN2584))*12*_xlfn.XLOOKUP($A2584,削除禁止_電灯料金!K:K,削除禁止_電灯料金!N:N),0),ROUND((AT2584+AU2584)*AN2584*12*_xlfn.XLOOKUP($A2584,削除禁止_電灯料金!K:K,削除禁止_電灯料金!N:N),0)),0)</f>
        <v>0</v>
      </c>
      <c r="AW2584" s="145"/>
    </row>
    <row r="2585" spans="1:49" ht="30" customHeight="1">
      <c r="A2585" s="1">
        <v>59</v>
      </c>
      <c r="B2585" s="319" t="s">
        <v>2344</v>
      </c>
      <c r="C2585" s="333"/>
      <c r="D2585" s="262" t="s">
        <v>2346</v>
      </c>
      <c r="E2585" s="263" t="s">
        <v>71</v>
      </c>
      <c r="F2585" s="264" t="s">
        <v>2351</v>
      </c>
      <c r="G2585" s="148" t="s">
        <v>73</v>
      </c>
      <c r="H2585" s="279"/>
      <c r="I2585" s="280"/>
      <c r="J2585" s="267"/>
      <c r="K2585" s="152">
        <v>24</v>
      </c>
      <c r="L2585" s="266">
        <v>365</v>
      </c>
      <c r="M2585" s="281" t="s">
        <v>2360</v>
      </c>
      <c r="N2585" s="119" t="s">
        <v>2361</v>
      </c>
      <c r="O2585" s="120">
        <v>1</v>
      </c>
      <c r="P2585" s="155" t="s">
        <v>383</v>
      </c>
      <c r="Q2585" s="155">
        <v>0</v>
      </c>
      <c r="R2585" s="155">
        <v>0</v>
      </c>
      <c r="S2585" s="156" t="s">
        <v>106</v>
      </c>
      <c r="T2585" s="156">
        <v>0</v>
      </c>
      <c r="U2585" s="156" t="s">
        <v>102</v>
      </c>
      <c r="V2585" s="157">
        <v>0</v>
      </c>
      <c r="W2585" s="158">
        <v>13</v>
      </c>
      <c r="X2585" s="329">
        <v>1</v>
      </c>
      <c r="Y2585" s="160">
        <v>1</v>
      </c>
      <c r="Z2585" s="161">
        <f t="shared" si="623"/>
        <v>9.49</v>
      </c>
      <c r="AA2585" s="155">
        <v>0</v>
      </c>
      <c r="AB2585" s="162" t="s">
        <v>80</v>
      </c>
      <c r="AC2585" s="163" t="s">
        <v>56</v>
      </c>
      <c r="AD2585" s="164" t="s">
        <v>56</v>
      </c>
      <c r="AE2585" s="163" t="s">
        <v>56</v>
      </c>
      <c r="AF2585" s="164">
        <f t="shared" si="624"/>
        <v>284.7</v>
      </c>
      <c r="AG2585" s="165">
        <f t="shared" si="625"/>
        <v>34164</v>
      </c>
      <c r="AH2585" s="166" t="s">
        <v>81</v>
      </c>
      <c r="AI2585" s="167"/>
      <c r="AJ2585" s="168"/>
      <c r="AK2585" s="169"/>
      <c r="AL2585" s="170"/>
      <c r="AM2585" s="171"/>
      <c r="AN2585" s="172"/>
      <c r="AO2585" s="173">
        <f t="shared" si="619"/>
        <v>0</v>
      </c>
      <c r="AP2585" s="174" t="s">
        <v>82</v>
      </c>
      <c r="AQ2585" s="175" t="str" cm="1">
        <f t="array" ref="AQ2585">_xlfn.IFS(OR($G2585="公衆街路灯A",$G2585="定額電灯"),$G2585&amp;AP2585,COUNTIF(G2585,"*従量電灯*"),G2585,1,"-")</f>
        <v>従量電灯</v>
      </c>
      <c r="AR2585" s="176" t="str" cm="1">
        <f t="array" ref="AR2585">_xlfn.IFS($AN2585=0,"-",OR($AH2585="対象外",$AH2585="-"),"-",OR($G2585="公衆街路灯A",$G2585="定額電灯"),_xlfn.XLOOKUP($AQ2585,削除禁止_電灯料金!$B:$B,削除禁止_電灯料金!$E:$E,0),1,"-")</f>
        <v>-</v>
      </c>
      <c r="AS2585" s="177" t="str" cm="1">
        <f t="array" ref="AS2585">_xlfn.IFS($AR2585="-","-",OR($G2585="公衆街路灯A",$G2585="定額電灯"),_xlfn.XLOOKUP(AQ2585,削除禁止_電灯料金!$B:$B,削除禁止_電灯料金!$D:$D,0),1,"-")</f>
        <v>-</v>
      </c>
      <c r="AT2585" s="176">
        <f>IFERROR(IF(OR($G2585="公衆街路灯A",$G2585="定額電灯"),"-",ROUND((_xlfn.XLOOKUP($AQ2585,削除禁止_電灯料金!$B:$B,削除禁止_電灯料金!$E:$E)*AM2585/1000*$K2585*$L2585/12),2)),"-")</f>
        <v>0</v>
      </c>
      <c r="AU2585" s="177">
        <f>IFERROR(IF(OR($G2585="公衆街路灯A",$G2585="定額電灯"),"-",ROUND((AM2585/1000*$K2585*$L2585/12)*_xlfn.XLOOKUP($A2585,削除禁止_電灯料金!K:K,削除禁止_電灯料金!M:M,"-"),2)),"-")</f>
        <v>0</v>
      </c>
      <c r="AV2585" s="178">
        <f>IFERROR(IF(OR($G2585="公衆街路灯A",$G2585="定額電灯"),ROUND((((AR2585+AS2585)*AN2585))*12*_xlfn.XLOOKUP($A2585,削除禁止_電灯料金!K:K,削除禁止_電灯料金!N:N),0),ROUND((AT2585+AU2585)*AN2585*12*_xlfn.XLOOKUP($A2585,削除禁止_電灯料金!K:K,削除禁止_電灯料金!N:N),0)),0)</f>
        <v>0</v>
      </c>
      <c r="AW2585" s="145"/>
    </row>
    <row r="2586" spans="1:49" ht="30" customHeight="1">
      <c r="A2586" s="1">
        <v>59</v>
      </c>
      <c r="B2586" s="319" t="s">
        <v>2344</v>
      </c>
      <c r="C2586" s="322"/>
      <c r="D2586" s="262" t="s">
        <v>2346</v>
      </c>
      <c r="E2586" s="263" t="s">
        <v>71</v>
      </c>
      <c r="F2586" s="264" t="s">
        <v>2351</v>
      </c>
      <c r="G2586" s="148" t="s">
        <v>73</v>
      </c>
      <c r="H2586" s="279"/>
      <c r="I2586" s="280"/>
      <c r="J2586" s="267"/>
      <c r="K2586" s="152">
        <v>24</v>
      </c>
      <c r="L2586" s="266">
        <v>365</v>
      </c>
      <c r="M2586" s="281" t="s">
        <v>2362</v>
      </c>
      <c r="N2586" s="119" t="s">
        <v>86</v>
      </c>
      <c r="O2586" s="120">
        <v>1</v>
      </c>
      <c r="P2586" s="155" t="s">
        <v>725</v>
      </c>
      <c r="Q2586" s="155">
        <v>0</v>
      </c>
      <c r="R2586" s="155" t="s">
        <v>77</v>
      </c>
      <c r="S2586" s="156">
        <v>0</v>
      </c>
      <c r="T2586" s="156">
        <v>0</v>
      </c>
      <c r="U2586" s="156">
        <v>0</v>
      </c>
      <c r="V2586" s="157" t="s">
        <v>90</v>
      </c>
      <c r="W2586" s="158">
        <v>2</v>
      </c>
      <c r="X2586" s="329">
        <v>1</v>
      </c>
      <c r="Y2586" s="160">
        <v>1</v>
      </c>
      <c r="Z2586" s="161">
        <f t="shared" si="623"/>
        <v>1.46</v>
      </c>
      <c r="AA2586" s="155">
        <v>0</v>
      </c>
      <c r="AB2586" s="162" t="s">
        <v>80</v>
      </c>
      <c r="AC2586" s="163" t="s">
        <v>56</v>
      </c>
      <c r="AD2586" s="164" t="s">
        <v>56</v>
      </c>
      <c r="AE2586" s="163" t="s">
        <v>56</v>
      </c>
      <c r="AF2586" s="164">
        <f t="shared" si="624"/>
        <v>43.8</v>
      </c>
      <c r="AG2586" s="165">
        <f t="shared" si="625"/>
        <v>5256</v>
      </c>
      <c r="AH2586" s="166" t="s">
        <v>81</v>
      </c>
      <c r="AI2586" s="167"/>
      <c r="AJ2586" s="168"/>
      <c r="AK2586" s="169"/>
      <c r="AL2586" s="170"/>
      <c r="AM2586" s="171"/>
      <c r="AN2586" s="172"/>
      <c r="AO2586" s="173">
        <f t="shared" si="619"/>
        <v>0</v>
      </c>
      <c r="AP2586" s="174" t="s">
        <v>82</v>
      </c>
      <c r="AQ2586" s="175" t="str" cm="1">
        <f t="array" ref="AQ2586">_xlfn.IFS(OR($G2586="公衆街路灯A",$G2586="定額電灯"),$G2586&amp;AP2586,COUNTIF(G2586,"*従量電灯*"),G2586,1,"-")</f>
        <v>従量電灯</v>
      </c>
      <c r="AR2586" s="176" t="str" cm="1">
        <f t="array" ref="AR2586">_xlfn.IFS($AN2586=0,"-",OR($AH2586="対象外",$AH2586="-"),"-",OR($G2586="公衆街路灯A",$G2586="定額電灯"),_xlfn.XLOOKUP($AQ2586,削除禁止_電灯料金!$B:$B,削除禁止_電灯料金!$E:$E,0),1,"-")</f>
        <v>-</v>
      </c>
      <c r="AS2586" s="177" t="str" cm="1">
        <f t="array" ref="AS2586">_xlfn.IFS($AR2586="-","-",OR($G2586="公衆街路灯A",$G2586="定額電灯"),_xlfn.XLOOKUP(AQ2586,削除禁止_電灯料金!$B:$B,削除禁止_電灯料金!$D:$D,0),1,"-")</f>
        <v>-</v>
      </c>
      <c r="AT2586" s="176">
        <f>IFERROR(IF(OR($G2586="公衆街路灯A",$G2586="定額電灯"),"-",ROUND((_xlfn.XLOOKUP($AQ2586,削除禁止_電灯料金!$B:$B,削除禁止_電灯料金!$E:$E)*AM2586/1000*$K2586*$L2586/12),2)),"-")</f>
        <v>0</v>
      </c>
      <c r="AU2586" s="177">
        <f>IFERROR(IF(OR($G2586="公衆街路灯A",$G2586="定額電灯"),"-",ROUND((AM2586/1000*$K2586*$L2586/12)*_xlfn.XLOOKUP($A2586,削除禁止_電灯料金!K:K,削除禁止_電灯料金!M:M,"-"),2)),"-")</f>
        <v>0</v>
      </c>
      <c r="AV2586" s="178">
        <f>IFERROR(IF(OR($G2586="公衆街路灯A",$G2586="定額電灯"),ROUND((((AR2586+AS2586)*AN2586))*12*_xlfn.XLOOKUP($A2586,削除禁止_電灯料金!K:K,削除禁止_電灯料金!N:N),0),ROUND((AT2586+AU2586)*AN2586*12*_xlfn.XLOOKUP($A2586,削除禁止_電灯料金!K:K,削除禁止_電灯料金!N:N),0)),0)</f>
        <v>0</v>
      </c>
      <c r="AW2586" s="145"/>
    </row>
    <row r="2587" spans="1:49" ht="30" customHeight="1">
      <c r="A2587" s="1">
        <v>59</v>
      </c>
      <c r="B2587" s="319" t="s">
        <v>2344</v>
      </c>
      <c r="C2587" s="322"/>
      <c r="D2587" s="262" t="s">
        <v>2346</v>
      </c>
      <c r="E2587" s="263" t="s">
        <v>71</v>
      </c>
      <c r="F2587" s="264" t="s">
        <v>2351</v>
      </c>
      <c r="G2587" s="148" t="s">
        <v>73</v>
      </c>
      <c r="H2587" s="279"/>
      <c r="I2587" s="280"/>
      <c r="J2587" s="267"/>
      <c r="K2587" s="152">
        <v>24</v>
      </c>
      <c r="L2587" s="266">
        <v>365</v>
      </c>
      <c r="M2587" s="281" t="s">
        <v>2363</v>
      </c>
      <c r="N2587" s="119" t="s">
        <v>86</v>
      </c>
      <c r="O2587" s="120">
        <v>1</v>
      </c>
      <c r="P2587" s="155" t="s">
        <v>434</v>
      </c>
      <c r="Q2587" s="155">
        <v>0</v>
      </c>
      <c r="R2587" s="155" t="s">
        <v>77</v>
      </c>
      <c r="S2587" s="156">
        <v>0</v>
      </c>
      <c r="T2587" s="156">
        <v>0</v>
      </c>
      <c r="U2587" s="156">
        <v>0</v>
      </c>
      <c r="V2587" s="157" t="s">
        <v>90</v>
      </c>
      <c r="W2587" s="158">
        <v>3</v>
      </c>
      <c r="X2587" s="329">
        <v>1</v>
      </c>
      <c r="Y2587" s="160">
        <v>1</v>
      </c>
      <c r="Z2587" s="161">
        <f t="shared" si="623"/>
        <v>2.19</v>
      </c>
      <c r="AA2587" s="155">
        <v>0</v>
      </c>
      <c r="AB2587" s="162" t="s">
        <v>80</v>
      </c>
      <c r="AC2587" s="163" t="s">
        <v>56</v>
      </c>
      <c r="AD2587" s="164" t="s">
        <v>56</v>
      </c>
      <c r="AE2587" s="163" t="s">
        <v>56</v>
      </c>
      <c r="AF2587" s="164">
        <f t="shared" si="624"/>
        <v>65.7</v>
      </c>
      <c r="AG2587" s="165">
        <f t="shared" si="625"/>
        <v>7884</v>
      </c>
      <c r="AH2587" s="166" t="s">
        <v>81</v>
      </c>
      <c r="AI2587" s="167"/>
      <c r="AJ2587" s="168"/>
      <c r="AK2587" s="169"/>
      <c r="AL2587" s="170"/>
      <c r="AM2587" s="171"/>
      <c r="AN2587" s="172"/>
      <c r="AO2587" s="173">
        <f t="shared" si="619"/>
        <v>0</v>
      </c>
      <c r="AP2587" s="174" t="s">
        <v>82</v>
      </c>
      <c r="AQ2587" s="175" t="str" cm="1">
        <f t="array" ref="AQ2587">_xlfn.IFS(OR($G2587="公衆街路灯A",$G2587="定額電灯"),$G2587&amp;AP2587,COUNTIF(G2587,"*従量電灯*"),G2587,1,"-")</f>
        <v>従量電灯</v>
      </c>
      <c r="AR2587" s="176" t="str" cm="1">
        <f t="array" ref="AR2587">_xlfn.IFS($AN2587=0,"-",OR($AH2587="対象外",$AH2587="-"),"-",OR($G2587="公衆街路灯A",$G2587="定額電灯"),_xlfn.XLOOKUP($AQ2587,削除禁止_電灯料金!$B:$B,削除禁止_電灯料金!$E:$E,0),1,"-")</f>
        <v>-</v>
      </c>
      <c r="AS2587" s="177" t="str" cm="1">
        <f t="array" ref="AS2587">_xlfn.IFS($AR2587="-","-",OR($G2587="公衆街路灯A",$G2587="定額電灯"),_xlfn.XLOOKUP(AQ2587,削除禁止_電灯料金!$B:$B,削除禁止_電灯料金!$D:$D,0),1,"-")</f>
        <v>-</v>
      </c>
      <c r="AT2587" s="176">
        <f>IFERROR(IF(OR($G2587="公衆街路灯A",$G2587="定額電灯"),"-",ROUND((_xlfn.XLOOKUP($AQ2587,削除禁止_電灯料金!$B:$B,削除禁止_電灯料金!$E:$E)*AM2587/1000*$K2587*$L2587/12),2)),"-")</f>
        <v>0</v>
      </c>
      <c r="AU2587" s="177">
        <f>IFERROR(IF(OR($G2587="公衆街路灯A",$G2587="定額電灯"),"-",ROUND((AM2587/1000*$K2587*$L2587/12)*_xlfn.XLOOKUP($A2587,削除禁止_電灯料金!K:K,削除禁止_電灯料金!M:M,"-"),2)),"-")</f>
        <v>0</v>
      </c>
      <c r="AV2587" s="178">
        <f>IFERROR(IF(OR($G2587="公衆街路灯A",$G2587="定額電灯"),ROUND((((AR2587+AS2587)*AN2587))*12*_xlfn.XLOOKUP($A2587,削除禁止_電灯料金!K:K,削除禁止_電灯料金!N:N),0),ROUND((AT2587+AU2587)*AN2587*12*_xlfn.XLOOKUP($A2587,削除禁止_電灯料金!K:K,削除禁止_電灯料金!N:N),0)),0)</f>
        <v>0</v>
      </c>
      <c r="AW2587" s="145"/>
    </row>
    <row r="2588" spans="1:49" ht="30" customHeight="1">
      <c r="A2588" s="1">
        <v>59</v>
      </c>
      <c r="B2588" s="319" t="s">
        <v>2344</v>
      </c>
      <c r="C2588" s="333"/>
      <c r="D2588" s="268" t="s">
        <v>2346</v>
      </c>
      <c r="E2588" s="269" t="s">
        <v>71</v>
      </c>
      <c r="F2588" s="270" t="s">
        <v>2364</v>
      </c>
      <c r="G2588" s="182" t="s">
        <v>73</v>
      </c>
      <c r="H2588" s="318" t="s">
        <v>2122</v>
      </c>
      <c r="I2588" s="311"/>
      <c r="J2588" s="312"/>
      <c r="K2588" s="186">
        <v>10</v>
      </c>
      <c r="L2588" s="330">
        <v>300</v>
      </c>
      <c r="M2588" s="313" t="s">
        <v>2365</v>
      </c>
      <c r="N2588" s="189" t="s">
        <v>134</v>
      </c>
      <c r="O2588" s="190">
        <v>2</v>
      </c>
      <c r="P2588" s="191" t="s">
        <v>998</v>
      </c>
      <c r="Q2588" s="191">
        <v>0</v>
      </c>
      <c r="R2588" s="191">
        <v>0</v>
      </c>
      <c r="S2588" s="192">
        <v>0</v>
      </c>
      <c r="T2588" s="192">
        <v>0</v>
      </c>
      <c r="U2588" s="192">
        <v>0</v>
      </c>
      <c r="V2588" s="193">
        <v>0</v>
      </c>
      <c r="W2588" s="194">
        <v>0</v>
      </c>
      <c r="X2588" s="331">
        <v>12</v>
      </c>
      <c r="Y2588" s="196">
        <v>24</v>
      </c>
      <c r="Z2588" s="197">
        <v>0</v>
      </c>
      <c r="AA2588" s="191">
        <v>0</v>
      </c>
      <c r="AB2588" s="198" t="s">
        <v>80</v>
      </c>
      <c r="AC2588" s="199" t="s">
        <v>56</v>
      </c>
      <c r="AD2588" s="200" t="s">
        <v>56</v>
      </c>
      <c r="AE2588" s="199" t="s">
        <v>56</v>
      </c>
      <c r="AF2588" s="200">
        <v>0</v>
      </c>
      <c r="AG2588" s="201">
        <v>0</v>
      </c>
      <c r="AH2588" s="201" t="s">
        <v>124</v>
      </c>
      <c r="AI2588" s="202" t="s">
        <v>487</v>
      </c>
      <c r="AJ2588" s="203"/>
      <c r="AK2588" s="204"/>
      <c r="AL2588" s="194"/>
      <c r="AM2588" s="205"/>
      <c r="AN2588" s="206"/>
      <c r="AO2588" s="200">
        <f t="shared" si="619"/>
        <v>0</v>
      </c>
      <c r="AP2588" s="207" t="s">
        <v>82</v>
      </c>
      <c r="AQ2588" s="198" t="str" cm="1">
        <f t="array" ref="AQ2588">_xlfn.IFS(OR($G2588="公衆街路灯A",$G2588="定額電灯"),$G2588&amp;AP2588,COUNTIF(G2588,"*従量電灯*"),G2588,1,"-")</f>
        <v>従量電灯</v>
      </c>
      <c r="AR2588" s="208" t="str" cm="1">
        <f t="array" ref="AR2588">_xlfn.IFS($AN2588=0,"-",OR($AH2588="対象外",$AH2588="-"),"-",OR($G2588="公衆街路灯A",$G2588="定額電灯"),_xlfn.XLOOKUP($AQ2588,削除禁止_電灯料金!$B:$B,削除禁止_電灯料金!$E:$E,0),1,"-")</f>
        <v>-</v>
      </c>
      <c r="AS2588" s="209" t="str" cm="1">
        <f t="array" ref="AS2588">_xlfn.IFS($AR2588="-","-",OR($G2588="公衆街路灯A",$G2588="定額電灯"),_xlfn.XLOOKUP(AQ2588,削除禁止_電灯料金!$B:$B,削除禁止_電灯料金!$D:$D,0),1,"-")</f>
        <v>-</v>
      </c>
      <c r="AT2588" s="208">
        <f>IFERROR(IF(OR($G2588="公衆街路灯A",$G2588="定額電灯"),"-",ROUND((_xlfn.XLOOKUP($AQ2588,削除禁止_電灯料金!$B:$B,削除禁止_電灯料金!$E:$E)*AM2588/1000*$K2588*$L2588/12),2)),"-")</f>
        <v>0</v>
      </c>
      <c r="AU2588" s="209">
        <f>IFERROR(IF(OR($G2588="公衆街路灯A",$G2588="定額電灯"),"-",ROUND((AM2588/1000*$K2588*$L2588/12)*_xlfn.XLOOKUP($A2588,削除禁止_電灯料金!K:K,削除禁止_電灯料金!M:M,"-"),2)),"-")</f>
        <v>0</v>
      </c>
      <c r="AV2588" s="210">
        <f>IFERROR(IF(OR($G2588="公衆街路灯A",$G2588="定額電灯"),ROUND((((AR2588+AS2588)*AN2588))*12*_xlfn.XLOOKUP($A2588,削除禁止_電灯料金!K:K,削除禁止_電灯料金!N:N),0),ROUND((AT2588+AU2588)*AN2588*12*_xlfn.XLOOKUP($A2588,削除禁止_電灯料金!K:K,削除禁止_電灯料金!N:N),0)),0)</f>
        <v>0</v>
      </c>
      <c r="AW2588" s="145"/>
    </row>
    <row r="2589" spans="1:49" ht="30" customHeight="1">
      <c r="A2589" s="1">
        <v>59</v>
      </c>
      <c r="B2589" s="319" t="s">
        <v>2344</v>
      </c>
      <c r="C2589" s="361"/>
      <c r="D2589" s="262" t="s">
        <v>2346</v>
      </c>
      <c r="E2589" s="263" t="s">
        <v>71</v>
      </c>
      <c r="F2589" s="264" t="s">
        <v>2366</v>
      </c>
      <c r="G2589" s="148" t="s">
        <v>73</v>
      </c>
      <c r="H2589" s="279"/>
      <c r="I2589" s="280"/>
      <c r="J2589" s="267"/>
      <c r="K2589" s="152">
        <v>10</v>
      </c>
      <c r="L2589" s="266">
        <v>300</v>
      </c>
      <c r="M2589" s="281" t="s">
        <v>2367</v>
      </c>
      <c r="N2589" s="119" t="s">
        <v>134</v>
      </c>
      <c r="O2589" s="120">
        <v>2</v>
      </c>
      <c r="P2589" s="155" t="s">
        <v>135</v>
      </c>
      <c r="Q2589" s="155">
        <v>0</v>
      </c>
      <c r="R2589" s="155">
        <v>0</v>
      </c>
      <c r="S2589" s="156">
        <v>0</v>
      </c>
      <c r="T2589" s="156">
        <v>0</v>
      </c>
      <c r="U2589" s="156">
        <v>0</v>
      </c>
      <c r="V2589" s="157">
        <v>0</v>
      </c>
      <c r="W2589" s="158">
        <v>28</v>
      </c>
      <c r="X2589" s="329">
        <v>1</v>
      </c>
      <c r="Y2589" s="160">
        <v>2</v>
      </c>
      <c r="Z2589" s="161">
        <f t="shared" ref="Z2589" si="626">K2589*L2589*W2589*Y2589/12/1000</f>
        <v>14</v>
      </c>
      <c r="AA2589" s="155">
        <v>0</v>
      </c>
      <c r="AB2589" s="162" t="s">
        <v>80</v>
      </c>
      <c r="AC2589" s="163" t="s">
        <v>56</v>
      </c>
      <c r="AD2589" s="164" t="s">
        <v>56</v>
      </c>
      <c r="AE2589" s="163" t="s">
        <v>56</v>
      </c>
      <c r="AF2589" s="164">
        <f t="shared" ref="AF2589" si="627">$B$2*Z2589/Y2589</f>
        <v>210</v>
      </c>
      <c r="AG2589" s="165">
        <f t="shared" ref="AG2589" si="628">Y2589*AF2589*120</f>
        <v>50400</v>
      </c>
      <c r="AH2589" s="166" t="s">
        <v>113</v>
      </c>
      <c r="AI2589" s="167"/>
      <c r="AJ2589" s="168"/>
      <c r="AK2589" s="169"/>
      <c r="AL2589" s="170"/>
      <c r="AM2589" s="171"/>
      <c r="AN2589" s="172"/>
      <c r="AO2589" s="173">
        <f t="shared" si="619"/>
        <v>0</v>
      </c>
      <c r="AP2589" s="174" t="s">
        <v>82</v>
      </c>
      <c r="AQ2589" s="175" t="str" cm="1">
        <f t="array" ref="AQ2589">_xlfn.IFS(OR($G2589="公衆街路灯A",$G2589="定額電灯"),$G2589&amp;AP2589,COUNTIF(G2589,"*従量電灯*"),G2589,1,"-")</f>
        <v>従量電灯</v>
      </c>
      <c r="AR2589" s="176" t="str" cm="1">
        <f t="array" ref="AR2589">_xlfn.IFS($AN2589=0,"-",OR($AH2589="対象外",$AH2589="-"),"-",OR($G2589="公衆街路灯A",$G2589="定額電灯"),_xlfn.XLOOKUP($AQ2589,削除禁止_電灯料金!$B:$B,削除禁止_電灯料金!$E:$E,0),1,"-")</f>
        <v>-</v>
      </c>
      <c r="AS2589" s="177" t="str" cm="1">
        <f t="array" ref="AS2589">_xlfn.IFS($AR2589="-","-",OR($G2589="公衆街路灯A",$G2589="定額電灯"),_xlfn.XLOOKUP(AQ2589,削除禁止_電灯料金!$B:$B,削除禁止_電灯料金!$D:$D,0),1,"-")</f>
        <v>-</v>
      </c>
      <c r="AT2589" s="176">
        <f>IFERROR(IF(OR($G2589="公衆街路灯A",$G2589="定額電灯"),"-",ROUND((_xlfn.XLOOKUP($AQ2589,削除禁止_電灯料金!$B:$B,削除禁止_電灯料金!$E:$E)*AM2589/1000*$K2589*$L2589/12),2)),"-")</f>
        <v>0</v>
      </c>
      <c r="AU2589" s="177">
        <f>IFERROR(IF(OR($G2589="公衆街路灯A",$G2589="定額電灯"),"-",ROUND((AM2589/1000*$K2589*$L2589/12)*_xlfn.XLOOKUP($A2589,削除禁止_電灯料金!K:K,削除禁止_電灯料金!M:M,"-"),2)),"-")</f>
        <v>0</v>
      </c>
      <c r="AV2589" s="178">
        <f>IFERROR(IF(OR($G2589="公衆街路灯A",$G2589="定額電灯"),ROUND((((AR2589+AS2589)*AN2589))*12*_xlfn.XLOOKUP($A2589,削除禁止_電灯料金!K:K,削除禁止_電灯料金!N:N),0),ROUND((AT2589+AU2589)*AN2589*12*_xlfn.XLOOKUP($A2589,削除禁止_電灯料金!K:K,削除禁止_電灯料金!N:N),0)),0)</f>
        <v>0</v>
      </c>
      <c r="AW2589" s="145"/>
    </row>
    <row r="2590" spans="1:49" ht="30" customHeight="1">
      <c r="A2590" s="1">
        <v>59</v>
      </c>
      <c r="B2590" s="319" t="s">
        <v>2344</v>
      </c>
      <c r="C2590" s="332"/>
      <c r="D2590" s="268" t="s">
        <v>2346</v>
      </c>
      <c r="E2590" s="269" t="s">
        <v>71</v>
      </c>
      <c r="F2590" s="270" t="s">
        <v>2368</v>
      </c>
      <c r="G2590" s="182" t="s">
        <v>73</v>
      </c>
      <c r="H2590" s="318" t="s">
        <v>2122</v>
      </c>
      <c r="I2590" s="311"/>
      <c r="J2590" s="312"/>
      <c r="K2590" s="186">
        <v>1</v>
      </c>
      <c r="L2590" s="330">
        <v>300</v>
      </c>
      <c r="M2590" s="313" t="s">
        <v>634</v>
      </c>
      <c r="N2590" s="189" t="s">
        <v>134</v>
      </c>
      <c r="O2590" s="190">
        <v>1</v>
      </c>
      <c r="P2590" s="191" t="s">
        <v>998</v>
      </c>
      <c r="Q2590" s="191">
        <v>0</v>
      </c>
      <c r="R2590" s="191">
        <v>0</v>
      </c>
      <c r="S2590" s="192">
        <v>0</v>
      </c>
      <c r="T2590" s="192">
        <v>0</v>
      </c>
      <c r="U2590" s="192">
        <v>0</v>
      </c>
      <c r="V2590" s="193">
        <v>0</v>
      </c>
      <c r="W2590" s="194">
        <v>0</v>
      </c>
      <c r="X2590" s="331">
        <v>1</v>
      </c>
      <c r="Y2590" s="196">
        <v>1</v>
      </c>
      <c r="Z2590" s="197">
        <v>0</v>
      </c>
      <c r="AA2590" s="191">
        <v>0</v>
      </c>
      <c r="AB2590" s="198" t="s">
        <v>80</v>
      </c>
      <c r="AC2590" s="199" t="s">
        <v>56</v>
      </c>
      <c r="AD2590" s="200" t="s">
        <v>56</v>
      </c>
      <c r="AE2590" s="199" t="s">
        <v>56</v>
      </c>
      <c r="AF2590" s="200">
        <v>0</v>
      </c>
      <c r="AG2590" s="201">
        <v>0</v>
      </c>
      <c r="AH2590" s="201" t="s">
        <v>124</v>
      </c>
      <c r="AI2590" s="202" t="s">
        <v>124</v>
      </c>
      <c r="AJ2590" s="203"/>
      <c r="AK2590" s="204"/>
      <c r="AL2590" s="194"/>
      <c r="AM2590" s="205"/>
      <c r="AN2590" s="206"/>
      <c r="AO2590" s="200">
        <f t="shared" si="619"/>
        <v>0</v>
      </c>
      <c r="AP2590" s="207" t="s">
        <v>82</v>
      </c>
      <c r="AQ2590" s="198" t="str" cm="1">
        <f t="array" ref="AQ2590">_xlfn.IFS(OR($G2590="公衆街路灯A",$G2590="定額電灯"),$G2590&amp;AP2590,COUNTIF(G2590,"*従量電灯*"),G2590,1,"-")</f>
        <v>従量電灯</v>
      </c>
      <c r="AR2590" s="208" t="str" cm="1">
        <f t="array" ref="AR2590">_xlfn.IFS($AN2590=0,"-",OR($AH2590="対象外",$AH2590="-"),"-",OR($G2590="公衆街路灯A",$G2590="定額電灯"),_xlfn.XLOOKUP($AQ2590,削除禁止_電灯料金!$B:$B,削除禁止_電灯料金!$E:$E,0),1,"-")</f>
        <v>-</v>
      </c>
      <c r="AS2590" s="209" t="str" cm="1">
        <f t="array" ref="AS2590">_xlfn.IFS($AR2590="-","-",OR($G2590="公衆街路灯A",$G2590="定額電灯"),_xlfn.XLOOKUP(AQ2590,削除禁止_電灯料金!$B:$B,削除禁止_電灯料金!$D:$D,0),1,"-")</f>
        <v>-</v>
      </c>
      <c r="AT2590" s="208">
        <f>IFERROR(IF(OR($G2590="公衆街路灯A",$G2590="定額電灯"),"-",ROUND((_xlfn.XLOOKUP($AQ2590,削除禁止_電灯料金!$B:$B,削除禁止_電灯料金!$E:$E)*AM2590/1000*$K2590*$L2590/12),2)),"-")</f>
        <v>0</v>
      </c>
      <c r="AU2590" s="209">
        <f>IFERROR(IF(OR($G2590="公衆街路灯A",$G2590="定額電灯"),"-",ROUND((AM2590/1000*$K2590*$L2590/12)*_xlfn.XLOOKUP($A2590,削除禁止_電灯料金!K:K,削除禁止_電灯料金!M:M,"-"),2)),"-")</f>
        <v>0</v>
      </c>
      <c r="AV2590" s="210">
        <f>IFERROR(IF(OR($G2590="公衆街路灯A",$G2590="定額電灯"),ROUND((((AR2590+AS2590)*AN2590))*12*_xlfn.XLOOKUP($A2590,削除禁止_電灯料金!K:K,削除禁止_電灯料金!N:N),0),ROUND((AT2590+AU2590)*AN2590*12*_xlfn.XLOOKUP($A2590,削除禁止_電灯料金!K:K,削除禁止_電灯料金!N:N),0)),0)</f>
        <v>0</v>
      </c>
      <c r="AW2590" s="145"/>
    </row>
    <row r="2591" spans="1:49" ht="30" customHeight="1">
      <c r="A2591" s="1">
        <v>59</v>
      </c>
      <c r="B2591" s="319" t="s">
        <v>2344</v>
      </c>
      <c r="C2591" s="332"/>
      <c r="D2591" s="262" t="s">
        <v>2346</v>
      </c>
      <c r="E2591" s="263" t="s">
        <v>71</v>
      </c>
      <c r="F2591" s="264" t="s">
        <v>2368</v>
      </c>
      <c r="G2591" s="148" t="s">
        <v>73</v>
      </c>
      <c r="H2591" s="279"/>
      <c r="I2591" s="280"/>
      <c r="J2591" s="267"/>
      <c r="K2591" s="152">
        <v>1</v>
      </c>
      <c r="L2591" s="266">
        <v>300</v>
      </c>
      <c r="M2591" s="281" t="s">
        <v>2369</v>
      </c>
      <c r="N2591" s="119" t="s">
        <v>142</v>
      </c>
      <c r="O2591" s="120">
        <v>1</v>
      </c>
      <c r="P2591" s="155" t="s">
        <v>135</v>
      </c>
      <c r="Q2591" s="155">
        <v>0</v>
      </c>
      <c r="R2591" s="155">
        <v>0</v>
      </c>
      <c r="S2591" s="156" t="s">
        <v>143</v>
      </c>
      <c r="T2591" s="156">
        <v>0</v>
      </c>
      <c r="U2591" s="156">
        <v>0</v>
      </c>
      <c r="V2591" s="157">
        <v>0</v>
      </c>
      <c r="W2591" s="158">
        <v>28</v>
      </c>
      <c r="X2591" s="329">
        <v>1</v>
      </c>
      <c r="Y2591" s="160">
        <v>1</v>
      </c>
      <c r="Z2591" s="161">
        <f t="shared" ref="Z2591:Z2599" si="629">K2591*L2591*W2591*Y2591/12/1000</f>
        <v>0.7</v>
      </c>
      <c r="AA2591" s="155">
        <v>0</v>
      </c>
      <c r="AB2591" s="162" t="s">
        <v>80</v>
      </c>
      <c r="AC2591" s="163" t="s">
        <v>56</v>
      </c>
      <c r="AD2591" s="164" t="s">
        <v>56</v>
      </c>
      <c r="AE2591" s="163" t="s">
        <v>56</v>
      </c>
      <c r="AF2591" s="164">
        <f t="shared" ref="AF2591:AF2599" si="630">$B$2*Z2591/Y2591</f>
        <v>21</v>
      </c>
      <c r="AG2591" s="165">
        <f t="shared" ref="AG2591:AG2599" si="631">Y2591*AF2591*120</f>
        <v>2520</v>
      </c>
      <c r="AH2591" s="166" t="s">
        <v>81</v>
      </c>
      <c r="AI2591" s="167"/>
      <c r="AJ2591" s="168"/>
      <c r="AK2591" s="169"/>
      <c r="AL2591" s="170"/>
      <c r="AM2591" s="171"/>
      <c r="AN2591" s="172"/>
      <c r="AO2591" s="173">
        <f t="shared" si="619"/>
        <v>0</v>
      </c>
      <c r="AP2591" s="174" t="s">
        <v>82</v>
      </c>
      <c r="AQ2591" s="175" t="str" cm="1">
        <f t="array" ref="AQ2591">_xlfn.IFS(OR($G2591="公衆街路灯A",$G2591="定額電灯"),$G2591&amp;AP2591,COUNTIF(G2591,"*従量電灯*"),G2591,1,"-")</f>
        <v>従量電灯</v>
      </c>
      <c r="AR2591" s="176" t="str" cm="1">
        <f t="array" ref="AR2591">_xlfn.IFS($AN2591=0,"-",OR($AH2591="対象外",$AH2591="-"),"-",OR($G2591="公衆街路灯A",$G2591="定額電灯"),_xlfn.XLOOKUP($AQ2591,削除禁止_電灯料金!$B:$B,削除禁止_電灯料金!$E:$E,0),1,"-")</f>
        <v>-</v>
      </c>
      <c r="AS2591" s="177" t="str" cm="1">
        <f t="array" ref="AS2591">_xlfn.IFS($AR2591="-","-",OR($G2591="公衆街路灯A",$G2591="定額電灯"),_xlfn.XLOOKUP(AQ2591,削除禁止_電灯料金!$B:$B,削除禁止_電灯料金!$D:$D,0),1,"-")</f>
        <v>-</v>
      </c>
      <c r="AT2591" s="176">
        <f>IFERROR(IF(OR($G2591="公衆街路灯A",$G2591="定額電灯"),"-",ROUND((_xlfn.XLOOKUP($AQ2591,削除禁止_電灯料金!$B:$B,削除禁止_電灯料金!$E:$E)*AM2591/1000*$K2591*$L2591/12),2)),"-")</f>
        <v>0</v>
      </c>
      <c r="AU2591" s="177">
        <f>IFERROR(IF(OR($G2591="公衆街路灯A",$G2591="定額電灯"),"-",ROUND((AM2591/1000*$K2591*$L2591/12)*_xlfn.XLOOKUP($A2591,削除禁止_電灯料金!K:K,削除禁止_電灯料金!M:M,"-"),2)),"-")</f>
        <v>0</v>
      </c>
      <c r="AV2591" s="178">
        <f>IFERROR(IF(OR($G2591="公衆街路灯A",$G2591="定額電灯"),ROUND((((AR2591+AS2591)*AN2591))*12*_xlfn.XLOOKUP($A2591,削除禁止_電灯料金!K:K,削除禁止_電灯料金!N:N),0),ROUND((AT2591+AU2591)*AN2591*12*_xlfn.XLOOKUP($A2591,削除禁止_電灯料金!K:K,削除禁止_電灯料金!N:N),0)),0)</f>
        <v>0</v>
      </c>
      <c r="AW2591" s="145"/>
    </row>
    <row r="2592" spans="1:49" ht="30" customHeight="1">
      <c r="A2592" s="1">
        <v>59</v>
      </c>
      <c r="B2592" s="319" t="s">
        <v>2344</v>
      </c>
      <c r="C2592" s="332"/>
      <c r="D2592" s="262" t="s">
        <v>2346</v>
      </c>
      <c r="E2592" s="263" t="s">
        <v>71</v>
      </c>
      <c r="F2592" s="264" t="s">
        <v>521</v>
      </c>
      <c r="G2592" s="148" t="s">
        <v>73</v>
      </c>
      <c r="H2592" s="279"/>
      <c r="I2592" s="280"/>
      <c r="J2592" s="267"/>
      <c r="K2592" s="152">
        <v>1</v>
      </c>
      <c r="L2592" s="266">
        <v>240</v>
      </c>
      <c r="M2592" s="281" t="s">
        <v>670</v>
      </c>
      <c r="N2592" s="119" t="s">
        <v>134</v>
      </c>
      <c r="O2592" s="120">
        <v>2</v>
      </c>
      <c r="P2592" s="155" t="s">
        <v>294</v>
      </c>
      <c r="Q2592" s="155">
        <v>0</v>
      </c>
      <c r="R2592" s="155">
        <v>0</v>
      </c>
      <c r="S2592" s="156">
        <v>0</v>
      </c>
      <c r="T2592" s="156">
        <v>0</v>
      </c>
      <c r="U2592" s="156">
        <v>0</v>
      </c>
      <c r="V2592" s="157">
        <v>0</v>
      </c>
      <c r="W2592" s="158">
        <v>47</v>
      </c>
      <c r="X2592" s="329">
        <v>1</v>
      </c>
      <c r="Y2592" s="160">
        <v>2</v>
      </c>
      <c r="Z2592" s="161">
        <f t="shared" si="629"/>
        <v>1.88</v>
      </c>
      <c r="AA2592" s="155">
        <v>0</v>
      </c>
      <c r="AB2592" s="162" t="s">
        <v>80</v>
      </c>
      <c r="AC2592" s="163" t="s">
        <v>56</v>
      </c>
      <c r="AD2592" s="164" t="s">
        <v>56</v>
      </c>
      <c r="AE2592" s="163" t="s">
        <v>56</v>
      </c>
      <c r="AF2592" s="164">
        <f t="shared" si="630"/>
        <v>28.2</v>
      </c>
      <c r="AG2592" s="165">
        <f t="shared" si="631"/>
        <v>6768</v>
      </c>
      <c r="AH2592" s="166" t="s">
        <v>113</v>
      </c>
      <c r="AI2592" s="167"/>
      <c r="AJ2592" s="168"/>
      <c r="AK2592" s="169"/>
      <c r="AL2592" s="170"/>
      <c r="AM2592" s="171"/>
      <c r="AN2592" s="172"/>
      <c r="AO2592" s="173">
        <f t="shared" si="619"/>
        <v>0</v>
      </c>
      <c r="AP2592" s="174" t="s">
        <v>82</v>
      </c>
      <c r="AQ2592" s="175" t="str" cm="1">
        <f t="array" ref="AQ2592">_xlfn.IFS(OR($G2592="公衆街路灯A",$G2592="定額電灯"),$G2592&amp;AP2592,COUNTIF(G2592,"*従量電灯*"),G2592,1,"-")</f>
        <v>従量電灯</v>
      </c>
      <c r="AR2592" s="176" t="str" cm="1">
        <f t="array" ref="AR2592">_xlfn.IFS($AN2592=0,"-",OR($AH2592="対象外",$AH2592="-"),"-",OR($G2592="公衆街路灯A",$G2592="定額電灯"),_xlfn.XLOOKUP($AQ2592,削除禁止_電灯料金!$B:$B,削除禁止_電灯料金!$E:$E,0),1,"-")</f>
        <v>-</v>
      </c>
      <c r="AS2592" s="177" t="str" cm="1">
        <f t="array" ref="AS2592">_xlfn.IFS($AR2592="-","-",OR($G2592="公衆街路灯A",$G2592="定額電灯"),_xlfn.XLOOKUP(AQ2592,削除禁止_電灯料金!$B:$B,削除禁止_電灯料金!$D:$D,0),1,"-")</f>
        <v>-</v>
      </c>
      <c r="AT2592" s="176">
        <f>IFERROR(IF(OR($G2592="公衆街路灯A",$G2592="定額電灯"),"-",ROUND((_xlfn.XLOOKUP($AQ2592,削除禁止_電灯料金!$B:$B,削除禁止_電灯料金!$E:$E)*AM2592/1000*$K2592*$L2592/12),2)),"-")</f>
        <v>0</v>
      </c>
      <c r="AU2592" s="177">
        <f>IFERROR(IF(OR($G2592="公衆街路灯A",$G2592="定額電灯"),"-",ROUND((AM2592/1000*$K2592*$L2592/12)*_xlfn.XLOOKUP($A2592,削除禁止_電灯料金!K:K,削除禁止_電灯料金!M:M,"-"),2)),"-")</f>
        <v>0</v>
      </c>
      <c r="AV2592" s="178">
        <f>IFERROR(IF(OR($G2592="公衆街路灯A",$G2592="定額電灯"),ROUND((((AR2592+AS2592)*AN2592))*12*_xlfn.XLOOKUP($A2592,削除禁止_電灯料金!K:K,削除禁止_電灯料金!N:N),0),ROUND((AT2592+AU2592)*AN2592*12*_xlfn.XLOOKUP($A2592,削除禁止_電灯料金!K:K,削除禁止_電灯料金!N:N),0)),0)</f>
        <v>0</v>
      </c>
      <c r="AW2592" s="145"/>
    </row>
    <row r="2593" spans="1:49" ht="30" customHeight="1">
      <c r="A2593" s="1">
        <v>59</v>
      </c>
      <c r="B2593" s="319" t="s">
        <v>2344</v>
      </c>
      <c r="C2593" s="332"/>
      <c r="D2593" s="262" t="s">
        <v>2346</v>
      </c>
      <c r="E2593" s="263" t="s">
        <v>71</v>
      </c>
      <c r="F2593" s="264" t="s">
        <v>521</v>
      </c>
      <c r="G2593" s="148" t="s">
        <v>73</v>
      </c>
      <c r="H2593" s="279"/>
      <c r="I2593" s="280"/>
      <c r="J2593" s="267"/>
      <c r="K2593" s="152">
        <v>24</v>
      </c>
      <c r="L2593" s="266">
        <v>365</v>
      </c>
      <c r="M2593" s="281" t="s">
        <v>2370</v>
      </c>
      <c r="N2593" s="119" t="s">
        <v>86</v>
      </c>
      <c r="O2593" s="120">
        <v>1</v>
      </c>
      <c r="P2593" s="155" t="s">
        <v>725</v>
      </c>
      <c r="Q2593" s="155">
        <v>0</v>
      </c>
      <c r="R2593" s="155" t="s">
        <v>77</v>
      </c>
      <c r="S2593" s="156">
        <v>0</v>
      </c>
      <c r="T2593" s="156">
        <v>0</v>
      </c>
      <c r="U2593" s="156">
        <v>0</v>
      </c>
      <c r="V2593" s="157" t="s">
        <v>90</v>
      </c>
      <c r="W2593" s="158">
        <v>2</v>
      </c>
      <c r="X2593" s="329">
        <v>1</v>
      </c>
      <c r="Y2593" s="160">
        <v>1</v>
      </c>
      <c r="Z2593" s="161">
        <f t="shared" si="629"/>
        <v>1.46</v>
      </c>
      <c r="AA2593" s="155">
        <v>0</v>
      </c>
      <c r="AB2593" s="162" t="s">
        <v>80</v>
      </c>
      <c r="AC2593" s="163" t="s">
        <v>56</v>
      </c>
      <c r="AD2593" s="164" t="s">
        <v>56</v>
      </c>
      <c r="AE2593" s="163" t="s">
        <v>56</v>
      </c>
      <c r="AF2593" s="164">
        <f t="shared" si="630"/>
        <v>43.8</v>
      </c>
      <c r="AG2593" s="165">
        <f t="shared" si="631"/>
        <v>5256</v>
      </c>
      <c r="AH2593" s="166" t="s">
        <v>81</v>
      </c>
      <c r="AI2593" s="167"/>
      <c r="AJ2593" s="168"/>
      <c r="AK2593" s="169"/>
      <c r="AL2593" s="170"/>
      <c r="AM2593" s="171"/>
      <c r="AN2593" s="172"/>
      <c r="AO2593" s="173">
        <f t="shared" si="619"/>
        <v>0</v>
      </c>
      <c r="AP2593" s="174" t="s">
        <v>82</v>
      </c>
      <c r="AQ2593" s="175" t="str" cm="1">
        <f t="array" ref="AQ2593">_xlfn.IFS(OR($G2593="公衆街路灯A",$G2593="定額電灯"),$G2593&amp;AP2593,COUNTIF(G2593,"*従量電灯*"),G2593,1,"-")</f>
        <v>従量電灯</v>
      </c>
      <c r="AR2593" s="176" t="str" cm="1">
        <f t="array" ref="AR2593">_xlfn.IFS($AN2593=0,"-",OR($AH2593="対象外",$AH2593="-"),"-",OR($G2593="公衆街路灯A",$G2593="定額電灯"),_xlfn.XLOOKUP($AQ2593,削除禁止_電灯料金!$B:$B,削除禁止_電灯料金!$E:$E,0),1,"-")</f>
        <v>-</v>
      </c>
      <c r="AS2593" s="177" t="str" cm="1">
        <f t="array" ref="AS2593">_xlfn.IFS($AR2593="-","-",OR($G2593="公衆街路灯A",$G2593="定額電灯"),_xlfn.XLOOKUP(AQ2593,削除禁止_電灯料金!$B:$B,削除禁止_電灯料金!$D:$D,0),1,"-")</f>
        <v>-</v>
      </c>
      <c r="AT2593" s="176">
        <f>IFERROR(IF(OR($G2593="公衆街路灯A",$G2593="定額電灯"),"-",ROUND((_xlfn.XLOOKUP($AQ2593,削除禁止_電灯料金!$B:$B,削除禁止_電灯料金!$E:$E)*AM2593/1000*$K2593*$L2593/12),2)),"-")</f>
        <v>0</v>
      </c>
      <c r="AU2593" s="177">
        <f>IFERROR(IF(OR($G2593="公衆街路灯A",$G2593="定額電灯"),"-",ROUND((AM2593/1000*$K2593*$L2593/12)*_xlfn.XLOOKUP($A2593,削除禁止_電灯料金!K:K,削除禁止_電灯料金!M:M,"-"),2)),"-")</f>
        <v>0</v>
      </c>
      <c r="AV2593" s="178">
        <f>IFERROR(IF(OR($G2593="公衆街路灯A",$G2593="定額電灯"),ROUND((((AR2593+AS2593)*AN2593))*12*_xlfn.XLOOKUP($A2593,削除禁止_電灯料金!K:K,削除禁止_電灯料金!N:N),0),ROUND((AT2593+AU2593)*AN2593*12*_xlfn.XLOOKUP($A2593,削除禁止_電灯料金!K:K,削除禁止_電灯料金!N:N),0)),0)</f>
        <v>0</v>
      </c>
      <c r="AW2593" s="145"/>
    </row>
    <row r="2594" spans="1:49" ht="30" customHeight="1">
      <c r="A2594" s="1">
        <v>59</v>
      </c>
      <c r="B2594" s="319" t="s">
        <v>2344</v>
      </c>
      <c r="C2594" s="332"/>
      <c r="D2594" s="262" t="s">
        <v>2346</v>
      </c>
      <c r="E2594" s="263" t="s">
        <v>71</v>
      </c>
      <c r="F2594" s="264" t="s">
        <v>2371</v>
      </c>
      <c r="G2594" s="148" t="s">
        <v>73</v>
      </c>
      <c r="H2594" s="279"/>
      <c r="I2594" s="280"/>
      <c r="J2594" s="267"/>
      <c r="K2594" s="152">
        <v>1</v>
      </c>
      <c r="L2594" s="266">
        <v>120</v>
      </c>
      <c r="M2594" s="281" t="s">
        <v>2372</v>
      </c>
      <c r="N2594" s="119" t="s">
        <v>134</v>
      </c>
      <c r="O2594" s="120">
        <v>2</v>
      </c>
      <c r="P2594" s="155" t="s">
        <v>294</v>
      </c>
      <c r="Q2594" s="155">
        <v>0</v>
      </c>
      <c r="R2594" s="155">
        <v>0</v>
      </c>
      <c r="S2594" s="156">
        <v>0</v>
      </c>
      <c r="T2594" s="156">
        <v>0</v>
      </c>
      <c r="U2594" s="156">
        <v>0</v>
      </c>
      <c r="V2594" s="157">
        <v>0</v>
      </c>
      <c r="W2594" s="158">
        <v>47</v>
      </c>
      <c r="X2594" s="329">
        <v>12</v>
      </c>
      <c r="Y2594" s="160">
        <v>24</v>
      </c>
      <c r="Z2594" s="161">
        <f t="shared" si="629"/>
        <v>11.28</v>
      </c>
      <c r="AA2594" s="155">
        <v>0</v>
      </c>
      <c r="AB2594" s="162" t="s">
        <v>80</v>
      </c>
      <c r="AC2594" s="163" t="s">
        <v>56</v>
      </c>
      <c r="AD2594" s="164" t="s">
        <v>56</v>
      </c>
      <c r="AE2594" s="163" t="s">
        <v>56</v>
      </c>
      <c r="AF2594" s="164">
        <f t="shared" si="630"/>
        <v>14.1</v>
      </c>
      <c r="AG2594" s="165">
        <f t="shared" si="631"/>
        <v>40608</v>
      </c>
      <c r="AH2594" s="166" t="s">
        <v>113</v>
      </c>
      <c r="AI2594" s="167"/>
      <c r="AJ2594" s="168"/>
      <c r="AK2594" s="169"/>
      <c r="AL2594" s="170"/>
      <c r="AM2594" s="171"/>
      <c r="AN2594" s="172"/>
      <c r="AO2594" s="173">
        <f t="shared" si="619"/>
        <v>0</v>
      </c>
      <c r="AP2594" s="174" t="s">
        <v>82</v>
      </c>
      <c r="AQ2594" s="175" t="str" cm="1">
        <f t="array" ref="AQ2594">_xlfn.IFS(OR($G2594="公衆街路灯A",$G2594="定額電灯"),$G2594&amp;AP2594,COUNTIF(G2594,"*従量電灯*"),G2594,1,"-")</f>
        <v>従量電灯</v>
      </c>
      <c r="AR2594" s="176" t="str" cm="1">
        <f t="array" ref="AR2594">_xlfn.IFS($AN2594=0,"-",OR($AH2594="対象外",$AH2594="-"),"-",OR($G2594="公衆街路灯A",$G2594="定額電灯"),_xlfn.XLOOKUP($AQ2594,削除禁止_電灯料金!$B:$B,削除禁止_電灯料金!$E:$E,0),1,"-")</f>
        <v>-</v>
      </c>
      <c r="AS2594" s="177" t="str" cm="1">
        <f t="array" ref="AS2594">_xlfn.IFS($AR2594="-","-",OR($G2594="公衆街路灯A",$G2594="定額電灯"),_xlfn.XLOOKUP(AQ2594,削除禁止_電灯料金!$B:$B,削除禁止_電灯料金!$D:$D,0),1,"-")</f>
        <v>-</v>
      </c>
      <c r="AT2594" s="176">
        <f>IFERROR(IF(OR($G2594="公衆街路灯A",$G2594="定額電灯"),"-",ROUND((_xlfn.XLOOKUP($AQ2594,削除禁止_電灯料金!$B:$B,削除禁止_電灯料金!$E:$E)*AM2594/1000*$K2594*$L2594/12),2)),"-")</f>
        <v>0</v>
      </c>
      <c r="AU2594" s="177">
        <f>IFERROR(IF(OR($G2594="公衆街路灯A",$G2594="定額電灯"),"-",ROUND((AM2594/1000*$K2594*$L2594/12)*_xlfn.XLOOKUP($A2594,削除禁止_電灯料金!K:K,削除禁止_電灯料金!M:M,"-"),2)),"-")</f>
        <v>0</v>
      </c>
      <c r="AV2594" s="178">
        <f>IFERROR(IF(OR($G2594="公衆街路灯A",$G2594="定額電灯"),ROUND((((AR2594+AS2594)*AN2594))*12*_xlfn.XLOOKUP($A2594,削除禁止_電灯料金!K:K,削除禁止_電灯料金!N:N),0),ROUND((AT2594+AU2594)*AN2594*12*_xlfn.XLOOKUP($A2594,削除禁止_電灯料金!K:K,削除禁止_電灯料金!N:N),0)),0)</f>
        <v>0</v>
      </c>
      <c r="AW2594" s="145"/>
    </row>
    <row r="2595" spans="1:49" ht="30" customHeight="1">
      <c r="A2595" s="1">
        <v>59</v>
      </c>
      <c r="B2595" s="319" t="s">
        <v>2344</v>
      </c>
      <c r="C2595" s="333"/>
      <c r="D2595" s="262" t="s">
        <v>2346</v>
      </c>
      <c r="E2595" s="263" t="s">
        <v>71</v>
      </c>
      <c r="F2595" s="264" t="s">
        <v>2371</v>
      </c>
      <c r="G2595" s="148" t="s">
        <v>73</v>
      </c>
      <c r="H2595" s="279"/>
      <c r="I2595" s="280"/>
      <c r="J2595" s="267"/>
      <c r="K2595" s="152">
        <v>24</v>
      </c>
      <c r="L2595" s="266">
        <v>365</v>
      </c>
      <c r="M2595" s="281" t="s">
        <v>2362</v>
      </c>
      <c r="N2595" s="119" t="s">
        <v>86</v>
      </c>
      <c r="O2595" s="120">
        <v>1</v>
      </c>
      <c r="P2595" s="155" t="s">
        <v>725</v>
      </c>
      <c r="Q2595" s="155">
        <v>0</v>
      </c>
      <c r="R2595" s="155" t="s">
        <v>77</v>
      </c>
      <c r="S2595" s="156">
        <v>0</v>
      </c>
      <c r="T2595" s="156">
        <v>0</v>
      </c>
      <c r="U2595" s="156">
        <v>0</v>
      </c>
      <c r="V2595" s="157" t="s">
        <v>90</v>
      </c>
      <c r="W2595" s="158">
        <v>2</v>
      </c>
      <c r="X2595" s="329">
        <v>2</v>
      </c>
      <c r="Y2595" s="160">
        <v>2</v>
      </c>
      <c r="Z2595" s="161">
        <f t="shared" si="629"/>
        <v>2.92</v>
      </c>
      <c r="AA2595" s="155">
        <v>0</v>
      </c>
      <c r="AB2595" s="162" t="s">
        <v>80</v>
      </c>
      <c r="AC2595" s="163" t="s">
        <v>56</v>
      </c>
      <c r="AD2595" s="164" t="s">
        <v>56</v>
      </c>
      <c r="AE2595" s="163" t="s">
        <v>56</v>
      </c>
      <c r="AF2595" s="164">
        <f t="shared" si="630"/>
        <v>43.8</v>
      </c>
      <c r="AG2595" s="165">
        <f t="shared" si="631"/>
        <v>10512</v>
      </c>
      <c r="AH2595" s="166" t="s">
        <v>81</v>
      </c>
      <c r="AI2595" s="167"/>
      <c r="AJ2595" s="168"/>
      <c r="AK2595" s="169"/>
      <c r="AL2595" s="170"/>
      <c r="AM2595" s="171"/>
      <c r="AN2595" s="172"/>
      <c r="AO2595" s="173">
        <f t="shared" si="619"/>
        <v>0</v>
      </c>
      <c r="AP2595" s="174" t="s">
        <v>82</v>
      </c>
      <c r="AQ2595" s="175" t="str" cm="1">
        <f t="array" ref="AQ2595">_xlfn.IFS(OR($G2595="公衆街路灯A",$G2595="定額電灯"),$G2595&amp;AP2595,COUNTIF(G2595,"*従量電灯*"),G2595,1,"-")</f>
        <v>従量電灯</v>
      </c>
      <c r="AR2595" s="176" t="str" cm="1">
        <f t="array" ref="AR2595">_xlfn.IFS($AN2595=0,"-",OR($AH2595="対象外",$AH2595="-"),"-",OR($G2595="公衆街路灯A",$G2595="定額電灯"),_xlfn.XLOOKUP($AQ2595,削除禁止_電灯料金!$B:$B,削除禁止_電灯料金!$E:$E,0),1,"-")</f>
        <v>-</v>
      </c>
      <c r="AS2595" s="177" t="str" cm="1">
        <f t="array" ref="AS2595">_xlfn.IFS($AR2595="-","-",OR($G2595="公衆街路灯A",$G2595="定額電灯"),_xlfn.XLOOKUP(AQ2595,削除禁止_電灯料金!$B:$B,削除禁止_電灯料金!$D:$D,0),1,"-")</f>
        <v>-</v>
      </c>
      <c r="AT2595" s="176">
        <f>IFERROR(IF(OR($G2595="公衆街路灯A",$G2595="定額電灯"),"-",ROUND((_xlfn.XLOOKUP($AQ2595,削除禁止_電灯料金!$B:$B,削除禁止_電灯料金!$E:$E)*AM2595/1000*$K2595*$L2595/12),2)),"-")</f>
        <v>0</v>
      </c>
      <c r="AU2595" s="177">
        <f>IFERROR(IF(OR($G2595="公衆街路灯A",$G2595="定額電灯"),"-",ROUND((AM2595/1000*$K2595*$L2595/12)*_xlfn.XLOOKUP($A2595,削除禁止_電灯料金!K:K,削除禁止_電灯料金!M:M,"-"),2)),"-")</f>
        <v>0</v>
      </c>
      <c r="AV2595" s="178">
        <f>IFERROR(IF(OR($G2595="公衆街路灯A",$G2595="定額電灯"),ROUND((((AR2595+AS2595)*AN2595))*12*_xlfn.XLOOKUP($A2595,削除禁止_電灯料金!K:K,削除禁止_電灯料金!N:N),0),ROUND((AT2595+AU2595)*AN2595*12*_xlfn.XLOOKUP($A2595,削除禁止_電灯料金!K:K,削除禁止_電灯料金!N:N),0)),0)</f>
        <v>0</v>
      </c>
      <c r="AW2595" s="145"/>
    </row>
    <row r="2596" spans="1:49" ht="30" customHeight="1">
      <c r="A2596" s="1">
        <v>59</v>
      </c>
      <c r="B2596" s="319" t="s">
        <v>2344</v>
      </c>
      <c r="C2596" s="332"/>
      <c r="D2596" s="262" t="s">
        <v>2346</v>
      </c>
      <c r="E2596" s="263" t="s">
        <v>71</v>
      </c>
      <c r="F2596" s="264" t="s">
        <v>497</v>
      </c>
      <c r="G2596" s="148" t="s">
        <v>73</v>
      </c>
      <c r="H2596" s="279"/>
      <c r="I2596" s="280"/>
      <c r="J2596" s="267"/>
      <c r="K2596" s="152">
        <v>10</v>
      </c>
      <c r="L2596" s="266">
        <v>300</v>
      </c>
      <c r="M2596" s="281" t="s">
        <v>2352</v>
      </c>
      <c r="N2596" s="119" t="s">
        <v>2353</v>
      </c>
      <c r="O2596" s="120">
        <v>3</v>
      </c>
      <c r="P2596" s="155" t="s">
        <v>205</v>
      </c>
      <c r="Q2596" s="155">
        <v>0</v>
      </c>
      <c r="R2596" s="155" t="s">
        <v>2354</v>
      </c>
      <c r="S2596" s="156">
        <v>0</v>
      </c>
      <c r="T2596" s="156">
        <v>0</v>
      </c>
      <c r="U2596" s="156">
        <v>0</v>
      </c>
      <c r="V2596" s="157">
        <v>0</v>
      </c>
      <c r="W2596" s="158">
        <v>44</v>
      </c>
      <c r="X2596" s="329">
        <v>3</v>
      </c>
      <c r="Y2596" s="160">
        <v>9</v>
      </c>
      <c r="Z2596" s="161">
        <f t="shared" si="629"/>
        <v>99</v>
      </c>
      <c r="AA2596" s="155">
        <v>0</v>
      </c>
      <c r="AB2596" s="162" t="s">
        <v>80</v>
      </c>
      <c r="AC2596" s="163" t="s">
        <v>56</v>
      </c>
      <c r="AD2596" s="164" t="s">
        <v>56</v>
      </c>
      <c r="AE2596" s="163" t="s">
        <v>56</v>
      </c>
      <c r="AF2596" s="164">
        <f t="shared" si="630"/>
        <v>330</v>
      </c>
      <c r="AG2596" s="165">
        <f t="shared" si="631"/>
        <v>356400</v>
      </c>
      <c r="AH2596" s="166" t="s">
        <v>81</v>
      </c>
      <c r="AI2596" s="167"/>
      <c r="AJ2596" s="168"/>
      <c r="AK2596" s="169"/>
      <c r="AL2596" s="170"/>
      <c r="AM2596" s="171"/>
      <c r="AN2596" s="172"/>
      <c r="AO2596" s="173">
        <f t="shared" si="619"/>
        <v>0</v>
      </c>
      <c r="AP2596" s="174" t="s">
        <v>82</v>
      </c>
      <c r="AQ2596" s="175" t="str" cm="1">
        <f t="array" ref="AQ2596">_xlfn.IFS(OR($G2596="公衆街路灯A",$G2596="定額電灯"),$G2596&amp;AP2596,COUNTIF(G2596,"*従量電灯*"),G2596,1,"-")</f>
        <v>従量電灯</v>
      </c>
      <c r="AR2596" s="176" t="str" cm="1">
        <f t="array" ref="AR2596">_xlfn.IFS($AN2596=0,"-",OR($AH2596="対象外",$AH2596="-"),"-",OR($G2596="公衆街路灯A",$G2596="定額電灯"),_xlfn.XLOOKUP($AQ2596,削除禁止_電灯料金!$B:$B,削除禁止_電灯料金!$E:$E,0),1,"-")</f>
        <v>-</v>
      </c>
      <c r="AS2596" s="177" t="str" cm="1">
        <f t="array" ref="AS2596">_xlfn.IFS($AR2596="-","-",OR($G2596="公衆街路灯A",$G2596="定額電灯"),_xlfn.XLOOKUP(AQ2596,削除禁止_電灯料金!$B:$B,削除禁止_電灯料金!$D:$D,0),1,"-")</f>
        <v>-</v>
      </c>
      <c r="AT2596" s="176">
        <f>IFERROR(IF(OR($G2596="公衆街路灯A",$G2596="定額電灯"),"-",ROUND((_xlfn.XLOOKUP($AQ2596,削除禁止_電灯料金!$B:$B,削除禁止_電灯料金!$E:$E)*AM2596/1000*$K2596*$L2596/12),2)),"-")</f>
        <v>0</v>
      </c>
      <c r="AU2596" s="177">
        <f>IFERROR(IF(OR($G2596="公衆街路灯A",$G2596="定額電灯"),"-",ROUND((AM2596/1000*$K2596*$L2596/12)*_xlfn.XLOOKUP($A2596,削除禁止_電灯料金!K:K,削除禁止_電灯料金!M:M,"-"),2)),"-")</f>
        <v>0</v>
      </c>
      <c r="AV2596" s="178">
        <f>IFERROR(IF(OR($G2596="公衆街路灯A",$G2596="定額電灯"),ROUND((((AR2596+AS2596)*AN2596))*12*_xlfn.XLOOKUP($A2596,削除禁止_電灯料金!K:K,削除禁止_電灯料金!N:N),0),ROUND((AT2596+AU2596)*AN2596*12*_xlfn.XLOOKUP($A2596,削除禁止_電灯料金!K:K,削除禁止_電灯料金!N:N),0)),0)</f>
        <v>0</v>
      </c>
      <c r="AW2596" s="145"/>
    </row>
    <row r="2597" spans="1:49" ht="30" customHeight="1">
      <c r="A2597" s="1">
        <v>59</v>
      </c>
      <c r="B2597" s="319" t="s">
        <v>2344</v>
      </c>
      <c r="C2597" s="332"/>
      <c r="D2597" s="262" t="s">
        <v>2346</v>
      </c>
      <c r="E2597" s="263" t="s">
        <v>71</v>
      </c>
      <c r="F2597" s="264" t="s">
        <v>497</v>
      </c>
      <c r="G2597" s="148" t="s">
        <v>73</v>
      </c>
      <c r="H2597" s="279"/>
      <c r="I2597" s="280"/>
      <c r="J2597" s="267"/>
      <c r="K2597" s="152">
        <v>24</v>
      </c>
      <c r="L2597" s="266">
        <v>365</v>
      </c>
      <c r="M2597" s="281" t="s">
        <v>2373</v>
      </c>
      <c r="N2597" s="119" t="s">
        <v>164</v>
      </c>
      <c r="O2597" s="120">
        <v>1</v>
      </c>
      <c r="P2597" s="155" t="s">
        <v>383</v>
      </c>
      <c r="Q2597" s="155">
        <v>0</v>
      </c>
      <c r="R2597" s="155">
        <v>0</v>
      </c>
      <c r="S2597" s="156" t="s">
        <v>106</v>
      </c>
      <c r="T2597" s="156" t="s">
        <v>276</v>
      </c>
      <c r="U2597" s="156" t="s">
        <v>102</v>
      </c>
      <c r="V2597" s="157">
        <v>0</v>
      </c>
      <c r="W2597" s="158">
        <v>13</v>
      </c>
      <c r="X2597" s="329">
        <v>1</v>
      </c>
      <c r="Y2597" s="160">
        <v>1</v>
      </c>
      <c r="Z2597" s="161">
        <f t="shared" si="629"/>
        <v>9.49</v>
      </c>
      <c r="AA2597" s="155">
        <v>0</v>
      </c>
      <c r="AB2597" s="162" t="s">
        <v>80</v>
      </c>
      <c r="AC2597" s="163" t="s">
        <v>56</v>
      </c>
      <c r="AD2597" s="164" t="s">
        <v>56</v>
      </c>
      <c r="AE2597" s="163" t="s">
        <v>56</v>
      </c>
      <c r="AF2597" s="164">
        <f t="shared" si="630"/>
        <v>284.7</v>
      </c>
      <c r="AG2597" s="165">
        <f t="shared" si="631"/>
        <v>34164</v>
      </c>
      <c r="AH2597" s="166" t="s">
        <v>81</v>
      </c>
      <c r="AI2597" s="167"/>
      <c r="AJ2597" s="168"/>
      <c r="AK2597" s="169"/>
      <c r="AL2597" s="170"/>
      <c r="AM2597" s="171"/>
      <c r="AN2597" s="172"/>
      <c r="AO2597" s="173">
        <f t="shared" si="619"/>
        <v>0</v>
      </c>
      <c r="AP2597" s="174" t="s">
        <v>82</v>
      </c>
      <c r="AQ2597" s="175" t="str" cm="1">
        <f t="array" ref="AQ2597">_xlfn.IFS(OR($G2597="公衆街路灯A",$G2597="定額電灯"),$G2597&amp;AP2597,COUNTIF(G2597,"*従量電灯*"),G2597,1,"-")</f>
        <v>従量電灯</v>
      </c>
      <c r="AR2597" s="176" t="str" cm="1">
        <f t="array" ref="AR2597">_xlfn.IFS($AN2597=0,"-",OR($AH2597="対象外",$AH2597="-"),"-",OR($G2597="公衆街路灯A",$G2597="定額電灯"),_xlfn.XLOOKUP($AQ2597,削除禁止_電灯料金!$B:$B,削除禁止_電灯料金!$E:$E,0),1,"-")</f>
        <v>-</v>
      </c>
      <c r="AS2597" s="177" t="str" cm="1">
        <f t="array" ref="AS2597">_xlfn.IFS($AR2597="-","-",OR($G2597="公衆街路灯A",$G2597="定額電灯"),_xlfn.XLOOKUP(AQ2597,削除禁止_電灯料金!$B:$B,削除禁止_電灯料金!$D:$D,0),1,"-")</f>
        <v>-</v>
      </c>
      <c r="AT2597" s="176">
        <f>IFERROR(IF(OR($G2597="公衆街路灯A",$G2597="定額電灯"),"-",ROUND((_xlfn.XLOOKUP($AQ2597,削除禁止_電灯料金!$B:$B,削除禁止_電灯料金!$E:$E)*AM2597/1000*$K2597*$L2597/12),2)),"-")</f>
        <v>0</v>
      </c>
      <c r="AU2597" s="177">
        <f>IFERROR(IF(OR($G2597="公衆街路灯A",$G2597="定額電灯"),"-",ROUND((AM2597/1000*$K2597*$L2597/12)*_xlfn.XLOOKUP($A2597,削除禁止_電灯料金!K:K,削除禁止_電灯料金!M:M,"-"),2)),"-")</f>
        <v>0</v>
      </c>
      <c r="AV2597" s="178">
        <f>IFERROR(IF(OR($G2597="公衆街路灯A",$G2597="定額電灯"),ROUND((((AR2597+AS2597)*AN2597))*12*_xlfn.XLOOKUP($A2597,削除禁止_電灯料金!K:K,削除禁止_電灯料金!N:N),0),ROUND((AT2597+AU2597)*AN2597*12*_xlfn.XLOOKUP($A2597,削除禁止_電灯料金!K:K,削除禁止_電灯料金!N:N),0)),0)</f>
        <v>0</v>
      </c>
      <c r="AW2597" s="145"/>
    </row>
    <row r="2598" spans="1:49" ht="30" customHeight="1">
      <c r="A2598" s="1">
        <v>59</v>
      </c>
      <c r="B2598" s="319" t="s">
        <v>2344</v>
      </c>
      <c r="C2598" s="333"/>
      <c r="D2598" s="262" t="s">
        <v>2346</v>
      </c>
      <c r="E2598" s="263" t="s">
        <v>71</v>
      </c>
      <c r="F2598" s="264" t="s">
        <v>497</v>
      </c>
      <c r="G2598" s="148" t="s">
        <v>73</v>
      </c>
      <c r="H2598" s="279"/>
      <c r="I2598" s="280"/>
      <c r="J2598" s="267"/>
      <c r="K2598" s="152">
        <v>24</v>
      </c>
      <c r="L2598" s="266">
        <v>365</v>
      </c>
      <c r="M2598" s="281" t="s">
        <v>2374</v>
      </c>
      <c r="N2598" s="119" t="s">
        <v>86</v>
      </c>
      <c r="O2598" s="120">
        <v>1</v>
      </c>
      <c r="P2598" s="155" t="s">
        <v>434</v>
      </c>
      <c r="Q2598" s="155">
        <v>0</v>
      </c>
      <c r="R2598" s="155" t="s">
        <v>77</v>
      </c>
      <c r="S2598" s="156">
        <v>0</v>
      </c>
      <c r="T2598" s="156">
        <v>0</v>
      </c>
      <c r="U2598" s="156">
        <v>0</v>
      </c>
      <c r="V2598" s="157" t="s">
        <v>90</v>
      </c>
      <c r="W2598" s="158">
        <v>3</v>
      </c>
      <c r="X2598" s="329">
        <v>1</v>
      </c>
      <c r="Y2598" s="160">
        <v>1</v>
      </c>
      <c r="Z2598" s="161">
        <f t="shared" si="629"/>
        <v>2.19</v>
      </c>
      <c r="AA2598" s="155">
        <v>0</v>
      </c>
      <c r="AB2598" s="162" t="s">
        <v>80</v>
      </c>
      <c r="AC2598" s="163" t="s">
        <v>56</v>
      </c>
      <c r="AD2598" s="164" t="s">
        <v>56</v>
      </c>
      <c r="AE2598" s="163" t="s">
        <v>56</v>
      </c>
      <c r="AF2598" s="164">
        <f t="shared" si="630"/>
        <v>65.7</v>
      </c>
      <c r="AG2598" s="165">
        <f t="shared" si="631"/>
        <v>7884</v>
      </c>
      <c r="AH2598" s="166" t="s">
        <v>81</v>
      </c>
      <c r="AI2598" s="167"/>
      <c r="AJ2598" s="168"/>
      <c r="AK2598" s="169"/>
      <c r="AL2598" s="170"/>
      <c r="AM2598" s="171"/>
      <c r="AN2598" s="172"/>
      <c r="AO2598" s="173">
        <f t="shared" si="619"/>
        <v>0</v>
      </c>
      <c r="AP2598" s="174" t="s">
        <v>82</v>
      </c>
      <c r="AQ2598" s="175" t="str" cm="1">
        <f t="array" ref="AQ2598">_xlfn.IFS(OR($G2598="公衆街路灯A",$G2598="定額電灯"),$G2598&amp;AP2598,COUNTIF(G2598,"*従量電灯*"),G2598,1,"-")</f>
        <v>従量電灯</v>
      </c>
      <c r="AR2598" s="176" t="str" cm="1">
        <f t="array" ref="AR2598">_xlfn.IFS($AN2598=0,"-",OR($AH2598="対象外",$AH2598="-"),"-",OR($G2598="公衆街路灯A",$G2598="定額電灯"),_xlfn.XLOOKUP($AQ2598,削除禁止_電灯料金!$B:$B,削除禁止_電灯料金!$E:$E,0),1,"-")</f>
        <v>-</v>
      </c>
      <c r="AS2598" s="177" t="str" cm="1">
        <f t="array" ref="AS2598">_xlfn.IFS($AR2598="-","-",OR($G2598="公衆街路灯A",$G2598="定額電灯"),_xlfn.XLOOKUP(AQ2598,削除禁止_電灯料金!$B:$B,削除禁止_電灯料金!$D:$D,0),1,"-")</f>
        <v>-</v>
      </c>
      <c r="AT2598" s="176">
        <f>IFERROR(IF(OR($G2598="公衆街路灯A",$G2598="定額電灯"),"-",ROUND((_xlfn.XLOOKUP($AQ2598,削除禁止_電灯料金!$B:$B,削除禁止_電灯料金!$E:$E)*AM2598/1000*$K2598*$L2598/12),2)),"-")</f>
        <v>0</v>
      </c>
      <c r="AU2598" s="177">
        <f>IFERROR(IF(OR($G2598="公衆街路灯A",$G2598="定額電灯"),"-",ROUND((AM2598/1000*$K2598*$L2598/12)*_xlfn.XLOOKUP($A2598,削除禁止_電灯料金!K:K,削除禁止_電灯料金!M:M,"-"),2)),"-")</f>
        <v>0</v>
      </c>
      <c r="AV2598" s="178">
        <f>IFERROR(IF(OR($G2598="公衆街路灯A",$G2598="定額電灯"),ROUND((((AR2598+AS2598)*AN2598))*12*_xlfn.XLOOKUP($A2598,削除禁止_電灯料金!K:K,削除禁止_電灯料金!N:N),0),ROUND((AT2598+AU2598)*AN2598*12*_xlfn.XLOOKUP($A2598,削除禁止_電灯料金!K:K,削除禁止_電灯料金!N:N),0)),0)</f>
        <v>0</v>
      </c>
      <c r="AW2598" s="145"/>
    </row>
    <row r="2599" spans="1:49" ht="30" customHeight="1">
      <c r="A2599" s="1">
        <v>59</v>
      </c>
      <c r="B2599" s="319" t="s">
        <v>2344</v>
      </c>
      <c r="C2599" s="332"/>
      <c r="D2599" s="262" t="s">
        <v>2346</v>
      </c>
      <c r="E2599" s="263" t="s">
        <v>71</v>
      </c>
      <c r="F2599" s="264" t="s">
        <v>1026</v>
      </c>
      <c r="G2599" s="148" t="s">
        <v>73</v>
      </c>
      <c r="H2599" s="279"/>
      <c r="I2599" s="280"/>
      <c r="J2599" s="267"/>
      <c r="K2599" s="152">
        <v>4</v>
      </c>
      <c r="L2599" s="266">
        <v>240</v>
      </c>
      <c r="M2599" s="281" t="s">
        <v>2375</v>
      </c>
      <c r="N2599" s="119" t="s">
        <v>75</v>
      </c>
      <c r="O2599" s="120">
        <v>1</v>
      </c>
      <c r="P2599" s="155" t="s">
        <v>347</v>
      </c>
      <c r="Q2599" s="155">
        <v>0</v>
      </c>
      <c r="R2599" s="155" t="s">
        <v>77</v>
      </c>
      <c r="S2599" s="156">
        <v>0</v>
      </c>
      <c r="T2599" s="156">
        <v>0</v>
      </c>
      <c r="U2599" s="156">
        <v>0</v>
      </c>
      <c r="V2599" s="157">
        <v>0</v>
      </c>
      <c r="W2599" s="158">
        <v>18</v>
      </c>
      <c r="X2599" s="329">
        <v>1</v>
      </c>
      <c r="Y2599" s="160">
        <v>1</v>
      </c>
      <c r="Z2599" s="161">
        <f t="shared" si="629"/>
        <v>1.44</v>
      </c>
      <c r="AA2599" s="155">
        <v>0</v>
      </c>
      <c r="AB2599" s="162" t="s">
        <v>80</v>
      </c>
      <c r="AC2599" s="163" t="s">
        <v>56</v>
      </c>
      <c r="AD2599" s="164" t="s">
        <v>56</v>
      </c>
      <c r="AE2599" s="163" t="s">
        <v>56</v>
      </c>
      <c r="AF2599" s="164">
        <f t="shared" si="630"/>
        <v>43.199999999999996</v>
      </c>
      <c r="AG2599" s="165">
        <f t="shared" si="631"/>
        <v>5183.9999999999991</v>
      </c>
      <c r="AH2599" s="166" t="s">
        <v>81</v>
      </c>
      <c r="AI2599" s="167"/>
      <c r="AJ2599" s="168"/>
      <c r="AK2599" s="169"/>
      <c r="AL2599" s="170"/>
      <c r="AM2599" s="171"/>
      <c r="AN2599" s="172"/>
      <c r="AO2599" s="173">
        <f t="shared" si="619"/>
        <v>0</v>
      </c>
      <c r="AP2599" s="174" t="s">
        <v>82</v>
      </c>
      <c r="AQ2599" s="175" t="str" cm="1">
        <f t="array" ref="AQ2599">_xlfn.IFS(OR($G2599="公衆街路灯A",$G2599="定額電灯"),$G2599&amp;AP2599,COUNTIF(G2599,"*従量電灯*"),G2599,1,"-")</f>
        <v>従量電灯</v>
      </c>
      <c r="AR2599" s="176" t="str" cm="1">
        <f t="array" ref="AR2599">_xlfn.IFS($AN2599=0,"-",OR($AH2599="対象外",$AH2599="-"),"-",OR($G2599="公衆街路灯A",$G2599="定額電灯"),_xlfn.XLOOKUP($AQ2599,削除禁止_電灯料金!$B:$B,削除禁止_電灯料金!$E:$E,0),1,"-")</f>
        <v>-</v>
      </c>
      <c r="AS2599" s="177" t="str" cm="1">
        <f t="array" ref="AS2599">_xlfn.IFS($AR2599="-","-",OR($G2599="公衆街路灯A",$G2599="定額電灯"),_xlfn.XLOOKUP(AQ2599,削除禁止_電灯料金!$B:$B,削除禁止_電灯料金!$D:$D,0),1,"-")</f>
        <v>-</v>
      </c>
      <c r="AT2599" s="176">
        <f>IFERROR(IF(OR($G2599="公衆街路灯A",$G2599="定額電灯"),"-",ROUND((_xlfn.XLOOKUP($AQ2599,削除禁止_電灯料金!$B:$B,削除禁止_電灯料金!$E:$E)*AM2599/1000*$K2599*$L2599/12),2)),"-")</f>
        <v>0</v>
      </c>
      <c r="AU2599" s="177">
        <f>IFERROR(IF(OR($G2599="公衆街路灯A",$G2599="定額電灯"),"-",ROUND((AM2599/1000*$K2599*$L2599/12)*_xlfn.XLOOKUP($A2599,削除禁止_電灯料金!K:K,削除禁止_電灯料金!M:M,"-"),2)),"-")</f>
        <v>0</v>
      </c>
      <c r="AV2599" s="178">
        <f>IFERROR(IF(OR($G2599="公衆街路灯A",$G2599="定額電灯"),ROUND((((AR2599+AS2599)*AN2599))*12*_xlfn.XLOOKUP($A2599,削除禁止_電灯料金!K:K,削除禁止_電灯料金!N:N),0),ROUND((AT2599+AU2599)*AN2599*12*_xlfn.XLOOKUP($A2599,削除禁止_電灯料金!K:K,削除禁止_電灯料金!N:N),0)),0)</f>
        <v>0</v>
      </c>
      <c r="AW2599" s="145"/>
    </row>
    <row r="2600" spans="1:49" ht="30" customHeight="1">
      <c r="A2600" s="1">
        <v>59</v>
      </c>
      <c r="B2600" s="319" t="s">
        <v>2344</v>
      </c>
      <c r="C2600" s="332"/>
      <c r="D2600" s="268" t="s">
        <v>2346</v>
      </c>
      <c r="E2600" s="269" t="s">
        <v>71</v>
      </c>
      <c r="F2600" s="270" t="s">
        <v>1026</v>
      </c>
      <c r="G2600" s="182" t="s">
        <v>73</v>
      </c>
      <c r="H2600" s="318" t="s">
        <v>567</v>
      </c>
      <c r="I2600" s="311"/>
      <c r="J2600" s="312"/>
      <c r="K2600" s="186">
        <v>4</v>
      </c>
      <c r="L2600" s="330">
        <v>240</v>
      </c>
      <c r="M2600" s="313" t="s">
        <v>2376</v>
      </c>
      <c r="N2600" s="189" t="s">
        <v>75</v>
      </c>
      <c r="O2600" s="190">
        <v>1</v>
      </c>
      <c r="P2600" s="191" t="s">
        <v>249</v>
      </c>
      <c r="Q2600" s="191">
        <v>0</v>
      </c>
      <c r="R2600" s="191" t="s">
        <v>682</v>
      </c>
      <c r="S2600" s="192">
        <v>0</v>
      </c>
      <c r="T2600" s="192">
        <v>0</v>
      </c>
      <c r="U2600" s="192" t="s">
        <v>2377</v>
      </c>
      <c r="V2600" s="193">
        <v>0</v>
      </c>
      <c r="W2600" s="194">
        <v>54</v>
      </c>
      <c r="X2600" s="331">
        <v>3</v>
      </c>
      <c r="Y2600" s="196">
        <v>3</v>
      </c>
      <c r="Z2600" s="197">
        <v>0</v>
      </c>
      <c r="AA2600" s="191">
        <v>0</v>
      </c>
      <c r="AB2600" s="198" t="s">
        <v>80</v>
      </c>
      <c r="AC2600" s="199" t="s">
        <v>56</v>
      </c>
      <c r="AD2600" s="200" t="s">
        <v>56</v>
      </c>
      <c r="AE2600" s="199" t="s">
        <v>56</v>
      </c>
      <c r="AF2600" s="200">
        <v>0</v>
      </c>
      <c r="AG2600" s="201">
        <v>0</v>
      </c>
      <c r="AH2600" s="201" t="s">
        <v>124</v>
      </c>
      <c r="AI2600" s="202" t="s">
        <v>124</v>
      </c>
      <c r="AJ2600" s="203"/>
      <c r="AK2600" s="204"/>
      <c r="AL2600" s="194"/>
      <c r="AM2600" s="205"/>
      <c r="AN2600" s="206"/>
      <c r="AO2600" s="200">
        <f t="shared" si="619"/>
        <v>0</v>
      </c>
      <c r="AP2600" s="207" t="s">
        <v>82</v>
      </c>
      <c r="AQ2600" s="198" t="str" cm="1">
        <f t="array" ref="AQ2600">_xlfn.IFS(OR($G2600="公衆街路灯A",$G2600="定額電灯"),$G2600&amp;AP2600,COUNTIF(G2600,"*従量電灯*"),G2600,1,"-")</f>
        <v>従量電灯</v>
      </c>
      <c r="AR2600" s="208" t="str" cm="1">
        <f t="array" ref="AR2600">_xlfn.IFS($AN2600=0,"-",OR($AH2600="対象外",$AH2600="-"),"-",OR($G2600="公衆街路灯A",$G2600="定額電灯"),_xlfn.XLOOKUP($AQ2600,削除禁止_電灯料金!$B:$B,削除禁止_電灯料金!$E:$E,0),1,"-")</f>
        <v>-</v>
      </c>
      <c r="AS2600" s="209" t="str" cm="1">
        <f t="array" ref="AS2600">_xlfn.IFS($AR2600="-","-",OR($G2600="公衆街路灯A",$G2600="定額電灯"),_xlfn.XLOOKUP(AQ2600,削除禁止_電灯料金!$B:$B,削除禁止_電灯料金!$D:$D,0),1,"-")</f>
        <v>-</v>
      </c>
      <c r="AT2600" s="208">
        <f>IFERROR(IF(OR($G2600="公衆街路灯A",$G2600="定額電灯"),"-",ROUND((_xlfn.XLOOKUP($AQ2600,削除禁止_電灯料金!$B:$B,削除禁止_電灯料金!$E:$E)*AM2600/1000*$K2600*$L2600/12),2)),"-")</f>
        <v>0</v>
      </c>
      <c r="AU2600" s="209">
        <f>IFERROR(IF(OR($G2600="公衆街路灯A",$G2600="定額電灯"),"-",ROUND((AM2600/1000*$K2600*$L2600/12)*_xlfn.XLOOKUP($A2600,削除禁止_電灯料金!K:K,削除禁止_電灯料金!M:M,"-"),2)),"-")</f>
        <v>0</v>
      </c>
      <c r="AV2600" s="210">
        <f>IFERROR(IF(OR($G2600="公衆街路灯A",$G2600="定額電灯"),ROUND((((AR2600+AS2600)*AN2600))*12*_xlfn.XLOOKUP($A2600,削除禁止_電灯料金!K:K,削除禁止_電灯料金!N:N),0),ROUND((AT2600+AU2600)*AN2600*12*_xlfn.XLOOKUP($A2600,削除禁止_電灯料金!K:K,削除禁止_電灯料金!N:N),0)),0)</f>
        <v>0</v>
      </c>
      <c r="AW2600" s="145"/>
    </row>
    <row r="2601" spans="1:49" ht="30" customHeight="1">
      <c r="A2601" s="1">
        <v>59</v>
      </c>
      <c r="B2601" s="319" t="s">
        <v>2344</v>
      </c>
      <c r="C2601" s="332"/>
      <c r="D2601" s="262" t="s">
        <v>2346</v>
      </c>
      <c r="E2601" s="263" t="s">
        <v>71</v>
      </c>
      <c r="F2601" s="264" t="s">
        <v>1026</v>
      </c>
      <c r="G2601" s="148" t="s">
        <v>73</v>
      </c>
      <c r="H2601" s="279"/>
      <c r="I2601" s="280"/>
      <c r="J2601" s="267"/>
      <c r="K2601" s="152">
        <v>24</v>
      </c>
      <c r="L2601" s="266">
        <v>365</v>
      </c>
      <c r="M2601" s="281" t="s">
        <v>2378</v>
      </c>
      <c r="N2601" s="119" t="s">
        <v>416</v>
      </c>
      <c r="O2601" s="120">
        <v>1</v>
      </c>
      <c r="P2601" s="155" t="s">
        <v>135</v>
      </c>
      <c r="Q2601" s="155">
        <v>0</v>
      </c>
      <c r="R2601" s="155">
        <v>0</v>
      </c>
      <c r="S2601" s="156" t="s">
        <v>106</v>
      </c>
      <c r="T2601" s="156">
        <v>0</v>
      </c>
      <c r="U2601" s="156" t="s">
        <v>107</v>
      </c>
      <c r="V2601" s="157">
        <v>0</v>
      </c>
      <c r="W2601" s="158">
        <v>28</v>
      </c>
      <c r="X2601" s="329">
        <v>1</v>
      </c>
      <c r="Y2601" s="160">
        <v>1</v>
      </c>
      <c r="Z2601" s="161">
        <f t="shared" ref="Z2601:Z2612" si="632">K2601*L2601*W2601*Y2601/12/1000</f>
        <v>20.440000000000001</v>
      </c>
      <c r="AA2601" s="155">
        <v>0</v>
      </c>
      <c r="AB2601" s="162" t="s">
        <v>80</v>
      </c>
      <c r="AC2601" s="163" t="s">
        <v>56</v>
      </c>
      <c r="AD2601" s="164" t="s">
        <v>56</v>
      </c>
      <c r="AE2601" s="163" t="s">
        <v>56</v>
      </c>
      <c r="AF2601" s="164">
        <f t="shared" ref="AF2601:AF2612" si="633">$B$2*Z2601/Y2601</f>
        <v>613.20000000000005</v>
      </c>
      <c r="AG2601" s="165">
        <f t="shared" ref="AG2601:AG2612" si="634">Y2601*AF2601*120</f>
        <v>73584</v>
      </c>
      <c r="AH2601" s="166" t="s">
        <v>81</v>
      </c>
      <c r="AI2601" s="167"/>
      <c r="AJ2601" s="168"/>
      <c r="AK2601" s="169"/>
      <c r="AL2601" s="170"/>
      <c r="AM2601" s="171"/>
      <c r="AN2601" s="172"/>
      <c r="AO2601" s="173">
        <f t="shared" si="619"/>
        <v>0</v>
      </c>
      <c r="AP2601" s="174" t="s">
        <v>82</v>
      </c>
      <c r="AQ2601" s="175" t="str" cm="1">
        <f t="array" ref="AQ2601">_xlfn.IFS(OR($G2601="公衆街路灯A",$G2601="定額電灯"),$G2601&amp;AP2601,COUNTIF(G2601,"*従量電灯*"),G2601,1,"-")</f>
        <v>従量電灯</v>
      </c>
      <c r="AR2601" s="176" t="str" cm="1">
        <f t="array" ref="AR2601">_xlfn.IFS($AN2601=0,"-",OR($AH2601="対象外",$AH2601="-"),"-",OR($G2601="公衆街路灯A",$G2601="定額電灯"),_xlfn.XLOOKUP($AQ2601,削除禁止_電灯料金!$B:$B,削除禁止_電灯料金!$E:$E,0),1,"-")</f>
        <v>-</v>
      </c>
      <c r="AS2601" s="177" t="str" cm="1">
        <f t="array" ref="AS2601">_xlfn.IFS($AR2601="-","-",OR($G2601="公衆街路灯A",$G2601="定額電灯"),_xlfn.XLOOKUP(AQ2601,削除禁止_電灯料金!$B:$B,削除禁止_電灯料金!$D:$D,0),1,"-")</f>
        <v>-</v>
      </c>
      <c r="AT2601" s="176">
        <f>IFERROR(IF(OR($G2601="公衆街路灯A",$G2601="定額電灯"),"-",ROUND((_xlfn.XLOOKUP($AQ2601,削除禁止_電灯料金!$B:$B,削除禁止_電灯料金!$E:$E)*AM2601/1000*$K2601*$L2601/12),2)),"-")</f>
        <v>0</v>
      </c>
      <c r="AU2601" s="177">
        <f>IFERROR(IF(OR($G2601="公衆街路灯A",$G2601="定額電灯"),"-",ROUND((AM2601/1000*$K2601*$L2601/12)*_xlfn.XLOOKUP($A2601,削除禁止_電灯料金!K:K,削除禁止_電灯料金!M:M,"-"),2)),"-")</f>
        <v>0</v>
      </c>
      <c r="AV2601" s="178">
        <f>IFERROR(IF(OR($G2601="公衆街路灯A",$G2601="定額電灯"),ROUND((((AR2601+AS2601)*AN2601))*12*_xlfn.XLOOKUP($A2601,削除禁止_電灯料金!K:K,削除禁止_電灯料金!N:N),0),ROUND((AT2601+AU2601)*AN2601*12*_xlfn.XLOOKUP($A2601,削除禁止_電灯料金!K:K,削除禁止_電灯料金!N:N),0)),0)</f>
        <v>0</v>
      </c>
      <c r="AW2601" s="145"/>
    </row>
    <row r="2602" spans="1:49" ht="30" customHeight="1">
      <c r="A2602" s="1">
        <v>59</v>
      </c>
      <c r="B2602" s="319" t="s">
        <v>2344</v>
      </c>
      <c r="C2602" s="332"/>
      <c r="D2602" s="262" t="s">
        <v>2346</v>
      </c>
      <c r="E2602" s="263" t="s">
        <v>71</v>
      </c>
      <c r="F2602" s="264" t="s">
        <v>1026</v>
      </c>
      <c r="G2602" s="148" t="s">
        <v>73</v>
      </c>
      <c r="H2602" s="279"/>
      <c r="I2602" s="280"/>
      <c r="J2602" s="267"/>
      <c r="K2602" s="152">
        <v>24</v>
      </c>
      <c r="L2602" s="266">
        <v>365</v>
      </c>
      <c r="M2602" s="281" t="s">
        <v>2363</v>
      </c>
      <c r="N2602" s="119" t="s">
        <v>86</v>
      </c>
      <c r="O2602" s="120">
        <v>1</v>
      </c>
      <c r="P2602" s="155" t="s">
        <v>434</v>
      </c>
      <c r="Q2602" s="155">
        <v>0</v>
      </c>
      <c r="R2602" s="155" t="s">
        <v>77</v>
      </c>
      <c r="S2602" s="156">
        <v>0</v>
      </c>
      <c r="T2602" s="156">
        <v>0</v>
      </c>
      <c r="U2602" s="156">
        <v>0</v>
      </c>
      <c r="V2602" s="157" t="s">
        <v>90</v>
      </c>
      <c r="W2602" s="158">
        <v>3</v>
      </c>
      <c r="X2602" s="329">
        <v>1</v>
      </c>
      <c r="Y2602" s="160">
        <v>1</v>
      </c>
      <c r="Z2602" s="161">
        <f t="shared" si="632"/>
        <v>2.19</v>
      </c>
      <c r="AA2602" s="155">
        <v>0</v>
      </c>
      <c r="AB2602" s="162" t="s">
        <v>80</v>
      </c>
      <c r="AC2602" s="163" t="s">
        <v>56</v>
      </c>
      <c r="AD2602" s="164" t="s">
        <v>56</v>
      </c>
      <c r="AE2602" s="163" t="s">
        <v>56</v>
      </c>
      <c r="AF2602" s="164">
        <f t="shared" si="633"/>
        <v>65.7</v>
      </c>
      <c r="AG2602" s="165">
        <f t="shared" si="634"/>
        <v>7884</v>
      </c>
      <c r="AH2602" s="166" t="s">
        <v>81</v>
      </c>
      <c r="AI2602" s="167"/>
      <c r="AJ2602" s="168"/>
      <c r="AK2602" s="169"/>
      <c r="AL2602" s="170"/>
      <c r="AM2602" s="171"/>
      <c r="AN2602" s="172"/>
      <c r="AO2602" s="173">
        <f t="shared" si="619"/>
        <v>0</v>
      </c>
      <c r="AP2602" s="174" t="s">
        <v>82</v>
      </c>
      <c r="AQ2602" s="175" t="str" cm="1">
        <f t="array" ref="AQ2602">_xlfn.IFS(OR($G2602="公衆街路灯A",$G2602="定額電灯"),$G2602&amp;AP2602,COUNTIF(G2602,"*従量電灯*"),G2602,1,"-")</f>
        <v>従量電灯</v>
      </c>
      <c r="AR2602" s="176" t="str" cm="1">
        <f t="array" ref="AR2602">_xlfn.IFS($AN2602=0,"-",OR($AH2602="対象外",$AH2602="-"),"-",OR($G2602="公衆街路灯A",$G2602="定額電灯"),_xlfn.XLOOKUP($AQ2602,削除禁止_電灯料金!$B:$B,削除禁止_電灯料金!$E:$E,0),1,"-")</f>
        <v>-</v>
      </c>
      <c r="AS2602" s="177" t="str" cm="1">
        <f t="array" ref="AS2602">_xlfn.IFS($AR2602="-","-",OR($G2602="公衆街路灯A",$G2602="定額電灯"),_xlfn.XLOOKUP(AQ2602,削除禁止_電灯料金!$B:$B,削除禁止_電灯料金!$D:$D,0),1,"-")</f>
        <v>-</v>
      </c>
      <c r="AT2602" s="176">
        <f>IFERROR(IF(OR($G2602="公衆街路灯A",$G2602="定額電灯"),"-",ROUND((_xlfn.XLOOKUP($AQ2602,削除禁止_電灯料金!$B:$B,削除禁止_電灯料金!$E:$E)*AM2602/1000*$K2602*$L2602/12),2)),"-")</f>
        <v>0</v>
      </c>
      <c r="AU2602" s="177">
        <f>IFERROR(IF(OR($G2602="公衆街路灯A",$G2602="定額電灯"),"-",ROUND((AM2602/1000*$K2602*$L2602/12)*_xlfn.XLOOKUP($A2602,削除禁止_電灯料金!K:K,削除禁止_電灯料金!M:M,"-"),2)),"-")</f>
        <v>0</v>
      </c>
      <c r="AV2602" s="178">
        <f>IFERROR(IF(OR($G2602="公衆街路灯A",$G2602="定額電灯"),ROUND((((AR2602+AS2602)*AN2602))*12*_xlfn.XLOOKUP($A2602,削除禁止_電灯料金!K:K,削除禁止_電灯料金!N:N),0),ROUND((AT2602+AU2602)*AN2602*12*_xlfn.XLOOKUP($A2602,削除禁止_電灯料金!K:K,削除禁止_電灯料金!N:N),0)),0)</f>
        <v>0</v>
      </c>
      <c r="AW2602" s="145"/>
    </row>
    <row r="2603" spans="1:49" ht="30" customHeight="1">
      <c r="A2603" s="1">
        <v>59</v>
      </c>
      <c r="B2603" s="319" t="s">
        <v>2344</v>
      </c>
      <c r="C2603" s="332"/>
      <c r="D2603" s="262" t="s">
        <v>2346</v>
      </c>
      <c r="E2603" s="263" t="s">
        <v>71</v>
      </c>
      <c r="F2603" s="264" t="s">
        <v>2379</v>
      </c>
      <c r="G2603" s="148" t="s">
        <v>73</v>
      </c>
      <c r="H2603" s="279"/>
      <c r="I2603" s="280"/>
      <c r="J2603" s="267"/>
      <c r="K2603" s="152">
        <v>4</v>
      </c>
      <c r="L2603" s="266">
        <v>240</v>
      </c>
      <c r="M2603" s="281" t="s">
        <v>2380</v>
      </c>
      <c r="N2603" s="119" t="s">
        <v>172</v>
      </c>
      <c r="O2603" s="120">
        <v>6</v>
      </c>
      <c r="P2603" s="155" t="s">
        <v>135</v>
      </c>
      <c r="Q2603" s="155">
        <v>0</v>
      </c>
      <c r="R2603" s="155">
        <v>0</v>
      </c>
      <c r="S2603" s="156">
        <v>0</v>
      </c>
      <c r="T2603" s="156">
        <v>0</v>
      </c>
      <c r="U2603" s="156" t="s">
        <v>2381</v>
      </c>
      <c r="V2603" s="157">
        <v>0</v>
      </c>
      <c r="W2603" s="158">
        <v>28</v>
      </c>
      <c r="X2603" s="329">
        <v>2</v>
      </c>
      <c r="Y2603" s="160">
        <v>12</v>
      </c>
      <c r="Z2603" s="161">
        <f t="shared" si="632"/>
        <v>26.88</v>
      </c>
      <c r="AA2603" s="155">
        <v>0</v>
      </c>
      <c r="AB2603" s="162" t="s">
        <v>80</v>
      </c>
      <c r="AC2603" s="163" t="s">
        <v>56</v>
      </c>
      <c r="AD2603" s="164" t="s">
        <v>56</v>
      </c>
      <c r="AE2603" s="163" t="s">
        <v>56</v>
      </c>
      <c r="AF2603" s="164">
        <f t="shared" si="633"/>
        <v>67.2</v>
      </c>
      <c r="AG2603" s="165">
        <f t="shared" si="634"/>
        <v>96768.000000000015</v>
      </c>
      <c r="AH2603" s="166" t="s">
        <v>113</v>
      </c>
      <c r="AI2603" s="167"/>
      <c r="AJ2603" s="168"/>
      <c r="AK2603" s="169"/>
      <c r="AL2603" s="170"/>
      <c r="AM2603" s="171"/>
      <c r="AN2603" s="172"/>
      <c r="AO2603" s="173">
        <f t="shared" si="619"/>
        <v>0</v>
      </c>
      <c r="AP2603" s="174" t="s">
        <v>82</v>
      </c>
      <c r="AQ2603" s="175" t="str" cm="1">
        <f t="array" ref="AQ2603">_xlfn.IFS(OR($G2603="公衆街路灯A",$G2603="定額電灯"),$G2603&amp;AP2603,COUNTIF(G2603,"*従量電灯*"),G2603,1,"-")</f>
        <v>従量電灯</v>
      </c>
      <c r="AR2603" s="176" t="str" cm="1">
        <f t="array" ref="AR2603">_xlfn.IFS($AN2603=0,"-",OR($AH2603="対象外",$AH2603="-"),"-",OR($G2603="公衆街路灯A",$G2603="定額電灯"),_xlfn.XLOOKUP($AQ2603,削除禁止_電灯料金!$B:$B,削除禁止_電灯料金!$E:$E,0),1,"-")</f>
        <v>-</v>
      </c>
      <c r="AS2603" s="177" t="str" cm="1">
        <f t="array" ref="AS2603">_xlfn.IFS($AR2603="-","-",OR($G2603="公衆街路灯A",$G2603="定額電灯"),_xlfn.XLOOKUP(AQ2603,削除禁止_電灯料金!$B:$B,削除禁止_電灯料金!$D:$D,0),1,"-")</f>
        <v>-</v>
      </c>
      <c r="AT2603" s="176">
        <f>IFERROR(IF(OR($G2603="公衆街路灯A",$G2603="定額電灯"),"-",ROUND((_xlfn.XLOOKUP($AQ2603,削除禁止_電灯料金!$B:$B,削除禁止_電灯料金!$E:$E)*AM2603/1000*$K2603*$L2603/12),2)),"-")</f>
        <v>0</v>
      </c>
      <c r="AU2603" s="177">
        <f>IFERROR(IF(OR($G2603="公衆街路灯A",$G2603="定額電灯"),"-",ROUND((AM2603/1000*$K2603*$L2603/12)*_xlfn.XLOOKUP($A2603,削除禁止_電灯料金!K:K,削除禁止_電灯料金!M:M,"-"),2)),"-")</f>
        <v>0</v>
      </c>
      <c r="AV2603" s="178">
        <f>IFERROR(IF(OR($G2603="公衆街路灯A",$G2603="定額電灯"),ROUND((((AR2603+AS2603)*AN2603))*12*_xlfn.XLOOKUP($A2603,削除禁止_電灯料金!K:K,削除禁止_電灯料金!N:N),0),ROUND((AT2603+AU2603)*AN2603*12*_xlfn.XLOOKUP($A2603,削除禁止_電灯料金!K:K,削除禁止_電灯料金!N:N),0)),0)</f>
        <v>0</v>
      </c>
      <c r="AW2603" s="145"/>
    </row>
    <row r="2604" spans="1:49" ht="30" customHeight="1">
      <c r="A2604" s="1">
        <v>59</v>
      </c>
      <c r="B2604" s="319" t="s">
        <v>2344</v>
      </c>
      <c r="C2604" s="332"/>
      <c r="D2604" s="262" t="s">
        <v>2346</v>
      </c>
      <c r="E2604" s="263" t="s">
        <v>71</v>
      </c>
      <c r="F2604" s="264" t="s">
        <v>2379</v>
      </c>
      <c r="G2604" s="148" t="s">
        <v>73</v>
      </c>
      <c r="H2604" s="279"/>
      <c r="I2604" s="280"/>
      <c r="J2604" s="267"/>
      <c r="K2604" s="152">
        <v>4</v>
      </c>
      <c r="L2604" s="266">
        <v>240</v>
      </c>
      <c r="M2604" s="281" t="s">
        <v>2382</v>
      </c>
      <c r="N2604" s="119" t="s">
        <v>210</v>
      </c>
      <c r="O2604" s="120">
        <v>1</v>
      </c>
      <c r="P2604" s="155" t="s">
        <v>135</v>
      </c>
      <c r="Q2604" s="155">
        <v>0</v>
      </c>
      <c r="R2604" s="155">
        <v>0</v>
      </c>
      <c r="S2604" s="156">
        <v>0</v>
      </c>
      <c r="T2604" s="156">
        <v>0</v>
      </c>
      <c r="U2604" s="156">
        <v>0</v>
      </c>
      <c r="V2604" s="157">
        <v>0</v>
      </c>
      <c r="W2604" s="158">
        <v>28</v>
      </c>
      <c r="X2604" s="329">
        <v>1</v>
      </c>
      <c r="Y2604" s="160">
        <v>1</v>
      </c>
      <c r="Z2604" s="161">
        <f t="shared" si="632"/>
        <v>2.2400000000000002</v>
      </c>
      <c r="AA2604" s="155">
        <v>0</v>
      </c>
      <c r="AB2604" s="162" t="s">
        <v>80</v>
      </c>
      <c r="AC2604" s="163" t="s">
        <v>56</v>
      </c>
      <c r="AD2604" s="164" t="s">
        <v>56</v>
      </c>
      <c r="AE2604" s="163" t="s">
        <v>56</v>
      </c>
      <c r="AF2604" s="164">
        <f t="shared" si="633"/>
        <v>67.2</v>
      </c>
      <c r="AG2604" s="165">
        <f t="shared" si="634"/>
        <v>8064</v>
      </c>
      <c r="AH2604" s="166" t="s">
        <v>113</v>
      </c>
      <c r="AI2604" s="167"/>
      <c r="AJ2604" s="168"/>
      <c r="AK2604" s="169"/>
      <c r="AL2604" s="170"/>
      <c r="AM2604" s="171"/>
      <c r="AN2604" s="172"/>
      <c r="AO2604" s="173">
        <f t="shared" si="619"/>
        <v>0</v>
      </c>
      <c r="AP2604" s="174" t="s">
        <v>82</v>
      </c>
      <c r="AQ2604" s="175" t="str" cm="1">
        <f t="array" ref="AQ2604">_xlfn.IFS(OR($G2604="公衆街路灯A",$G2604="定額電灯"),$G2604&amp;AP2604,COUNTIF(G2604,"*従量電灯*"),G2604,1,"-")</f>
        <v>従量電灯</v>
      </c>
      <c r="AR2604" s="176" t="str" cm="1">
        <f t="array" ref="AR2604">_xlfn.IFS($AN2604=0,"-",OR($AH2604="対象外",$AH2604="-"),"-",OR($G2604="公衆街路灯A",$G2604="定額電灯"),_xlfn.XLOOKUP($AQ2604,削除禁止_電灯料金!$B:$B,削除禁止_電灯料金!$E:$E,0),1,"-")</f>
        <v>-</v>
      </c>
      <c r="AS2604" s="177" t="str" cm="1">
        <f t="array" ref="AS2604">_xlfn.IFS($AR2604="-","-",OR($G2604="公衆街路灯A",$G2604="定額電灯"),_xlfn.XLOOKUP(AQ2604,削除禁止_電灯料金!$B:$B,削除禁止_電灯料金!$D:$D,0),1,"-")</f>
        <v>-</v>
      </c>
      <c r="AT2604" s="176">
        <f>IFERROR(IF(OR($G2604="公衆街路灯A",$G2604="定額電灯"),"-",ROUND((_xlfn.XLOOKUP($AQ2604,削除禁止_電灯料金!$B:$B,削除禁止_電灯料金!$E:$E)*AM2604/1000*$K2604*$L2604/12),2)),"-")</f>
        <v>0</v>
      </c>
      <c r="AU2604" s="177">
        <f>IFERROR(IF(OR($G2604="公衆街路灯A",$G2604="定額電灯"),"-",ROUND((AM2604/1000*$K2604*$L2604/12)*_xlfn.XLOOKUP($A2604,削除禁止_電灯料金!K:K,削除禁止_電灯料金!M:M,"-"),2)),"-")</f>
        <v>0</v>
      </c>
      <c r="AV2604" s="178">
        <f>IFERROR(IF(OR($G2604="公衆街路灯A",$G2604="定額電灯"),ROUND((((AR2604+AS2604)*AN2604))*12*_xlfn.XLOOKUP($A2604,削除禁止_電灯料金!K:K,削除禁止_電灯料金!N:N),0),ROUND((AT2604+AU2604)*AN2604*12*_xlfn.XLOOKUP($A2604,削除禁止_電灯料金!K:K,削除禁止_電灯料金!N:N),0)),0)</f>
        <v>0</v>
      </c>
      <c r="AW2604" s="145"/>
    </row>
    <row r="2605" spans="1:49" ht="30" customHeight="1">
      <c r="A2605" s="1">
        <v>59</v>
      </c>
      <c r="B2605" s="319" t="s">
        <v>2344</v>
      </c>
      <c r="C2605" s="332"/>
      <c r="D2605" s="262" t="s">
        <v>2346</v>
      </c>
      <c r="E2605" s="263" t="s">
        <v>71</v>
      </c>
      <c r="F2605" s="264" t="s">
        <v>2379</v>
      </c>
      <c r="G2605" s="148" t="s">
        <v>73</v>
      </c>
      <c r="H2605" s="279"/>
      <c r="I2605" s="280"/>
      <c r="J2605" s="267"/>
      <c r="K2605" s="152">
        <v>24</v>
      </c>
      <c r="L2605" s="266">
        <v>365</v>
      </c>
      <c r="M2605" s="281" t="s">
        <v>2383</v>
      </c>
      <c r="N2605" s="119" t="s">
        <v>86</v>
      </c>
      <c r="O2605" s="120">
        <v>1</v>
      </c>
      <c r="P2605" s="155" t="s">
        <v>434</v>
      </c>
      <c r="Q2605" s="155">
        <v>0</v>
      </c>
      <c r="R2605" s="155" t="s">
        <v>682</v>
      </c>
      <c r="S2605" s="156">
        <v>0</v>
      </c>
      <c r="T2605" s="156">
        <v>0</v>
      </c>
      <c r="U2605" s="156" t="s">
        <v>2377</v>
      </c>
      <c r="V2605" s="157" t="s">
        <v>90</v>
      </c>
      <c r="W2605" s="158">
        <v>3</v>
      </c>
      <c r="X2605" s="329">
        <v>1</v>
      </c>
      <c r="Y2605" s="160">
        <v>1</v>
      </c>
      <c r="Z2605" s="161">
        <f t="shared" si="632"/>
        <v>2.19</v>
      </c>
      <c r="AA2605" s="155">
        <v>0</v>
      </c>
      <c r="AB2605" s="162" t="s">
        <v>80</v>
      </c>
      <c r="AC2605" s="163" t="s">
        <v>56</v>
      </c>
      <c r="AD2605" s="164" t="s">
        <v>56</v>
      </c>
      <c r="AE2605" s="163" t="s">
        <v>56</v>
      </c>
      <c r="AF2605" s="164">
        <f t="shared" si="633"/>
        <v>65.7</v>
      </c>
      <c r="AG2605" s="165">
        <f t="shared" si="634"/>
        <v>7884</v>
      </c>
      <c r="AH2605" s="166" t="s">
        <v>81</v>
      </c>
      <c r="AI2605" s="167"/>
      <c r="AJ2605" s="168"/>
      <c r="AK2605" s="169"/>
      <c r="AL2605" s="170"/>
      <c r="AM2605" s="171"/>
      <c r="AN2605" s="172"/>
      <c r="AO2605" s="173">
        <f t="shared" si="619"/>
        <v>0</v>
      </c>
      <c r="AP2605" s="174" t="s">
        <v>82</v>
      </c>
      <c r="AQ2605" s="175" t="str" cm="1">
        <f t="array" ref="AQ2605">_xlfn.IFS(OR($G2605="公衆街路灯A",$G2605="定額電灯"),$G2605&amp;AP2605,COUNTIF(G2605,"*従量電灯*"),G2605,1,"-")</f>
        <v>従量電灯</v>
      </c>
      <c r="AR2605" s="176" t="str" cm="1">
        <f t="array" ref="AR2605">_xlfn.IFS($AN2605=0,"-",OR($AH2605="対象外",$AH2605="-"),"-",OR($G2605="公衆街路灯A",$G2605="定額電灯"),_xlfn.XLOOKUP($AQ2605,削除禁止_電灯料金!$B:$B,削除禁止_電灯料金!$E:$E,0),1,"-")</f>
        <v>-</v>
      </c>
      <c r="AS2605" s="177" t="str" cm="1">
        <f t="array" ref="AS2605">_xlfn.IFS($AR2605="-","-",OR($G2605="公衆街路灯A",$G2605="定額電灯"),_xlfn.XLOOKUP(AQ2605,削除禁止_電灯料金!$B:$B,削除禁止_電灯料金!$D:$D,0),1,"-")</f>
        <v>-</v>
      </c>
      <c r="AT2605" s="176">
        <f>IFERROR(IF(OR($G2605="公衆街路灯A",$G2605="定額電灯"),"-",ROUND((_xlfn.XLOOKUP($AQ2605,削除禁止_電灯料金!$B:$B,削除禁止_電灯料金!$E:$E)*AM2605/1000*$K2605*$L2605/12),2)),"-")</f>
        <v>0</v>
      </c>
      <c r="AU2605" s="177">
        <f>IFERROR(IF(OR($G2605="公衆街路灯A",$G2605="定額電灯"),"-",ROUND((AM2605/1000*$K2605*$L2605/12)*_xlfn.XLOOKUP($A2605,削除禁止_電灯料金!K:K,削除禁止_電灯料金!M:M,"-"),2)),"-")</f>
        <v>0</v>
      </c>
      <c r="AV2605" s="178">
        <f>IFERROR(IF(OR($G2605="公衆街路灯A",$G2605="定額電灯"),ROUND((((AR2605+AS2605)*AN2605))*12*_xlfn.XLOOKUP($A2605,削除禁止_電灯料金!K:K,削除禁止_電灯料金!N:N),0),ROUND((AT2605+AU2605)*AN2605*12*_xlfn.XLOOKUP($A2605,削除禁止_電灯料金!K:K,削除禁止_電灯料金!N:N),0)),0)</f>
        <v>0</v>
      </c>
      <c r="AW2605" s="145"/>
    </row>
    <row r="2606" spans="1:49" ht="30" customHeight="1">
      <c r="A2606" s="1">
        <v>59</v>
      </c>
      <c r="B2606" s="319" t="s">
        <v>2344</v>
      </c>
      <c r="C2606" s="332"/>
      <c r="D2606" s="262" t="s">
        <v>2346</v>
      </c>
      <c r="E2606" s="263" t="s">
        <v>71</v>
      </c>
      <c r="F2606" s="264" t="s">
        <v>2384</v>
      </c>
      <c r="G2606" s="148" t="s">
        <v>73</v>
      </c>
      <c r="H2606" s="279"/>
      <c r="I2606" s="280"/>
      <c r="J2606" s="267"/>
      <c r="K2606" s="152">
        <v>4</v>
      </c>
      <c r="L2606" s="266">
        <v>240</v>
      </c>
      <c r="M2606" s="281" t="s">
        <v>2380</v>
      </c>
      <c r="N2606" s="119" t="s">
        <v>172</v>
      </c>
      <c r="O2606" s="120">
        <v>6</v>
      </c>
      <c r="P2606" s="155" t="s">
        <v>135</v>
      </c>
      <c r="Q2606" s="155">
        <v>0</v>
      </c>
      <c r="R2606" s="155">
        <v>0</v>
      </c>
      <c r="S2606" s="156">
        <v>0</v>
      </c>
      <c r="T2606" s="156">
        <v>0</v>
      </c>
      <c r="U2606" s="156" t="s">
        <v>2381</v>
      </c>
      <c r="V2606" s="157">
        <v>0</v>
      </c>
      <c r="W2606" s="158">
        <v>28</v>
      </c>
      <c r="X2606" s="329">
        <v>2</v>
      </c>
      <c r="Y2606" s="160">
        <v>12</v>
      </c>
      <c r="Z2606" s="161">
        <f t="shared" si="632"/>
        <v>26.88</v>
      </c>
      <c r="AA2606" s="155">
        <v>0</v>
      </c>
      <c r="AB2606" s="162" t="s">
        <v>80</v>
      </c>
      <c r="AC2606" s="163" t="s">
        <v>56</v>
      </c>
      <c r="AD2606" s="164" t="s">
        <v>56</v>
      </c>
      <c r="AE2606" s="163" t="s">
        <v>56</v>
      </c>
      <c r="AF2606" s="164">
        <f t="shared" si="633"/>
        <v>67.2</v>
      </c>
      <c r="AG2606" s="165">
        <f t="shared" si="634"/>
        <v>96768.000000000015</v>
      </c>
      <c r="AH2606" s="166" t="s">
        <v>113</v>
      </c>
      <c r="AI2606" s="167"/>
      <c r="AJ2606" s="168"/>
      <c r="AK2606" s="169"/>
      <c r="AL2606" s="170"/>
      <c r="AM2606" s="171"/>
      <c r="AN2606" s="172"/>
      <c r="AO2606" s="173">
        <f t="shared" si="619"/>
        <v>0</v>
      </c>
      <c r="AP2606" s="174" t="s">
        <v>82</v>
      </c>
      <c r="AQ2606" s="175" t="str" cm="1">
        <f t="array" ref="AQ2606">_xlfn.IFS(OR($G2606="公衆街路灯A",$G2606="定額電灯"),$G2606&amp;AP2606,COUNTIF(G2606,"*従量電灯*"),G2606,1,"-")</f>
        <v>従量電灯</v>
      </c>
      <c r="AR2606" s="176" t="str" cm="1">
        <f t="array" ref="AR2606">_xlfn.IFS($AN2606=0,"-",OR($AH2606="対象外",$AH2606="-"),"-",OR($G2606="公衆街路灯A",$G2606="定額電灯"),_xlfn.XLOOKUP($AQ2606,削除禁止_電灯料金!$B:$B,削除禁止_電灯料金!$E:$E,0),1,"-")</f>
        <v>-</v>
      </c>
      <c r="AS2606" s="177" t="str" cm="1">
        <f t="array" ref="AS2606">_xlfn.IFS($AR2606="-","-",OR($G2606="公衆街路灯A",$G2606="定額電灯"),_xlfn.XLOOKUP(AQ2606,削除禁止_電灯料金!$B:$B,削除禁止_電灯料金!$D:$D,0),1,"-")</f>
        <v>-</v>
      </c>
      <c r="AT2606" s="176">
        <f>IFERROR(IF(OR($G2606="公衆街路灯A",$G2606="定額電灯"),"-",ROUND((_xlfn.XLOOKUP($AQ2606,削除禁止_電灯料金!$B:$B,削除禁止_電灯料金!$E:$E)*AM2606/1000*$K2606*$L2606/12),2)),"-")</f>
        <v>0</v>
      </c>
      <c r="AU2606" s="177">
        <f>IFERROR(IF(OR($G2606="公衆街路灯A",$G2606="定額電灯"),"-",ROUND((AM2606/1000*$K2606*$L2606/12)*_xlfn.XLOOKUP($A2606,削除禁止_電灯料金!K:K,削除禁止_電灯料金!M:M,"-"),2)),"-")</f>
        <v>0</v>
      </c>
      <c r="AV2606" s="178">
        <f>IFERROR(IF(OR($G2606="公衆街路灯A",$G2606="定額電灯"),ROUND((((AR2606+AS2606)*AN2606))*12*_xlfn.XLOOKUP($A2606,削除禁止_電灯料金!K:K,削除禁止_電灯料金!N:N),0),ROUND((AT2606+AU2606)*AN2606*12*_xlfn.XLOOKUP($A2606,削除禁止_電灯料金!K:K,削除禁止_電灯料金!N:N),0)),0)</f>
        <v>0</v>
      </c>
      <c r="AW2606" s="145"/>
    </row>
    <row r="2607" spans="1:49" ht="30" customHeight="1">
      <c r="A2607" s="1">
        <v>59</v>
      </c>
      <c r="B2607" s="319" t="s">
        <v>2344</v>
      </c>
      <c r="C2607" s="332"/>
      <c r="D2607" s="262" t="s">
        <v>2346</v>
      </c>
      <c r="E2607" s="263" t="s">
        <v>71</v>
      </c>
      <c r="F2607" s="264" t="s">
        <v>2384</v>
      </c>
      <c r="G2607" s="148" t="s">
        <v>73</v>
      </c>
      <c r="H2607" s="279"/>
      <c r="I2607" s="280"/>
      <c r="J2607" s="267"/>
      <c r="K2607" s="152">
        <v>24</v>
      </c>
      <c r="L2607" s="266">
        <v>365</v>
      </c>
      <c r="M2607" s="281" t="s">
        <v>2383</v>
      </c>
      <c r="N2607" s="119" t="s">
        <v>86</v>
      </c>
      <c r="O2607" s="120">
        <v>1</v>
      </c>
      <c r="P2607" s="155" t="s">
        <v>434</v>
      </c>
      <c r="Q2607" s="155">
        <v>0</v>
      </c>
      <c r="R2607" s="155" t="s">
        <v>682</v>
      </c>
      <c r="S2607" s="156">
        <v>0</v>
      </c>
      <c r="T2607" s="156">
        <v>0</v>
      </c>
      <c r="U2607" s="156" t="s">
        <v>2377</v>
      </c>
      <c r="V2607" s="157" t="s">
        <v>90</v>
      </c>
      <c r="W2607" s="158">
        <v>3</v>
      </c>
      <c r="X2607" s="329">
        <v>1</v>
      </c>
      <c r="Y2607" s="160">
        <v>1</v>
      </c>
      <c r="Z2607" s="161">
        <f t="shared" si="632"/>
        <v>2.19</v>
      </c>
      <c r="AA2607" s="155">
        <v>0</v>
      </c>
      <c r="AB2607" s="162" t="s">
        <v>80</v>
      </c>
      <c r="AC2607" s="163" t="s">
        <v>56</v>
      </c>
      <c r="AD2607" s="164" t="s">
        <v>56</v>
      </c>
      <c r="AE2607" s="163" t="s">
        <v>56</v>
      </c>
      <c r="AF2607" s="164">
        <f t="shared" si="633"/>
        <v>65.7</v>
      </c>
      <c r="AG2607" s="165">
        <f t="shared" si="634"/>
        <v>7884</v>
      </c>
      <c r="AH2607" s="166" t="s">
        <v>81</v>
      </c>
      <c r="AI2607" s="167"/>
      <c r="AJ2607" s="168"/>
      <c r="AK2607" s="169"/>
      <c r="AL2607" s="170"/>
      <c r="AM2607" s="171"/>
      <c r="AN2607" s="172"/>
      <c r="AO2607" s="173">
        <f t="shared" si="619"/>
        <v>0</v>
      </c>
      <c r="AP2607" s="174" t="s">
        <v>82</v>
      </c>
      <c r="AQ2607" s="175" t="str" cm="1">
        <f t="array" ref="AQ2607">_xlfn.IFS(OR($G2607="公衆街路灯A",$G2607="定額電灯"),$G2607&amp;AP2607,COUNTIF(G2607,"*従量電灯*"),G2607,1,"-")</f>
        <v>従量電灯</v>
      </c>
      <c r="AR2607" s="176" t="str" cm="1">
        <f t="array" ref="AR2607">_xlfn.IFS($AN2607=0,"-",OR($AH2607="対象外",$AH2607="-"),"-",OR($G2607="公衆街路灯A",$G2607="定額電灯"),_xlfn.XLOOKUP($AQ2607,削除禁止_電灯料金!$B:$B,削除禁止_電灯料金!$E:$E,0),1,"-")</f>
        <v>-</v>
      </c>
      <c r="AS2607" s="177" t="str" cm="1">
        <f t="array" ref="AS2607">_xlfn.IFS($AR2607="-","-",OR($G2607="公衆街路灯A",$G2607="定額電灯"),_xlfn.XLOOKUP(AQ2607,削除禁止_電灯料金!$B:$B,削除禁止_電灯料金!$D:$D,0),1,"-")</f>
        <v>-</v>
      </c>
      <c r="AT2607" s="176">
        <f>IFERROR(IF(OR($G2607="公衆街路灯A",$G2607="定額電灯"),"-",ROUND((_xlfn.XLOOKUP($AQ2607,削除禁止_電灯料金!$B:$B,削除禁止_電灯料金!$E:$E)*AM2607/1000*$K2607*$L2607/12),2)),"-")</f>
        <v>0</v>
      </c>
      <c r="AU2607" s="177">
        <f>IFERROR(IF(OR($G2607="公衆街路灯A",$G2607="定額電灯"),"-",ROUND((AM2607/1000*$K2607*$L2607/12)*_xlfn.XLOOKUP($A2607,削除禁止_電灯料金!K:K,削除禁止_電灯料金!M:M,"-"),2)),"-")</f>
        <v>0</v>
      </c>
      <c r="AV2607" s="178">
        <f>IFERROR(IF(OR($G2607="公衆街路灯A",$G2607="定額電灯"),ROUND((((AR2607+AS2607)*AN2607))*12*_xlfn.XLOOKUP($A2607,削除禁止_電灯料金!K:K,削除禁止_電灯料金!N:N),0),ROUND((AT2607+AU2607)*AN2607*12*_xlfn.XLOOKUP($A2607,削除禁止_電灯料金!K:K,削除禁止_電灯料金!N:N),0)),0)</f>
        <v>0</v>
      </c>
      <c r="AW2607" s="145"/>
    </row>
    <row r="2608" spans="1:49" ht="30" customHeight="1">
      <c r="A2608" s="1">
        <v>59</v>
      </c>
      <c r="B2608" s="319" t="s">
        <v>2344</v>
      </c>
      <c r="C2608" s="332"/>
      <c r="D2608" s="262" t="s">
        <v>2346</v>
      </c>
      <c r="E2608" s="263" t="s">
        <v>71</v>
      </c>
      <c r="F2608" s="264" t="s">
        <v>1015</v>
      </c>
      <c r="G2608" s="148" t="s">
        <v>73</v>
      </c>
      <c r="H2608" s="279"/>
      <c r="I2608" s="280"/>
      <c r="J2608" s="267"/>
      <c r="K2608" s="152">
        <v>2</v>
      </c>
      <c r="L2608" s="266">
        <v>300</v>
      </c>
      <c r="M2608" s="281" t="s">
        <v>736</v>
      </c>
      <c r="N2608" s="119" t="s">
        <v>210</v>
      </c>
      <c r="O2608" s="120">
        <v>1</v>
      </c>
      <c r="P2608" s="155" t="s">
        <v>294</v>
      </c>
      <c r="Q2608" s="155">
        <v>0</v>
      </c>
      <c r="R2608" s="155">
        <v>0</v>
      </c>
      <c r="S2608" s="156">
        <v>0</v>
      </c>
      <c r="T2608" s="156">
        <v>0</v>
      </c>
      <c r="U2608" s="156">
        <v>0</v>
      </c>
      <c r="V2608" s="157">
        <v>0</v>
      </c>
      <c r="W2608" s="158">
        <v>47</v>
      </c>
      <c r="X2608" s="329">
        <v>1</v>
      </c>
      <c r="Y2608" s="160">
        <v>1</v>
      </c>
      <c r="Z2608" s="161">
        <f t="shared" si="632"/>
        <v>2.35</v>
      </c>
      <c r="AA2608" s="155">
        <v>0</v>
      </c>
      <c r="AB2608" s="162" t="s">
        <v>80</v>
      </c>
      <c r="AC2608" s="163" t="s">
        <v>56</v>
      </c>
      <c r="AD2608" s="164" t="s">
        <v>56</v>
      </c>
      <c r="AE2608" s="163" t="s">
        <v>56</v>
      </c>
      <c r="AF2608" s="164">
        <f t="shared" si="633"/>
        <v>70.5</v>
      </c>
      <c r="AG2608" s="165">
        <f t="shared" si="634"/>
        <v>8460</v>
      </c>
      <c r="AH2608" s="166" t="s">
        <v>113</v>
      </c>
      <c r="AI2608" s="167"/>
      <c r="AJ2608" s="168"/>
      <c r="AK2608" s="169"/>
      <c r="AL2608" s="170"/>
      <c r="AM2608" s="171"/>
      <c r="AN2608" s="172"/>
      <c r="AO2608" s="173">
        <f t="shared" si="619"/>
        <v>0</v>
      </c>
      <c r="AP2608" s="174" t="s">
        <v>82</v>
      </c>
      <c r="AQ2608" s="175" t="str" cm="1">
        <f t="array" ref="AQ2608">_xlfn.IFS(OR($G2608="公衆街路灯A",$G2608="定額電灯"),$G2608&amp;AP2608,COUNTIF(G2608,"*従量電灯*"),G2608,1,"-")</f>
        <v>従量電灯</v>
      </c>
      <c r="AR2608" s="176" t="str" cm="1">
        <f t="array" ref="AR2608">_xlfn.IFS($AN2608=0,"-",OR($AH2608="対象外",$AH2608="-"),"-",OR($G2608="公衆街路灯A",$G2608="定額電灯"),_xlfn.XLOOKUP($AQ2608,削除禁止_電灯料金!$B:$B,削除禁止_電灯料金!$E:$E,0),1,"-")</f>
        <v>-</v>
      </c>
      <c r="AS2608" s="177" t="str" cm="1">
        <f t="array" ref="AS2608">_xlfn.IFS($AR2608="-","-",OR($G2608="公衆街路灯A",$G2608="定額電灯"),_xlfn.XLOOKUP(AQ2608,削除禁止_電灯料金!$B:$B,削除禁止_電灯料金!$D:$D,0),1,"-")</f>
        <v>-</v>
      </c>
      <c r="AT2608" s="176">
        <f>IFERROR(IF(OR($G2608="公衆街路灯A",$G2608="定額電灯"),"-",ROUND((_xlfn.XLOOKUP($AQ2608,削除禁止_電灯料金!$B:$B,削除禁止_電灯料金!$E:$E)*AM2608/1000*$K2608*$L2608/12),2)),"-")</f>
        <v>0</v>
      </c>
      <c r="AU2608" s="177">
        <f>IFERROR(IF(OR($G2608="公衆街路灯A",$G2608="定額電灯"),"-",ROUND((AM2608/1000*$K2608*$L2608/12)*_xlfn.XLOOKUP($A2608,削除禁止_電灯料金!K:K,削除禁止_電灯料金!M:M,"-"),2)),"-")</f>
        <v>0</v>
      </c>
      <c r="AV2608" s="178">
        <f>IFERROR(IF(OR($G2608="公衆街路灯A",$G2608="定額電灯"),ROUND((((AR2608+AS2608)*AN2608))*12*_xlfn.XLOOKUP($A2608,削除禁止_電灯料金!K:K,削除禁止_電灯料金!N:N),0),ROUND((AT2608+AU2608)*AN2608*12*_xlfn.XLOOKUP($A2608,削除禁止_電灯料金!K:K,削除禁止_電灯料金!N:N),0)),0)</f>
        <v>0</v>
      </c>
      <c r="AW2608" s="145"/>
    </row>
    <row r="2609" spans="1:49" ht="30" customHeight="1">
      <c r="A2609" s="1">
        <v>59</v>
      </c>
      <c r="B2609" s="319" t="s">
        <v>2344</v>
      </c>
      <c r="C2609" s="332"/>
      <c r="D2609" s="262" t="s">
        <v>2346</v>
      </c>
      <c r="E2609" s="263" t="s">
        <v>71</v>
      </c>
      <c r="F2609" s="264" t="s">
        <v>1015</v>
      </c>
      <c r="G2609" s="148" t="s">
        <v>73</v>
      </c>
      <c r="H2609" s="279"/>
      <c r="I2609" s="280"/>
      <c r="J2609" s="267"/>
      <c r="K2609" s="152">
        <v>2</v>
      </c>
      <c r="L2609" s="266">
        <v>300</v>
      </c>
      <c r="M2609" s="281" t="s">
        <v>2375</v>
      </c>
      <c r="N2609" s="119" t="s">
        <v>75</v>
      </c>
      <c r="O2609" s="120">
        <v>1</v>
      </c>
      <c r="P2609" s="155" t="s">
        <v>347</v>
      </c>
      <c r="Q2609" s="155">
        <v>0</v>
      </c>
      <c r="R2609" s="155" t="s">
        <v>77</v>
      </c>
      <c r="S2609" s="156">
        <v>0</v>
      </c>
      <c r="T2609" s="156">
        <v>0</v>
      </c>
      <c r="U2609" s="156">
        <v>0</v>
      </c>
      <c r="V2609" s="157">
        <v>0</v>
      </c>
      <c r="W2609" s="158">
        <v>18</v>
      </c>
      <c r="X2609" s="329">
        <v>7</v>
      </c>
      <c r="Y2609" s="160">
        <v>7</v>
      </c>
      <c r="Z2609" s="161">
        <f t="shared" si="632"/>
        <v>6.3</v>
      </c>
      <c r="AA2609" s="155">
        <v>0</v>
      </c>
      <c r="AB2609" s="162" t="s">
        <v>80</v>
      </c>
      <c r="AC2609" s="163" t="s">
        <v>56</v>
      </c>
      <c r="AD2609" s="164" t="s">
        <v>56</v>
      </c>
      <c r="AE2609" s="163" t="s">
        <v>56</v>
      </c>
      <c r="AF2609" s="164">
        <f t="shared" si="633"/>
        <v>27</v>
      </c>
      <c r="AG2609" s="165">
        <f t="shared" si="634"/>
        <v>22680</v>
      </c>
      <c r="AH2609" s="166" t="s">
        <v>81</v>
      </c>
      <c r="AI2609" s="167"/>
      <c r="AJ2609" s="168"/>
      <c r="AK2609" s="169"/>
      <c r="AL2609" s="170"/>
      <c r="AM2609" s="171"/>
      <c r="AN2609" s="172"/>
      <c r="AO2609" s="173">
        <f t="shared" si="619"/>
        <v>0</v>
      </c>
      <c r="AP2609" s="174" t="s">
        <v>82</v>
      </c>
      <c r="AQ2609" s="175" t="str" cm="1">
        <f t="array" ref="AQ2609">_xlfn.IFS(OR($G2609="公衆街路灯A",$G2609="定額電灯"),$G2609&amp;AP2609,COUNTIF(G2609,"*従量電灯*"),G2609,1,"-")</f>
        <v>従量電灯</v>
      </c>
      <c r="AR2609" s="176" t="str" cm="1">
        <f t="array" ref="AR2609">_xlfn.IFS($AN2609=0,"-",OR($AH2609="対象外",$AH2609="-"),"-",OR($G2609="公衆街路灯A",$G2609="定額電灯"),_xlfn.XLOOKUP($AQ2609,削除禁止_電灯料金!$B:$B,削除禁止_電灯料金!$E:$E,0),1,"-")</f>
        <v>-</v>
      </c>
      <c r="AS2609" s="177" t="str" cm="1">
        <f t="array" ref="AS2609">_xlfn.IFS($AR2609="-","-",OR($G2609="公衆街路灯A",$G2609="定額電灯"),_xlfn.XLOOKUP(AQ2609,削除禁止_電灯料金!$B:$B,削除禁止_電灯料金!$D:$D,0),1,"-")</f>
        <v>-</v>
      </c>
      <c r="AT2609" s="176">
        <f>IFERROR(IF(OR($G2609="公衆街路灯A",$G2609="定額電灯"),"-",ROUND((_xlfn.XLOOKUP($AQ2609,削除禁止_電灯料金!$B:$B,削除禁止_電灯料金!$E:$E)*AM2609/1000*$K2609*$L2609/12),2)),"-")</f>
        <v>0</v>
      </c>
      <c r="AU2609" s="177">
        <f>IFERROR(IF(OR($G2609="公衆街路灯A",$G2609="定額電灯"),"-",ROUND((AM2609/1000*$K2609*$L2609/12)*_xlfn.XLOOKUP($A2609,削除禁止_電灯料金!K:K,削除禁止_電灯料金!M:M,"-"),2)),"-")</f>
        <v>0</v>
      </c>
      <c r="AV2609" s="178">
        <f>IFERROR(IF(OR($G2609="公衆街路灯A",$G2609="定額電灯"),ROUND((((AR2609+AS2609)*AN2609))*12*_xlfn.XLOOKUP($A2609,削除禁止_電灯料金!K:K,削除禁止_電灯料金!N:N),0),ROUND((AT2609+AU2609)*AN2609*12*_xlfn.XLOOKUP($A2609,削除禁止_電灯料金!K:K,削除禁止_電灯料金!N:N),0)),0)</f>
        <v>0</v>
      </c>
      <c r="AW2609" s="145"/>
    </row>
    <row r="2610" spans="1:49" ht="30" customHeight="1">
      <c r="A2610" s="1">
        <v>59</v>
      </c>
      <c r="B2610" s="319" t="s">
        <v>2344</v>
      </c>
      <c r="C2610" s="332"/>
      <c r="D2610" s="262" t="s">
        <v>2346</v>
      </c>
      <c r="E2610" s="263" t="s">
        <v>71</v>
      </c>
      <c r="F2610" s="264" t="s">
        <v>1013</v>
      </c>
      <c r="G2610" s="148" t="s">
        <v>73</v>
      </c>
      <c r="H2610" s="279"/>
      <c r="I2610" s="280"/>
      <c r="J2610" s="267"/>
      <c r="K2610" s="152">
        <v>2</v>
      </c>
      <c r="L2610" s="266">
        <v>300</v>
      </c>
      <c r="M2610" s="281" t="s">
        <v>736</v>
      </c>
      <c r="N2610" s="119" t="s">
        <v>210</v>
      </c>
      <c r="O2610" s="120">
        <v>1</v>
      </c>
      <c r="P2610" s="155" t="s">
        <v>294</v>
      </c>
      <c r="Q2610" s="155">
        <v>0</v>
      </c>
      <c r="R2610" s="155">
        <v>0</v>
      </c>
      <c r="S2610" s="156">
        <v>0</v>
      </c>
      <c r="T2610" s="156">
        <v>0</v>
      </c>
      <c r="U2610" s="156">
        <v>0</v>
      </c>
      <c r="V2610" s="157">
        <v>0</v>
      </c>
      <c r="W2610" s="158">
        <v>47</v>
      </c>
      <c r="X2610" s="329">
        <v>1</v>
      </c>
      <c r="Y2610" s="160">
        <v>1</v>
      </c>
      <c r="Z2610" s="161">
        <f t="shared" si="632"/>
        <v>2.35</v>
      </c>
      <c r="AA2610" s="155">
        <v>0</v>
      </c>
      <c r="AB2610" s="162" t="s">
        <v>80</v>
      </c>
      <c r="AC2610" s="163" t="s">
        <v>56</v>
      </c>
      <c r="AD2610" s="164" t="s">
        <v>56</v>
      </c>
      <c r="AE2610" s="163" t="s">
        <v>56</v>
      </c>
      <c r="AF2610" s="164">
        <f t="shared" si="633"/>
        <v>70.5</v>
      </c>
      <c r="AG2610" s="165">
        <f t="shared" si="634"/>
        <v>8460</v>
      </c>
      <c r="AH2610" s="166" t="s">
        <v>113</v>
      </c>
      <c r="AI2610" s="167"/>
      <c r="AJ2610" s="168"/>
      <c r="AK2610" s="169"/>
      <c r="AL2610" s="170"/>
      <c r="AM2610" s="171"/>
      <c r="AN2610" s="172"/>
      <c r="AO2610" s="173">
        <f t="shared" si="619"/>
        <v>0</v>
      </c>
      <c r="AP2610" s="174" t="s">
        <v>82</v>
      </c>
      <c r="AQ2610" s="175" t="str" cm="1">
        <f t="array" ref="AQ2610">_xlfn.IFS(OR($G2610="公衆街路灯A",$G2610="定額電灯"),$G2610&amp;AP2610,COUNTIF(G2610,"*従量電灯*"),G2610,1,"-")</f>
        <v>従量電灯</v>
      </c>
      <c r="AR2610" s="176" t="str" cm="1">
        <f t="array" ref="AR2610">_xlfn.IFS($AN2610=0,"-",OR($AH2610="対象外",$AH2610="-"),"-",OR($G2610="公衆街路灯A",$G2610="定額電灯"),_xlfn.XLOOKUP($AQ2610,削除禁止_電灯料金!$B:$B,削除禁止_電灯料金!$E:$E,0),1,"-")</f>
        <v>-</v>
      </c>
      <c r="AS2610" s="177" t="str" cm="1">
        <f t="array" ref="AS2610">_xlfn.IFS($AR2610="-","-",OR($G2610="公衆街路灯A",$G2610="定額電灯"),_xlfn.XLOOKUP(AQ2610,削除禁止_電灯料金!$B:$B,削除禁止_電灯料金!$D:$D,0),1,"-")</f>
        <v>-</v>
      </c>
      <c r="AT2610" s="176">
        <f>IFERROR(IF(OR($G2610="公衆街路灯A",$G2610="定額電灯"),"-",ROUND((_xlfn.XLOOKUP($AQ2610,削除禁止_電灯料金!$B:$B,削除禁止_電灯料金!$E:$E)*AM2610/1000*$K2610*$L2610/12),2)),"-")</f>
        <v>0</v>
      </c>
      <c r="AU2610" s="177">
        <f>IFERROR(IF(OR($G2610="公衆街路灯A",$G2610="定額電灯"),"-",ROUND((AM2610/1000*$K2610*$L2610/12)*_xlfn.XLOOKUP($A2610,削除禁止_電灯料金!K:K,削除禁止_電灯料金!M:M,"-"),2)),"-")</f>
        <v>0</v>
      </c>
      <c r="AV2610" s="178">
        <f>IFERROR(IF(OR($G2610="公衆街路灯A",$G2610="定額電灯"),ROUND((((AR2610+AS2610)*AN2610))*12*_xlfn.XLOOKUP($A2610,削除禁止_電灯料金!K:K,削除禁止_電灯料金!N:N),0),ROUND((AT2610+AU2610)*AN2610*12*_xlfn.XLOOKUP($A2610,削除禁止_電灯料金!K:K,削除禁止_電灯料金!N:N),0)),0)</f>
        <v>0</v>
      </c>
      <c r="AW2610" s="145"/>
    </row>
    <row r="2611" spans="1:49" ht="30" customHeight="1">
      <c r="A2611" s="1">
        <v>59</v>
      </c>
      <c r="B2611" s="319" t="s">
        <v>2344</v>
      </c>
      <c r="C2611" s="332"/>
      <c r="D2611" s="262" t="s">
        <v>2346</v>
      </c>
      <c r="E2611" s="263" t="s">
        <v>71</v>
      </c>
      <c r="F2611" s="264" t="s">
        <v>1013</v>
      </c>
      <c r="G2611" s="148" t="s">
        <v>73</v>
      </c>
      <c r="H2611" s="279"/>
      <c r="I2611" s="280"/>
      <c r="J2611" s="267"/>
      <c r="K2611" s="152">
        <v>2</v>
      </c>
      <c r="L2611" s="266">
        <v>300</v>
      </c>
      <c r="M2611" s="281" t="s">
        <v>2375</v>
      </c>
      <c r="N2611" s="119" t="s">
        <v>75</v>
      </c>
      <c r="O2611" s="120">
        <v>1</v>
      </c>
      <c r="P2611" s="155" t="s">
        <v>347</v>
      </c>
      <c r="Q2611" s="155">
        <v>0</v>
      </c>
      <c r="R2611" s="155" t="s">
        <v>77</v>
      </c>
      <c r="S2611" s="156">
        <v>0</v>
      </c>
      <c r="T2611" s="156">
        <v>0</v>
      </c>
      <c r="U2611" s="156">
        <v>0</v>
      </c>
      <c r="V2611" s="157">
        <v>0</v>
      </c>
      <c r="W2611" s="158">
        <v>18</v>
      </c>
      <c r="X2611" s="329">
        <v>7</v>
      </c>
      <c r="Y2611" s="160">
        <v>7</v>
      </c>
      <c r="Z2611" s="161">
        <f t="shared" si="632"/>
        <v>6.3</v>
      </c>
      <c r="AA2611" s="155">
        <v>0</v>
      </c>
      <c r="AB2611" s="162" t="s">
        <v>80</v>
      </c>
      <c r="AC2611" s="163" t="s">
        <v>56</v>
      </c>
      <c r="AD2611" s="164" t="s">
        <v>56</v>
      </c>
      <c r="AE2611" s="163" t="s">
        <v>56</v>
      </c>
      <c r="AF2611" s="164">
        <f t="shared" si="633"/>
        <v>27</v>
      </c>
      <c r="AG2611" s="165">
        <f t="shared" si="634"/>
        <v>22680</v>
      </c>
      <c r="AH2611" s="166" t="s">
        <v>81</v>
      </c>
      <c r="AI2611" s="167"/>
      <c r="AJ2611" s="168"/>
      <c r="AK2611" s="169"/>
      <c r="AL2611" s="170"/>
      <c r="AM2611" s="171"/>
      <c r="AN2611" s="172"/>
      <c r="AO2611" s="173">
        <f t="shared" si="619"/>
        <v>0</v>
      </c>
      <c r="AP2611" s="174" t="s">
        <v>82</v>
      </c>
      <c r="AQ2611" s="175" t="str" cm="1">
        <f t="array" ref="AQ2611">_xlfn.IFS(OR($G2611="公衆街路灯A",$G2611="定額電灯"),$G2611&amp;AP2611,COUNTIF(G2611,"*従量電灯*"),G2611,1,"-")</f>
        <v>従量電灯</v>
      </c>
      <c r="AR2611" s="176" t="str" cm="1">
        <f t="array" ref="AR2611">_xlfn.IFS($AN2611=0,"-",OR($AH2611="対象外",$AH2611="-"),"-",OR($G2611="公衆街路灯A",$G2611="定額電灯"),_xlfn.XLOOKUP($AQ2611,削除禁止_電灯料金!$B:$B,削除禁止_電灯料金!$E:$E,0),1,"-")</f>
        <v>-</v>
      </c>
      <c r="AS2611" s="177" t="str" cm="1">
        <f t="array" ref="AS2611">_xlfn.IFS($AR2611="-","-",OR($G2611="公衆街路灯A",$G2611="定額電灯"),_xlfn.XLOOKUP(AQ2611,削除禁止_電灯料金!$B:$B,削除禁止_電灯料金!$D:$D,0),1,"-")</f>
        <v>-</v>
      </c>
      <c r="AT2611" s="176">
        <f>IFERROR(IF(OR($G2611="公衆街路灯A",$G2611="定額電灯"),"-",ROUND((_xlfn.XLOOKUP($AQ2611,削除禁止_電灯料金!$B:$B,削除禁止_電灯料金!$E:$E)*AM2611/1000*$K2611*$L2611/12),2)),"-")</f>
        <v>0</v>
      </c>
      <c r="AU2611" s="177">
        <f>IFERROR(IF(OR($G2611="公衆街路灯A",$G2611="定額電灯"),"-",ROUND((AM2611/1000*$K2611*$L2611/12)*_xlfn.XLOOKUP($A2611,削除禁止_電灯料金!K:K,削除禁止_電灯料金!M:M,"-"),2)),"-")</f>
        <v>0</v>
      </c>
      <c r="AV2611" s="178">
        <f>IFERROR(IF(OR($G2611="公衆街路灯A",$G2611="定額電灯"),ROUND((((AR2611+AS2611)*AN2611))*12*_xlfn.XLOOKUP($A2611,削除禁止_電灯料金!K:K,削除禁止_電灯料金!N:N),0),ROUND((AT2611+AU2611)*AN2611*12*_xlfn.XLOOKUP($A2611,削除禁止_電灯料金!K:K,削除禁止_電灯料金!N:N),0)),0)</f>
        <v>0</v>
      </c>
      <c r="AW2611" s="145"/>
    </row>
    <row r="2612" spans="1:49" ht="30" customHeight="1">
      <c r="A2612" s="1">
        <v>59</v>
      </c>
      <c r="B2612" s="319" t="s">
        <v>2344</v>
      </c>
      <c r="C2612" s="332"/>
      <c r="D2612" s="262" t="s">
        <v>2346</v>
      </c>
      <c r="E2612" s="263" t="s">
        <v>71</v>
      </c>
      <c r="F2612" s="264" t="s">
        <v>2385</v>
      </c>
      <c r="G2612" s="148" t="s">
        <v>73</v>
      </c>
      <c r="H2612" s="279"/>
      <c r="I2612" s="280"/>
      <c r="J2612" s="267"/>
      <c r="K2612" s="152">
        <v>1</v>
      </c>
      <c r="L2612" s="266">
        <v>12</v>
      </c>
      <c r="M2612" s="281" t="s">
        <v>2205</v>
      </c>
      <c r="N2612" s="119" t="s">
        <v>134</v>
      </c>
      <c r="O2612" s="120">
        <v>2</v>
      </c>
      <c r="P2612" s="155" t="s">
        <v>294</v>
      </c>
      <c r="Q2612" s="155">
        <v>0</v>
      </c>
      <c r="R2612" s="155">
        <v>0</v>
      </c>
      <c r="S2612" s="156">
        <v>0</v>
      </c>
      <c r="T2612" s="156">
        <v>0</v>
      </c>
      <c r="U2612" s="156">
        <v>0</v>
      </c>
      <c r="V2612" s="157" t="s">
        <v>90</v>
      </c>
      <c r="W2612" s="158">
        <v>47</v>
      </c>
      <c r="X2612" s="329">
        <v>1</v>
      </c>
      <c r="Y2612" s="160">
        <v>2</v>
      </c>
      <c r="Z2612" s="161">
        <f t="shared" si="632"/>
        <v>9.4E-2</v>
      </c>
      <c r="AA2612" s="155">
        <v>0</v>
      </c>
      <c r="AB2612" s="162" t="s">
        <v>80</v>
      </c>
      <c r="AC2612" s="163" t="s">
        <v>56</v>
      </c>
      <c r="AD2612" s="164" t="s">
        <v>56</v>
      </c>
      <c r="AE2612" s="163" t="s">
        <v>56</v>
      </c>
      <c r="AF2612" s="164">
        <f t="shared" si="633"/>
        <v>1.41</v>
      </c>
      <c r="AG2612" s="165">
        <f t="shared" si="634"/>
        <v>338.4</v>
      </c>
      <c r="AH2612" s="166" t="s">
        <v>81</v>
      </c>
      <c r="AI2612" s="167"/>
      <c r="AJ2612" s="168"/>
      <c r="AK2612" s="169"/>
      <c r="AL2612" s="170"/>
      <c r="AM2612" s="171"/>
      <c r="AN2612" s="172"/>
      <c r="AO2612" s="173">
        <f t="shared" si="619"/>
        <v>0</v>
      </c>
      <c r="AP2612" s="174" t="s">
        <v>82</v>
      </c>
      <c r="AQ2612" s="175" t="str" cm="1">
        <f t="array" ref="AQ2612">_xlfn.IFS(OR($G2612="公衆街路灯A",$G2612="定額電灯"),$G2612&amp;AP2612,COUNTIF(G2612,"*従量電灯*"),G2612,1,"-")</f>
        <v>従量電灯</v>
      </c>
      <c r="AR2612" s="176" t="str" cm="1">
        <f t="array" ref="AR2612">_xlfn.IFS($AN2612=0,"-",OR($AH2612="対象外",$AH2612="-"),"-",OR($G2612="公衆街路灯A",$G2612="定額電灯"),_xlfn.XLOOKUP($AQ2612,削除禁止_電灯料金!$B:$B,削除禁止_電灯料金!$E:$E,0),1,"-")</f>
        <v>-</v>
      </c>
      <c r="AS2612" s="177" t="str" cm="1">
        <f t="array" ref="AS2612">_xlfn.IFS($AR2612="-","-",OR($G2612="公衆街路灯A",$G2612="定額電灯"),_xlfn.XLOOKUP(AQ2612,削除禁止_電灯料金!$B:$B,削除禁止_電灯料金!$D:$D,0),1,"-")</f>
        <v>-</v>
      </c>
      <c r="AT2612" s="176">
        <f>IFERROR(IF(OR($G2612="公衆街路灯A",$G2612="定額電灯"),"-",ROUND((_xlfn.XLOOKUP($AQ2612,削除禁止_電灯料金!$B:$B,削除禁止_電灯料金!$E:$E)*AM2612/1000*$K2612*$L2612/12),2)),"-")</f>
        <v>0</v>
      </c>
      <c r="AU2612" s="177">
        <f>IFERROR(IF(OR($G2612="公衆街路灯A",$G2612="定額電灯"),"-",ROUND((AM2612/1000*$K2612*$L2612/12)*_xlfn.XLOOKUP($A2612,削除禁止_電灯料金!K:K,削除禁止_電灯料金!M:M,"-"),2)),"-")</f>
        <v>0</v>
      </c>
      <c r="AV2612" s="178">
        <f>IFERROR(IF(OR($G2612="公衆街路灯A",$G2612="定額電灯"),ROUND((((AR2612+AS2612)*AN2612))*12*_xlfn.XLOOKUP($A2612,削除禁止_電灯料金!K:K,削除禁止_電灯料金!N:N),0),ROUND((AT2612+AU2612)*AN2612*12*_xlfn.XLOOKUP($A2612,削除禁止_電灯料金!K:K,削除禁止_電灯料金!N:N),0)),0)</f>
        <v>0</v>
      </c>
      <c r="AW2612" s="145"/>
    </row>
    <row r="2613" spans="1:49" ht="30" customHeight="1">
      <c r="A2613" s="1">
        <v>59</v>
      </c>
      <c r="B2613" s="319" t="s">
        <v>2344</v>
      </c>
      <c r="C2613" s="333"/>
      <c r="D2613" s="268" t="s">
        <v>2346</v>
      </c>
      <c r="E2613" s="269" t="s">
        <v>71</v>
      </c>
      <c r="F2613" s="270" t="s">
        <v>2386</v>
      </c>
      <c r="G2613" s="182" t="s">
        <v>73</v>
      </c>
      <c r="H2613" s="318" t="s">
        <v>2122</v>
      </c>
      <c r="I2613" s="311"/>
      <c r="J2613" s="312"/>
      <c r="K2613" s="186">
        <v>2</v>
      </c>
      <c r="L2613" s="330">
        <v>300</v>
      </c>
      <c r="M2613" s="313" t="s">
        <v>656</v>
      </c>
      <c r="N2613" s="189" t="s">
        <v>120</v>
      </c>
      <c r="O2613" s="190">
        <v>1</v>
      </c>
      <c r="P2613" s="191" t="s">
        <v>249</v>
      </c>
      <c r="Q2613" s="191">
        <v>0</v>
      </c>
      <c r="R2613" s="191">
        <v>0</v>
      </c>
      <c r="S2613" s="192">
        <v>0</v>
      </c>
      <c r="T2613" s="192">
        <v>0</v>
      </c>
      <c r="U2613" s="192">
        <v>0</v>
      </c>
      <c r="V2613" s="193">
        <v>0</v>
      </c>
      <c r="W2613" s="194">
        <v>54</v>
      </c>
      <c r="X2613" s="331">
        <v>1</v>
      </c>
      <c r="Y2613" s="196">
        <v>1</v>
      </c>
      <c r="Z2613" s="197">
        <v>0</v>
      </c>
      <c r="AA2613" s="191">
        <v>0</v>
      </c>
      <c r="AB2613" s="198" t="s">
        <v>80</v>
      </c>
      <c r="AC2613" s="199" t="s">
        <v>56</v>
      </c>
      <c r="AD2613" s="200" t="s">
        <v>56</v>
      </c>
      <c r="AE2613" s="199" t="s">
        <v>56</v>
      </c>
      <c r="AF2613" s="200">
        <v>0</v>
      </c>
      <c r="AG2613" s="201">
        <v>0</v>
      </c>
      <c r="AH2613" s="201" t="s">
        <v>124</v>
      </c>
      <c r="AI2613" s="202" t="s">
        <v>124</v>
      </c>
      <c r="AJ2613" s="203"/>
      <c r="AK2613" s="204"/>
      <c r="AL2613" s="194"/>
      <c r="AM2613" s="205"/>
      <c r="AN2613" s="206"/>
      <c r="AO2613" s="200">
        <f t="shared" si="619"/>
        <v>0</v>
      </c>
      <c r="AP2613" s="207" t="s">
        <v>82</v>
      </c>
      <c r="AQ2613" s="198" t="str" cm="1">
        <f t="array" ref="AQ2613">_xlfn.IFS(OR($G2613="公衆街路灯A",$G2613="定額電灯"),$G2613&amp;AP2613,COUNTIF(G2613,"*従量電灯*"),G2613,1,"-")</f>
        <v>従量電灯</v>
      </c>
      <c r="AR2613" s="208" t="str" cm="1">
        <f t="array" ref="AR2613">_xlfn.IFS($AN2613=0,"-",OR($AH2613="対象外",$AH2613="-"),"-",OR($G2613="公衆街路灯A",$G2613="定額電灯"),_xlfn.XLOOKUP($AQ2613,削除禁止_電灯料金!$B:$B,削除禁止_電灯料金!$E:$E,0),1,"-")</f>
        <v>-</v>
      </c>
      <c r="AS2613" s="209" t="str" cm="1">
        <f t="array" ref="AS2613">_xlfn.IFS($AR2613="-","-",OR($G2613="公衆街路灯A",$G2613="定額電灯"),_xlfn.XLOOKUP(AQ2613,削除禁止_電灯料金!$B:$B,削除禁止_電灯料金!$D:$D,0),1,"-")</f>
        <v>-</v>
      </c>
      <c r="AT2613" s="208">
        <f>IFERROR(IF(OR($G2613="公衆街路灯A",$G2613="定額電灯"),"-",ROUND((_xlfn.XLOOKUP($AQ2613,削除禁止_電灯料金!$B:$B,削除禁止_電灯料金!$E:$E)*AM2613/1000*$K2613*$L2613/12),2)),"-")</f>
        <v>0</v>
      </c>
      <c r="AU2613" s="209">
        <f>IFERROR(IF(OR($G2613="公衆街路灯A",$G2613="定額電灯"),"-",ROUND((AM2613/1000*$K2613*$L2613/12)*_xlfn.XLOOKUP($A2613,削除禁止_電灯料金!K:K,削除禁止_電灯料金!M:M,"-"),2)),"-")</f>
        <v>0</v>
      </c>
      <c r="AV2613" s="210">
        <f>IFERROR(IF(OR($G2613="公衆街路灯A",$G2613="定額電灯"),ROUND((((AR2613+AS2613)*AN2613))*12*_xlfn.XLOOKUP($A2613,削除禁止_電灯料金!K:K,削除禁止_電灯料金!N:N),0),ROUND((AT2613+AU2613)*AN2613*12*_xlfn.XLOOKUP($A2613,削除禁止_電灯料金!K:K,削除禁止_電灯料金!N:N),0)),0)</f>
        <v>0</v>
      </c>
      <c r="AW2613" s="145"/>
    </row>
    <row r="2614" spans="1:49" ht="30" customHeight="1">
      <c r="A2614" s="1">
        <v>59</v>
      </c>
      <c r="B2614" s="319" t="s">
        <v>2344</v>
      </c>
      <c r="C2614" s="332"/>
      <c r="D2614" s="262" t="s">
        <v>2346</v>
      </c>
      <c r="E2614" s="263" t="s">
        <v>71</v>
      </c>
      <c r="F2614" s="264" t="s">
        <v>2387</v>
      </c>
      <c r="G2614" s="148" t="s">
        <v>73</v>
      </c>
      <c r="H2614" s="279"/>
      <c r="I2614" s="280"/>
      <c r="J2614" s="267"/>
      <c r="K2614" s="152">
        <v>1</v>
      </c>
      <c r="L2614" s="266">
        <v>240</v>
      </c>
      <c r="M2614" s="281" t="s">
        <v>2388</v>
      </c>
      <c r="N2614" s="119" t="s">
        <v>75</v>
      </c>
      <c r="O2614" s="120">
        <v>1</v>
      </c>
      <c r="P2614" s="155" t="s">
        <v>347</v>
      </c>
      <c r="Q2614" s="155">
        <v>0</v>
      </c>
      <c r="R2614" s="155" t="s">
        <v>77</v>
      </c>
      <c r="S2614" s="156" t="s">
        <v>78</v>
      </c>
      <c r="T2614" s="156">
        <v>0</v>
      </c>
      <c r="U2614" s="156">
        <v>0</v>
      </c>
      <c r="V2614" s="157">
        <v>0</v>
      </c>
      <c r="W2614" s="158">
        <v>18</v>
      </c>
      <c r="X2614" s="329">
        <v>3</v>
      </c>
      <c r="Y2614" s="160">
        <v>3</v>
      </c>
      <c r="Z2614" s="161">
        <f t="shared" ref="Z2614:Z2624" si="635">K2614*L2614*W2614*Y2614/12/1000</f>
        <v>1.08</v>
      </c>
      <c r="AA2614" s="155">
        <v>0</v>
      </c>
      <c r="AB2614" s="162" t="s">
        <v>80</v>
      </c>
      <c r="AC2614" s="163" t="s">
        <v>56</v>
      </c>
      <c r="AD2614" s="164" t="s">
        <v>56</v>
      </c>
      <c r="AE2614" s="163" t="s">
        <v>56</v>
      </c>
      <c r="AF2614" s="164">
        <f t="shared" ref="AF2614:AF2624" si="636">$B$2*Z2614/Y2614</f>
        <v>10.800000000000002</v>
      </c>
      <c r="AG2614" s="165">
        <f t="shared" ref="AG2614:AG2624" si="637">Y2614*AF2614*120</f>
        <v>3888.0000000000009</v>
      </c>
      <c r="AH2614" s="166" t="s">
        <v>81</v>
      </c>
      <c r="AI2614" s="167"/>
      <c r="AJ2614" s="168"/>
      <c r="AK2614" s="169"/>
      <c r="AL2614" s="170"/>
      <c r="AM2614" s="171"/>
      <c r="AN2614" s="172"/>
      <c r="AO2614" s="173">
        <f t="shared" si="619"/>
        <v>0</v>
      </c>
      <c r="AP2614" s="174" t="s">
        <v>82</v>
      </c>
      <c r="AQ2614" s="175" t="str" cm="1">
        <f t="array" ref="AQ2614">_xlfn.IFS(OR($G2614="公衆街路灯A",$G2614="定額電灯"),$G2614&amp;AP2614,COUNTIF(G2614,"*従量電灯*"),G2614,1,"-")</f>
        <v>従量電灯</v>
      </c>
      <c r="AR2614" s="176" t="str" cm="1">
        <f t="array" ref="AR2614">_xlfn.IFS($AN2614=0,"-",OR($AH2614="対象外",$AH2614="-"),"-",OR($G2614="公衆街路灯A",$G2614="定額電灯"),_xlfn.XLOOKUP($AQ2614,削除禁止_電灯料金!$B:$B,削除禁止_電灯料金!$E:$E,0),1,"-")</f>
        <v>-</v>
      </c>
      <c r="AS2614" s="177" t="str" cm="1">
        <f t="array" ref="AS2614">_xlfn.IFS($AR2614="-","-",OR($G2614="公衆街路灯A",$G2614="定額電灯"),_xlfn.XLOOKUP(AQ2614,削除禁止_電灯料金!$B:$B,削除禁止_電灯料金!$D:$D,0),1,"-")</f>
        <v>-</v>
      </c>
      <c r="AT2614" s="176">
        <f>IFERROR(IF(OR($G2614="公衆街路灯A",$G2614="定額電灯"),"-",ROUND((_xlfn.XLOOKUP($AQ2614,削除禁止_電灯料金!$B:$B,削除禁止_電灯料金!$E:$E)*AM2614/1000*$K2614*$L2614/12),2)),"-")</f>
        <v>0</v>
      </c>
      <c r="AU2614" s="177">
        <f>IFERROR(IF(OR($G2614="公衆街路灯A",$G2614="定額電灯"),"-",ROUND((AM2614/1000*$K2614*$L2614/12)*_xlfn.XLOOKUP($A2614,削除禁止_電灯料金!K:K,削除禁止_電灯料金!M:M,"-"),2)),"-")</f>
        <v>0</v>
      </c>
      <c r="AV2614" s="178">
        <f>IFERROR(IF(OR($G2614="公衆街路灯A",$G2614="定額電灯"),ROUND((((AR2614+AS2614)*AN2614))*12*_xlfn.XLOOKUP($A2614,削除禁止_電灯料金!K:K,削除禁止_電灯料金!N:N),0),ROUND((AT2614+AU2614)*AN2614*12*_xlfn.XLOOKUP($A2614,削除禁止_電灯料金!K:K,削除禁止_電灯料金!N:N),0)),0)</f>
        <v>0</v>
      </c>
      <c r="AW2614" s="145"/>
    </row>
    <row r="2615" spans="1:49" ht="30" customHeight="1">
      <c r="A2615" s="1">
        <v>59</v>
      </c>
      <c r="B2615" s="319" t="s">
        <v>2344</v>
      </c>
      <c r="C2615" s="332"/>
      <c r="D2615" s="262" t="s">
        <v>2346</v>
      </c>
      <c r="E2615" s="263" t="s">
        <v>71</v>
      </c>
      <c r="F2615" s="264" t="s">
        <v>409</v>
      </c>
      <c r="G2615" s="148" t="s">
        <v>73</v>
      </c>
      <c r="H2615" s="279"/>
      <c r="I2615" s="280"/>
      <c r="J2615" s="267"/>
      <c r="K2615" s="152">
        <v>1</v>
      </c>
      <c r="L2615" s="266">
        <v>240</v>
      </c>
      <c r="M2615" s="281" t="s">
        <v>2348</v>
      </c>
      <c r="N2615" s="119" t="s">
        <v>120</v>
      </c>
      <c r="O2615" s="120">
        <v>1</v>
      </c>
      <c r="P2615" s="155" t="s">
        <v>347</v>
      </c>
      <c r="Q2615" s="155">
        <v>0</v>
      </c>
      <c r="R2615" s="155">
        <v>0</v>
      </c>
      <c r="S2615" s="156" t="s">
        <v>706</v>
      </c>
      <c r="T2615" s="156">
        <v>0</v>
      </c>
      <c r="U2615" s="156" t="s">
        <v>2349</v>
      </c>
      <c r="V2615" s="157">
        <v>0</v>
      </c>
      <c r="W2615" s="158">
        <v>18</v>
      </c>
      <c r="X2615" s="329">
        <v>7</v>
      </c>
      <c r="Y2615" s="160">
        <v>7</v>
      </c>
      <c r="Z2615" s="161">
        <f t="shared" si="635"/>
        <v>2.52</v>
      </c>
      <c r="AA2615" s="155">
        <v>0</v>
      </c>
      <c r="AB2615" s="162" t="s">
        <v>80</v>
      </c>
      <c r="AC2615" s="163" t="s">
        <v>56</v>
      </c>
      <c r="AD2615" s="164" t="s">
        <v>56</v>
      </c>
      <c r="AE2615" s="163" t="s">
        <v>56</v>
      </c>
      <c r="AF2615" s="164">
        <f t="shared" si="636"/>
        <v>10.799999999999999</v>
      </c>
      <c r="AG2615" s="165">
        <f t="shared" si="637"/>
        <v>9072</v>
      </c>
      <c r="AH2615" s="166" t="s">
        <v>81</v>
      </c>
      <c r="AI2615" s="167"/>
      <c r="AJ2615" s="168"/>
      <c r="AK2615" s="169"/>
      <c r="AL2615" s="170"/>
      <c r="AM2615" s="171"/>
      <c r="AN2615" s="172"/>
      <c r="AO2615" s="173">
        <f t="shared" si="619"/>
        <v>0</v>
      </c>
      <c r="AP2615" s="174" t="s">
        <v>82</v>
      </c>
      <c r="AQ2615" s="175" t="str" cm="1">
        <f t="array" ref="AQ2615">_xlfn.IFS(OR($G2615="公衆街路灯A",$G2615="定額電灯"),$G2615&amp;AP2615,COUNTIF(G2615,"*従量電灯*"),G2615,1,"-")</f>
        <v>従量電灯</v>
      </c>
      <c r="AR2615" s="176" t="str" cm="1">
        <f t="array" ref="AR2615">_xlfn.IFS($AN2615=0,"-",OR($AH2615="対象外",$AH2615="-"),"-",OR($G2615="公衆街路灯A",$G2615="定額電灯"),_xlfn.XLOOKUP($AQ2615,削除禁止_電灯料金!$B:$B,削除禁止_電灯料金!$E:$E,0),1,"-")</f>
        <v>-</v>
      </c>
      <c r="AS2615" s="177" t="str" cm="1">
        <f t="array" ref="AS2615">_xlfn.IFS($AR2615="-","-",OR($G2615="公衆街路灯A",$G2615="定額電灯"),_xlfn.XLOOKUP(AQ2615,削除禁止_電灯料金!$B:$B,削除禁止_電灯料金!$D:$D,0),1,"-")</f>
        <v>-</v>
      </c>
      <c r="AT2615" s="176">
        <f>IFERROR(IF(OR($G2615="公衆街路灯A",$G2615="定額電灯"),"-",ROUND((_xlfn.XLOOKUP($AQ2615,削除禁止_電灯料金!$B:$B,削除禁止_電灯料金!$E:$E)*AM2615/1000*$K2615*$L2615/12),2)),"-")</f>
        <v>0</v>
      </c>
      <c r="AU2615" s="177">
        <f>IFERROR(IF(OR($G2615="公衆街路灯A",$G2615="定額電灯"),"-",ROUND((AM2615/1000*$K2615*$L2615/12)*_xlfn.XLOOKUP($A2615,削除禁止_電灯料金!K:K,削除禁止_電灯料金!M:M,"-"),2)),"-")</f>
        <v>0</v>
      </c>
      <c r="AV2615" s="178">
        <f>IFERROR(IF(OR($G2615="公衆街路灯A",$G2615="定額電灯"),ROUND((((AR2615+AS2615)*AN2615))*12*_xlfn.XLOOKUP($A2615,削除禁止_電灯料金!K:K,削除禁止_電灯料金!N:N),0),ROUND((AT2615+AU2615)*AN2615*12*_xlfn.XLOOKUP($A2615,削除禁止_電灯料金!K:K,削除禁止_電灯料金!N:N),0)),0)</f>
        <v>0</v>
      </c>
      <c r="AW2615" s="145"/>
    </row>
    <row r="2616" spans="1:49" ht="30" customHeight="1">
      <c r="A2616" s="1">
        <v>59</v>
      </c>
      <c r="B2616" s="319" t="s">
        <v>2344</v>
      </c>
      <c r="C2616" s="333"/>
      <c r="D2616" s="262" t="s">
        <v>2346</v>
      </c>
      <c r="E2616" s="263" t="s">
        <v>252</v>
      </c>
      <c r="F2616" s="264" t="s">
        <v>2389</v>
      </c>
      <c r="G2616" s="148" t="s">
        <v>73</v>
      </c>
      <c r="H2616" s="279"/>
      <c r="I2616" s="280"/>
      <c r="J2616" s="267"/>
      <c r="K2616" s="152">
        <v>10</v>
      </c>
      <c r="L2616" s="266">
        <v>240</v>
      </c>
      <c r="M2616" s="281" t="s">
        <v>2390</v>
      </c>
      <c r="N2616" s="119" t="s">
        <v>134</v>
      </c>
      <c r="O2616" s="120">
        <v>3</v>
      </c>
      <c r="P2616" s="155" t="s">
        <v>294</v>
      </c>
      <c r="Q2616" s="155">
        <v>0</v>
      </c>
      <c r="R2616" s="155" t="s">
        <v>2391</v>
      </c>
      <c r="S2616" s="156" t="s">
        <v>1036</v>
      </c>
      <c r="T2616" s="156">
        <v>0</v>
      </c>
      <c r="U2616" s="156">
        <v>0</v>
      </c>
      <c r="V2616" s="157">
        <v>0</v>
      </c>
      <c r="W2616" s="158">
        <v>47</v>
      </c>
      <c r="X2616" s="329">
        <v>2</v>
      </c>
      <c r="Y2616" s="160">
        <v>6</v>
      </c>
      <c r="Z2616" s="161">
        <f t="shared" si="635"/>
        <v>56.4</v>
      </c>
      <c r="AA2616" s="155">
        <v>0</v>
      </c>
      <c r="AB2616" s="162" t="s">
        <v>80</v>
      </c>
      <c r="AC2616" s="163" t="s">
        <v>56</v>
      </c>
      <c r="AD2616" s="164" t="s">
        <v>56</v>
      </c>
      <c r="AE2616" s="163" t="s">
        <v>56</v>
      </c>
      <c r="AF2616" s="164">
        <f t="shared" si="636"/>
        <v>282</v>
      </c>
      <c r="AG2616" s="165">
        <f t="shared" si="637"/>
        <v>203040</v>
      </c>
      <c r="AH2616" s="166" t="s">
        <v>113</v>
      </c>
      <c r="AI2616" s="167"/>
      <c r="AJ2616" s="168"/>
      <c r="AK2616" s="169"/>
      <c r="AL2616" s="170"/>
      <c r="AM2616" s="171"/>
      <c r="AN2616" s="172"/>
      <c r="AO2616" s="173">
        <f t="shared" si="619"/>
        <v>0</v>
      </c>
      <c r="AP2616" s="174" t="s">
        <v>82</v>
      </c>
      <c r="AQ2616" s="175" t="str" cm="1">
        <f t="array" ref="AQ2616">_xlfn.IFS(OR($G2616="公衆街路灯A",$G2616="定額電灯"),$G2616&amp;AP2616,COUNTIF(G2616,"*従量電灯*"),G2616,1,"-")</f>
        <v>従量電灯</v>
      </c>
      <c r="AR2616" s="176" t="str" cm="1">
        <f t="array" ref="AR2616">_xlfn.IFS($AN2616=0,"-",OR($AH2616="対象外",$AH2616="-"),"-",OR($G2616="公衆街路灯A",$G2616="定額電灯"),_xlfn.XLOOKUP($AQ2616,削除禁止_電灯料金!$B:$B,削除禁止_電灯料金!$E:$E,0),1,"-")</f>
        <v>-</v>
      </c>
      <c r="AS2616" s="177" t="str" cm="1">
        <f t="array" ref="AS2616">_xlfn.IFS($AR2616="-","-",OR($G2616="公衆街路灯A",$G2616="定額電灯"),_xlfn.XLOOKUP(AQ2616,削除禁止_電灯料金!$B:$B,削除禁止_電灯料金!$D:$D,0),1,"-")</f>
        <v>-</v>
      </c>
      <c r="AT2616" s="176">
        <f>IFERROR(IF(OR($G2616="公衆街路灯A",$G2616="定額電灯"),"-",ROUND((_xlfn.XLOOKUP($AQ2616,削除禁止_電灯料金!$B:$B,削除禁止_電灯料金!$E:$E)*AM2616/1000*$K2616*$L2616/12),2)),"-")</f>
        <v>0</v>
      </c>
      <c r="AU2616" s="177">
        <f>IFERROR(IF(OR($G2616="公衆街路灯A",$G2616="定額電灯"),"-",ROUND((AM2616/1000*$K2616*$L2616/12)*_xlfn.XLOOKUP($A2616,削除禁止_電灯料金!K:K,削除禁止_電灯料金!M:M,"-"),2)),"-")</f>
        <v>0</v>
      </c>
      <c r="AV2616" s="178">
        <f>IFERROR(IF(OR($G2616="公衆街路灯A",$G2616="定額電灯"),ROUND((((AR2616+AS2616)*AN2616))*12*_xlfn.XLOOKUP($A2616,削除禁止_電灯料金!K:K,削除禁止_電灯料金!N:N),0),ROUND((AT2616+AU2616)*AN2616*12*_xlfn.XLOOKUP($A2616,削除禁止_電灯料金!K:K,削除禁止_電灯料金!N:N),0)),0)</f>
        <v>0</v>
      </c>
      <c r="AW2616" s="145"/>
    </row>
    <row r="2617" spans="1:49" ht="30" customHeight="1">
      <c r="A2617" s="1">
        <v>59</v>
      </c>
      <c r="B2617" s="319" t="s">
        <v>2344</v>
      </c>
      <c r="C2617" s="328"/>
      <c r="D2617" s="262" t="s">
        <v>2346</v>
      </c>
      <c r="E2617" s="263" t="s">
        <v>252</v>
      </c>
      <c r="F2617" s="264" t="s">
        <v>2389</v>
      </c>
      <c r="G2617" s="148" t="s">
        <v>73</v>
      </c>
      <c r="H2617" s="279"/>
      <c r="I2617" s="280"/>
      <c r="J2617" s="267"/>
      <c r="K2617" s="152">
        <v>10</v>
      </c>
      <c r="L2617" s="266">
        <v>240</v>
      </c>
      <c r="M2617" s="281" t="s">
        <v>2392</v>
      </c>
      <c r="N2617" s="119" t="s">
        <v>110</v>
      </c>
      <c r="O2617" s="120">
        <v>3</v>
      </c>
      <c r="P2617" s="155" t="s">
        <v>294</v>
      </c>
      <c r="Q2617" s="155">
        <v>0</v>
      </c>
      <c r="R2617" s="155" t="s">
        <v>2391</v>
      </c>
      <c r="S2617" s="156" t="s">
        <v>1038</v>
      </c>
      <c r="T2617" s="156">
        <v>0</v>
      </c>
      <c r="U2617" s="156">
        <v>0</v>
      </c>
      <c r="V2617" s="157">
        <v>0</v>
      </c>
      <c r="W2617" s="158">
        <v>47</v>
      </c>
      <c r="X2617" s="329">
        <v>14</v>
      </c>
      <c r="Y2617" s="160">
        <v>42</v>
      </c>
      <c r="Z2617" s="161">
        <f t="shared" si="635"/>
        <v>394.8</v>
      </c>
      <c r="AA2617" s="155">
        <v>0</v>
      </c>
      <c r="AB2617" s="162" t="s">
        <v>80</v>
      </c>
      <c r="AC2617" s="163" t="s">
        <v>56</v>
      </c>
      <c r="AD2617" s="164" t="s">
        <v>56</v>
      </c>
      <c r="AE2617" s="163" t="s">
        <v>56</v>
      </c>
      <c r="AF2617" s="164">
        <f t="shared" si="636"/>
        <v>282</v>
      </c>
      <c r="AG2617" s="165">
        <f t="shared" si="637"/>
        <v>1421280</v>
      </c>
      <c r="AH2617" s="166" t="s">
        <v>113</v>
      </c>
      <c r="AI2617" s="167"/>
      <c r="AJ2617" s="168"/>
      <c r="AK2617" s="169"/>
      <c r="AL2617" s="170"/>
      <c r="AM2617" s="171"/>
      <c r="AN2617" s="172"/>
      <c r="AO2617" s="173">
        <f t="shared" si="619"/>
        <v>0</v>
      </c>
      <c r="AP2617" s="174" t="s">
        <v>82</v>
      </c>
      <c r="AQ2617" s="175" t="str" cm="1">
        <f t="array" ref="AQ2617">_xlfn.IFS(OR($G2617="公衆街路灯A",$G2617="定額電灯"),$G2617&amp;AP2617,COUNTIF(G2617,"*従量電灯*"),G2617,1,"-")</f>
        <v>従量電灯</v>
      </c>
      <c r="AR2617" s="176" t="str" cm="1">
        <f t="array" ref="AR2617">_xlfn.IFS($AN2617=0,"-",OR($AH2617="対象外",$AH2617="-"),"-",OR($G2617="公衆街路灯A",$G2617="定額電灯"),_xlfn.XLOOKUP($AQ2617,削除禁止_電灯料金!$B:$B,削除禁止_電灯料金!$E:$E,0),1,"-")</f>
        <v>-</v>
      </c>
      <c r="AS2617" s="177" t="str" cm="1">
        <f t="array" ref="AS2617">_xlfn.IFS($AR2617="-","-",OR($G2617="公衆街路灯A",$G2617="定額電灯"),_xlfn.XLOOKUP(AQ2617,削除禁止_電灯料金!$B:$B,削除禁止_電灯料金!$D:$D,0),1,"-")</f>
        <v>-</v>
      </c>
      <c r="AT2617" s="176">
        <f>IFERROR(IF(OR($G2617="公衆街路灯A",$G2617="定額電灯"),"-",ROUND((_xlfn.XLOOKUP($AQ2617,削除禁止_電灯料金!$B:$B,削除禁止_電灯料金!$E:$E)*AM2617/1000*$K2617*$L2617/12),2)),"-")</f>
        <v>0</v>
      </c>
      <c r="AU2617" s="177">
        <f>IFERROR(IF(OR($G2617="公衆街路灯A",$G2617="定額電灯"),"-",ROUND((AM2617/1000*$K2617*$L2617/12)*_xlfn.XLOOKUP($A2617,削除禁止_電灯料金!K:K,削除禁止_電灯料金!M:M,"-"),2)),"-")</f>
        <v>0</v>
      </c>
      <c r="AV2617" s="178">
        <f>IFERROR(IF(OR($G2617="公衆街路灯A",$G2617="定額電灯"),ROUND((((AR2617+AS2617)*AN2617))*12*_xlfn.XLOOKUP($A2617,削除禁止_電灯料金!K:K,削除禁止_電灯料金!N:N),0),ROUND((AT2617+AU2617)*AN2617*12*_xlfn.XLOOKUP($A2617,削除禁止_電灯料金!K:K,削除禁止_電灯料金!N:N),0)),0)</f>
        <v>0</v>
      </c>
      <c r="AW2617" s="145"/>
    </row>
    <row r="2618" spans="1:49" ht="30" customHeight="1">
      <c r="A2618" s="1">
        <v>59</v>
      </c>
      <c r="B2618" s="319" t="s">
        <v>2344</v>
      </c>
      <c r="C2618" s="328"/>
      <c r="D2618" s="262" t="s">
        <v>2346</v>
      </c>
      <c r="E2618" s="263" t="s">
        <v>252</v>
      </c>
      <c r="F2618" s="264" t="s">
        <v>2389</v>
      </c>
      <c r="G2618" s="148" t="s">
        <v>73</v>
      </c>
      <c r="H2618" s="279"/>
      <c r="I2618" s="280"/>
      <c r="J2618" s="267"/>
      <c r="K2618" s="152">
        <v>10</v>
      </c>
      <c r="L2618" s="266">
        <v>240</v>
      </c>
      <c r="M2618" s="281" t="s">
        <v>2393</v>
      </c>
      <c r="N2618" s="119" t="s">
        <v>110</v>
      </c>
      <c r="O2618" s="120">
        <v>3</v>
      </c>
      <c r="P2618" s="155" t="s">
        <v>294</v>
      </c>
      <c r="Q2618" s="155">
        <v>0</v>
      </c>
      <c r="R2618" s="155" t="s">
        <v>2391</v>
      </c>
      <c r="S2618" s="156" t="s">
        <v>2394</v>
      </c>
      <c r="T2618" s="156">
        <v>0</v>
      </c>
      <c r="U2618" s="156">
        <v>0</v>
      </c>
      <c r="V2618" s="157">
        <v>0</v>
      </c>
      <c r="W2618" s="158">
        <v>47</v>
      </c>
      <c r="X2618" s="329">
        <v>2</v>
      </c>
      <c r="Y2618" s="160">
        <v>6</v>
      </c>
      <c r="Z2618" s="161">
        <f t="shared" si="635"/>
        <v>56.4</v>
      </c>
      <c r="AA2618" s="155">
        <v>0</v>
      </c>
      <c r="AB2618" s="162" t="s">
        <v>80</v>
      </c>
      <c r="AC2618" s="163" t="s">
        <v>56</v>
      </c>
      <c r="AD2618" s="164" t="s">
        <v>56</v>
      </c>
      <c r="AE2618" s="163" t="s">
        <v>56</v>
      </c>
      <c r="AF2618" s="164">
        <f t="shared" si="636"/>
        <v>282</v>
      </c>
      <c r="AG2618" s="165">
        <f t="shared" si="637"/>
        <v>203040</v>
      </c>
      <c r="AH2618" s="166" t="s">
        <v>113</v>
      </c>
      <c r="AI2618" s="167"/>
      <c r="AJ2618" s="168"/>
      <c r="AK2618" s="169"/>
      <c r="AL2618" s="170"/>
      <c r="AM2618" s="171"/>
      <c r="AN2618" s="172"/>
      <c r="AO2618" s="173">
        <f t="shared" si="619"/>
        <v>0</v>
      </c>
      <c r="AP2618" s="174" t="s">
        <v>82</v>
      </c>
      <c r="AQ2618" s="175" t="str" cm="1">
        <f t="array" ref="AQ2618">_xlfn.IFS(OR($G2618="公衆街路灯A",$G2618="定額電灯"),$G2618&amp;AP2618,COUNTIF(G2618,"*従量電灯*"),G2618,1,"-")</f>
        <v>従量電灯</v>
      </c>
      <c r="AR2618" s="176" t="str" cm="1">
        <f t="array" ref="AR2618">_xlfn.IFS($AN2618=0,"-",OR($AH2618="対象外",$AH2618="-"),"-",OR($G2618="公衆街路灯A",$G2618="定額電灯"),_xlfn.XLOOKUP($AQ2618,削除禁止_電灯料金!$B:$B,削除禁止_電灯料金!$E:$E,0),1,"-")</f>
        <v>-</v>
      </c>
      <c r="AS2618" s="177" t="str" cm="1">
        <f t="array" ref="AS2618">_xlfn.IFS($AR2618="-","-",OR($G2618="公衆街路灯A",$G2618="定額電灯"),_xlfn.XLOOKUP(AQ2618,削除禁止_電灯料金!$B:$B,削除禁止_電灯料金!$D:$D,0),1,"-")</f>
        <v>-</v>
      </c>
      <c r="AT2618" s="176">
        <f>IFERROR(IF(OR($G2618="公衆街路灯A",$G2618="定額電灯"),"-",ROUND((_xlfn.XLOOKUP($AQ2618,削除禁止_電灯料金!$B:$B,削除禁止_電灯料金!$E:$E)*AM2618/1000*$K2618*$L2618/12),2)),"-")</f>
        <v>0</v>
      </c>
      <c r="AU2618" s="177">
        <f>IFERROR(IF(OR($G2618="公衆街路灯A",$G2618="定額電灯"),"-",ROUND((AM2618/1000*$K2618*$L2618/12)*_xlfn.XLOOKUP($A2618,削除禁止_電灯料金!K:K,削除禁止_電灯料金!M:M,"-"),2)),"-")</f>
        <v>0</v>
      </c>
      <c r="AV2618" s="178">
        <f>IFERROR(IF(OR($G2618="公衆街路灯A",$G2618="定額電灯"),ROUND((((AR2618+AS2618)*AN2618))*12*_xlfn.XLOOKUP($A2618,削除禁止_電灯料金!K:K,削除禁止_電灯料金!N:N),0),ROUND((AT2618+AU2618)*AN2618*12*_xlfn.XLOOKUP($A2618,削除禁止_電灯料金!K:K,削除禁止_電灯料金!N:N),0)),0)</f>
        <v>0</v>
      </c>
      <c r="AW2618" s="145"/>
    </row>
    <row r="2619" spans="1:49" ht="30" customHeight="1">
      <c r="A2619" s="1">
        <v>59</v>
      </c>
      <c r="B2619" s="319" t="s">
        <v>2344</v>
      </c>
      <c r="C2619" s="332"/>
      <c r="D2619" s="262" t="s">
        <v>2346</v>
      </c>
      <c r="E2619" s="263" t="s">
        <v>252</v>
      </c>
      <c r="F2619" s="264" t="s">
        <v>2389</v>
      </c>
      <c r="G2619" s="148" t="s">
        <v>73</v>
      </c>
      <c r="H2619" s="279"/>
      <c r="I2619" s="280"/>
      <c r="J2619" s="267"/>
      <c r="K2619" s="152">
        <v>24</v>
      </c>
      <c r="L2619" s="266">
        <v>365</v>
      </c>
      <c r="M2619" s="281" t="s">
        <v>2395</v>
      </c>
      <c r="N2619" s="119" t="s">
        <v>86</v>
      </c>
      <c r="O2619" s="120">
        <v>1</v>
      </c>
      <c r="P2619" s="155" t="s">
        <v>434</v>
      </c>
      <c r="Q2619" s="155">
        <v>0</v>
      </c>
      <c r="R2619" s="155" t="s">
        <v>77</v>
      </c>
      <c r="S2619" s="156">
        <v>0</v>
      </c>
      <c r="T2619" s="156">
        <v>0</v>
      </c>
      <c r="U2619" s="156">
        <v>0</v>
      </c>
      <c r="V2619" s="157" t="s">
        <v>90</v>
      </c>
      <c r="W2619" s="158">
        <v>3</v>
      </c>
      <c r="X2619" s="329">
        <v>2</v>
      </c>
      <c r="Y2619" s="160">
        <v>2</v>
      </c>
      <c r="Z2619" s="161">
        <f t="shared" si="635"/>
        <v>4.38</v>
      </c>
      <c r="AA2619" s="155">
        <v>0</v>
      </c>
      <c r="AB2619" s="162" t="s">
        <v>80</v>
      </c>
      <c r="AC2619" s="163" t="s">
        <v>56</v>
      </c>
      <c r="AD2619" s="164" t="s">
        <v>56</v>
      </c>
      <c r="AE2619" s="163" t="s">
        <v>56</v>
      </c>
      <c r="AF2619" s="164">
        <f t="shared" si="636"/>
        <v>65.7</v>
      </c>
      <c r="AG2619" s="165">
        <f t="shared" si="637"/>
        <v>15768</v>
      </c>
      <c r="AH2619" s="166" t="s">
        <v>81</v>
      </c>
      <c r="AI2619" s="167"/>
      <c r="AJ2619" s="168"/>
      <c r="AK2619" s="169"/>
      <c r="AL2619" s="170"/>
      <c r="AM2619" s="171"/>
      <c r="AN2619" s="172"/>
      <c r="AO2619" s="173">
        <f t="shared" si="619"/>
        <v>0</v>
      </c>
      <c r="AP2619" s="174" t="s">
        <v>82</v>
      </c>
      <c r="AQ2619" s="175" t="str" cm="1">
        <f t="array" ref="AQ2619">_xlfn.IFS(OR($G2619="公衆街路灯A",$G2619="定額電灯"),$G2619&amp;AP2619,COUNTIF(G2619,"*従量電灯*"),G2619,1,"-")</f>
        <v>従量電灯</v>
      </c>
      <c r="AR2619" s="176" t="str" cm="1">
        <f t="array" ref="AR2619">_xlfn.IFS($AN2619=0,"-",OR($AH2619="対象外",$AH2619="-"),"-",OR($G2619="公衆街路灯A",$G2619="定額電灯"),_xlfn.XLOOKUP($AQ2619,削除禁止_電灯料金!$B:$B,削除禁止_電灯料金!$E:$E,0),1,"-")</f>
        <v>-</v>
      </c>
      <c r="AS2619" s="177" t="str" cm="1">
        <f t="array" ref="AS2619">_xlfn.IFS($AR2619="-","-",OR($G2619="公衆街路灯A",$G2619="定額電灯"),_xlfn.XLOOKUP(AQ2619,削除禁止_電灯料金!$B:$B,削除禁止_電灯料金!$D:$D,0),1,"-")</f>
        <v>-</v>
      </c>
      <c r="AT2619" s="176">
        <f>IFERROR(IF(OR($G2619="公衆街路灯A",$G2619="定額電灯"),"-",ROUND((_xlfn.XLOOKUP($AQ2619,削除禁止_電灯料金!$B:$B,削除禁止_電灯料金!$E:$E)*AM2619/1000*$K2619*$L2619/12),2)),"-")</f>
        <v>0</v>
      </c>
      <c r="AU2619" s="177">
        <f>IFERROR(IF(OR($G2619="公衆街路灯A",$G2619="定額電灯"),"-",ROUND((AM2619/1000*$K2619*$L2619/12)*_xlfn.XLOOKUP($A2619,削除禁止_電灯料金!K:K,削除禁止_電灯料金!M:M,"-"),2)),"-")</f>
        <v>0</v>
      </c>
      <c r="AV2619" s="178">
        <f>IFERROR(IF(OR($G2619="公衆街路灯A",$G2619="定額電灯"),ROUND((((AR2619+AS2619)*AN2619))*12*_xlfn.XLOOKUP($A2619,削除禁止_電灯料金!K:K,削除禁止_電灯料金!N:N),0),ROUND((AT2619+AU2619)*AN2619*12*_xlfn.XLOOKUP($A2619,削除禁止_電灯料金!K:K,削除禁止_電灯料金!N:N),0)),0)</f>
        <v>0</v>
      </c>
      <c r="AW2619" s="145"/>
    </row>
    <row r="2620" spans="1:49" ht="30" customHeight="1">
      <c r="A2620" s="1">
        <v>59</v>
      </c>
      <c r="B2620" s="319" t="s">
        <v>2344</v>
      </c>
      <c r="C2620" s="332"/>
      <c r="D2620" s="262" t="s">
        <v>2346</v>
      </c>
      <c r="E2620" s="263" t="s">
        <v>252</v>
      </c>
      <c r="F2620" s="264" t="s">
        <v>397</v>
      </c>
      <c r="G2620" s="148" t="s">
        <v>73</v>
      </c>
      <c r="H2620" s="279"/>
      <c r="I2620" s="280"/>
      <c r="J2620" s="267"/>
      <c r="K2620" s="152">
        <v>4</v>
      </c>
      <c r="L2620" s="266">
        <v>240</v>
      </c>
      <c r="M2620" s="281" t="s">
        <v>2396</v>
      </c>
      <c r="N2620" s="119" t="s">
        <v>110</v>
      </c>
      <c r="O2620" s="120">
        <v>2</v>
      </c>
      <c r="P2620" s="155" t="s">
        <v>294</v>
      </c>
      <c r="Q2620" s="155">
        <v>0</v>
      </c>
      <c r="R2620" s="155" t="s">
        <v>295</v>
      </c>
      <c r="S2620" s="156">
        <v>0</v>
      </c>
      <c r="T2620" s="156">
        <v>0</v>
      </c>
      <c r="U2620" s="156">
        <v>0</v>
      </c>
      <c r="V2620" s="157">
        <v>0</v>
      </c>
      <c r="W2620" s="158">
        <v>47</v>
      </c>
      <c r="X2620" s="329">
        <v>4</v>
      </c>
      <c r="Y2620" s="160">
        <v>8</v>
      </c>
      <c r="Z2620" s="161">
        <f t="shared" si="635"/>
        <v>30.08</v>
      </c>
      <c r="AA2620" s="155">
        <v>0</v>
      </c>
      <c r="AB2620" s="162" t="s">
        <v>80</v>
      </c>
      <c r="AC2620" s="163" t="s">
        <v>56</v>
      </c>
      <c r="AD2620" s="164" t="s">
        <v>56</v>
      </c>
      <c r="AE2620" s="163" t="s">
        <v>56</v>
      </c>
      <c r="AF2620" s="164">
        <f t="shared" si="636"/>
        <v>112.8</v>
      </c>
      <c r="AG2620" s="165">
        <f t="shared" si="637"/>
        <v>108288</v>
      </c>
      <c r="AH2620" s="166" t="s">
        <v>113</v>
      </c>
      <c r="AI2620" s="167"/>
      <c r="AJ2620" s="168"/>
      <c r="AK2620" s="169"/>
      <c r="AL2620" s="170"/>
      <c r="AM2620" s="171"/>
      <c r="AN2620" s="172"/>
      <c r="AO2620" s="173">
        <f t="shared" si="619"/>
        <v>0</v>
      </c>
      <c r="AP2620" s="174" t="s">
        <v>82</v>
      </c>
      <c r="AQ2620" s="175" t="str" cm="1">
        <f t="array" ref="AQ2620">_xlfn.IFS(OR($G2620="公衆街路灯A",$G2620="定額電灯"),$G2620&amp;AP2620,COUNTIF(G2620,"*従量電灯*"),G2620,1,"-")</f>
        <v>従量電灯</v>
      </c>
      <c r="AR2620" s="176" t="str" cm="1">
        <f t="array" ref="AR2620">_xlfn.IFS($AN2620=0,"-",OR($AH2620="対象外",$AH2620="-"),"-",OR($G2620="公衆街路灯A",$G2620="定額電灯"),_xlfn.XLOOKUP($AQ2620,削除禁止_電灯料金!$B:$B,削除禁止_電灯料金!$E:$E,0),1,"-")</f>
        <v>-</v>
      </c>
      <c r="AS2620" s="177" t="str" cm="1">
        <f t="array" ref="AS2620">_xlfn.IFS($AR2620="-","-",OR($G2620="公衆街路灯A",$G2620="定額電灯"),_xlfn.XLOOKUP(AQ2620,削除禁止_電灯料金!$B:$B,削除禁止_電灯料金!$D:$D,0),1,"-")</f>
        <v>-</v>
      </c>
      <c r="AT2620" s="176">
        <f>IFERROR(IF(OR($G2620="公衆街路灯A",$G2620="定額電灯"),"-",ROUND((_xlfn.XLOOKUP($AQ2620,削除禁止_電灯料金!$B:$B,削除禁止_電灯料金!$E:$E)*AM2620/1000*$K2620*$L2620/12),2)),"-")</f>
        <v>0</v>
      </c>
      <c r="AU2620" s="177">
        <f>IFERROR(IF(OR($G2620="公衆街路灯A",$G2620="定額電灯"),"-",ROUND((AM2620/1000*$K2620*$L2620/12)*_xlfn.XLOOKUP($A2620,削除禁止_電灯料金!K:K,削除禁止_電灯料金!M:M,"-"),2)),"-")</f>
        <v>0</v>
      </c>
      <c r="AV2620" s="178">
        <f>IFERROR(IF(OR($G2620="公衆街路灯A",$G2620="定額電灯"),ROUND((((AR2620+AS2620)*AN2620))*12*_xlfn.XLOOKUP($A2620,削除禁止_電灯料金!K:K,削除禁止_電灯料金!N:N),0),ROUND((AT2620+AU2620)*AN2620*12*_xlfn.XLOOKUP($A2620,削除禁止_電灯料金!K:K,削除禁止_電灯料金!N:N),0)),0)</f>
        <v>0</v>
      </c>
      <c r="AW2620" s="145"/>
    </row>
    <row r="2621" spans="1:49" ht="30" customHeight="1">
      <c r="A2621" s="1">
        <v>59</v>
      </c>
      <c r="B2621" s="319" t="s">
        <v>2344</v>
      </c>
      <c r="C2621" s="332"/>
      <c r="D2621" s="262" t="s">
        <v>2346</v>
      </c>
      <c r="E2621" s="263" t="s">
        <v>252</v>
      </c>
      <c r="F2621" s="264" t="s">
        <v>397</v>
      </c>
      <c r="G2621" s="148" t="s">
        <v>73</v>
      </c>
      <c r="H2621" s="279"/>
      <c r="I2621" s="280"/>
      <c r="J2621" s="267"/>
      <c r="K2621" s="152">
        <v>4</v>
      </c>
      <c r="L2621" s="266">
        <v>240</v>
      </c>
      <c r="M2621" s="281" t="s">
        <v>2397</v>
      </c>
      <c r="N2621" s="119" t="s">
        <v>110</v>
      </c>
      <c r="O2621" s="120">
        <v>2</v>
      </c>
      <c r="P2621" s="155" t="s">
        <v>294</v>
      </c>
      <c r="Q2621" s="155">
        <v>0</v>
      </c>
      <c r="R2621" s="155" t="s">
        <v>295</v>
      </c>
      <c r="S2621" s="156" t="s">
        <v>1036</v>
      </c>
      <c r="T2621" s="156">
        <v>0</v>
      </c>
      <c r="U2621" s="156">
        <v>0</v>
      </c>
      <c r="V2621" s="157">
        <v>0</v>
      </c>
      <c r="W2621" s="158">
        <v>47</v>
      </c>
      <c r="X2621" s="329">
        <v>2</v>
      </c>
      <c r="Y2621" s="160">
        <v>4</v>
      </c>
      <c r="Z2621" s="161">
        <f t="shared" si="635"/>
        <v>15.04</v>
      </c>
      <c r="AA2621" s="155">
        <v>0</v>
      </c>
      <c r="AB2621" s="162" t="s">
        <v>80</v>
      </c>
      <c r="AC2621" s="163" t="s">
        <v>56</v>
      </c>
      <c r="AD2621" s="164" t="s">
        <v>56</v>
      </c>
      <c r="AE2621" s="163" t="s">
        <v>56</v>
      </c>
      <c r="AF2621" s="164">
        <f t="shared" si="636"/>
        <v>112.8</v>
      </c>
      <c r="AG2621" s="165">
        <f t="shared" si="637"/>
        <v>54144</v>
      </c>
      <c r="AH2621" s="166" t="s">
        <v>113</v>
      </c>
      <c r="AI2621" s="167"/>
      <c r="AJ2621" s="168"/>
      <c r="AK2621" s="169"/>
      <c r="AL2621" s="170"/>
      <c r="AM2621" s="171"/>
      <c r="AN2621" s="172"/>
      <c r="AO2621" s="173">
        <f t="shared" si="619"/>
        <v>0</v>
      </c>
      <c r="AP2621" s="174" t="s">
        <v>82</v>
      </c>
      <c r="AQ2621" s="175" t="str" cm="1">
        <f t="array" ref="AQ2621">_xlfn.IFS(OR($G2621="公衆街路灯A",$G2621="定額電灯"),$G2621&amp;AP2621,COUNTIF(G2621,"*従量電灯*"),G2621,1,"-")</f>
        <v>従量電灯</v>
      </c>
      <c r="AR2621" s="176" t="str" cm="1">
        <f t="array" ref="AR2621">_xlfn.IFS($AN2621=0,"-",OR($AH2621="対象外",$AH2621="-"),"-",OR($G2621="公衆街路灯A",$G2621="定額電灯"),_xlfn.XLOOKUP($AQ2621,削除禁止_電灯料金!$B:$B,削除禁止_電灯料金!$E:$E,0),1,"-")</f>
        <v>-</v>
      </c>
      <c r="AS2621" s="177" t="str" cm="1">
        <f t="array" ref="AS2621">_xlfn.IFS($AR2621="-","-",OR($G2621="公衆街路灯A",$G2621="定額電灯"),_xlfn.XLOOKUP(AQ2621,削除禁止_電灯料金!$B:$B,削除禁止_電灯料金!$D:$D,0),1,"-")</f>
        <v>-</v>
      </c>
      <c r="AT2621" s="176">
        <f>IFERROR(IF(OR($G2621="公衆街路灯A",$G2621="定額電灯"),"-",ROUND((_xlfn.XLOOKUP($AQ2621,削除禁止_電灯料金!$B:$B,削除禁止_電灯料金!$E:$E)*AM2621/1000*$K2621*$L2621/12),2)),"-")</f>
        <v>0</v>
      </c>
      <c r="AU2621" s="177">
        <f>IFERROR(IF(OR($G2621="公衆街路灯A",$G2621="定額電灯"),"-",ROUND((AM2621/1000*$K2621*$L2621/12)*_xlfn.XLOOKUP($A2621,削除禁止_電灯料金!K:K,削除禁止_電灯料金!M:M,"-"),2)),"-")</f>
        <v>0</v>
      </c>
      <c r="AV2621" s="178">
        <f>IFERROR(IF(OR($G2621="公衆街路灯A",$G2621="定額電灯"),ROUND((((AR2621+AS2621)*AN2621))*12*_xlfn.XLOOKUP($A2621,削除禁止_電灯料金!K:K,削除禁止_電灯料金!N:N),0),ROUND((AT2621+AU2621)*AN2621*12*_xlfn.XLOOKUP($A2621,削除禁止_電灯料金!K:K,削除禁止_電灯料金!N:N),0)),0)</f>
        <v>0</v>
      </c>
      <c r="AW2621" s="145"/>
    </row>
    <row r="2622" spans="1:49" ht="30" customHeight="1">
      <c r="A2622" s="1">
        <v>59</v>
      </c>
      <c r="B2622" s="319" t="s">
        <v>2344</v>
      </c>
      <c r="C2622" s="332"/>
      <c r="D2622" s="262" t="s">
        <v>2346</v>
      </c>
      <c r="E2622" s="263" t="s">
        <v>252</v>
      </c>
      <c r="F2622" s="264" t="s">
        <v>397</v>
      </c>
      <c r="G2622" s="148" t="s">
        <v>73</v>
      </c>
      <c r="H2622" s="279"/>
      <c r="I2622" s="280"/>
      <c r="J2622" s="267"/>
      <c r="K2622" s="152">
        <v>4</v>
      </c>
      <c r="L2622" s="266">
        <v>240</v>
      </c>
      <c r="M2622" s="281" t="s">
        <v>2398</v>
      </c>
      <c r="N2622" s="119" t="s">
        <v>110</v>
      </c>
      <c r="O2622" s="120">
        <v>2</v>
      </c>
      <c r="P2622" s="155" t="s">
        <v>294</v>
      </c>
      <c r="Q2622" s="155">
        <v>0</v>
      </c>
      <c r="R2622" s="155" t="s">
        <v>295</v>
      </c>
      <c r="S2622" s="156" t="s">
        <v>1038</v>
      </c>
      <c r="T2622" s="156">
        <v>0</v>
      </c>
      <c r="U2622" s="156">
        <v>0</v>
      </c>
      <c r="V2622" s="157">
        <v>0</v>
      </c>
      <c r="W2622" s="158">
        <v>47</v>
      </c>
      <c r="X2622" s="329">
        <v>4</v>
      </c>
      <c r="Y2622" s="160">
        <v>8</v>
      </c>
      <c r="Z2622" s="161">
        <f t="shared" si="635"/>
        <v>30.08</v>
      </c>
      <c r="AA2622" s="155">
        <v>0</v>
      </c>
      <c r="AB2622" s="162" t="s">
        <v>80</v>
      </c>
      <c r="AC2622" s="163" t="s">
        <v>56</v>
      </c>
      <c r="AD2622" s="164" t="s">
        <v>56</v>
      </c>
      <c r="AE2622" s="163" t="s">
        <v>56</v>
      </c>
      <c r="AF2622" s="164">
        <f t="shared" si="636"/>
        <v>112.8</v>
      </c>
      <c r="AG2622" s="165">
        <f t="shared" si="637"/>
        <v>108288</v>
      </c>
      <c r="AH2622" s="166" t="s">
        <v>113</v>
      </c>
      <c r="AI2622" s="167"/>
      <c r="AJ2622" s="168"/>
      <c r="AK2622" s="169"/>
      <c r="AL2622" s="170"/>
      <c r="AM2622" s="171"/>
      <c r="AN2622" s="172"/>
      <c r="AO2622" s="173">
        <f t="shared" si="619"/>
        <v>0</v>
      </c>
      <c r="AP2622" s="174" t="s">
        <v>82</v>
      </c>
      <c r="AQ2622" s="175" t="str" cm="1">
        <f t="array" ref="AQ2622">_xlfn.IFS(OR($G2622="公衆街路灯A",$G2622="定額電灯"),$G2622&amp;AP2622,COUNTIF(G2622,"*従量電灯*"),G2622,1,"-")</f>
        <v>従量電灯</v>
      </c>
      <c r="AR2622" s="176" t="str" cm="1">
        <f t="array" ref="AR2622">_xlfn.IFS($AN2622=0,"-",OR($AH2622="対象外",$AH2622="-"),"-",OR($G2622="公衆街路灯A",$G2622="定額電灯"),_xlfn.XLOOKUP($AQ2622,削除禁止_電灯料金!$B:$B,削除禁止_電灯料金!$E:$E,0),1,"-")</f>
        <v>-</v>
      </c>
      <c r="AS2622" s="177" t="str" cm="1">
        <f t="array" ref="AS2622">_xlfn.IFS($AR2622="-","-",OR($G2622="公衆街路灯A",$G2622="定額電灯"),_xlfn.XLOOKUP(AQ2622,削除禁止_電灯料金!$B:$B,削除禁止_電灯料金!$D:$D,0),1,"-")</f>
        <v>-</v>
      </c>
      <c r="AT2622" s="176">
        <f>IFERROR(IF(OR($G2622="公衆街路灯A",$G2622="定額電灯"),"-",ROUND((_xlfn.XLOOKUP($AQ2622,削除禁止_電灯料金!$B:$B,削除禁止_電灯料金!$E:$E)*AM2622/1000*$K2622*$L2622/12),2)),"-")</f>
        <v>0</v>
      </c>
      <c r="AU2622" s="177">
        <f>IFERROR(IF(OR($G2622="公衆街路灯A",$G2622="定額電灯"),"-",ROUND((AM2622/1000*$K2622*$L2622/12)*_xlfn.XLOOKUP($A2622,削除禁止_電灯料金!K:K,削除禁止_電灯料金!M:M,"-"),2)),"-")</f>
        <v>0</v>
      </c>
      <c r="AV2622" s="178">
        <f>IFERROR(IF(OR($G2622="公衆街路灯A",$G2622="定額電灯"),ROUND((((AR2622+AS2622)*AN2622))*12*_xlfn.XLOOKUP($A2622,削除禁止_電灯料金!K:K,削除禁止_電灯料金!N:N),0),ROUND((AT2622+AU2622)*AN2622*12*_xlfn.XLOOKUP($A2622,削除禁止_電灯料金!K:K,削除禁止_電灯料金!N:N),0)),0)</f>
        <v>0</v>
      </c>
      <c r="AW2622" s="145"/>
    </row>
    <row r="2623" spans="1:49" ht="30" customHeight="1">
      <c r="A2623" s="1">
        <v>59</v>
      </c>
      <c r="B2623" s="319" t="s">
        <v>2344</v>
      </c>
      <c r="C2623" s="332"/>
      <c r="D2623" s="262" t="s">
        <v>2346</v>
      </c>
      <c r="E2623" s="263" t="s">
        <v>252</v>
      </c>
      <c r="F2623" s="264" t="s">
        <v>397</v>
      </c>
      <c r="G2623" s="148" t="s">
        <v>73</v>
      </c>
      <c r="H2623" s="279"/>
      <c r="I2623" s="280"/>
      <c r="J2623" s="267"/>
      <c r="K2623" s="152">
        <v>4</v>
      </c>
      <c r="L2623" s="266">
        <v>240</v>
      </c>
      <c r="M2623" s="281" t="s">
        <v>2399</v>
      </c>
      <c r="N2623" s="119" t="s">
        <v>110</v>
      </c>
      <c r="O2623" s="120">
        <v>2</v>
      </c>
      <c r="P2623" s="155" t="s">
        <v>294</v>
      </c>
      <c r="Q2623" s="155">
        <v>0</v>
      </c>
      <c r="R2623" s="155" t="s">
        <v>295</v>
      </c>
      <c r="S2623" s="156" t="s">
        <v>2394</v>
      </c>
      <c r="T2623" s="156">
        <v>0</v>
      </c>
      <c r="U2623" s="156">
        <v>0</v>
      </c>
      <c r="V2623" s="157">
        <v>0</v>
      </c>
      <c r="W2623" s="158">
        <v>47</v>
      </c>
      <c r="X2623" s="329">
        <v>2</v>
      </c>
      <c r="Y2623" s="160">
        <v>4</v>
      </c>
      <c r="Z2623" s="161">
        <f t="shared" si="635"/>
        <v>15.04</v>
      </c>
      <c r="AA2623" s="155">
        <v>0</v>
      </c>
      <c r="AB2623" s="162" t="s">
        <v>80</v>
      </c>
      <c r="AC2623" s="163" t="s">
        <v>56</v>
      </c>
      <c r="AD2623" s="164" t="s">
        <v>56</v>
      </c>
      <c r="AE2623" s="163" t="s">
        <v>56</v>
      </c>
      <c r="AF2623" s="164">
        <f t="shared" si="636"/>
        <v>112.8</v>
      </c>
      <c r="AG2623" s="165">
        <f t="shared" si="637"/>
        <v>54144</v>
      </c>
      <c r="AH2623" s="166" t="s">
        <v>113</v>
      </c>
      <c r="AI2623" s="167"/>
      <c r="AJ2623" s="168"/>
      <c r="AK2623" s="169"/>
      <c r="AL2623" s="170"/>
      <c r="AM2623" s="171"/>
      <c r="AN2623" s="172"/>
      <c r="AO2623" s="173">
        <f t="shared" si="619"/>
        <v>0</v>
      </c>
      <c r="AP2623" s="174" t="s">
        <v>82</v>
      </c>
      <c r="AQ2623" s="175" t="str" cm="1">
        <f t="array" ref="AQ2623">_xlfn.IFS(OR($G2623="公衆街路灯A",$G2623="定額電灯"),$G2623&amp;AP2623,COUNTIF(G2623,"*従量電灯*"),G2623,1,"-")</f>
        <v>従量電灯</v>
      </c>
      <c r="AR2623" s="176" t="str" cm="1">
        <f t="array" ref="AR2623">_xlfn.IFS($AN2623=0,"-",OR($AH2623="対象外",$AH2623="-"),"-",OR($G2623="公衆街路灯A",$G2623="定額電灯"),_xlfn.XLOOKUP($AQ2623,削除禁止_電灯料金!$B:$B,削除禁止_電灯料金!$E:$E,0),1,"-")</f>
        <v>-</v>
      </c>
      <c r="AS2623" s="177" t="str" cm="1">
        <f t="array" ref="AS2623">_xlfn.IFS($AR2623="-","-",OR($G2623="公衆街路灯A",$G2623="定額電灯"),_xlfn.XLOOKUP(AQ2623,削除禁止_電灯料金!$B:$B,削除禁止_電灯料金!$D:$D,0),1,"-")</f>
        <v>-</v>
      </c>
      <c r="AT2623" s="176">
        <f>IFERROR(IF(OR($G2623="公衆街路灯A",$G2623="定額電灯"),"-",ROUND((_xlfn.XLOOKUP($AQ2623,削除禁止_電灯料金!$B:$B,削除禁止_電灯料金!$E:$E)*AM2623/1000*$K2623*$L2623/12),2)),"-")</f>
        <v>0</v>
      </c>
      <c r="AU2623" s="177">
        <f>IFERROR(IF(OR($G2623="公衆街路灯A",$G2623="定額電灯"),"-",ROUND((AM2623/1000*$K2623*$L2623/12)*_xlfn.XLOOKUP($A2623,削除禁止_電灯料金!K:K,削除禁止_電灯料金!M:M,"-"),2)),"-")</f>
        <v>0</v>
      </c>
      <c r="AV2623" s="178">
        <f>IFERROR(IF(OR($G2623="公衆街路灯A",$G2623="定額電灯"),ROUND((((AR2623+AS2623)*AN2623))*12*_xlfn.XLOOKUP($A2623,削除禁止_電灯料金!K:K,削除禁止_電灯料金!N:N),0),ROUND((AT2623+AU2623)*AN2623*12*_xlfn.XLOOKUP($A2623,削除禁止_電灯料金!K:K,削除禁止_電灯料金!N:N),0)),0)</f>
        <v>0</v>
      </c>
      <c r="AW2623" s="145"/>
    </row>
    <row r="2624" spans="1:49" ht="30" customHeight="1">
      <c r="A2624" s="1">
        <v>59</v>
      </c>
      <c r="B2624" s="319" t="s">
        <v>2344</v>
      </c>
      <c r="C2624" s="332"/>
      <c r="D2624" s="262" t="s">
        <v>2346</v>
      </c>
      <c r="E2624" s="263" t="s">
        <v>252</v>
      </c>
      <c r="F2624" s="264" t="s">
        <v>397</v>
      </c>
      <c r="G2624" s="148" t="s">
        <v>73</v>
      </c>
      <c r="H2624" s="279"/>
      <c r="I2624" s="280"/>
      <c r="J2624" s="267"/>
      <c r="K2624" s="152">
        <v>4</v>
      </c>
      <c r="L2624" s="266">
        <v>240</v>
      </c>
      <c r="M2624" s="281" t="s">
        <v>2400</v>
      </c>
      <c r="N2624" s="119" t="s">
        <v>116</v>
      </c>
      <c r="O2624" s="120">
        <v>1</v>
      </c>
      <c r="P2624" s="155" t="s">
        <v>294</v>
      </c>
      <c r="Q2624" s="155">
        <v>0</v>
      </c>
      <c r="R2624" s="155" t="s">
        <v>295</v>
      </c>
      <c r="S2624" s="156">
        <v>0</v>
      </c>
      <c r="T2624" s="156">
        <v>0</v>
      </c>
      <c r="U2624" s="156">
        <v>0</v>
      </c>
      <c r="V2624" s="157">
        <v>0</v>
      </c>
      <c r="W2624" s="158">
        <v>47</v>
      </c>
      <c r="X2624" s="329">
        <v>2</v>
      </c>
      <c r="Y2624" s="160">
        <v>2</v>
      </c>
      <c r="Z2624" s="161">
        <f t="shared" si="635"/>
        <v>7.52</v>
      </c>
      <c r="AA2624" s="155">
        <v>0</v>
      </c>
      <c r="AB2624" s="162" t="s">
        <v>80</v>
      </c>
      <c r="AC2624" s="163" t="s">
        <v>56</v>
      </c>
      <c r="AD2624" s="164" t="s">
        <v>56</v>
      </c>
      <c r="AE2624" s="163" t="s">
        <v>56</v>
      </c>
      <c r="AF2624" s="164">
        <f t="shared" si="636"/>
        <v>112.8</v>
      </c>
      <c r="AG2624" s="165">
        <f t="shared" si="637"/>
        <v>27072</v>
      </c>
      <c r="AH2624" s="166" t="s">
        <v>113</v>
      </c>
      <c r="AI2624" s="167"/>
      <c r="AJ2624" s="168"/>
      <c r="AK2624" s="169"/>
      <c r="AL2624" s="170"/>
      <c r="AM2624" s="171"/>
      <c r="AN2624" s="172"/>
      <c r="AO2624" s="173">
        <f t="shared" si="619"/>
        <v>0</v>
      </c>
      <c r="AP2624" s="174" t="s">
        <v>82</v>
      </c>
      <c r="AQ2624" s="175" t="str" cm="1">
        <f t="array" ref="AQ2624">_xlfn.IFS(OR($G2624="公衆街路灯A",$G2624="定額電灯"),$G2624&amp;AP2624,COUNTIF(G2624,"*従量電灯*"),G2624,1,"-")</f>
        <v>従量電灯</v>
      </c>
      <c r="AR2624" s="176" t="str" cm="1">
        <f t="array" ref="AR2624">_xlfn.IFS($AN2624=0,"-",OR($AH2624="対象外",$AH2624="-"),"-",OR($G2624="公衆街路灯A",$G2624="定額電灯"),_xlfn.XLOOKUP($AQ2624,削除禁止_電灯料金!$B:$B,削除禁止_電灯料金!$E:$E,0),1,"-")</f>
        <v>-</v>
      </c>
      <c r="AS2624" s="177" t="str" cm="1">
        <f t="array" ref="AS2624">_xlfn.IFS($AR2624="-","-",OR($G2624="公衆街路灯A",$G2624="定額電灯"),_xlfn.XLOOKUP(AQ2624,削除禁止_電灯料金!$B:$B,削除禁止_電灯料金!$D:$D,0),1,"-")</f>
        <v>-</v>
      </c>
      <c r="AT2624" s="176">
        <f>IFERROR(IF(OR($G2624="公衆街路灯A",$G2624="定額電灯"),"-",ROUND((_xlfn.XLOOKUP($AQ2624,削除禁止_電灯料金!$B:$B,削除禁止_電灯料金!$E:$E)*AM2624/1000*$K2624*$L2624/12),2)),"-")</f>
        <v>0</v>
      </c>
      <c r="AU2624" s="177">
        <f>IFERROR(IF(OR($G2624="公衆街路灯A",$G2624="定額電灯"),"-",ROUND((AM2624/1000*$K2624*$L2624/12)*_xlfn.XLOOKUP($A2624,削除禁止_電灯料金!K:K,削除禁止_電灯料金!M:M,"-"),2)),"-")</f>
        <v>0</v>
      </c>
      <c r="AV2624" s="178">
        <f>IFERROR(IF(OR($G2624="公衆街路灯A",$G2624="定額電灯"),ROUND((((AR2624+AS2624)*AN2624))*12*_xlfn.XLOOKUP($A2624,削除禁止_電灯料金!K:K,削除禁止_電灯料金!N:N),0),ROUND((AT2624+AU2624)*AN2624*12*_xlfn.XLOOKUP($A2624,削除禁止_電灯料金!K:K,削除禁止_電灯料金!N:N),0)),0)</f>
        <v>0</v>
      </c>
      <c r="AW2624" s="145"/>
    </row>
    <row r="2625" spans="1:49" ht="30" customHeight="1">
      <c r="A2625" s="1">
        <v>59</v>
      </c>
      <c r="B2625" s="319" t="s">
        <v>2344</v>
      </c>
      <c r="C2625" s="332"/>
      <c r="D2625" s="268" t="s">
        <v>2346</v>
      </c>
      <c r="E2625" s="269" t="s">
        <v>252</v>
      </c>
      <c r="F2625" s="270" t="s">
        <v>397</v>
      </c>
      <c r="G2625" s="182" t="s">
        <v>73</v>
      </c>
      <c r="H2625" s="318" t="s">
        <v>567</v>
      </c>
      <c r="I2625" s="311"/>
      <c r="J2625" s="312"/>
      <c r="K2625" s="186">
        <v>4</v>
      </c>
      <c r="L2625" s="330">
        <v>240</v>
      </c>
      <c r="M2625" s="313" t="s">
        <v>2401</v>
      </c>
      <c r="N2625" s="189" t="s">
        <v>75</v>
      </c>
      <c r="O2625" s="190">
        <v>1</v>
      </c>
      <c r="P2625" s="191" t="s">
        <v>249</v>
      </c>
      <c r="Q2625" s="191">
        <v>0</v>
      </c>
      <c r="R2625" s="191" t="s">
        <v>77</v>
      </c>
      <c r="S2625" s="192">
        <v>0</v>
      </c>
      <c r="T2625" s="192">
        <v>0</v>
      </c>
      <c r="U2625" s="192">
        <v>0</v>
      </c>
      <c r="V2625" s="193">
        <v>0</v>
      </c>
      <c r="W2625" s="194">
        <v>54</v>
      </c>
      <c r="X2625" s="331">
        <v>11</v>
      </c>
      <c r="Y2625" s="196">
        <v>11</v>
      </c>
      <c r="Z2625" s="197">
        <v>0</v>
      </c>
      <c r="AA2625" s="191">
        <v>0</v>
      </c>
      <c r="AB2625" s="198" t="s">
        <v>80</v>
      </c>
      <c r="AC2625" s="199" t="s">
        <v>56</v>
      </c>
      <c r="AD2625" s="200" t="s">
        <v>56</v>
      </c>
      <c r="AE2625" s="199" t="s">
        <v>56</v>
      </c>
      <c r="AF2625" s="200">
        <v>0</v>
      </c>
      <c r="AG2625" s="201">
        <v>0</v>
      </c>
      <c r="AH2625" s="201" t="s">
        <v>124</v>
      </c>
      <c r="AI2625" s="202" t="s">
        <v>124</v>
      </c>
      <c r="AJ2625" s="203"/>
      <c r="AK2625" s="204"/>
      <c r="AL2625" s="194"/>
      <c r="AM2625" s="205"/>
      <c r="AN2625" s="206"/>
      <c r="AO2625" s="200">
        <f t="shared" si="619"/>
        <v>0</v>
      </c>
      <c r="AP2625" s="207" t="s">
        <v>82</v>
      </c>
      <c r="AQ2625" s="198" t="str" cm="1">
        <f t="array" ref="AQ2625">_xlfn.IFS(OR($G2625="公衆街路灯A",$G2625="定額電灯"),$G2625&amp;AP2625,COUNTIF(G2625,"*従量電灯*"),G2625,1,"-")</f>
        <v>従量電灯</v>
      </c>
      <c r="AR2625" s="208" t="str" cm="1">
        <f t="array" ref="AR2625">_xlfn.IFS($AN2625=0,"-",OR($AH2625="対象外",$AH2625="-"),"-",OR($G2625="公衆街路灯A",$G2625="定額電灯"),_xlfn.XLOOKUP($AQ2625,削除禁止_電灯料金!$B:$B,削除禁止_電灯料金!$E:$E,0),1,"-")</f>
        <v>-</v>
      </c>
      <c r="AS2625" s="209" t="str" cm="1">
        <f t="array" ref="AS2625">_xlfn.IFS($AR2625="-","-",OR($G2625="公衆街路灯A",$G2625="定額電灯"),_xlfn.XLOOKUP(AQ2625,削除禁止_電灯料金!$B:$B,削除禁止_電灯料金!$D:$D,0),1,"-")</f>
        <v>-</v>
      </c>
      <c r="AT2625" s="208">
        <f>IFERROR(IF(OR($G2625="公衆街路灯A",$G2625="定額電灯"),"-",ROUND((_xlfn.XLOOKUP($AQ2625,削除禁止_電灯料金!$B:$B,削除禁止_電灯料金!$E:$E)*AM2625/1000*$K2625*$L2625/12),2)),"-")</f>
        <v>0</v>
      </c>
      <c r="AU2625" s="209">
        <f>IFERROR(IF(OR($G2625="公衆街路灯A",$G2625="定額電灯"),"-",ROUND((AM2625/1000*$K2625*$L2625/12)*_xlfn.XLOOKUP($A2625,削除禁止_電灯料金!K:K,削除禁止_電灯料金!M:M,"-"),2)),"-")</f>
        <v>0</v>
      </c>
      <c r="AV2625" s="210">
        <f>IFERROR(IF(OR($G2625="公衆街路灯A",$G2625="定額電灯"),ROUND((((AR2625+AS2625)*AN2625))*12*_xlfn.XLOOKUP($A2625,削除禁止_電灯料金!K:K,削除禁止_電灯料金!N:N),0),ROUND((AT2625+AU2625)*AN2625*12*_xlfn.XLOOKUP($A2625,削除禁止_電灯料金!K:K,削除禁止_電灯料金!N:N),0)),0)</f>
        <v>0</v>
      </c>
      <c r="AW2625" s="145"/>
    </row>
    <row r="2626" spans="1:49" ht="30" customHeight="1">
      <c r="A2626" s="1">
        <v>59</v>
      </c>
      <c r="B2626" s="319" t="s">
        <v>2344</v>
      </c>
      <c r="C2626" s="332"/>
      <c r="D2626" s="262" t="s">
        <v>2346</v>
      </c>
      <c r="E2626" s="263" t="s">
        <v>252</v>
      </c>
      <c r="F2626" s="264" t="s">
        <v>397</v>
      </c>
      <c r="G2626" s="148" t="s">
        <v>73</v>
      </c>
      <c r="H2626" s="279"/>
      <c r="I2626" s="280"/>
      <c r="J2626" s="267"/>
      <c r="K2626" s="152">
        <v>24</v>
      </c>
      <c r="L2626" s="266">
        <v>365</v>
      </c>
      <c r="M2626" s="281" t="s">
        <v>2363</v>
      </c>
      <c r="N2626" s="119" t="s">
        <v>86</v>
      </c>
      <c r="O2626" s="120">
        <v>1</v>
      </c>
      <c r="P2626" s="155" t="s">
        <v>434</v>
      </c>
      <c r="Q2626" s="155">
        <v>0</v>
      </c>
      <c r="R2626" s="155" t="s">
        <v>77</v>
      </c>
      <c r="S2626" s="156">
        <v>0</v>
      </c>
      <c r="T2626" s="156">
        <v>0</v>
      </c>
      <c r="U2626" s="156">
        <v>0</v>
      </c>
      <c r="V2626" s="157" t="s">
        <v>90</v>
      </c>
      <c r="W2626" s="158">
        <v>3</v>
      </c>
      <c r="X2626" s="329">
        <v>2</v>
      </c>
      <c r="Y2626" s="160">
        <v>2</v>
      </c>
      <c r="Z2626" s="161">
        <f t="shared" ref="Z2626:Z2630" si="638">K2626*L2626*W2626*Y2626/12/1000</f>
        <v>4.38</v>
      </c>
      <c r="AA2626" s="155">
        <v>0</v>
      </c>
      <c r="AB2626" s="162" t="s">
        <v>80</v>
      </c>
      <c r="AC2626" s="163" t="s">
        <v>56</v>
      </c>
      <c r="AD2626" s="164" t="s">
        <v>56</v>
      </c>
      <c r="AE2626" s="163" t="s">
        <v>56</v>
      </c>
      <c r="AF2626" s="164">
        <f t="shared" ref="AF2626:AF2630" si="639">$B$2*Z2626/Y2626</f>
        <v>65.7</v>
      </c>
      <c r="AG2626" s="165">
        <f t="shared" ref="AG2626:AG2630" si="640">Y2626*AF2626*120</f>
        <v>15768</v>
      </c>
      <c r="AH2626" s="166" t="s">
        <v>81</v>
      </c>
      <c r="AI2626" s="167"/>
      <c r="AJ2626" s="168"/>
      <c r="AK2626" s="169"/>
      <c r="AL2626" s="170"/>
      <c r="AM2626" s="171"/>
      <c r="AN2626" s="172"/>
      <c r="AO2626" s="173">
        <f t="shared" si="619"/>
        <v>0</v>
      </c>
      <c r="AP2626" s="174" t="s">
        <v>82</v>
      </c>
      <c r="AQ2626" s="175" t="str" cm="1">
        <f t="array" ref="AQ2626">_xlfn.IFS(OR($G2626="公衆街路灯A",$G2626="定額電灯"),$G2626&amp;AP2626,COUNTIF(G2626,"*従量電灯*"),G2626,1,"-")</f>
        <v>従量電灯</v>
      </c>
      <c r="AR2626" s="176" t="str" cm="1">
        <f t="array" ref="AR2626">_xlfn.IFS($AN2626=0,"-",OR($AH2626="対象外",$AH2626="-"),"-",OR($G2626="公衆街路灯A",$G2626="定額電灯"),_xlfn.XLOOKUP($AQ2626,削除禁止_電灯料金!$B:$B,削除禁止_電灯料金!$E:$E,0),1,"-")</f>
        <v>-</v>
      </c>
      <c r="AS2626" s="177" t="str" cm="1">
        <f t="array" ref="AS2626">_xlfn.IFS($AR2626="-","-",OR($G2626="公衆街路灯A",$G2626="定額電灯"),_xlfn.XLOOKUP(AQ2626,削除禁止_電灯料金!$B:$B,削除禁止_電灯料金!$D:$D,0),1,"-")</f>
        <v>-</v>
      </c>
      <c r="AT2626" s="176">
        <f>IFERROR(IF(OR($G2626="公衆街路灯A",$G2626="定額電灯"),"-",ROUND((_xlfn.XLOOKUP($AQ2626,削除禁止_電灯料金!$B:$B,削除禁止_電灯料金!$E:$E)*AM2626/1000*$K2626*$L2626/12),2)),"-")</f>
        <v>0</v>
      </c>
      <c r="AU2626" s="177">
        <f>IFERROR(IF(OR($G2626="公衆街路灯A",$G2626="定額電灯"),"-",ROUND((AM2626/1000*$K2626*$L2626/12)*_xlfn.XLOOKUP($A2626,削除禁止_電灯料金!K:K,削除禁止_電灯料金!M:M,"-"),2)),"-")</f>
        <v>0</v>
      </c>
      <c r="AV2626" s="178">
        <f>IFERROR(IF(OR($G2626="公衆街路灯A",$G2626="定額電灯"),ROUND((((AR2626+AS2626)*AN2626))*12*_xlfn.XLOOKUP($A2626,削除禁止_電灯料金!K:K,削除禁止_電灯料金!N:N),0),ROUND((AT2626+AU2626)*AN2626*12*_xlfn.XLOOKUP($A2626,削除禁止_電灯料金!K:K,削除禁止_電灯料金!N:N),0)),0)</f>
        <v>0</v>
      </c>
      <c r="AW2626" s="145"/>
    </row>
    <row r="2627" spans="1:49" ht="30" customHeight="1">
      <c r="A2627" s="1">
        <v>59</v>
      </c>
      <c r="B2627" s="319" t="s">
        <v>2344</v>
      </c>
      <c r="C2627" s="332"/>
      <c r="D2627" s="262" t="s">
        <v>2346</v>
      </c>
      <c r="E2627" s="263" t="s">
        <v>252</v>
      </c>
      <c r="F2627" s="264" t="s">
        <v>2402</v>
      </c>
      <c r="G2627" s="148" t="s">
        <v>73</v>
      </c>
      <c r="H2627" s="279"/>
      <c r="I2627" s="280"/>
      <c r="J2627" s="267"/>
      <c r="K2627" s="152">
        <v>4</v>
      </c>
      <c r="L2627" s="266">
        <v>240</v>
      </c>
      <c r="M2627" s="281" t="s">
        <v>2396</v>
      </c>
      <c r="N2627" s="119" t="s">
        <v>110</v>
      </c>
      <c r="O2627" s="120">
        <v>2</v>
      </c>
      <c r="P2627" s="155" t="s">
        <v>294</v>
      </c>
      <c r="Q2627" s="155">
        <v>0</v>
      </c>
      <c r="R2627" s="155" t="s">
        <v>295</v>
      </c>
      <c r="S2627" s="156">
        <v>0</v>
      </c>
      <c r="T2627" s="156">
        <v>0</v>
      </c>
      <c r="U2627" s="156">
        <v>0</v>
      </c>
      <c r="V2627" s="157">
        <v>0</v>
      </c>
      <c r="W2627" s="158">
        <v>47</v>
      </c>
      <c r="X2627" s="329">
        <v>2</v>
      </c>
      <c r="Y2627" s="160">
        <v>4</v>
      </c>
      <c r="Z2627" s="161">
        <f t="shared" si="638"/>
        <v>15.04</v>
      </c>
      <c r="AA2627" s="155">
        <v>0</v>
      </c>
      <c r="AB2627" s="162" t="s">
        <v>80</v>
      </c>
      <c r="AC2627" s="163" t="s">
        <v>56</v>
      </c>
      <c r="AD2627" s="164" t="s">
        <v>56</v>
      </c>
      <c r="AE2627" s="163" t="s">
        <v>56</v>
      </c>
      <c r="AF2627" s="164">
        <f t="shared" si="639"/>
        <v>112.8</v>
      </c>
      <c r="AG2627" s="165">
        <f t="shared" si="640"/>
        <v>54144</v>
      </c>
      <c r="AH2627" s="166" t="s">
        <v>113</v>
      </c>
      <c r="AI2627" s="167"/>
      <c r="AJ2627" s="168"/>
      <c r="AK2627" s="169"/>
      <c r="AL2627" s="170"/>
      <c r="AM2627" s="171"/>
      <c r="AN2627" s="172"/>
      <c r="AO2627" s="173">
        <f t="shared" si="619"/>
        <v>0</v>
      </c>
      <c r="AP2627" s="174" t="s">
        <v>82</v>
      </c>
      <c r="AQ2627" s="175" t="str" cm="1">
        <f t="array" ref="AQ2627">_xlfn.IFS(OR($G2627="公衆街路灯A",$G2627="定額電灯"),$G2627&amp;AP2627,COUNTIF(G2627,"*従量電灯*"),G2627,1,"-")</f>
        <v>従量電灯</v>
      </c>
      <c r="AR2627" s="176" t="str" cm="1">
        <f t="array" ref="AR2627">_xlfn.IFS($AN2627=0,"-",OR($AH2627="対象外",$AH2627="-"),"-",OR($G2627="公衆街路灯A",$G2627="定額電灯"),_xlfn.XLOOKUP($AQ2627,削除禁止_電灯料金!$B:$B,削除禁止_電灯料金!$E:$E,0),1,"-")</f>
        <v>-</v>
      </c>
      <c r="AS2627" s="177" t="str" cm="1">
        <f t="array" ref="AS2627">_xlfn.IFS($AR2627="-","-",OR($G2627="公衆街路灯A",$G2627="定額電灯"),_xlfn.XLOOKUP(AQ2627,削除禁止_電灯料金!$B:$B,削除禁止_電灯料金!$D:$D,0),1,"-")</f>
        <v>-</v>
      </c>
      <c r="AT2627" s="176">
        <f>IFERROR(IF(OR($G2627="公衆街路灯A",$G2627="定額電灯"),"-",ROUND((_xlfn.XLOOKUP($AQ2627,削除禁止_電灯料金!$B:$B,削除禁止_電灯料金!$E:$E)*AM2627/1000*$K2627*$L2627/12),2)),"-")</f>
        <v>0</v>
      </c>
      <c r="AU2627" s="177">
        <f>IFERROR(IF(OR($G2627="公衆街路灯A",$G2627="定額電灯"),"-",ROUND((AM2627/1000*$K2627*$L2627/12)*_xlfn.XLOOKUP($A2627,削除禁止_電灯料金!K:K,削除禁止_電灯料金!M:M,"-"),2)),"-")</f>
        <v>0</v>
      </c>
      <c r="AV2627" s="178">
        <f>IFERROR(IF(OR($G2627="公衆街路灯A",$G2627="定額電灯"),ROUND((((AR2627+AS2627)*AN2627))*12*_xlfn.XLOOKUP($A2627,削除禁止_電灯料金!K:K,削除禁止_電灯料金!N:N),0),ROUND((AT2627+AU2627)*AN2627*12*_xlfn.XLOOKUP($A2627,削除禁止_電灯料金!K:K,削除禁止_電灯料金!N:N),0)),0)</f>
        <v>0</v>
      </c>
      <c r="AW2627" s="145"/>
    </row>
    <row r="2628" spans="1:49" ht="30" customHeight="1">
      <c r="A2628" s="1">
        <v>59</v>
      </c>
      <c r="B2628" s="319" t="s">
        <v>2344</v>
      </c>
      <c r="C2628" s="332"/>
      <c r="D2628" s="262" t="s">
        <v>2346</v>
      </c>
      <c r="E2628" s="263" t="s">
        <v>252</v>
      </c>
      <c r="F2628" s="264" t="s">
        <v>2402</v>
      </c>
      <c r="G2628" s="148" t="s">
        <v>73</v>
      </c>
      <c r="H2628" s="279"/>
      <c r="I2628" s="280"/>
      <c r="J2628" s="267"/>
      <c r="K2628" s="152">
        <v>4</v>
      </c>
      <c r="L2628" s="266">
        <v>240</v>
      </c>
      <c r="M2628" s="281" t="s">
        <v>2397</v>
      </c>
      <c r="N2628" s="119" t="s">
        <v>110</v>
      </c>
      <c r="O2628" s="120">
        <v>2</v>
      </c>
      <c r="P2628" s="155" t="s">
        <v>294</v>
      </c>
      <c r="Q2628" s="155">
        <v>0</v>
      </c>
      <c r="R2628" s="155" t="s">
        <v>295</v>
      </c>
      <c r="S2628" s="156" t="s">
        <v>1036</v>
      </c>
      <c r="T2628" s="156">
        <v>0</v>
      </c>
      <c r="U2628" s="156">
        <v>0</v>
      </c>
      <c r="V2628" s="157">
        <v>0</v>
      </c>
      <c r="W2628" s="158">
        <v>47</v>
      </c>
      <c r="X2628" s="329">
        <v>2</v>
      </c>
      <c r="Y2628" s="160">
        <v>4</v>
      </c>
      <c r="Z2628" s="161">
        <f t="shared" si="638"/>
        <v>15.04</v>
      </c>
      <c r="AA2628" s="155">
        <v>0</v>
      </c>
      <c r="AB2628" s="162" t="s">
        <v>80</v>
      </c>
      <c r="AC2628" s="163" t="s">
        <v>56</v>
      </c>
      <c r="AD2628" s="164" t="s">
        <v>56</v>
      </c>
      <c r="AE2628" s="163" t="s">
        <v>56</v>
      </c>
      <c r="AF2628" s="164">
        <f t="shared" si="639"/>
        <v>112.8</v>
      </c>
      <c r="AG2628" s="165">
        <f t="shared" si="640"/>
        <v>54144</v>
      </c>
      <c r="AH2628" s="166" t="s">
        <v>113</v>
      </c>
      <c r="AI2628" s="167"/>
      <c r="AJ2628" s="168"/>
      <c r="AK2628" s="169"/>
      <c r="AL2628" s="170"/>
      <c r="AM2628" s="171"/>
      <c r="AN2628" s="172"/>
      <c r="AO2628" s="173">
        <f t="shared" si="619"/>
        <v>0</v>
      </c>
      <c r="AP2628" s="174" t="s">
        <v>82</v>
      </c>
      <c r="AQ2628" s="175" t="str" cm="1">
        <f t="array" ref="AQ2628">_xlfn.IFS(OR($G2628="公衆街路灯A",$G2628="定額電灯"),$G2628&amp;AP2628,COUNTIF(G2628,"*従量電灯*"),G2628,1,"-")</f>
        <v>従量電灯</v>
      </c>
      <c r="AR2628" s="176" t="str" cm="1">
        <f t="array" ref="AR2628">_xlfn.IFS($AN2628=0,"-",OR($AH2628="対象外",$AH2628="-"),"-",OR($G2628="公衆街路灯A",$G2628="定額電灯"),_xlfn.XLOOKUP($AQ2628,削除禁止_電灯料金!$B:$B,削除禁止_電灯料金!$E:$E,0),1,"-")</f>
        <v>-</v>
      </c>
      <c r="AS2628" s="177" t="str" cm="1">
        <f t="array" ref="AS2628">_xlfn.IFS($AR2628="-","-",OR($G2628="公衆街路灯A",$G2628="定額電灯"),_xlfn.XLOOKUP(AQ2628,削除禁止_電灯料金!$B:$B,削除禁止_電灯料金!$D:$D,0),1,"-")</f>
        <v>-</v>
      </c>
      <c r="AT2628" s="176">
        <f>IFERROR(IF(OR($G2628="公衆街路灯A",$G2628="定額電灯"),"-",ROUND((_xlfn.XLOOKUP($AQ2628,削除禁止_電灯料金!$B:$B,削除禁止_電灯料金!$E:$E)*AM2628/1000*$K2628*$L2628/12),2)),"-")</f>
        <v>0</v>
      </c>
      <c r="AU2628" s="177">
        <f>IFERROR(IF(OR($G2628="公衆街路灯A",$G2628="定額電灯"),"-",ROUND((AM2628/1000*$K2628*$L2628/12)*_xlfn.XLOOKUP($A2628,削除禁止_電灯料金!K:K,削除禁止_電灯料金!M:M,"-"),2)),"-")</f>
        <v>0</v>
      </c>
      <c r="AV2628" s="178">
        <f>IFERROR(IF(OR($G2628="公衆街路灯A",$G2628="定額電灯"),ROUND((((AR2628+AS2628)*AN2628))*12*_xlfn.XLOOKUP($A2628,削除禁止_電灯料金!K:K,削除禁止_電灯料金!N:N),0),ROUND((AT2628+AU2628)*AN2628*12*_xlfn.XLOOKUP($A2628,削除禁止_電灯料金!K:K,削除禁止_電灯料金!N:N),0)),0)</f>
        <v>0</v>
      </c>
      <c r="AW2628" s="145"/>
    </row>
    <row r="2629" spans="1:49" ht="30" customHeight="1">
      <c r="A2629" s="1">
        <v>59</v>
      </c>
      <c r="B2629" s="319" t="s">
        <v>2344</v>
      </c>
      <c r="C2629" s="332"/>
      <c r="D2629" s="262" t="s">
        <v>2346</v>
      </c>
      <c r="E2629" s="263" t="s">
        <v>252</v>
      </c>
      <c r="F2629" s="264" t="s">
        <v>2402</v>
      </c>
      <c r="G2629" s="148" t="s">
        <v>73</v>
      </c>
      <c r="H2629" s="279"/>
      <c r="I2629" s="280"/>
      <c r="J2629" s="267"/>
      <c r="K2629" s="152">
        <v>4</v>
      </c>
      <c r="L2629" s="266">
        <v>240</v>
      </c>
      <c r="M2629" s="281" t="s">
        <v>2398</v>
      </c>
      <c r="N2629" s="119" t="s">
        <v>110</v>
      </c>
      <c r="O2629" s="120">
        <v>2</v>
      </c>
      <c r="P2629" s="155" t="s">
        <v>294</v>
      </c>
      <c r="Q2629" s="155">
        <v>0</v>
      </c>
      <c r="R2629" s="155" t="s">
        <v>295</v>
      </c>
      <c r="S2629" s="156" t="s">
        <v>1038</v>
      </c>
      <c r="T2629" s="156">
        <v>0</v>
      </c>
      <c r="U2629" s="156">
        <v>0</v>
      </c>
      <c r="V2629" s="157">
        <v>0</v>
      </c>
      <c r="W2629" s="158">
        <v>47</v>
      </c>
      <c r="X2629" s="329">
        <v>4</v>
      </c>
      <c r="Y2629" s="160">
        <v>8</v>
      </c>
      <c r="Z2629" s="161">
        <f t="shared" si="638"/>
        <v>30.08</v>
      </c>
      <c r="AA2629" s="155">
        <v>0</v>
      </c>
      <c r="AB2629" s="162" t="s">
        <v>80</v>
      </c>
      <c r="AC2629" s="163" t="s">
        <v>56</v>
      </c>
      <c r="AD2629" s="164" t="s">
        <v>56</v>
      </c>
      <c r="AE2629" s="163" t="s">
        <v>56</v>
      </c>
      <c r="AF2629" s="164">
        <f t="shared" si="639"/>
        <v>112.8</v>
      </c>
      <c r="AG2629" s="165">
        <f t="shared" si="640"/>
        <v>108288</v>
      </c>
      <c r="AH2629" s="166" t="s">
        <v>113</v>
      </c>
      <c r="AI2629" s="167"/>
      <c r="AJ2629" s="168"/>
      <c r="AK2629" s="169"/>
      <c r="AL2629" s="170"/>
      <c r="AM2629" s="171"/>
      <c r="AN2629" s="172"/>
      <c r="AO2629" s="173">
        <f t="shared" si="619"/>
        <v>0</v>
      </c>
      <c r="AP2629" s="174" t="s">
        <v>82</v>
      </c>
      <c r="AQ2629" s="175" t="str" cm="1">
        <f t="array" ref="AQ2629">_xlfn.IFS(OR($G2629="公衆街路灯A",$G2629="定額電灯"),$G2629&amp;AP2629,COUNTIF(G2629,"*従量電灯*"),G2629,1,"-")</f>
        <v>従量電灯</v>
      </c>
      <c r="AR2629" s="176" t="str" cm="1">
        <f t="array" ref="AR2629">_xlfn.IFS($AN2629=0,"-",OR($AH2629="対象外",$AH2629="-"),"-",OR($G2629="公衆街路灯A",$G2629="定額電灯"),_xlfn.XLOOKUP($AQ2629,削除禁止_電灯料金!$B:$B,削除禁止_電灯料金!$E:$E,0),1,"-")</f>
        <v>-</v>
      </c>
      <c r="AS2629" s="177" t="str" cm="1">
        <f t="array" ref="AS2629">_xlfn.IFS($AR2629="-","-",OR($G2629="公衆街路灯A",$G2629="定額電灯"),_xlfn.XLOOKUP(AQ2629,削除禁止_電灯料金!$B:$B,削除禁止_電灯料金!$D:$D,0),1,"-")</f>
        <v>-</v>
      </c>
      <c r="AT2629" s="176">
        <f>IFERROR(IF(OR($G2629="公衆街路灯A",$G2629="定額電灯"),"-",ROUND((_xlfn.XLOOKUP($AQ2629,削除禁止_電灯料金!$B:$B,削除禁止_電灯料金!$E:$E)*AM2629/1000*$K2629*$L2629/12),2)),"-")</f>
        <v>0</v>
      </c>
      <c r="AU2629" s="177">
        <f>IFERROR(IF(OR($G2629="公衆街路灯A",$G2629="定額電灯"),"-",ROUND((AM2629/1000*$K2629*$L2629/12)*_xlfn.XLOOKUP($A2629,削除禁止_電灯料金!K:K,削除禁止_電灯料金!M:M,"-"),2)),"-")</f>
        <v>0</v>
      </c>
      <c r="AV2629" s="178">
        <f>IFERROR(IF(OR($G2629="公衆街路灯A",$G2629="定額電灯"),ROUND((((AR2629+AS2629)*AN2629))*12*_xlfn.XLOOKUP($A2629,削除禁止_電灯料金!K:K,削除禁止_電灯料金!N:N),0),ROUND((AT2629+AU2629)*AN2629*12*_xlfn.XLOOKUP($A2629,削除禁止_電灯料金!K:K,削除禁止_電灯料金!N:N),0)),0)</f>
        <v>0</v>
      </c>
      <c r="AW2629" s="145"/>
    </row>
    <row r="2630" spans="1:49" ht="30" customHeight="1">
      <c r="A2630" s="1">
        <v>59</v>
      </c>
      <c r="B2630" s="319" t="s">
        <v>2344</v>
      </c>
      <c r="C2630" s="332"/>
      <c r="D2630" s="262" t="s">
        <v>2346</v>
      </c>
      <c r="E2630" s="263" t="s">
        <v>252</v>
      </c>
      <c r="F2630" s="264" t="s">
        <v>2402</v>
      </c>
      <c r="G2630" s="148" t="s">
        <v>73</v>
      </c>
      <c r="H2630" s="279"/>
      <c r="I2630" s="280"/>
      <c r="J2630" s="267"/>
      <c r="K2630" s="152">
        <v>4</v>
      </c>
      <c r="L2630" s="266">
        <v>240</v>
      </c>
      <c r="M2630" s="281" t="s">
        <v>2399</v>
      </c>
      <c r="N2630" s="119" t="s">
        <v>110</v>
      </c>
      <c r="O2630" s="120">
        <v>2</v>
      </c>
      <c r="P2630" s="155" t="s">
        <v>294</v>
      </c>
      <c r="Q2630" s="155">
        <v>0</v>
      </c>
      <c r="R2630" s="155" t="s">
        <v>295</v>
      </c>
      <c r="S2630" s="156" t="s">
        <v>2394</v>
      </c>
      <c r="T2630" s="156">
        <v>0</v>
      </c>
      <c r="U2630" s="156">
        <v>0</v>
      </c>
      <c r="V2630" s="157">
        <v>0</v>
      </c>
      <c r="W2630" s="158">
        <v>47</v>
      </c>
      <c r="X2630" s="329">
        <v>2</v>
      </c>
      <c r="Y2630" s="160">
        <v>4</v>
      </c>
      <c r="Z2630" s="161">
        <f t="shared" si="638"/>
        <v>15.04</v>
      </c>
      <c r="AA2630" s="155">
        <v>0</v>
      </c>
      <c r="AB2630" s="162" t="s">
        <v>80</v>
      </c>
      <c r="AC2630" s="163" t="s">
        <v>56</v>
      </c>
      <c r="AD2630" s="164" t="s">
        <v>56</v>
      </c>
      <c r="AE2630" s="163" t="s">
        <v>56</v>
      </c>
      <c r="AF2630" s="164">
        <f t="shared" si="639"/>
        <v>112.8</v>
      </c>
      <c r="AG2630" s="165">
        <f t="shared" si="640"/>
        <v>54144</v>
      </c>
      <c r="AH2630" s="166" t="s">
        <v>113</v>
      </c>
      <c r="AI2630" s="167"/>
      <c r="AJ2630" s="168"/>
      <c r="AK2630" s="169"/>
      <c r="AL2630" s="170"/>
      <c r="AM2630" s="171"/>
      <c r="AN2630" s="172"/>
      <c r="AO2630" s="173">
        <f t="shared" si="619"/>
        <v>0</v>
      </c>
      <c r="AP2630" s="174" t="s">
        <v>82</v>
      </c>
      <c r="AQ2630" s="175" t="str" cm="1">
        <f t="array" ref="AQ2630">_xlfn.IFS(OR($G2630="公衆街路灯A",$G2630="定額電灯"),$G2630&amp;AP2630,COUNTIF(G2630,"*従量電灯*"),G2630,1,"-")</f>
        <v>従量電灯</v>
      </c>
      <c r="AR2630" s="176" t="str" cm="1">
        <f t="array" ref="AR2630">_xlfn.IFS($AN2630=0,"-",OR($AH2630="対象外",$AH2630="-"),"-",OR($G2630="公衆街路灯A",$G2630="定額電灯"),_xlfn.XLOOKUP($AQ2630,削除禁止_電灯料金!$B:$B,削除禁止_電灯料金!$E:$E,0),1,"-")</f>
        <v>-</v>
      </c>
      <c r="AS2630" s="177" t="str" cm="1">
        <f t="array" ref="AS2630">_xlfn.IFS($AR2630="-","-",OR($G2630="公衆街路灯A",$G2630="定額電灯"),_xlfn.XLOOKUP(AQ2630,削除禁止_電灯料金!$B:$B,削除禁止_電灯料金!$D:$D,0),1,"-")</f>
        <v>-</v>
      </c>
      <c r="AT2630" s="176">
        <f>IFERROR(IF(OR($G2630="公衆街路灯A",$G2630="定額電灯"),"-",ROUND((_xlfn.XLOOKUP($AQ2630,削除禁止_電灯料金!$B:$B,削除禁止_電灯料金!$E:$E)*AM2630/1000*$K2630*$L2630/12),2)),"-")</f>
        <v>0</v>
      </c>
      <c r="AU2630" s="177">
        <f>IFERROR(IF(OR($G2630="公衆街路灯A",$G2630="定額電灯"),"-",ROUND((AM2630/1000*$K2630*$L2630/12)*_xlfn.XLOOKUP($A2630,削除禁止_電灯料金!K:K,削除禁止_電灯料金!M:M,"-"),2)),"-")</f>
        <v>0</v>
      </c>
      <c r="AV2630" s="178">
        <f>IFERROR(IF(OR($G2630="公衆街路灯A",$G2630="定額電灯"),ROUND((((AR2630+AS2630)*AN2630))*12*_xlfn.XLOOKUP($A2630,削除禁止_電灯料金!K:K,削除禁止_電灯料金!N:N),0),ROUND((AT2630+AU2630)*AN2630*12*_xlfn.XLOOKUP($A2630,削除禁止_電灯料金!K:K,削除禁止_電灯料金!N:N),0)),0)</f>
        <v>0</v>
      </c>
      <c r="AW2630" s="145"/>
    </row>
    <row r="2631" spans="1:49" ht="30" customHeight="1">
      <c r="A2631" s="1">
        <v>59</v>
      </c>
      <c r="B2631" s="319" t="s">
        <v>2344</v>
      </c>
      <c r="C2631" s="332"/>
      <c r="D2631" s="268" t="s">
        <v>2346</v>
      </c>
      <c r="E2631" s="269" t="s">
        <v>252</v>
      </c>
      <c r="F2631" s="270" t="s">
        <v>2402</v>
      </c>
      <c r="G2631" s="182" t="s">
        <v>73</v>
      </c>
      <c r="H2631" s="318" t="s">
        <v>567</v>
      </c>
      <c r="I2631" s="311"/>
      <c r="J2631" s="312"/>
      <c r="K2631" s="186">
        <v>4</v>
      </c>
      <c r="L2631" s="330">
        <v>240</v>
      </c>
      <c r="M2631" s="313" t="s">
        <v>2401</v>
      </c>
      <c r="N2631" s="189" t="s">
        <v>75</v>
      </c>
      <c r="O2631" s="190">
        <v>1</v>
      </c>
      <c r="P2631" s="191" t="s">
        <v>249</v>
      </c>
      <c r="Q2631" s="191">
        <v>0</v>
      </c>
      <c r="R2631" s="191" t="s">
        <v>77</v>
      </c>
      <c r="S2631" s="192">
        <v>0</v>
      </c>
      <c r="T2631" s="192">
        <v>0</v>
      </c>
      <c r="U2631" s="192">
        <v>0</v>
      </c>
      <c r="V2631" s="193">
        <v>0</v>
      </c>
      <c r="W2631" s="194">
        <v>54</v>
      </c>
      <c r="X2631" s="331">
        <v>9</v>
      </c>
      <c r="Y2631" s="196">
        <v>9</v>
      </c>
      <c r="Z2631" s="197">
        <v>0</v>
      </c>
      <c r="AA2631" s="191">
        <v>0</v>
      </c>
      <c r="AB2631" s="198" t="s">
        <v>80</v>
      </c>
      <c r="AC2631" s="199" t="s">
        <v>56</v>
      </c>
      <c r="AD2631" s="200" t="s">
        <v>56</v>
      </c>
      <c r="AE2631" s="199" t="s">
        <v>56</v>
      </c>
      <c r="AF2631" s="200">
        <v>0</v>
      </c>
      <c r="AG2631" s="201">
        <v>0</v>
      </c>
      <c r="AH2631" s="201" t="s">
        <v>124</v>
      </c>
      <c r="AI2631" s="202" t="s">
        <v>124</v>
      </c>
      <c r="AJ2631" s="203"/>
      <c r="AK2631" s="204"/>
      <c r="AL2631" s="194"/>
      <c r="AM2631" s="205"/>
      <c r="AN2631" s="206"/>
      <c r="AO2631" s="200">
        <f t="shared" si="619"/>
        <v>0</v>
      </c>
      <c r="AP2631" s="207" t="s">
        <v>82</v>
      </c>
      <c r="AQ2631" s="198" t="str" cm="1">
        <f t="array" ref="AQ2631">_xlfn.IFS(OR($G2631="公衆街路灯A",$G2631="定額電灯"),$G2631&amp;AP2631,COUNTIF(G2631,"*従量電灯*"),G2631,1,"-")</f>
        <v>従量電灯</v>
      </c>
      <c r="AR2631" s="208" t="str" cm="1">
        <f t="array" ref="AR2631">_xlfn.IFS($AN2631=0,"-",OR($AH2631="対象外",$AH2631="-"),"-",OR($G2631="公衆街路灯A",$G2631="定額電灯"),_xlfn.XLOOKUP($AQ2631,削除禁止_電灯料金!$B:$B,削除禁止_電灯料金!$E:$E,0),1,"-")</f>
        <v>-</v>
      </c>
      <c r="AS2631" s="209" t="str" cm="1">
        <f t="array" ref="AS2631">_xlfn.IFS($AR2631="-","-",OR($G2631="公衆街路灯A",$G2631="定額電灯"),_xlfn.XLOOKUP(AQ2631,削除禁止_電灯料金!$B:$B,削除禁止_電灯料金!$D:$D,0),1,"-")</f>
        <v>-</v>
      </c>
      <c r="AT2631" s="208">
        <f>IFERROR(IF(OR($G2631="公衆街路灯A",$G2631="定額電灯"),"-",ROUND((_xlfn.XLOOKUP($AQ2631,削除禁止_電灯料金!$B:$B,削除禁止_電灯料金!$E:$E)*AM2631/1000*$K2631*$L2631/12),2)),"-")</f>
        <v>0</v>
      </c>
      <c r="AU2631" s="209">
        <f>IFERROR(IF(OR($G2631="公衆街路灯A",$G2631="定額電灯"),"-",ROUND((AM2631/1000*$K2631*$L2631/12)*_xlfn.XLOOKUP($A2631,削除禁止_電灯料金!K:K,削除禁止_電灯料金!M:M,"-"),2)),"-")</f>
        <v>0</v>
      </c>
      <c r="AV2631" s="210">
        <f>IFERROR(IF(OR($G2631="公衆街路灯A",$G2631="定額電灯"),ROUND((((AR2631+AS2631)*AN2631))*12*_xlfn.XLOOKUP($A2631,削除禁止_電灯料金!K:K,削除禁止_電灯料金!N:N),0),ROUND((AT2631+AU2631)*AN2631*12*_xlfn.XLOOKUP($A2631,削除禁止_電灯料金!K:K,削除禁止_電灯料金!N:N),0)),0)</f>
        <v>0</v>
      </c>
      <c r="AW2631" s="145"/>
    </row>
    <row r="2632" spans="1:49" ht="30" customHeight="1">
      <c r="A2632" s="1">
        <v>59</v>
      </c>
      <c r="B2632" s="319" t="s">
        <v>2344</v>
      </c>
      <c r="C2632" s="332"/>
      <c r="D2632" s="262" t="s">
        <v>2346</v>
      </c>
      <c r="E2632" s="263" t="s">
        <v>252</v>
      </c>
      <c r="F2632" s="264" t="s">
        <v>2402</v>
      </c>
      <c r="G2632" s="148" t="s">
        <v>73</v>
      </c>
      <c r="H2632" s="279"/>
      <c r="I2632" s="280"/>
      <c r="J2632" s="267"/>
      <c r="K2632" s="152">
        <v>24</v>
      </c>
      <c r="L2632" s="266">
        <v>365</v>
      </c>
      <c r="M2632" s="281" t="s">
        <v>2363</v>
      </c>
      <c r="N2632" s="119" t="s">
        <v>86</v>
      </c>
      <c r="O2632" s="120">
        <v>1</v>
      </c>
      <c r="P2632" s="155" t="s">
        <v>434</v>
      </c>
      <c r="Q2632" s="155">
        <v>0</v>
      </c>
      <c r="R2632" s="155" t="s">
        <v>77</v>
      </c>
      <c r="S2632" s="156">
        <v>0</v>
      </c>
      <c r="T2632" s="156">
        <v>0</v>
      </c>
      <c r="U2632" s="156">
        <v>0</v>
      </c>
      <c r="V2632" s="157" t="s">
        <v>90</v>
      </c>
      <c r="W2632" s="158">
        <v>3</v>
      </c>
      <c r="X2632" s="329">
        <v>1</v>
      </c>
      <c r="Y2632" s="160">
        <v>1</v>
      </c>
      <c r="Z2632" s="161">
        <f t="shared" ref="Z2632:Z2647" si="641">K2632*L2632*W2632*Y2632/12/1000</f>
        <v>2.19</v>
      </c>
      <c r="AA2632" s="155">
        <v>0</v>
      </c>
      <c r="AB2632" s="162" t="s">
        <v>80</v>
      </c>
      <c r="AC2632" s="163" t="s">
        <v>56</v>
      </c>
      <c r="AD2632" s="164" t="s">
        <v>56</v>
      </c>
      <c r="AE2632" s="163" t="s">
        <v>56</v>
      </c>
      <c r="AF2632" s="164">
        <f t="shared" ref="AF2632:AF2647" si="642">$B$2*Z2632/Y2632</f>
        <v>65.7</v>
      </c>
      <c r="AG2632" s="165">
        <f t="shared" ref="AG2632:AG2647" si="643">Y2632*AF2632*120</f>
        <v>7884</v>
      </c>
      <c r="AH2632" s="166" t="s">
        <v>81</v>
      </c>
      <c r="AI2632" s="167"/>
      <c r="AJ2632" s="168"/>
      <c r="AK2632" s="169"/>
      <c r="AL2632" s="170"/>
      <c r="AM2632" s="171"/>
      <c r="AN2632" s="172"/>
      <c r="AO2632" s="173">
        <f t="shared" si="619"/>
        <v>0</v>
      </c>
      <c r="AP2632" s="174" t="s">
        <v>82</v>
      </c>
      <c r="AQ2632" s="175" t="str" cm="1">
        <f t="array" ref="AQ2632">_xlfn.IFS(OR($G2632="公衆街路灯A",$G2632="定額電灯"),$G2632&amp;AP2632,COUNTIF(G2632,"*従量電灯*"),G2632,1,"-")</f>
        <v>従量電灯</v>
      </c>
      <c r="AR2632" s="176" t="str" cm="1">
        <f t="array" ref="AR2632">_xlfn.IFS($AN2632=0,"-",OR($AH2632="対象外",$AH2632="-"),"-",OR($G2632="公衆街路灯A",$G2632="定額電灯"),_xlfn.XLOOKUP($AQ2632,削除禁止_電灯料金!$B:$B,削除禁止_電灯料金!$E:$E,0),1,"-")</f>
        <v>-</v>
      </c>
      <c r="AS2632" s="177" t="str" cm="1">
        <f t="array" ref="AS2632">_xlfn.IFS($AR2632="-","-",OR($G2632="公衆街路灯A",$G2632="定額電灯"),_xlfn.XLOOKUP(AQ2632,削除禁止_電灯料金!$B:$B,削除禁止_電灯料金!$D:$D,0),1,"-")</f>
        <v>-</v>
      </c>
      <c r="AT2632" s="176">
        <f>IFERROR(IF(OR($G2632="公衆街路灯A",$G2632="定額電灯"),"-",ROUND((_xlfn.XLOOKUP($AQ2632,削除禁止_電灯料金!$B:$B,削除禁止_電灯料金!$E:$E)*AM2632/1000*$K2632*$L2632/12),2)),"-")</f>
        <v>0</v>
      </c>
      <c r="AU2632" s="177">
        <f>IFERROR(IF(OR($G2632="公衆街路灯A",$G2632="定額電灯"),"-",ROUND((AM2632/1000*$K2632*$L2632/12)*_xlfn.XLOOKUP($A2632,削除禁止_電灯料金!K:K,削除禁止_電灯料金!M:M,"-"),2)),"-")</f>
        <v>0</v>
      </c>
      <c r="AV2632" s="178">
        <f>IFERROR(IF(OR($G2632="公衆街路灯A",$G2632="定額電灯"),ROUND((((AR2632+AS2632)*AN2632))*12*_xlfn.XLOOKUP($A2632,削除禁止_電灯料金!K:K,削除禁止_電灯料金!N:N),0),ROUND((AT2632+AU2632)*AN2632*12*_xlfn.XLOOKUP($A2632,削除禁止_電灯料金!K:K,削除禁止_電灯料金!N:N),0)),0)</f>
        <v>0</v>
      </c>
      <c r="AW2632" s="145"/>
    </row>
    <row r="2633" spans="1:49" ht="30" customHeight="1">
      <c r="A2633" s="1">
        <v>59</v>
      </c>
      <c r="B2633" s="319" t="s">
        <v>2344</v>
      </c>
      <c r="C2633" s="332"/>
      <c r="D2633" s="262" t="s">
        <v>2346</v>
      </c>
      <c r="E2633" s="263" t="s">
        <v>252</v>
      </c>
      <c r="F2633" s="264" t="s">
        <v>2403</v>
      </c>
      <c r="G2633" s="148" t="s">
        <v>73</v>
      </c>
      <c r="H2633" s="279"/>
      <c r="I2633" s="280"/>
      <c r="J2633" s="267"/>
      <c r="K2633" s="152">
        <v>1</v>
      </c>
      <c r="L2633" s="266">
        <v>300</v>
      </c>
      <c r="M2633" s="281" t="s">
        <v>2404</v>
      </c>
      <c r="N2633" s="119" t="s">
        <v>134</v>
      </c>
      <c r="O2633" s="120">
        <v>1</v>
      </c>
      <c r="P2633" s="155" t="s">
        <v>294</v>
      </c>
      <c r="Q2633" s="155">
        <v>0</v>
      </c>
      <c r="R2633" s="155">
        <v>0</v>
      </c>
      <c r="S2633" s="156">
        <v>0</v>
      </c>
      <c r="T2633" s="156">
        <v>0</v>
      </c>
      <c r="U2633" s="156">
        <v>0</v>
      </c>
      <c r="V2633" s="157">
        <v>0</v>
      </c>
      <c r="W2633" s="158">
        <v>47</v>
      </c>
      <c r="X2633" s="329">
        <v>1</v>
      </c>
      <c r="Y2633" s="160">
        <v>1</v>
      </c>
      <c r="Z2633" s="161">
        <f t="shared" si="641"/>
        <v>1.175</v>
      </c>
      <c r="AA2633" s="155">
        <v>0</v>
      </c>
      <c r="AB2633" s="162" t="s">
        <v>80</v>
      </c>
      <c r="AC2633" s="163" t="s">
        <v>56</v>
      </c>
      <c r="AD2633" s="164" t="s">
        <v>56</v>
      </c>
      <c r="AE2633" s="163" t="s">
        <v>56</v>
      </c>
      <c r="AF2633" s="164">
        <f t="shared" si="642"/>
        <v>35.25</v>
      </c>
      <c r="AG2633" s="165">
        <f t="shared" si="643"/>
        <v>4230</v>
      </c>
      <c r="AH2633" s="166" t="s">
        <v>113</v>
      </c>
      <c r="AI2633" s="167"/>
      <c r="AJ2633" s="168"/>
      <c r="AK2633" s="169"/>
      <c r="AL2633" s="170"/>
      <c r="AM2633" s="171"/>
      <c r="AN2633" s="172"/>
      <c r="AO2633" s="173">
        <f t="shared" si="619"/>
        <v>0</v>
      </c>
      <c r="AP2633" s="174" t="s">
        <v>82</v>
      </c>
      <c r="AQ2633" s="175" t="str" cm="1">
        <f t="array" ref="AQ2633">_xlfn.IFS(OR($G2633="公衆街路灯A",$G2633="定額電灯"),$G2633&amp;AP2633,COUNTIF(G2633,"*従量電灯*"),G2633,1,"-")</f>
        <v>従量電灯</v>
      </c>
      <c r="AR2633" s="176" t="str" cm="1">
        <f t="array" ref="AR2633">_xlfn.IFS($AN2633=0,"-",OR($AH2633="対象外",$AH2633="-"),"-",OR($G2633="公衆街路灯A",$G2633="定額電灯"),_xlfn.XLOOKUP($AQ2633,削除禁止_電灯料金!$B:$B,削除禁止_電灯料金!$E:$E,0),1,"-")</f>
        <v>-</v>
      </c>
      <c r="AS2633" s="177" t="str" cm="1">
        <f t="array" ref="AS2633">_xlfn.IFS($AR2633="-","-",OR($G2633="公衆街路灯A",$G2633="定額電灯"),_xlfn.XLOOKUP(AQ2633,削除禁止_電灯料金!$B:$B,削除禁止_電灯料金!$D:$D,0),1,"-")</f>
        <v>-</v>
      </c>
      <c r="AT2633" s="176">
        <f>IFERROR(IF(OR($G2633="公衆街路灯A",$G2633="定額電灯"),"-",ROUND((_xlfn.XLOOKUP($AQ2633,削除禁止_電灯料金!$B:$B,削除禁止_電灯料金!$E:$E)*AM2633/1000*$K2633*$L2633/12),2)),"-")</f>
        <v>0</v>
      </c>
      <c r="AU2633" s="177">
        <f>IFERROR(IF(OR($G2633="公衆街路灯A",$G2633="定額電灯"),"-",ROUND((AM2633/1000*$K2633*$L2633/12)*_xlfn.XLOOKUP($A2633,削除禁止_電灯料金!K:K,削除禁止_電灯料金!M:M,"-"),2)),"-")</f>
        <v>0</v>
      </c>
      <c r="AV2633" s="178">
        <f>IFERROR(IF(OR($G2633="公衆街路灯A",$G2633="定額電灯"),ROUND((((AR2633+AS2633)*AN2633))*12*_xlfn.XLOOKUP($A2633,削除禁止_電灯料金!K:K,削除禁止_電灯料金!N:N),0),ROUND((AT2633+AU2633)*AN2633*12*_xlfn.XLOOKUP($A2633,削除禁止_電灯料金!K:K,削除禁止_電灯料金!N:N),0)),0)</f>
        <v>0</v>
      </c>
      <c r="AW2633" s="145"/>
    </row>
    <row r="2634" spans="1:49" ht="30" customHeight="1">
      <c r="A2634" s="1">
        <v>59</v>
      </c>
      <c r="B2634" s="319" t="s">
        <v>2344</v>
      </c>
      <c r="C2634" s="332"/>
      <c r="D2634" s="262" t="s">
        <v>2346</v>
      </c>
      <c r="E2634" s="263" t="s">
        <v>252</v>
      </c>
      <c r="F2634" s="264" t="s">
        <v>1281</v>
      </c>
      <c r="G2634" s="148" t="s">
        <v>73</v>
      </c>
      <c r="H2634" s="279"/>
      <c r="I2634" s="280"/>
      <c r="J2634" s="267"/>
      <c r="K2634" s="152">
        <v>2</v>
      </c>
      <c r="L2634" s="266">
        <v>120</v>
      </c>
      <c r="M2634" s="281" t="s">
        <v>2405</v>
      </c>
      <c r="N2634" s="119" t="s">
        <v>110</v>
      </c>
      <c r="O2634" s="120">
        <v>2</v>
      </c>
      <c r="P2634" s="155" t="s">
        <v>294</v>
      </c>
      <c r="Q2634" s="155">
        <v>0</v>
      </c>
      <c r="R2634" s="155" t="s">
        <v>295</v>
      </c>
      <c r="S2634" s="156" t="s">
        <v>1036</v>
      </c>
      <c r="T2634" s="156">
        <v>0</v>
      </c>
      <c r="U2634" s="156">
        <v>0</v>
      </c>
      <c r="V2634" s="157">
        <v>0</v>
      </c>
      <c r="W2634" s="158">
        <v>47</v>
      </c>
      <c r="X2634" s="329">
        <v>3</v>
      </c>
      <c r="Y2634" s="160">
        <v>6</v>
      </c>
      <c r="Z2634" s="161">
        <f t="shared" si="641"/>
        <v>5.64</v>
      </c>
      <c r="AA2634" s="155">
        <v>0</v>
      </c>
      <c r="AB2634" s="162" t="s">
        <v>80</v>
      </c>
      <c r="AC2634" s="163" t="s">
        <v>56</v>
      </c>
      <c r="AD2634" s="164" t="s">
        <v>56</v>
      </c>
      <c r="AE2634" s="163" t="s">
        <v>56</v>
      </c>
      <c r="AF2634" s="164">
        <f t="shared" si="642"/>
        <v>28.2</v>
      </c>
      <c r="AG2634" s="165">
        <f t="shared" si="643"/>
        <v>20304</v>
      </c>
      <c r="AH2634" s="166" t="s">
        <v>113</v>
      </c>
      <c r="AI2634" s="167"/>
      <c r="AJ2634" s="168"/>
      <c r="AK2634" s="169"/>
      <c r="AL2634" s="170"/>
      <c r="AM2634" s="171"/>
      <c r="AN2634" s="172"/>
      <c r="AO2634" s="173">
        <f t="shared" si="619"/>
        <v>0</v>
      </c>
      <c r="AP2634" s="174" t="s">
        <v>82</v>
      </c>
      <c r="AQ2634" s="175" t="str" cm="1">
        <f t="array" ref="AQ2634">_xlfn.IFS(OR($G2634="公衆街路灯A",$G2634="定額電灯"),$G2634&amp;AP2634,COUNTIF(G2634,"*従量電灯*"),G2634,1,"-")</f>
        <v>従量電灯</v>
      </c>
      <c r="AR2634" s="176" t="str" cm="1">
        <f t="array" ref="AR2634">_xlfn.IFS($AN2634=0,"-",OR($AH2634="対象外",$AH2634="-"),"-",OR($G2634="公衆街路灯A",$G2634="定額電灯"),_xlfn.XLOOKUP($AQ2634,削除禁止_電灯料金!$B:$B,削除禁止_電灯料金!$E:$E,0),1,"-")</f>
        <v>-</v>
      </c>
      <c r="AS2634" s="177" t="str" cm="1">
        <f t="array" ref="AS2634">_xlfn.IFS($AR2634="-","-",OR($G2634="公衆街路灯A",$G2634="定額電灯"),_xlfn.XLOOKUP(AQ2634,削除禁止_電灯料金!$B:$B,削除禁止_電灯料金!$D:$D,0),1,"-")</f>
        <v>-</v>
      </c>
      <c r="AT2634" s="176">
        <f>IFERROR(IF(OR($G2634="公衆街路灯A",$G2634="定額電灯"),"-",ROUND((_xlfn.XLOOKUP($AQ2634,削除禁止_電灯料金!$B:$B,削除禁止_電灯料金!$E:$E)*AM2634/1000*$K2634*$L2634/12),2)),"-")</f>
        <v>0</v>
      </c>
      <c r="AU2634" s="177">
        <f>IFERROR(IF(OR($G2634="公衆街路灯A",$G2634="定額電灯"),"-",ROUND((AM2634/1000*$K2634*$L2634/12)*_xlfn.XLOOKUP($A2634,削除禁止_電灯料金!K:K,削除禁止_電灯料金!M:M,"-"),2)),"-")</f>
        <v>0</v>
      </c>
      <c r="AV2634" s="178">
        <f>IFERROR(IF(OR($G2634="公衆街路灯A",$G2634="定額電灯"),ROUND((((AR2634+AS2634)*AN2634))*12*_xlfn.XLOOKUP($A2634,削除禁止_電灯料金!K:K,削除禁止_電灯料金!N:N),0),ROUND((AT2634+AU2634)*AN2634*12*_xlfn.XLOOKUP($A2634,削除禁止_電灯料金!K:K,削除禁止_電灯料金!N:N),0)),0)</f>
        <v>0</v>
      </c>
      <c r="AW2634" s="145"/>
    </row>
    <row r="2635" spans="1:49" ht="30" customHeight="1">
      <c r="A2635" s="1">
        <v>59</v>
      </c>
      <c r="B2635" s="319" t="s">
        <v>2344</v>
      </c>
      <c r="C2635" s="332"/>
      <c r="D2635" s="262" t="s">
        <v>2346</v>
      </c>
      <c r="E2635" s="263" t="s">
        <v>252</v>
      </c>
      <c r="F2635" s="264" t="s">
        <v>1281</v>
      </c>
      <c r="G2635" s="148" t="s">
        <v>73</v>
      </c>
      <c r="H2635" s="279"/>
      <c r="I2635" s="280"/>
      <c r="J2635" s="267"/>
      <c r="K2635" s="152">
        <v>2</v>
      </c>
      <c r="L2635" s="266">
        <v>120</v>
      </c>
      <c r="M2635" s="281" t="s">
        <v>2406</v>
      </c>
      <c r="N2635" s="119" t="s">
        <v>110</v>
      </c>
      <c r="O2635" s="120">
        <v>2</v>
      </c>
      <c r="P2635" s="155" t="s">
        <v>294</v>
      </c>
      <c r="Q2635" s="155">
        <v>0</v>
      </c>
      <c r="R2635" s="155" t="s">
        <v>295</v>
      </c>
      <c r="S2635" s="156" t="s">
        <v>1038</v>
      </c>
      <c r="T2635" s="156">
        <v>0</v>
      </c>
      <c r="U2635" s="156">
        <v>0</v>
      </c>
      <c r="V2635" s="157">
        <v>0</v>
      </c>
      <c r="W2635" s="158">
        <v>47</v>
      </c>
      <c r="X2635" s="329">
        <v>3</v>
      </c>
      <c r="Y2635" s="160">
        <v>6</v>
      </c>
      <c r="Z2635" s="161">
        <f t="shared" si="641"/>
        <v>5.64</v>
      </c>
      <c r="AA2635" s="155">
        <v>0</v>
      </c>
      <c r="AB2635" s="162" t="s">
        <v>80</v>
      </c>
      <c r="AC2635" s="163" t="s">
        <v>56</v>
      </c>
      <c r="AD2635" s="164" t="s">
        <v>56</v>
      </c>
      <c r="AE2635" s="163" t="s">
        <v>56</v>
      </c>
      <c r="AF2635" s="164">
        <f t="shared" si="642"/>
        <v>28.2</v>
      </c>
      <c r="AG2635" s="165">
        <f t="shared" si="643"/>
        <v>20304</v>
      </c>
      <c r="AH2635" s="166" t="s">
        <v>113</v>
      </c>
      <c r="AI2635" s="167"/>
      <c r="AJ2635" s="168"/>
      <c r="AK2635" s="169"/>
      <c r="AL2635" s="170"/>
      <c r="AM2635" s="171"/>
      <c r="AN2635" s="172"/>
      <c r="AO2635" s="173">
        <f t="shared" si="619"/>
        <v>0</v>
      </c>
      <c r="AP2635" s="174" t="s">
        <v>82</v>
      </c>
      <c r="AQ2635" s="175" t="str" cm="1">
        <f t="array" ref="AQ2635">_xlfn.IFS(OR($G2635="公衆街路灯A",$G2635="定額電灯"),$G2635&amp;AP2635,COUNTIF(G2635,"*従量電灯*"),G2635,1,"-")</f>
        <v>従量電灯</v>
      </c>
      <c r="AR2635" s="176" t="str" cm="1">
        <f t="array" ref="AR2635">_xlfn.IFS($AN2635=0,"-",OR($AH2635="対象外",$AH2635="-"),"-",OR($G2635="公衆街路灯A",$G2635="定額電灯"),_xlfn.XLOOKUP($AQ2635,削除禁止_電灯料金!$B:$B,削除禁止_電灯料金!$E:$E,0),1,"-")</f>
        <v>-</v>
      </c>
      <c r="AS2635" s="177" t="str" cm="1">
        <f t="array" ref="AS2635">_xlfn.IFS($AR2635="-","-",OR($G2635="公衆街路灯A",$G2635="定額電灯"),_xlfn.XLOOKUP(AQ2635,削除禁止_電灯料金!$B:$B,削除禁止_電灯料金!$D:$D,0),1,"-")</f>
        <v>-</v>
      </c>
      <c r="AT2635" s="176">
        <f>IFERROR(IF(OR($G2635="公衆街路灯A",$G2635="定額電灯"),"-",ROUND((_xlfn.XLOOKUP($AQ2635,削除禁止_電灯料金!$B:$B,削除禁止_電灯料金!$E:$E)*AM2635/1000*$K2635*$L2635/12),2)),"-")</f>
        <v>0</v>
      </c>
      <c r="AU2635" s="177">
        <f>IFERROR(IF(OR($G2635="公衆街路灯A",$G2635="定額電灯"),"-",ROUND((AM2635/1000*$K2635*$L2635/12)*_xlfn.XLOOKUP($A2635,削除禁止_電灯料金!K:K,削除禁止_電灯料金!M:M,"-"),2)),"-")</f>
        <v>0</v>
      </c>
      <c r="AV2635" s="178">
        <f>IFERROR(IF(OR($G2635="公衆街路灯A",$G2635="定額電灯"),ROUND((((AR2635+AS2635)*AN2635))*12*_xlfn.XLOOKUP($A2635,削除禁止_電灯料金!K:K,削除禁止_電灯料金!N:N),0),ROUND((AT2635+AU2635)*AN2635*12*_xlfn.XLOOKUP($A2635,削除禁止_電灯料金!K:K,削除禁止_電灯料金!N:N),0)),0)</f>
        <v>0</v>
      </c>
      <c r="AW2635" s="145"/>
    </row>
    <row r="2636" spans="1:49" ht="30" customHeight="1">
      <c r="A2636" s="1">
        <v>59</v>
      </c>
      <c r="B2636" s="319" t="s">
        <v>2344</v>
      </c>
      <c r="C2636" s="332"/>
      <c r="D2636" s="262" t="s">
        <v>2346</v>
      </c>
      <c r="E2636" s="263" t="s">
        <v>252</v>
      </c>
      <c r="F2636" s="264" t="s">
        <v>1281</v>
      </c>
      <c r="G2636" s="148" t="s">
        <v>73</v>
      </c>
      <c r="H2636" s="279"/>
      <c r="I2636" s="280"/>
      <c r="J2636" s="267"/>
      <c r="K2636" s="152">
        <v>2</v>
      </c>
      <c r="L2636" s="266">
        <v>120</v>
      </c>
      <c r="M2636" s="281" t="s">
        <v>2407</v>
      </c>
      <c r="N2636" s="119" t="s">
        <v>110</v>
      </c>
      <c r="O2636" s="120">
        <v>2</v>
      </c>
      <c r="P2636" s="155" t="s">
        <v>294</v>
      </c>
      <c r="Q2636" s="155">
        <v>0</v>
      </c>
      <c r="R2636" s="155" t="s">
        <v>295</v>
      </c>
      <c r="S2636" s="156" t="s">
        <v>2394</v>
      </c>
      <c r="T2636" s="156">
        <v>0</v>
      </c>
      <c r="U2636" s="156">
        <v>0</v>
      </c>
      <c r="V2636" s="157">
        <v>0</v>
      </c>
      <c r="W2636" s="158">
        <v>47</v>
      </c>
      <c r="X2636" s="329">
        <v>3</v>
      </c>
      <c r="Y2636" s="160">
        <v>6</v>
      </c>
      <c r="Z2636" s="161">
        <f t="shared" si="641"/>
        <v>5.64</v>
      </c>
      <c r="AA2636" s="155">
        <v>0</v>
      </c>
      <c r="AB2636" s="162" t="s">
        <v>80</v>
      </c>
      <c r="AC2636" s="163" t="s">
        <v>56</v>
      </c>
      <c r="AD2636" s="164" t="s">
        <v>56</v>
      </c>
      <c r="AE2636" s="163" t="s">
        <v>56</v>
      </c>
      <c r="AF2636" s="164">
        <f t="shared" si="642"/>
        <v>28.2</v>
      </c>
      <c r="AG2636" s="165">
        <f t="shared" si="643"/>
        <v>20304</v>
      </c>
      <c r="AH2636" s="166" t="s">
        <v>113</v>
      </c>
      <c r="AI2636" s="167"/>
      <c r="AJ2636" s="168"/>
      <c r="AK2636" s="169"/>
      <c r="AL2636" s="170"/>
      <c r="AM2636" s="171"/>
      <c r="AN2636" s="172"/>
      <c r="AO2636" s="173">
        <f t="shared" si="619"/>
        <v>0</v>
      </c>
      <c r="AP2636" s="174" t="s">
        <v>82</v>
      </c>
      <c r="AQ2636" s="175" t="str" cm="1">
        <f t="array" ref="AQ2636">_xlfn.IFS(OR($G2636="公衆街路灯A",$G2636="定額電灯"),$G2636&amp;AP2636,COUNTIF(G2636,"*従量電灯*"),G2636,1,"-")</f>
        <v>従量電灯</v>
      </c>
      <c r="AR2636" s="176" t="str" cm="1">
        <f t="array" ref="AR2636">_xlfn.IFS($AN2636=0,"-",OR($AH2636="対象外",$AH2636="-"),"-",OR($G2636="公衆街路灯A",$G2636="定額電灯"),_xlfn.XLOOKUP($AQ2636,削除禁止_電灯料金!$B:$B,削除禁止_電灯料金!$E:$E,0),1,"-")</f>
        <v>-</v>
      </c>
      <c r="AS2636" s="177" t="str" cm="1">
        <f t="array" ref="AS2636">_xlfn.IFS($AR2636="-","-",OR($G2636="公衆街路灯A",$G2636="定額電灯"),_xlfn.XLOOKUP(AQ2636,削除禁止_電灯料金!$B:$B,削除禁止_電灯料金!$D:$D,0),1,"-")</f>
        <v>-</v>
      </c>
      <c r="AT2636" s="176">
        <f>IFERROR(IF(OR($G2636="公衆街路灯A",$G2636="定額電灯"),"-",ROUND((_xlfn.XLOOKUP($AQ2636,削除禁止_電灯料金!$B:$B,削除禁止_電灯料金!$E:$E)*AM2636/1000*$K2636*$L2636/12),2)),"-")</f>
        <v>0</v>
      </c>
      <c r="AU2636" s="177">
        <f>IFERROR(IF(OR($G2636="公衆街路灯A",$G2636="定額電灯"),"-",ROUND((AM2636/1000*$K2636*$L2636/12)*_xlfn.XLOOKUP($A2636,削除禁止_電灯料金!K:K,削除禁止_電灯料金!M:M,"-"),2)),"-")</f>
        <v>0</v>
      </c>
      <c r="AV2636" s="178">
        <f>IFERROR(IF(OR($G2636="公衆街路灯A",$G2636="定額電灯"),ROUND((((AR2636+AS2636)*AN2636))*12*_xlfn.XLOOKUP($A2636,削除禁止_電灯料金!K:K,削除禁止_電灯料金!N:N),0),ROUND((AT2636+AU2636)*AN2636*12*_xlfn.XLOOKUP($A2636,削除禁止_電灯料金!K:K,削除禁止_電灯料金!N:N),0)),0)</f>
        <v>0</v>
      </c>
      <c r="AW2636" s="145"/>
    </row>
    <row r="2637" spans="1:49" ht="30" customHeight="1">
      <c r="A2637" s="1">
        <v>59</v>
      </c>
      <c r="B2637" s="319" t="s">
        <v>2344</v>
      </c>
      <c r="C2637" s="333"/>
      <c r="D2637" s="262" t="s">
        <v>2346</v>
      </c>
      <c r="E2637" s="263" t="s">
        <v>252</v>
      </c>
      <c r="F2637" s="264" t="s">
        <v>1281</v>
      </c>
      <c r="G2637" s="148" t="s">
        <v>73</v>
      </c>
      <c r="H2637" s="279"/>
      <c r="I2637" s="280"/>
      <c r="J2637" s="267"/>
      <c r="K2637" s="152">
        <v>24</v>
      </c>
      <c r="L2637" s="266">
        <v>365</v>
      </c>
      <c r="M2637" s="281" t="s">
        <v>2362</v>
      </c>
      <c r="N2637" s="119" t="s">
        <v>86</v>
      </c>
      <c r="O2637" s="120">
        <v>1</v>
      </c>
      <c r="P2637" s="155" t="s">
        <v>725</v>
      </c>
      <c r="Q2637" s="155">
        <v>0</v>
      </c>
      <c r="R2637" s="155" t="s">
        <v>77</v>
      </c>
      <c r="S2637" s="156">
        <v>0</v>
      </c>
      <c r="T2637" s="156">
        <v>0</v>
      </c>
      <c r="U2637" s="156">
        <v>0</v>
      </c>
      <c r="V2637" s="157" t="s">
        <v>90</v>
      </c>
      <c r="W2637" s="158">
        <v>2</v>
      </c>
      <c r="X2637" s="329">
        <v>1</v>
      </c>
      <c r="Y2637" s="160">
        <v>1</v>
      </c>
      <c r="Z2637" s="161">
        <f t="shared" si="641"/>
        <v>1.46</v>
      </c>
      <c r="AA2637" s="155">
        <v>0</v>
      </c>
      <c r="AB2637" s="162" t="s">
        <v>80</v>
      </c>
      <c r="AC2637" s="163" t="s">
        <v>56</v>
      </c>
      <c r="AD2637" s="164" t="s">
        <v>56</v>
      </c>
      <c r="AE2637" s="163" t="s">
        <v>56</v>
      </c>
      <c r="AF2637" s="164">
        <f t="shared" si="642"/>
        <v>43.8</v>
      </c>
      <c r="AG2637" s="165">
        <f t="shared" si="643"/>
        <v>5256</v>
      </c>
      <c r="AH2637" s="166" t="s">
        <v>81</v>
      </c>
      <c r="AI2637" s="167"/>
      <c r="AJ2637" s="168"/>
      <c r="AK2637" s="169"/>
      <c r="AL2637" s="170"/>
      <c r="AM2637" s="171"/>
      <c r="AN2637" s="172"/>
      <c r="AO2637" s="173">
        <f t="shared" si="619"/>
        <v>0</v>
      </c>
      <c r="AP2637" s="174" t="s">
        <v>82</v>
      </c>
      <c r="AQ2637" s="175" t="str" cm="1">
        <f t="array" ref="AQ2637">_xlfn.IFS(OR($G2637="公衆街路灯A",$G2637="定額電灯"),$G2637&amp;AP2637,COUNTIF(G2637,"*従量電灯*"),G2637,1,"-")</f>
        <v>従量電灯</v>
      </c>
      <c r="AR2637" s="176" t="str" cm="1">
        <f t="array" ref="AR2637">_xlfn.IFS($AN2637=0,"-",OR($AH2637="対象外",$AH2637="-"),"-",OR($G2637="公衆街路灯A",$G2637="定額電灯"),_xlfn.XLOOKUP($AQ2637,削除禁止_電灯料金!$B:$B,削除禁止_電灯料金!$E:$E,0),1,"-")</f>
        <v>-</v>
      </c>
      <c r="AS2637" s="177" t="str" cm="1">
        <f t="array" ref="AS2637">_xlfn.IFS($AR2637="-","-",OR($G2637="公衆街路灯A",$G2637="定額電灯"),_xlfn.XLOOKUP(AQ2637,削除禁止_電灯料金!$B:$B,削除禁止_電灯料金!$D:$D,0),1,"-")</f>
        <v>-</v>
      </c>
      <c r="AT2637" s="176">
        <f>IFERROR(IF(OR($G2637="公衆街路灯A",$G2637="定額電灯"),"-",ROUND((_xlfn.XLOOKUP($AQ2637,削除禁止_電灯料金!$B:$B,削除禁止_電灯料金!$E:$E)*AM2637/1000*$K2637*$L2637/12),2)),"-")</f>
        <v>0</v>
      </c>
      <c r="AU2637" s="177">
        <f>IFERROR(IF(OR($G2637="公衆街路灯A",$G2637="定額電灯"),"-",ROUND((AM2637/1000*$K2637*$L2637/12)*_xlfn.XLOOKUP($A2637,削除禁止_電灯料金!K:K,削除禁止_電灯料金!M:M,"-"),2)),"-")</f>
        <v>0</v>
      </c>
      <c r="AV2637" s="178">
        <f>IFERROR(IF(OR($G2637="公衆街路灯A",$G2637="定額電灯"),ROUND((((AR2637+AS2637)*AN2637))*12*_xlfn.XLOOKUP($A2637,削除禁止_電灯料金!K:K,削除禁止_電灯料金!N:N),0),ROUND((AT2637+AU2637)*AN2637*12*_xlfn.XLOOKUP($A2637,削除禁止_電灯料金!K:K,削除禁止_電灯料金!N:N),0)),0)</f>
        <v>0</v>
      </c>
      <c r="AW2637" s="145"/>
    </row>
    <row r="2638" spans="1:49" ht="30" customHeight="1">
      <c r="A2638" s="1">
        <v>59</v>
      </c>
      <c r="B2638" s="319" t="s">
        <v>2344</v>
      </c>
      <c r="C2638" s="332"/>
      <c r="D2638" s="262" t="s">
        <v>2346</v>
      </c>
      <c r="E2638" s="263" t="s">
        <v>252</v>
      </c>
      <c r="F2638" s="264" t="s">
        <v>1015</v>
      </c>
      <c r="G2638" s="148" t="s">
        <v>73</v>
      </c>
      <c r="H2638" s="279"/>
      <c r="I2638" s="280"/>
      <c r="J2638" s="267"/>
      <c r="K2638" s="152">
        <v>1</v>
      </c>
      <c r="L2638" s="266">
        <v>240</v>
      </c>
      <c r="M2638" s="281" t="s">
        <v>2218</v>
      </c>
      <c r="N2638" s="119" t="s">
        <v>389</v>
      </c>
      <c r="O2638" s="120">
        <v>1</v>
      </c>
      <c r="P2638" s="155" t="s">
        <v>135</v>
      </c>
      <c r="Q2638" s="155">
        <v>0</v>
      </c>
      <c r="R2638" s="155">
        <v>0</v>
      </c>
      <c r="S2638" s="156">
        <v>0</v>
      </c>
      <c r="T2638" s="156">
        <v>0</v>
      </c>
      <c r="U2638" s="156">
        <v>0</v>
      </c>
      <c r="V2638" s="157">
        <v>0</v>
      </c>
      <c r="W2638" s="158">
        <v>28</v>
      </c>
      <c r="X2638" s="329">
        <v>1</v>
      </c>
      <c r="Y2638" s="160">
        <v>1</v>
      </c>
      <c r="Z2638" s="161">
        <f t="shared" si="641"/>
        <v>0.56000000000000005</v>
      </c>
      <c r="AA2638" s="155">
        <v>0</v>
      </c>
      <c r="AB2638" s="162" t="s">
        <v>80</v>
      </c>
      <c r="AC2638" s="163" t="s">
        <v>56</v>
      </c>
      <c r="AD2638" s="164" t="s">
        <v>56</v>
      </c>
      <c r="AE2638" s="163" t="s">
        <v>56</v>
      </c>
      <c r="AF2638" s="164">
        <f t="shared" si="642"/>
        <v>16.8</v>
      </c>
      <c r="AG2638" s="165">
        <f t="shared" si="643"/>
        <v>2016</v>
      </c>
      <c r="AH2638" s="166" t="s">
        <v>113</v>
      </c>
      <c r="AI2638" s="167"/>
      <c r="AJ2638" s="168"/>
      <c r="AK2638" s="169"/>
      <c r="AL2638" s="170"/>
      <c r="AM2638" s="171"/>
      <c r="AN2638" s="172"/>
      <c r="AO2638" s="173">
        <f t="shared" si="619"/>
        <v>0</v>
      </c>
      <c r="AP2638" s="174" t="s">
        <v>82</v>
      </c>
      <c r="AQ2638" s="175" t="str" cm="1">
        <f t="array" ref="AQ2638">_xlfn.IFS(OR($G2638="公衆街路灯A",$G2638="定額電灯"),$G2638&amp;AP2638,COUNTIF(G2638,"*従量電灯*"),G2638,1,"-")</f>
        <v>従量電灯</v>
      </c>
      <c r="AR2638" s="176" t="str" cm="1">
        <f t="array" ref="AR2638">_xlfn.IFS($AN2638=0,"-",OR($AH2638="対象外",$AH2638="-"),"-",OR($G2638="公衆街路灯A",$G2638="定額電灯"),_xlfn.XLOOKUP($AQ2638,削除禁止_電灯料金!$B:$B,削除禁止_電灯料金!$E:$E,0),1,"-")</f>
        <v>-</v>
      </c>
      <c r="AS2638" s="177" t="str" cm="1">
        <f t="array" ref="AS2638">_xlfn.IFS($AR2638="-","-",OR($G2638="公衆街路灯A",$G2638="定額電灯"),_xlfn.XLOOKUP(AQ2638,削除禁止_電灯料金!$B:$B,削除禁止_電灯料金!$D:$D,0),1,"-")</f>
        <v>-</v>
      </c>
      <c r="AT2638" s="176">
        <f>IFERROR(IF(OR($G2638="公衆街路灯A",$G2638="定額電灯"),"-",ROUND((_xlfn.XLOOKUP($AQ2638,削除禁止_電灯料金!$B:$B,削除禁止_電灯料金!$E:$E)*AM2638/1000*$K2638*$L2638/12),2)),"-")</f>
        <v>0</v>
      </c>
      <c r="AU2638" s="177">
        <f>IFERROR(IF(OR($G2638="公衆街路灯A",$G2638="定額電灯"),"-",ROUND((AM2638/1000*$K2638*$L2638/12)*_xlfn.XLOOKUP($A2638,削除禁止_電灯料金!K:K,削除禁止_電灯料金!M:M,"-"),2)),"-")</f>
        <v>0</v>
      </c>
      <c r="AV2638" s="178">
        <f>IFERROR(IF(OR($G2638="公衆街路灯A",$G2638="定額電灯"),ROUND((((AR2638+AS2638)*AN2638))*12*_xlfn.XLOOKUP($A2638,削除禁止_電灯料金!K:K,削除禁止_電灯料金!N:N),0),ROUND((AT2638+AU2638)*AN2638*12*_xlfn.XLOOKUP($A2638,削除禁止_電灯料金!K:K,削除禁止_電灯料金!N:N),0)),0)</f>
        <v>0</v>
      </c>
      <c r="AW2638" s="145"/>
    </row>
    <row r="2639" spans="1:49" ht="30" customHeight="1">
      <c r="A2639" s="1">
        <v>59</v>
      </c>
      <c r="B2639" s="319" t="s">
        <v>2344</v>
      </c>
      <c r="C2639" s="332"/>
      <c r="D2639" s="262" t="s">
        <v>2346</v>
      </c>
      <c r="E2639" s="263" t="s">
        <v>252</v>
      </c>
      <c r="F2639" s="264" t="s">
        <v>1015</v>
      </c>
      <c r="G2639" s="148" t="s">
        <v>73</v>
      </c>
      <c r="H2639" s="279"/>
      <c r="I2639" s="280"/>
      <c r="J2639" s="267"/>
      <c r="K2639" s="152">
        <v>1</v>
      </c>
      <c r="L2639" s="266">
        <v>240</v>
      </c>
      <c r="M2639" s="281" t="s">
        <v>2375</v>
      </c>
      <c r="N2639" s="119" t="s">
        <v>75</v>
      </c>
      <c r="O2639" s="120">
        <v>1</v>
      </c>
      <c r="P2639" s="155" t="s">
        <v>347</v>
      </c>
      <c r="Q2639" s="155">
        <v>0</v>
      </c>
      <c r="R2639" s="155" t="s">
        <v>77</v>
      </c>
      <c r="S2639" s="156">
        <v>0</v>
      </c>
      <c r="T2639" s="156">
        <v>0</v>
      </c>
      <c r="U2639" s="156">
        <v>0</v>
      </c>
      <c r="V2639" s="157">
        <v>0</v>
      </c>
      <c r="W2639" s="158">
        <v>18</v>
      </c>
      <c r="X2639" s="329">
        <v>6</v>
      </c>
      <c r="Y2639" s="160">
        <v>6</v>
      </c>
      <c r="Z2639" s="161">
        <f t="shared" si="641"/>
        <v>2.16</v>
      </c>
      <c r="AA2639" s="155">
        <v>0</v>
      </c>
      <c r="AB2639" s="162" t="s">
        <v>80</v>
      </c>
      <c r="AC2639" s="163" t="s">
        <v>56</v>
      </c>
      <c r="AD2639" s="164" t="s">
        <v>56</v>
      </c>
      <c r="AE2639" s="163" t="s">
        <v>56</v>
      </c>
      <c r="AF2639" s="164">
        <f t="shared" si="642"/>
        <v>10.800000000000002</v>
      </c>
      <c r="AG2639" s="165">
        <f t="shared" si="643"/>
        <v>7776.0000000000018</v>
      </c>
      <c r="AH2639" s="166" t="s">
        <v>81</v>
      </c>
      <c r="AI2639" s="167"/>
      <c r="AJ2639" s="168"/>
      <c r="AK2639" s="169"/>
      <c r="AL2639" s="170"/>
      <c r="AM2639" s="171"/>
      <c r="AN2639" s="172"/>
      <c r="AO2639" s="173">
        <f t="shared" si="619"/>
        <v>0</v>
      </c>
      <c r="AP2639" s="174" t="s">
        <v>82</v>
      </c>
      <c r="AQ2639" s="175" t="str" cm="1">
        <f t="array" ref="AQ2639">_xlfn.IFS(OR($G2639="公衆街路灯A",$G2639="定額電灯"),$G2639&amp;AP2639,COUNTIF(G2639,"*従量電灯*"),G2639,1,"-")</f>
        <v>従量電灯</v>
      </c>
      <c r="AR2639" s="176" t="str" cm="1">
        <f t="array" ref="AR2639">_xlfn.IFS($AN2639=0,"-",OR($AH2639="対象外",$AH2639="-"),"-",OR($G2639="公衆街路灯A",$G2639="定額電灯"),_xlfn.XLOOKUP($AQ2639,削除禁止_電灯料金!$B:$B,削除禁止_電灯料金!$E:$E,0),1,"-")</f>
        <v>-</v>
      </c>
      <c r="AS2639" s="177" t="str" cm="1">
        <f t="array" ref="AS2639">_xlfn.IFS($AR2639="-","-",OR($G2639="公衆街路灯A",$G2639="定額電灯"),_xlfn.XLOOKUP(AQ2639,削除禁止_電灯料金!$B:$B,削除禁止_電灯料金!$D:$D,0),1,"-")</f>
        <v>-</v>
      </c>
      <c r="AT2639" s="176">
        <f>IFERROR(IF(OR($G2639="公衆街路灯A",$G2639="定額電灯"),"-",ROUND((_xlfn.XLOOKUP($AQ2639,削除禁止_電灯料金!$B:$B,削除禁止_電灯料金!$E:$E)*AM2639/1000*$K2639*$L2639/12),2)),"-")</f>
        <v>0</v>
      </c>
      <c r="AU2639" s="177">
        <f>IFERROR(IF(OR($G2639="公衆街路灯A",$G2639="定額電灯"),"-",ROUND((AM2639/1000*$K2639*$L2639/12)*_xlfn.XLOOKUP($A2639,削除禁止_電灯料金!K:K,削除禁止_電灯料金!M:M,"-"),2)),"-")</f>
        <v>0</v>
      </c>
      <c r="AV2639" s="178">
        <f>IFERROR(IF(OR($G2639="公衆街路灯A",$G2639="定額電灯"),ROUND((((AR2639+AS2639)*AN2639))*12*_xlfn.XLOOKUP($A2639,削除禁止_電灯料金!K:K,削除禁止_電灯料金!N:N),0),ROUND((AT2639+AU2639)*AN2639*12*_xlfn.XLOOKUP($A2639,削除禁止_電灯料金!K:K,削除禁止_電灯料金!N:N),0)),0)</f>
        <v>0</v>
      </c>
      <c r="AW2639" s="145"/>
    </row>
    <row r="2640" spans="1:49" ht="30" customHeight="1">
      <c r="A2640" s="1">
        <v>59</v>
      </c>
      <c r="B2640" s="319" t="s">
        <v>2344</v>
      </c>
      <c r="C2640" s="332"/>
      <c r="D2640" s="262" t="s">
        <v>2346</v>
      </c>
      <c r="E2640" s="263" t="s">
        <v>252</v>
      </c>
      <c r="F2640" s="264" t="s">
        <v>1013</v>
      </c>
      <c r="G2640" s="148" t="s">
        <v>73</v>
      </c>
      <c r="H2640" s="279"/>
      <c r="I2640" s="280"/>
      <c r="J2640" s="267"/>
      <c r="K2640" s="152">
        <v>1</v>
      </c>
      <c r="L2640" s="266">
        <v>240</v>
      </c>
      <c r="M2640" s="281" t="s">
        <v>2218</v>
      </c>
      <c r="N2640" s="119" t="s">
        <v>389</v>
      </c>
      <c r="O2640" s="120">
        <v>1</v>
      </c>
      <c r="P2640" s="155" t="s">
        <v>135</v>
      </c>
      <c r="Q2640" s="155">
        <v>0</v>
      </c>
      <c r="R2640" s="155">
        <v>0</v>
      </c>
      <c r="S2640" s="156">
        <v>0</v>
      </c>
      <c r="T2640" s="156">
        <v>0</v>
      </c>
      <c r="U2640" s="156">
        <v>0</v>
      </c>
      <c r="V2640" s="157">
        <v>0</v>
      </c>
      <c r="W2640" s="158">
        <v>28</v>
      </c>
      <c r="X2640" s="329">
        <v>1</v>
      </c>
      <c r="Y2640" s="160">
        <v>1</v>
      </c>
      <c r="Z2640" s="161">
        <f t="shared" si="641"/>
        <v>0.56000000000000005</v>
      </c>
      <c r="AA2640" s="155">
        <v>0</v>
      </c>
      <c r="AB2640" s="162" t="s">
        <v>80</v>
      </c>
      <c r="AC2640" s="163" t="s">
        <v>56</v>
      </c>
      <c r="AD2640" s="164" t="s">
        <v>56</v>
      </c>
      <c r="AE2640" s="163" t="s">
        <v>56</v>
      </c>
      <c r="AF2640" s="164">
        <f t="shared" si="642"/>
        <v>16.8</v>
      </c>
      <c r="AG2640" s="165">
        <f t="shared" si="643"/>
        <v>2016</v>
      </c>
      <c r="AH2640" s="166" t="s">
        <v>113</v>
      </c>
      <c r="AI2640" s="167"/>
      <c r="AJ2640" s="168"/>
      <c r="AK2640" s="169"/>
      <c r="AL2640" s="170"/>
      <c r="AM2640" s="171"/>
      <c r="AN2640" s="172"/>
      <c r="AO2640" s="173">
        <f t="shared" si="619"/>
        <v>0</v>
      </c>
      <c r="AP2640" s="174" t="s">
        <v>82</v>
      </c>
      <c r="AQ2640" s="175" t="str" cm="1">
        <f t="array" ref="AQ2640">_xlfn.IFS(OR($G2640="公衆街路灯A",$G2640="定額電灯"),$G2640&amp;AP2640,COUNTIF(G2640,"*従量電灯*"),G2640,1,"-")</f>
        <v>従量電灯</v>
      </c>
      <c r="AR2640" s="176" t="str" cm="1">
        <f t="array" ref="AR2640">_xlfn.IFS($AN2640=0,"-",OR($AH2640="対象外",$AH2640="-"),"-",OR($G2640="公衆街路灯A",$G2640="定額電灯"),_xlfn.XLOOKUP($AQ2640,削除禁止_電灯料金!$B:$B,削除禁止_電灯料金!$E:$E,0),1,"-")</f>
        <v>-</v>
      </c>
      <c r="AS2640" s="177" t="str" cm="1">
        <f t="array" ref="AS2640">_xlfn.IFS($AR2640="-","-",OR($G2640="公衆街路灯A",$G2640="定額電灯"),_xlfn.XLOOKUP(AQ2640,削除禁止_電灯料金!$B:$B,削除禁止_電灯料金!$D:$D,0),1,"-")</f>
        <v>-</v>
      </c>
      <c r="AT2640" s="176">
        <f>IFERROR(IF(OR($G2640="公衆街路灯A",$G2640="定額電灯"),"-",ROUND((_xlfn.XLOOKUP($AQ2640,削除禁止_電灯料金!$B:$B,削除禁止_電灯料金!$E:$E)*AM2640/1000*$K2640*$L2640/12),2)),"-")</f>
        <v>0</v>
      </c>
      <c r="AU2640" s="177">
        <f>IFERROR(IF(OR($G2640="公衆街路灯A",$G2640="定額電灯"),"-",ROUND((AM2640/1000*$K2640*$L2640/12)*_xlfn.XLOOKUP($A2640,削除禁止_電灯料金!K:K,削除禁止_電灯料金!M:M,"-"),2)),"-")</f>
        <v>0</v>
      </c>
      <c r="AV2640" s="178">
        <f>IFERROR(IF(OR($G2640="公衆街路灯A",$G2640="定額電灯"),ROUND((((AR2640+AS2640)*AN2640))*12*_xlfn.XLOOKUP($A2640,削除禁止_電灯料金!K:K,削除禁止_電灯料金!N:N),0),ROUND((AT2640+AU2640)*AN2640*12*_xlfn.XLOOKUP($A2640,削除禁止_電灯料金!K:K,削除禁止_電灯料金!N:N),0)),0)</f>
        <v>0</v>
      </c>
      <c r="AW2640" s="145"/>
    </row>
    <row r="2641" spans="1:49" ht="30" customHeight="1">
      <c r="A2641" s="1">
        <v>59</v>
      </c>
      <c r="B2641" s="319" t="s">
        <v>2344</v>
      </c>
      <c r="C2641" s="332"/>
      <c r="D2641" s="262" t="s">
        <v>2346</v>
      </c>
      <c r="E2641" s="263" t="s">
        <v>252</v>
      </c>
      <c r="F2641" s="264" t="s">
        <v>1013</v>
      </c>
      <c r="G2641" s="148" t="s">
        <v>73</v>
      </c>
      <c r="H2641" s="279"/>
      <c r="I2641" s="280"/>
      <c r="J2641" s="267"/>
      <c r="K2641" s="152">
        <v>1</v>
      </c>
      <c r="L2641" s="266">
        <v>240</v>
      </c>
      <c r="M2641" s="281" t="s">
        <v>2375</v>
      </c>
      <c r="N2641" s="119" t="s">
        <v>75</v>
      </c>
      <c r="O2641" s="120">
        <v>1</v>
      </c>
      <c r="P2641" s="155" t="s">
        <v>347</v>
      </c>
      <c r="Q2641" s="155">
        <v>0</v>
      </c>
      <c r="R2641" s="155" t="s">
        <v>77</v>
      </c>
      <c r="S2641" s="156">
        <v>0</v>
      </c>
      <c r="T2641" s="156">
        <v>0</v>
      </c>
      <c r="U2641" s="156">
        <v>0</v>
      </c>
      <c r="V2641" s="157">
        <v>0</v>
      </c>
      <c r="W2641" s="158">
        <v>18</v>
      </c>
      <c r="X2641" s="329">
        <v>5</v>
      </c>
      <c r="Y2641" s="160">
        <v>5</v>
      </c>
      <c r="Z2641" s="161">
        <f t="shared" si="641"/>
        <v>1.8</v>
      </c>
      <c r="AA2641" s="155">
        <v>0</v>
      </c>
      <c r="AB2641" s="162" t="s">
        <v>80</v>
      </c>
      <c r="AC2641" s="163" t="s">
        <v>56</v>
      </c>
      <c r="AD2641" s="164" t="s">
        <v>56</v>
      </c>
      <c r="AE2641" s="163" t="s">
        <v>56</v>
      </c>
      <c r="AF2641" s="164">
        <f t="shared" si="642"/>
        <v>10.8</v>
      </c>
      <c r="AG2641" s="165">
        <f t="shared" si="643"/>
        <v>6480</v>
      </c>
      <c r="AH2641" s="166" t="s">
        <v>81</v>
      </c>
      <c r="AI2641" s="167"/>
      <c r="AJ2641" s="168"/>
      <c r="AK2641" s="169"/>
      <c r="AL2641" s="170"/>
      <c r="AM2641" s="171"/>
      <c r="AN2641" s="172"/>
      <c r="AO2641" s="173">
        <f t="shared" ref="AO2641:AO2671" si="644">IFERROR((AM2641/1000)*K2641*L2641*AN2641/12,0)</f>
        <v>0</v>
      </c>
      <c r="AP2641" s="174" t="s">
        <v>82</v>
      </c>
      <c r="AQ2641" s="175" t="str" cm="1">
        <f t="array" ref="AQ2641">_xlfn.IFS(OR($G2641="公衆街路灯A",$G2641="定額電灯"),$G2641&amp;AP2641,COUNTIF(G2641,"*従量電灯*"),G2641,1,"-")</f>
        <v>従量電灯</v>
      </c>
      <c r="AR2641" s="176" t="str" cm="1">
        <f t="array" ref="AR2641">_xlfn.IFS($AN2641=0,"-",OR($AH2641="対象外",$AH2641="-"),"-",OR($G2641="公衆街路灯A",$G2641="定額電灯"),_xlfn.XLOOKUP($AQ2641,削除禁止_電灯料金!$B:$B,削除禁止_電灯料金!$E:$E,0),1,"-")</f>
        <v>-</v>
      </c>
      <c r="AS2641" s="177" t="str" cm="1">
        <f t="array" ref="AS2641">_xlfn.IFS($AR2641="-","-",OR($G2641="公衆街路灯A",$G2641="定額電灯"),_xlfn.XLOOKUP(AQ2641,削除禁止_電灯料金!$B:$B,削除禁止_電灯料金!$D:$D,0),1,"-")</f>
        <v>-</v>
      </c>
      <c r="AT2641" s="176">
        <f>IFERROR(IF(OR($G2641="公衆街路灯A",$G2641="定額電灯"),"-",ROUND((_xlfn.XLOOKUP($AQ2641,削除禁止_電灯料金!$B:$B,削除禁止_電灯料金!$E:$E)*AM2641/1000*$K2641*$L2641/12),2)),"-")</f>
        <v>0</v>
      </c>
      <c r="AU2641" s="177">
        <f>IFERROR(IF(OR($G2641="公衆街路灯A",$G2641="定額電灯"),"-",ROUND((AM2641/1000*$K2641*$L2641/12)*_xlfn.XLOOKUP($A2641,削除禁止_電灯料金!K:K,削除禁止_電灯料金!M:M,"-"),2)),"-")</f>
        <v>0</v>
      </c>
      <c r="AV2641" s="178">
        <f>IFERROR(IF(OR($G2641="公衆街路灯A",$G2641="定額電灯"),ROUND((((AR2641+AS2641)*AN2641))*12*_xlfn.XLOOKUP($A2641,削除禁止_電灯料金!K:K,削除禁止_電灯料金!N:N),0),ROUND((AT2641+AU2641)*AN2641*12*_xlfn.XLOOKUP($A2641,削除禁止_電灯料金!K:K,削除禁止_電灯料金!N:N),0)),0)</f>
        <v>0</v>
      </c>
      <c r="AW2641" s="145"/>
    </row>
    <row r="2642" spans="1:49" ht="30" customHeight="1">
      <c r="A2642" s="1">
        <v>59</v>
      </c>
      <c r="B2642" s="319" t="s">
        <v>2344</v>
      </c>
      <c r="C2642" s="332"/>
      <c r="D2642" s="262" t="s">
        <v>2346</v>
      </c>
      <c r="E2642" s="263" t="s">
        <v>252</v>
      </c>
      <c r="F2642" s="264" t="s">
        <v>497</v>
      </c>
      <c r="G2642" s="148" t="s">
        <v>73</v>
      </c>
      <c r="H2642" s="279"/>
      <c r="I2642" s="280"/>
      <c r="J2642" s="267"/>
      <c r="K2642" s="152">
        <v>10</v>
      </c>
      <c r="L2642" s="266">
        <v>240</v>
      </c>
      <c r="M2642" s="281" t="s">
        <v>2352</v>
      </c>
      <c r="N2642" s="119" t="s">
        <v>2353</v>
      </c>
      <c r="O2642" s="120">
        <v>3</v>
      </c>
      <c r="P2642" s="155" t="s">
        <v>205</v>
      </c>
      <c r="Q2642" s="155">
        <v>0</v>
      </c>
      <c r="R2642" s="155" t="s">
        <v>2354</v>
      </c>
      <c r="S2642" s="156">
        <v>0</v>
      </c>
      <c r="T2642" s="156">
        <v>0</v>
      </c>
      <c r="U2642" s="156">
        <v>0</v>
      </c>
      <c r="V2642" s="157">
        <v>0</v>
      </c>
      <c r="W2642" s="158">
        <v>44</v>
      </c>
      <c r="X2642" s="329">
        <v>6</v>
      </c>
      <c r="Y2642" s="160">
        <v>18</v>
      </c>
      <c r="Z2642" s="161">
        <f t="shared" si="641"/>
        <v>158.4</v>
      </c>
      <c r="AA2642" s="155">
        <v>0</v>
      </c>
      <c r="AB2642" s="162" t="s">
        <v>80</v>
      </c>
      <c r="AC2642" s="163" t="s">
        <v>56</v>
      </c>
      <c r="AD2642" s="164" t="s">
        <v>56</v>
      </c>
      <c r="AE2642" s="163" t="s">
        <v>56</v>
      </c>
      <c r="AF2642" s="164">
        <f t="shared" si="642"/>
        <v>264</v>
      </c>
      <c r="AG2642" s="165">
        <f t="shared" si="643"/>
        <v>570240</v>
      </c>
      <c r="AH2642" s="166" t="s">
        <v>81</v>
      </c>
      <c r="AI2642" s="167"/>
      <c r="AJ2642" s="168"/>
      <c r="AK2642" s="169"/>
      <c r="AL2642" s="170"/>
      <c r="AM2642" s="171"/>
      <c r="AN2642" s="172"/>
      <c r="AO2642" s="173">
        <f t="shared" si="644"/>
        <v>0</v>
      </c>
      <c r="AP2642" s="174" t="s">
        <v>82</v>
      </c>
      <c r="AQ2642" s="175" t="str" cm="1">
        <f t="array" ref="AQ2642">_xlfn.IFS(OR($G2642="公衆街路灯A",$G2642="定額電灯"),$G2642&amp;AP2642,COUNTIF(G2642,"*従量電灯*"),G2642,1,"-")</f>
        <v>従量電灯</v>
      </c>
      <c r="AR2642" s="176" t="str" cm="1">
        <f t="array" ref="AR2642">_xlfn.IFS($AN2642=0,"-",OR($AH2642="対象外",$AH2642="-"),"-",OR($G2642="公衆街路灯A",$G2642="定額電灯"),_xlfn.XLOOKUP($AQ2642,削除禁止_電灯料金!$B:$B,削除禁止_電灯料金!$E:$E,0),1,"-")</f>
        <v>-</v>
      </c>
      <c r="AS2642" s="177" t="str" cm="1">
        <f t="array" ref="AS2642">_xlfn.IFS($AR2642="-","-",OR($G2642="公衆街路灯A",$G2642="定額電灯"),_xlfn.XLOOKUP(AQ2642,削除禁止_電灯料金!$B:$B,削除禁止_電灯料金!$D:$D,0),1,"-")</f>
        <v>-</v>
      </c>
      <c r="AT2642" s="176">
        <f>IFERROR(IF(OR($G2642="公衆街路灯A",$G2642="定額電灯"),"-",ROUND((_xlfn.XLOOKUP($AQ2642,削除禁止_電灯料金!$B:$B,削除禁止_電灯料金!$E:$E)*AM2642/1000*$K2642*$L2642/12),2)),"-")</f>
        <v>0</v>
      </c>
      <c r="AU2642" s="177">
        <f>IFERROR(IF(OR($G2642="公衆街路灯A",$G2642="定額電灯"),"-",ROUND((AM2642/1000*$K2642*$L2642/12)*_xlfn.XLOOKUP($A2642,削除禁止_電灯料金!K:K,削除禁止_電灯料金!M:M,"-"),2)),"-")</f>
        <v>0</v>
      </c>
      <c r="AV2642" s="178">
        <f>IFERROR(IF(OR($G2642="公衆街路灯A",$G2642="定額電灯"),ROUND((((AR2642+AS2642)*AN2642))*12*_xlfn.XLOOKUP($A2642,削除禁止_電灯料金!K:K,削除禁止_電灯料金!N:N),0),ROUND((AT2642+AU2642)*AN2642*12*_xlfn.XLOOKUP($A2642,削除禁止_電灯料金!K:K,削除禁止_電灯料金!N:N),0)),0)</f>
        <v>0</v>
      </c>
      <c r="AW2642" s="145"/>
    </row>
    <row r="2643" spans="1:49" ht="30" customHeight="1">
      <c r="A2643" s="1">
        <v>59</v>
      </c>
      <c r="B2643" s="319" t="s">
        <v>2344</v>
      </c>
      <c r="C2643" s="332"/>
      <c r="D2643" s="262" t="s">
        <v>2346</v>
      </c>
      <c r="E2643" s="263" t="s">
        <v>252</v>
      </c>
      <c r="F2643" s="264" t="s">
        <v>497</v>
      </c>
      <c r="G2643" s="148" t="s">
        <v>73</v>
      </c>
      <c r="H2643" s="279"/>
      <c r="I2643" s="280"/>
      <c r="J2643" s="267"/>
      <c r="K2643" s="152">
        <v>24</v>
      </c>
      <c r="L2643" s="266">
        <v>365</v>
      </c>
      <c r="M2643" s="281" t="s">
        <v>2408</v>
      </c>
      <c r="N2643" s="119" t="s">
        <v>416</v>
      </c>
      <c r="O2643" s="120">
        <v>1</v>
      </c>
      <c r="P2643" s="155" t="s">
        <v>135</v>
      </c>
      <c r="Q2643" s="155">
        <v>0</v>
      </c>
      <c r="R2643" s="155">
        <v>0</v>
      </c>
      <c r="S2643" s="156" t="s">
        <v>106</v>
      </c>
      <c r="T2643" s="156">
        <v>0</v>
      </c>
      <c r="U2643" s="156" t="s">
        <v>102</v>
      </c>
      <c r="V2643" s="157">
        <v>0</v>
      </c>
      <c r="W2643" s="158">
        <v>28</v>
      </c>
      <c r="X2643" s="329">
        <v>2</v>
      </c>
      <c r="Y2643" s="160">
        <v>2</v>
      </c>
      <c r="Z2643" s="161">
        <f t="shared" si="641"/>
        <v>40.880000000000003</v>
      </c>
      <c r="AA2643" s="155">
        <v>0</v>
      </c>
      <c r="AB2643" s="162" t="s">
        <v>80</v>
      </c>
      <c r="AC2643" s="163" t="s">
        <v>56</v>
      </c>
      <c r="AD2643" s="164" t="s">
        <v>56</v>
      </c>
      <c r="AE2643" s="163" t="s">
        <v>56</v>
      </c>
      <c r="AF2643" s="164">
        <f t="shared" si="642"/>
        <v>613.20000000000005</v>
      </c>
      <c r="AG2643" s="165">
        <f t="shared" si="643"/>
        <v>147168</v>
      </c>
      <c r="AH2643" s="166" t="s">
        <v>81</v>
      </c>
      <c r="AI2643" s="167"/>
      <c r="AJ2643" s="168"/>
      <c r="AK2643" s="169"/>
      <c r="AL2643" s="170"/>
      <c r="AM2643" s="171"/>
      <c r="AN2643" s="172"/>
      <c r="AO2643" s="173">
        <f t="shared" si="644"/>
        <v>0</v>
      </c>
      <c r="AP2643" s="174" t="s">
        <v>82</v>
      </c>
      <c r="AQ2643" s="175" t="str" cm="1">
        <f t="array" ref="AQ2643">_xlfn.IFS(OR($G2643="公衆街路灯A",$G2643="定額電灯"),$G2643&amp;AP2643,COUNTIF(G2643,"*従量電灯*"),G2643,1,"-")</f>
        <v>従量電灯</v>
      </c>
      <c r="AR2643" s="176" t="str" cm="1">
        <f t="array" ref="AR2643">_xlfn.IFS($AN2643=0,"-",OR($AH2643="対象外",$AH2643="-"),"-",OR($G2643="公衆街路灯A",$G2643="定額電灯"),_xlfn.XLOOKUP($AQ2643,削除禁止_電灯料金!$B:$B,削除禁止_電灯料金!$E:$E,0),1,"-")</f>
        <v>-</v>
      </c>
      <c r="AS2643" s="177" t="str" cm="1">
        <f t="array" ref="AS2643">_xlfn.IFS($AR2643="-","-",OR($G2643="公衆街路灯A",$G2643="定額電灯"),_xlfn.XLOOKUP(AQ2643,削除禁止_電灯料金!$B:$B,削除禁止_電灯料金!$D:$D,0),1,"-")</f>
        <v>-</v>
      </c>
      <c r="AT2643" s="176">
        <f>IFERROR(IF(OR($G2643="公衆街路灯A",$G2643="定額電灯"),"-",ROUND((_xlfn.XLOOKUP($AQ2643,削除禁止_電灯料金!$B:$B,削除禁止_電灯料金!$E:$E)*AM2643/1000*$K2643*$L2643/12),2)),"-")</f>
        <v>0</v>
      </c>
      <c r="AU2643" s="177">
        <f>IFERROR(IF(OR($G2643="公衆街路灯A",$G2643="定額電灯"),"-",ROUND((AM2643/1000*$K2643*$L2643/12)*_xlfn.XLOOKUP($A2643,削除禁止_電灯料金!K:K,削除禁止_電灯料金!M:M,"-"),2)),"-")</f>
        <v>0</v>
      </c>
      <c r="AV2643" s="178">
        <f>IFERROR(IF(OR($G2643="公衆街路灯A",$G2643="定額電灯"),ROUND((((AR2643+AS2643)*AN2643))*12*_xlfn.XLOOKUP($A2643,削除禁止_電灯料金!K:K,削除禁止_電灯料金!N:N),0),ROUND((AT2643+AU2643)*AN2643*12*_xlfn.XLOOKUP($A2643,削除禁止_電灯料金!K:K,削除禁止_電灯料金!N:N),0)),0)</f>
        <v>0</v>
      </c>
      <c r="AW2643" s="145"/>
    </row>
    <row r="2644" spans="1:49" ht="30" customHeight="1">
      <c r="A2644" s="1">
        <v>59</v>
      </c>
      <c r="B2644" s="319" t="s">
        <v>2344</v>
      </c>
      <c r="C2644" s="332"/>
      <c r="D2644" s="262" t="s">
        <v>2346</v>
      </c>
      <c r="E2644" s="263" t="s">
        <v>252</v>
      </c>
      <c r="F2644" s="264" t="s">
        <v>497</v>
      </c>
      <c r="G2644" s="148" t="s">
        <v>73</v>
      </c>
      <c r="H2644" s="279"/>
      <c r="I2644" s="280"/>
      <c r="J2644" s="267"/>
      <c r="K2644" s="152">
        <v>24</v>
      </c>
      <c r="L2644" s="266">
        <v>365</v>
      </c>
      <c r="M2644" s="281" t="s">
        <v>2373</v>
      </c>
      <c r="N2644" s="119" t="s">
        <v>164</v>
      </c>
      <c r="O2644" s="120">
        <v>1</v>
      </c>
      <c r="P2644" s="155" t="s">
        <v>383</v>
      </c>
      <c r="Q2644" s="155">
        <v>0</v>
      </c>
      <c r="R2644" s="155">
        <v>0</v>
      </c>
      <c r="S2644" s="156" t="s">
        <v>106</v>
      </c>
      <c r="T2644" s="156" t="s">
        <v>276</v>
      </c>
      <c r="U2644" s="156" t="s">
        <v>102</v>
      </c>
      <c r="V2644" s="157">
        <v>0</v>
      </c>
      <c r="W2644" s="158">
        <v>13</v>
      </c>
      <c r="X2644" s="329">
        <v>1</v>
      </c>
      <c r="Y2644" s="160">
        <v>1</v>
      </c>
      <c r="Z2644" s="161">
        <f t="shared" si="641"/>
        <v>9.49</v>
      </c>
      <c r="AA2644" s="155">
        <v>0</v>
      </c>
      <c r="AB2644" s="162" t="s">
        <v>80</v>
      </c>
      <c r="AC2644" s="163" t="s">
        <v>56</v>
      </c>
      <c r="AD2644" s="164" t="s">
        <v>56</v>
      </c>
      <c r="AE2644" s="163" t="s">
        <v>56</v>
      </c>
      <c r="AF2644" s="164">
        <f t="shared" si="642"/>
        <v>284.7</v>
      </c>
      <c r="AG2644" s="165">
        <f t="shared" si="643"/>
        <v>34164</v>
      </c>
      <c r="AH2644" s="166" t="s">
        <v>81</v>
      </c>
      <c r="AI2644" s="167"/>
      <c r="AJ2644" s="168"/>
      <c r="AK2644" s="169"/>
      <c r="AL2644" s="170"/>
      <c r="AM2644" s="171"/>
      <c r="AN2644" s="172"/>
      <c r="AO2644" s="173">
        <f t="shared" si="644"/>
        <v>0</v>
      </c>
      <c r="AP2644" s="174" t="s">
        <v>82</v>
      </c>
      <c r="AQ2644" s="175" t="str" cm="1">
        <f t="array" ref="AQ2644">_xlfn.IFS(OR($G2644="公衆街路灯A",$G2644="定額電灯"),$G2644&amp;AP2644,COUNTIF(G2644,"*従量電灯*"),G2644,1,"-")</f>
        <v>従量電灯</v>
      </c>
      <c r="AR2644" s="176" t="str" cm="1">
        <f t="array" ref="AR2644">_xlfn.IFS($AN2644=0,"-",OR($AH2644="対象外",$AH2644="-"),"-",OR($G2644="公衆街路灯A",$G2644="定額電灯"),_xlfn.XLOOKUP($AQ2644,削除禁止_電灯料金!$B:$B,削除禁止_電灯料金!$E:$E,0),1,"-")</f>
        <v>-</v>
      </c>
      <c r="AS2644" s="177" t="str" cm="1">
        <f t="array" ref="AS2644">_xlfn.IFS($AR2644="-","-",OR($G2644="公衆街路灯A",$G2644="定額電灯"),_xlfn.XLOOKUP(AQ2644,削除禁止_電灯料金!$B:$B,削除禁止_電灯料金!$D:$D,0),1,"-")</f>
        <v>-</v>
      </c>
      <c r="AT2644" s="176">
        <f>IFERROR(IF(OR($G2644="公衆街路灯A",$G2644="定額電灯"),"-",ROUND((_xlfn.XLOOKUP($AQ2644,削除禁止_電灯料金!$B:$B,削除禁止_電灯料金!$E:$E)*AM2644/1000*$K2644*$L2644/12),2)),"-")</f>
        <v>0</v>
      </c>
      <c r="AU2644" s="177">
        <f>IFERROR(IF(OR($G2644="公衆街路灯A",$G2644="定額電灯"),"-",ROUND((AM2644/1000*$K2644*$L2644/12)*_xlfn.XLOOKUP($A2644,削除禁止_電灯料金!K:K,削除禁止_電灯料金!M:M,"-"),2)),"-")</f>
        <v>0</v>
      </c>
      <c r="AV2644" s="178">
        <f>IFERROR(IF(OR($G2644="公衆街路灯A",$G2644="定額電灯"),ROUND((((AR2644+AS2644)*AN2644))*12*_xlfn.XLOOKUP($A2644,削除禁止_電灯料金!K:K,削除禁止_電灯料金!N:N),0),ROUND((AT2644+AU2644)*AN2644*12*_xlfn.XLOOKUP($A2644,削除禁止_電灯料金!K:K,削除禁止_電灯料金!N:N),0)),0)</f>
        <v>0</v>
      </c>
      <c r="AW2644" s="145"/>
    </row>
    <row r="2645" spans="1:49" ht="30" customHeight="1">
      <c r="A2645" s="1">
        <v>59</v>
      </c>
      <c r="B2645" s="319" t="s">
        <v>2344</v>
      </c>
      <c r="C2645" s="332"/>
      <c r="D2645" s="262" t="s">
        <v>2346</v>
      </c>
      <c r="E2645" s="263" t="s">
        <v>252</v>
      </c>
      <c r="F2645" s="264" t="s">
        <v>497</v>
      </c>
      <c r="G2645" s="148" t="s">
        <v>73</v>
      </c>
      <c r="H2645" s="279"/>
      <c r="I2645" s="280"/>
      <c r="J2645" s="267"/>
      <c r="K2645" s="152">
        <v>24</v>
      </c>
      <c r="L2645" s="266">
        <v>365</v>
      </c>
      <c r="M2645" s="281" t="s">
        <v>2362</v>
      </c>
      <c r="N2645" s="119" t="s">
        <v>86</v>
      </c>
      <c r="O2645" s="120">
        <v>1</v>
      </c>
      <c r="P2645" s="155" t="s">
        <v>725</v>
      </c>
      <c r="Q2645" s="155">
        <v>0</v>
      </c>
      <c r="R2645" s="155" t="s">
        <v>77</v>
      </c>
      <c r="S2645" s="156">
        <v>0</v>
      </c>
      <c r="T2645" s="156">
        <v>0</v>
      </c>
      <c r="U2645" s="156">
        <v>0</v>
      </c>
      <c r="V2645" s="157" t="s">
        <v>90</v>
      </c>
      <c r="W2645" s="158">
        <v>2</v>
      </c>
      <c r="X2645" s="329">
        <v>3</v>
      </c>
      <c r="Y2645" s="160">
        <v>3</v>
      </c>
      <c r="Z2645" s="161">
        <f t="shared" si="641"/>
        <v>4.38</v>
      </c>
      <c r="AA2645" s="155">
        <v>0</v>
      </c>
      <c r="AB2645" s="162" t="s">
        <v>80</v>
      </c>
      <c r="AC2645" s="163" t="s">
        <v>56</v>
      </c>
      <c r="AD2645" s="164" t="s">
        <v>56</v>
      </c>
      <c r="AE2645" s="163" t="s">
        <v>56</v>
      </c>
      <c r="AF2645" s="164">
        <f t="shared" si="642"/>
        <v>43.800000000000004</v>
      </c>
      <c r="AG2645" s="165">
        <f t="shared" si="643"/>
        <v>15768</v>
      </c>
      <c r="AH2645" s="166" t="s">
        <v>81</v>
      </c>
      <c r="AI2645" s="167"/>
      <c r="AJ2645" s="168"/>
      <c r="AK2645" s="169"/>
      <c r="AL2645" s="170"/>
      <c r="AM2645" s="171"/>
      <c r="AN2645" s="172"/>
      <c r="AO2645" s="173">
        <f t="shared" si="644"/>
        <v>0</v>
      </c>
      <c r="AP2645" s="174" t="s">
        <v>82</v>
      </c>
      <c r="AQ2645" s="175" t="str" cm="1">
        <f t="array" ref="AQ2645">_xlfn.IFS(OR($G2645="公衆街路灯A",$G2645="定額電灯"),$G2645&amp;AP2645,COUNTIF(G2645,"*従量電灯*"),G2645,1,"-")</f>
        <v>従量電灯</v>
      </c>
      <c r="AR2645" s="176" t="str" cm="1">
        <f t="array" ref="AR2645">_xlfn.IFS($AN2645=0,"-",OR($AH2645="対象外",$AH2645="-"),"-",OR($G2645="公衆街路灯A",$G2645="定額電灯"),_xlfn.XLOOKUP($AQ2645,削除禁止_電灯料金!$B:$B,削除禁止_電灯料金!$E:$E,0),1,"-")</f>
        <v>-</v>
      </c>
      <c r="AS2645" s="177" t="str" cm="1">
        <f t="array" ref="AS2645">_xlfn.IFS($AR2645="-","-",OR($G2645="公衆街路灯A",$G2645="定額電灯"),_xlfn.XLOOKUP(AQ2645,削除禁止_電灯料金!$B:$B,削除禁止_電灯料金!$D:$D,0),1,"-")</f>
        <v>-</v>
      </c>
      <c r="AT2645" s="176">
        <f>IFERROR(IF(OR($G2645="公衆街路灯A",$G2645="定額電灯"),"-",ROUND((_xlfn.XLOOKUP($AQ2645,削除禁止_電灯料金!$B:$B,削除禁止_電灯料金!$E:$E)*AM2645/1000*$K2645*$L2645/12),2)),"-")</f>
        <v>0</v>
      </c>
      <c r="AU2645" s="177">
        <f>IFERROR(IF(OR($G2645="公衆街路灯A",$G2645="定額電灯"),"-",ROUND((AM2645/1000*$K2645*$L2645/12)*_xlfn.XLOOKUP($A2645,削除禁止_電灯料金!K:K,削除禁止_電灯料金!M:M,"-"),2)),"-")</f>
        <v>0</v>
      </c>
      <c r="AV2645" s="178">
        <f>IFERROR(IF(OR($G2645="公衆街路灯A",$G2645="定額電灯"),ROUND((((AR2645+AS2645)*AN2645))*12*_xlfn.XLOOKUP($A2645,削除禁止_電灯料金!K:K,削除禁止_電灯料金!N:N),0),ROUND((AT2645+AU2645)*AN2645*12*_xlfn.XLOOKUP($A2645,削除禁止_電灯料金!K:K,削除禁止_電灯料金!N:N),0)),0)</f>
        <v>0</v>
      </c>
      <c r="AW2645" s="145"/>
    </row>
    <row r="2646" spans="1:49" ht="30" customHeight="1">
      <c r="A2646" s="1">
        <v>59</v>
      </c>
      <c r="B2646" s="319" t="s">
        <v>2344</v>
      </c>
      <c r="C2646" s="332"/>
      <c r="D2646" s="262" t="s">
        <v>2346</v>
      </c>
      <c r="E2646" s="263" t="s">
        <v>252</v>
      </c>
      <c r="F2646" s="264" t="s">
        <v>2409</v>
      </c>
      <c r="G2646" s="148" t="s">
        <v>73</v>
      </c>
      <c r="H2646" s="279"/>
      <c r="I2646" s="280"/>
      <c r="J2646" s="267"/>
      <c r="K2646" s="152">
        <v>1</v>
      </c>
      <c r="L2646" s="266">
        <v>300</v>
      </c>
      <c r="M2646" s="281" t="s">
        <v>644</v>
      </c>
      <c r="N2646" s="119" t="s">
        <v>134</v>
      </c>
      <c r="O2646" s="120">
        <v>2</v>
      </c>
      <c r="P2646" s="155" t="s">
        <v>135</v>
      </c>
      <c r="Q2646" s="155">
        <v>0</v>
      </c>
      <c r="R2646" s="155">
        <v>0</v>
      </c>
      <c r="S2646" s="156">
        <v>0</v>
      </c>
      <c r="T2646" s="156">
        <v>0</v>
      </c>
      <c r="U2646" s="156">
        <v>0</v>
      </c>
      <c r="V2646" s="157">
        <v>0</v>
      </c>
      <c r="W2646" s="158">
        <v>28</v>
      </c>
      <c r="X2646" s="329">
        <v>1</v>
      </c>
      <c r="Y2646" s="160">
        <v>2</v>
      </c>
      <c r="Z2646" s="161">
        <f t="shared" si="641"/>
        <v>1.4</v>
      </c>
      <c r="AA2646" s="155">
        <v>0</v>
      </c>
      <c r="AB2646" s="162" t="s">
        <v>80</v>
      </c>
      <c r="AC2646" s="163" t="s">
        <v>56</v>
      </c>
      <c r="AD2646" s="164" t="s">
        <v>56</v>
      </c>
      <c r="AE2646" s="163" t="s">
        <v>56</v>
      </c>
      <c r="AF2646" s="164">
        <f t="shared" si="642"/>
        <v>21</v>
      </c>
      <c r="AG2646" s="165">
        <f t="shared" si="643"/>
        <v>5040</v>
      </c>
      <c r="AH2646" s="166" t="s">
        <v>113</v>
      </c>
      <c r="AI2646" s="167"/>
      <c r="AJ2646" s="168"/>
      <c r="AK2646" s="169"/>
      <c r="AL2646" s="170"/>
      <c r="AM2646" s="171"/>
      <c r="AN2646" s="172"/>
      <c r="AO2646" s="173">
        <f t="shared" si="644"/>
        <v>0</v>
      </c>
      <c r="AP2646" s="174" t="s">
        <v>82</v>
      </c>
      <c r="AQ2646" s="175" t="str" cm="1">
        <f t="array" ref="AQ2646">_xlfn.IFS(OR($G2646="公衆街路灯A",$G2646="定額電灯"),$G2646&amp;AP2646,COUNTIF(G2646,"*従量電灯*"),G2646,1,"-")</f>
        <v>従量電灯</v>
      </c>
      <c r="AR2646" s="176" t="str" cm="1">
        <f t="array" ref="AR2646">_xlfn.IFS($AN2646=0,"-",OR($AH2646="対象外",$AH2646="-"),"-",OR($G2646="公衆街路灯A",$G2646="定額電灯"),_xlfn.XLOOKUP($AQ2646,削除禁止_電灯料金!$B:$B,削除禁止_電灯料金!$E:$E,0),1,"-")</f>
        <v>-</v>
      </c>
      <c r="AS2646" s="177" t="str" cm="1">
        <f t="array" ref="AS2646">_xlfn.IFS($AR2646="-","-",OR($G2646="公衆街路灯A",$G2646="定額電灯"),_xlfn.XLOOKUP(AQ2646,削除禁止_電灯料金!$B:$B,削除禁止_電灯料金!$D:$D,0),1,"-")</f>
        <v>-</v>
      </c>
      <c r="AT2646" s="176">
        <f>IFERROR(IF(OR($G2646="公衆街路灯A",$G2646="定額電灯"),"-",ROUND((_xlfn.XLOOKUP($AQ2646,削除禁止_電灯料金!$B:$B,削除禁止_電灯料金!$E:$E)*AM2646/1000*$K2646*$L2646/12),2)),"-")</f>
        <v>0</v>
      </c>
      <c r="AU2646" s="177">
        <f>IFERROR(IF(OR($G2646="公衆街路灯A",$G2646="定額電灯"),"-",ROUND((AM2646/1000*$K2646*$L2646/12)*_xlfn.XLOOKUP($A2646,削除禁止_電灯料金!K:K,削除禁止_電灯料金!M:M,"-"),2)),"-")</f>
        <v>0</v>
      </c>
      <c r="AV2646" s="178">
        <f>IFERROR(IF(OR($G2646="公衆街路灯A",$G2646="定額電灯"),ROUND((((AR2646+AS2646)*AN2646))*12*_xlfn.XLOOKUP($A2646,削除禁止_電灯料金!K:K,削除禁止_電灯料金!N:N),0),ROUND((AT2646+AU2646)*AN2646*12*_xlfn.XLOOKUP($A2646,削除禁止_電灯料金!K:K,削除禁止_電灯料金!N:N),0)),0)</f>
        <v>0</v>
      </c>
      <c r="AW2646" s="145"/>
    </row>
    <row r="2647" spans="1:49" ht="30" customHeight="1">
      <c r="A2647" s="1">
        <v>59</v>
      </c>
      <c r="B2647" s="319" t="s">
        <v>2344</v>
      </c>
      <c r="C2647" s="332"/>
      <c r="D2647" s="262" t="s">
        <v>2346</v>
      </c>
      <c r="E2647" s="263" t="s">
        <v>252</v>
      </c>
      <c r="F2647" s="264" t="s">
        <v>2409</v>
      </c>
      <c r="G2647" s="148" t="s">
        <v>73</v>
      </c>
      <c r="H2647" s="279"/>
      <c r="I2647" s="280"/>
      <c r="J2647" s="267"/>
      <c r="K2647" s="152">
        <v>1</v>
      </c>
      <c r="L2647" s="266">
        <v>300</v>
      </c>
      <c r="M2647" s="281" t="s">
        <v>2369</v>
      </c>
      <c r="N2647" s="119" t="s">
        <v>142</v>
      </c>
      <c r="O2647" s="120">
        <v>1</v>
      </c>
      <c r="P2647" s="155" t="s">
        <v>135</v>
      </c>
      <c r="Q2647" s="155">
        <v>0</v>
      </c>
      <c r="R2647" s="155">
        <v>0</v>
      </c>
      <c r="S2647" s="156" t="s">
        <v>143</v>
      </c>
      <c r="T2647" s="156">
        <v>0</v>
      </c>
      <c r="U2647" s="156">
        <v>0</v>
      </c>
      <c r="V2647" s="157">
        <v>0</v>
      </c>
      <c r="W2647" s="158">
        <v>28</v>
      </c>
      <c r="X2647" s="329">
        <v>1</v>
      </c>
      <c r="Y2647" s="160">
        <v>1</v>
      </c>
      <c r="Z2647" s="161">
        <f t="shared" si="641"/>
        <v>0.7</v>
      </c>
      <c r="AA2647" s="155">
        <v>0</v>
      </c>
      <c r="AB2647" s="162" t="s">
        <v>80</v>
      </c>
      <c r="AC2647" s="163" t="s">
        <v>56</v>
      </c>
      <c r="AD2647" s="164" t="s">
        <v>56</v>
      </c>
      <c r="AE2647" s="163" t="s">
        <v>56</v>
      </c>
      <c r="AF2647" s="164">
        <f t="shared" si="642"/>
        <v>21</v>
      </c>
      <c r="AG2647" s="165">
        <f t="shared" si="643"/>
        <v>2520</v>
      </c>
      <c r="AH2647" s="166" t="s">
        <v>81</v>
      </c>
      <c r="AI2647" s="167"/>
      <c r="AJ2647" s="168"/>
      <c r="AK2647" s="169"/>
      <c r="AL2647" s="170"/>
      <c r="AM2647" s="171"/>
      <c r="AN2647" s="172"/>
      <c r="AO2647" s="173">
        <f t="shared" si="644"/>
        <v>0</v>
      </c>
      <c r="AP2647" s="174" t="s">
        <v>82</v>
      </c>
      <c r="AQ2647" s="175" t="str" cm="1">
        <f t="array" ref="AQ2647">_xlfn.IFS(OR($G2647="公衆街路灯A",$G2647="定額電灯"),$G2647&amp;AP2647,COUNTIF(G2647,"*従量電灯*"),G2647,1,"-")</f>
        <v>従量電灯</v>
      </c>
      <c r="AR2647" s="176" t="str" cm="1">
        <f t="array" ref="AR2647">_xlfn.IFS($AN2647=0,"-",OR($AH2647="対象外",$AH2647="-"),"-",OR($G2647="公衆街路灯A",$G2647="定額電灯"),_xlfn.XLOOKUP($AQ2647,削除禁止_電灯料金!$B:$B,削除禁止_電灯料金!$E:$E,0),1,"-")</f>
        <v>-</v>
      </c>
      <c r="AS2647" s="177" t="str" cm="1">
        <f t="array" ref="AS2647">_xlfn.IFS($AR2647="-","-",OR($G2647="公衆街路灯A",$G2647="定額電灯"),_xlfn.XLOOKUP(AQ2647,削除禁止_電灯料金!$B:$B,削除禁止_電灯料金!$D:$D,0),1,"-")</f>
        <v>-</v>
      </c>
      <c r="AT2647" s="176">
        <f>IFERROR(IF(OR($G2647="公衆街路灯A",$G2647="定額電灯"),"-",ROUND((_xlfn.XLOOKUP($AQ2647,削除禁止_電灯料金!$B:$B,削除禁止_電灯料金!$E:$E)*AM2647/1000*$K2647*$L2647/12),2)),"-")</f>
        <v>0</v>
      </c>
      <c r="AU2647" s="177">
        <f>IFERROR(IF(OR($G2647="公衆街路灯A",$G2647="定額電灯"),"-",ROUND((AM2647/1000*$K2647*$L2647/12)*_xlfn.XLOOKUP($A2647,削除禁止_電灯料金!K:K,削除禁止_電灯料金!M:M,"-"),2)),"-")</f>
        <v>0</v>
      </c>
      <c r="AV2647" s="178">
        <f>IFERROR(IF(OR($G2647="公衆街路灯A",$G2647="定額電灯"),ROUND((((AR2647+AS2647)*AN2647))*12*_xlfn.XLOOKUP($A2647,削除禁止_電灯料金!K:K,削除禁止_電灯料金!N:N),0),ROUND((AT2647+AU2647)*AN2647*12*_xlfn.XLOOKUP($A2647,削除禁止_電灯料金!K:K,削除禁止_電灯料金!N:N),0)),0)</f>
        <v>0</v>
      </c>
      <c r="AW2647" s="145"/>
    </row>
    <row r="2648" spans="1:49" ht="30" customHeight="1">
      <c r="A2648" s="1">
        <v>59</v>
      </c>
      <c r="B2648" s="319" t="s">
        <v>2344</v>
      </c>
      <c r="C2648" s="332"/>
      <c r="D2648" s="268" t="s">
        <v>2346</v>
      </c>
      <c r="E2648" s="269" t="s">
        <v>605</v>
      </c>
      <c r="F2648" s="270" t="s">
        <v>606</v>
      </c>
      <c r="G2648" s="182" t="s">
        <v>56</v>
      </c>
      <c r="H2648" s="318" t="s">
        <v>526</v>
      </c>
      <c r="I2648" s="311"/>
      <c r="J2648" s="312"/>
      <c r="K2648" s="186" t="s">
        <v>82</v>
      </c>
      <c r="L2648" s="330" t="s">
        <v>82</v>
      </c>
      <c r="M2648" s="313" t="s">
        <v>82</v>
      </c>
      <c r="N2648" s="189">
        <v>0</v>
      </c>
      <c r="O2648" s="190">
        <v>0</v>
      </c>
      <c r="P2648" s="191">
        <v>0</v>
      </c>
      <c r="Q2648" s="191">
        <v>0</v>
      </c>
      <c r="R2648" s="191">
        <v>0</v>
      </c>
      <c r="S2648" s="192">
        <v>0</v>
      </c>
      <c r="T2648" s="192">
        <v>0</v>
      </c>
      <c r="U2648" s="192">
        <v>0</v>
      </c>
      <c r="V2648" s="193">
        <v>0</v>
      </c>
      <c r="W2648" s="194">
        <v>0</v>
      </c>
      <c r="X2648" s="331"/>
      <c r="Y2648" s="196">
        <v>0</v>
      </c>
      <c r="Z2648" s="197">
        <v>0</v>
      </c>
      <c r="AA2648" s="191">
        <v>0</v>
      </c>
      <c r="AB2648" s="198" t="s">
        <v>56</v>
      </c>
      <c r="AC2648" s="199" t="s">
        <v>56</v>
      </c>
      <c r="AD2648" s="200" t="s">
        <v>56</v>
      </c>
      <c r="AE2648" s="199" t="s">
        <v>56</v>
      </c>
      <c r="AF2648" s="200" t="s">
        <v>56</v>
      </c>
      <c r="AG2648" s="201">
        <v>0</v>
      </c>
      <c r="AH2648" s="201" t="s">
        <v>56</v>
      </c>
      <c r="AI2648" s="202"/>
      <c r="AJ2648" s="203"/>
      <c r="AK2648" s="204"/>
      <c r="AL2648" s="194"/>
      <c r="AM2648" s="205"/>
      <c r="AN2648" s="206"/>
      <c r="AO2648" s="200">
        <f t="shared" si="644"/>
        <v>0</v>
      </c>
      <c r="AP2648" s="207" t="s">
        <v>82</v>
      </c>
      <c r="AQ2648" s="198" t="str" cm="1">
        <f t="array" ref="AQ2648">_xlfn.IFS(OR($G2648="公衆街路灯A",$G2648="定額電灯"),$G2648&amp;AP2648,COUNTIF(G2648,"*従量電灯*"),G2648,1,"-")</f>
        <v>-</v>
      </c>
      <c r="AR2648" s="208" t="str" cm="1">
        <f t="array" ref="AR2648">_xlfn.IFS($AN2648=0,"-",OR($AH2648="対象外",$AH2648="-"),"-",OR($G2648="公衆街路灯A",$G2648="定額電灯"),_xlfn.XLOOKUP($AQ2648,削除禁止_電灯料金!$B:$B,削除禁止_電灯料金!$E:$E,0),1,"-")</f>
        <v>-</v>
      </c>
      <c r="AS2648" s="209" t="str" cm="1">
        <f t="array" ref="AS2648">_xlfn.IFS($AR2648="-","-",OR($G2648="公衆街路灯A",$G2648="定額電灯"),_xlfn.XLOOKUP(AQ2648,削除禁止_電灯料金!$B:$B,削除禁止_電灯料金!$D:$D,0),1,"-")</f>
        <v>-</v>
      </c>
      <c r="AT2648" s="208" t="str">
        <f>IFERROR(IF(OR($G2648="公衆街路灯A",$G2648="定額電灯"),"-",ROUND((_xlfn.XLOOKUP($AQ2648,削除禁止_電灯料金!$B:$B,削除禁止_電灯料金!$E:$E)*AM2648/1000*$K2648*$L2648/12),2)),"-")</f>
        <v>-</v>
      </c>
      <c r="AU2648" s="209" t="str">
        <f>IFERROR(IF(OR($G2648="公衆街路灯A",$G2648="定額電灯"),"-",ROUND((AM2648/1000*$K2648*$L2648/12)*_xlfn.XLOOKUP($A2648,削除禁止_電灯料金!K:K,削除禁止_電灯料金!M:M,"-"),2)),"-")</f>
        <v>-</v>
      </c>
      <c r="AV2648" s="210">
        <f>IFERROR(IF(OR($G2648="公衆街路灯A",$G2648="定額電灯"),ROUND((((AR2648+AS2648)*AN2648))*12*_xlfn.XLOOKUP($A2648,削除禁止_電灯料金!K:K,削除禁止_電灯料金!N:N),0),ROUND((AT2648+AU2648)*AN2648*12*_xlfn.XLOOKUP($A2648,削除禁止_電灯料金!K:K,削除禁止_電灯料金!N:N),0)),0)</f>
        <v>0</v>
      </c>
      <c r="AW2648" s="145"/>
    </row>
    <row r="2649" spans="1:49" ht="30" customHeight="1">
      <c r="A2649" s="1">
        <v>59</v>
      </c>
      <c r="B2649" s="319" t="s">
        <v>2344</v>
      </c>
      <c r="C2649" s="332"/>
      <c r="D2649" s="262" t="s">
        <v>2410</v>
      </c>
      <c r="E2649" s="263" t="s">
        <v>224</v>
      </c>
      <c r="F2649" s="264" t="s">
        <v>2411</v>
      </c>
      <c r="G2649" s="148" t="s">
        <v>73</v>
      </c>
      <c r="H2649" s="279"/>
      <c r="I2649" s="280"/>
      <c r="J2649" s="267"/>
      <c r="K2649" s="152">
        <v>1</v>
      </c>
      <c r="L2649" s="266">
        <v>240</v>
      </c>
      <c r="M2649" s="281" t="s">
        <v>2388</v>
      </c>
      <c r="N2649" s="119" t="s">
        <v>75</v>
      </c>
      <c r="O2649" s="120">
        <v>1</v>
      </c>
      <c r="P2649" s="155" t="s">
        <v>347</v>
      </c>
      <c r="Q2649" s="155">
        <v>0</v>
      </c>
      <c r="R2649" s="155" t="s">
        <v>77</v>
      </c>
      <c r="S2649" s="156" t="s">
        <v>78</v>
      </c>
      <c r="T2649" s="156">
        <v>0</v>
      </c>
      <c r="U2649" s="156">
        <v>0</v>
      </c>
      <c r="V2649" s="157">
        <v>0</v>
      </c>
      <c r="W2649" s="158">
        <v>18</v>
      </c>
      <c r="X2649" s="329">
        <v>4</v>
      </c>
      <c r="Y2649" s="160">
        <v>4</v>
      </c>
      <c r="Z2649" s="161">
        <f t="shared" ref="Z2649:Z2653" si="645">K2649*L2649*W2649*Y2649/12/1000</f>
        <v>1.44</v>
      </c>
      <c r="AA2649" s="155">
        <v>0</v>
      </c>
      <c r="AB2649" s="162" t="s">
        <v>80</v>
      </c>
      <c r="AC2649" s="163" t="s">
        <v>56</v>
      </c>
      <c r="AD2649" s="164" t="s">
        <v>56</v>
      </c>
      <c r="AE2649" s="163" t="s">
        <v>56</v>
      </c>
      <c r="AF2649" s="164">
        <f t="shared" ref="AF2649:AF2653" si="646">$B$2*Z2649/Y2649</f>
        <v>10.799999999999999</v>
      </c>
      <c r="AG2649" s="165">
        <f t="shared" ref="AG2649:AG2653" si="647">Y2649*AF2649*120</f>
        <v>5183.9999999999991</v>
      </c>
      <c r="AH2649" s="166" t="s">
        <v>81</v>
      </c>
      <c r="AI2649" s="167"/>
      <c r="AJ2649" s="168"/>
      <c r="AK2649" s="169"/>
      <c r="AL2649" s="170"/>
      <c r="AM2649" s="171"/>
      <c r="AN2649" s="172"/>
      <c r="AO2649" s="173">
        <f t="shared" si="644"/>
        <v>0</v>
      </c>
      <c r="AP2649" s="174" t="s">
        <v>82</v>
      </c>
      <c r="AQ2649" s="175" t="str" cm="1">
        <f t="array" ref="AQ2649">_xlfn.IFS(OR($G2649="公衆街路灯A",$G2649="定額電灯"),$G2649&amp;AP2649,COUNTIF(G2649,"*従量電灯*"),G2649,1,"-")</f>
        <v>従量電灯</v>
      </c>
      <c r="AR2649" s="176" t="str" cm="1">
        <f t="array" ref="AR2649">_xlfn.IFS($AN2649=0,"-",OR($AH2649="対象外",$AH2649="-"),"-",OR($G2649="公衆街路灯A",$G2649="定額電灯"),_xlfn.XLOOKUP($AQ2649,削除禁止_電灯料金!$B:$B,削除禁止_電灯料金!$E:$E,0),1,"-")</f>
        <v>-</v>
      </c>
      <c r="AS2649" s="177" t="str" cm="1">
        <f t="array" ref="AS2649">_xlfn.IFS($AR2649="-","-",OR($G2649="公衆街路灯A",$G2649="定額電灯"),_xlfn.XLOOKUP(AQ2649,削除禁止_電灯料金!$B:$B,削除禁止_電灯料金!$D:$D,0),1,"-")</f>
        <v>-</v>
      </c>
      <c r="AT2649" s="176">
        <f>IFERROR(IF(OR($G2649="公衆街路灯A",$G2649="定額電灯"),"-",ROUND((_xlfn.XLOOKUP($AQ2649,削除禁止_電灯料金!$B:$B,削除禁止_電灯料金!$E:$E)*AM2649/1000*$K2649*$L2649/12),2)),"-")</f>
        <v>0</v>
      </c>
      <c r="AU2649" s="177">
        <f>IFERROR(IF(OR($G2649="公衆街路灯A",$G2649="定額電灯"),"-",ROUND((AM2649/1000*$K2649*$L2649/12)*_xlfn.XLOOKUP($A2649,削除禁止_電灯料金!K:K,削除禁止_電灯料金!M:M,"-"),2)),"-")</f>
        <v>0</v>
      </c>
      <c r="AV2649" s="178">
        <f>IFERROR(IF(OR($G2649="公衆街路灯A",$G2649="定額電灯"),ROUND((((AR2649+AS2649)*AN2649))*12*_xlfn.XLOOKUP($A2649,削除禁止_電灯料金!K:K,削除禁止_電灯料金!N:N),0),ROUND((AT2649+AU2649)*AN2649*12*_xlfn.XLOOKUP($A2649,削除禁止_電灯料金!K:K,削除禁止_電灯料金!N:N),0)),0)</f>
        <v>0</v>
      </c>
      <c r="AW2649" s="145"/>
    </row>
    <row r="2650" spans="1:49" ht="30" customHeight="1">
      <c r="A2650" s="1">
        <v>59</v>
      </c>
      <c r="B2650" s="319" t="s">
        <v>2344</v>
      </c>
      <c r="C2650" s="332"/>
      <c r="D2650" s="262" t="s">
        <v>2410</v>
      </c>
      <c r="E2650" s="263" t="s">
        <v>224</v>
      </c>
      <c r="F2650" s="264" t="s">
        <v>2412</v>
      </c>
      <c r="G2650" s="148" t="s">
        <v>73</v>
      </c>
      <c r="H2650" s="279"/>
      <c r="I2650" s="280"/>
      <c r="J2650" s="267"/>
      <c r="K2650" s="152">
        <v>1</v>
      </c>
      <c r="L2650" s="266">
        <v>240</v>
      </c>
      <c r="M2650" s="281" t="s">
        <v>2375</v>
      </c>
      <c r="N2650" s="119" t="s">
        <v>75</v>
      </c>
      <c r="O2650" s="120">
        <v>1</v>
      </c>
      <c r="P2650" s="155" t="s">
        <v>347</v>
      </c>
      <c r="Q2650" s="155">
        <v>0</v>
      </c>
      <c r="R2650" s="155" t="s">
        <v>77</v>
      </c>
      <c r="S2650" s="156">
        <v>0</v>
      </c>
      <c r="T2650" s="156">
        <v>0</v>
      </c>
      <c r="U2650" s="156">
        <v>0</v>
      </c>
      <c r="V2650" s="157">
        <v>0</v>
      </c>
      <c r="W2650" s="158">
        <v>18</v>
      </c>
      <c r="X2650" s="329">
        <v>6</v>
      </c>
      <c r="Y2650" s="160">
        <v>6</v>
      </c>
      <c r="Z2650" s="161">
        <f t="shared" si="645"/>
        <v>2.16</v>
      </c>
      <c r="AA2650" s="155">
        <v>0</v>
      </c>
      <c r="AB2650" s="162" t="s">
        <v>80</v>
      </c>
      <c r="AC2650" s="163" t="s">
        <v>56</v>
      </c>
      <c r="AD2650" s="164" t="s">
        <v>56</v>
      </c>
      <c r="AE2650" s="163" t="s">
        <v>56</v>
      </c>
      <c r="AF2650" s="164">
        <f t="shared" si="646"/>
        <v>10.800000000000002</v>
      </c>
      <c r="AG2650" s="165">
        <f t="shared" si="647"/>
        <v>7776.0000000000018</v>
      </c>
      <c r="AH2650" s="166" t="s">
        <v>81</v>
      </c>
      <c r="AI2650" s="167"/>
      <c r="AJ2650" s="168"/>
      <c r="AK2650" s="169"/>
      <c r="AL2650" s="170"/>
      <c r="AM2650" s="171"/>
      <c r="AN2650" s="172"/>
      <c r="AO2650" s="173">
        <f t="shared" si="644"/>
        <v>0</v>
      </c>
      <c r="AP2650" s="174" t="s">
        <v>82</v>
      </c>
      <c r="AQ2650" s="175" t="str" cm="1">
        <f t="array" ref="AQ2650">_xlfn.IFS(OR($G2650="公衆街路灯A",$G2650="定額電灯"),$G2650&amp;AP2650,COUNTIF(G2650,"*従量電灯*"),G2650,1,"-")</f>
        <v>従量電灯</v>
      </c>
      <c r="AR2650" s="176" t="str" cm="1">
        <f t="array" ref="AR2650">_xlfn.IFS($AN2650=0,"-",OR($AH2650="対象外",$AH2650="-"),"-",OR($G2650="公衆街路灯A",$G2650="定額電灯"),_xlfn.XLOOKUP($AQ2650,削除禁止_電灯料金!$B:$B,削除禁止_電灯料金!$E:$E,0),1,"-")</f>
        <v>-</v>
      </c>
      <c r="AS2650" s="177" t="str" cm="1">
        <f t="array" ref="AS2650">_xlfn.IFS($AR2650="-","-",OR($G2650="公衆街路灯A",$G2650="定額電灯"),_xlfn.XLOOKUP(AQ2650,削除禁止_電灯料金!$B:$B,削除禁止_電灯料金!$D:$D,0),1,"-")</f>
        <v>-</v>
      </c>
      <c r="AT2650" s="176">
        <f>IFERROR(IF(OR($G2650="公衆街路灯A",$G2650="定額電灯"),"-",ROUND((_xlfn.XLOOKUP($AQ2650,削除禁止_電灯料金!$B:$B,削除禁止_電灯料金!$E:$E)*AM2650/1000*$K2650*$L2650/12),2)),"-")</f>
        <v>0</v>
      </c>
      <c r="AU2650" s="177">
        <f>IFERROR(IF(OR($G2650="公衆街路灯A",$G2650="定額電灯"),"-",ROUND((AM2650/1000*$K2650*$L2650/12)*_xlfn.XLOOKUP($A2650,削除禁止_電灯料金!K:K,削除禁止_電灯料金!M:M,"-"),2)),"-")</f>
        <v>0</v>
      </c>
      <c r="AV2650" s="178">
        <f>IFERROR(IF(OR($G2650="公衆街路灯A",$G2650="定額電灯"),ROUND((((AR2650+AS2650)*AN2650))*12*_xlfn.XLOOKUP($A2650,削除禁止_電灯料金!K:K,削除禁止_電灯料金!N:N),0),ROUND((AT2650+AU2650)*AN2650*12*_xlfn.XLOOKUP($A2650,削除禁止_電灯料金!K:K,削除禁止_電灯料金!N:N),0)),0)</f>
        <v>0</v>
      </c>
      <c r="AW2650" s="145"/>
    </row>
    <row r="2651" spans="1:49" ht="30" customHeight="1">
      <c r="A2651" s="1">
        <v>59</v>
      </c>
      <c r="B2651" s="319" t="s">
        <v>2344</v>
      </c>
      <c r="C2651" s="332"/>
      <c r="D2651" s="262" t="s">
        <v>2410</v>
      </c>
      <c r="E2651" s="263" t="s">
        <v>224</v>
      </c>
      <c r="F2651" s="264" t="s">
        <v>2413</v>
      </c>
      <c r="G2651" s="148" t="s">
        <v>73</v>
      </c>
      <c r="H2651" s="279"/>
      <c r="I2651" s="280"/>
      <c r="J2651" s="267"/>
      <c r="K2651" s="152">
        <v>1</v>
      </c>
      <c r="L2651" s="266">
        <v>240</v>
      </c>
      <c r="M2651" s="281" t="s">
        <v>670</v>
      </c>
      <c r="N2651" s="119" t="s">
        <v>134</v>
      </c>
      <c r="O2651" s="120">
        <v>2</v>
      </c>
      <c r="P2651" s="155" t="s">
        <v>294</v>
      </c>
      <c r="Q2651" s="155">
        <v>0</v>
      </c>
      <c r="R2651" s="155">
        <v>0</v>
      </c>
      <c r="S2651" s="156">
        <v>0</v>
      </c>
      <c r="T2651" s="156">
        <v>0</v>
      </c>
      <c r="U2651" s="156">
        <v>0</v>
      </c>
      <c r="V2651" s="157">
        <v>0</v>
      </c>
      <c r="W2651" s="158">
        <v>47</v>
      </c>
      <c r="X2651" s="329">
        <v>1</v>
      </c>
      <c r="Y2651" s="160">
        <v>2</v>
      </c>
      <c r="Z2651" s="161">
        <f t="shared" si="645"/>
        <v>1.88</v>
      </c>
      <c r="AA2651" s="155">
        <v>0</v>
      </c>
      <c r="AB2651" s="162" t="s">
        <v>80</v>
      </c>
      <c r="AC2651" s="163" t="s">
        <v>56</v>
      </c>
      <c r="AD2651" s="164" t="s">
        <v>56</v>
      </c>
      <c r="AE2651" s="163" t="s">
        <v>56</v>
      </c>
      <c r="AF2651" s="164">
        <f t="shared" si="646"/>
        <v>28.2</v>
      </c>
      <c r="AG2651" s="165">
        <f t="shared" si="647"/>
        <v>6768</v>
      </c>
      <c r="AH2651" s="166" t="s">
        <v>113</v>
      </c>
      <c r="AI2651" s="167"/>
      <c r="AJ2651" s="168"/>
      <c r="AK2651" s="169"/>
      <c r="AL2651" s="170"/>
      <c r="AM2651" s="171"/>
      <c r="AN2651" s="172"/>
      <c r="AO2651" s="173">
        <f t="shared" si="644"/>
        <v>0</v>
      </c>
      <c r="AP2651" s="174" t="s">
        <v>82</v>
      </c>
      <c r="AQ2651" s="175" t="str" cm="1">
        <f t="array" ref="AQ2651">_xlfn.IFS(OR($G2651="公衆街路灯A",$G2651="定額電灯"),$G2651&amp;AP2651,COUNTIF(G2651,"*従量電灯*"),G2651,1,"-")</f>
        <v>従量電灯</v>
      </c>
      <c r="AR2651" s="176" t="str" cm="1">
        <f t="array" ref="AR2651">_xlfn.IFS($AN2651=0,"-",OR($AH2651="対象外",$AH2651="-"),"-",OR($G2651="公衆街路灯A",$G2651="定額電灯"),_xlfn.XLOOKUP($AQ2651,削除禁止_電灯料金!$B:$B,削除禁止_電灯料金!$E:$E,0),1,"-")</f>
        <v>-</v>
      </c>
      <c r="AS2651" s="177" t="str" cm="1">
        <f t="array" ref="AS2651">_xlfn.IFS($AR2651="-","-",OR($G2651="公衆街路灯A",$G2651="定額電灯"),_xlfn.XLOOKUP(AQ2651,削除禁止_電灯料金!$B:$B,削除禁止_電灯料金!$D:$D,0),1,"-")</f>
        <v>-</v>
      </c>
      <c r="AT2651" s="176">
        <f>IFERROR(IF(OR($G2651="公衆街路灯A",$G2651="定額電灯"),"-",ROUND((_xlfn.XLOOKUP($AQ2651,削除禁止_電灯料金!$B:$B,削除禁止_電灯料金!$E:$E)*AM2651/1000*$K2651*$L2651/12),2)),"-")</f>
        <v>0</v>
      </c>
      <c r="AU2651" s="177">
        <f>IFERROR(IF(OR($G2651="公衆街路灯A",$G2651="定額電灯"),"-",ROUND((AM2651/1000*$K2651*$L2651/12)*_xlfn.XLOOKUP($A2651,削除禁止_電灯料金!K:K,削除禁止_電灯料金!M:M,"-"),2)),"-")</f>
        <v>0</v>
      </c>
      <c r="AV2651" s="178">
        <f>IFERROR(IF(OR($G2651="公衆街路灯A",$G2651="定額電灯"),ROUND((((AR2651+AS2651)*AN2651))*12*_xlfn.XLOOKUP($A2651,削除禁止_電灯料金!K:K,削除禁止_電灯料金!N:N),0),ROUND((AT2651+AU2651)*AN2651*12*_xlfn.XLOOKUP($A2651,削除禁止_電灯料金!K:K,削除禁止_電灯料金!N:N),0)),0)</f>
        <v>0</v>
      </c>
      <c r="AW2651" s="145"/>
    </row>
    <row r="2652" spans="1:49" ht="30" customHeight="1">
      <c r="A2652" s="1">
        <v>59</v>
      </c>
      <c r="B2652" s="319" t="s">
        <v>2344</v>
      </c>
      <c r="C2652" s="332"/>
      <c r="D2652" s="262" t="s">
        <v>2410</v>
      </c>
      <c r="E2652" s="263" t="s">
        <v>224</v>
      </c>
      <c r="F2652" s="264" t="s">
        <v>2414</v>
      </c>
      <c r="G2652" s="148" t="s">
        <v>73</v>
      </c>
      <c r="H2652" s="279"/>
      <c r="I2652" s="280"/>
      <c r="J2652" s="267"/>
      <c r="K2652" s="152">
        <v>1</v>
      </c>
      <c r="L2652" s="266">
        <v>240</v>
      </c>
      <c r="M2652" s="281" t="s">
        <v>670</v>
      </c>
      <c r="N2652" s="119" t="s">
        <v>134</v>
      </c>
      <c r="O2652" s="120">
        <v>2</v>
      </c>
      <c r="P2652" s="155" t="s">
        <v>294</v>
      </c>
      <c r="Q2652" s="155">
        <v>0</v>
      </c>
      <c r="R2652" s="155">
        <v>0</v>
      </c>
      <c r="S2652" s="156">
        <v>0</v>
      </c>
      <c r="T2652" s="156">
        <v>0</v>
      </c>
      <c r="U2652" s="156">
        <v>0</v>
      </c>
      <c r="V2652" s="157">
        <v>0</v>
      </c>
      <c r="W2652" s="158">
        <v>47</v>
      </c>
      <c r="X2652" s="329">
        <v>1</v>
      </c>
      <c r="Y2652" s="160">
        <v>2</v>
      </c>
      <c r="Z2652" s="161">
        <f t="shared" si="645"/>
        <v>1.88</v>
      </c>
      <c r="AA2652" s="155">
        <v>0</v>
      </c>
      <c r="AB2652" s="162" t="s">
        <v>80</v>
      </c>
      <c r="AC2652" s="163" t="s">
        <v>56</v>
      </c>
      <c r="AD2652" s="164" t="s">
        <v>56</v>
      </c>
      <c r="AE2652" s="163" t="s">
        <v>56</v>
      </c>
      <c r="AF2652" s="164">
        <f t="shared" si="646"/>
        <v>28.2</v>
      </c>
      <c r="AG2652" s="165">
        <f t="shared" si="647"/>
        <v>6768</v>
      </c>
      <c r="AH2652" s="166" t="s">
        <v>113</v>
      </c>
      <c r="AI2652" s="167"/>
      <c r="AJ2652" s="168"/>
      <c r="AK2652" s="169"/>
      <c r="AL2652" s="170"/>
      <c r="AM2652" s="171"/>
      <c r="AN2652" s="172"/>
      <c r="AO2652" s="173">
        <f t="shared" si="644"/>
        <v>0</v>
      </c>
      <c r="AP2652" s="174" t="s">
        <v>82</v>
      </c>
      <c r="AQ2652" s="175" t="str" cm="1">
        <f t="array" ref="AQ2652">_xlfn.IFS(OR($G2652="公衆街路灯A",$G2652="定額電灯"),$G2652&amp;AP2652,COUNTIF(G2652,"*従量電灯*"),G2652,1,"-")</f>
        <v>従量電灯</v>
      </c>
      <c r="AR2652" s="176" t="str" cm="1">
        <f t="array" ref="AR2652">_xlfn.IFS($AN2652=0,"-",OR($AH2652="対象外",$AH2652="-"),"-",OR($G2652="公衆街路灯A",$G2652="定額電灯"),_xlfn.XLOOKUP($AQ2652,削除禁止_電灯料金!$B:$B,削除禁止_電灯料金!$E:$E,0),1,"-")</f>
        <v>-</v>
      </c>
      <c r="AS2652" s="177" t="str" cm="1">
        <f t="array" ref="AS2652">_xlfn.IFS($AR2652="-","-",OR($G2652="公衆街路灯A",$G2652="定額電灯"),_xlfn.XLOOKUP(AQ2652,削除禁止_電灯料金!$B:$B,削除禁止_電灯料金!$D:$D,0),1,"-")</f>
        <v>-</v>
      </c>
      <c r="AT2652" s="176">
        <f>IFERROR(IF(OR($G2652="公衆街路灯A",$G2652="定額電灯"),"-",ROUND((_xlfn.XLOOKUP($AQ2652,削除禁止_電灯料金!$B:$B,削除禁止_電灯料金!$E:$E)*AM2652/1000*$K2652*$L2652/12),2)),"-")</f>
        <v>0</v>
      </c>
      <c r="AU2652" s="177">
        <f>IFERROR(IF(OR($G2652="公衆街路灯A",$G2652="定額電灯"),"-",ROUND((AM2652/1000*$K2652*$L2652/12)*_xlfn.XLOOKUP($A2652,削除禁止_電灯料金!K:K,削除禁止_電灯料金!M:M,"-"),2)),"-")</f>
        <v>0</v>
      </c>
      <c r="AV2652" s="178">
        <f>IFERROR(IF(OR($G2652="公衆街路灯A",$G2652="定額電灯"),ROUND((((AR2652+AS2652)*AN2652))*12*_xlfn.XLOOKUP($A2652,削除禁止_電灯料金!K:K,削除禁止_電灯料金!N:N),0),ROUND((AT2652+AU2652)*AN2652*12*_xlfn.XLOOKUP($A2652,削除禁止_電灯料金!K:K,削除禁止_電灯料金!N:N),0)),0)</f>
        <v>0</v>
      </c>
      <c r="AW2652" s="145"/>
    </row>
    <row r="2653" spans="1:49" ht="30" customHeight="1">
      <c r="A2653" s="1">
        <v>59</v>
      </c>
      <c r="B2653" s="319" t="s">
        <v>2344</v>
      </c>
      <c r="C2653" s="332"/>
      <c r="D2653" s="262" t="s">
        <v>2410</v>
      </c>
      <c r="E2653" s="263" t="s">
        <v>224</v>
      </c>
      <c r="F2653" s="264" t="s">
        <v>1149</v>
      </c>
      <c r="G2653" s="148" t="s">
        <v>73</v>
      </c>
      <c r="H2653" s="279"/>
      <c r="I2653" s="280"/>
      <c r="J2653" s="267"/>
      <c r="K2653" s="152">
        <v>24</v>
      </c>
      <c r="L2653" s="266">
        <v>365</v>
      </c>
      <c r="M2653" s="281" t="s">
        <v>2357</v>
      </c>
      <c r="N2653" s="119" t="s">
        <v>98</v>
      </c>
      <c r="O2653" s="120">
        <v>1</v>
      </c>
      <c r="P2653" s="155" t="s">
        <v>294</v>
      </c>
      <c r="Q2653" s="155">
        <v>0</v>
      </c>
      <c r="R2653" s="155">
        <v>0</v>
      </c>
      <c r="S2653" s="156" t="s">
        <v>100</v>
      </c>
      <c r="T2653" s="156" t="s">
        <v>276</v>
      </c>
      <c r="U2653" s="156" t="s">
        <v>102</v>
      </c>
      <c r="V2653" s="157">
        <v>0</v>
      </c>
      <c r="W2653" s="158">
        <v>47</v>
      </c>
      <c r="X2653" s="329">
        <v>3</v>
      </c>
      <c r="Y2653" s="160">
        <v>3</v>
      </c>
      <c r="Z2653" s="161">
        <f t="shared" si="645"/>
        <v>102.93</v>
      </c>
      <c r="AA2653" s="155">
        <v>0</v>
      </c>
      <c r="AB2653" s="162" t="s">
        <v>80</v>
      </c>
      <c r="AC2653" s="163" t="s">
        <v>56</v>
      </c>
      <c r="AD2653" s="164" t="s">
        <v>56</v>
      </c>
      <c r="AE2653" s="163" t="s">
        <v>56</v>
      </c>
      <c r="AF2653" s="164">
        <f t="shared" si="646"/>
        <v>1029.3</v>
      </c>
      <c r="AG2653" s="165">
        <f t="shared" si="647"/>
        <v>370547.99999999994</v>
      </c>
      <c r="AH2653" s="166" t="s">
        <v>81</v>
      </c>
      <c r="AI2653" s="167"/>
      <c r="AJ2653" s="168"/>
      <c r="AK2653" s="169"/>
      <c r="AL2653" s="170"/>
      <c r="AM2653" s="171"/>
      <c r="AN2653" s="172"/>
      <c r="AO2653" s="173">
        <f t="shared" si="644"/>
        <v>0</v>
      </c>
      <c r="AP2653" s="174" t="s">
        <v>82</v>
      </c>
      <c r="AQ2653" s="175" t="str" cm="1">
        <f t="array" ref="AQ2653">_xlfn.IFS(OR($G2653="公衆街路灯A",$G2653="定額電灯"),$G2653&amp;AP2653,COUNTIF(G2653,"*従量電灯*"),G2653,1,"-")</f>
        <v>従量電灯</v>
      </c>
      <c r="AR2653" s="176" t="str" cm="1">
        <f t="array" ref="AR2653">_xlfn.IFS($AN2653=0,"-",OR($AH2653="対象外",$AH2653="-"),"-",OR($G2653="公衆街路灯A",$G2653="定額電灯"),_xlfn.XLOOKUP($AQ2653,削除禁止_電灯料金!$B:$B,削除禁止_電灯料金!$E:$E,0),1,"-")</f>
        <v>-</v>
      </c>
      <c r="AS2653" s="177" t="str" cm="1">
        <f t="array" ref="AS2653">_xlfn.IFS($AR2653="-","-",OR($G2653="公衆街路灯A",$G2653="定額電灯"),_xlfn.XLOOKUP(AQ2653,削除禁止_電灯料金!$B:$B,削除禁止_電灯料金!$D:$D,0),1,"-")</f>
        <v>-</v>
      </c>
      <c r="AT2653" s="176">
        <f>IFERROR(IF(OR($G2653="公衆街路灯A",$G2653="定額電灯"),"-",ROUND((_xlfn.XLOOKUP($AQ2653,削除禁止_電灯料金!$B:$B,削除禁止_電灯料金!$E:$E)*AM2653/1000*$K2653*$L2653/12),2)),"-")</f>
        <v>0</v>
      </c>
      <c r="AU2653" s="177">
        <f>IFERROR(IF(OR($G2653="公衆街路灯A",$G2653="定額電灯"),"-",ROUND((AM2653/1000*$K2653*$L2653/12)*_xlfn.XLOOKUP($A2653,削除禁止_電灯料金!K:K,削除禁止_電灯料金!M:M,"-"),2)),"-")</f>
        <v>0</v>
      </c>
      <c r="AV2653" s="178">
        <f>IFERROR(IF(OR($G2653="公衆街路灯A",$G2653="定額電灯"),ROUND((((AR2653+AS2653)*AN2653))*12*_xlfn.XLOOKUP($A2653,削除禁止_電灯料金!K:K,削除禁止_電灯料金!N:N),0),ROUND((AT2653+AU2653)*AN2653*12*_xlfn.XLOOKUP($A2653,削除禁止_電灯料金!K:K,削除禁止_電灯料金!N:N),0)),0)</f>
        <v>0</v>
      </c>
      <c r="AW2653" s="145"/>
    </row>
    <row r="2654" spans="1:49" ht="30" customHeight="1">
      <c r="A2654" s="1">
        <v>59</v>
      </c>
      <c r="B2654" s="319" t="s">
        <v>2344</v>
      </c>
      <c r="C2654" s="332"/>
      <c r="D2654" s="268" t="s">
        <v>2410</v>
      </c>
      <c r="E2654" s="269" t="s">
        <v>224</v>
      </c>
      <c r="F2654" s="270" t="s">
        <v>2415</v>
      </c>
      <c r="G2654" s="182" t="s">
        <v>56</v>
      </c>
      <c r="H2654" s="318" t="s">
        <v>526</v>
      </c>
      <c r="I2654" s="311"/>
      <c r="J2654" s="312"/>
      <c r="K2654" s="186" t="s">
        <v>82</v>
      </c>
      <c r="L2654" s="330" t="s">
        <v>82</v>
      </c>
      <c r="M2654" s="313" t="s">
        <v>82</v>
      </c>
      <c r="N2654" s="189">
        <v>0</v>
      </c>
      <c r="O2654" s="190">
        <v>0</v>
      </c>
      <c r="P2654" s="191">
        <v>0</v>
      </c>
      <c r="Q2654" s="191">
        <v>0</v>
      </c>
      <c r="R2654" s="191">
        <v>0</v>
      </c>
      <c r="S2654" s="192">
        <v>0</v>
      </c>
      <c r="T2654" s="192">
        <v>0</v>
      </c>
      <c r="U2654" s="192">
        <v>0</v>
      </c>
      <c r="V2654" s="193">
        <v>0</v>
      </c>
      <c r="W2654" s="194">
        <v>0</v>
      </c>
      <c r="X2654" s="331"/>
      <c r="Y2654" s="196">
        <v>0</v>
      </c>
      <c r="Z2654" s="197">
        <v>0</v>
      </c>
      <c r="AA2654" s="191">
        <v>0</v>
      </c>
      <c r="AB2654" s="198" t="s">
        <v>56</v>
      </c>
      <c r="AC2654" s="199" t="s">
        <v>56</v>
      </c>
      <c r="AD2654" s="200" t="s">
        <v>56</v>
      </c>
      <c r="AE2654" s="199" t="s">
        <v>56</v>
      </c>
      <c r="AF2654" s="200" t="s">
        <v>56</v>
      </c>
      <c r="AG2654" s="201">
        <v>0</v>
      </c>
      <c r="AH2654" s="201" t="s">
        <v>56</v>
      </c>
      <c r="AI2654" s="202"/>
      <c r="AJ2654" s="203"/>
      <c r="AK2654" s="204"/>
      <c r="AL2654" s="194"/>
      <c r="AM2654" s="205"/>
      <c r="AN2654" s="206"/>
      <c r="AO2654" s="200">
        <f t="shared" si="644"/>
        <v>0</v>
      </c>
      <c r="AP2654" s="207" t="s">
        <v>82</v>
      </c>
      <c r="AQ2654" s="198" t="str" cm="1">
        <f t="array" ref="AQ2654">_xlfn.IFS(OR($G2654="公衆街路灯A",$G2654="定額電灯"),$G2654&amp;AP2654,COUNTIF(G2654,"*従量電灯*"),G2654,1,"-")</f>
        <v>-</v>
      </c>
      <c r="AR2654" s="208" t="str" cm="1">
        <f t="array" ref="AR2654">_xlfn.IFS($AN2654=0,"-",OR($AH2654="対象外",$AH2654="-"),"-",OR($G2654="公衆街路灯A",$G2654="定額電灯"),_xlfn.XLOOKUP($AQ2654,削除禁止_電灯料金!$B:$B,削除禁止_電灯料金!$E:$E,0),1,"-")</f>
        <v>-</v>
      </c>
      <c r="AS2654" s="209" t="str" cm="1">
        <f t="array" ref="AS2654">_xlfn.IFS($AR2654="-","-",OR($G2654="公衆街路灯A",$G2654="定額電灯"),_xlfn.XLOOKUP(AQ2654,削除禁止_電灯料金!$B:$B,削除禁止_電灯料金!$D:$D,0),1,"-")</f>
        <v>-</v>
      </c>
      <c r="AT2654" s="208" t="str">
        <f>IFERROR(IF(OR($G2654="公衆街路灯A",$G2654="定額電灯"),"-",ROUND((_xlfn.XLOOKUP($AQ2654,削除禁止_電灯料金!$B:$B,削除禁止_電灯料金!$E:$E)*AM2654/1000*$K2654*$L2654/12),2)),"-")</f>
        <v>-</v>
      </c>
      <c r="AU2654" s="209" t="str">
        <f>IFERROR(IF(OR($G2654="公衆街路灯A",$G2654="定額電灯"),"-",ROUND((AM2654/1000*$K2654*$L2654/12)*_xlfn.XLOOKUP($A2654,削除禁止_電灯料金!K:K,削除禁止_電灯料金!M:M,"-"),2)),"-")</f>
        <v>-</v>
      </c>
      <c r="AV2654" s="210">
        <f>IFERROR(IF(OR($G2654="公衆街路灯A",$G2654="定額電灯"),ROUND((((AR2654+AS2654)*AN2654))*12*_xlfn.XLOOKUP($A2654,削除禁止_電灯料金!K:K,削除禁止_電灯料金!N:N),0),ROUND((AT2654+AU2654)*AN2654*12*_xlfn.XLOOKUP($A2654,削除禁止_電灯料金!K:K,削除禁止_電灯料金!N:N),0)),0)</f>
        <v>0</v>
      </c>
      <c r="AW2654" s="145"/>
    </row>
    <row r="2655" spans="1:49" ht="30" customHeight="1">
      <c r="A2655" s="1">
        <v>59</v>
      </c>
      <c r="B2655" s="319" t="s">
        <v>2344</v>
      </c>
      <c r="C2655" s="332"/>
      <c r="D2655" s="262" t="s">
        <v>2410</v>
      </c>
      <c r="E2655" s="263" t="s">
        <v>224</v>
      </c>
      <c r="F2655" s="264" t="s">
        <v>2416</v>
      </c>
      <c r="G2655" s="148" t="s">
        <v>73</v>
      </c>
      <c r="H2655" s="279"/>
      <c r="I2655" s="280"/>
      <c r="J2655" s="267"/>
      <c r="K2655" s="152">
        <v>1</v>
      </c>
      <c r="L2655" s="266">
        <v>240</v>
      </c>
      <c r="M2655" s="281" t="s">
        <v>670</v>
      </c>
      <c r="N2655" s="119" t="s">
        <v>134</v>
      </c>
      <c r="O2655" s="120">
        <v>2</v>
      </c>
      <c r="P2655" s="155" t="s">
        <v>294</v>
      </c>
      <c r="Q2655" s="155">
        <v>0</v>
      </c>
      <c r="R2655" s="155">
        <v>0</v>
      </c>
      <c r="S2655" s="156">
        <v>0</v>
      </c>
      <c r="T2655" s="156">
        <v>0</v>
      </c>
      <c r="U2655" s="156">
        <v>0</v>
      </c>
      <c r="V2655" s="157">
        <v>0</v>
      </c>
      <c r="W2655" s="158">
        <v>47</v>
      </c>
      <c r="X2655" s="329">
        <v>1</v>
      </c>
      <c r="Y2655" s="160">
        <v>2</v>
      </c>
      <c r="Z2655" s="161">
        <f t="shared" ref="Z2655:Z2656" si="648">K2655*L2655*W2655*Y2655/12/1000</f>
        <v>1.88</v>
      </c>
      <c r="AA2655" s="155">
        <v>0</v>
      </c>
      <c r="AB2655" s="162" t="s">
        <v>80</v>
      </c>
      <c r="AC2655" s="163" t="s">
        <v>56</v>
      </c>
      <c r="AD2655" s="164" t="s">
        <v>56</v>
      </c>
      <c r="AE2655" s="163" t="s">
        <v>56</v>
      </c>
      <c r="AF2655" s="164">
        <f t="shared" ref="AF2655:AF2656" si="649">$B$2*Z2655/Y2655</f>
        <v>28.2</v>
      </c>
      <c r="AG2655" s="165">
        <f t="shared" ref="AG2655:AG2656" si="650">Y2655*AF2655*120</f>
        <v>6768</v>
      </c>
      <c r="AH2655" s="166" t="s">
        <v>113</v>
      </c>
      <c r="AI2655" s="167"/>
      <c r="AJ2655" s="168"/>
      <c r="AK2655" s="169"/>
      <c r="AL2655" s="170"/>
      <c r="AM2655" s="171"/>
      <c r="AN2655" s="172"/>
      <c r="AO2655" s="173">
        <f t="shared" si="644"/>
        <v>0</v>
      </c>
      <c r="AP2655" s="174" t="s">
        <v>82</v>
      </c>
      <c r="AQ2655" s="175" t="str" cm="1">
        <f t="array" ref="AQ2655">_xlfn.IFS(OR($G2655="公衆街路灯A",$G2655="定額電灯"),$G2655&amp;AP2655,COUNTIF(G2655,"*従量電灯*"),G2655,1,"-")</f>
        <v>従量電灯</v>
      </c>
      <c r="AR2655" s="176" t="str" cm="1">
        <f t="array" ref="AR2655">_xlfn.IFS($AN2655=0,"-",OR($AH2655="対象外",$AH2655="-"),"-",OR($G2655="公衆街路灯A",$G2655="定額電灯"),_xlfn.XLOOKUP($AQ2655,削除禁止_電灯料金!$B:$B,削除禁止_電灯料金!$E:$E,0),1,"-")</f>
        <v>-</v>
      </c>
      <c r="AS2655" s="177" t="str" cm="1">
        <f t="array" ref="AS2655">_xlfn.IFS($AR2655="-","-",OR($G2655="公衆街路灯A",$G2655="定額電灯"),_xlfn.XLOOKUP(AQ2655,削除禁止_電灯料金!$B:$B,削除禁止_電灯料金!$D:$D,0),1,"-")</f>
        <v>-</v>
      </c>
      <c r="AT2655" s="176">
        <f>IFERROR(IF(OR($G2655="公衆街路灯A",$G2655="定額電灯"),"-",ROUND((_xlfn.XLOOKUP($AQ2655,削除禁止_電灯料金!$B:$B,削除禁止_電灯料金!$E:$E)*AM2655/1000*$K2655*$L2655/12),2)),"-")</f>
        <v>0</v>
      </c>
      <c r="AU2655" s="177">
        <f>IFERROR(IF(OR($G2655="公衆街路灯A",$G2655="定額電灯"),"-",ROUND((AM2655/1000*$K2655*$L2655/12)*_xlfn.XLOOKUP($A2655,削除禁止_電灯料金!K:K,削除禁止_電灯料金!M:M,"-"),2)),"-")</f>
        <v>0</v>
      </c>
      <c r="AV2655" s="178">
        <f>IFERROR(IF(OR($G2655="公衆街路灯A",$G2655="定額電灯"),ROUND((((AR2655+AS2655)*AN2655))*12*_xlfn.XLOOKUP($A2655,削除禁止_電灯料金!K:K,削除禁止_電灯料金!N:N),0),ROUND((AT2655+AU2655)*AN2655*12*_xlfn.XLOOKUP($A2655,削除禁止_電灯料金!K:K,削除禁止_電灯料金!N:N),0)),0)</f>
        <v>0</v>
      </c>
      <c r="AW2655" s="145"/>
    </row>
    <row r="2656" spans="1:49" ht="30" customHeight="1">
      <c r="A2656" s="1">
        <v>59</v>
      </c>
      <c r="B2656" s="319" t="s">
        <v>2344</v>
      </c>
      <c r="C2656" s="332"/>
      <c r="D2656" s="262" t="s">
        <v>2410</v>
      </c>
      <c r="E2656" s="263" t="s">
        <v>224</v>
      </c>
      <c r="F2656" s="264" t="s">
        <v>2416</v>
      </c>
      <c r="G2656" s="148" t="s">
        <v>73</v>
      </c>
      <c r="H2656" s="279"/>
      <c r="I2656" s="280"/>
      <c r="J2656" s="267"/>
      <c r="K2656" s="152">
        <v>1</v>
      </c>
      <c r="L2656" s="266">
        <v>240</v>
      </c>
      <c r="M2656" s="281" t="s">
        <v>2375</v>
      </c>
      <c r="N2656" s="119" t="s">
        <v>75</v>
      </c>
      <c r="O2656" s="120">
        <v>1</v>
      </c>
      <c r="P2656" s="155" t="s">
        <v>347</v>
      </c>
      <c r="Q2656" s="155">
        <v>0</v>
      </c>
      <c r="R2656" s="155" t="s">
        <v>77</v>
      </c>
      <c r="S2656" s="156">
        <v>0</v>
      </c>
      <c r="T2656" s="156">
        <v>0</v>
      </c>
      <c r="U2656" s="156">
        <v>0</v>
      </c>
      <c r="V2656" s="157">
        <v>0</v>
      </c>
      <c r="W2656" s="158">
        <v>18</v>
      </c>
      <c r="X2656" s="329">
        <v>1</v>
      </c>
      <c r="Y2656" s="160">
        <v>1</v>
      </c>
      <c r="Z2656" s="161">
        <f t="shared" si="648"/>
        <v>0.36</v>
      </c>
      <c r="AA2656" s="155">
        <v>0</v>
      </c>
      <c r="AB2656" s="162" t="s">
        <v>80</v>
      </c>
      <c r="AC2656" s="163" t="s">
        <v>56</v>
      </c>
      <c r="AD2656" s="164" t="s">
        <v>56</v>
      </c>
      <c r="AE2656" s="163" t="s">
        <v>56</v>
      </c>
      <c r="AF2656" s="164">
        <f t="shared" si="649"/>
        <v>10.799999999999999</v>
      </c>
      <c r="AG2656" s="165">
        <f t="shared" si="650"/>
        <v>1295.9999999999998</v>
      </c>
      <c r="AH2656" s="166" t="s">
        <v>81</v>
      </c>
      <c r="AI2656" s="167"/>
      <c r="AJ2656" s="168"/>
      <c r="AK2656" s="169"/>
      <c r="AL2656" s="170"/>
      <c r="AM2656" s="171"/>
      <c r="AN2656" s="172"/>
      <c r="AO2656" s="173">
        <f t="shared" si="644"/>
        <v>0</v>
      </c>
      <c r="AP2656" s="174" t="s">
        <v>82</v>
      </c>
      <c r="AQ2656" s="175" t="str" cm="1">
        <f t="array" ref="AQ2656">_xlfn.IFS(OR($G2656="公衆街路灯A",$G2656="定額電灯"),$G2656&amp;AP2656,COUNTIF(G2656,"*従量電灯*"),G2656,1,"-")</f>
        <v>従量電灯</v>
      </c>
      <c r="AR2656" s="176" t="str" cm="1">
        <f t="array" ref="AR2656">_xlfn.IFS($AN2656=0,"-",OR($AH2656="対象外",$AH2656="-"),"-",OR($G2656="公衆街路灯A",$G2656="定額電灯"),_xlfn.XLOOKUP($AQ2656,削除禁止_電灯料金!$B:$B,削除禁止_電灯料金!$E:$E,0),1,"-")</f>
        <v>-</v>
      </c>
      <c r="AS2656" s="177" t="str" cm="1">
        <f t="array" ref="AS2656">_xlfn.IFS($AR2656="-","-",OR($G2656="公衆街路灯A",$G2656="定額電灯"),_xlfn.XLOOKUP(AQ2656,削除禁止_電灯料金!$B:$B,削除禁止_電灯料金!$D:$D,0),1,"-")</f>
        <v>-</v>
      </c>
      <c r="AT2656" s="176">
        <f>IFERROR(IF(OR($G2656="公衆街路灯A",$G2656="定額電灯"),"-",ROUND((_xlfn.XLOOKUP($AQ2656,削除禁止_電灯料金!$B:$B,削除禁止_電灯料金!$E:$E)*AM2656/1000*$K2656*$L2656/12),2)),"-")</f>
        <v>0</v>
      </c>
      <c r="AU2656" s="177">
        <f>IFERROR(IF(OR($G2656="公衆街路灯A",$G2656="定額電灯"),"-",ROUND((AM2656/1000*$K2656*$L2656/12)*_xlfn.XLOOKUP($A2656,削除禁止_電灯料金!K:K,削除禁止_電灯料金!M:M,"-"),2)),"-")</f>
        <v>0</v>
      </c>
      <c r="AV2656" s="178">
        <f>IFERROR(IF(OR($G2656="公衆街路灯A",$G2656="定額電灯"),ROUND((((AR2656+AS2656)*AN2656))*12*_xlfn.XLOOKUP($A2656,削除禁止_電灯料金!K:K,削除禁止_電灯料金!N:N),0),ROUND((AT2656+AU2656)*AN2656*12*_xlfn.XLOOKUP($A2656,削除禁止_電灯料金!K:K,削除禁止_電灯料金!N:N),0)),0)</f>
        <v>0</v>
      </c>
      <c r="AW2656" s="145"/>
    </row>
    <row r="2657" spans="1:49" ht="30" customHeight="1">
      <c r="A2657" s="1">
        <v>59</v>
      </c>
      <c r="B2657" s="319" t="s">
        <v>2344</v>
      </c>
      <c r="C2657" s="332"/>
      <c r="D2657" s="268" t="s">
        <v>2410</v>
      </c>
      <c r="E2657" s="269" t="s">
        <v>224</v>
      </c>
      <c r="F2657" s="270" t="s">
        <v>2417</v>
      </c>
      <c r="G2657" s="182" t="s">
        <v>73</v>
      </c>
      <c r="H2657" s="318" t="s">
        <v>567</v>
      </c>
      <c r="I2657" s="311"/>
      <c r="J2657" s="312"/>
      <c r="K2657" s="186">
        <v>1</v>
      </c>
      <c r="L2657" s="330">
        <v>240</v>
      </c>
      <c r="M2657" s="313" t="s">
        <v>2418</v>
      </c>
      <c r="N2657" s="189" t="s">
        <v>561</v>
      </c>
      <c r="O2657" s="190">
        <v>1</v>
      </c>
      <c r="P2657" s="191" t="s">
        <v>508</v>
      </c>
      <c r="Q2657" s="191">
        <v>0</v>
      </c>
      <c r="R2657" s="191">
        <v>0</v>
      </c>
      <c r="S2657" s="192">
        <v>0</v>
      </c>
      <c r="T2657" s="192">
        <v>0</v>
      </c>
      <c r="U2657" s="192">
        <v>0</v>
      </c>
      <c r="V2657" s="193">
        <v>0</v>
      </c>
      <c r="W2657" s="194">
        <v>90</v>
      </c>
      <c r="X2657" s="331">
        <v>1</v>
      </c>
      <c r="Y2657" s="196">
        <v>1</v>
      </c>
      <c r="Z2657" s="197">
        <v>0</v>
      </c>
      <c r="AA2657" s="191">
        <v>0</v>
      </c>
      <c r="AB2657" s="198" t="s">
        <v>80</v>
      </c>
      <c r="AC2657" s="199" t="s">
        <v>56</v>
      </c>
      <c r="AD2657" s="200" t="s">
        <v>56</v>
      </c>
      <c r="AE2657" s="199" t="s">
        <v>56</v>
      </c>
      <c r="AF2657" s="200">
        <v>0</v>
      </c>
      <c r="AG2657" s="201">
        <v>0</v>
      </c>
      <c r="AH2657" s="201" t="s">
        <v>124</v>
      </c>
      <c r="AI2657" s="202" t="s">
        <v>124</v>
      </c>
      <c r="AJ2657" s="203"/>
      <c r="AK2657" s="204"/>
      <c r="AL2657" s="194"/>
      <c r="AM2657" s="205"/>
      <c r="AN2657" s="206"/>
      <c r="AO2657" s="200">
        <f t="shared" si="644"/>
        <v>0</v>
      </c>
      <c r="AP2657" s="207" t="s">
        <v>82</v>
      </c>
      <c r="AQ2657" s="198" t="str" cm="1">
        <f t="array" ref="AQ2657">_xlfn.IFS(OR($G2657="公衆街路灯A",$G2657="定額電灯"),$G2657&amp;AP2657,COUNTIF(G2657,"*従量電灯*"),G2657,1,"-")</f>
        <v>従量電灯</v>
      </c>
      <c r="AR2657" s="208" t="str" cm="1">
        <f t="array" ref="AR2657">_xlfn.IFS($AN2657=0,"-",OR($AH2657="対象外",$AH2657="-"),"-",OR($G2657="公衆街路灯A",$G2657="定額電灯"),_xlfn.XLOOKUP($AQ2657,削除禁止_電灯料金!$B:$B,削除禁止_電灯料金!$E:$E,0),1,"-")</f>
        <v>-</v>
      </c>
      <c r="AS2657" s="209" t="str" cm="1">
        <f t="array" ref="AS2657">_xlfn.IFS($AR2657="-","-",OR($G2657="公衆街路灯A",$G2657="定額電灯"),_xlfn.XLOOKUP(AQ2657,削除禁止_電灯料金!$B:$B,削除禁止_電灯料金!$D:$D,0),1,"-")</f>
        <v>-</v>
      </c>
      <c r="AT2657" s="208">
        <f>IFERROR(IF(OR($G2657="公衆街路灯A",$G2657="定額電灯"),"-",ROUND((_xlfn.XLOOKUP($AQ2657,削除禁止_電灯料金!$B:$B,削除禁止_電灯料金!$E:$E)*AM2657/1000*$K2657*$L2657/12),2)),"-")</f>
        <v>0</v>
      </c>
      <c r="AU2657" s="209">
        <f>IFERROR(IF(OR($G2657="公衆街路灯A",$G2657="定額電灯"),"-",ROUND((AM2657/1000*$K2657*$L2657/12)*_xlfn.XLOOKUP($A2657,削除禁止_電灯料金!K:K,削除禁止_電灯料金!M:M,"-"),2)),"-")</f>
        <v>0</v>
      </c>
      <c r="AV2657" s="210">
        <f>IFERROR(IF(OR($G2657="公衆街路灯A",$G2657="定額電灯"),ROUND((((AR2657+AS2657)*AN2657))*12*_xlfn.XLOOKUP($A2657,削除禁止_電灯料金!K:K,削除禁止_電灯料金!N:N),0),ROUND((AT2657+AU2657)*AN2657*12*_xlfn.XLOOKUP($A2657,削除禁止_電灯料金!K:K,削除禁止_電灯料金!N:N),0)),0)</f>
        <v>0</v>
      </c>
      <c r="AW2657" s="145"/>
    </row>
    <row r="2658" spans="1:49" ht="30" customHeight="1">
      <c r="A2658" s="1">
        <v>59</v>
      </c>
      <c r="B2658" s="319" t="s">
        <v>2344</v>
      </c>
      <c r="C2658" s="332"/>
      <c r="D2658" s="262" t="s">
        <v>2410</v>
      </c>
      <c r="E2658" s="263" t="s">
        <v>224</v>
      </c>
      <c r="F2658" s="264" t="s">
        <v>506</v>
      </c>
      <c r="G2658" s="148" t="s">
        <v>73</v>
      </c>
      <c r="H2658" s="279"/>
      <c r="I2658" s="280"/>
      <c r="J2658" s="267"/>
      <c r="K2658" s="152">
        <v>1</v>
      </c>
      <c r="L2658" s="266">
        <v>240</v>
      </c>
      <c r="M2658" s="281" t="s">
        <v>2348</v>
      </c>
      <c r="N2658" s="119" t="s">
        <v>120</v>
      </c>
      <c r="O2658" s="120">
        <v>1</v>
      </c>
      <c r="P2658" s="155" t="s">
        <v>347</v>
      </c>
      <c r="Q2658" s="155">
        <v>0</v>
      </c>
      <c r="R2658" s="155">
        <v>0</v>
      </c>
      <c r="S2658" s="156" t="s">
        <v>706</v>
      </c>
      <c r="T2658" s="156">
        <v>0</v>
      </c>
      <c r="U2658" s="156" t="s">
        <v>2349</v>
      </c>
      <c r="V2658" s="157">
        <v>0</v>
      </c>
      <c r="W2658" s="158">
        <v>18</v>
      </c>
      <c r="X2658" s="329">
        <v>5</v>
      </c>
      <c r="Y2658" s="160">
        <v>5</v>
      </c>
      <c r="Z2658" s="161">
        <f t="shared" ref="Z2658" si="651">K2658*L2658*W2658*Y2658/12/1000</f>
        <v>1.8</v>
      </c>
      <c r="AA2658" s="155">
        <v>0</v>
      </c>
      <c r="AB2658" s="162" t="s">
        <v>80</v>
      </c>
      <c r="AC2658" s="163" t="s">
        <v>56</v>
      </c>
      <c r="AD2658" s="164" t="s">
        <v>56</v>
      </c>
      <c r="AE2658" s="163" t="s">
        <v>56</v>
      </c>
      <c r="AF2658" s="164">
        <f t="shared" ref="AF2658" si="652">$B$2*Z2658/Y2658</f>
        <v>10.8</v>
      </c>
      <c r="AG2658" s="165">
        <f t="shared" ref="AG2658" si="653">Y2658*AF2658*120</f>
        <v>6480</v>
      </c>
      <c r="AH2658" s="166" t="s">
        <v>81</v>
      </c>
      <c r="AI2658" s="167"/>
      <c r="AJ2658" s="168"/>
      <c r="AK2658" s="169"/>
      <c r="AL2658" s="170"/>
      <c r="AM2658" s="171"/>
      <c r="AN2658" s="172"/>
      <c r="AO2658" s="173">
        <f t="shared" si="644"/>
        <v>0</v>
      </c>
      <c r="AP2658" s="174" t="s">
        <v>82</v>
      </c>
      <c r="AQ2658" s="175" t="str" cm="1">
        <f t="array" ref="AQ2658">_xlfn.IFS(OR($G2658="公衆街路灯A",$G2658="定額電灯"),$G2658&amp;AP2658,COUNTIF(G2658,"*従量電灯*"),G2658,1,"-")</f>
        <v>従量電灯</v>
      </c>
      <c r="AR2658" s="176" t="str" cm="1">
        <f t="array" ref="AR2658">_xlfn.IFS($AN2658=0,"-",OR($AH2658="対象外",$AH2658="-"),"-",OR($G2658="公衆街路灯A",$G2658="定額電灯"),_xlfn.XLOOKUP($AQ2658,削除禁止_電灯料金!$B:$B,削除禁止_電灯料金!$E:$E,0),1,"-")</f>
        <v>-</v>
      </c>
      <c r="AS2658" s="177" t="str" cm="1">
        <f t="array" ref="AS2658">_xlfn.IFS($AR2658="-","-",OR($G2658="公衆街路灯A",$G2658="定額電灯"),_xlfn.XLOOKUP(AQ2658,削除禁止_電灯料金!$B:$B,削除禁止_電灯料金!$D:$D,0),1,"-")</f>
        <v>-</v>
      </c>
      <c r="AT2658" s="176">
        <f>IFERROR(IF(OR($G2658="公衆街路灯A",$G2658="定額電灯"),"-",ROUND((_xlfn.XLOOKUP($AQ2658,削除禁止_電灯料金!$B:$B,削除禁止_電灯料金!$E:$E)*AM2658/1000*$K2658*$L2658/12),2)),"-")</f>
        <v>0</v>
      </c>
      <c r="AU2658" s="177">
        <f>IFERROR(IF(OR($G2658="公衆街路灯A",$G2658="定額電灯"),"-",ROUND((AM2658/1000*$K2658*$L2658/12)*_xlfn.XLOOKUP($A2658,削除禁止_電灯料金!K:K,削除禁止_電灯料金!M:M,"-"),2)),"-")</f>
        <v>0</v>
      </c>
      <c r="AV2658" s="178">
        <f>IFERROR(IF(OR($G2658="公衆街路灯A",$G2658="定額電灯"),ROUND((((AR2658+AS2658)*AN2658))*12*_xlfn.XLOOKUP($A2658,削除禁止_電灯料金!K:K,削除禁止_電灯料金!N:N),0),ROUND((AT2658+AU2658)*AN2658*12*_xlfn.XLOOKUP($A2658,削除禁止_電灯料金!K:K,削除禁止_電灯料金!N:N),0)),0)</f>
        <v>0</v>
      </c>
      <c r="AW2658" s="145"/>
    </row>
    <row r="2659" spans="1:49" ht="30" customHeight="1">
      <c r="A2659" s="1">
        <v>59</v>
      </c>
      <c r="B2659" s="319" t="s">
        <v>2344</v>
      </c>
      <c r="C2659" s="332"/>
      <c r="D2659" s="268" t="s">
        <v>2410</v>
      </c>
      <c r="E2659" s="269" t="s">
        <v>2419</v>
      </c>
      <c r="F2659" s="270" t="s">
        <v>2420</v>
      </c>
      <c r="G2659" s="182" t="s">
        <v>73</v>
      </c>
      <c r="H2659" s="318" t="s">
        <v>2421</v>
      </c>
      <c r="I2659" s="311"/>
      <c r="J2659" s="312"/>
      <c r="K2659" s="186">
        <v>5</v>
      </c>
      <c r="L2659" s="330">
        <v>240</v>
      </c>
      <c r="M2659" s="313" t="s">
        <v>2422</v>
      </c>
      <c r="N2659" s="189" t="s">
        <v>940</v>
      </c>
      <c r="O2659" s="190">
        <v>1</v>
      </c>
      <c r="P2659" s="191" t="s">
        <v>2423</v>
      </c>
      <c r="Q2659" s="191">
        <v>0</v>
      </c>
      <c r="R2659" s="191">
        <v>0</v>
      </c>
      <c r="S2659" s="192" t="s">
        <v>2424</v>
      </c>
      <c r="T2659" s="192" t="s">
        <v>2425</v>
      </c>
      <c r="U2659" s="192">
        <v>0</v>
      </c>
      <c r="V2659" s="193">
        <v>0</v>
      </c>
      <c r="W2659" s="194">
        <v>500</v>
      </c>
      <c r="X2659" s="331">
        <v>2</v>
      </c>
      <c r="Y2659" s="196">
        <v>2</v>
      </c>
      <c r="Z2659" s="197">
        <v>0</v>
      </c>
      <c r="AA2659" s="191">
        <v>0</v>
      </c>
      <c r="AB2659" s="198" t="s">
        <v>80</v>
      </c>
      <c r="AC2659" s="199" t="s">
        <v>56</v>
      </c>
      <c r="AD2659" s="200" t="s">
        <v>56</v>
      </c>
      <c r="AE2659" s="199" t="s">
        <v>56</v>
      </c>
      <c r="AF2659" s="200">
        <v>0</v>
      </c>
      <c r="AG2659" s="201">
        <v>0</v>
      </c>
      <c r="AH2659" s="201" t="s">
        <v>124</v>
      </c>
      <c r="AI2659" s="202" t="s">
        <v>124</v>
      </c>
      <c r="AJ2659" s="203"/>
      <c r="AK2659" s="204"/>
      <c r="AL2659" s="194"/>
      <c r="AM2659" s="205"/>
      <c r="AN2659" s="206"/>
      <c r="AO2659" s="200">
        <f t="shared" si="644"/>
        <v>0</v>
      </c>
      <c r="AP2659" s="207" t="s">
        <v>82</v>
      </c>
      <c r="AQ2659" s="198" t="str" cm="1">
        <f t="array" ref="AQ2659">_xlfn.IFS(OR($G2659="公衆街路灯A",$G2659="定額電灯"),$G2659&amp;AP2659,COUNTIF(G2659,"*従量電灯*"),G2659,1,"-")</f>
        <v>従量電灯</v>
      </c>
      <c r="AR2659" s="208" t="str" cm="1">
        <f t="array" ref="AR2659">_xlfn.IFS($AN2659=0,"-",OR($AH2659="対象外",$AH2659="-"),"-",OR($G2659="公衆街路灯A",$G2659="定額電灯"),_xlfn.XLOOKUP($AQ2659,削除禁止_電灯料金!$B:$B,削除禁止_電灯料金!$E:$E,0),1,"-")</f>
        <v>-</v>
      </c>
      <c r="AS2659" s="209" t="str" cm="1">
        <f t="array" ref="AS2659">_xlfn.IFS($AR2659="-","-",OR($G2659="公衆街路灯A",$G2659="定額電灯"),_xlfn.XLOOKUP(AQ2659,削除禁止_電灯料金!$B:$B,削除禁止_電灯料金!$D:$D,0),1,"-")</f>
        <v>-</v>
      </c>
      <c r="AT2659" s="208">
        <f>IFERROR(IF(OR($G2659="公衆街路灯A",$G2659="定額電灯"),"-",ROUND((_xlfn.XLOOKUP($AQ2659,削除禁止_電灯料金!$B:$B,削除禁止_電灯料金!$E:$E)*AM2659/1000*$K2659*$L2659/12),2)),"-")</f>
        <v>0</v>
      </c>
      <c r="AU2659" s="209">
        <f>IFERROR(IF(OR($G2659="公衆街路灯A",$G2659="定額電灯"),"-",ROUND((AM2659/1000*$K2659*$L2659/12)*_xlfn.XLOOKUP($A2659,削除禁止_電灯料金!K:K,削除禁止_電灯料金!M:M,"-"),2)),"-")</f>
        <v>0</v>
      </c>
      <c r="AV2659" s="210">
        <f>IFERROR(IF(OR($G2659="公衆街路灯A",$G2659="定額電灯"),ROUND((((AR2659+AS2659)*AN2659))*12*_xlfn.XLOOKUP($A2659,削除禁止_電灯料金!K:K,削除禁止_電灯料金!N:N),0),ROUND((AT2659+AU2659)*AN2659*12*_xlfn.XLOOKUP($A2659,削除禁止_電灯料金!K:K,削除禁止_電灯料金!N:N),0)),0)</f>
        <v>0</v>
      </c>
      <c r="AW2659" s="145"/>
    </row>
    <row r="2660" spans="1:49" ht="30" customHeight="1">
      <c r="A2660" s="1">
        <v>59</v>
      </c>
      <c r="B2660" s="319" t="s">
        <v>2344</v>
      </c>
      <c r="C2660" s="332"/>
      <c r="D2660" s="268" t="s">
        <v>2410</v>
      </c>
      <c r="E2660" s="269" t="s">
        <v>2419</v>
      </c>
      <c r="F2660" s="270" t="s">
        <v>2420</v>
      </c>
      <c r="G2660" s="182" t="s">
        <v>73</v>
      </c>
      <c r="H2660" s="318" t="s">
        <v>2421</v>
      </c>
      <c r="I2660" s="311"/>
      <c r="J2660" s="312"/>
      <c r="K2660" s="186">
        <v>5</v>
      </c>
      <c r="L2660" s="330">
        <v>240</v>
      </c>
      <c r="M2660" s="313" t="s">
        <v>2426</v>
      </c>
      <c r="N2660" s="189" t="s">
        <v>940</v>
      </c>
      <c r="O2660" s="190">
        <v>1</v>
      </c>
      <c r="P2660" s="191" t="s">
        <v>2423</v>
      </c>
      <c r="Q2660" s="191">
        <v>0</v>
      </c>
      <c r="R2660" s="191">
        <v>0</v>
      </c>
      <c r="S2660" s="192" t="s">
        <v>2427</v>
      </c>
      <c r="T2660" s="192" t="s">
        <v>2425</v>
      </c>
      <c r="U2660" s="192">
        <v>0</v>
      </c>
      <c r="V2660" s="193">
        <v>0</v>
      </c>
      <c r="W2660" s="194">
        <v>500</v>
      </c>
      <c r="X2660" s="331">
        <v>12</v>
      </c>
      <c r="Y2660" s="196">
        <v>12</v>
      </c>
      <c r="Z2660" s="197">
        <v>0</v>
      </c>
      <c r="AA2660" s="191">
        <v>0</v>
      </c>
      <c r="AB2660" s="198" t="s">
        <v>80</v>
      </c>
      <c r="AC2660" s="199" t="s">
        <v>56</v>
      </c>
      <c r="AD2660" s="200" t="s">
        <v>56</v>
      </c>
      <c r="AE2660" s="199" t="s">
        <v>56</v>
      </c>
      <c r="AF2660" s="200">
        <v>0</v>
      </c>
      <c r="AG2660" s="201">
        <v>0</v>
      </c>
      <c r="AH2660" s="201" t="s">
        <v>124</v>
      </c>
      <c r="AI2660" s="202" t="s">
        <v>124</v>
      </c>
      <c r="AJ2660" s="203"/>
      <c r="AK2660" s="204"/>
      <c r="AL2660" s="194"/>
      <c r="AM2660" s="205"/>
      <c r="AN2660" s="206"/>
      <c r="AO2660" s="200">
        <f t="shared" si="644"/>
        <v>0</v>
      </c>
      <c r="AP2660" s="207" t="s">
        <v>82</v>
      </c>
      <c r="AQ2660" s="198" t="str" cm="1">
        <f t="array" ref="AQ2660">_xlfn.IFS(OR($G2660="公衆街路灯A",$G2660="定額電灯"),$G2660&amp;AP2660,COUNTIF(G2660,"*従量電灯*"),G2660,1,"-")</f>
        <v>従量電灯</v>
      </c>
      <c r="AR2660" s="208" t="str" cm="1">
        <f t="array" ref="AR2660">_xlfn.IFS($AN2660=0,"-",OR($AH2660="対象外",$AH2660="-"),"-",OR($G2660="公衆街路灯A",$G2660="定額電灯"),_xlfn.XLOOKUP($AQ2660,削除禁止_電灯料金!$B:$B,削除禁止_電灯料金!$E:$E,0),1,"-")</f>
        <v>-</v>
      </c>
      <c r="AS2660" s="209" t="str" cm="1">
        <f t="array" ref="AS2660">_xlfn.IFS($AR2660="-","-",OR($G2660="公衆街路灯A",$G2660="定額電灯"),_xlfn.XLOOKUP(AQ2660,削除禁止_電灯料金!$B:$B,削除禁止_電灯料金!$D:$D,0),1,"-")</f>
        <v>-</v>
      </c>
      <c r="AT2660" s="208">
        <f>IFERROR(IF(OR($G2660="公衆街路灯A",$G2660="定額電灯"),"-",ROUND((_xlfn.XLOOKUP($AQ2660,削除禁止_電灯料金!$B:$B,削除禁止_電灯料金!$E:$E)*AM2660/1000*$K2660*$L2660/12),2)),"-")</f>
        <v>0</v>
      </c>
      <c r="AU2660" s="209">
        <f>IFERROR(IF(OR($G2660="公衆街路灯A",$G2660="定額電灯"),"-",ROUND((AM2660/1000*$K2660*$L2660/12)*_xlfn.XLOOKUP($A2660,削除禁止_電灯料金!K:K,削除禁止_電灯料金!M:M,"-"),2)),"-")</f>
        <v>0</v>
      </c>
      <c r="AV2660" s="210">
        <f>IFERROR(IF(OR($G2660="公衆街路灯A",$G2660="定額電灯"),ROUND((((AR2660+AS2660)*AN2660))*12*_xlfn.XLOOKUP($A2660,削除禁止_電灯料金!K:K,削除禁止_電灯料金!N:N),0),ROUND((AT2660+AU2660)*AN2660*12*_xlfn.XLOOKUP($A2660,削除禁止_電灯料金!K:K,削除禁止_電灯料金!N:N),0)),0)</f>
        <v>0</v>
      </c>
      <c r="AW2660" s="145"/>
    </row>
    <row r="2661" spans="1:49" ht="30" customHeight="1">
      <c r="A2661" s="1">
        <v>59</v>
      </c>
      <c r="B2661" s="319" t="s">
        <v>2344</v>
      </c>
      <c r="C2661" s="332"/>
      <c r="D2661" s="262" t="s">
        <v>2410</v>
      </c>
      <c r="E2661" s="263" t="s">
        <v>2419</v>
      </c>
      <c r="F2661" s="264" t="s">
        <v>2420</v>
      </c>
      <c r="G2661" s="148" t="s">
        <v>73</v>
      </c>
      <c r="H2661" s="279"/>
      <c r="I2661" s="280"/>
      <c r="J2661" s="267"/>
      <c r="K2661" s="152">
        <v>5</v>
      </c>
      <c r="L2661" s="266">
        <v>240</v>
      </c>
      <c r="M2661" s="281" t="s">
        <v>2428</v>
      </c>
      <c r="N2661" s="119" t="s">
        <v>110</v>
      </c>
      <c r="O2661" s="120">
        <v>2</v>
      </c>
      <c r="P2661" s="155" t="s">
        <v>294</v>
      </c>
      <c r="Q2661" s="155">
        <v>0</v>
      </c>
      <c r="R2661" s="155" t="s">
        <v>993</v>
      </c>
      <c r="S2661" s="156" t="s">
        <v>1036</v>
      </c>
      <c r="T2661" s="156">
        <v>0</v>
      </c>
      <c r="U2661" s="156">
        <v>0</v>
      </c>
      <c r="V2661" s="157">
        <v>0</v>
      </c>
      <c r="W2661" s="158">
        <v>47</v>
      </c>
      <c r="X2661" s="329">
        <v>7</v>
      </c>
      <c r="Y2661" s="160">
        <v>14</v>
      </c>
      <c r="Z2661" s="161">
        <f t="shared" ref="Z2661:Z2668" si="654">K2661*L2661*W2661*Y2661/12/1000</f>
        <v>65.8</v>
      </c>
      <c r="AA2661" s="155">
        <v>0</v>
      </c>
      <c r="AB2661" s="162" t="s">
        <v>80</v>
      </c>
      <c r="AC2661" s="163" t="s">
        <v>56</v>
      </c>
      <c r="AD2661" s="164" t="s">
        <v>56</v>
      </c>
      <c r="AE2661" s="163" t="s">
        <v>56</v>
      </c>
      <c r="AF2661" s="164">
        <f t="shared" ref="AF2661:AF2668" si="655">$B$2*Z2661/Y2661</f>
        <v>141</v>
      </c>
      <c r="AG2661" s="165">
        <f t="shared" ref="AG2661:AG2668" si="656">Y2661*AF2661*120</f>
        <v>236880</v>
      </c>
      <c r="AH2661" s="166" t="s">
        <v>113</v>
      </c>
      <c r="AI2661" s="167"/>
      <c r="AJ2661" s="168"/>
      <c r="AK2661" s="169"/>
      <c r="AL2661" s="170"/>
      <c r="AM2661" s="171"/>
      <c r="AN2661" s="172"/>
      <c r="AO2661" s="173">
        <f t="shared" si="644"/>
        <v>0</v>
      </c>
      <c r="AP2661" s="174" t="s">
        <v>82</v>
      </c>
      <c r="AQ2661" s="175" t="str" cm="1">
        <f t="array" ref="AQ2661">_xlfn.IFS(OR($G2661="公衆街路灯A",$G2661="定額電灯"),$G2661&amp;AP2661,COUNTIF(G2661,"*従量電灯*"),G2661,1,"-")</f>
        <v>従量電灯</v>
      </c>
      <c r="AR2661" s="176" t="str" cm="1">
        <f t="array" ref="AR2661">_xlfn.IFS($AN2661=0,"-",OR($AH2661="対象外",$AH2661="-"),"-",OR($G2661="公衆街路灯A",$G2661="定額電灯"),_xlfn.XLOOKUP($AQ2661,削除禁止_電灯料金!$B:$B,削除禁止_電灯料金!$E:$E,0),1,"-")</f>
        <v>-</v>
      </c>
      <c r="AS2661" s="177" t="str" cm="1">
        <f t="array" ref="AS2661">_xlfn.IFS($AR2661="-","-",OR($G2661="公衆街路灯A",$G2661="定額電灯"),_xlfn.XLOOKUP(AQ2661,削除禁止_電灯料金!$B:$B,削除禁止_電灯料金!$D:$D,0),1,"-")</f>
        <v>-</v>
      </c>
      <c r="AT2661" s="176">
        <f>IFERROR(IF(OR($G2661="公衆街路灯A",$G2661="定額電灯"),"-",ROUND((_xlfn.XLOOKUP($AQ2661,削除禁止_電灯料金!$B:$B,削除禁止_電灯料金!$E:$E)*AM2661/1000*$K2661*$L2661/12),2)),"-")</f>
        <v>0</v>
      </c>
      <c r="AU2661" s="177">
        <f>IFERROR(IF(OR($G2661="公衆街路灯A",$G2661="定額電灯"),"-",ROUND((AM2661/1000*$K2661*$L2661/12)*_xlfn.XLOOKUP($A2661,削除禁止_電灯料金!K:K,削除禁止_電灯料金!M:M,"-"),2)),"-")</f>
        <v>0</v>
      </c>
      <c r="AV2661" s="178">
        <f>IFERROR(IF(OR($G2661="公衆街路灯A",$G2661="定額電灯"),ROUND((((AR2661+AS2661)*AN2661))*12*_xlfn.XLOOKUP($A2661,削除禁止_電灯料金!K:K,削除禁止_電灯料金!N:N),0),ROUND((AT2661+AU2661)*AN2661*12*_xlfn.XLOOKUP($A2661,削除禁止_電灯料金!K:K,削除禁止_電灯料金!N:N),0)),0)</f>
        <v>0</v>
      </c>
      <c r="AW2661" s="145"/>
    </row>
    <row r="2662" spans="1:49" ht="30" customHeight="1">
      <c r="A2662" s="1">
        <v>59</v>
      </c>
      <c r="B2662" s="319" t="s">
        <v>2344</v>
      </c>
      <c r="C2662" s="332"/>
      <c r="D2662" s="262" t="s">
        <v>2410</v>
      </c>
      <c r="E2662" s="263" t="s">
        <v>2419</v>
      </c>
      <c r="F2662" s="264" t="s">
        <v>2420</v>
      </c>
      <c r="G2662" s="148" t="s">
        <v>73</v>
      </c>
      <c r="H2662" s="279"/>
      <c r="I2662" s="280"/>
      <c r="J2662" s="267"/>
      <c r="K2662" s="152">
        <v>5</v>
      </c>
      <c r="L2662" s="266">
        <v>240</v>
      </c>
      <c r="M2662" s="281" t="s">
        <v>2429</v>
      </c>
      <c r="N2662" s="119" t="s">
        <v>110</v>
      </c>
      <c r="O2662" s="120">
        <v>2</v>
      </c>
      <c r="P2662" s="155" t="s">
        <v>294</v>
      </c>
      <c r="Q2662" s="155">
        <v>0</v>
      </c>
      <c r="R2662" s="155" t="s">
        <v>993</v>
      </c>
      <c r="S2662" s="156" t="s">
        <v>1038</v>
      </c>
      <c r="T2662" s="156">
        <v>0</v>
      </c>
      <c r="U2662" s="156">
        <v>0</v>
      </c>
      <c r="V2662" s="157">
        <v>0</v>
      </c>
      <c r="W2662" s="158">
        <v>47</v>
      </c>
      <c r="X2662" s="329">
        <v>21</v>
      </c>
      <c r="Y2662" s="160">
        <v>42</v>
      </c>
      <c r="Z2662" s="161">
        <f t="shared" si="654"/>
        <v>197.4</v>
      </c>
      <c r="AA2662" s="155">
        <v>0</v>
      </c>
      <c r="AB2662" s="162" t="s">
        <v>80</v>
      </c>
      <c r="AC2662" s="163" t="s">
        <v>56</v>
      </c>
      <c r="AD2662" s="164" t="s">
        <v>56</v>
      </c>
      <c r="AE2662" s="163" t="s">
        <v>56</v>
      </c>
      <c r="AF2662" s="164">
        <f t="shared" si="655"/>
        <v>141</v>
      </c>
      <c r="AG2662" s="165">
        <f t="shared" si="656"/>
        <v>710640</v>
      </c>
      <c r="AH2662" s="166" t="s">
        <v>113</v>
      </c>
      <c r="AI2662" s="167"/>
      <c r="AJ2662" s="168"/>
      <c r="AK2662" s="169"/>
      <c r="AL2662" s="170"/>
      <c r="AM2662" s="171"/>
      <c r="AN2662" s="172"/>
      <c r="AO2662" s="173">
        <f t="shared" si="644"/>
        <v>0</v>
      </c>
      <c r="AP2662" s="174" t="s">
        <v>82</v>
      </c>
      <c r="AQ2662" s="175" t="str" cm="1">
        <f t="array" ref="AQ2662">_xlfn.IFS(OR($G2662="公衆街路灯A",$G2662="定額電灯"),$G2662&amp;AP2662,COUNTIF(G2662,"*従量電灯*"),G2662,1,"-")</f>
        <v>従量電灯</v>
      </c>
      <c r="AR2662" s="176" t="str" cm="1">
        <f t="array" ref="AR2662">_xlfn.IFS($AN2662=0,"-",OR($AH2662="対象外",$AH2662="-"),"-",OR($G2662="公衆街路灯A",$G2662="定額電灯"),_xlfn.XLOOKUP($AQ2662,削除禁止_電灯料金!$B:$B,削除禁止_電灯料金!$E:$E,0),1,"-")</f>
        <v>-</v>
      </c>
      <c r="AS2662" s="177" t="str" cm="1">
        <f t="array" ref="AS2662">_xlfn.IFS($AR2662="-","-",OR($G2662="公衆街路灯A",$G2662="定額電灯"),_xlfn.XLOOKUP(AQ2662,削除禁止_電灯料金!$B:$B,削除禁止_電灯料金!$D:$D,0),1,"-")</f>
        <v>-</v>
      </c>
      <c r="AT2662" s="176">
        <f>IFERROR(IF(OR($G2662="公衆街路灯A",$G2662="定額電灯"),"-",ROUND((_xlfn.XLOOKUP($AQ2662,削除禁止_電灯料金!$B:$B,削除禁止_電灯料金!$E:$E)*AM2662/1000*$K2662*$L2662/12),2)),"-")</f>
        <v>0</v>
      </c>
      <c r="AU2662" s="177">
        <f>IFERROR(IF(OR($G2662="公衆街路灯A",$G2662="定額電灯"),"-",ROUND((AM2662/1000*$K2662*$L2662/12)*_xlfn.XLOOKUP($A2662,削除禁止_電灯料金!K:K,削除禁止_電灯料金!M:M,"-"),2)),"-")</f>
        <v>0</v>
      </c>
      <c r="AV2662" s="178">
        <f>IFERROR(IF(OR($G2662="公衆街路灯A",$G2662="定額電灯"),ROUND((((AR2662+AS2662)*AN2662))*12*_xlfn.XLOOKUP($A2662,削除禁止_電灯料金!K:K,削除禁止_電灯料金!N:N),0),ROUND((AT2662+AU2662)*AN2662*12*_xlfn.XLOOKUP($A2662,削除禁止_電灯料金!K:K,削除禁止_電灯料金!N:N),0)),0)</f>
        <v>0</v>
      </c>
      <c r="AW2662" s="145"/>
    </row>
    <row r="2663" spans="1:49" ht="30" customHeight="1">
      <c r="A2663" s="1">
        <v>59</v>
      </c>
      <c r="B2663" s="319" t="s">
        <v>2344</v>
      </c>
      <c r="C2663" s="332"/>
      <c r="D2663" s="262" t="s">
        <v>2410</v>
      </c>
      <c r="E2663" s="263" t="s">
        <v>2419</v>
      </c>
      <c r="F2663" s="264" t="s">
        <v>2420</v>
      </c>
      <c r="G2663" s="148" t="s">
        <v>73</v>
      </c>
      <c r="H2663" s="279"/>
      <c r="I2663" s="280"/>
      <c r="J2663" s="267"/>
      <c r="K2663" s="152">
        <v>5</v>
      </c>
      <c r="L2663" s="266">
        <v>240</v>
      </c>
      <c r="M2663" s="281" t="s">
        <v>2430</v>
      </c>
      <c r="N2663" s="119" t="s">
        <v>110</v>
      </c>
      <c r="O2663" s="120">
        <v>2</v>
      </c>
      <c r="P2663" s="155" t="s">
        <v>294</v>
      </c>
      <c r="Q2663" s="155">
        <v>0</v>
      </c>
      <c r="R2663" s="155" t="s">
        <v>993</v>
      </c>
      <c r="S2663" s="156" t="s">
        <v>2394</v>
      </c>
      <c r="T2663" s="156">
        <v>0</v>
      </c>
      <c r="U2663" s="156">
        <v>0</v>
      </c>
      <c r="V2663" s="157">
        <v>0</v>
      </c>
      <c r="W2663" s="158">
        <v>47</v>
      </c>
      <c r="X2663" s="329">
        <v>7</v>
      </c>
      <c r="Y2663" s="160">
        <v>14</v>
      </c>
      <c r="Z2663" s="161">
        <f t="shared" si="654"/>
        <v>65.8</v>
      </c>
      <c r="AA2663" s="155">
        <v>0</v>
      </c>
      <c r="AB2663" s="162" t="s">
        <v>80</v>
      </c>
      <c r="AC2663" s="163" t="s">
        <v>56</v>
      </c>
      <c r="AD2663" s="164" t="s">
        <v>56</v>
      </c>
      <c r="AE2663" s="163" t="s">
        <v>56</v>
      </c>
      <c r="AF2663" s="164">
        <f t="shared" si="655"/>
        <v>141</v>
      </c>
      <c r="AG2663" s="165">
        <f t="shared" si="656"/>
        <v>236880</v>
      </c>
      <c r="AH2663" s="166" t="s">
        <v>113</v>
      </c>
      <c r="AI2663" s="167"/>
      <c r="AJ2663" s="168"/>
      <c r="AK2663" s="169"/>
      <c r="AL2663" s="170"/>
      <c r="AM2663" s="171"/>
      <c r="AN2663" s="172"/>
      <c r="AO2663" s="173">
        <f t="shared" si="644"/>
        <v>0</v>
      </c>
      <c r="AP2663" s="174" t="s">
        <v>82</v>
      </c>
      <c r="AQ2663" s="175" t="str" cm="1">
        <f t="array" ref="AQ2663">_xlfn.IFS(OR($G2663="公衆街路灯A",$G2663="定額電灯"),$G2663&amp;AP2663,COUNTIF(G2663,"*従量電灯*"),G2663,1,"-")</f>
        <v>従量電灯</v>
      </c>
      <c r="AR2663" s="176" t="str" cm="1">
        <f t="array" ref="AR2663">_xlfn.IFS($AN2663=0,"-",OR($AH2663="対象外",$AH2663="-"),"-",OR($G2663="公衆街路灯A",$G2663="定額電灯"),_xlfn.XLOOKUP($AQ2663,削除禁止_電灯料金!$B:$B,削除禁止_電灯料金!$E:$E,0),1,"-")</f>
        <v>-</v>
      </c>
      <c r="AS2663" s="177" t="str" cm="1">
        <f t="array" ref="AS2663">_xlfn.IFS($AR2663="-","-",OR($G2663="公衆街路灯A",$G2663="定額電灯"),_xlfn.XLOOKUP(AQ2663,削除禁止_電灯料金!$B:$B,削除禁止_電灯料金!$D:$D,0),1,"-")</f>
        <v>-</v>
      </c>
      <c r="AT2663" s="176">
        <f>IFERROR(IF(OR($G2663="公衆街路灯A",$G2663="定額電灯"),"-",ROUND((_xlfn.XLOOKUP($AQ2663,削除禁止_電灯料金!$B:$B,削除禁止_電灯料金!$E:$E)*AM2663/1000*$K2663*$L2663/12),2)),"-")</f>
        <v>0</v>
      </c>
      <c r="AU2663" s="177">
        <f>IFERROR(IF(OR($G2663="公衆街路灯A",$G2663="定額電灯"),"-",ROUND((AM2663/1000*$K2663*$L2663/12)*_xlfn.XLOOKUP($A2663,削除禁止_電灯料金!K:K,削除禁止_電灯料金!M:M,"-"),2)),"-")</f>
        <v>0</v>
      </c>
      <c r="AV2663" s="178">
        <f>IFERROR(IF(OR($G2663="公衆街路灯A",$G2663="定額電灯"),ROUND((((AR2663+AS2663)*AN2663))*12*_xlfn.XLOOKUP($A2663,削除禁止_電灯料金!K:K,削除禁止_電灯料金!N:N),0),ROUND((AT2663+AU2663)*AN2663*12*_xlfn.XLOOKUP($A2663,削除禁止_電灯料金!K:K,削除禁止_電灯料金!N:N),0)),0)</f>
        <v>0</v>
      </c>
      <c r="AW2663" s="145"/>
    </row>
    <row r="2664" spans="1:49" ht="30" customHeight="1">
      <c r="A2664" s="1">
        <v>59</v>
      </c>
      <c r="B2664" s="319" t="s">
        <v>2344</v>
      </c>
      <c r="C2664" s="332"/>
      <c r="D2664" s="262" t="s">
        <v>2410</v>
      </c>
      <c r="E2664" s="263" t="s">
        <v>2419</v>
      </c>
      <c r="F2664" s="264" t="s">
        <v>2420</v>
      </c>
      <c r="G2664" s="148" t="s">
        <v>73</v>
      </c>
      <c r="H2664" s="279"/>
      <c r="I2664" s="280"/>
      <c r="J2664" s="267"/>
      <c r="K2664" s="152">
        <v>5</v>
      </c>
      <c r="L2664" s="266">
        <v>240</v>
      </c>
      <c r="M2664" s="281" t="s">
        <v>2431</v>
      </c>
      <c r="N2664" s="119" t="s">
        <v>931</v>
      </c>
      <c r="O2664" s="120">
        <v>1</v>
      </c>
      <c r="P2664" s="155" t="s">
        <v>2211</v>
      </c>
      <c r="Q2664" s="155">
        <v>0</v>
      </c>
      <c r="R2664" s="155" t="s">
        <v>2432</v>
      </c>
      <c r="S2664" s="156">
        <v>0</v>
      </c>
      <c r="T2664" s="156">
        <v>0</v>
      </c>
      <c r="U2664" s="156">
        <v>0</v>
      </c>
      <c r="V2664" s="157">
        <v>0</v>
      </c>
      <c r="W2664" s="158">
        <v>275</v>
      </c>
      <c r="X2664" s="329">
        <v>29</v>
      </c>
      <c r="Y2664" s="160">
        <v>29</v>
      </c>
      <c r="Z2664" s="161">
        <f t="shared" si="654"/>
        <v>797.5</v>
      </c>
      <c r="AA2664" s="155">
        <v>0</v>
      </c>
      <c r="AB2664" s="162" t="s">
        <v>80</v>
      </c>
      <c r="AC2664" s="163" t="s">
        <v>56</v>
      </c>
      <c r="AD2664" s="164" t="s">
        <v>56</v>
      </c>
      <c r="AE2664" s="163" t="s">
        <v>56</v>
      </c>
      <c r="AF2664" s="164">
        <f t="shared" si="655"/>
        <v>825</v>
      </c>
      <c r="AG2664" s="165">
        <f t="shared" si="656"/>
        <v>2871000</v>
      </c>
      <c r="AH2664" s="166" t="s">
        <v>81</v>
      </c>
      <c r="AI2664" s="167"/>
      <c r="AJ2664" s="168"/>
      <c r="AK2664" s="169"/>
      <c r="AL2664" s="170"/>
      <c r="AM2664" s="171"/>
      <c r="AN2664" s="172"/>
      <c r="AO2664" s="173">
        <f t="shared" si="644"/>
        <v>0</v>
      </c>
      <c r="AP2664" s="174" t="s">
        <v>82</v>
      </c>
      <c r="AQ2664" s="175" t="str" cm="1">
        <f t="array" ref="AQ2664">_xlfn.IFS(OR($G2664="公衆街路灯A",$G2664="定額電灯"),$G2664&amp;AP2664,COUNTIF(G2664,"*従量電灯*"),G2664,1,"-")</f>
        <v>従量電灯</v>
      </c>
      <c r="AR2664" s="176" t="str" cm="1">
        <f t="array" ref="AR2664">_xlfn.IFS($AN2664=0,"-",OR($AH2664="対象外",$AH2664="-"),"-",OR($G2664="公衆街路灯A",$G2664="定額電灯"),_xlfn.XLOOKUP($AQ2664,削除禁止_電灯料金!$B:$B,削除禁止_電灯料金!$E:$E,0),1,"-")</f>
        <v>-</v>
      </c>
      <c r="AS2664" s="177" t="str" cm="1">
        <f t="array" ref="AS2664">_xlfn.IFS($AR2664="-","-",OR($G2664="公衆街路灯A",$G2664="定額電灯"),_xlfn.XLOOKUP(AQ2664,削除禁止_電灯料金!$B:$B,削除禁止_電灯料金!$D:$D,0),1,"-")</f>
        <v>-</v>
      </c>
      <c r="AT2664" s="176">
        <f>IFERROR(IF(OR($G2664="公衆街路灯A",$G2664="定額電灯"),"-",ROUND((_xlfn.XLOOKUP($AQ2664,削除禁止_電灯料金!$B:$B,削除禁止_電灯料金!$E:$E)*AM2664/1000*$K2664*$L2664/12),2)),"-")</f>
        <v>0</v>
      </c>
      <c r="AU2664" s="177">
        <f>IFERROR(IF(OR($G2664="公衆街路灯A",$G2664="定額電灯"),"-",ROUND((AM2664/1000*$K2664*$L2664/12)*_xlfn.XLOOKUP($A2664,削除禁止_電灯料金!K:K,削除禁止_電灯料金!M:M,"-"),2)),"-")</f>
        <v>0</v>
      </c>
      <c r="AV2664" s="178">
        <f>IFERROR(IF(OR($G2664="公衆街路灯A",$G2664="定額電灯"),ROUND((((AR2664+AS2664)*AN2664))*12*_xlfn.XLOOKUP($A2664,削除禁止_電灯料金!K:K,削除禁止_電灯料金!N:N),0),ROUND((AT2664+AU2664)*AN2664*12*_xlfn.XLOOKUP($A2664,削除禁止_電灯料金!K:K,削除禁止_電灯料金!N:N),0)),0)</f>
        <v>0</v>
      </c>
      <c r="AW2664" s="145"/>
    </row>
    <row r="2665" spans="1:49" ht="30" customHeight="1">
      <c r="A2665" s="1">
        <v>59</v>
      </c>
      <c r="B2665" s="319" t="s">
        <v>2344</v>
      </c>
      <c r="C2665" s="333"/>
      <c r="D2665" s="262" t="s">
        <v>2410</v>
      </c>
      <c r="E2665" s="263" t="s">
        <v>2419</v>
      </c>
      <c r="F2665" s="264" t="s">
        <v>2420</v>
      </c>
      <c r="G2665" s="148" t="s">
        <v>73</v>
      </c>
      <c r="H2665" s="279"/>
      <c r="I2665" s="280"/>
      <c r="J2665" s="267"/>
      <c r="K2665" s="152">
        <v>24</v>
      </c>
      <c r="L2665" s="266">
        <v>365</v>
      </c>
      <c r="M2665" s="281" t="s">
        <v>2433</v>
      </c>
      <c r="N2665" s="119" t="s">
        <v>86</v>
      </c>
      <c r="O2665" s="120">
        <v>1</v>
      </c>
      <c r="P2665" s="155" t="s">
        <v>189</v>
      </c>
      <c r="Q2665" s="155">
        <v>0</v>
      </c>
      <c r="R2665" s="155">
        <v>0</v>
      </c>
      <c r="S2665" s="156">
        <v>0</v>
      </c>
      <c r="T2665" s="156">
        <v>0</v>
      </c>
      <c r="U2665" s="156">
        <v>0</v>
      </c>
      <c r="V2665" s="157" t="s">
        <v>90</v>
      </c>
      <c r="W2665" s="158">
        <v>3.8</v>
      </c>
      <c r="X2665" s="329">
        <v>4</v>
      </c>
      <c r="Y2665" s="160">
        <v>4</v>
      </c>
      <c r="Z2665" s="161">
        <f t="shared" si="654"/>
        <v>11.096</v>
      </c>
      <c r="AA2665" s="155">
        <v>0</v>
      </c>
      <c r="AB2665" s="162" t="s">
        <v>80</v>
      </c>
      <c r="AC2665" s="163" t="s">
        <v>56</v>
      </c>
      <c r="AD2665" s="164" t="s">
        <v>56</v>
      </c>
      <c r="AE2665" s="163" t="s">
        <v>56</v>
      </c>
      <c r="AF2665" s="164">
        <f t="shared" si="655"/>
        <v>83.22</v>
      </c>
      <c r="AG2665" s="165">
        <f t="shared" si="656"/>
        <v>39945.599999999999</v>
      </c>
      <c r="AH2665" s="166" t="s">
        <v>81</v>
      </c>
      <c r="AI2665" s="167"/>
      <c r="AJ2665" s="168"/>
      <c r="AK2665" s="169"/>
      <c r="AL2665" s="170"/>
      <c r="AM2665" s="171"/>
      <c r="AN2665" s="172"/>
      <c r="AO2665" s="173">
        <f t="shared" si="644"/>
        <v>0</v>
      </c>
      <c r="AP2665" s="174" t="s">
        <v>82</v>
      </c>
      <c r="AQ2665" s="175" t="str" cm="1">
        <f t="array" ref="AQ2665">_xlfn.IFS(OR($G2665="公衆街路灯A",$G2665="定額電灯"),$G2665&amp;AP2665,COUNTIF(G2665,"*従量電灯*"),G2665,1,"-")</f>
        <v>従量電灯</v>
      </c>
      <c r="AR2665" s="176" t="str" cm="1">
        <f t="array" ref="AR2665">_xlfn.IFS($AN2665=0,"-",OR($AH2665="対象外",$AH2665="-"),"-",OR($G2665="公衆街路灯A",$G2665="定額電灯"),_xlfn.XLOOKUP($AQ2665,削除禁止_電灯料金!$B:$B,削除禁止_電灯料金!$E:$E,0),1,"-")</f>
        <v>-</v>
      </c>
      <c r="AS2665" s="177" t="str" cm="1">
        <f t="array" ref="AS2665">_xlfn.IFS($AR2665="-","-",OR($G2665="公衆街路灯A",$G2665="定額電灯"),_xlfn.XLOOKUP(AQ2665,削除禁止_電灯料金!$B:$B,削除禁止_電灯料金!$D:$D,0),1,"-")</f>
        <v>-</v>
      </c>
      <c r="AT2665" s="176">
        <f>IFERROR(IF(OR($G2665="公衆街路灯A",$G2665="定額電灯"),"-",ROUND((_xlfn.XLOOKUP($AQ2665,削除禁止_電灯料金!$B:$B,削除禁止_電灯料金!$E:$E)*AM2665/1000*$K2665*$L2665/12),2)),"-")</f>
        <v>0</v>
      </c>
      <c r="AU2665" s="177">
        <f>IFERROR(IF(OR($G2665="公衆街路灯A",$G2665="定額電灯"),"-",ROUND((AM2665/1000*$K2665*$L2665/12)*_xlfn.XLOOKUP($A2665,削除禁止_電灯料金!K:K,削除禁止_電灯料金!M:M,"-"),2)),"-")</f>
        <v>0</v>
      </c>
      <c r="AV2665" s="178">
        <f>IFERROR(IF(OR($G2665="公衆街路灯A",$G2665="定額電灯"),ROUND((((AR2665+AS2665)*AN2665))*12*_xlfn.XLOOKUP($A2665,削除禁止_電灯料金!K:K,削除禁止_電灯料金!N:N),0),ROUND((AT2665+AU2665)*AN2665*12*_xlfn.XLOOKUP($A2665,削除禁止_電灯料金!K:K,削除禁止_電灯料金!N:N),0)),0)</f>
        <v>0</v>
      </c>
      <c r="AW2665" s="145"/>
    </row>
    <row r="2666" spans="1:49" ht="30" customHeight="1">
      <c r="A2666" s="1">
        <v>59</v>
      </c>
      <c r="B2666" s="319" t="s">
        <v>2344</v>
      </c>
      <c r="C2666" s="340"/>
      <c r="D2666" s="262" t="s">
        <v>2410</v>
      </c>
      <c r="E2666" s="263" t="s">
        <v>2419</v>
      </c>
      <c r="F2666" s="264" t="s">
        <v>2420</v>
      </c>
      <c r="G2666" s="148" t="s">
        <v>73</v>
      </c>
      <c r="H2666" s="279"/>
      <c r="I2666" s="280"/>
      <c r="J2666" s="267"/>
      <c r="K2666" s="152">
        <v>24</v>
      </c>
      <c r="L2666" s="266">
        <v>365</v>
      </c>
      <c r="M2666" s="281" t="s">
        <v>2434</v>
      </c>
      <c r="N2666" s="119" t="s">
        <v>175</v>
      </c>
      <c r="O2666" s="120">
        <v>1</v>
      </c>
      <c r="P2666" s="155" t="s">
        <v>189</v>
      </c>
      <c r="Q2666" s="155">
        <v>0</v>
      </c>
      <c r="R2666" s="155">
        <v>0</v>
      </c>
      <c r="S2666" s="156">
        <v>0</v>
      </c>
      <c r="T2666" s="156">
        <v>0</v>
      </c>
      <c r="U2666" s="156">
        <v>0</v>
      </c>
      <c r="V2666" s="157" t="s">
        <v>90</v>
      </c>
      <c r="W2666" s="158">
        <v>3.8</v>
      </c>
      <c r="X2666" s="329">
        <v>1</v>
      </c>
      <c r="Y2666" s="160">
        <v>1</v>
      </c>
      <c r="Z2666" s="161">
        <f t="shared" si="654"/>
        <v>2.774</v>
      </c>
      <c r="AA2666" s="155">
        <v>0</v>
      </c>
      <c r="AB2666" s="162" t="s">
        <v>80</v>
      </c>
      <c r="AC2666" s="163" t="s">
        <v>56</v>
      </c>
      <c r="AD2666" s="164" t="s">
        <v>56</v>
      </c>
      <c r="AE2666" s="163" t="s">
        <v>56</v>
      </c>
      <c r="AF2666" s="164">
        <f t="shared" si="655"/>
        <v>83.22</v>
      </c>
      <c r="AG2666" s="165">
        <f t="shared" si="656"/>
        <v>9986.4</v>
      </c>
      <c r="AH2666" s="166" t="s">
        <v>81</v>
      </c>
      <c r="AI2666" s="167"/>
      <c r="AJ2666" s="168"/>
      <c r="AK2666" s="169"/>
      <c r="AL2666" s="170"/>
      <c r="AM2666" s="171"/>
      <c r="AN2666" s="172"/>
      <c r="AO2666" s="173">
        <f t="shared" si="644"/>
        <v>0</v>
      </c>
      <c r="AP2666" s="174" t="s">
        <v>82</v>
      </c>
      <c r="AQ2666" s="175" t="str" cm="1">
        <f t="array" ref="AQ2666">_xlfn.IFS(OR($G2666="公衆街路灯A",$G2666="定額電灯"),$G2666&amp;AP2666,COUNTIF(G2666,"*従量電灯*"),G2666,1,"-")</f>
        <v>従量電灯</v>
      </c>
      <c r="AR2666" s="176" t="str" cm="1">
        <f t="array" ref="AR2666">_xlfn.IFS($AN2666=0,"-",OR($AH2666="対象外",$AH2666="-"),"-",OR($G2666="公衆街路灯A",$G2666="定額電灯"),_xlfn.XLOOKUP($AQ2666,削除禁止_電灯料金!$B:$B,削除禁止_電灯料金!$E:$E,0),1,"-")</f>
        <v>-</v>
      </c>
      <c r="AS2666" s="177" t="str" cm="1">
        <f t="array" ref="AS2666">_xlfn.IFS($AR2666="-","-",OR($G2666="公衆街路灯A",$G2666="定額電灯"),_xlfn.XLOOKUP(AQ2666,削除禁止_電灯料金!$B:$B,削除禁止_電灯料金!$D:$D,0),1,"-")</f>
        <v>-</v>
      </c>
      <c r="AT2666" s="176">
        <f>IFERROR(IF(OR($G2666="公衆街路灯A",$G2666="定額電灯"),"-",ROUND((_xlfn.XLOOKUP($AQ2666,削除禁止_電灯料金!$B:$B,削除禁止_電灯料金!$E:$E)*AM2666/1000*$K2666*$L2666/12),2)),"-")</f>
        <v>0</v>
      </c>
      <c r="AU2666" s="177">
        <f>IFERROR(IF(OR($G2666="公衆街路灯A",$G2666="定額電灯"),"-",ROUND((AM2666/1000*$K2666*$L2666/12)*_xlfn.XLOOKUP($A2666,削除禁止_電灯料金!K:K,削除禁止_電灯料金!M:M,"-"),2)),"-")</f>
        <v>0</v>
      </c>
      <c r="AV2666" s="178">
        <f>IFERROR(IF(OR($G2666="公衆街路灯A",$G2666="定額電灯"),ROUND((((AR2666+AS2666)*AN2666))*12*_xlfn.XLOOKUP($A2666,削除禁止_電灯料金!K:K,削除禁止_電灯料金!N:N),0),ROUND((AT2666+AU2666)*AN2666*12*_xlfn.XLOOKUP($A2666,削除禁止_電灯料金!K:K,削除禁止_電灯料金!N:N),0)),0)</f>
        <v>0</v>
      </c>
      <c r="AW2666" s="145"/>
    </row>
    <row r="2667" spans="1:49" ht="30" customHeight="1">
      <c r="A2667" s="1">
        <v>59</v>
      </c>
      <c r="B2667" s="319" t="s">
        <v>2344</v>
      </c>
      <c r="C2667" s="332"/>
      <c r="D2667" s="262" t="s">
        <v>2410</v>
      </c>
      <c r="E2667" s="263" t="s">
        <v>2419</v>
      </c>
      <c r="F2667" s="264" t="s">
        <v>2435</v>
      </c>
      <c r="G2667" s="148" t="s">
        <v>73</v>
      </c>
      <c r="H2667" s="279"/>
      <c r="I2667" s="280"/>
      <c r="J2667" s="267" t="s">
        <v>598</v>
      </c>
      <c r="K2667" s="152">
        <v>5</v>
      </c>
      <c r="L2667" s="266">
        <v>240</v>
      </c>
      <c r="M2667" s="281" t="s">
        <v>695</v>
      </c>
      <c r="N2667" s="119" t="s">
        <v>275</v>
      </c>
      <c r="O2667" s="120">
        <v>1</v>
      </c>
      <c r="P2667" s="155" t="s">
        <v>294</v>
      </c>
      <c r="Q2667" s="155">
        <v>0</v>
      </c>
      <c r="R2667" s="155">
        <v>0</v>
      </c>
      <c r="S2667" s="156">
        <v>0</v>
      </c>
      <c r="T2667" s="156" t="s">
        <v>276</v>
      </c>
      <c r="U2667" s="156">
        <v>0</v>
      </c>
      <c r="V2667" s="157">
        <v>0</v>
      </c>
      <c r="W2667" s="158">
        <v>47</v>
      </c>
      <c r="X2667" s="329">
        <v>6</v>
      </c>
      <c r="Y2667" s="160">
        <v>6</v>
      </c>
      <c r="Z2667" s="161">
        <f t="shared" si="654"/>
        <v>28.2</v>
      </c>
      <c r="AA2667" s="155">
        <v>0</v>
      </c>
      <c r="AB2667" s="162" t="s">
        <v>80</v>
      </c>
      <c r="AC2667" s="163" t="s">
        <v>56</v>
      </c>
      <c r="AD2667" s="164" t="s">
        <v>56</v>
      </c>
      <c r="AE2667" s="163" t="s">
        <v>56</v>
      </c>
      <c r="AF2667" s="164">
        <f t="shared" si="655"/>
        <v>141</v>
      </c>
      <c r="AG2667" s="165">
        <f t="shared" si="656"/>
        <v>101520</v>
      </c>
      <c r="AH2667" s="166" t="s">
        <v>113</v>
      </c>
      <c r="AI2667" s="167"/>
      <c r="AJ2667" s="168"/>
      <c r="AK2667" s="169"/>
      <c r="AL2667" s="170"/>
      <c r="AM2667" s="171"/>
      <c r="AN2667" s="172"/>
      <c r="AO2667" s="173">
        <f t="shared" si="644"/>
        <v>0</v>
      </c>
      <c r="AP2667" s="174" t="s">
        <v>82</v>
      </c>
      <c r="AQ2667" s="175" t="str" cm="1">
        <f t="array" ref="AQ2667">_xlfn.IFS(OR($G2667="公衆街路灯A",$G2667="定額電灯"),$G2667&amp;AP2667,COUNTIF(G2667,"*従量電灯*"),G2667,1,"-")</f>
        <v>従量電灯</v>
      </c>
      <c r="AR2667" s="176" t="str" cm="1">
        <f t="array" ref="AR2667">_xlfn.IFS($AN2667=0,"-",OR($AH2667="対象外",$AH2667="-"),"-",OR($G2667="公衆街路灯A",$G2667="定額電灯"),_xlfn.XLOOKUP($AQ2667,削除禁止_電灯料金!$B:$B,削除禁止_電灯料金!$E:$E,0),1,"-")</f>
        <v>-</v>
      </c>
      <c r="AS2667" s="177" t="str" cm="1">
        <f t="array" ref="AS2667">_xlfn.IFS($AR2667="-","-",OR($G2667="公衆街路灯A",$G2667="定額電灯"),_xlfn.XLOOKUP(AQ2667,削除禁止_電灯料金!$B:$B,削除禁止_電灯料金!$D:$D,0),1,"-")</f>
        <v>-</v>
      </c>
      <c r="AT2667" s="176">
        <f>IFERROR(IF(OR($G2667="公衆街路灯A",$G2667="定額電灯"),"-",ROUND((_xlfn.XLOOKUP($AQ2667,削除禁止_電灯料金!$B:$B,削除禁止_電灯料金!$E:$E)*AM2667/1000*$K2667*$L2667/12),2)),"-")</f>
        <v>0</v>
      </c>
      <c r="AU2667" s="177">
        <f>IFERROR(IF(OR($G2667="公衆街路灯A",$G2667="定額電灯"),"-",ROUND((AM2667/1000*$K2667*$L2667/12)*_xlfn.XLOOKUP($A2667,削除禁止_電灯料金!K:K,削除禁止_電灯料金!M:M,"-"),2)),"-")</f>
        <v>0</v>
      </c>
      <c r="AV2667" s="178">
        <f>IFERROR(IF(OR($G2667="公衆街路灯A",$G2667="定額電灯"),ROUND((((AR2667+AS2667)*AN2667))*12*_xlfn.XLOOKUP($A2667,削除禁止_電灯料金!K:K,削除禁止_電灯料金!N:N),0),ROUND((AT2667+AU2667)*AN2667*12*_xlfn.XLOOKUP($A2667,削除禁止_電灯料金!K:K,削除禁止_電灯料金!N:N),0)),0)</f>
        <v>0</v>
      </c>
      <c r="AW2667" s="145"/>
    </row>
    <row r="2668" spans="1:49" ht="30" customHeight="1">
      <c r="A2668" s="1">
        <v>59</v>
      </c>
      <c r="B2668" s="319" t="s">
        <v>2344</v>
      </c>
      <c r="C2668" s="332"/>
      <c r="D2668" s="262" t="s">
        <v>612</v>
      </c>
      <c r="E2668" s="263" t="s">
        <v>82</v>
      </c>
      <c r="F2668" s="264" t="s">
        <v>410</v>
      </c>
      <c r="G2668" s="148" t="s">
        <v>73</v>
      </c>
      <c r="H2668" s="279"/>
      <c r="I2668" s="280"/>
      <c r="J2668" s="151" t="s">
        <v>213</v>
      </c>
      <c r="K2668" s="152">
        <v>1</v>
      </c>
      <c r="L2668" s="266">
        <v>240</v>
      </c>
      <c r="M2668" s="281" t="s">
        <v>410</v>
      </c>
      <c r="N2668" s="119" t="s">
        <v>215</v>
      </c>
      <c r="O2668" s="120">
        <v>1</v>
      </c>
      <c r="P2668" s="155" t="s">
        <v>2436</v>
      </c>
      <c r="Q2668" s="155">
        <v>0</v>
      </c>
      <c r="R2668" s="155">
        <v>0</v>
      </c>
      <c r="S2668" s="156">
        <v>0</v>
      </c>
      <c r="T2668" s="156">
        <v>0</v>
      </c>
      <c r="U2668" s="156" t="s">
        <v>2437</v>
      </c>
      <c r="V2668" s="157">
        <v>0</v>
      </c>
      <c r="W2668" s="158">
        <v>250</v>
      </c>
      <c r="X2668" s="329">
        <v>3</v>
      </c>
      <c r="Y2668" s="160">
        <v>3</v>
      </c>
      <c r="Z2668" s="161">
        <f t="shared" si="654"/>
        <v>15</v>
      </c>
      <c r="AA2668" s="155">
        <v>0</v>
      </c>
      <c r="AB2668" s="162" t="s">
        <v>80</v>
      </c>
      <c r="AC2668" s="163" t="s">
        <v>56</v>
      </c>
      <c r="AD2668" s="164" t="s">
        <v>56</v>
      </c>
      <c r="AE2668" s="163" t="s">
        <v>56</v>
      </c>
      <c r="AF2668" s="164">
        <f t="shared" si="655"/>
        <v>150</v>
      </c>
      <c r="AG2668" s="165">
        <f t="shared" si="656"/>
        <v>54000</v>
      </c>
      <c r="AH2668" s="166" t="s">
        <v>81</v>
      </c>
      <c r="AI2668" s="167"/>
      <c r="AJ2668" s="168"/>
      <c r="AK2668" s="169"/>
      <c r="AL2668" s="170"/>
      <c r="AM2668" s="171"/>
      <c r="AN2668" s="172"/>
      <c r="AO2668" s="173">
        <f t="shared" si="644"/>
        <v>0</v>
      </c>
      <c r="AP2668" s="174" t="s">
        <v>82</v>
      </c>
      <c r="AQ2668" s="175" t="str" cm="1">
        <f t="array" ref="AQ2668">_xlfn.IFS(OR($G2668="公衆街路灯A",$G2668="定額電灯"),$G2668&amp;AP2668,COUNTIF(G2668,"*従量電灯*"),G2668,1,"-")</f>
        <v>従量電灯</v>
      </c>
      <c r="AR2668" s="176" t="str" cm="1">
        <f t="array" ref="AR2668">_xlfn.IFS($AN2668=0,"-",OR($AH2668="対象外",$AH2668="-"),"-",OR($G2668="公衆街路灯A",$G2668="定額電灯"),_xlfn.XLOOKUP($AQ2668,削除禁止_電灯料金!$B:$B,削除禁止_電灯料金!$E:$E,0),1,"-")</f>
        <v>-</v>
      </c>
      <c r="AS2668" s="177" t="str" cm="1">
        <f t="array" ref="AS2668">_xlfn.IFS($AR2668="-","-",OR($G2668="公衆街路灯A",$G2668="定額電灯"),_xlfn.XLOOKUP(AQ2668,削除禁止_電灯料金!$B:$B,削除禁止_電灯料金!$D:$D,0),1,"-")</f>
        <v>-</v>
      </c>
      <c r="AT2668" s="176">
        <f>IFERROR(IF(OR($G2668="公衆街路灯A",$G2668="定額電灯"),"-",ROUND((_xlfn.XLOOKUP($AQ2668,削除禁止_電灯料金!$B:$B,削除禁止_電灯料金!$E:$E)*AM2668/1000*$K2668*$L2668/12),2)),"-")</f>
        <v>0</v>
      </c>
      <c r="AU2668" s="177">
        <f>IFERROR(IF(OR($G2668="公衆街路灯A",$G2668="定額電灯"),"-",ROUND((AM2668/1000*$K2668*$L2668/12)*_xlfn.XLOOKUP($A2668,削除禁止_電灯料金!K:K,削除禁止_電灯料金!M:M,"-"),2)),"-")</f>
        <v>0</v>
      </c>
      <c r="AV2668" s="178">
        <f>IFERROR(IF(OR($G2668="公衆街路灯A",$G2668="定額電灯"),ROUND((((AR2668+AS2668)*AN2668))*12*_xlfn.XLOOKUP($A2668,削除禁止_電灯料金!K:K,削除禁止_電灯料金!N:N),0),ROUND((AT2668+AU2668)*AN2668*12*_xlfn.XLOOKUP($A2668,削除禁止_電灯料金!K:K,削除禁止_電灯料金!N:N),0)),0)</f>
        <v>0</v>
      </c>
      <c r="AW2668" s="145"/>
    </row>
    <row r="2669" spans="1:49" ht="30" customHeight="1">
      <c r="A2669" s="1">
        <v>59</v>
      </c>
      <c r="B2669" s="319" t="s">
        <v>2344</v>
      </c>
      <c r="C2669" s="42"/>
      <c r="D2669" s="146"/>
      <c r="E2669" s="147"/>
      <c r="F2669" s="148"/>
      <c r="G2669" s="148"/>
      <c r="H2669" s="149"/>
      <c r="I2669" s="150"/>
      <c r="J2669" s="151"/>
      <c r="K2669" s="213"/>
      <c r="L2669" s="214"/>
      <c r="M2669" s="154" t="s">
        <v>82</v>
      </c>
      <c r="N2669" s="119">
        <v>0</v>
      </c>
      <c r="O2669" s="120">
        <v>0</v>
      </c>
      <c r="P2669" s="155">
        <v>0</v>
      </c>
      <c r="Q2669" s="155">
        <v>0</v>
      </c>
      <c r="R2669" s="155">
        <v>0</v>
      </c>
      <c r="S2669" s="156">
        <v>0</v>
      </c>
      <c r="T2669" s="156">
        <v>0</v>
      </c>
      <c r="U2669" s="156">
        <v>0</v>
      </c>
      <c r="V2669" s="157">
        <v>0</v>
      </c>
      <c r="W2669" s="158">
        <v>0</v>
      </c>
      <c r="X2669" s="159"/>
      <c r="Y2669" s="160">
        <v>0</v>
      </c>
      <c r="Z2669" s="161">
        <v>0</v>
      </c>
      <c r="AA2669" s="155">
        <v>0</v>
      </c>
      <c r="AB2669" s="162" t="s">
        <v>56</v>
      </c>
      <c r="AC2669" s="163" t="s">
        <v>56</v>
      </c>
      <c r="AD2669" s="164" t="s">
        <v>56</v>
      </c>
      <c r="AE2669" s="163" t="s">
        <v>56</v>
      </c>
      <c r="AF2669" s="164" t="s">
        <v>56</v>
      </c>
      <c r="AG2669" s="165">
        <v>0</v>
      </c>
      <c r="AH2669" s="166" t="s">
        <v>56</v>
      </c>
      <c r="AI2669" s="167"/>
      <c r="AJ2669" s="168"/>
      <c r="AK2669" s="169"/>
      <c r="AL2669" s="170"/>
      <c r="AM2669" s="171"/>
      <c r="AN2669" s="172"/>
      <c r="AO2669" s="173">
        <f t="shared" si="644"/>
        <v>0</v>
      </c>
      <c r="AP2669" s="174" t="s">
        <v>82</v>
      </c>
      <c r="AQ2669" s="175" t="str" cm="1">
        <f t="array" ref="AQ2669">_xlfn.IFS(OR($G2669="公衆街路灯A",$G2669="定額電灯"),$G2669&amp;AP2669,COUNTIF(G2669,"*従量電灯*"),G2669,1,"-")</f>
        <v>-</v>
      </c>
      <c r="AR2669" s="176" t="str" cm="1">
        <f t="array" ref="AR2669">_xlfn.IFS($AN2669=0,"-",OR($AH2669="対象外",$AH2669="-"),"-",OR($G2669="公衆街路灯A",$G2669="定額電灯"),_xlfn.XLOOKUP($AQ2669,削除禁止_電灯料金!$B:$B,削除禁止_電灯料金!$E:$E,0),1,"-")</f>
        <v>-</v>
      </c>
      <c r="AS2669" s="177" t="str" cm="1">
        <f t="array" ref="AS2669">_xlfn.IFS($AR2669="-","-",OR($G2669="公衆街路灯A",$G2669="定額電灯"),_xlfn.XLOOKUP(AQ2669,削除禁止_電灯料金!$B:$B,削除禁止_電灯料金!$D:$D,0),1,"-")</f>
        <v>-</v>
      </c>
      <c r="AT2669" s="176" t="str">
        <f>IFERROR(IF(OR($G2669="公衆街路灯A",$G2669="定額電灯"),"-",ROUND((_xlfn.XLOOKUP($AQ2669,削除禁止_電灯料金!$B:$B,削除禁止_電灯料金!$E:$E)*AM2669/1000*$K2669*$L2669/12),2)),"-")</f>
        <v>-</v>
      </c>
      <c r="AU2669" s="177">
        <f>IFERROR(IF(OR($G2669="公衆街路灯A",$G2669="定額電灯"),"-",ROUND((AM2669/1000*$K2669*$L2669/12)*_xlfn.XLOOKUP($A2669,削除禁止_電灯料金!K:K,削除禁止_電灯料金!M:M,"-"),2)),"-")</f>
        <v>0</v>
      </c>
      <c r="AV2669" s="178">
        <f>IFERROR(IF(OR($G2669="公衆街路灯A",$G2669="定額電灯"),ROUND((((AR2669+AS2669)*AN2669))*12*_xlfn.XLOOKUP($A2669,削除禁止_電灯料金!K:K,削除禁止_電灯料金!N:N),0),ROUND((AT2669+AU2669)*AN2669*12*_xlfn.XLOOKUP($A2669,削除禁止_電灯料金!K:K,削除禁止_電灯料金!N:N),0)),0)</f>
        <v>0</v>
      </c>
      <c r="AW2669" s="145"/>
    </row>
    <row r="2670" spans="1:49" ht="30" customHeight="1">
      <c r="A2670" s="1">
        <v>59</v>
      </c>
      <c r="B2670" s="319" t="s">
        <v>2344</v>
      </c>
      <c r="C2670" s="42"/>
      <c r="D2670" s="146"/>
      <c r="E2670" s="147" t="s">
        <v>219</v>
      </c>
      <c r="F2670" s="148" t="s">
        <v>219</v>
      </c>
      <c r="G2670" s="148"/>
      <c r="H2670" s="149"/>
      <c r="I2670" s="150"/>
      <c r="J2670" s="151"/>
      <c r="K2670" s="213"/>
      <c r="L2670" s="214"/>
      <c r="M2670" s="179" t="s">
        <v>82</v>
      </c>
      <c r="N2670" s="119">
        <v>0</v>
      </c>
      <c r="O2670" s="120">
        <v>0</v>
      </c>
      <c r="P2670" s="155">
        <v>0</v>
      </c>
      <c r="Q2670" s="155">
        <v>0</v>
      </c>
      <c r="R2670" s="155">
        <v>0</v>
      </c>
      <c r="S2670" s="156">
        <v>0</v>
      </c>
      <c r="T2670" s="156">
        <v>0</v>
      </c>
      <c r="U2670" s="156">
        <v>0</v>
      </c>
      <c r="V2670" s="157">
        <v>0</v>
      </c>
      <c r="W2670" s="158">
        <v>0</v>
      </c>
      <c r="X2670" s="159"/>
      <c r="Y2670" s="160">
        <v>0</v>
      </c>
      <c r="Z2670" s="161">
        <v>0</v>
      </c>
      <c r="AA2670" s="155">
        <v>0</v>
      </c>
      <c r="AB2670" s="162" t="s">
        <v>56</v>
      </c>
      <c r="AC2670" s="163" t="s">
        <v>56</v>
      </c>
      <c r="AD2670" s="164" t="s">
        <v>56</v>
      </c>
      <c r="AE2670" s="163" t="s">
        <v>56</v>
      </c>
      <c r="AF2670" s="164" t="s">
        <v>56</v>
      </c>
      <c r="AG2670" s="165">
        <v>0</v>
      </c>
      <c r="AH2670" s="166" t="s">
        <v>56</v>
      </c>
      <c r="AI2670" s="167"/>
      <c r="AJ2670" s="168"/>
      <c r="AK2670" s="169"/>
      <c r="AL2670" s="170"/>
      <c r="AM2670" s="171"/>
      <c r="AN2670" s="172"/>
      <c r="AO2670" s="173">
        <f t="shared" si="644"/>
        <v>0</v>
      </c>
      <c r="AP2670" s="174" t="s">
        <v>82</v>
      </c>
      <c r="AQ2670" s="175" t="str" cm="1">
        <f t="array" ref="AQ2670">_xlfn.IFS(OR($G2670="公衆街路灯A",$G2670="定額電灯"),$G2670&amp;AP2670,COUNTIF(G2670,"*従量電灯*"),G2670,1,"-")</f>
        <v>-</v>
      </c>
      <c r="AR2670" s="176" t="str" cm="1">
        <f t="array" ref="AR2670">_xlfn.IFS($AN2670=0,"-",OR($AH2670="対象外",$AH2670="-"),"-",OR($G2670="公衆街路灯A",$G2670="定額電灯"),_xlfn.XLOOKUP($AQ2670,削除禁止_電灯料金!$B:$B,削除禁止_電灯料金!$E:$E,0),1,"-")</f>
        <v>-</v>
      </c>
      <c r="AS2670" s="177" t="str" cm="1">
        <f t="array" ref="AS2670">_xlfn.IFS($AR2670="-","-",OR($G2670="公衆街路灯A",$G2670="定額電灯"),_xlfn.XLOOKUP(AQ2670,削除禁止_電灯料金!$B:$B,削除禁止_電灯料金!$D:$D,0),1,"-")</f>
        <v>-</v>
      </c>
      <c r="AT2670" s="176" t="str">
        <f>IFERROR(IF(OR($G2670="公衆街路灯A",$G2670="定額電灯"),"-",ROUND((_xlfn.XLOOKUP($AQ2670,削除禁止_電灯料金!$B:$B,削除禁止_電灯料金!$E:$E)*AM2670/1000*$K2670*$L2670/12),2)),"-")</f>
        <v>-</v>
      </c>
      <c r="AU2670" s="177">
        <f>IFERROR(IF(OR($G2670="公衆街路灯A",$G2670="定額電灯"),"-",ROUND((AM2670/1000*$K2670*$L2670/12)*_xlfn.XLOOKUP($A2670,削除禁止_電灯料金!K:K,削除禁止_電灯料金!M:M,"-"),2)),"-")</f>
        <v>0</v>
      </c>
      <c r="AV2670" s="178">
        <f>IFERROR(IF(OR($G2670="公衆街路灯A",$G2670="定額電灯"),ROUND((((AR2670+AS2670)*AN2670))*12*_xlfn.XLOOKUP($A2670,削除禁止_電灯料金!K:K,削除禁止_電灯料金!N:N),0),ROUND((AT2670+AU2670)*AN2670*12*_xlfn.XLOOKUP($A2670,削除禁止_電灯料金!K:K,削除禁止_電灯料金!N:N),0)),0)</f>
        <v>0</v>
      </c>
      <c r="AW2670" s="145"/>
    </row>
    <row r="2671" spans="1:49" ht="30" customHeight="1" thickBot="1">
      <c r="A2671" s="1">
        <v>59</v>
      </c>
      <c r="B2671" s="319" t="s">
        <v>2344</v>
      </c>
      <c r="C2671" s="42"/>
      <c r="D2671" s="215"/>
      <c r="E2671" s="216" t="s">
        <v>219</v>
      </c>
      <c r="F2671" s="217" t="s">
        <v>219</v>
      </c>
      <c r="G2671" s="216"/>
      <c r="H2671" s="216"/>
      <c r="I2671" s="218"/>
      <c r="J2671" s="219"/>
      <c r="K2671" s="220"/>
      <c r="L2671" s="221"/>
      <c r="M2671" s="222" t="s">
        <v>82</v>
      </c>
      <c r="N2671" s="223">
        <v>0</v>
      </c>
      <c r="O2671" s="224">
        <v>0</v>
      </c>
      <c r="P2671" s="225">
        <v>0</v>
      </c>
      <c r="Q2671" s="225">
        <v>0</v>
      </c>
      <c r="R2671" s="225">
        <v>0</v>
      </c>
      <c r="S2671" s="226">
        <v>0</v>
      </c>
      <c r="T2671" s="226">
        <v>0</v>
      </c>
      <c r="U2671" s="226">
        <v>0</v>
      </c>
      <c r="V2671" s="227">
        <v>0</v>
      </c>
      <c r="W2671" s="228">
        <v>0</v>
      </c>
      <c r="X2671" s="229"/>
      <c r="Y2671" s="410">
        <v>0</v>
      </c>
      <c r="Z2671" s="230">
        <v>0</v>
      </c>
      <c r="AA2671" s="225">
        <v>0</v>
      </c>
      <c r="AB2671" s="231" t="s">
        <v>56</v>
      </c>
      <c r="AC2671" s="232" t="s">
        <v>56</v>
      </c>
      <c r="AD2671" s="411" t="s">
        <v>56</v>
      </c>
      <c r="AE2671" s="232" t="s">
        <v>56</v>
      </c>
      <c r="AF2671" s="411" t="s">
        <v>56</v>
      </c>
      <c r="AG2671" s="412">
        <v>0</v>
      </c>
      <c r="AH2671" s="413" t="s">
        <v>56</v>
      </c>
      <c r="AI2671" s="236"/>
      <c r="AJ2671" s="237"/>
      <c r="AK2671" s="238"/>
      <c r="AL2671" s="239"/>
      <c r="AM2671" s="240"/>
      <c r="AN2671" s="241"/>
      <c r="AO2671" s="242">
        <f t="shared" si="644"/>
        <v>0</v>
      </c>
      <c r="AP2671" s="243" t="s">
        <v>82</v>
      </c>
      <c r="AQ2671" s="414" t="str" cm="1">
        <f t="array" ref="AQ2671">_xlfn.IFS(OR($G2671="公衆街路灯A",$G2671="定額電灯"),$G2671&amp;AP2671,COUNTIF(G2671,"*従量電灯*"),G2671,1,"-")</f>
        <v>-</v>
      </c>
      <c r="AR2671" s="415" t="str" cm="1">
        <f t="array" ref="AR2671">_xlfn.IFS($AN2671=0,"-",OR($AH2671="対象外",$AH2671="-"),"-",OR($G2671="公衆街路灯A",$G2671="定額電灯"),_xlfn.XLOOKUP($AQ2671,削除禁止_電灯料金!$B:$B,削除禁止_電灯料金!$E:$E,0),1,"-")</f>
        <v>-</v>
      </c>
      <c r="AS2671" s="416" t="str" cm="1">
        <f t="array" ref="AS2671">_xlfn.IFS($AR2671="-","-",OR($G2671="公衆街路灯A",$G2671="定額電灯"),_xlfn.XLOOKUP(AQ2671,削除禁止_電灯料金!$B:$B,削除禁止_電灯料金!$D:$D,0),1,"-")</f>
        <v>-</v>
      </c>
      <c r="AT2671" s="415" t="str">
        <f>IFERROR(IF(OR($G2671="公衆街路灯A",$G2671="定額電灯"),"-",ROUND((_xlfn.XLOOKUP($AQ2671,削除禁止_電灯料金!$B:$B,削除禁止_電灯料金!$E:$E)*AM2671/1000*$K2671*$L2671/12),2)),"-")</f>
        <v>-</v>
      </c>
      <c r="AU2671" s="416">
        <f>IFERROR(IF(OR($G2671="公衆街路灯A",$G2671="定額電灯"),"-",ROUND((AM2671/1000*$K2671*$L2671/12)*_xlfn.XLOOKUP($A2671,削除禁止_電灯料金!K:K,削除禁止_電灯料金!M:M,"-"),2)),"-")</f>
        <v>0</v>
      </c>
      <c r="AV2671" s="417">
        <f>IFERROR(IF(OR($G2671="公衆街路灯A",$G2671="定額電灯"),ROUND((((AR2671+AS2671)*AN2671))*12*_xlfn.XLOOKUP($A2671,削除禁止_電灯料金!K:K,削除禁止_電灯料金!N:N),0),ROUND((AT2671+AU2671)*AN2671*12*_xlfn.XLOOKUP($A2671,削除禁止_電灯料金!K:K,削除禁止_電灯料金!N:N),0)),0)</f>
        <v>0</v>
      </c>
      <c r="AW2671" s="145"/>
    </row>
    <row r="2672" spans="1:49" ht="30" customHeight="1">
      <c r="A2672" s="1"/>
      <c r="B2672" s="41"/>
      <c r="C2672" s="248"/>
    </row>
    <row r="2673" spans="1:49" ht="30" customHeight="1">
      <c r="A2673" s="1">
        <v>60</v>
      </c>
      <c r="B2673" s="319" t="s">
        <v>2438</v>
      </c>
      <c r="C2673" s="42"/>
      <c r="D2673" s="4" t="s">
        <v>2439</v>
      </c>
      <c r="E2673" s="43"/>
      <c r="F2673" s="44"/>
      <c r="G2673" s="44"/>
      <c r="H2673" s="45"/>
      <c r="I2673" s="43"/>
      <c r="J2673" s="43"/>
      <c r="K2673" s="43"/>
      <c r="L2673" s="43"/>
      <c r="M2673" s="43"/>
      <c r="N2673" s="46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2"/>
      <c r="AD2673" s="42"/>
      <c r="AE2673" s="42"/>
      <c r="AF2673" s="42"/>
      <c r="AG2673" s="42"/>
      <c r="AH2673" s="47"/>
      <c r="AI2673" s="48"/>
      <c r="AJ2673" s="48"/>
      <c r="AK2673" s="47"/>
      <c r="AL2673" s="49"/>
      <c r="AM2673" s="47"/>
      <c r="AN2673" s="47"/>
      <c r="AO2673" s="47"/>
      <c r="AP2673" s="47"/>
      <c r="AQ2673" s="49"/>
      <c r="AR2673" s="47"/>
      <c r="AS2673" s="47"/>
      <c r="AT2673" s="47"/>
      <c r="AU2673" s="47"/>
      <c r="AV2673" s="47"/>
      <c r="AW2673" s="47"/>
    </row>
    <row r="2674" spans="1:49" ht="30" customHeight="1">
      <c r="A2674" s="1">
        <v>60</v>
      </c>
      <c r="B2674" s="319" t="s">
        <v>2438</v>
      </c>
      <c r="C2674" s="42"/>
      <c r="D2674" s="43"/>
      <c r="E2674" s="43"/>
      <c r="F2674" s="44"/>
      <c r="G2674" s="44"/>
      <c r="H2674" s="45"/>
      <c r="I2674" s="43"/>
      <c r="J2674" s="43"/>
      <c r="K2674" s="43"/>
      <c r="L2674" s="43"/>
      <c r="M2674" s="43"/>
      <c r="N2674" s="46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2"/>
      <c r="Z2674" s="42"/>
      <c r="AA2674" s="42"/>
      <c r="AB2674" s="42"/>
      <c r="AC2674" s="42"/>
      <c r="AD2674" s="42"/>
      <c r="AE2674" s="42"/>
      <c r="AF2674" s="42"/>
      <c r="AG2674" s="42"/>
      <c r="AH2674" s="47"/>
      <c r="AI2674" s="50"/>
      <c r="AJ2674" s="48"/>
      <c r="AK2674" s="47"/>
      <c r="AL2674" s="49"/>
      <c r="AM2674" s="47"/>
      <c r="AN2674" s="47"/>
      <c r="AO2674" s="51"/>
      <c r="AP2674" s="47"/>
      <c r="AQ2674" s="49"/>
      <c r="AR2674" s="51"/>
      <c r="AS2674" s="51"/>
      <c r="AT2674" s="51"/>
      <c r="AU2674" s="51"/>
      <c r="AV2674" s="47"/>
      <c r="AW2674" s="47"/>
    </row>
    <row r="2675" spans="1:49" ht="30" customHeight="1">
      <c r="A2675" s="1">
        <v>60</v>
      </c>
      <c r="B2675" s="319" t="s">
        <v>2438</v>
      </c>
      <c r="C2675" s="42"/>
      <c r="D2675" s="52" t="s">
        <v>47</v>
      </c>
      <c r="E2675" s="52"/>
      <c r="F2675" s="53">
        <v>10</v>
      </c>
      <c r="G2675" s="44"/>
      <c r="H2675" s="45"/>
      <c r="I2675" s="54"/>
      <c r="J2675" s="54"/>
      <c r="K2675" s="55"/>
      <c r="L2675" s="46"/>
      <c r="M2675" s="46"/>
      <c r="N2675" s="56"/>
      <c r="O2675" s="56"/>
      <c r="P2675" s="56"/>
      <c r="Q2675" s="56"/>
      <c r="R2675" s="56"/>
      <c r="S2675" s="56"/>
      <c r="T2675" s="56"/>
      <c r="U2675" s="56"/>
      <c r="V2675" s="56"/>
      <c r="W2675" s="56"/>
      <c r="X2675" s="56"/>
      <c r="Y2675" s="56"/>
      <c r="Z2675" s="56"/>
      <c r="AA2675" s="56"/>
      <c r="AB2675" s="56"/>
      <c r="AC2675" s="56"/>
      <c r="AD2675" s="56"/>
      <c r="AE2675" s="56"/>
      <c r="AF2675" s="56"/>
      <c r="AG2675" s="56"/>
      <c r="AH2675" s="47"/>
      <c r="AI2675" s="50"/>
      <c r="AJ2675" s="48"/>
      <c r="AK2675" s="47"/>
      <c r="AL2675" s="49"/>
      <c r="AM2675" s="47"/>
      <c r="AN2675" s="47"/>
      <c r="AO2675" s="47"/>
      <c r="AP2675" s="47"/>
      <c r="AQ2675" s="49"/>
      <c r="AR2675" s="47"/>
      <c r="AS2675" s="47"/>
      <c r="AT2675" s="47"/>
      <c r="AU2675" s="47"/>
      <c r="AV2675" s="47"/>
      <c r="AW2675" s="47"/>
    </row>
    <row r="2676" spans="1:49" ht="30" customHeight="1" thickBot="1">
      <c r="A2676" s="1">
        <v>60</v>
      </c>
      <c r="B2676" s="319" t="s">
        <v>2438</v>
      </c>
      <c r="C2676" s="42"/>
      <c r="D2676" s="57" t="s">
        <v>48</v>
      </c>
      <c r="E2676" s="57"/>
      <c r="F2676" s="58">
        <v>10</v>
      </c>
      <c r="G2676" s="44"/>
      <c r="H2676" s="45"/>
      <c r="I2676" s="54"/>
      <c r="J2676" s="54"/>
      <c r="K2676" s="55"/>
      <c r="L2676" s="46"/>
      <c r="M2676" s="46"/>
      <c r="N2676" s="56"/>
      <c r="O2676" s="56"/>
      <c r="P2676" s="56"/>
      <c r="Q2676" s="56"/>
      <c r="R2676" s="56"/>
      <c r="S2676" s="56"/>
      <c r="T2676" s="56"/>
      <c r="U2676" s="56"/>
      <c r="V2676" s="56"/>
      <c r="W2676" s="56"/>
      <c r="X2676" s="56"/>
      <c r="Y2676" s="56"/>
      <c r="Z2676" s="56"/>
      <c r="AA2676" s="56"/>
      <c r="AB2676" s="56"/>
      <c r="AC2676" s="56"/>
      <c r="AD2676" s="56"/>
      <c r="AE2676" s="56"/>
      <c r="AF2676" s="56"/>
      <c r="AG2676" s="56"/>
      <c r="AH2676" s="47"/>
      <c r="AI2676" s="50"/>
      <c r="AJ2676" s="48"/>
      <c r="AK2676" s="47"/>
      <c r="AL2676" s="49"/>
      <c r="AM2676" s="47"/>
      <c r="AN2676" s="47"/>
      <c r="AO2676" s="47"/>
      <c r="AP2676" s="47"/>
      <c r="AQ2676" s="49"/>
      <c r="AR2676" s="47"/>
      <c r="AS2676" s="47"/>
      <c r="AT2676" s="47"/>
      <c r="AU2676" s="47"/>
      <c r="AV2676" s="47"/>
      <c r="AW2676" s="47"/>
    </row>
    <row r="2677" spans="1:49" ht="30" customHeight="1" thickBot="1">
      <c r="A2677" s="1">
        <v>60</v>
      </c>
      <c r="B2677" s="319" t="s">
        <v>2438</v>
      </c>
      <c r="C2677" s="42"/>
      <c r="D2677" s="59" t="s">
        <v>49</v>
      </c>
      <c r="E2677" s="59"/>
      <c r="F2677" s="60">
        <v>30</v>
      </c>
      <c r="G2677" s="44"/>
      <c r="H2677" s="45"/>
      <c r="I2677" s="61"/>
      <c r="J2677" s="61"/>
      <c r="K2677" s="42"/>
      <c r="L2677" s="42"/>
      <c r="M2677" s="42"/>
      <c r="N2677" s="56"/>
      <c r="O2677" s="56"/>
      <c r="P2677" s="56"/>
      <c r="Q2677" s="56"/>
      <c r="R2677" s="56"/>
      <c r="S2677" s="56"/>
      <c r="T2677" s="56"/>
      <c r="U2677" s="56"/>
      <c r="V2677" s="56"/>
      <c r="W2677" s="56"/>
      <c r="X2677" s="56"/>
      <c r="Y2677" s="56"/>
      <c r="Z2677" s="56"/>
      <c r="AA2677" s="56"/>
      <c r="AB2677" s="56"/>
      <c r="AC2677" s="62"/>
      <c r="AD2677" s="62"/>
      <c r="AE2677" s="63"/>
      <c r="AF2677" s="42"/>
      <c r="AG2677" s="56"/>
      <c r="AH2677" s="47"/>
      <c r="AI2677" s="64" t="s">
        <v>50</v>
      </c>
      <c r="AJ2677" s="48"/>
      <c r="AK2677" s="47"/>
      <c r="AL2677" s="49"/>
      <c r="AM2677" s="47"/>
      <c r="AN2677" s="47"/>
      <c r="AO2677" s="47"/>
      <c r="AP2677" s="47"/>
      <c r="AQ2677" s="49"/>
      <c r="AR2677" s="47"/>
      <c r="AS2677" s="47"/>
      <c r="AT2677" s="47"/>
      <c r="AU2677" s="47"/>
      <c r="AV2677" s="47"/>
      <c r="AW2677" s="65"/>
    </row>
    <row r="2678" spans="1:49" ht="30" customHeight="1" thickBot="1">
      <c r="A2678" s="1">
        <v>60</v>
      </c>
      <c r="B2678" s="319" t="s">
        <v>2438</v>
      </c>
      <c r="C2678" s="42"/>
      <c r="D2678" s="66" t="s">
        <v>51</v>
      </c>
      <c r="E2678" s="66"/>
      <c r="F2678" s="67">
        <v>0.41499999999999998</v>
      </c>
      <c r="G2678" s="44"/>
      <c r="H2678" s="45"/>
      <c r="I2678" s="68"/>
      <c r="J2678" s="68"/>
      <c r="K2678" s="42"/>
      <c r="L2678" s="42"/>
      <c r="M2678" s="42"/>
      <c r="N2678" s="56"/>
      <c r="O2678" s="56"/>
      <c r="P2678" s="56"/>
      <c r="Q2678" s="56"/>
      <c r="R2678" s="56"/>
      <c r="S2678" s="56"/>
      <c r="T2678" s="56"/>
      <c r="U2678" s="56"/>
      <c r="V2678" s="56"/>
      <c r="W2678" s="56"/>
      <c r="X2678" s="56"/>
      <c r="Y2678" s="56"/>
      <c r="Z2678" s="56"/>
      <c r="AA2678" s="56"/>
      <c r="AB2678" s="56"/>
      <c r="AC2678" s="62" t="s">
        <v>52</v>
      </c>
      <c r="AD2678" s="69"/>
      <c r="AE2678" s="70" t="s">
        <v>53</v>
      </c>
      <c r="AF2678" s="69"/>
      <c r="AG2678" s="56"/>
      <c r="AH2678" s="47"/>
      <c r="AI2678" s="48"/>
      <c r="AJ2678" s="48"/>
      <c r="AK2678" s="47"/>
      <c r="AL2678" s="49"/>
      <c r="AM2678" s="47"/>
      <c r="AN2678" s="47"/>
      <c r="AO2678" s="47"/>
      <c r="AP2678" s="47"/>
      <c r="AQ2678" s="49"/>
      <c r="AR2678" s="47" t="s">
        <v>52</v>
      </c>
      <c r="AS2678" s="47"/>
      <c r="AT2678" s="47" t="s">
        <v>53</v>
      </c>
      <c r="AU2678" s="47"/>
      <c r="AV2678" s="47"/>
      <c r="AW2678" s="65"/>
    </row>
    <row r="2679" spans="1:49" ht="30" customHeight="1" thickBot="1">
      <c r="A2679" s="1">
        <v>60</v>
      </c>
      <c r="B2679" s="319" t="s">
        <v>2438</v>
      </c>
      <c r="C2679" s="42"/>
      <c r="D2679" s="71" t="s">
        <v>54</v>
      </c>
      <c r="E2679" s="45"/>
      <c r="F2679" s="45"/>
      <c r="G2679" s="45"/>
      <c r="H2679" s="45"/>
      <c r="I2679" s="45"/>
      <c r="J2679" s="45"/>
      <c r="K2679" s="72"/>
      <c r="L2679" s="72"/>
      <c r="M2679" s="73" t="s">
        <v>55</v>
      </c>
      <c r="N2679" s="74"/>
      <c r="O2679" s="74"/>
      <c r="P2679" s="74"/>
      <c r="Q2679" s="74"/>
      <c r="R2679" s="74"/>
      <c r="S2679" s="74"/>
      <c r="T2679" s="74"/>
      <c r="U2679" s="74"/>
      <c r="V2679" s="74"/>
      <c r="W2679" s="74"/>
      <c r="X2679" s="74"/>
      <c r="Y2679" s="74"/>
      <c r="Z2679" s="74"/>
      <c r="AA2679" s="74"/>
      <c r="AB2679" s="74"/>
      <c r="AC2679" s="75" t="s">
        <v>1</v>
      </c>
      <c r="AD2679" s="76"/>
      <c r="AE2679" s="76" t="s">
        <v>2</v>
      </c>
      <c r="AF2679" s="76"/>
      <c r="AG2679" s="77" t="s">
        <v>56</v>
      </c>
      <c r="AH2679" s="78" t="s">
        <v>57</v>
      </c>
      <c r="AI2679" s="79"/>
      <c r="AJ2679" s="79"/>
      <c r="AK2679" s="80"/>
      <c r="AL2679" s="15"/>
      <c r="AM2679" s="80"/>
      <c r="AN2679" s="80"/>
      <c r="AO2679" s="80"/>
      <c r="AP2679" s="80"/>
      <c r="AQ2679" s="15"/>
      <c r="AR2679" s="78" t="s">
        <v>1</v>
      </c>
      <c r="AS2679" s="81"/>
      <c r="AT2679" s="78" t="s">
        <v>2</v>
      </c>
      <c r="AU2679" s="81"/>
      <c r="AV2679" s="82" t="s">
        <v>56</v>
      </c>
      <c r="AW2679" s="83"/>
    </row>
    <row r="2680" spans="1:49" ht="42" customHeight="1">
      <c r="A2680" s="1">
        <v>60</v>
      </c>
      <c r="B2680" s="319" t="s">
        <v>2438</v>
      </c>
      <c r="C2680" s="42"/>
      <c r="D2680" s="474" t="s">
        <v>4</v>
      </c>
      <c r="E2680" s="476" t="s">
        <v>5</v>
      </c>
      <c r="F2680" s="476" t="s">
        <v>6</v>
      </c>
      <c r="G2680" s="476" t="s">
        <v>58</v>
      </c>
      <c r="H2680" s="476" t="s">
        <v>7</v>
      </c>
      <c r="I2680" s="20" t="s">
        <v>8</v>
      </c>
      <c r="J2680" s="20"/>
      <c r="K2680" s="84" t="s">
        <v>9</v>
      </c>
      <c r="L2680" s="85" t="s">
        <v>59</v>
      </c>
      <c r="M2680" s="478" t="s">
        <v>60</v>
      </c>
      <c r="N2680" s="480" t="s">
        <v>61</v>
      </c>
      <c r="O2680" s="482" t="s">
        <v>62</v>
      </c>
      <c r="P2680" s="482" t="s">
        <v>10</v>
      </c>
      <c r="Q2680" s="484" t="s">
        <v>63</v>
      </c>
      <c r="R2680" s="482" t="s">
        <v>64</v>
      </c>
      <c r="S2680" s="482" t="s">
        <v>65</v>
      </c>
      <c r="T2680" s="482" t="s">
        <v>66</v>
      </c>
      <c r="U2680" s="482" t="s">
        <v>67</v>
      </c>
      <c r="V2680" s="484" t="s">
        <v>11</v>
      </c>
      <c r="W2680" s="251" t="s">
        <v>12</v>
      </c>
      <c r="X2680" s="86" t="s">
        <v>13</v>
      </c>
      <c r="Y2680" s="86" t="s">
        <v>14</v>
      </c>
      <c r="Z2680" s="252" t="s">
        <v>15</v>
      </c>
      <c r="AA2680" s="484" t="s">
        <v>16</v>
      </c>
      <c r="AB2680" s="482" t="s">
        <v>17</v>
      </c>
      <c r="AC2680" s="87" t="s">
        <v>18</v>
      </c>
      <c r="AD2680" s="88" t="s">
        <v>19</v>
      </c>
      <c r="AE2680" s="87" t="s">
        <v>30</v>
      </c>
      <c r="AF2680" s="88" t="s">
        <v>21</v>
      </c>
      <c r="AG2680" s="89" t="s">
        <v>22</v>
      </c>
      <c r="AH2680" s="468" t="s">
        <v>23</v>
      </c>
      <c r="AI2680" s="470" t="s">
        <v>24</v>
      </c>
      <c r="AJ2680" s="470" t="s">
        <v>25</v>
      </c>
      <c r="AK2680" s="470" t="s">
        <v>26</v>
      </c>
      <c r="AL2680" s="91" t="s">
        <v>68</v>
      </c>
      <c r="AM2680" s="90" t="s">
        <v>27</v>
      </c>
      <c r="AN2680" s="92" t="s">
        <v>28</v>
      </c>
      <c r="AO2680" s="93" t="s">
        <v>29</v>
      </c>
      <c r="AP2680" s="28" t="s">
        <v>16</v>
      </c>
      <c r="AQ2680" s="472" t="s">
        <v>17</v>
      </c>
      <c r="AR2680" s="94" t="s">
        <v>18</v>
      </c>
      <c r="AS2680" s="95" t="s">
        <v>19</v>
      </c>
      <c r="AT2680" s="94" t="s">
        <v>30</v>
      </c>
      <c r="AU2680" s="95" t="s">
        <v>21</v>
      </c>
      <c r="AV2680" s="96" t="s">
        <v>31</v>
      </c>
      <c r="AW2680" s="83"/>
    </row>
    <row r="2681" spans="1:49" ht="30" customHeight="1" thickBot="1">
      <c r="A2681" s="1">
        <v>60</v>
      </c>
      <c r="B2681" s="319" t="s">
        <v>2438</v>
      </c>
      <c r="C2681" s="42"/>
      <c r="D2681" s="475"/>
      <c r="E2681" s="477"/>
      <c r="F2681" s="477"/>
      <c r="G2681" s="477"/>
      <c r="H2681" s="477"/>
      <c r="I2681" s="97" t="s">
        <v>69</v>
      </c>
      <c r="J2681" s="97" t="s">
        <v>70</v>
      </c>
      <c r="K2681" s="98" t="s">
        <v>34</v>
      </c>
      <c r="L2681" s="99" t="s">
        <v>35</v>
      </c>
      <c r="M2681" s="479"/>
      <c r="N2681" s="481"/>
      <c r="O2681" s="483"/>
      <c r="P2681" s="483"/>
      <c r="Q2681" s="485"/>
      <c r="R2681" s="483"/>
      <c r="S2681" s="483"/>
      <c r="T2681" s="483"/>
      <c r="U2681" s="483"/>
      <c r="V2681" s="485"/>
      <c r="W2681" s="100" t="s">
        <v>36</v>
      </c>
      <c r="X2681" s="100" t="s">
        <v>37</v>
      </c>
      <c r="Y2681" s="100" t="s">
        <v>38</v>
      </c>
      <c r="Z2681" s="101" t="s">
        <v>39</v>
      </c>
      <c r="AA2681" s="485"/>
      <c r="AB2681" s="483"/>
      <c r="AC2681" s="102" t="s">
        <v>40</v>
      </c>
      <c r="AD2681" s="103" t="s">
        <v>40</v>
      </c>
      <c r="AE2681" s="102" t="s">
        <v>40</v>
      </c>
      <c r="AF2681" s="103" t="s">
        <v>40</v>
      </c>
      <c r="AG2681" s="104">
        <v>10</v>
      </c>
      <c r="AH2681" s="469"/>
      <c r="AI2681" s="471"/>
      <c r="AJ2681" s="471"/>
      <c r="AK2681" s="471"/>
      <c r="AL2681" s="36" t="s">
        <v>41</v>
      </c>
      <c r="AM2681" s="105" t="s">
        <v>42</v>
      </c>
      <c r="AN2681" s="106" t="s">
        <v>43</v>
      </c>
      <c r="AO2681" s="107" t="s">
        <v>39</v>
      </c>
      <c r="AP2681" s="37" t="s">
        <v>44</v>
      </c>
      <c r="AQ2681" s="473"/>
      <c r="AR2681" s="108" t="s">
        <v>40</v>
      </c>
      <c r="AS2681" s="109" t="s">
        <v>40</v>
      </c>
      <c r="AT2681" s="108" t="s">
        <v>40</v>
      </c>
      <c r="AU2681" s="109" t="s">
        <v>40</v>
      </c>
      <c r="AV2681" s="40">
        <v>10</v>
      </c>
      <c r="AW2681" s="83"/>
    </row>
    <row r="2682" spans="1:49" ht="30" customHeight="1">
      <c r="A2682" s="1">
        <v>60</v>
      </c>
      <c r="B2682" s="319" t="s">
        <v>2438</v>
      </c>
      <c r="C2682" s="42"/>
      <c r="D2682" s="110" t="s">
        <v>56</v>
      </c>
      <c r="E2682" s="111" t="s">
        <v>71</v>
      </c>
      <c r="F2682" s="112" t="s">
        <v>72</v>
      </c>
      <c r="G2682" s="112" t="s">
        <v>73</v>
      </c>
      <c r="H2682" s="113"/>
      <c r="I2682" s="277"/>
      <c r="J2682" s="265"/>
      <c r="K2682" s="116">
        <v>4</v>
      </c>
      <c r="L2682" s="117">
        <v>300</v>
      </c>
      <c r="M2682" s="278" t="s">
        <v>2440</v>
      </c>
      <c r="N2682" s="119" t="s">
        <v>93</v>
      </c>
      <c r="O2682" s="120">
        <v>2</v>
      </c>
      <c r="P2682" s="121" t="s">
        <v>135</v>
      </c>
      <c r="Q2682" s="121">
        <v>0</v>
      </c>
      <c r="R2682" s="121" t="s">
        <v>2441</v>
      </c>
      <c r="S2682" s="122">
        <v>0</v>
      </c>
      <c r="T2682" s="122">
        <v>0</v>
      </c>
      <c r="U2682" s="122" t="s">
        <v>2442</v>
      </c>
      <c r="V2682" s="123">
        <v>0</v>
      </c>
      <c r="W2682" s="124">
        <v>28</v>
      </c>
      <c r="X2682" s="125">
        <v>1</v>
      </c>
      <c r="Y2682" s="126">
        <v>2</v>
      </c>
      <c r="Z2682" s="127">
        <f t="shared" ref="Z2682" si="657">K2682*L2682*W2682*Y2682/12/1000</f>
        <v>5.6</v>
      </c>
      <c r="AA2682" s="121">
        <v>0</v>
      </c>
      <c r="AB2682" s="128" t="s">
        <v>80</v>
      </c>
      <c r="AC2682" s="129" t="s">
        <v>56</v>
      </c>
      <c r="AD2682" s="130" t="s">
        <v>56</v>
      </c>
      <c r="AE2682" s="129" t="s">
        <v>56</v>
      </c>
      <c r="AF2682" s="130">
        <f t="shared" ref="AF2682" si="658">$B$2*Z2682/Y2682</f>
        <v>84</v>
      </c>
      <c r="AG2682" s="131">
        <f t="shared" ref="AG2682" si="659">Y2682*AF2682*120</f>
        <v>20160</v>
      </c>
      <c r="AH2682" s="132" t="s">
        <v>113</v>
      </c>
      <c r="AI2682" s="133"/>
      <c r="AJ2682" s="134"/>
      <c r="AK2682" s="135"/>
      <c r="AL2682" s="136"/>
      <c r="AM2682" s="137"/>
      <c r="AN2682" s="138"/>
      <c r="AO2682" s="139">
        <f t="shared" ref="AO2682:AO2734" si="660">IFERROR((AM2682/1000)*K2682*L2682*AN2682/12,0)</f>
        <v>0</v>
      </c>
      <c r="AP2682" s="140" t="s">
        <v>82</v>
      </c>
      <c r="AQ2682" s="141" t="str" cm="1">
        <f t="array" ref="AQ2682">_xlfn.IFS(OR($G2682="公衆街路灯A",$G2682="定額電灯"),$G2682&amp;AP2682,COUNTIF(G2682,"*従量電灯*"),G2682,1,"-")</f>
        <v>従量電灯</v>
      </c>
      <c r="AR2682" s="142" t="str" cm="1">
        <f t="array" ref="AR2682">_xlfn.IFS($AN2682=0,"-",OR($AH2682="対象外",$AH2682="-"),"-",OR($G2682="公衆街路灯A",$G2682="定額電灯"),_xlfn.XLOOKUP($AQ2682,削除禁止_電灯料金!$B:$B,削除禁止_電灯料金!$E:$E,0),1,"-")</f>
        <v>-</v>
      </c>
      <c r="AS2682" s="143" t="str" cm="1">
        <f t="array" ref="AS2682">_xlfn.IFS($AR2682="-","-",OR($G2682="公衆街路灯A",$G2682="定額電灯"),_xlfn.XLOOKUP(AQ2682,削除禁止_電灯料金!$B:$B,削除禁止_電灯料金!$D:$D,0),1,"-")</f>
        <v>-</v>
      </c>
      <c r="AT2682" s="142">
        <f>IFERROR(IF(OR($G2682="公衆街路灯A",$G2682="定額電灯"),"-",ROUND((_xlfn.XLOOKUP($AQ2682,削除禁止_電灯料金!$B:$B,削除禁止_電灯料金!$E:$E)*AM2682/1000*$K2682*$L2682/12),2)),"-")</f>
        <v>0</v>
      </c>
      <c r="AU2682" s="143">
        <f>IFERROR(IF(OR($G2682="公衆街路灯A",$G2682="定額電灯"),"-",ROUND((AM2682/1000*$K2682*$L2682/12)*_xlfn.XLOOKUP($A2682,削除禁止_電灯料金!K:K,削除禁止_電灯料金!M:M,"-"),2)),"-")</f>
        <v>0</v>
      </c>
      <c r="AV2682" s="144">
        <f>IFERROR(IF(OR($G2682="公衆街路灯A",$G2682="定額電灯"),ROUND((((AR2682+AS2682)*AN2682))*12*_xlfn.XLOOKUP($A2682,削除禁止_電灯料金!K:K,削除禁止_電灯料金!N:N),0),ROUND((AT2682+AU2682)*AN2682*12*_xlfn.XLOOKUP($A2682,削除禁止_電灯料金!K:K,削除禁止_電灯料金!N:N),0)),0)</f>
        <v>0</v>
      </c>
      <c r="AW2682" s="145"/>
    </row>
    <row r="2683" spans="1:49" ht="30" customHeight="1">
      <c r="A2683" s="1">
        <v>60</v>
      </c>
      <c r="B2683" s="319" t="s">
        <v>2438</v>
      </c>
      <c r="C2683" s="42"/>
      <c r="D2683" s="180" t="s">
        <v>56</v>
      </c>
      <c r="E2683" s="181" t="s">
        <v>71</v>
      </c>
      <c r="F2683" s="182" t="s">
        <v>72</v>
      </c>
      <c r="G2683" s="182" t="s">
        <v>73</v>
      </c>
      <c r="H2683" s="183" t="s">
        <v>118</v>
      </c>
      <c r="I2683" s="311"/>
      <c r="J2683" s="312"/>
      <c r="K2683" s="186">
        <v>4</v>
      </c>
      <c r="L2683" s="187">
        <v>300</v>
      </c>
      <c r="M2683" s="313" t="s">
        <v>2443</v>
      </c>
      <c r="N2683" s="189" t="s">
        <v>120</v>
      </c>
      <c r="O2683" s="190">
        <v>1</v>
      </c>
      <c r="P2683" s="191" t="s">
        <v>450</v>
      </c>
      <c r="Q2683" s="191">
        <v>0</v>
      </c>
      <c r="R2683" s="191">
        <v>0</v>
      </c>
      <c r="S2683" s="192" t="s">
        <v>332</v>
      </c>
      <c r="T2683" s="192">
        <v>0</v>
      </c>
      <c r="U2683" s="192" t="s">
        <v>2444</v>
      </c>
      <c r="V2683" s="193">
        <v>0</v>
      </c>
      <c r="W2683" s="194">
        <v>36</v>
      </c>
      <c r="X2683" s="195">
        <v>2</v>
      </c>
      <c r="Y2683" s="196">
        <v>2</v>
      </c>
      <c r="Z2683" s="197">
        <v>0</v>
      </c>
      <c r="AA2683" s="191">
        <v>0</v>
      </c>
      <c r="AB2683" s="198" t="s">
        <v>80</v>
      </c>
      <c r="AC2683" s="199" t="s">
        <v>56</v>
      </c>
      <c r="AD2683" s="200" t="s">
        <v>56</v>
      </c>
      <c r="AE2683" s="199" t="s">
        <v>56</v>
      </c>
      <c r="AF2683" s="200">
        <v>0</v>
      </c>
      <c r="AG2683" s="201">
        <v>0</v>
      </c>
      <c r="AH2683" s="201" t="s">
        <v>124</v>
      </c>
      <c r="AI2683" s="202" t="s">
        <v>124</v>
      </c>
      <c r="AJ2683" s="203"/>
      <c r="AK2683" s="204"/>
      <c r="AL2683" s="194"/>
      <c r="AM2683" s="205"/>
      <c r="AN2683" s="206"/>
      <c r="AO2683" s="200">
        <f t="shared" si="660"/>
        <v>0</v>
      </c>
      <c r="AP2683" s="207" t="s">
        <v>82</v>
      </c>
      <c r="AQ2683" s="198" t="str" cm="1">
        <f t="array" ref="AQ2683">_xlfn.IFS(OR($G2683="公衆街路灯A",$G2683="定額電灯"),$G2683&amp;AP2683,COUNTIF(G2683,"*従量電灯*"),G2683,1,"-")</f>
        <v>従量電灯</v>
      </c>
      <c r="AR2683" s="208" t="str" cm="1">
        <f t="array" ref="AR2683">_xlfn.IFS($AN2683=0,"-",OR($AH2683="対象外",$AH2683="-"),"-",OR($G2683="公衆街路灯A",$G2683="定額電灯"),_xlfn.XLOOKUP($AQ2683,削除禁止_電灯料金!$B:$B,削除禁止_電灯料金!$E:$E,0),1,"-")</f>
        <v>-</v>
      </c>
      <c r="AS2683" s="209" t="str" cm="1">
        <f t="array" ref="AS2683">_xlfn.IFS($AR2683="-","-",OR($G2683="公衆街路灯A",$G2683="定額電灯"),_xlfn.XLOOKUP(AQ2683,削除禁止_電灯料金!$B:$B,削除禁止_電灯料金!$D:$D,0),1,"-")</f>
        <v>-</v>
      </c>
      <c r="AT2683" s="208">
        <f>IFERROR(IF(OR($G2683="公衆街路灯A",$G2683="定額電灯"),"-",ROUND((_xlfn.XLOOKUP($AQ2683,削除禁止_電灯料金!$B:$B,削除禁止_電灯料金!$E:$E)*AM2683/1000*$K2683*$L2683/12),2)),"-")</f>
        <v>0</v>
      </c>
      <c r="AU2683" s="209">
        <f>IFERROR(IF(OR($G2683="公衆街路灯A",$G2683="定額電灯"),"-",ROUND((AM2683/1000*$K2683*$L2683/12)*_xlfn.XLOOKUP($A2683,削除禁止_電灯料金!K:K,削除禁止_電灯料金!M:M,"-"),2)),"-")</f>
        <v>0</v>
      </c>
      <c r="AV2683" s="210">
        <f>IFERROR(IF(OR($G2683="公衆街路灯A",$G2683="定額電灯"),ROUND((((AR2683+AS2683)*AN2683))*12*_xlfn.XLOOKUP($A2683,削除禁止_電灯料金!K:K,削除禁止_電灯料金!N:N),0),ROUND((AT2683+AU2683)*AN2683*12*_xlfn.XLOOKUP($A2683,削除禁止_電灯料金!K:K,削除禁止_電灯料金!N:N),0)),0)</f>
        <v>0</v>
      </c>
      <c r="AW2683" s="145"/>
    </row>
    <row r="2684" spans="1:49" ht="30" customHeight="1">
      <c r="A2684" s="1">
        <v>60</v>
      </c>
      <c r="B2684" s="319" t="s">
        <v>2438</v>
      </c>
      <c r="C2684" s="42"/>
      <c r="D2684" s="146" t="s">
        <v>56</v>
      </c>
      <c r="E2684" s="147" t="s">
        <v>71</v>
      </c>
      <c r="F2684" s="148" t="s">
        <v>91</v>
      </c>
      <c r="G2684" s="148" t="s">
        <v>73</v>
      </c>
      <c r="H2684" s="149"/>
      <c r="I2684" s="280"/>
      <c r="J2684" s="267"/>
      <c r="K2684" s="152">
        <v>10</v>
      </c>
      <c r="L2684" s="153">
        <v>300</v>
      </c>
      <c r="M2684" s="281" t="s">
        <v>2445</v>
      </c>
      <c r="N2684" s="119" t="s">
        <v>93</v>
      </c>
      <c r="O2684" s="120">
        <v>5</v>
      </c>
      <c r="P2684" s="155" t="s">
        <v>135</v>
      </c>
      <c r="Q2684" s="155">
        <v>0</v>
      </c>
      <c r="R2684" s="155" t="s">
        <v>2446</v>
      </c>
      <c r="S2684" s="156">
        <v>0</v>
      </c>
      <c r="T2684" s="156">
        <v>0</v>
      </c>
      <c r="U2684" s="156" t="s">
        <v>2442</v>
      </c>
      <c r="V2684" s="157" t="s">
        <v>2447</v>
      </c>
      <c r="W2684" s="158">
        <v>28</v>
      </c>
      <c r="X2684" s="159">
        <v>1</v>
      </c>
      <c r="Y2684" s="160">
        <v>5</v>
      </c>
      <c r="Z2684" s="161">
        <f t="shared" ref="Z2684" si="661">K2684*L2684*W2684*Y2684/12/1000</f>
        <v>35</v>
      </c>
      <c r="AA2684" s="155">
        <v>0</v>
      </c>
      <c r="AB2684" s="162" t="s">
        <v>80</v>
      </c>
      <c r="AC2684" s="163" t="s">
        <v>56</v>
      </c>
      <c r="AD2684" s="164" t="s">
        <v>56</v>
      </c>
      <c r="AE2684" s="163" t="s">
        <v>56</v>
      </c>
      <c r="AF2684" s="164">
        <f t="shared" ref="AF2684" si="662">$B$2*Z2684/Y2684</f>
        <v>210</v>
      </c>
      <c r="AG2684" s="165">
        <f t="shared" ref="AG2684" si="663">Y2684*AF2684*120</f>
        <v>126000</v>
      </c>
      <c r="AH2684" s="166" t="s">
        <v>81</v>
      </c>
      <c r="AI2684" s="167"/>
      <c r="AJ2684" s="168"/>
      <c r="AK2684" s="169"/>
      <c r="AL2684" s="170"/>
      <c r="AM2684" s="171"/>
      <c r="AN2684" s="172"/>
      <c r="AO2684" s="173">
        <f t="shared" si="660"/>
        <v>0</v>
      </c>
      <c r="AP2684" s="174" t="s">
        <v>82</v>
      </c>
      <c r="AQ2684" s="175" t="str" cm="1">
        <f t="array" ref="AQ2684">_xlfn.IFS(OR($G2684="公衆街路灯A",$G2684="定額電灯"),$G2684&amp;AP2684,COUNTIF(G2684,"*従量電灯*"),G2684,1,"-")</f>
        <v>従量電灯</v>
      </c>
      <c r="AR2684" s="176" t="str" cm="1">
        <f t="array" ref="AR2684">_xlfn.IFS($AN2684=0,"-",OR($AH2684="対象外",$AH2684="-"),"-",OR($G2684="公衆街路灯A",$G2684="定額電灯"),_xlfn.XLOOKUP($AQ2684,削除禁止_電灯料金!$B:$B,削除禁止_電灯料金!$E:$E,0),1,"-")</f>
        <v>-</v>
      </c>
      <c r="AS2684" s="177" t="str" cm="1">
        <f t="array" ref="AS2684">_xlfn.IFS($AR2684="-","-",OR($G2684="公衆街路灯A",$G2684="定額電灯"),_xlfn.XLOOKUP(AQ2684,削除禁止_電灯料金!$B:$B,削除禁止_電灯料金!$D:$D,0),1,"-")</f>
        <v>-</v>
      </c>
      <c r="AT2684" s="176">
        <f>IFERROR(IF(OR($G2684="公衆街路灯A",$G2684="定額電灯"),"-",ROUND((_xlfn.XLOOKUP($AQ2684,削除禁止_電灯料金!$B:$B,削除禁止_電灯料金!$E:$E)*AM2684/1000*$K2684*$L2684/12),2)),"-")</f>
        <v>0</v>
      </c>
      <c r="AU2684" s="177">
        <f>IFERROR(IF(OR($G2684="公衆街路灯A",$G2684="定額電灯"),"-",ROUND((AM2684/1000*$K2684*$L2684/12)*_xlfn.XLOOKUP($A2684,削除禁止_電灯料金!K:K,削除禁止_電灯料金!M:M,"-"),2)),"-")</f>
        <v>0</v>
      </c>
      <c r="AV2684" s="178">
        <f>IFERROR(IF(OR($G2684="公衆街路灯A",$G2684="定額電灯"),ROUND((((AR2684+AS2684)*AN2684))*12*_xlfn.XLOOKUP($A2684,削除禁止_電灯料金!K:K,削除禁止_電灯料金!N:N),0),ROUND((AT2684+AU2684)*AN2684*12*_xlfn.XLOOKUP($A2684,削除禁止_電灯料金!K:K,削除禁止_電灯料金!N:N),0)),0)</f>
        <v>0</v>
      </c>
      <c r="AW2684" s="145"/>
    </row>
    <row r="2685" spans="1:49" ht="30" customHeight="1">
      <c r="A2685" s="1">
        <v>60</v>
      </c>
      <c r="B2685" s="319" t="s">
        <v>2438</v>
      </c>
      <c r="C2685" s="42"/>
      <c r="D2685" s="146" t="s">
        <v>56</v>
      </c>
      <c r="E2685" s="147" t="s">
        <v>71</v>
      </c>
      <c r="F2685" s="148" t="s">
        <v>91</v>
      </c>
      <c r="G2685" s="148" t="s">
        <v>73</v>
      </c>
      <c r="H2685" s="149"/>
      <c r="I2685" s="280"/>
      <c r="J2685" s="267"/>
      <c r="K2685" s="320">
        <v>0</v>
      </c>
      <c r="L2685" s="321">
        <v>0</v>
      </c>
      <c r="M2685" s="281" t="s">
        <v>917</v>
      </c>
      <c r="N2685" s="119" t="s">
        <v>918</v>
      </c>
      <c r="O2685" s="120">
        <v>1</v>
      </c>
      <c r="P2685" s="155">
        <v>0</v>
      </c>
      <c r="Q2685" s="155">
        <v>0</v>
      </c>
      <c r="R2685" s="155">
        <v>0</v>
      </c>
      <c r="S2685" s="156">
        <v>0</v>
      </c>
      <c r="T2685" s="156">
        <v>0</v>
      </c>
      <c r="U2685" s="156">
        <v>0</v>
      </c>
      <c r="V2685" s="157">
        <v>0</v>
      </c>
      <c r="W2685" s="158">
        <v>0</v>
      </c>
      <c r="X2685" s="159">
        <v>1</v>
      </c>
      <c r="Y2685" s="160">
        <v>1</v>
      </c>
      <c r="Z2685" s="161">
        <v>0</v>
      </c>
      <c r="AA2685" s="155">
        <v>0</v>
      </c>
      <c r="AB2685" s="162" t="s">
        <v>80</v>
      </c>
      <c r="AC2685" s="163" t="s">
        <v>56</v>
      </c>
      <c r="AD2685" s="164" t="s">
        <v>56</v>
      </c>
      <c r="AE2685" s="163" t="s">
        <v>56</v>
      </c>
      <c r="AF2685" s="164">
        <v>0</v>
      </c>
      <c r="AG2685" s="165">
        <v>0</v>
      </c>
      <c r="AH2685" s="166" t="s">
        <v>919</v>
      </c>
      <c r="AI2685" s="167"/>
      <c r="AJ2685" s="168"/>
      <c r="AK2685" s="169"/>
      <c r="AL2685" s="170"/>
      <c r="AM2685" s="171"/>
      <c r="AN2685" s="172"/>
      <c r="AO2685" s="173">
        <f t="shared" si="660"/>
        <v>0</v>
      </c>
      <c r="AP2685" s="174" t="s">
        <v>82</v>
      </c>
      <c r="AQ2685" s="175" t="str" cm="1">
        <f t="array" ref="AQ2685">_xlfn.IFS(OR($G2685="公衆街路灯A",$G2685="定額電灯"),$G2685&amp;AP2685,COUNTIF(G2685,"*従量電灯*"),G2685,1,"-")</f>
        <v>従量電灯</v>
      </c>
      <c r="AR2685" s="176" t="str" cm="1">
        <f t="array" ref="AR2685">_xlfn.IFS($AN2685=0,"-",OR($AH2685="対象外",$AH2685="-"),"-",OR($G2685="公衆街路灯A",$G2685="定額電灯"),_xlfn.XLOOKUP($AQ2685,削除禁止_電灯料金!$B:$B,削除禁止_電灯料金!$E:$E,0),1,"-")</f>
        <v>-</v>
      </c>
      <c r="AS2685" s="177" t="str" cm="1">
        <f t="array" ref="AS2685">_xlfn.IFS($AR2685="-","-",OR($G2685="公衆街路灯A",$G2685="定額電灯"),_xlfn.XLOOKUP(AQ2685,削除禁止_電灯料金!$B:$B,削除禁止_電灯料金!$D:$D,0),1,"-")</f>
        <v>-</v>
      </c>
      <c r="AT2685" s="176">
        <f>IFERROR(IF(OR($G2685="公衆街路灯A",$G2685="定額電灯"),"-",ROUND((_xlfn.XLOOKUP($AQ2685,削除禁止_電灯料金!$B:$B,削除禁止_電灯料金!$E:$E)*AM2685/1000*$K2685*$L2685/12),2)),"-")</f>
        <v>0</v>
      </c>
      <c r="AU2685" s="177">
        <f>IFERROR(IF(OR($G2685="公衆街路灯A",$G2685="定額電灯"),"-",ROUND((AM2685/1000*$K2685*$L2685/12)*_xlfn.XLOOKUP($A2685,削除禁止_電灯料金!K:K,削除禁止_電灯料金!M:M,"-"),2)),"-")</f>
        <v>0</v>
      </c>
      <c r="AV2685" s="178">
        <f>IFERROR(IF(OR($G2685="公衆街路灯A",$G2685="定額電灯"),ROUND((((AR2685+AS2685)*AN2685))*12*_xlfn.XLOOKUP($A2685,削除禁止_電灯料金!K:K,削除禁止_電灯料金!N:N),0),ROUND((AT2685+AU2685)*AN2685*12*_xlfn.XLOOKUP($A2685,削除禁止_電灯料金!K:K,削除禁止_電灯料金!N:N),0)),0)</f>
        <v>0</v>
      </c>
      <c r="AW2685" s="145"/>
    </row>
    <row r="2686" spans="1:49" ht="30" customHeight="1">
      <c r="A2686" s="1">
        <v>60</v>
      </c>
      <c r="B2686" s="319" t="s">
        <v>2438</v>
      </c>
      <c r="C2686" s="42"/>
      <c r="D2686" s="146" t="s">
        <v>56</v>
      </c>
      <c r="E2686" s="147" t="s">
        <v>71</v>
      </c>
      <c r="F2686" s="148" t="s">
        <v>91</v>
      </c>
      <c r="G2686" s="148" t="s">
        <v>73</v>
      </c>
      <c r="H2686" s="149"/>
      <c r="I2686" s="280"/>
      <c r="J2686" s="267"/>
      <c r="K2686" s="152">
        <v>24</v>
      </c>
      <c r="L2686" s="153">
        <v>365</v>
      </c>
      <c r="M2686" s="281" t="s">
        <v>2448</v>
      </c>
      <c r="N2686" s="119" t="s">
        <v>416</v>
      </c>
      <c r="O2686" s="120">
        <v>1</v>
      </c>
      <c r="P2686" s="155" t="s">
        <v>135</v>
      </c>
      <c r="Q2686" s="155">
        <v>0</v>
      </c>
      <c r="R2686" s="155">
        <v>0</v>
      </c>
      <c r="S2686" s="156" t="s">
        <v>2449</v>
      </c>
      <c r="T2686" s="156">
        <v>0</v>
      </c>
      <c r="U2686" s="156">
        <v>0</v>
      </c>
      <c r="V2686" s="157" t="s">
        <v>2450</v>
      </c>
      <c r="W2686" s="158">
        <v>28</v>
      </c>
      <c r="X2686" s="159">
        <v>1</v>
      </c>
      <c r="Y2686" s="160">
        <v>1</v>
      </c>
      <c r="Z2686" s="161">
        <f t="shared" ref="Z2686:Z2687" si="664">K2686*L2686*W2686*Y2686/12/1000</f>
        <v>20.440000000000001</v>
      </c>
      <c r="AA2686" s="155">
        <v>0</v>
      </c>
      <c r="AB2686" s="162" t="s">
        <v>80</v>
      </c>
      <c r="AC2686" s="163" t="s">
        <v>56</v>
      </c>
      <c r="AD2686" s="164" t="s">
        <v>56</v>
      </c>
      <c r="AE2686" s="163" t="s">
        <v>56</v>
      </c>
      <c r="AF2686" s="164">
        <f t="shared" ref="AF2686:AF2687" si="665">$B$2*Z2686/Y2686</f>
        <v>613.20000000000005</v>
      </c>
      <c r="AG2686" s="165">
        <f t="shared" ref="AG2686:AG2687" si="666">Y2686*AF2686*120</f>
        <v>73584</v>
      </c>
      <c r="AH2686" s="166" t="s">
        <v>81</v>
      </c>
      <c r="AI2686" s="167"/>
      <c r="AJ2686" s="168"/>
      <c r="AK2686" s="169"/>
      <c r="AL2686" s="170"/>
      <c r="AM2686" s="171"/>
      <c r="AN2686" s="172"/>
      <c r="AO2686" s="173">
        <f t="shared" si="660"/>
        <v>0</v>
      </c>
      <c r="AP2686" s="174" t="s">
        <v>82</v>
      </c>
      <c r="AQ2686" s="175" t="str" cm="1">
        <f t="array" ref="AQ2686">_xlfn.IFS(OR($G2686="公衆街路灯A",$G2686="定額電灯"),$G2686&amp;AP2686,COUNTIF(G2686,"*従量電灯*"),G2686,1,"-")</f>
        <v>従量電灯</v>
      </c>
      <c r="AR2686" s="176" t="str" cm="1">
        <f t="array" ref="AR2686">_xlfn.IFS($AN2686=0,"-",OR($AH2686="対象外",$AH2686="-"),"-",OR($G2686="公衆街路灯A",$G2686="定額電灯"),_xlfn.XLOOKUP($AQ2686,削除禁止_電灯料金!$B:$B,削除禁止_電灯料金!$E:$E,0),1,"-")</f>
        <v>-</v>
      </c>
      <c r="AS2686" s="177" t="str" cm="1">
        <f t="array" ref="AS2686">_xlfn.IFS($AR2686="-","-",OR($G2686="公衆街路灯A",$G2686="定額電灯"),_xlfn.XLOOKUP(AQ2686,削除禁止_電灯料金!$B:$B,削除禁止_電灯料金!$D:$D,0),1,"-")</f>
        <v>-</v>
      </c>
      <c r="AT2686" s="176">
        <f>IFERROR(IF(OR($G2686="公衆街路灯A",$G2686="定額電灯"),"-",ROUND((_xlfn.XLOOKUP($AQ2686,削除禁止_電灯料金!$B:$B,削除禁止_電灯料金!$E:$E)*AM2686/1000*$K2686*$L2686/12),2)),"-")</f>
        <v>0</v>
      </c>
      <c r="AU2686" s="177">
        <f>IFERROR(IF(OR($G2686="公衆街路灯A",$G2686="定額電灯"),"-",ROUND((AM2686/1000*$K2686*$L2686/12)*_xlfn.XLOOKUP($A2686,削除禁止_電灯料金!K:K,削除禁止_電灯料金!M:M,"-"),2)),"-")</f>
        <v>0</v>
      </c>
      <c r="AV2686" s="178">
        <f>IFERROR(IF(OR($G2686="公衆街路灯A",$G2686="定額電灯"),ROUND((((AR2686+AS2686)*AN2686))*12*_xlfn.XLOOKUP($A2686,削除禁止_電灯料金!K:K,削除禁止_電灯料金!N:N),0),ROUND((AT2686+AU2686)*AN2686*12*_xlfn.XLOOKUP($A2686,削除禁止_電灯料金!K:K,削除禁止_電灯料金!N:N),0)),0)</f>
        <v>0</v>
      </c>
      <c r="AW2686" s="145"/>
    </row>
    <row r="2687" spans="1:49" ht="30" customHeight="1">
      <c r="A2687" s="1">
        <v>60</v>
      </c>
      <c r="B2687" s="319" t="s">
        <v>2438</v>
      </c>
      <c r="C2687" s="42"/>
      <c r="D2687" s="146" t="s">
        <v>56</v>
      </c>
      <c r="E2687" s="147" t="s">
        <v>71</v>
      </c>
      <c r="F2687" s="148" t="s">
        <v>103</v>
      </c>
      <c r="G2687" s="148" t="s">
        <v>73</v>
      </c>
      <c r="H2687" s="149"/>
      <c r="I2687" s="280"/>
      <c r="J2687" s="267"/>
      <c r="K2687" s="152">
        <v>10</v>
      </c>
      <c r="L2687" s="153">
        <v>300</v>
      </c>
      <c r="M2687" s="281" t="s">
        <v>2445</v>
      </c>
      <c r="N2687" s="119" t="s">
        <v>93</v>
      </c>
      <c r="O2687" s="120">
        <v>5</v>
      </c>
      <c r="P2687" s="155" t="s">
        <v>135</v>
      </c>
      <c r="Q2687" s="155">
        <v>0</v>
      </c>
      <c r="R2687" s="155" t="s">
        <v>2446</v>
      </c>
      <c r="S2687" s="156">
        <v>0</v>
      </c>
      <c r="T2687" s="156">
        <v>0</v>
      </c>
      <c r="U2687" s="156" t="s">
        <v>2442</v>
      </c>
      <c r="V2687" s="157" t="s">
        <v>2447</v>
      </c>
      <c r="W2687" s="158">
        <v>28</v>
      </c>
      <c r="X2687" s="159">
        <v>1</v>
      </c>
      <c r="Y2687" s="160">
        <v>5</v>
      </c>
      <c r="Z2687" s="161">
        <f t="shared" si="664"/>
        <v>35</v>
      </c>
      <c r="AA2687" s="155">
        <v>0</v>
      </c>
      <c r="AB2687" s="162" t="s">
        <v>80</v>
      </c>
      <c r="AC2687" s="163" t="s">
        <v>56</v>
      </c>
      <c r="AD2687" s="164" t="s">
        <v>56</v>
      </c>
      <c r="AE2687" s="163" t="s">
        <v>56</v>
      </c>
      <c r="AF2687" s="164">
        <f t="shared" si="665"/>
        <v>210</v>
      </c>
      <c r="AG2687" s="165">
        <f t="shared" si="666"/>
        <v>126000</v>
      </c>
      <c r="AH2687" s="166" t="s">
        <v>81</v>
      </c>
      <c r="AI2687" s="167"/>
      <c r="AJ2687" s="168"/>
      <c r="AK2687" s="169"/>
      <c r="AL2687" s="170"/>
      <c r="AM2687" s="171"/>
      <c r="AN2687" s="172"/>
      <c r="AO2687" s="173">
        <f t="shared" si="660"/>
        <v>0</v>
      </c>
      <c r="AP2687" s="174" t="s">
        <v>82</v>
      </c>
      <c r="AQ2687" s="175" t="str" cm="1">
        <f t="array" ref="AQ2687">_xlfn.IFS(OR($G2687="公衆街路灯A",$G2687="定額電灯"),$G2687&amp;AP2687,COUNTIF(G2687,"*従量電灯*"),G2687,1,"-")</f>
        <v>従量電灯</v>
      </c>
      <c r="AR2687" s="176" t="str" cm="1">
        <f t="array" ref="AR2687">_xlfn.IFS($AN2687=0,"-",OR($AH2687="対象外",$AH2687="-"),"-",OR($G2687="公衆街路灯A",$G2687="定額電灯"),_xlfn.XLOOKUP($AQ2687,削除禁止_電灯料金!$B:$B,削除禁止_電灯料金!$E:$E,0),1,"-")</f>
        <v>-</v>
      </c>
      <c r="AS2687" s="177" t="str" cm="1">
        <f t="array" ref="AS2687">_xlfn.IFS($AR2687="-","-",OR($G2687="公衆街路灯A",$G2687="定額電灯"),_xlfn.XLOOKUP(AQ2687,削除禁止_電灯料金!$B:$B,削除禁止_電灯料金!$D:$D,0),1,"-")</f>
        <v>-</v>
      </c>
      <c r="AT2687" s="176">
        <f>IFERROR(IF(OR($G2687="公衆街路灯A",$G2687="定額電灯"),"-",ROUND((_xlfn.XLOOKUP($AQ2687,削除禁止_電灯料金!$B:$B,削除禁止_電灯料金!$E:$E)*AM2687/1000*$K2687*$L2687/12),2)),"-")</f>
        <v>0</v>
      </c>
      <c r="AU2687" s="177">
        <f>IFERROR(IF(OR($G2687="公衆街路灯A",$G2687="定額電灯"),"-",ROUND((AM2687/1000*$K2687*$L2687/12)*_xlfn.XLOOKUP($A2687,削除禁止_電灯料金!K:K,削除禁止_電灯料金!M:M,"-"),2)),"-")</f>
        <v>0</v>
      </c>
      <c r="AV2687" s="178">
        <f>IFERROR(IF(OR($G2687="公衆街路灯A",$G2687="定額電灯"),ROUND((((AR2687+AS2687)*AN2687))*12*_xlfn.XLOOKUP($A2687,削除禁止_電灯料金!K:K,削除禁止_電灯料金!N:N),0),ROUND((AT2687+AU2687)*AN2687*12*_xlfn.XLOOKUP($A2687,削除禁止_電灯料金!K:K,削除禁止_電灯料金!N:N),0)),0)</f>
        <v>0</v>
      </c>
      <c r="AW2687" s="145"/>
    </row>
    <row r="2688" spans="1:49" ht="30" customHeight="1">
      <c r="A2688" s="1">
        <v>60</v>
      </c>
      <c r="B2688" s="319" t="s">
        <v>2438</v>
      </c>
      <c r="C2688" s="42"/>
      <c r="D2688" s="146" t="s">
        <v>56</v>
      </c>
      <c r="E2688" s="147" t="s">
        <v>71</v>
      </c>
      <c r="F2688" s="148" t="s">
        <v>103</v>
      </c>
      <c r="G2688" s="148" t="s">
        <v>73</v>
      </c>
      <c r="H2688" s="149"/>
      <c r="I2688" s="280"/>
      <c r="J2688" s="267"/>
      <c r="K2688" s="320">
        <v>0</v>
      </c>
      <c r="L2688" s="321">
        <v>0</v>
      </c>
      <c r="M2688" s="281" t="s">
        <v>917</v>
      </c>
      <c r="N2688" s="119" t="s">
        <v>918</v>
      </c>
      <c r="O2688" s="120">
        <v>1</v>
      </c>
      <c r="P2688" s="155">
        <v>0</v>
      </c>
      <c r="Q2688" s="155">
        <v>0</v>
      </c>
      <c r="R2688" s="155">
        <v>0</v>
      </c>
      <c r="S2688" s="156">
        <v>0</v>
      </c>
      <c r="T2688" s="156">
        <v>0</v>
      </c>
      <c r="U2688" s="156">
        <v>0</v>
      </c>
      <c r="V2688" s="157">
        <v>0</v>
      </c>
      <c r="W2688" s="158">
        <v>0</v>
      </c>
      <c r="X2688" s="159">
        <v>1</v>
      </c>
      <c r="Y2688" s="160">
        <v>1</v>
      </c>
      <c r="Z2688" s="161">
        <v>0</v>
      </c>
      <c r="AA2688" s="155">
        <v>0</v>
      </c>
      <c r="AB2688" s="162" t="s">
        <v>80</v>
      </c>
      <c r="AC2688" s="163" t="s">
        <v>56</v>
      </c>
      <c r="AD2688" s="164" t="s">
        <v>56</v>
      </c>
      <c r="AE2688" s="163" t="s">
        <v>56</v>
      </c>
      <c r="AF2688" s="164">
        <v>0</v>
      </c>
      <c r="AG2688" s="165">
        <v>0</v>
      </c>
      <c r="AH2688" s="166" t="s">
        <v>919</v>
      </c>
      <c r="AI2688" s="167"/>
      <c r="AJ2688" s="168"/>
      <c r="AK2688" s="169"/>
      <c r="AL2688" s="170"/>
      <c r="AM2688" s="171"/>
      <c r="AN2688" s="172"/>
      <c r="AO2688" s="173">
        <f t="shared" si="660"/>
        <v>0</v>
      </c>
      <c r="AP2688" s="174" t="s">
        <v>82</v>
      </c>
      <c r="AQ2688" s="175" t="str" cm="1">
        <f t="array" ref="AQ2688">_xlfn.IFS(OR($G2688="公衆街路灯A",$G2688="定額電灯"),$G2688&amp;AP2688,COUNTIF(G2688,"*従量電灯*"),G2688,1,"-")</f>
        <v>従量電灯</v>
      </c>
      <c r="AR2688" s="176" t="str" cm="1">
        <f t="array" ref="AR2688">_xlfn.IFS($AN2688=0,"-",OR($AH2688="対象外",$AH2688="-"),"-",OR($G2688="公衆街路灯A",$G2688="定額電灯"),_xlfn.XLOOKUP($AQ2688,削除禁止_電灯料金!$B:$B,削除禁止_電灯料金!$E:$E,0),1,"-")</f>
        <v>-</v>
      </c>
      <c r="AS2688" s="177" t="str" cm="1">
        <f t="array" ref="AS2688">_xlfn.IFS($AR2688="-","-",OR($G2688="公衆街路灯A",$G2688="定額電灯"),_xlfn.XLOOKUP(AQ2688,削除禁止_電灯料金!$B:$B,削除禁止_電灯料金!$D:$D,0),1,"-")</f>
        <v>-</v>
      </c>
      <c r="AT2688" s="176">
        <f>IFERROR(IF(OR($G2688="公衆街路灯A",$G2688="定額電灯"),"-",ROUND((_xlfn.XLOOKUP($AQ2688,削除禁止_電灯料金!$B:$B,削除禁止_電灯料金!$E:$E)*AM2688/1000*$K2688*$L2688/12),2)),"-")</f>
        <v>0</v>
      </c>
      <c r="AU2688" s="177">
        <f>IFERROR(IF(OR($G2688="公衆街路灯A",$G2688="定額電灯"),"-",ROUND((AM2688/1000*$K2688*$L2688/12)*_xlfn.XLOOKUP($A2688,削除禁止_電灯料金!K:K,削除禁止_電灯料金!M:M,"-"),2)),"-")</f>
        <v>0</v>
      </c>
      <c r="AV2688" s="178">
        <f>IFERROR(IF(OR($G2688="公衆街路灯A",$G2688="定額電灯"),ROUND((((AR2688+AS2688)*AN2688))*12*_xlfn.XLOOKUP($A2688,削除禁止_電灯料金!K:K,削除禁止_電灯料金!N:N),0),ROUND((AT2688+AU2688)*AN2688*12*_xlfn.XLOOKUP($A2688,削除禁止_電灯料金!K:K,削除禁止_電灯料金!N:N),0)),0)</f>
        <v>0</v>
      </c>
      <c r="AW2688" s="145"/>
    </row>
    <row r="2689" spans="1:49" ht="30" customHeight="1">
      <c r="A2689" s="1">
        <v>60</v>
      </c>
      <c r="B2689" s="319" t="s">
        <v>2438</v>
      </c>
      <c r="C2689" s="42"/>
      <c r="D2689" s="146" t="s">
        <v>56</v>
      </c>
      <c r="E2689" s="147" t="s">
        <v>71</v>
      </c>
      <c r="F2689" s="148" t="s">
        <v>103</v>
      </c>
      <c r="G2689" s="148" t="s">
        <v>73</v>
      </c>
      <c r="H2689" s="149"/>
      <c r="I2689" s="280"/>
      <c r="J2689" s="267"/>
      <c r="K2689" s="152">
        <v>10</v>
      </c>
      <c r="L2689" s="153">
        <v>300</v>
      </c>
      <c r="M2689" s="281" t="s">
        <v>2451</v>
      </c>
      <c r="N2689" s="119" t="s">
        <v>75</v>
      </c>
      <c r="O2689" s="120">
        <v>1</v>
      </c>
      <c r="P2689" s="155" t="s">
        <v>450</v>
      </c>
      <c r="Q2689" s="155">
        <v>0</v>
      </c>
      <c r="R2689" s="155">
        <v>0</v>
      </c>
      <c r="S2689" s="156">
        <v>0</v>
      </c>
      <c r="T2689" s="156">
        <v>0</v>
      </c>
      <c r="U2689" s="156" t="s">
        <v>2452</v>
      </c>
      <c r="V2689" s="157" t="s">
        <v>2453</v>
      </c>
      <c r="W2689" s="158">
        <v>36</v>
      </c>
      <c r="X2689" s="159">
        <v>2</v>
      </c>
      <c r="Y2689" s="160">
        <v>2</v>
      </c>
      <c r="Z2689" s="161">
        <f t="shared" ref="Z2689:Z2709" si="667">K2689*L2689*W2689*Y2689/12/1000</f>
        <v>18</v>
      </c>
      <c r="AA2689" s="155">
        <v>0</v>
      </c>
      <c r="AB2689" s="162" t="s">
        <v>80</v>
      </c>
      <c r="AC2689" s="163" t="s">
        <v>56</v>
      </c>
      <c r="AD2689" s="164" t="s">
        <v>56</v>
      </c>
      <c r="AE2689" s="163" t="s">
        <v>56</v>
      </c>
      <c r="AF2689" s="164">
        <f t="shared" ref="AF2689:AF2709" si="668">$B$2*Z2689/Y2689</f>
        <v>270</v>
      </c>
      <c r="AG2689" s="165">
        <f t="shared" ref="AG2689:AG2709" si="669">Y2689*AF2689*120</f>
        <v>64800</v>
      </c>
      <c r="AH2689" s="166" t="s">
        <v>81</v>
      </c>
      <c r="AI2689" s="167"/>
      <c r="AJ2689" s="168"/>
      <c r="AK2689" s="169"/>
      <c r="AL2689" s="170"/>
      <c r="AM2689" s="171"/>
      <c r="AN2689" s="172"/>
      <c r="AO2689" s="173">
        <f t="shared" si="660"/>
        <v>0</v>
      </c>
      <c r="AP2689" s="174" t="s">
        <v>82</v>
      </c>
      <c r="AQ2689" s="175" t="str" cm="1">
        <f t="array" ref="AQ2689">_xlfn.IFS(OR($G2689="公衆街路灯A",$G2689="定額電灯"),$G2689&amp;AP2689,COUNTIF(G2689,"*従量電灯*"),G2689,1,"-")</f>
        <v>従量電灯</v>
      </c>
      <c r="AR2689" s="176" t="str" cm="1">
        <f t="array" ref="AR2689">_xlfn.IFS($AN2689=0,"-",OR($AH2689="対象外",$AH2689="-"),"-",OR($G2689="公衆街路灯A",$G2689="定額電灯"),_xlfn.XLOOKUP($AQ2689,削除禁止_電灯料金!$B:$B,削除禁止_電灯料金!$E:$E,0),1,"-")</f>
        <v>-</v>
      </c>
      <c r="AS2689" s="177" t="str" cm="1">
        <f t="array" ref="AS2689">_xlfn.IFS($AR2689="-","-",OR($G2689="公衆街路灯A",$G2689="定額電灯"),_xlfn.XLOOKUP(AQ2689,削除禁止_電灯料金!$B:$B,削除禁止_電灯料金!$D:$D,0),1,"-")</f>
        <v>-</v>
      </c>
      <c r="AT2689" s="176">
        <f>IFERROR(IF(OR($G2689="公衆街路灯A",$G2689="定額電灯"),"-",ROUND((_xlfn.XLOOKUP($AQ2689,削除禁止_電灯料金!$B:$B,削除禁止_電灯料金!$E:$E)*AM2689/1000*$K2689*$L2689/12),2)),"-")</f>
        <v>0</v>
      </c>
      <c r="AU2689" s="177">
        <f>IFERROR(IF(OR($G2689="公衆街路灯A",$G2689="定額電灯"),"-",ROUND((AM2689/1000*$K2689*$L2689/12)*_xlfn.XLOOKUP($A2689,削除禁止_電灯料金!K:K,削除禁止_電灯料金!M:M,"-"),2)),"-")</f>
        <v>0</v>
      </c>
      <c r="AV2689" s="178">
        <f>IFERROR(IF(OR($G2689="公衆街路灯A",$G2689="定額電灯"),ROUND((((AR2689+AS2689)*AN2689))*12*_xlfn.XLOOKUP($A2689,削除禁止_電灯料金!K:K,削除禁止_電灯料金!N:N),0),ROUND((AT2689+AU2689)*AN2689*12*_xlfn.XLOOKUP($A2689,削除禁止_電灯料金!K:K,削除禁止_電灯料金!N:N),0)),0)</f>
        <v>0</v>
      </c>
      <c r="AW2689" s="145"/>
    </row>
    <row r="2690" spans="1:49" ht="30" customHeight="1">
      <c r="A2690" s="1">
        <v>60</v>
      </c>
      <c r="B2690" s="319" t="s">
        <v>2438</v>
      </c>
      <c r="C2690" s="42"/>
      <c r="D2690" s="146" t="s">
        <v>56</v>
      </c>
      <c r="E2690" s="147" t="s">
        <v>71</v>
      </c>
      <c r="F2690" s="148" t="s">
        <v>108</v>
      </c>
      <c r="G2690" s="148" t="s">
        <v>73</v>
      </c>
      <c r="H2690" s="149"/>
      <c r="I2690" s="280"/>
      <c r="J2690" s="267"/>
      <c r="K2690" s="152">
        <v>10</v>
      </c>
      <c r="L2690" s="153">
        <v>240</v>
      </c>
      <c r="M2690" s="281" t="s">
        <v>1725</v>
      </c>
      <c r="N2690" s="119" t="s">
        <v>134</v>
      </c>
      <c r="O2690" s="120">
        <v>2</v>
      </c>
      <c r="P2690" s="155" t="s">
        <v>227</v>
      </c>
      <c r="Q2690" s="155">
        <v>0</v>
      </c>
      <c r="R2690" s="155">
        <v>0</v>
      </c>
      <c r="S2690" s="156">
        <v>0</v>
      </c>
      <c r="T2690" s="156">
        <v>0</v>
      </c>
      <c r="U2690" s="156">
        <v>0</v>
      </c>
      <c r="V2690" s="157">
        <v>0</v>
      </c>
      <c r="W2690" s="158">
        <v>47</v>
      </c>
      <c r="X2690" s="159">
        <v>2</v>
      </c>
      <c r="Y2690" s="160">
        <v>4</v>
      </c>
      <c r="Z2690" s="161">
        <f t="shared" si="667"/>
        <v>37.6</v>
      </c>
      <c r="AA2690" s="155">
        <v>0</v>
      </c>
      <c r="AB2690" s="162" t="s">
        <v>80</v>
      </c>
      <c r="AC2690" s="163" t="s">
        <v>56</v>
      </c>
      <c r="AD2690" s="164" t="s">
        <v>56</v>
      </c>
      <c r="AE2690" s="163" t="s">
        <v>56</v>
      </c>
      <c r="AF2690" s="164">
        <f t="shared" si="668"/>
        <v>282</v>
      </c>
      <c r="AG2690" s="165">
        <f t="shared" si="669"/>
        <v>135360</v>
      </c>
      <c r="AH2690" s="166" t="s">
        <v>113</v>
      </c>
      <c r="AI2690" s="167"/>
      <c r="AJ2690" s="168"/>
      <c r="AK2690" s="169"/>
      <c r="AL2690" s="170"/>
      <c r="AM2690" s="171"/>
      <c r="AN2690" s="172"/>
      <c r="AO2690" s="173">
        <f t="shared" si="660"/>
        <v>0</v>
      </c>
      <c r="AP2690" s="174" t="s">
        <v>82</v>
      </c>
      <c r="AQ2690" s="175" t="str" cm="1">
        <f t="array" ref="AQ2690">_xlfn.IFS(OR($G2690="公衆街路灯A",$G2690="定額電灯"),$G2690&amp;AP2690,COUNTIF(G2690,"*従量電灯*"),G2690,1,"-")</f>
        <v>従量電灯</v>
      </c>
      <c r="AR2690" s="176" t="str" cm="1">
        <f t="array" ref="AR2690">_xlfn.IFS($AN2690=0,"-",OR($AH2690="対象外",$AH2690="-"),"-",OR($G2690="公衆街路灯A",$G2690="定額電灯"),_xlfn.XLOOKUP($AQ2690,削除禁止_電灯料金!$B:$B,削除禁止_電灯料金!$E:$E,0),1,"-")</f>
        <v>-</v>
      </c>
      <c r="AS2690" s="177" t="str" cm="1">
        <f t="array" ref="AS2690">_xlfn.IFS($AR2690="-","-",OR($G2690="公衆街路灯A",$G2690="定額電灯"),_xlfn.XLOOKUP(AQ2690,削除禁止_電灯料金!$B:$B,削除禁止_電灯料金!$D:$D,0),1,"-")</f>
        <v>-</v>
      </c>
      <c r="AT2690" s="176">
        <f>IFERROR(IF(OR($G2690="公衆街路灯A",$G2690="定額電灯"),"-",ROUND((_xlfn.XLOOKUP($AQ2690,削除禁止_電灯料金!$B:$B,削除禁止_電灯料金!$E:$E)*AM2690/1000*$K2690*$L2690/12),2)),"-")</f>
        <v>0</v>
      </c>
      <c r="AU2690" s="177">
        <f>IFERROR(IF(OR($G2690="公衆街路灯A",$G2690="定額電灯"),"-",ROUND((AM2690/1000*$K2690*$L2690/12)*_xlfn.XLOOKUP($A2690,削除禁止_電灯料金!K:K,削除禁止_電灯料金!M:M,"-"),2)),"-")</f>
        <v>0</v>
      </c>
      <c r="AV2690" s="178">
        <f>IFERROR(IF(OR($G2690="公衆街路灯A",$G2690="定額電灯"),ROUND((((AR2690+AS2690)*AN2690))*12*_xlfn.XLOOKUP($A2690,削除禁止_電灯料金!K:K,削除禁止_電灯料金!N:N),0),ROUND((AT2690+AU2690)*AN2690*12*_xlfn.XLOOKUP($A2690,削除禁止_電灯料金!K:K,削除禁止_電灯料金!N:N),0)),0)</f>
        <v>0</v>
      </c>
      <c r="AW2690" s="145"/>
    </row>
    <row r="2691" spans="1:49" ht="30" customHeight="1">
      <c r="A2691" s="1">
        <v>60</v>
      </c>
      <c r="B2691" s="319" t="s">
        <v>2438</v>
      </c>
      <c r="C2691" s="42"/>
      <c r="D2691" s="146" t="s">
        <v>56</v>
      </c>
      <c r="E2691" s="147" t="s">
        <v>71</v>
      </c>
      <c r="F2691" s="148" t="s">
        <v>108</v>
      </c>
      <c r="G2691" s="148" t="s">
        <v>73</v>
      </c>
      <c r="H2691" s="149"/>
      <c r="I2691" s="280"/>
      <c r="J2691" s="267"/>
      <c r="K2691" s="152">
        <v>10</v>
      </c>
      <c r="L2691" s="153">
        <v>240</v>
      </c>
      <c r="M2691" s="281" t="s">
        <v>2454</v>
      </c>
      <c r="N2691" s="119" t="s">
        <v>134</v>
      </c>
      <c r="O2691" s="120">
        <v>2</v>
      </c>
      <c r="P2691" s="155" t="s">
        <v>227</v>
      </c>
      <c r="Q2691" s="155">
        <v>0</v>
      </c>
      <c r="R2691" s="155">
        <v>0</v>
      </c>
      <c r="S2691" s="156">
        <v>0</v>
      </c>
      <c r="T2691" s="156">
        <v>0</v>
      </c>
      <c r="U2691" s="156">
        <v>0</v>
      </c>
      <c r="V2691" s="157" t="s">
        <v>2455</v>
      </c>
      <c r="W2691" s="158">
        <v>47</v>
      </c>
      <c r="X2691" s="159">
        <v>1</v>
      </c>
      <c r="Y2691" s="160">
        <v>2</v>
      </c>
      <c r="Z2691" s="161">
        <f t="shared" si="667"/>
        <v>18.8</v>
      </c>
      <c r="AA2691" s="155">
        <v>0</v>
      </c>
      <c r="AB2691" s="162" t="s">
        <v>80</v>
      </c>
      <c r="AC2691" s="163" t="s">
        <v>56</v>
      </c>
      <c r="AD2691" s="164" t="s">
        <v>56</v>
      </c>
      <c r="AE2691" s="163" t="s">
        <v>56</v>
      </c>
      <c r="AF2691" s="164">
        <f t="shared" si="668"/>
        <v>282</v>
      </c>
      <c r="AG2691" s="165">
        <f t="shared" si="669"/>
        <v>67680</v>
      </c>
      <c r="AH2691" s="166" t="s">
        <v>81</v>
      </c>
      <c r="AI2691" s="167"/>
      <c r="AJ2691" s="168"/>
      <c r="AK2691" s="169"/>
      <c r="AL2691" s="170"/>
      <c r="AM2691" s="171"/>
      <c r="AN2691" s="172"/>
      <c r="AO2691" s="173">
        <f t="shared" si="660"/>
        <v>0</v>
      </c>
      <c r="AP2691" s="174" t="s">
        <v>82</v>
      </c>
      <c r="AQ2691" s="175" t="str" cm="1">
        <f t="array" ref="AQ2691">_xlfn.IFS(OR($G2691="公衆街路灯A",$G2691="定額電灯"),$G2691&amp;AP2691,COUNTIF(G2691,"*従量電灯*"),G2691,1,"-")</f>
        <v>従量電灯</v>
      </c>
      <c r="AR2691" s="176" t="str" cm="1">
        <f t="array" ref="AR2691">_xlfn.IFS($AN2691=0,"-",OR($AH2691="対象外",$AH2691="-"),"-",OR($G2691="公衆街路灯A",$G2691="定額電灯"),_xlfn.XLOOKUP($AQ2691,削除禁止_電灯料金!$B:$B,削除禁止_電灯料金!$E:$E,0),1,"-")</f>
        <v>-</v>
      </c>
      <c r="AS2691" s="177" t="str" cm="1">
        <f t="array" ref="AS2691">_xlfn.IFS($AR2691="-","-",OR($G2691="公衆街路灯A",$G2691="定額電灯"),_xlfn.XLOOKUP(AQ2691,削除禁止_電灯料金!$B:$B,削除禁止_電灯料金!$D:$D,0),1,"-")</f>
        <v>-</v>
      </c>
      <c r="AT2691" s="176">
        <f>IFERROR(IF(OR($G2691="公衆街路灯A",$G2691="定額電灯"),"-",ROUND((_xlfn.XLOOKUP($AQ2691,削除禁止_電灯料金!$B:$B,削除禁止_電灯料金!$E:$E)*AM2691/1000*$K2691*$L2691/12),2)),"-")</f>
        <v>0</v>
      </c>
      <c r="AU2691" s="177">
        <f>IFERROR(IF(OR($G2691="公衆街路灯A",$G2691="定額電灯"),"-",ROUND((AM2691/1000*$K2691*$L2691/12)*_xlfn.XLOOKUP($A2691,削除禁止_電灯料金!K:K,削除禁止_電灯料金!M:M,"-"),2)),"-")</f>
        <v>0</v>
      </c>
      <c r="AV2691" s="178">
        <f>IFERROR(IF(OR($G2691="公衆街路灯A",$G2691="定額電灯"),ROUND((((AR2691+AS2691)*AN2691))*12*_xlfn.XLOOKUP($A2691,削除禁止_電灯料金!K:K,削除禁止_電灯料金!N:N),0),ROUND((AT2691+AU2691)*AN2691*12*_xlfn.XLOOKUP($A2691,削除禁止_電灯料金!K:K,削除禁止_電灯料金!N:N),0)),0)</f>
        <v>0</v>
      </c>
      <c r="AW2691" s="145"/>
    </row>
    <row r="2692" spans="1:49" ht="30" customHeight="1">
      <c r="A2692" s="1">
        <v>60</v>
      </c>
      <c r="B2692" s="319" t="s">
        <v>2438</v>
      </c>
      <c r="C2692" s="42"/>
      <c r="D2692" s="146" t="s">
        <v>56</v>
      </c>
      <c r="E2692" s="147" t="s">
        <v>71</v>
      </c>
      <c r="F2692" s="148" t="s">
        <v>194</v>
      </c>
      <c r="G2692" s="148" t="s">
        <v>73</v>
      </c>
      <c r="H2692" s="149"/>
      <c r="I2692" s="280"/>
      <c r="J2692" s="267"/>
      <c r="K2692" s="152">
        <v>1</v>
      </c>
      <c r="L2692" s="153">
        <v>240</v>
      </c>
      <c r="M2692" s="281" t="s">
        <v>1117</v>
      </c>
      <c r="N2692" s="119" t="s">
        <v>134</v>
      </c>
      <c r="O2692" s="120">
        <v>1</v>
      </c>
      <c r="P2692" s="155" t="s">
        <v>227</v>
      </c>
      <c r="Q2692" s="155">
        <v>0</v>
      </c>
      <c r="R2692" s="155">
        <v>0</v>
      </c>
      <c r="S2692" s="156">
        <v>0</v>
      </c>
      <c r="T2692" s="156">
        <v>0</v>
      </c>
      <c r="U2692" s="156">
        <v>0</v>
      </c>
      <c r="V2692" s="157">
        <v>0</v>
      </c>
      <c r="W2692" s="158">
        <v>47</v>
      </c>
      <c r="X2692" s="159">
        <v>1</v>
      </c>
      <c r="Y2692" s="160">
        <v>1</v>
      </c>
      <c r="Z2692" s="161">
        <f t="shared" si="667"/>
        <v>0.94</v>
      </c>
      <c r="AA2692" s="155">
        <v>0</v>
      </c>
      <c r="AB2692" s="162" t="s">
        <v>80</v>
      </c>
      <c r="AC2692" s="163" t="s">
        <v>56</v>
      </c>
      <c r="AD2692" s="164" t="s">
        <v>56</v>
      </c>
      <c r="AE2692" s="163" t="s">
        <v>56</v>
      </c>
      <c r="AF2692" s="164">
        <f t="shared" si="668"/>
        <v>28.2</v>
      </c>
      <c r="AG2692" s="165">
        <f t="shared" si="669"/>
        <v>3384</v>
      </c>
      <c r="AH2692" s="166" t="s">
        <v>113</v>
      </c>
      <c r="AI2692" s="167"/>
      <c r="AJ2692" s="168"/>
      <c r="AK2692" s="169"/>
      <c r="AL2692" s="170"/>
      <c r="AM2692" s="171"/>
      <c r="AN2692" s="172"/>
      <c r="AO2692" s="173">
        <f t="shared" si="660"/>
        <v>0</v>
      </c>
      <c r="AP2692" s="174" t="s">
        <v>82</v>
      </c>
      <c r="AQ2692" s="175" t="str" cm="1">
        <f t="array" ref="AQ2692">_xlfn.IFS(OR($G2692="公衆街路灯A",$G2692="定額電灯"),$G2692&amp;AP2692,COUNTIF(G2692,"*従量電灯*"),G2692,1,"-")</f>
        <v>従量電灯</v>
      </c>
      <c r="AR2692" s="176" t="str" cm="1">
        <f t="array" ref="AR2692">_xlfn.IFS($AN2692=0,"-",OR($AH2692="対象外",$AH2692="-"),"-",OR($G2692="公衆街路灯A",$G2692="定額電灯"),_xlfn.XLOOKUP($AQ2692,削除禁止_電灯料金!$B:$B,削除禁止_電灯料金!$E:$E,0),1,"-")</f>
        <v>-</v>
      </c>
      <c r="AS2692" s="177" t="str" cm="1">
        <f t="array" ref="AS2692">_xlfn.IFS($AR2692="-","-",OR($G2692="公衆街路灯A",$G2692="定額電灯"),_xlfn.XLOOKUP(AQ2692,削除禁止_電灯料金!$B:$B,削除禁止_電灯料金!$D:$D,0),1,"-")</f>
        <v>-</v>
      </c>
      <c r="AT2692" s="176">
        <f>IFERROR(IF(OR($G2692="公衆街路灯A",$G2692="定額電灯"),"-",ROUND((_xlfn.XLOOKUP($AQ2692,削除禁止_電灯料金!$B:$B,削除禁止_電灯料金!$E:$E)*AM2692/1000*$K2692*$L2692/12),2)),"-")</f>
        <v>0</v>
      </c>
      <c r="AU2692" s="177">
        <f>IFERROR(IF(OR($G2692="公衆街路灯A",$G2692="定額電灯"),"-",ROUND((AM2692/1000*$K2692*$L2692/12)*_xlfn.XLOOKUP($A2692,削除禁止_電灯料金!K:K,削除禁止_電灯料金!M:M,"-"),2)),"-")</f>
        <v>0</v>
      </c>
      <c r="AV2692" s="178">
        <f>IFERROR(IF(OR($G2692="公衆街路灯A",$G2692="定額電灯"),ROUND((((AR2692+AS2692)*AN2692))*12*_xlfn.XLOOKUP($A2692,削除禁止_電灯料金!K:K,削除禁止_電灯料金!N:N),0),ROUND((AT2692+AU2692)*AN2692*12*_xlfn.XLOOKUP($A2692,削除禁止_電灯料金!K:K,削除禁止_電灯料金!N:N),0)),0)</f>
        <v>0</v>
      </c>
      <c r="AW2692" s="145"/>
    </row>
    <row r="2693" spans="1:49" ht="30" customHeight="1">
      <c r="A2693" s="1">
        <v>60</v>
      </c>
      <c r="B2693" s="319" t="s">
        <v>2438</v>
      </c>
      <c r="C2693" s="42"/>
      <c r="D2693" s="146" t="s">
        <v>56</v>
      </c>
      <c r="E2693" s="147" t="s">
        <v>71</v>
      </c>
      <c r="F2693" s="148" t="s">
        <v>680</v>
      </c>
      <c r="G2693" s="148" t="s">
        <v>73</v>
      </c>
      <c r="H2693" s="149"/>
      <c r="I2693" s="280"/>
      <c r="J2693" s="267"/>
      <c r="K2693" s="152">
        <v>1</v>
      </c>
      <c r="L2693" s="153">
        <v>240</v>
      </c>
      <c r="M2693" s="281" t="s">
        <v>2456</v>
      </c>
      <c r="N2693" s="119" t="s">
        <v>134</v>
      </c>
      <c r="O2693" s="120">
        <v>2</v>
      </c>
      <c r="P2693" s="155" t="s">
        <v>135</v>
      </c>
      <c r="Q2693" s="155">
        <v>0</v>
      </c>
      <c r="R2693" s="155">
        <v>0</v>
      </c>
      <c r="S2693" s="156">
        <v>0</v>
      </c>
      <c r="T2693" s="156">
        <v>0</v>
      </c>
      <c r="U2693" s="156">
        <v>0</v>
      </c>
      <c r="V2693" s="157">
        <v>0</v>
      </c>
      <c r="W2693" s="158">
        <v>28</v>
      </c>
      <c r="X2693" s="159">
        <v>1</v>
      </c>
      <c r="Y2693" s="160">
        <v>2</v>
      </c>
      <c r="Z2693" s="161">
        <f t="shared" si="667"/>
        <v>1.1200000000000001</v>
      </c>
      <c r="AA2693" s="155">
        <v>0</v>
      </c>
      <c r="AB2693" s="162" t="s">
        <v>80</v>
      </c>
      <c r="AC2693" s="163" t="s">
        <v>56</v>
      </c>
      <c r="AD2693" s="164" t="s">
        <v>56</v>
      </c>
      <c r="AE2693" s="163" t="s">
        <v>56</v>
      </c>
      <c r="AF2693" s="164">
        <f t="shared" si="668"/>
        <v>16.8</v>
      </c>
      <c r="AG2693" s="165">
        <f t="shared" si="669"/>
        <v>4032</v>
      </c>
      <c r="AH2693" s="166" t="s">
        <v>113</v>
      </c>
      <c r="AI2693" s="167"/>
      <c r="AJ2693" s="168"/>
      <c r="AK2693" s="169"/>
      <c r="AL2693" s="170"/>
      <c r="AM2693" s="171"/>
      <c r="AN2693" s="172"/>
      <c r="AO2693" s="173">
        <f t="shared" si="660"/>
        <v>0</v>
      </c>
      <c r="AP2693" s="174" t="s">
        <v>82</v>
      </c>
      <c r="AQ2693" s="175" t="str" cm="1">
        <f t="array" ref="AQ2693">_xlfn.IFS(OR($G2693="公衆街路灯A",$G2693="定額電灯"),$G2693&amp;AP2693,COUNTIF(G2693,"*従量電灯*"),G2693,1,"-")</f>
        <v>従量電灯</v>
      </c>
      <c r="AR2693" s="176" t="str" cm="1">
        <f t="array" ref="AR2693">_xlfn.IFS($AN2693=0,"-",OR($AH2693="対象外",$AH2693="-"),"-",OR($G2693="公衆街路灯A",$G2693="定額電灯"),_xlfn.XLOOKUP($AQ2693,削除禁止_電灯料金!$B:$B,削除禁止_電灯料金!$E:$E,0),1,"-")</f>
        <v>-</v>
      </c>
      <c r="AS2693" s="177" t="str" cm="1">
        <f t="array" ref="AS2693">_xlfn.IFS($AR2693="-","-",OR($G2693="公衆街路灯A",$G2693="定額電灯"),_xlfn.XLOOKUP(AQ2693,削除禁止_電灯料金!$B:$B,削除禁止_電灯料金!$D:$D,0),1,"-")</f>
        <v>-</v>
      </c>
      <c r="AT2693" s="176">
        <f>IFERROR(IF(OR($G2693="公衆街路灯A",$G2693="定額電灯"),"-",ROUND((_xlfn.XLOOKUP($AQ2693,削除禁止_電灯料金!$B:$B,削除禁止_電灯料金!$E:$E)*AM2693/1000*$K2693*$L2693/12),2)),"-")</f>
        <v>0</v>
      </c>
      <c r="AU2693" s="177">
        <f>IFERROR(IF(OR($G2693="公衆街路灯A",$G2693="定額電灯"),"-",ROUND((AM2693/1000*$K2693*$L2693/12)*_xlfn.XLOOKUP($A2693,削除禁止_電灯料金!K:K,削除禁止_電灯料金!M:M,"-"),2)),"-")</f>
        <v>0</v>
      </c>
      <c r="AV2693" s="178">
        <f>IFERROR(IF(OR($G2693="公衆街路灯A",$G2693="定額電灯"),ROUND((((AR2693+AS2693)*AN2693))*12*_xlfn.XLOOKUP($A2693,削除禁止_電灯料金!K:K,削除禁止_電灯料金!N:N),0),ROUND((AT2693+AU2693)*AN2693*12*_xlfn.XLOOKUP($A2693,削除禁止_電灯料金!K:K,削除禁止_電灯料金!N:N),0)),0)</f>
        <v>0</v>
      </c>
      <c r="AW2693" s="145"/>
    </row>
    <row r="2694" spans="1:49" ht="30" customHeight="1">
      <c r="A2694" s="1">
        <v>60</v>
      </c>
      <c r="B2694" s="319" t="s">
        <v>2438</v>
      </c>
      <c r="C2694" s="42"/>
      <c r="D2694" s="146" t="s">
        <v>56</v>
      </c>
      <c r="E2694" s="147" t="s">
        <v>71</v>
      </c>
      <c r="F2694" s="148" t="s">
        <v>125</v>
      </c>
      <c r="G2694" s="148" t="s">
        <v>73</v>
      </c>
      <c r="H2694" s="149"/>
      <c r="I2694" s="280"/>
      <c r="J2694" s="267"/>
      <c r="K2694" s="152">
        <v>24</v>
      </c>
      <c r="L2694" s="153">
        <v>365</v>
      </c>
      <c r="M2694" s="281" t="s">
        <v>2448</v>
      </c>
      <c r="N2694" s="119" t="s">
        <v>416</v>
      </c>
      <c r="O2694" s="120">
        <v>1</v>
      </c>
      <c r="P2694" s="155" t="s">
        <v>135</v>
      </c>
      <c r="Q2694" s="155">
        <v>0</v>
      </c>
      <c r="R2694" s="155">
        <v>0</v>
      </c>
      <c r="S2694" s="156" t="s">
        <v>2449</v>
      </c>
      <c r="T2694" s="156">
        <v>0</v>
      </c>
      <c r="U2694" s="156">
        <v>0</v>
      </c>
      <c r="V2694" s="157" t="s">
        <v>2450</v>
      </c>
      <c r="W2694" s="158">
        <v>28</v>
      </c>
      <c r="X2694" s="159">
        <v>1</v>
      </c>
      <c r="Y2694" s="160">
        <v>1</v>
      </c>
      <c r="Z2694" s="161">
        <f t="shared" si="667"/>
        <v>20.440000000000001</v>
      </c>
      <c r="AA2694" s="155">
        <v>0</v>
      </c>
      <c r="AB2694" s="162" t="s">
        <v>80</v>
      </c>
      <c r="AC2694" s="163" t="s">
        <v>56</v>
      </c>
      <c r="AD2694" s="164" t="s">
        <v>56</v>
      </c>
      <c r="AE2694" s="163" t="s">
        <v>56</v>
      </c>
      <c r="AF2694" s="164">
        <f t="shared" si="668"/>
        <v>613.20000000000005</v>
      </c>
      <c r="AG2694" s="165">
        <f t="shared" si="669"/>
        <v>73584</v>
      </c>
      <c r="AH2694" s="166" t="s">
        <v>81</v>
      </c>
      <c r="AI2694" s="167"/>
      <c r="AJ2694" s="168"/>
      <c r="AK2694" s="169"/>
      <c r="AL2694" s="170"/>
      <c r="AM2694" s="171"/>
      <c r="AN2694" s="172"/>
      <c r="AO2694" s="173">
        <f t="shared" si="660"/>
        <v>0</v>
      </c>
      <c r="AP2694" s="174" t="s">
        <v>82</v>
      </c>
      <c r="AQ2694" s="175" t="str" cm="1">
        <f t="array" ref="AQ2694">_xlfn.IFS(OR($G2694="公衆街路灯A",$G2694="定額電灯"),$G2694&amp;AP2694,COUNTIF(G2694,"*従量電灯*"),G2694,1,"-")</f>
        <v>従量電灯</v>
      </c>
      <c r="AR2694" s="176" t="str" cm="1">
        <f t="array" ref="AR2694">_xlfn.IFS($AN2694=0,"-",OR($AH2694="対象外",$AH2694="-"),"-",OR($G2694="公衆街路灯A",$G2694="定額電灯"),_xlfn.XLOOKUP($AQ2694,削除禁止_電灯料金!$B:$B,削除禁止_電灯料金!$E:$E,0),1,"-")</f>
        <v>-</v>
      </c>
      <c r="AS2694" s="177" t="str" cm="1">
        <f t="array" ref="AS2694">_xlfn.IFS($AR2694="-","-",OR($G2694="公衆街路灯A",$G2694="定額電灯"),_xlfn.XLOOKUP(AQ2694,削除禁止_電灯料金!$B:$B,削除禁止_電灯料金!$D:$D,0),1,"-")</f>
        <v>-</v>
      </c>
      <c r="AT2694" s="176">
        <f>IFERROR(IF(OR($G2694="公衆街路灯A",$G2694="定額電灯"),"-",ROUND((_xlfn.XLOOKUP($AQ2694,削除禁止_電灯料金!$B:$B,削除禁止_電灯料金!$E:$E)*AM2694/1000*$K2694*$L2694/12),2)),"-")</f>
        <v>0</v>
      </c>
      <c r="AU2694" s="177">
        <f>IFERROR(IF(OR($G2694="公衆街路灯A",$G2694="定額電灯"),"-",ROUND((AM2694/1000*$K2694*$L2694/12)*_xlfn.XLOOKUP($A2694,削除禁止_電灯料金!K:K,削除禁止_電灯料金!M:M,"-"),2)),"-")</f>
        <v>0</v>
      </c>
      <c r="AV2694" s="178">
        <f>IFERROR(IF(OR($G2694="公衆街路灯A",$G2694="定額電灯"),ROUND((((AR2694+AS2694)*AN2694))*12*_xlfn.XLOOKUP($A2694,削除禁止_電灯料金!K:K,削除禁止_電灯料金!N:N),0),ROUND((AT2694+AU2694)*AN2694*12*_xlfn.XLOOKUP($A2694,削除禁止_電灯料金!K:K,削除禁止_電灯料金!N:N),0)),0)</f>
        <v>0</v>
      </c>
      <c r="AW2694" s="145"/>
    </row>
    <row r="2695" spans="1:49" ht="30" customHeight="1">
      <c r="A2695" s="1">
        <v>60</v>
      </c>
      <c r="B2695" s="319" t="s">
        <v>2438</v>
      </c>
      <c r="C2695" s="42"/>
      <c r="D2695" s="146" t="s">
        <v>56</v>
      </c>
      <c r="E2695" s="147" t="s">
        <v>71</v>
      </c>
      <c r="F2695" s="148" t="s">
        <v>125</v>
      </c>
      <c r="G2695" s="148" t="s">
        <v>73</v>
      </c>
      <c r="H2695" s="149"/>
      <c r="I2695" s="280"/>
      <c r="J2695" s="267"/>
      <c r="K2695" s="152">
        <v>4</v>
      </c>
      <c r="L2695" s="153">
        <v>300</v>
      </c>
      <c r="M2695" s="281" t="s">
        <v>2457</v>
      </c>
      <c r="N2695" s="119" t="s">
        <v>134</v>
      </c>
      <c r="O2695" s="120">
        <v>2</v>
      </c>
      <c r="P2695" s="155" t="s">
        <v>135</v>
      </c>
      <c r="Q2695" s="155">
        <v>0</v>
      </c>
      <c r="R2695" s="155">
        <v>0</v>
      </c>
      <c r="S2695" s="156">
        <v>0</v>
      </c>
      <c r="T2695" s="156">
        <v>0</v>
      </c>
      <c r="U2695" s="156">
        <v>0</v>
      </c>
      <c r="V2695" s="157" t="s">
        <v>2447</v>
      </c>
      <c r="W2695" s="158">
        <v>28</v>
      </c>
      <c r="X2695" s="159">
        <v>2</v>
      </c>
      <c r="Y2695" s="160">
        <v>4</v>
      </c>
      <c r="Z2695" s="161">
        <f t="shared" si="667"/>
        <v>11.2</v>
      </c>
      <c r="AA2695" s="155">
        <v>0</v>
      </c>
      <c r="AB2695" s="162" t="s">
        <v>80</v>
      </c>
      <c r="AC2695" s="163" t="s">
        <v>56</v>
      </c>
      <c r="AD2695" s="164" t="s">
        <v>56</v>
      </c>
      <c r="AE2695" s="163" t="s">
        <v>56</v>
      </c>
      <c r="AF2695" s="164">
        <f t="shared" si="668"/>
        <v>84</v>
      </c>
      <c r="AG2695" s="165">
        <f t="shared" si="669"/>
        <v>40320</v>
      </c>
      <c r="AH2695" s="166" t="s">
        <v>81</v>
      </c>
      <c r="AI2695" s="167"/>
      <c r="AJ2695" s="168"/>
      <c r="AK2695" s="169"/>
      <c r="AL2695" s="170"/>
      <c r="AM2695" s="171"/>
      <c r="AN2695" s="172"/>
      <c r="AO2695" s="173">
        <f t="shared" si="660"/>
        <v>0</v>
      </c>
      <c r="AP2695" s="174" t="s">
        <v>82</v>
      </c>
      <c r="AQ2695" s="175" t="str" cm="1">
        <f t="array" ref="AQ2695">_xlfn.IFS(OR($G2695="公衆街路灯A",$G2695="定額電灯"),$G2695&amp;AP2695,COUNTIF(G2695,"*従量電灯*"),G2695,1,"-")</f>
        <v>従量電灯</v>
      </c>
      <c r="AR2695" s="176" t="str" cm="1">
        <f t="array" ref="AR2695">_xlfn.IFS($AN2695=0,"-",OR($AH2695="対象外",$AH2695="-"),"-",OR($G2695="公衆街路灯A",$G2695="定額電灯"),_xlfn.XLOOKUP($AQ2695,削除禁止_電灯料金!$B:$B,削除禁止_電灯料金!$E:$E,0),1,"-")</f>
        <v>-</v>
      </c>
      <c r="AS2695" s="177" t="str" cm="1">
        <f t="array" ref="AS2695">_xlfn.IFS($AR2695="-","-",OR($G2695="公衆街路灯A",$G2695="定額電灯"),_xlfn.XLOOKUP(AQ2695,削除禁止_電灯料金!$B:$B,削除禁止_電灯料金!$D:$D,0),1,"-")</f>
        <v>-</v>
      </c>
      <c r="AT2695" s="176">
        <f>IFERROR(IF(OR($G2695="公衆街路灯A",$G2695="定額電灯"),"-",ROUND((_xlfn.XLOOKUP($AQ2695,削除禁止_電灯料金!$B:$B,削除禁止_電灯料金!$E:$E)*AM2695/1000*$K2695*$L2695/12),2)),"-")</f>
        <v>0</v>
      </c>
      <c r="AU2695" s="177">
        <f>IFERROR(IF(OR($G2695="公衆街路灯A",$G2695="定額電灯"),"-",ROUND((AM2695/1000*$K2695*$L2695/12)*_xlfn.XLOOKUP($A2695,削除禁止_電灯料金!K:K,削除禁止_電灯料金!M:M,"-"),2)),"-")</f>
        <v>0</v>
      </c>
      <c r="AV2695" s="178">
        <f>IFERROR(IF(OR($G2695="公衆街路灯A",$G2695="定額電灯"),ROUND((((AR2695+AS2695)*AN2695))*12*_xlfn.XLOOKUP($A2695,削除禁止_電灯料金!K:K,削除禁止_電灯料金!N:N),0),ROUND((AT2695+AU2695)*AN2695*12*_xlfn.XLOOKUP($A2695,削除禁止_電灯料金!K:K,削除禁止_電灯料金!N:N),0)),0)</f>
        <v>0</v>
      </c>
      <c r="AW2695" s="145"/>
    </row>
    <row r="2696" spans="1:49" ht="30" customHeight="1">
      <c r="A2696" s="1">
        <v>60</v>
      </c>
      <c r="B2696" s="319" t="s">
        <v>2438</v>
      </c>
      <c r="C2696" s="42"/>
      <c r="D2696" s="146" t="s">
        <v>56</v>
      </c>
      <c r="E2696" s="147" t="s">
        <v>71</v>
      </c>
      <c r="F2696" s="148" t="s">
        <v>125</v>
      </c>
      <c r="G2696" s="148" t="s">
        <v>73</v>
      </c>
      <c r="H2696" s="149"/>
      <c r="I2696" s="280"/>
      <c r="J2696" s="267"/>
      <c r="K2696" s="152">
        <v>4</v>
      </c>
      <c r="L2696" s="153">
        <v>300</v>
      </c>
      <c r="M2696" s="281" t="s">
        <v>2456</v>
      </c>
      <c r="N2696" s="119" t="s">
        <v>134</v>
      </c>
      <c r="O2696" s="120">
        <v>2</v>
      </c>
      <c r="P2696" s="155" t="s">
        <v>135</v>
      </c>
      <c r="Q2696" s="155">
        <v>0</v>
      </c>
      <c r="R2696" s="155">
        <v>0</v>
      </c>
      <c r="S2696" s="156">
        <v>0</v>
      </c>
      <c r="T2696" s="156">
        <v>0</v>
      </c>
      <c r="U2696" s="156">
        <v>0</v>
      </c>
      <c r="V2696" s="157">
        <v>0</v>
      </c>
      <c r="W2696" s="158">
        <v>28</v>
      </c>
      <c r="X2696" s="159">
        <v>1</v>
      </c>
      <c r="Y2696" s="160">
        <v>2</v>
      </c>
      <c r="Z2696" s="161">
        <f t="shared" si="667"/>
        <v>5.6</v>
      </c>
      <c r="AA2696" s="155">
        <v>0</v>
      </c>
      <c r="AB2696" s="162" t="s">
        <v>80</v>
      </c>
      <c r="AC2696" s="163" t="s">
        <v>56</v>
      </c>
      <c r="AD2696" s="164" t="s">
        <v>56</v>
      </c>
      <c r="AE2696" s="163" t="s">
        <v>56</v>
      </c>
      <c r="AF2696" s="164">
        <f t="shared" si="668"/>
        <v>84</v>
      </c>
      <c r="AG2696" s="165">
        <f t="shared" si="669"/>
        <v>20160</v>
      </c>
      <c r="AH2696" s="166" t="s">
        <v>113</v>
      </c>
      <c r="AI2696" s="167"/>
      <c r="AJ2696" s="168"/>
      <c r="AK2696" s="169"/>
      <c r="AL2696" s="170"/>
      <c r="AM2696" s="171"/>
      <c r="AN2696" s="172"/>
      <c r="AO2696" s="173">
        <f t="shared" si="660"/>
        <v>0</v>
      </c>
      <c r="AP2696" s="174" t="s">
        <v>82</v>
      </c>
      <c r="AQ2696" s="175" t="str" cm="1">
        <f t="array" ref="AQ2696">_xlfn.IFS(OR($G2696="公衆街路灯A",$G2696="定額電灯"),$G2696&amp;AP2696,COUNTIF(G2696,"*従量電灯*"),G2696,1,"-")</f>
        <v>従量電灯</v>
      </c>
      <c r="AR2696" s="176" t="str" cm="1">
        <f t="array" ref="AR2696">_xlfn.IFS($AN2696=0,"-",OR($AH2696="対象外",$AH2696="-"),"-",OR($G2696="公衆街路灯A",$G2696="定額電灯"),_xlfn.XLOOKUP($AQ2696,削除禁止_電灯料金!$B:$B,削除禁止_電灯料金!$E:$E,0),1,"-")</f>
        <v>-</v>
      </c>
      <c r="AS2696" s="177" t="str" cm="1">
        <f t="array" ref="AS2696">_xlfn.IFS($AR2696="-","-",OR($G2696="公衆街路灯A",$G2696="定額電灯"),_xlfn.XLOOKUP(AQ2696,削除禁止_電灯料金!$B:$B,削除禁止_電灯料金!$D:$D,0),1,"-")</f>
        <v>-</v>
      </c>
      <c r="AT2696" s="176">
        <f>IFERROR(IF(OR($G2696="公衆街路灯A",$G2696="定額電灯"),"-",ROUND((_xlfn.XLOOKUP($AQ2696,削除禁止_電灯料金!$B:$B,削除禁止_電灯料金!$E:$E)*AM2696/1000*$K2696*$L2696/12),2)),"-")</f>
        <v>0</v>
      </c>
      <c r="AU2696" s="177">
        <f>IFERROR(IF(OR($G2696="公衆街路灯A",$G2696="定額電灯"),"-",ROUND((AM2696/1000*$K2696*$L2696/12)*_xlfn.XLOOKUP($A2696,削除禁止_電灯料金!K:K,削除禁止_電灯料金!M:M,"-"),2)),"-")</f>
        <v>0</v>
      </c>
      <c r="AV2696" s="178">
        <f>IFERROR(IF(OR($G2696="公衆街路灯A",$G2696="定額電灯"),ROUND((((AR2696+AS2696)*AN2696))*12*_xlfn.XLOOKUP($A2696,削除禁止_電灯料金!K:K,削除禁止_電灯料金!N:N),0),ROUND((AT2696+AU2696)*AN2696*12*_xlfn.XLOOKUP($A2696,削除禁止_電灯料金!K:K,削除禁止_電灯料金!N:N),0)),0)</f>
        <v>0</v>
      </c>
      <c r="AW2696" s="145"/>
    </row>
    <row r="2697" spans="1:49" ht="30" customHeight="1">
      <c r="A2697" s="1">
        <v>60</v>
      </c>
      <c r="B2697" s="319" t="s">
        <v>2438</v>
      </c>
      <c r="C2697" s="42"/>
      <c r="D2697" s="146" t="s">
        <v>56</v>
      </c>
      <c r="E2697" s="147" t="s">
        <v>71</v>
      </c>
      <c r="F2697" s="148" t="s">
        <v>2458</v>
      </c>
      <c r="G2697" s="148" t="s">
        <v>73</v>
      </c>
      <c r="H2697" s="149"/>
      <c r="I2697" s="280"/>
      <c r="J2697" s="267"/>
      <c r="K2697" s="152">
        <v>2</v>
      </c>
      <c r="L2697" s="153">
        <v>120</v>
      </c>
      <c r="M2697" s="281" t="s">
        <v>1725</v>
      </c>
      <c r="N2697" s="119" t="s">
        <v>134</v>
      </c>
      <c r="O2697" s="120">
        <v>2</v>
      </c>
      <c r="P2697" s="155" t="s">
        <v>227</v>
      </c>
      <c r="Q2697" s="155">
        <v>0</v>
      </c>
      <c r="R2697" s="155">
        <v>0</v>
      </c>
      <c r="S2697" s="156">
        <v>0</v>
      </c>
      <c r="T2697" s="156">
        <v>0</v>
      </c>
      <c r="U2697" s="156">
        <v>0</v>
      </c>
      <c r="V2697" s="157">
        <v>0</v>
      </c>
      <c r="W2697" s="158">
        <v>47</v>
      </c>
      <c r="X2697" s="159">
        <v>2</v>
      </c>
      <c r="Y2697" s="160">
        <v>4</v>
      </c>
      <c r="Z2697" s="161">
        <f t="shared" si="667"/>
        <v>3.76</v>
      </c>
      <c r="AA2697" s="155">
        <v>0</v>
      </c>
      <c r="AB2697" s="162" t="s">
        <v>80</v>
      </c>
      <c r="AC2697" s="163" t="s">
        <v>56</v>
      </c>
      <c r="AD2697" s="164" t="s">
        <v>56</v>
      </c>
      <c r="AE2697" s="163" t="s">
        <v>56</v>
      </c>
      <c r="AF2697" s="164">
        <f t="shared" si="668"/>
        <v>28.2</v>
      </c>
      <c r="AG2697" s="165">
        <f t="shared" si="669"/>
        <v>13536</v>
      </c>
      <c r="AH2697" s="166" t="s">
        <v>113</v>
      </c>
      <c r="AI2697" s="167"/>
      <c r="AJ2697" s="168"/>
      <c r="AK2697" s="169"/>
      <c r="AL2697" s="170"/>
      <c r="AM2697" s="171"/>
      <c r="AN2697" s="172"/>
      <c r="AO2697" s="173">
        <f t="shared" si="660"/>
        <v>0</v>
      </c>
      <c r="AP2697" s="174" t="s">
        <v>82</v>
      </c>
      <c r="AQ2697" s="175" t="str" cm="1">
        <f t="array" ref="AQ2697">_xlfn.IFS(OR($G2697="公衆街路灯A",$G2697="定額電灯"),$G2697&amp;AP2697,COUNTIF(G2697,"*従量電灯*"),G2697,1,"-")</f>
        <v>従量電灯</v>
      </c>
      <c r="AR2697" s="176" t="str" cm="1">
        <f t="array" ref="AR2697">_xlfn.IFS($AN2697=0,"-",OR($AH2697="対象外",$AH2697="-"),"-",OR($G2697="公衆街路灯A",$G2697="定額電灯"),_xlfn.XLOOKUP($AQ2697,削除禁止_電灯料金!$B:$B,削除禁止_電灯料金!$E:$E,0),1,"-")</f>
        <v>-</v>
      </c>
      <c r="AS2697" s="177" t="str" cm="1">
        <f t="array" ref="AS2697">_xlfn.IFS($AR2697="-","-",OR($G2697="公衆街路灯A",$G2697="定額電灯"),_xlfn.XLOOKUP(AQ2697,削除禁止_電灯料金!$B:$B,削除禁止_電灯料金!$D:$D,0),1,"-")</f>
        <v>-</v>
      </c>
      <c r="AT2697" s="176">
        <f>IFERROR(IF(OR($G2697="公衆街路灯A",$G2697="定額電灯"),"-",ROUND((_xlfn.XLOOKUP($AQ2697,削除禁止_電灯料金!$B:$B,削除禁止_電灯料金!$E:$E)*AM2697/1000*$K2697*$L2697/12),2)),"-")</f>
        <v>0</v>
      </c>
      <c r="AU2697" s="177">
        <f>IFERROR(IF(OR($G2697="公衆街路灯A",$G2697="定額電灯"),"-",ROUND((AM2697/1000*$K2697*$L2697/12)*_xlfn.XLOOKUP($A2697,削除禁止_電灯料金!K:K,削除禁止_電灯料金!M:M,"-"),2)),"-")</f>
        <v>0</v>
      </c>
      <c r="AV2697" s="178">
        <f>IFERROR(IF(OR($G2697="公衆街路灯A",$G2697="定額電灯"),ROUND((((AR2697+AS2697)*AN2697))*12*_xlfn.XLOOKUP($A2697,削除禁止_電灯料金!K:K,削除禁止_電灯料金!N:N),0),ROUND((AT2697+AU2697)*AN2697*12*_xlfn.XLOOKUP($A2697,削除禁止_電灯料金!K:K,削除禁止_電灯料金!N:N),0)),0)</f>
        <v>0</v>
      </c>
      <c r="AW2697" s="145"/>
    </row>
    <row r="2698" spans="1:49" ht="30" customHeight="1">
      <c r="A2698" s="1">
        <v>60</v>
      </c>
      <c r="B2698" s="319" t="s">
        <v>2438</v>
      </c>
      <c r="C2698" s="42"/>
      <c r="D2698" s="146" t="s">
        <v>56</v>
      </c>
      <c r="E2698" s="147" t="s">
        <v>71</v>
      </c>
      <c r="F2698" s="148" t="s">
        <v>2458</v>
      </c>
      <c r="G2698" s="148" t="s">
        <v>73</v>
      </c>
      <c r="H2698" s="149"/>
      <c r="I2698" s="280"/>
      <c r="J2698" s="267"/>
      <c r="K2698" s="152">
        <v>2</v>
      </c>
      <c r="L2698" s="153">
        <v>120</v>
      </c>
      <c r="M2698" s="281" t="s">
        <v>2454</v>
      </c>
      <c r="N2698" s="119" t="s">
        <v>134</v>
      </c>
      <c r="O2698" s="120">
        <v>2</v>
      </c>
      <c r="P2698" s="155" t="s">
        <v>227</v>
      </c>
      <c r="Q2698" s="155">
        <v>0</v>
      </c>
      <c r="R2698" s="155">
        <v>0</v>
      </c>
      <c r="S2698" s="156">
        <v>0</v>
      </c>
      <c r="T2698" s="156">
        <v>0</v>
      </c>
      <c r="U2698" s="156">
        <v>0</v>
      </c>
      <c r="V2698" s="157" t="s">
        <v>2455</v>
      </c>
      <c r="W2698" s="158">
        <v>47</v>
      </c>
      <c r="X2698" s="159">
        <v>1</v>
      </c>
      <c r="Y2698" s="160">
        <v>2</v>
      </c>
      <c r="Z2698" s="161">
        <f t="shared" si="667"/>
        <v>1.88</v>
      </c>
      <c r="AA2698" s="155">
        <v>0</v>
      </c>
      <c r="AB2698" s="162" t="s">
        <v>80</v>
      </c>
      <c r="AC2698" s="163" t="s">
        <v>56</v>
      </c>
      <c r="AD2698" s="164" t="s">
        <v>56</v>
      </c>
      <c r="AE2698" s="163" t="s">
        <v>56</v>
      </c>
      <c r="AF2698" s="164">
        <f t="shared" si="668"/>
        <v>28.2</v>
      </c>
      <c r="AG2698" s="165">
        <f t="shared" si="669"/>
        <v>6768</v>
      </c>
      <c r="AH2698" s="166" t="s">
        <v>81</v>
      </c>
      <c r="AI2698" s="167"/>
      <c r="AJ2698" s="168"/>
      <c r="AK2698" s="169"/>
      <c r="AL2698" s="170"/>
      <c r="AM2698" s="171"/>
      <c r="AN2698" s="172"/>
      <c r="AO2698" s="173">
        <f t="shared" si="660"/>
        <v>0</v>
      </c>
      <c r="AP2698" s="174" t="s">
        <v>82</v>
      </c>
      <c r="AQ2698" s="175" t="str" cm="1">
        <f t="array" ref="AQ2698">_xlfn.IFS(OR($G2698="公衆街路灯A",$G2698="定額電灯"),$G2698&amp;AP2698,COUNTIF(G2698,"*従量電灯*"),G2698,1,"-")</f>
        <v>従量電灯</v>
      </c>
      <c r="AR2698" s="176" t="str" cm="1">
        <f t="array" ref="AR2698">_xlfn.IFS($AN2698=0,"-",OR($AH2698="対象外",$AH2698="-"),"-",OR($G2698="公衆街路灯A",$G2698="定額電灯"),_xlfn.XLOOKUP($AQ2698,削除禁止_電灯料金!$B:$B,削除禁止_電灯料金!$E:$E,0),1,"-")</f>
        <v>-</v>
      </c>
      <c r="AS2698" s="177" t="str" cm="1">
        <f t="array" ref="AS2698">_xlfn.IFS($AR2698="-","-",OR($G2698="公衆街路灯A",$G2698="定額電灯"),_xlfn.XLOOKUP(AQ2698,削除禁止_電灯料金!$B:$B,削除禁止_電灯料金!$D:$D,0),1,"-")</f>
        <v>-</v>
      </c>
      <c r="AT2698" s="176">
        <f>IFERROR(IF(OR($G2698="公衆街路灯A",$G2698="定額電灯"),"-",ROUND((_xlfn.XLOOKUP($AQ2698,削除禁止_電灯料金!$B:$B,削除禁止_電灯料金!$E:$E)*AM2698/1000*$K2698*$L2698/12),2)),"-")</f>
        <v>0</v>
      </c>
      <c r="AU2698" s="177">
        <f>IFERROR(IF(OR($G2698="公衆街路灯A",$G2698="定額電灯"),"-",ROUND((AM2698/1000*$K2698*$L2698/12)*_xlfn.XLOOKUP($A2698,削除禁止_電灯料金!K:K,削除禁止_電灯料金!M:M,"-"),2)),"-")</f>
        <v>0</v>
      </c>
      <c r="AV2698" s="178">
        <f>IFERROR(IF(OR($G2698="公衆街路灯A",$G2698="定額電灯"),ROUND((((AR2698+AS2698)*AN2698))*12*_xlfn.XLOOKUP($A2698,削除禁止_電灯料金!K:K,削除禁止_電灯料金!N:N),0),ROUND((AT2698+AU2698)*AN2698*12*_xlfn.XLOOKUP($A2698,削除禁止_電灯料金!K:K,削除禁止_電灯料金!N:N),0)),0)</f>
        <v>0</v>
      </c>
      <c r="AW2698" s="145"/>
    </row>
    <row r="2699" spans="1:49" ht="30" customHeight="1">
      <c r="A2699" s="1">
        <v>60</v>
      </c>
      <c r="B2699" s="319" t="s">
        <v>2438</v>
      </c>
      <c r="C2699" s="42"/>
      <c r="D2699" s="146" t="s">
        <v>56</v>
      </c>
      <c r="E2699" s="147" t="s">
        <v>71</v>
      </c>
      <c r="F2699" s="148" t="s">
        <v>645</v>
      </c>
      <c r="G2699" s="148" t="s">
        <v>73</v>
      </c>
      <c r="H2699" s="149"/>
      <c r="I2699" s="280"/>
      <c r="J2699" s="267"/>
      <c r="K2699" s="152">
        <v>2</v>
      </c>
      <c r="L2699" s="153">
        <v>300</v>
      </c>
      <c r="M2699" s="281" t="s">
        <v>1725</v>
      </c>
      <c r="N2699" s="119" t="s">
        <v>134</v>
      </c>
      <c r="O2699" s="120">
        <v>2</v>
      </c>
      <c r="P2699" s="155" t="s">
        <v>227</v>
      </c>
      <c r="Q2699" s="155">
        <v>0</v>
      </c>
      <c r="R2699" s="155">
        <v>0</v>
      </c>
      <c r="S2699" s="156">
        <v>0</v>
      </c>
      <c r="T2699" s="156">
        <v>0</v>
      </c>
      <c r="U2699" s="156">
        <v>0</v>
      </c>
      <c r="V2699" s="157">
        <v>0</v>
      </c>
      <c r="W2699" s="158">
        <v>47</v>
      </c>
      <c r="X2699" s="159">
        <v>1</v>
      </c>
      <c r="Y2699" s="160">
        <v>2</v>
      </c>
      <c r="Z2699" s="161">
        <f t="shared" si="667"/>
        <v>4.7</v>
      </c>
      <c r="AA2699" s="155">
        <v>0</v>
      </c>
      <c r="AB2699" s="162" t="s">
        <v>80</v>
      </c>
      <c r="AC2699" s="163" t="s">
        <v>56</v>
      </c>
      <c r="AD2699" s="164" t="s">
        <v>56</v>
      </c>
      <c r="AE2699" s="163" t="s">
        <v>56</v>
      </c>
      <c r="AF2699" s="164">
        <f t="shared" si="668"/>
        <v>70.5</v>
      </c>
      <c r="AG2699" s="165">
        <f t="shared" si="669"/>
        <v>16920</v>
      </c>
      <c r="AH2699" s="166" t="s">
        <v>113</v>
      </c>
      <c r="AI2699" s="167"/>
      <c r="AJ2699" s="168"/>
      <c r="AK2699" s="169"/>
      <c r="AL2699" s="170"/>
      <c r="AM2699" s="171"/>
      <c r="AN2699" s="172"/>
      <c r="AO2699" s="173">
        <f t="shared" si="660"/>
        <v>0</v>
      </c>
      <c r="AP2699" s="174" t="s">
        <v>82</v>
      </c>
      <c r="AQ2699" s="175" t="str" cm="1">
        <f t="array" ref="AQ2699">_xlfn.IFS(OR($G2699="公衆街路灯A",$G2699="定額電灯"),$G2699&amp;AP2699,COUNTIF(G2699,"*従量電灯*"),G2699,1,"-")</f>
        <v>従量電灯</v>
      </c>
      <c r="AR2699" s="176" t="str" cm="1">
        <f t="array" ref="AR2699">_xlfn.IFS($AN2699=0,"-",OR($AH2699="対象外",$AH2699="-"),"-",OR($G2699="公衆街路灯A",$G2699="定額電灯"),_xlfn.XLOOKUP($AQ2699,削除禁止_電灯料金!$B:$B,削除禁止_電灯料金!$E:$E,0),1,"-")</f>
        <v>-</v>
      </c>
      <c r="AS2699" s="177" t="str" cm="1">
        <f t="array" ref="AS2699">_xlfn.IFS($AR2699="-","-",OR($G2699="公衆街路灯A",$G2699="定額電灯"),_xlfn.XLOOKUP(AQ2699,削除禁止_電灯料金!$B:$B,削除禁止_電灯料金!$D:$D,0),1,"-")</f>
        <v>-</v>
      </c>
      <c r="AT2699" s="176">
        <f>IFERROR(IF(OR($G2699="公衆街路灯A",$G2699="定額電灯"),"-",ROUND((_xlfn.XLOOKUP($AQ2699,削除禁止_電灯料金!$B:$B,削除禁止_電灯料金!$E:$E)*AM2699/1000*$K2699*$L2699/12),2)),"-")</f>
        <v>0</v>
      </c>
      <c r="AU2699" s="177">
        <f>IFERROR(IF(OR($G2699="公衆街路灯A",$G2699="定額電灯"),"-",ROUND((AM2699/1000*$K2699*$L2699/12)*_xlfn.XLOOKUP($A2699,削除禁止_電灯料金!K:K,削除禁止_電灯料金!M:M,"-"),2)),"-")</f>
        <v>0</v>
      </c>
      <c r="AV2699" s="178">
        <f>IFERROR(IF(OR($G2699="公衆街路灯A",$G2699="定額電灯"),ROUND((((AR2699+AS2699)*AN2699))*12*_xlfn.XLOOKUP($A2699,削除禁止_電灯料金!K:K,削除禁止_電灯料金!N:N),0),ROUND((AT2699+AU2699)*AN2699*12*_xlfn.XLOOKUP($A2699,削除禁止_電灯料金!K:K,削除禁止_電灯料金!N:N),0)),0)</f>
        <v>0</v>
      </c>
      <c r="AW2699" s="145"/>
    </row>
    <row r="2700" spans="1:49" ht="30" customHeight="1">
      <c r="A2700" s="1">
        <v>60</v>
      </c>
      <c r="B2700" s="319" t="s">
        <v>2438</v>
      </c>
      <c r="C2700" s="42"/>
      <c r="D2700" s="146" t="s">
        <v>56</v>
      </c>
      <c r="E2700" s="147" t="s">
        <v>71</v>
      </c>
      <c r="F2700" s="148" t="s">
        <v>645</v>
      </c>
      <c r="G2700" s="148" t="s">
        <v>73</v>
      </c>
      <c r="H2700" s="149"/>
      <c r="I2700" s="280"/>
      <c r="J2700" s="267"/>
      <c r="K2700" s="152">
        <v>2</v>
      </c>
      <c r="L2700" s="153">
        <v>300</v>
      </c>
      <c r="M2700" s="281" t="s">
        <v>2459</v>
      </c>
      <c r="N2700" s="119" t="s">
        <v>389</v>
      </c>
      <c r="O2700" s="120">
        <v>1</v>
      </c>
      <c r="P2700" s="155" t="s">
        <v>383</v>
      </c>
      <c r="Q2700" s="155">
        <v>0</v>
      </c>
      <c r="R2700" s="155">
        <v>0</v>
      </c>
      <c r="S2700" s="156">
        <v>0</v>
      </c>
      <c r="T2700" s="156">
        <v>0</v>
      </c>
      <c r="U2700" s="156" t="s">
        <v>519</v>
      </c>
      <c r="V2700" s="157">
        <v>0</v>
      </c>
      <c r="W2700" s="158">
        <v>13</v>
      </c>
      <c r="X2700" s="159">
        <v>2</v>
      </c>
      <c r="Y2700" s="160">
        <v>2</v>
      </c>
      <c r="Z2700" s="161">
        <f t="shared" si="667"/>
        <v>1.3</v>
      </c>
      <c r="AA2700" s="155">
        <v>0</v>
      </c>
      <c r="AB2700" s="162" t="s">
        <v>80</v>
      </c>
      <c r="AC2700" s="163" t="s">
        <v>56</v>
      </c>
      <c r="AD2700" s="164" t="s">
        <v>56</v>
      </c>
      <c r="AE2700" s="163" t="s">
        <v>56</v>
      </c>
      <c r="AF2700" s="164">
        <f t="shared" si="668"/>
        <v>19.5</v>
      </c>
      <c r="AG2700" s="165">
        <f t="shared" si="669"/>
        <v>4680</v>
      </c>
      <c r="AH2700" s="166" t="s">
        <v>81</v>
      </c>
      <c r="AI2700" s="167"/>
      <c r="AJ2700" s="168"/>
      <c r="AK2700" s="169"/>
      <c r="AL2700" s="170"/>
      <c r="AM2700" s="171"/>
      <c r="AN2700" s="172"/>
      <c r="AO2700" s="173">
        <f t="shared" si="660"/>
        <v>0</v>
      </c>
      <c r="AP2700" s="174" t="s">
        <v>82</v>
      </c>
      <c r="AQ2700" s="175" t="str" cm="1">
        <f t="array" ref="AQ2700">_xlfn.IFS(OR($G2700="公衆街路灯A",$G2700="定額電灯"),$G2700&amp;AP2700,COUNTIF(G2700,"*従量電灯*"),G2700,1,"-")</f>
        <v>従量電灯</v>
      </c>
      <c r="AR2700" s="176" t="str" cm="1">
        <f t="array" ref="AR2700">_xlfn.IFS($AN2700=0,"-",OR($AH2700="対象外",$AH2700="-"),"-",OR($G2700="公衆街路灯A",$G2700="定額電灯"),_xlfn.XLOOKUP($AQ2700,削除禁止_電灯料金!$B:$B,削除禁止_電灯料金!$E:$E,0),1,"-")</f>
        <v>-</v>
      </c>
      <c r="AS2700" s="177" t="str" cm="1">
        <f t="array" ref="AS2700">_xlfn.IFS($AR2700="-","-",OR($G2700="公衆街路灯A",$G2700="定額電灯"),_xlfn.XLOOKUP(AQ2700,削除禁止_電灯料金!$B:$B,削除禁止_電灯料金!$D:$D,0),1,"-")</f>
        <v>-</v>
      </c>
      <c r="AT2700" s="176">
        <f>IFERROR(IF(OR($G2700="公衆街路灯A",$G2700="定額電灯"),"-",ROUND((_xlfn.XLOOKUP($AQ2700,削除禁止_電灯料金!$B:$B,削除禁止_電灯料金!$E:$E)*AM2700/1000*$K2700*$L2700/12),2)),"-")</f>
        <v>0</v>
      </c>
      <c r="AU2700" s="177">
        <f>IFERROR(IF(OR($G2700="公衆街路灯A",$G2700="定額電灯"),"-",ROUND((AM2700/1000*$K2700*$L2700/12)*_xlfn.XLOOKUP($A2700,削除禁止_電灯料金!K:K,削除禁止_電灯料金!M:M,"-"),2)),"-")</f>
        <v>0</v>
      </c>
      <c r="AV2700" s="178">
        <f>IFERROR(IF(OR($G2700="公衆街路灯A",$G2700="定額電灯"),ROUND((((AR2700+AS2700)*AN2700))*12*_xlfn.XLOOKUP($A2700,削除禁止_電灯料金!K:K,削除禁止_電灯料金!N:N),0),ROUND((AT2700+AU2700)*AN2700*12*_xlfn.XLOOKUP($A2700,削除禁止_電灯料金!K:K,削除禁止_電灯料金!N:N),0)),0)</f>
        <v>0</v>
      </c>
      <c r="AW2700" s="145"/>
    </row>
    <row r="2701" spans="1:49" ht="30" customHeight="1">
      <c r="A2701" s="1">
        <v>60</v>
      </c>
      <c r="B2701" s="319" t="s">
        <v>2438</v>
      </c>
      <c r="C2701" s="42"/>
      <c r="D2701" s="146" t="s">
        <v>56</v>
      </c>
      <c r="E2701" s="147" t="s">
        <v>71</v>
      </c>
      <c r="F2701" s="148" t="s">
        <v>2460</v>
      </c>
      <c r="G2701" s="148" t="s">
        <v>73</v>
      </c>
      <c r="H2701" s="149"/>
      <c r="I2701" s="280"/>
      <c r="J2701" s="267"/>
      <c r="K2701" s="152">
        <v>2</v>
      </c>
      <c r="L2701" s="153">
        <v>300</v>
      </c>
      <c r="M2701" s="281" t="s">
        <v>1725</v>
      </c>
      <c r="N2701" s="119" t="s">
        <v>134</v>
      </c>
      <c r="O2701" s="120">
        <v>2</v>
      </c>
      <c r="P2701" s="155" t="s">
        <v>227</v>
      </c>
      <c r="Q2701" s="155">
        <v>0</v>
      </c>
      <c r="R2701" s="155">
        <v>0</v>
      </c>
      <c r="S2701" s="156">
        <v>0</v>
      </c>
      <c r="T2701" s="156">
        <v>0</v>
      </c>
      <c r="U2701" s="156">
        <v>0</v>
      </c>
      <c r="V2701" s="157">
        <v>0</v>
      </c>
      <c r="W2701" s="158">
        <v>47</v>
      </c>
      <c r="X2701" s="159">
        <v>1</v>
      </c>
      <c r="Y2701" s="160">
        <v>2</v>
      </c>
      <c r="Z2701" s="161">
        <f t="shared" si="667"/>
        <v>4.7</v>
      </c>
      <c r="AA2701" s="155">
        <v>0</v>
      </c>
      <c r="AB2701" s="162" t="s">
        <v>80</v>
      </c>
      <c r="AC2701" s="163" t="s">
        <v>56</v>
      </c>
      <c r="AD2701" s="164" t="s">
        <v>56</v>
      </c>
      <c r="AE2701" s="163" t="s">
        <v>56</v>
      </c>
      <c r="AF2701" s="164">
        <f t="shared" si="668"/>
        <v>70.5</v>
      </c>
      <c r="AG2701" s="165">
        <f t="shared" si="669"/>
        <v>16920</v>
      </c>
      <c r="AH2701" s="166" t="s">
        <v>113</v>
      </c>
      <c r="AI2701" s="167"/>
      <c r="AJ2701" s="168"/>
      <c r="AK2701" s="169"/>
      <c r="AL2701" s="170"/>
      <c r="AM2701" s="171"/>
      <c r="AN2701" s="172"/>
      <c r="AO2701" s="173">
        <f t="shared" si="660"/>
        <v>0</v>
      </c>
      <c r="AP2701" s="174" t="s">
        <v>82</v>
      </c>
      <c r="AQ2701" s="175" t="str" cm="1">
        <f t="array" ref="AQ2701">_xlfn.IFS(OR($G2701="公衆街路灯A",$G2701="定額電灯"),$G2701&amp;AP2701,COUNTIF(G2701,"*従量電灯*"),G2701,1,"-")</f>
        <v>従量電灯</v>
      </c>
      <c r="AR2701" s="176" t="str" cm="1">
        <f t="array" ref="AR2701">_xlfn.IFS($AN2701=0,"-",OR($AH2701="対象外",$AH2701="-"),"-",OR($G2701="公衆街路灯A",$G2701="定額電灯"),_xlfn.XLOOKUP($AQ2701,削除禁止_電灯料金!$B:$B,削除禁止_電灯料金!$E:$E,0),1,"-")</f>
        <v>-</v>
      </c>
      <c r="AS2701" s="177" t="str" cm="1">
        <f t="array" ref="AS2701">_xlfn.IFS($AR2701="-","-",OR($G2701="公衆街路灯A",$G2701="定額電灯"),_xlfn.XLOOKUP(AQ2701,削除禁止_電灯料金!$B:$B,削除禁止_電灯料金!$D:$D,0),1,"-")</f>
        <v>-</v>
      </c>
      <c r="AT2701" s="176">
        <f>IFERROR(IF(OR($G2701="公衆街路灯A",$G2701="定額電灯"),"-",ROUND((_xlfn.XLOOKUP($AQ2701,削除禁止_電灯料金!$B:$B,削除禁止_電灯料金!$E:$E)*AM2701/1000*$K2701*$L2701/12),2)),"-")</f>
        <v>0</v>
      </c>
      <c r="AU2701" s="177">
        <f>IFERROR(IF(OR($G2701="公衆街路灯A",$G2701="定額電灯"),"-",ROUND((AM2701/1000*$K2701*$L2701/12)*_xlfn.XLOOKUP($A2701,削除禁止_電灯料金!K:K,削除禁止_電灯料金!M:M,"-"),2)),"-")</f>
        <v>0</v>
      </c>
      <c r="AV2701" s="178">
        <f>IFERROR(IF(OR($G2701="公衆街路灯A",$G2701="定額電灯"),ROUND((((AR2701+AS2701)*AN2701))*12*_xlfn.XLOOKUP($A2701,削除禁止_電灯料金!K:K,削除禁止_電灯料金!N:N),0),ROUND((AT2701+AU2701)*AN2701*12*_xlfn.XLOOKUP($A2701,削除禁止_電灯料金!K:K,削除禁止_電灯料金!N:N),0)),0)</f>
        <v>0</v>
      </c>
      <c r="AW2701" s="145"/>
    </row>
    <row r="2702" spans="1:49" ht="30" customHeight="1">
      <c r="A2702" s="1">
        <v>60</v>
      </c>
      <c r="B2702" s="319" t="s">
        <v>2438</v>
      </c>
      <c r="C2702" s="42"/>
      <c r="D2702" s="146" t="s">
        <v>56</v>
      </c>
      <c r="E2702" s="147" t="s">
        <v>71</v>
      </c>
      <c r="F2702" s="148" t="s">
        <v>2460</v>
      </c>
      <c r="G2702" s="148" t="s">
        <v>73</v>
      </c>
      <c r="H2702" s="149"/>
      <c r="I2702" s="280"/>
      <c r="J2702" s="267"/>
      <c r="K2702" s="152">
        <v>2</v>
      </c>
      <c r="L2702" s="153">
        <v>300</v>
      </c>
      <c r="M2702" s="281" t="s">
        <v>2456</v>
      </c>
      <c r="N2702" s="119" t="s">
        <v>134</v>
      </c>
      <c r="O2702" s="120">
        <v>2</v>
      </c>
      <c r="P2702" s="155" t="s">
        <v>135</v>
      </c>
      <c r="Q2702" s="155">
        <v>0</v>
      </c>
      <c r="R2702" s="155">
        <v>0</v>
      </c>
      <c r="S2702" s="156">
        <v>0</v>
      </c>
      <c r="T2702" s="156">
        <v>0</v>
      </c>
      <c r="U2702" s="156">
        <v>0</v>
      </c>
      <c r="V2702" s="157">
        <v>0</v>
      </c>
      <c r="W2702" s="158">
        <v>28</v>
      </c>
      <c r="X2702" s="159">
        <v>1</v>
      </c>
      <c r="Y2702" s="160">
        <v>2</v>
      </c>
      <c r="Z2702" s="161">
        <f t="shared" si="667"/>
        <v>2.8</v>
      </c>
      <c r="AA2702" s="155">
        <v>0</v>
      </c>
      <c r="AB2702" s="162" t="s">
        <v>80</v>
      </c>
      <c r="AC2702" s="163" t="s">
        <v>56</v>
      </c>
      <c r="AD2702" s="164" t="s">
        <v>56</v>
      </c>
      <c r="AE2702" s="163" t="s">
        <v>56</v>
      </c>
      <c r="AF2702" s="164">
        <f t="shared" si="668"/>
        <v>42</v>
      </c>
      <c r="AG2702" s="165">
        <f t="shared" si="669"/>
        <v>10080</v>
      </c>
      <c r="AH2702" s="166" t="s">
        <v>113</v>
      </c>
      <c r="AI2702" s="167"/>
      <c r="AJ2702" s="168"/>
      <c r="AK2702" s="169"/>
      <c r="AL2702" s="170"/>
      <c r="AM2702" s="171"/>
      <c r="AN2702" s="172"/>
      <c r="AO2702" s="173">
        <f t="shared" si="660"/>
        <v>0</v>
      </c>
      <c r="AP2702" s="174" t="s">
        <v>82</v>
      </c>
      <c r="AQ2702" s="175" t="str" cm="1">
        <f t="array" ref="AQ2702">_xlfn.IFS(OR($G2702="公衆街路灯A",$G2702="定額電灯"),$G2702&amp;AP2702,COUNTIF(G2702,"*従量電灯*"),G2702,1,"-")</f>
        <v>従量電灯</v>
      </c>
      <c r="AR2702" s="176" t="str" cm="1">
        <f t="array" ref="AR2702">_xlfn.IFS($AN2702=0,"-",OR($AH2702="対象外",$AH2702="-"),"-",OR($G2702="公衆街路灯A",$G2702="定額電灯"),_xlfn.XLOOKUP($AQ2702,削除禁止_電灯料金!$B:$B,削除禁止_電灯料金!$E:$E,0),1,"-")</f>
        <v>-</v>
      </c>
      <c r="AS2702" s="177" t="str" cm="1">
        <f t="array" ref="AS2702">_xlfn.IFS($AR2702="-","-",OR($G2702="公衆街路灯A",$G2702="定額電灯"),_xlfn.XLOOKUP(AQ2702,削除禁止_電灯料金!$B:$B,削除禁止_電灯料金!$D:$D,0),1,"-")</f>
        <v>-</v>
      </c>
      <c r="AT2702" s="176">
        <f>IFERROR(IF(OR($G2702="公衆街路灯A",$G2702="定額電灯"),"-",ROUND((_xlfn.XLOOKUP($AQ2702,削除禁止_電灯料金!$B:$B,削除禁止_電灯料金!$E:$E)*AM2702/1000*$K2702*$L2702/12),2)),"-")</f>
        <v>0</v>
      </c>
      <c r="AU2702" s="177">
        <f>IFERROR(IF(OR($G2702="公衆街路灯A",$G2702="定額電灯"),"-",ROUND((AM2702/1000*$K2702*$L2702/12)*_xlfn.XLOOKUP($A2702,削除禁止_電灯料金!K:K,削除禁止_電灯料金!M:M,"-"),2)),"-")</f>
        <v>0</v>
      </c>
      <c r="AV2702" s="178">
        <f>IFERROR(IF(OR($G2702="公衆街路灯A",$G2702="定額電灯"),ROUND((((AR2702+AS2702)*AN2702))*12*_xlfn.XLOOKUP($A2702,削除禁止_電灯料金!K:K,削除禁止_電灯料金!N:N),0),ROUND((AT2702+AU2702)*AN2702*12*_xlfn.XLOOKUP($A2702,削除禁止_電灯料金!K:K,削除禁止_電灯料金!N:N),0)),0)</f>
        <v>0</v>
      </c>
      <c r="AW2702" s="145"/>
    </row>
    <row r="2703" spans="1:49" ht="30" customHeight="1">
      <c r="A2703" s="1">
        <v>60</v>
      </c>
      <c r="B2703" s="319" t="s">
        <v>2438</v>
      </c>
      <c r="C2703" s="42"/>
      <c r="D2703" s="146" t="s">
        <v>56</v>
      </c>
      <c r="E2703" s="147" t="s">
        <v>71</v>
      </c>
      <c r="F2703" s="148" t="s">
        <v>2460</v>
      </c>
      <c r="G2703" s="148" t="s">
        <v>73</v>
      </c>
      <c r="H2703" s="149"/>
      <c r="I2703" s="280"/>
      <c r="J2703" s="267"/>
      <c r="K2703" s="152">
        <v>2</v>
      </c>
      <c r="L2703" s="153">
        <v>300</v>
      </c>
      <c r="M2703" s="281" t="s">
        <v>2459</v>
      </c>
      <c r="N2703" s="119" t="s">
        <v>389</v>
      </c>
      <c r="O2703" s="120">
        <v>1</v>
      </c>
      <c r="P2703" s="155" t="s">
        <v>383</v>
      </c>
      <c r="Q2703" s="155">
        <v>0</v>
      </c>
      <c r="R2703" s="155">
        <v>0</v>
      </c>
      <c r="S2703" s="156">
        <v>0</v>
      </c>
      <c r="T2703" s="156">
        <v>0</v>
      </c>
      <c r="U2703" s="156" t="s">
        <v>519</v>
      </c>
      <c r="V2703" s="157">
        <v>0</v>
      </c>
      <c r="W2703" s="158">
        <v>13</v>
      </c>
      <c r="X2703" s="159">
        <v>2</v>
      </c>
      <c r="Y2703" s="160">
        <v>2</v>
      </c>
      <c r="Z2703" s="161">
        <f t="shared" si="667"/>
        <v>1.3</v>
      </c>
      <c r="AA2703" s="155">
        <v>0</v>
      </c>
      <c r="AB2703" s="162" t="s">
        <v>80</v>
      </c>
      <c r="AC2703" s="163" t="s">
        <v>56</v>
      </c>
      <c r="AD2703" s="164" t="s">
        <v>56</v>
      </c>
      <c r="AE2703" s="163" t="s">
        <v>56</v>
      </c>
      <c r="AF2703" s="164">
        <f t="shared" si="668"/>
        <v>19.5</v>
      </c>
      <c r="AG2703" s="165">
        <f t="shared" si="669"/>
        <v>4680</v>
      </c>
      <c r="AH2703" s="166" t="s">
        <v>81</v>
      </c>
      <c r="AI2703" s="167"/>
      <c r="AJ2703" s="168"/>
      <c r="AK2703" s="169"/>
      <c r="AL2703" s="170"/>
      <c r="AM2703" s="171"/>
      <c r="AN2703" s="172"/>
      <c r="AO2703" s="173">
        <f t="shared" si="660"/>
        <v>0</v>
      </c>
      <c r="AP2703" s="174" t="s">
        <v>82</v>
      </c>
      <c r="AQ2703" s="175" t="str" cm="1">
        <f t="array" ref="AQ2703">_xlfn.IFS(OR($G2703="公衆街路灯A",$G2703="定額電灯"),$G2703&amp;AP2703,COUNTIF(G2703,"*従量電灯*"),G2703,1,"-")</f>
        <v>従量電灯</v>
      </c>
      <c r="AR2703" s="176" t="str" cm="1">
        <f t="array" ref="AR2703">_xlfn.IFS($AN2703=0,"-",OR($AH2703="対象外",$AH2703="-"),"-",OR($G2703="公衆街路灯A",$G2703="定額電灯"),_xlfn.XLOOKUP($AQ2703,削除禁止_電灯料金!$B:$B,削除禁止_電灯料金!$E:$E,0),1,"-")</f>
        <v>-</v>
      </c>
      <c r="AS2703" s="177" t="str" cm="1">
        <f t="array" ref="AS2703">_xlfn.IFS($AR2703="-","-",OR($G2703="公衆街路灯A",$G2703="定額電灯"),_xlfn.XLOOKUP(AQ2703,削除禁止_電灯料金!$B:$B,削除禁止_電灯料金!$D:$D,0),1,"-")</f>
        <v>-</v>
      </c>
      <c r="AT2703" s="176">
        <f>IFERROR(IF(OR($G2703="公衆街路灯A",$G2703="定額電灯"),"-",ROUND((_xlfn.XLOOKUP($AQ2703,削除禁止_電灯料金!$B:$B,削除禁止_電灯料金!$E:$E)*AM2703/1000*$K2703*$L2703/12),2)),"-")</f>
        <v>0</v>
      </c>
      <c r="AU2703" s="177">
        <f>IFERROR(IF(OR($G2703="公衆街路灯A",$G2703="定額電灯"),"-",ROUND((AM2703/1000*$K2703*$L2703/12)*_xlfn.XLOOKUP($A2703,削除禁止_電灯料金!K:K,削除禁止_電灯料金!M:M,"-"),2)),"-")</f>
        <v>0</v>
      </c>
      <c r="AV2703" s="178">
        <f>IFERROR(IF(OR($G2703="公衆街路灯A",$G2703="定額電灯"),ROUND((((AR2703+AS2703)*AN2703))*12*_xlfn.XLOOKUP($A2703,削除禁止_電灯料金!K:K,削除禁止_電灯料金!N:N),0),ROUND((AT2703+AU2703)*AN2703*12*_xlfn.XLOOKUP($A2703,削除禁止_電灯料金!K:K,削除禁止_電灯料金!N:N),0)),0)</f>
        <v>0</v>
      </c>
      <c r="AW2703" s="145"/>
    </row>
    <row r="2704" spans="1:49" ht="30" customHeight="1">
      <c r="A2704" s="1">
        <v>60</v>
      </c>
      <c r="B2704" s="319" t="s">
        <v>2438</v>
      </c>
      <c r="C2704" s="42"/>
      <c r="D2704" s="146" t="s">
        <v>56</v>
      </c>
      <c r="E2704" s="147" t="s">
        <v>71</v>
      </c>
      <c r="F2704" s="148" t="s">
        <v>2461</v>
      </c>
      <c r="G2704" s="148" t="s">
        <v>73</v>
      </c>
      <c r="H2704" s="149"/>
      <c r="I2704" s="280"/>
      <c r="J2704" s="267"/>
      <c r="K2704" s="152">
        <v>4</v>
      </c>
      <c r="L2704" s="153">
        <v>300</v>
      </c>
      <c r="M2704" s="281" t="s">
        <v>2462</v>
      </c>
      <c r="N2704" s="119" t="s">
        <v>1643</v>
      </c>
      <c r="O2704" s="120">
        <v>1</v>
      </c>
      <c r="P2704" s="155" t="s">
        <v>2463</v>
      </c>
      <c r="Q2704" s="155">
        <v>0</v>
      </c>
      <c r="R2704" s="155">
        <v>0</v>
      </c>
      <c r="S2704" s="156">
        <v>0</v>
      </c>
      <c r="T2704" s="156">
        <v>0</v>
      </c>
      <c r="U2704" s="156" t="s">
        <v>2464</v>
      </c>
      <c r="V2704" s="157">
        <v>0</v>
      </c>
      <c r="W2704" s="158">
        <v>108</v>
      </c>
      <c r="X2704" s="159">
        <v>2</v>
      </c>
      <c r="Y2704" s="160">
        <v>2</v>
      </c>
      <c r="Z2704" s="161">
        <f t="shared" si="667"/>
        <v>21.6</v>
      </c>
      <c r="AA2704" s="155">
        <v>0</v>
      </c>
      <c r="AB2704" s="162" t="s">
        <v>80</v>
      </c>
      <c r="AC2704" s="163" t="s">
        <v>56</v>
      </c>
      <c r="AD2704" s="164" t="s">
        <v>56</v>
      </c>
      <c r="AE2704" s="163" t="s">
        <v>56</v>
      </c>
      <c r="AF2704" s="164">
        <f t="shared" si="668"/>
        <v>324</v>
      </c>
      <c r="AG2704" s="165">
        <f t="shared" si="669"/>
        <v>77760</v>
      </c>
      <c r="AH2704" s="166" t="s">
        <v>81</v>
      </c>
      <c r="AI2704" s="167"/>
      <c r="AJ2704" s="168"/>
      <c r="AK2704" s="169"/>
      <c r="AL2704" s="170"/>
      <c r="AM2704" s="171"/>
      <c r="AN2704" s="172"/>
      <c r="AO2704" s="173">
        <f t="shared" si="660"/>
        <v>0</v>
      </c>
      <c r="AP2704" s="174" t="s">
        <v>82</v>
      </c>
      <c r="AQ2704" s="175" t="str" cm="1">
        <f t="array" ref="AQ2704">_xlfn.IFS(OR($G2704="公衆街路灯A",$G2704="定額電灯"),$G2704&amp;AP2704,COUNTIF(G2704,"*従量電灯*"),G2704,1,"-")</f>
        <v>従量電灯</v>
      </c>
      <c r="AR2704" s="176" t="str" cm="1">
        <f t="array" ref="AR2704">_xlfn.IFS($AN2704=0,"-",OR($AH2704="対象外",$AH2704="-"),"-",OR($G2704="公衆街路灯A",$G2704="定額電灯"),_xlfn.XLOOKUP($AQ2704,削除禁止_電灯料金!$B:$B,削除禁止_電灯料金!$E:$E,0),1,"-")</f>
        <v>-</v>
      </c>
      <c r="AS2704" s="177" t="str" cm="1">
        <f t="array" ref="AS2704">_xlfn.IFS($AR2704="-","-",OR($G2704="公衆街路灯A",$G2704="定額電灯"),_xlfn.XLOOKUP(AQ2704,削除禁止_電灯料金!$B:$B,削除禁止_電灯料金!$D:$D,0),1,"-")</f>
        <v>-</v>
      </c>
      <c r="AT2704" s="176">
        <f>IFERROR(IF(OR($G2704="公衆街路灯A",$G2704="定額電灯"),"-",ROUND((_xlfn.XLOOKUP($AQ2704,削除禁止_電灯料金!$B:$B,削除禁止_電灯料金!$E:$E)*AM2704/1000*$K2704*$L2704/12),2)),"-")</f>
        <v>0</v>
      </c>
      <c r="AU2704" s="177">
        <f>IFERROR(IF(OR($G2704="公衆街路灯A",$G2704="定額電灯"),"-",ROUND((AM2704/1000*$K2704*$L2704/12)*_xlfn.XLOOKUP($A2704,削除禁止_電灯料金!K:K,削除禁止_電灯料金!M:M,"-"),2)),"-")</f>
        <v>0</v>
      </c>
      <c r="AV2704" s="178">
        <f>IFERROR(IF(OR($G2704="公衆街路灯A",$G2704="定額電灯"),ROUND((((AR2704+AS2704)*AN2704))*12*_xlfn.XLOOKUP($A2704,削除禁止_電灯料金!K:K,削除禁止_電灯料金!N:N),0),ROUND((AT2704+AU2704)*AN2704*12*_xlfn.XLOOKUP($A2704,削除禁止_電灯料金!K:K,削除禁止_電灯料金!N:N),0)),0)</f>
        <v>0</v>
      </c>
      <c r="AW2704" s="145"/>
    </row>
    <row r="2705" spans="1:49" ht="30" customHeight="1">
      <c r="A2705" s="1">
        <v>60</v>
      </c>
      <c r="B2705" s="319" t="s">
        <v>2438</v>
      </c>
      <c r="C2705" s="42"/>
      <c r="D2705" s="146" t="s">
        <v>56</v>
      </c>
      <c r="E2705" s="147" t="s">
        <v>71</v>
      </c>
      <c r="F2705" s="148" t="s">
        <v>2461</v>
      </c>
      <c r="G2705" s="148" t="s">
        <v>73</v>
      </c>
      <c r="H2705" s="149"/>
      <c r="I2705" s="280"/>
      <c r="J2705" s="267"/>
      <c r="K2705" s="152">
        <v>4</v>
      </c>
      <c r="L2705" s="153">
        <v>300</v>
      </c>
      <c r="M2705" s="281" t="s">
        <v>2055</v>
      </c>
      <c r="N2705" s="119" t="s">
        <v>210</v>
      </c>
      <c r="O2705" s="120">
        <v>1</v>
      </c>
      <c r="P2705" s="155" t="s">
        <v>135</v>
      </c>
      <c r="Q2705" s="155">
        <v>0</v>
      </c>
      <c r="R2705" s="155">
        <v>0</v>
      </c>
      <c r="S2705" s="156">
        <v>0</v>
      </c>
      <c r="T2705" s="156">
        <v>0</v>
      </c>
      <c r="U2705" s="156">
        <v>0</v>
      </c>
      <c r="V2705" s="157">
        <v>0</v>
      </c>
      <c r="W2705" s="158">
        <v>28</v>
      </c>
      <c r="X2705" s="159">
        <v>1</v>
      </c>
      <c r="Y2705" s="160">
        <v>1</v>
      </c>
      <c r="Z2705" s="161">
        <f t="shared" si="667"/>
        <v>2.8</v>
      </c>
      <c r="AA2705" s="155">
        <v>0</v>
      </c>
      <c r="AB2705" s="162" t="s">
        <v>80</v>
      </c>
      <c r="AC2705" s="163" t="s">
        <v>56</v>
      </c>
      <c r="AD2705" s="164" t="s">
        <v>56</v>
      </c>
      <c r="AE2705" s="163" t="s">
        <v>56</v>
      </c>
      <c r="AF2705" s="164">
        <f t="shared" si="668"/>
        <v>84</v>
      </c>
      <c r="AG2705" s="165">
        <f t="shared" si="669"/>
        <v>10080</v>
      </c>
      <c r="AH2705" s="166" t="s">
        <v>113</v>
      </c>
      <c r="AI2705" s="167"/>
      <c r="AJ2705" s="168"/>
      <c r="AK2705" s="169"/>
      <c r="AL2705" s="170"/>
      <c r="AM2705" s="171"/>
      <c r="AN2705" s="172"/>
      <c r="AO2705" s="173">
        <f t="shared" si="660"/>
        <v>0</v>
      </c>
      <c r="AP2705" s="174" t="s">
        <v>82</v>
      </c>
      <c r="AQ2705" s="175" t="str" cm="1">
        <f t="array" ref="AQ2705">_xlfn.IFS(OR($G2705="公衆街路灯A",$G2705="定額電灯"),$G2705&amp;AP2705,COUNTIF(G2705,"*従量電灯*"),G2705,1,"-")</f>
        <v>従量電灯</v>
      </c>
      <c r="AR2705" s="176" t="str" cm="1">
        <f t="array" ref="AR2705">_xlfn.IFS($AN2705=0,"-",OR($AH2705="対象外",$AH2705="-"),"-",OR($G2705="公衆街路灯A",$G2705="定額電灯"),_xlfn.XLOOKUP($AQ2705,削除禁止_電灯料金!$B:$B,削除禁止_電灯料金!$E:$E,0),1,"-")</f>
        <v>-</v>
      </c>
      <c r="AS2705" s="177" t="str" cm="1">
        <f t="array" ref="AS2705">_xlfn.IFS($AR2705="-","-",OR($G2705="公衆街路灯A",$G2705="定額電灯"),_xlfn.XLOOKUP(AQ2705,削除禁止_電灯料金!$B:$B,削除禁止_電灯料金!$D:$D,0),1,"-")</f>
        <v>-</v>
      </c>
      <c r="AT2705" s="176">
        <f>IFERROR(IF(OR($G2705="公衆街路灯A",$G2705="定額電灯"),"-",ROUND((_xlfn.XLOOKUP($AQ2705,削除禁止_電灯料金!$B:$B,削除禁止_電灯料金!$E:$E)*AM2705/1000*$K2705*$L2705/12),2)),"-")</f>
        <v>0</v>
      </c>
      <c r="AU2705" s="177">
        <f>IFERROR(IF(OR($G2705="公衆街路灯A",$G2705="定額電灯"),"-",ROUND((AM2705/1000*$K2705*$L2705/12)*_xlfn.XLOOKUP($A2705,削除禁止_電灯料金!K:K,削除禁止_電灯料金!M:M,"-"),2)),"-")</f>
        <v>0</v>
      </c>
      <c r="AV2705" s="178">
        <f>IFERROR(IF(OR($G2705="公衆街路灯A",$G2705="定額電灯"),ROUND((((AR2705+AS2705)*AN2705))*12*_xlfn.XLOOKUP($A2705,削除禁止_電灯料金!K:K,削除禁止_電灯料金!N:N),0),ROUND((AT2705+AU2705)*AN2705*12*_xlfn.XLOOKUP($A2705,削除禁止_電灯料金!K:K,削除禁止_電灯料金!N:N),0)),0)</f>
        <v>0</v>
      </c>
      <c r="AW2705" s="145"/>
    </row>
    <row r="2706" spans="1:49" ht="30" customHeight="1">
      <c r="A2706" s="1">
        <v>60</v>
      </c>
      <c r="B2706" s="319" t="s">
        <v>2438</v>
      </c>
      <c r="C2706" s="42"/>
      <c r="D2706" s="146" t="s">
        <v>56</v>
      </c>
      <c r="E2706" s="147" t="s">
        <v>71</v>
      </c>
      <c r="F2706" s="148" t="s">
        <v>2461</v>
      </c>
      <c r="G2706" s="148" t="s">
        <v>73</v>
      </c>
      <c r="H2706" s="149"/>
      <c r="I2706" s="280"/>
      <c r="J2706" s="267"/>
      <c r="K2706" s="152">
        <v>4</v>
      </c>
      <c r="L2706" s="153">
        <v>300</v>
      </c>
      <c r="M2706" s="281" t="s">
        <v>2451</v>
      </c>
      <c r="N2706" s="119" t="s">
        <v>75</v>
      </c>
      <c r="O2706" s="120">
        <v>1</v>
      </c>
      <c r="P2706" s="155" t="s">
        <v>450</v>
      </c>
      <c r="Q2706" s="155">
        <v>0</v>
      </c>
      <c r="R2706" s="155">
        <v>0</v>
      </c>
      <c r="S2706" s="156">
        <v>0</v>
      </c>
      <c r="T2706" s="156">
        <v>0</v>
      </c>
      <c r="U2706" s="156" t="s">
        <v>2452</v>
      </c>
      <c r="V2706" s="157" t="s">
        <v>2453</v>
      </c>
      <c r="W2706" s="158">
        <v>36</v>
      </c>
      <c r="X2706" s="159">
        <v>2</v>
      </c>
      <c r="Y2706" s="160">
        <v>2</v>
      </c>
      <c r="Z2706" s="161">
        <f t="shared" si="667"/>
        <v>7.2</v>
      </c>
      <c r="AA2706" s="155">
        <v>0</v>
      </c>
      <c r="AB2706" s="162" t="s">
        <v>80</v>
      </c>
      <c r="AC2706" s="163" t="s">
        <v>56</v>
      </c>
      <c r="AD2706" s="164" t="s">
        <v>56</v>
      </c>
      <c r="AE2706" s="163" t="s">
        <v>56</v>
      </c>
      <c r="AF2706" s="164">
        <f t="shared" si="668"/>
        <v>108</v>
      </c>
      <c r="AG2706" s="165">
        <f t="shared" si="669"/>
        <v>25920</v>
      </c>
      <c r="AH2706" s="166" t="s">
        <v>81</v>
      </c>
      <c r="AI2706" s="167"/>
      <c r="AJ2706" s="168"/>
      <c r="AK2706" s="169"/>
      <c r="AL2706" s="170"/>
      <c r="AM2706" s="171"/>
      <c r="AN2706" s="172"/>
      <c r="AO2706" s="173">
        <f t="shared" si="660"/>
        <v>0</v>
      </c>
      <c r="AP2706" s="174" t="s">
        <v>82</v>
      </c>
      <c r="AQ2706" s="175" t="str" cm="1">
        <f t="array" ref="AQ2706">_xlfn.IFS(OR($G2706="公衆街路灯A",$G2706="定額電灯"),$G2706&amp;AP2706,COUNTIF(G2706,"*従量電灯*"),G2706,1,"-")</f>
        <v>従量電灯</v>
      </c>
      <c r="AR2706" s="176" t="str" cm="1">
        <f t="array" ref="AR2706">_xlfn.IFS($AN2706=0,"-",OR($AH2706="対象外",$AH2706="-"),"-",OR($G2706="公衆街路灯A",$G2706="定額電灯"),_xlfn.XLOOKUP($AQ2706,削除禁止_電灯料金!$B:$B,削除禁止_電灯料金!$E:$E,0),1,"-")</f>
        <v>-</v>
      </c>
      <c r="AS2706" s="177" t="str" cm="1">
        <f t="array" ref="AS2706">_xlfn.IFS($AR2706="-","-",OR($G2706="公衆街路灯A",$G2706="定額電灯"),_xlfn.XLOOKUP(AQ2706,削除禁止_電灯料金!$B:$B,削除禁止_電灯料金!$D:$D,0),1,"-")</f>
        <v>-</v>
      </c>
      <c r="AT2706" s="176">
        <f>IFERROR(IF(OR($G2706="公衆街路灯A",$G2706="定額電灯"),"-",ROUND((_xlfn.XLOOKUP($AQ2706,削除禁止_電灯料金!$B:$B,削除禁止_電灯料金!$E:$E)*AM2706/1000*$K2706*$L2706/12),2)),"-")</f>
        <v>0</v>
      </c>
      <c r="AU2706" s="177">
        <f>IFERROR(IF(OR($G2706="公衆街路灯A",$G2706="定額電灯"),"-",ROUND((AM2706/1000*$K2706*$L2706/12)*_xlfn.XLOOKUP($A2706,削除禁止_電灯料金!K:K,削除禁止_電灯料金!M:M,"-"),2)),"-")</f>
        <v>0</v>
      </c>
      <c r="AV2706" s="178">
        <f>IFERROR(IF(OR($G2706="公衆街路灯A",$G2706="定額電灯"),ROUND((((AR2706+AS2706)*AN2706))*12*_xlfn.XLOOKUP($A2706,削除禁止_電灯料金!K:K,削除禁止_電灯料金!N:N),0),ROUND((AT2706+AU2706)*AN2706*12*_xlfn.XLOOKUP($A2706,削除禁止_電灯料金!K:K,削除禁止_電灯料金!N:N),0)),0)</f>
        <v>0</v>
      </c>
      <c r="AW2706" s="145"/>
    </row>
    <row r="2707" spans="1:49" ht="30" customHeight="1">
      <c r="A2707" s="1">
        <v>60</v>
      </c>
      <c r="B2707" s="319" t="s">
        <v>2438</v>
      </c>
      <c r="C2707" s="42"/>
      <c r="D2707" s="146" t="s">
        <v>56</v>
      </c>
      <c r="E2707" s="147" t="s">
        <v>71</v>
      </c>
      <c r="F2707" s="148" t="s">
        <v>140</v>
      </c>
      <c r="G2707" s="148" t="s">
        <v>73</v>
      </c>
      <c r="H2707" s="149"/>
      <c r="I2707" s="280"/>
      <c r="J2707" s="267"/>
      <c r="K2707" s="152">
        <v>1</v>
      </c>
      <c r="L2707" s="153">
        <v>240</v>
      </c>
      <c r="M2707" s="281" t="s">
        <v>2456</v>
      </c>
      <c r="N2707" s="119" t="s">
        <v>134</v>
      </c>
      <c r="O2707" s="120">
        <v>2</v>
      </c>
      <c r="P2707" s="155" t="s">
        <v>135</v>
      </c>
      <c r="Q2707" s="155">
        <v>0</v>
      </c>
      <c r="R2707" s="155">
        <v>0</v>
      </c>
      <c r="S2707" s="156">
        <v>0</v>
      </c>
      <c r="T2707" s="156">
        <v>0</v>
      </c>
      <c r="U2707" s="156">
        <v>0</v>
      </c>
      <c r="V2707" s="157">
        <v>0</v>
      </c>
      <c r="W2707" s="158">
        <v>28</v>
      </c>
      <c r="X2707" s="159">
        <v>1</v>
      </c>
      <c r="Y2707" s="160">
        <v>2</v>
      </c>
      <c r="Z2707" s="161">
        <f t="shared" si="667"/>
        <v>1.1200000000000001</v>
      </c>
      <c r="AA2707" s="155">
        <v>0</v>
      </c>
      <c r="AB2707" s="162" t="s">
        <v>80</v>
      </c>
      <c r="AC2707" s="163" t="s">
        <v>56</v>
      </c>
      <c r="AD2707" s="164" t="s">
        <v>56</v>
      </c>
      <c r="AE2707" s="163" t="s">
        <v>56</v>
      </c>
      <c r="AF2707" s="164">
        <f t="shared" si="668"/>
        <v>16.8</v>
      </c>
      <c r="AG2707" s="165">
        <f t="shared" si="669"/>
        <v>4032</v>
      </c>
      <c r="AH2707" s="166" t="s">
        <v>113</v>
      </c>
      <c r="AI2707" s="167"/>
      <c r="AJ2707" s="168"/>
      <c r="AK2707" s="169"/>
      <c r="AL2707" s="170"/>
      <c r="AM2707" s="171"/>
      <c r="AN2707" s="172"/>
      <c r="AO2707" s="173">
        <f t="shared" si="660"/>
        <v>0</v>
      </c>
      <c r="AP2707" s="174" t="s">
        <v>82</v>
      </c>
      <c r="AQ2707" s="175" t="str" cm="1">
        <f t="array" ref="AQ2707">_xlfn.IFS(OR($G2707="公衆街路灯A",$G2707="定額電灯"),$G2707&amp;AP2707,COUNTIF(G2707,"*従量電灯*"),G2707,1,"-")</f>
        <v>従量電灯</v>
      </c>
      <c r="AR2707" s="176" t="str" cm="1">
        <f t="array" ref="AR2707">_xlfn.IFS($AN2707=0,"-",OR($AH2707="対象外",$AH2707="-"),"-",OR($G2707="公衆街路灯A",$G2707="定額電灯"),_xlfn.XLOOKUP($AQ2707,削除禁止_電灯料金!$B:$B,削除禁止_電灯料金!$E:$E,0),1,"-")</f>
        <v>-</v>
      </c>
      <c r="AS2707" s="177" t="str" cm="1">
        <f t="array" ref="AS2707">_xlfn.IFS($AR2707="-","-",OR($G2707="公衆街路灯A",$G2707="定額電灯"),_xlfn.XLOOKUP(AQ2707,削除禁止_電灯料金!$B:$B,削除禁止_電灯料金!$D:$D,0),1,"-")</f>
        <v>-</v>
      </c>
      <c r="AT2707" s="176">
        <f>IFERROR(IF(OR($G2707="公衆街路灯A",$G2707="定額電灯"),"-",ROUND((_xlfn.XLOOKUP($AQ2707,削除禁止_電灯料金!$B:$B,削除禁止_電灯料金!$E:$E)*AM2707/1000*$K2707*$L2707/12),2)),"-")</f>
        <v>0</v>
      </c>
      <c r="AU2707" s="177">
        <f>IFERROR(IF(OR($G2707="公衆街路灯A",$G2707="定額電灯"),"-",ROUND((AM2707/1000*$K2707*$L2707/12)*_xlfn.XLOOKUP($A2707,削除禁止_電灯料金!K:K,削除禁止_電灯料金!M:M,"-"),2)),"-")</f>
        <v>0</v>
      </c>
      <c r="AV2707" s="178">
        <f>IFERROR(IF(OR($G2707="公衆街路灯A",$G2707="定額電灯"),ROUND((((AR2707+AS2707)*AN2707))*12*_xlfn.XLOOKUP($A2707,削除禁止_電灯料金!K:K,削除禁止_電灯料金!N:N),0),ROUND((AT2707+AU2707)*AN2707*12*_xlfn.XLOOKUP($A2707,削除禁止_電灯料金!K:K,削除禁止_電灯料金!N:N),0)),0)</f>
        <v>0</v>
      </c>
      <c r="AW2707" s="145"/>
    </row>
    <row r="2708" spans="1:49" ht="30" customHeight="1">
      <c r="A2708" s="1">
        <v>60</v>
      </c>
      <c r="B2708" s="319" t="s">
        <v>2438</v>
      </c>
      <c r="C2708" s="42"/>
      <c r="D2708" s="146" t="s">
        <v>56</v>
      </c>
      <c r="E2708" s="147" t="s">
        <v>71</v>
      </c>
      <c r="F2708" s="148" t="s">
        <v>2465</v>
      </c>
      <c r="G2708" s="148" t="s">
        <v>73</v>
      </c>
      <c r="H2708" s="149"/>
      <c r="I2708" s="280"/>
      <c r="J2708" s="267"/>
      <c r="K2708" s="152">
        <v>4</v>
      </c>
      <c r="L2708" s="153">
        <v>300</v>
      </c>
      <c r="M2708" s="281" t="s">
        <v>1725</v>
      </c>
      <c r="N2708" s="119" t="s">
        <v>134</v>
      </c>
      <c r="O2708" s="120">
        <v>2</v>
      </c>
      <c r="P2708" s="155" t="s">
        <v>227</v>
      </c>
      <c r="Q2708" s="155">
        <v>0</v>
      </c>
      <c r="R2708" s="155">
        <v>0</v>
      </c>
      <c r="S2708" s="156">
        <v>0</v>
      </c>
      <c r="T2708" s="156">
        <v>0</v>
      </c>
      <c r="U2708" s="156">
        <v>0</v>
      </c>
      <c r="V2708" s="157">
        <v>0</v>
      </c>
      <c r="W2708" s="158">
        <v>47</v>
      </c>
      <c r="X2708" s="159">
        <v>4</v>
      </c>
      <c r="Y2708" s="160">
        <v>8</v>
      </c>
      <c r="Z2708" s="161">
        <f t="shared" si="667"/>
        <v>37.6</v>
      </c>
      <c r="AA2708" s="155">
        <v>0</v>
      </c>
      <c r="AB2708" s="162" t="s">
        <v>80</v>
      </c>
      <c r="AC2708" s="163" t="s">
        <v>56</v>
      </c>
      <c r="AD2708" s="164" t="s">
        <v>56</v>
      </c>
      <c r="AE2708" s="163" t="s">
        <v>56</v>
      </c>
      <c r="AF2708" s="164">
        <f t="shared" si="668"/>
        <v>141</v>
      </c>
      <c r="AG2708" s="165">
        <f t="shared" si="669"/>
        <v>135360</v>
      </c>
      <c r="AH2708" s="166" t="s">
        <v>113</v>
      </c>
      <c r="AI2708" s="167"/>
      <c r="AJ2708" s="168"/>
      <c r="AK2708" s="169"/>
      <c r="AL2708" s="170"/>
      <c r="AM2708" s="171"/>
      <c r="AN2708" s="172"/>
      <c r="AO2708" s="173">
        <f t="shared" si="660"/>
        <v>0</v>
      </c>
      <c r="AP2708" s="174" t="s">
        <v>82</v>
      </c>
      <c r="AQ2708" s="175" t="str" cm="1">
        <f t="array" ref="AQ2708">_xlfn.IFS(OR($G2708="公衆街路灯A",$G2708="定額電灯"),$G2708&amp;AP2708,COUNTIF(G2708,"*従量電灯*"),G2708,1,"-")</f>
        <v>従量電灯</v>
      </c>
      <c r="AR2708" s="176" t="str" cm="1">
        <f t="array" ref="AR2708">_xlfn.IFS($AN2708=0,"-",OR($AH2708="対象外",$AH2708="-"),"-",OR($G2708="公衆街路灯A",$G2708="定額電灯"),_xlfn.XLOOKUP($AQ2708,削除禁止_電灯料金!$B:$B,削除禁止_電灯料金!$E:$E,0),1,"-")</f>
        <v>-</v>
      </c>
      <c r="AS2708" s="177" t="str" cm="1">
        <f t="array" ref="AS2708">_xlfn.IFS($AR2708="-","-",OR($G2708="公衆街路灯A",$G2708="定額電灯"),_xlfn.XLOOKUP(AQ2708,削除禁止_電灯料金!$B:$B,削除禁止_電灯料金!$D:$D,0),1,"-")</f>
        <v>-</v>
      </c>
      <c r="AT2708" s="176">
        <f>IFERROR(IF(OR($G2708="公衆街路灯A",$G2708="定額電灯"),"-",ROUND((_xlfn.XLOOKUP($AQ2708,削除禁止_電灯料金!$B:$B,削除禁止_電灯料金!$E:$E)*AM2708/1000*$K2708*$L2708/12),2)),"-")</f>
        <v>0</v>
      </c>
      <c r="AU2708" s="177">
        <f>IFERROR(IF(OR($G2708="公衆街路灯A",$G2708="定額電灯"),"-",ROUND((AM2708/1000*$K2708*$L2708/12)*_xlfn.XLOOKUP($A2708,削除禁止_電灯料金!K:K,削除禁止_電灯料金!M:M,"-"),2)),"-")</f>
        <v>0</v>
      </c>
      <c r="AV2708" s="178">
        <f>IFERROR(IF(OR($G2708="公衆街路灯A",$G2708="定額電灯"),ROUND((((AR2708+AS2708)*AN2708))*12*_xlfn.XLOOKUP($A2708,削除禁止_電灯料金!K:K,削除禁止_電灯料金!N:N),0),ROUND((AT2708+AU2708)*AN2708*12*_xlfn.XLOOKUP($A2708,削除禁止_電灯料金!K:K,削除禁止_電灯料金!N:N),0)),0)</f>
        <v>0</v>
      </c>
      <c r="AW2708" s="145"/>
    </row>
    <row r="2709" spans="1:49" ht="30" customHeight="1">
      <c r="A2709" s="1">
        <v>60</v>
      </c>
      <c r="B2709" s="319" t="s">
        <v>2438</v>
      </c>
      <c r="C2709" s="42"/>
      <c r="D2709" s="146" t="s">
        <v>56</v>
      </c>
      <c r="E2709" s="147" t="s">
        <v>71</v>
      </c>
      <c r="F2709" s="148" t="s">
        <v>2465</v>
      </c>
      <c r="G2709" s="148" t="s">
        <v>73</v>
      </c>
      <c r="H2709" s="149"/>
      <c r="I2709" s="280"/>
      <c r="J2709" s="267"/>
      <c r="K2709" s="152">
        <v>4</v>
      </c>
      <c r="L2709" s="153">
        <v>300</v>
      </c>
      <c r="M2709" s="281" t="s">
        <v>2454</v>
      </c>
      <c r="N2709" s="119" t="s">
        <v>134</v>
      </c>
      <c r="O2709" s="120">
        <v>2</v>
      </c>
      <c r="P2709" s="155" t="s">
        <v>227</v>
      </c>
      <c r="Q2709" s="155">
        <v>0</v>
      </c>
      <c r="R2709" s="155">
        <v>0</v>
      </c>
      <c r="S2709" s="156">
        <v>0</v>
      </c>
      <c r="T2709" s="156">
        <v>0</v>
      </c>
      <c r="U2709" s="156">
        <v>0</v>
      </c>
      <c r="V2709" s="157" t="s">
        <v>2455</v>
      </c>
      <c r="W2709" s="158">
        <v>47</v>
      </c>
      <c r="X2709" s="159">
        <v>4</v>
      </c>
      <c r="Y2709" s="160">
        <v>8</v>
      </c>
      <c r="Z2709" s="161">
        <f t="shared" si="667"/>
        <v>37.6</v>
      </c>
      <c r="AA2709" s="155">
        <v>0</v>
      </c>
      <c r="AB2709" s="162" t="s">
        <v>80</v>
      </c>
      <c r="AC2709" s="163" t="s">
        <v>56</v>
      </c>
      <c r="AD2709" s="164" t="s">
        <v>56</v>
      </c>
      <c r="AE2709" s="163" t="s">
        <v>56</v>
      </c>
      <c r="AF2709" s="164">
        <f t="shared" si="668"/>
        <v>141</v>
      </c>
      <c r="AG2709" s="165">
        <f t="shared" si="669"/>
        <v>135360</v>
      </c>
      <c r="AH2709" s="166" t="s">
        <v>81</v>
      </c>
      <c r="AI2709" s="167"/>
      <c r="AJ2709" s="168"/>
      <c r="AK2709" s="169"/>
      <c r="AL2709" s="170"/>
      <c r="AM2709" s="171"/>
      <c r="AN2709" s="172"/>
      <c r="AO2709" s="173">
        <f t="shared" si="660"/>
        <v>0</v>
      </c>
      <c r="AP2709" s="174" t="s">
        <v>82</v>
      </c>
      <c r="AQ2709" s="175" t="str" cm="1">
        <f t="array" ref="AQ2709">_xlfn.IFS(OR($G2709="公衆街路灯A",$G2709="定額電灯"),$G2709&amp;AP2709,COUNTIF(G2709,"*従量電灯*"),G2709,1,"-")</f>
        <v>従量電灯</v>
      </c>
      <c r="AR2709" s="176" t="str" cm="1">
        <f t="array" ref="AR2709">_xlfn.IFS($AN2709=0,"-",OR($AH2709="対象外",$AH2709="-"),"-",OR($G2709="公衆街路灯A",$G2709="定額電灯"),_xlfn.XLOOKUP($AQ2709,削除禁止_電灯料金!$B:$B,削除禁止_電灯料金!$E:$E,0),1,"-")</f>
        <v>-</v>
      </c>
      <c r="AS2709" s="177" t="str" cm="1">
        <f t="array" ref="AS2709">_xlfn.IFS($AR2709="-","-",OR($G2709="公衆街路灯A",$G2709="定額電灯"),_xlfn.XLOOKUP(AQ2709,削除禁止_電灯料金!$B:$B,削除禁止_電灯料金!$D:$D,0),1,"-")</f>
        <v>-</v>
      </c>
      <c r="AT2709" s="176">
        <f>IFERROR(IF(OR($G2709="公衆街路灯A",$G2709="定額電灯"),"-",ROUND((_xlfn.XLOOKUP($AQ2709,削除禁止_電灯料金!$B:$B,削除禁止_電灯料金!$E:$E)*AM2709/1000*$K2709*$L2709/12),2)),"-")</f>
        <v>0</v>
      </c>
      <c r="AU2709" s="177">
        <f>IFERROR(IF(OR($G2709="公衆街路灯A",$G2709="定額電灯"),"-",ROUND((AM2709/1000*$K2709*$L2709/12)*_xlfn.XLOOKUP($A2709,削除禁止_電灯料金!K:K,削除禁止_電灯料金!M:M,"-"),2)),"-")</f>
        <v>0</v>
      </c>
      <c r="AV2709" s="178">
        <f>IFERROR(IF(OR($G2709="公衆街路灯A",$G2709="定額電灯"),ROUND((((AR2709+AS2709)*AN2709))*12*_xlfn.XLOOKUP($A2709,削除禁止_電灯料金!K:K,削除禁止_電灯料金!N:N),0),ROUND((AT2709+AU2709)*AN2709*12*_xlfn.XLOOKUP($A2709,削除禁止_電灯料金!K:K,削除禁止_電灯料金!N:N),0)),0)</f>
        <v>0</v>
      </c>
      <c r="AW2709" s="145"/>
    </row>
    <row r="2710" spans="1:49" ht="30" customHeight="1">
      <c r="A2710" s="1">
        <v>60</v>
      </c>
      <c r="B2710" s="319" t="s">
        <v>2438</v>
      </c>
      <c r="C2710" s="42"/>
      <c r="D2710" s="180" t="s">
        <v>56</v>
      </c>
      <c r="E2710" s="181" t="s">
        <v>71</v>
      </c>
      <c r="F2710" s="182" t="s">
        <v>2466</v>
      </c>
      <c r="G2710" s="182" t="s">
        <v>73</v>
      </c>
      <c r="H2710" s="183" t="s">
        <v>118</v>
      </c>
      <c r="I2710" s="311"/>
      <c r="J2710" s="312"/>
      <c r="K2710" s="186">
        <v>4</v>
      </c>
      <c r="L2710" s="187">
        <v>300</v>
      </c>
      <c r="M2710" s="313" t="s">
        <v>2467</v>
      </c>
      <c r="N2710" s="189" t="s">
        <v>561</v>
      </c>
      <c r="O2710" s="190">
        <v>1</v>
      </c>
      <c r="P2710" s="191" t="s">
        <v>450</v>
      </c>
      <c r="Q2710" s="191">
        <v>0</v>
      </c>
      <c r="R2710" s="191">
        <v>0</v>
      </c>
      <c r="S2710" s="192">
        <v>0</v>
      </c>
      <c r="T2710" s="192">
        <v>0</v>
      </c>
      <c r="U2710" s="192" t="s">
        <v>2468</v>
      </c>
      <c r="V2710" s="193">
        <v>0</v>
      </c>
      <c r="W2710" s="194">
        <v>36</v>
      </c>
      <c r="X2710" s="195">
        <v>1</v>
      </c>
      <c r="Y2710" s="196">
        <v>1</v>
      </c>
      <c r="Z2710" s="197">
        <v>0</v>
      </c>
      <c r="AA2710" s="191">
        <v>0</v>
      </c>
      <c r="AB2710" s="198" t="s">
        <v>80</v>
      </c>
      <c r="AC2710" s="199" t="s">
        <v>56</v>
      </c>
      <c r="AD2710" s="200" t="s">
        <v>56</v>
      </c>
      <c r="AE2710" s="199" t="s">
        <v>56</v>
      </c>
      <c r="AF2710" s="200">
        <v>0</v>
      </c>
      <c r="AG2710" s="201">
        <v>0</v>
      </c>
      <c r="AH2710" s="201" t="s">
        <v>124</v>
      </c>
      <c r="AI2710" s="202" t="s">
        <v>124</v>
      </c>
      <c r="AJ2710" s="203"/>
      <c r="AK2710" s="204"/>
      <c r="AL2710" s="194"/>
      <c r="AM2710" s="205"/>
      <c r="AN2710" s="206"/>
      <c r="AO2710" s="200">
        <f t="shared" si="660"/>
        <v>0</v>
      </c>
      <c r="AP2710" s="207" t="s">
        <v>82</v>
      </c>
      <c r="AQ2710" s="198" t="str" cm="1">
        <f t="array" ref="AQ2710">_xlfn.IFS(OR($G2710="公衆街路灯A",$G2710="定額電灯"),$G2710&amp;AP2710,COUNTIF(G2710,"*従量電灯*"),G2710,1,"-")</f>
        <v>従量電灯</v>
      </c>
      <c r="AR2710" s="208" t="str" cm="1">
        <f t="array" ref="AR2710">_xlfn.IFS($AN2710=0,"-",OR($AH2710="対象外",$AH2710="-"),"-",OR($G2710="公衆街路灯A",$G2710="定額電灯"),_xlfn.XLOOKUP($AQ2710,削除禁止_電灯料金!$B:$B,削除禁止_電灯料金!$E:$E,0),1,"-")</f>
        <v>-</v>
      </c>
      <c r="AS2710" s="209" t="str" cm="1">
        <f t="array" ref="AS2710">_xlfn.IFS($AR2710="-","-",OR($G2710="公衆街路灯A",$G2710="定額電灯"),_xlfn.XLOOKUP(AQ2710,削除禁止_電灯料金!$B:$B,削除禁止_電灯料金!$D:$D,0),1,"-")</f>
        <v>-</v>
      </c>
      <c r="AT2710" s="208">
        <f>IFERROR(IF(OR($G2710="公衆街路灯A",$G2710="定額電灯"),"-",ROUND((_xlfn.XLOOKUP($AQ2710,削除禁止_電灯料金!$B:$B,削除禁止_電灯料金!$E:$E)*AM2710/1000*$K2710*$L2710/12),2)),"-")</f>
        <v>0</v>
      </c>
      <c r="AU2710" s="209">
        <f>IFERROR(IF(OR($G2710="公衆街路灯A",$G2710="定額電灯"),"-",ROUND((AM2710/1000*$K2710*$L2710/12)*_xlfn.XLOOKUP($A2710,削除禁止_電灯料金!K:K,削除禁止_電灯料金!M:M,"-"),2)),"-")</f>
        <v>0</v>
      </c>
      <c r="AV2710" s="210">
        <f>IFERROR(IF(OR($G2710="公衆街路灯A",$G2710="定額電灯"),ROUND((((AR2710+AS2710)*AN2710))*12*_xlfn.XLOOKUP($A2710,削除禁止_電灯料金!K:K,削除禁止_電灯料金!N:N),0),ROUND((AT2710+AU2710)*AN2710*12*_xlfn.XLOOKUP($A2710,削除禁止_電灯料金!K:K,削除禁止_電灯料金!N:N),0)),0)</f>
        <v>0</v>
      </c>
      <c r="AW2710" s="145"/>
    </row>
    <row r="2711" spans="1:49" ht="30" customHeight="1">
      <c r="A2711" s="1">
        <v>60</v>
      </c>
      <c r="B2711" s="319" t="s">
        <v>2438</v>
      </c>
      <c r="C2711" s="42"/>
      <c r="D2711" s="146" t="s">
        <v>56</v>
      </c>
      <c r="E2711" s="147" t="s">
        <v>186</v>
      </c>
      <c r="F2711" s="148" t="s">
        <v>103</v>
      </c>
      <c r="G2711" s="148" t="s">
        <v>73</v>
      </c>
      <c r="H2711" s="149"/>
      <c r="I2711" s="280"/>
      <c r="J2711" s="267"/>
      <c r="K2711" s="152">
        <v>2</v>
      </c>
      <c r="L2711" s="153">
        <v>300</v>
      </c>
      <c r="M2711" s="281" t="s">
        <v>2454</v>
      </c>
      <c r="N2711" s="119" t="s">
        <v>134</v>
      </c>
      <c r="O2711" s="120">
        <v>2</v>
      </c>
      <c r="P2711" s="155" t="s">
        <v>227</v>
      </c>
      <c r="Q2711" s="155">
        <v>0</v>
      </c>
      <c r="R2711" s="155">
        <v>0</v>
      </c>
      <c r="S2711" s="156">
        <v>0</v>
      </c>
      <c r="T2711" s="156">
        <v>0</v>
      </c>
      <c r="U2711" s="156">
        <v>0</v>
      </c>
      <c r="V2711" s="157" t="s">
        <v>2455</v>
      </c>
      <c r="W2711" s="158">
        <v>47</v>
      </c>
      <c r="X2711" s="159">
        <v>1</v>
      </c>
      <c r="Y2711" s="160">
        <v>2</v>
      </c>
      <c r="Z2711" s="161">
        <f t="shared" ref="Z2711:Z2713" si="670">K2711*L2711*W2711*Y2711/12/1000</f>
        <v>4.7</v>
      </c>
      <c r="AA2711" s="155">
        <v>0</v>
      </c>
      <c r="AB2711" s="162" t="s">
        <v>80</v>
      </c>
      <c r="AC2711" s="163" t="s">
        <v>56</v>
      </c>
      <c r="AD2711" s="164" t="s">
        <v>56</v>
      </c>
      <c r="AE2711" s="163" t="s">
        <v>56</v>
      </c>
      <c r="AF2711" s="164">
        <f t="shared" ref="AF2711:AF2713" si="671">$B$2*Z2711/Y2711</f>
        <v>70.5</v>
      </c>
      <c r="AG2711" s="165">
        <f t="shared" ref="AG2711:AG2713" si="672">Y2711*AF2711*120</f>
        <v>16920</v>
      </c>
      <c r="AH2711" s="166" t="s">
        <v>81</v>
      </c>
      <c r="AI2711" s="167"/>
      <c r="AJ2711" s="168"/>
      <c r="AK2711" s="169"/>
      <c r="AL2711" s="170"/>
      <c r="AM2711" s="171"/>
      <c r="AN2711" s="172"/>
      <c r="AO2711" s="173">
        <f t="shared" si="660"/>
        <v>0</v>
      </c>
      <c r="AP2711" s="174" t="s">
        <v>82</v>
      </c>
      <c r="AQ2711" s="175" t="str" cm="1">
        <f t="array" ref="AQ2711">_xlfn.IFS(OR($G2711="公衆街路灯A",$G2711="定額電灯"),$G2711&amp;AP2711,COUNTIF(G2711,"*従量電灯*"),G2711,1,"-")</f>
        <v>従量電灯</v>
      </c>
      <c r="AR2711" s="176" t="str" cm="1">
        <f t="array" ref="AR2711">_xlfn.IFS($AN2711=0,"-",OR($AH2711="対象外",$AH2711="-"),"-",OR($G2711="公衆街路灯A",$G2711="定額電灯"),_xlfn.XLOOKUP($AQ2711,削除禁止_電灯料金!$B:$B,削除禁止_電灯料金!$E:$E,0),1,"-")</f>
        <v>-</v>
      </c>
      <c r="AS2711" s="177" t="str" cm="1">
        <f t="array" ref="AS2711">_xlfn.IFS($AR2711="-","-",OR($G2711="公衆街路灯A",$G2711="定額電灯"),_xlfn.XLOOKUP(AQ2711,削除禁止_電灯料金!$B:$B,削除禁止_電灯料金!$D:$D,0),1,"-")</f>
        <v>-</v>
      </c>
      <c r="AT2711" s="176">
        <f>IFERROR(IF(OR($G2711="公衆街路灯A",$G2711="定額電灯"),"-",ROUND((_xlfn.XLOOKUP($AQ2711,削除禁止_電灯料金!$B:$B,削除禁止_電灯料金!$E:$E)*AM2711/1000*$K2711*$L2711/12),2)),"-")</f>
        <v>0</v>
      </c>
      <c r="AU2711" s="177">
        <f>IFERROR(IF(OR($G2711="公衆街路灯A",$G2711="定額電灯"),"-",ROUND((AM2711/1000*$K2711*$L2711/12)*_xlfn.XLOOKUP($A2711,削除禁止_電灯料金!K:K,削除禁止_電灯料金!M:M,"-"),2)),"-")</f>
        <v>0</v>
      </c>
      <c r="AV2711" s="178">
        <f>IFERROR(IF(OR($G2711="公衆街路灯A",$G2711="定額電灯"),ROUND((((AR2711+AS2711)*AN2711))*12*_xlfn.XLOOKUP($A2711,削除禁止_電灯料金!K:K,削除禁止_電灯料金!N:N),0),ROUND((AT2711+AU2711)*AN2711*12*_xlfn.XLOOKUP($A2711,削除禁止_電灯料金!K:K,削除禁止_電灯料金!N:N),0)),0)</f>
        <v>0</v>
      </c>
      <c r="AW2711" s="145"/>
    </row>
    <row r="2712" spans="1:49" ht="30" customHeight="1">
      <c r="A2712" s="1">
        <v>60</v>
      </c>
      <c r="B2712" s="319" t="s">
        <v>2438</v>
      </c>
      <c r="C2712" s="42"/>
      <c r="D2712" s="146" t="s">
        <v>56</v>
      </c>
      <c r="E2712" s="147" t="s">
        <v>186</v>
      </c>
      <c r="F2712" s="148" t="s">
        <v>2469</v>
      </c>
      <c r="G2712" s="148" t="s">
        <v>73</v>
      </c>
      <c r="H2712" s="149"/>
      <c r="I2712" s="280"/>
      <c r="J2712" s="267"/>
      <c r="K2712" s="152">
        <v>2</v>
      </c>
      <c r="L2712" s="153">
        <v>300</v>
      </c>
      <c r="M2712" s="281" t="s">
        <v>1725</v>
      </c>
      <c r="N2712" s="119" t="s">
        <v>134</v>
      </c>
      <c r="O2712" s="120">
        <v>2</v>
      </c>
      <c r="P2712" s="155" t="s">
        <v>227</v>
      </c>
      <c r="Q2712" s="155">
        <v>0</v>
      </c>
      <c r="R2712" s="155">
        <v>0</v>
      </c>
      <c r="S2712" s="156">
        <v>0</v>
      </c>
      <c r="T2712" s="156">
        <v>0</v>
      </c>
      <c r="U2712" s="156">
        <v>0</v>
      </c>
      <c r="V2712" s="157">
        <v>0</v>
      </c>
      <c r="W2712" s="158">
        <v>47</v>
      </c>
      <c r="X2712" s="159">
        <v>4</v>
      </c>
      <c r="Y2712" s="160">
        <v>8</v>
      </c>
      <c r="Z2712" s="161">
        <f t="shared" si="670"/>
        <v>18.8</v>
      </c>
      <c r="AA2712" s="155">
        <v>0</v>
      </c>
      <c r="AB2712" s="162" t="s">
        <v>80</v>
      </c>
      <c r="AC2712" s="163" t="s">
        <v>56</v>
      </c>
      <c r="AD2712" s="164" t="s">
        <v>56</v>
      </c>
      <c r="AE2712" s="163" t="s">
        <v>56</v>
      </c>
      <c r="AF2712" s="164">
        <f t="shared" si="671"/>
        <v>70.5</v>
      </c>
      <c r="AG2712" s="165">
        <f t="shared" si="672"/>
        <v>67680</v>
      </c>
      <c r="AH2712" s="166" t="s">
        <v>113</v>
      </c>
      <c r="AI2712" s="167"/>
      <c r="AJ2712" s="168"/>
      <c r="AK2712" s="169"/>
      <c r="AL2712" s="170"/>
      <c r="AM2712" s="171"/>
      <c r="AN2712" s="172"/>
      <c r="AO2712" s="173">
        <f t="shared" si="660"/>
        <v>0</v>
      </c>
      <c r="AP2712" s="174" t="s">
        <v>82</v>
      </c>
      <c r="AQ2712" s="175" t="str" cm="1">
        <f t="array" ref="AQ2712">_xlfn.IFS(OR($G2712="公衆街路灯A",$G2712="定額電灯"),$G2712&amp;AP2712,COUNTIF(G2712,"*従量電灯*"),G2712,1,"-")</f>
        <v>従量電灯</v>
      </c>
      <c r="AR2712" s="176" t="str" cm="1">
        <f t="array" ref="AR2712">_xlfn.IFS($AN2712=0,"-",OR($AH2712="対象外",$AH2712="-"),"-",OR($G2712="公衆街路灯A",$G2712="定額電灯"),_xlfn.XLOOKUP($AQ2712,削除禁止_電灯料金!$B:$B,削除禁止_電灯料金!$E:$E,0),1,"-")</f>
        <v>-</v>
      </c>
      <c r="AS2712" s="177" t="str" cm="1">
        <f t="array" ref="AS2712">_xlfn.IFS($AR2712="-","-",OR($G2712="公衆街路灯A",$G2712="定額電灯"),_xlfn.XLOOKUP(AQ2712,削除禁止_電灯料金!$B:$B,削除禁止_電灯料金!$D:$D,0),1,"-")</f>
        <v>-</v>
      </c>
      <c r="AT2712" s="176">
        <f>IFERROR(IF(OR($G2712="公衆街路灯A",$G2712="定額電灯"),"-",ROUND((_xlfn.XLOOKUP($AQ2712,削除禁止_電灯料金!$B:$B,削除禁止_電灯料金!$E:$E)*AM2712/1000*$K2712*$L2712/12),2)),"-")</f>
        <v>0</v>
      </c>
      <c r="AU2712" s="177">
        <f>IFERROR(IF(OR($G2712="公衆街路灯A",$G2712="定額電灯"),"-",ROUND((AM2712/1000*$K2712*$L2712/12)*_xlfn.XLOOKUP($A2712,削除禁止_電灯料金!K:K,削除禁止_電灯料金!M:M,"-"),2)),"-")</f>
        <v>0</v>
      </c>
      <c r="AV2712" s="178">
        <f>IFERROR(IF(OR($G2712="公衆街路灯A",$G2712="定額電灯"),ROUND((((AR2712+AS2712)*AN2712))*12*_xlfn.XLOOKUP($A2712,削除禁止_電灯料金!K:K,削除禁止_電灯料金!N:N),0),ROUND((AT2712+AU2712)*AN2712*12*_xlfn.XLOOKUP($A2712,削除禁止_電灯料金!K:K,削除禁止_電灯料金!N:N),0)),0)</f>
        <v>0</v>
      </c>
      <c r="AW2712" s="145"/>
    </row>
    <row r="2713" spans="1:49" ht="30" customHeight="1">
      <c r="A2713" s="1">
        <v>60</v>
      </c>
      <c r="B2713" s="319" t="s">
        <v>2438</v>
      </c>
      <c r="C2713" s="42"/>
      <c r="D2713" s="146" t="s">
        <v>56</v>
      </c>
      <c r="E2713" s="147" t="s">
        <v>186</v>
      </c>
      <c r="F2713" s="148" t="s">
        <v>2469</v>
      </c>
      <c r="G2713" s="148" t="s">
        <v>73</v>
      </c>
      <c r="H2713" s="149"/>
      <c r="I2713" s="280"/>
      <c r="J2713" s="267"/>
      <c r="K2713" s="152">
        <v>2</v>
      </c>
      <c r="L2713" s="153">
        <v>300</v>
      </c>
      <c r="M2713" s="281" t="s">
        <v>2454</v>
      </c>
      <c r="N2713" s="119" t="s">
        <v>134</v>
      </c>
      <c r="O2713" s="120">
        <v>2</v>
      </c>
      <c r="P2713" s="155" t="s">
        <v>227</v>
      </c>
      <c r="Q2713" s="155">
        <v>0</v>
      </c>
      <c r="R2713" s="155">
        <v>0</v>
      </c>
      <c r="S2713" s="156">
        <v>0</v>
      </c>
      <c r="T2713" s="156">
        <v>0</v>
      </c>
      <c r="U2713" s="156">
        <v>0</v>
      </c>
      <c r="V2713" s="157" t="s">
        <v>2455</v>
      </c>
      <c r="W2713" s="158">
        <v>47</v>
      </c>
      <c r="X2713" s="159">
        <v>2</v>
      </c>
      <c r="Y2713" s="160">
        <v>4</v>
      </c>
      <c r="Z2713" s="161">
        <f t="shared" si="670"/>
        <v>9.4</v>
      </c>
      <c r="AA2713" s="155">
        <v>0</v>
      </c>
      <c r="AB2713" s="162" t="s">
        <v>80</v>
      </c>
      <c r="AC2713" s="163" t="s">
        <v>56</v>
      </c>
      <c r="AD2713" s="164" t="s">
        <v>56</v>
      </c>
      <c r="AE2713" s="163" t="s">
        <v>56</v>
      </c>
      <c r="AF2713" s="164">
        <f t="shared" si="671"/>
        <v>70.5</v>
      </c>
      <c r="AG2713" s="165">
        <f t="shared" si="672"/>
        <v>33840</v>
      </c>
      <c r="AH2713" s="166" t="s">
        <v>81</v>
      </c>
      <c r="AI2713" s="167"/>
      <c r="AJ2713" s="168"/>
      <c r="AK2713" s="169"/>
      <c r="AL2713" s="170"/>
      <c r="AM2713" s="171"/>
      <c r="AN2713" s="172"/>
      <c r="AO2713" s="173">
        <f t="shared" si="660"/>
        <v>0</v>
      </c>
      <c r="AP2713" s="174" t="s">
        <v>82</v>
      </c>
      <c r="AQ2713" s="175" t="str" cm="1">
        <f t="array" ref="AQ2713">_xlfn.IFS(OR($G2713="公衆街路灯A",$G2713="定額電灯"),$G2713&amp;AP2713,COUNTIF(G2713,"*従量電灯*"),G2713,1,"-")</f>
        <v>従量電灯</v>
      </c>
      <c r="AR2713" s="176" t="str" cm="1">
        <f t="array" ref="AR2713">_xlfn.IFS($AN2713=0,"-",OR($AH2713="対象外",$AH2713="-"),"-",OR($G2713="公衆街路灯A",$G2713="定額電灯"),_xlfn.XLOOKUP($AQ2713,削除禁止_電灯料金!$B:$B,削除禁止_電灯料金!$E:$E,0),1,"-")</f>
        <v>-</v>
      </c>
      <c r="AS2713" s="177" t="str" cm="1">
        <f t="array" ref="AS2713">_xlfn.IFS($AR2713="-","-",OR($G2713="公衆街路灯A",$G2713="定額電灯"),_xlfn.XLOOKUP(AQ2713,削除禁止_電灯料金!$B:$B,削除禁止_電灯料金!$D:$D,0),1,"-")</f>
        <v>-</v>
      </c>
      <c r="AT2713" s="176">
        <f>IFERROR(IF(OR($G2713="公衆街路灯A",$G2713="定額電灯"),"-",ROUND((_xlfn.XLOOKUP($AQ2713,削除禁止_電灯料金!$B:$B,削除禁止_電灯料金!$E:$E)*AM2713/1000*$K2713*$L2713/12),2)),"-")</f>
        <v>0</v>
      </c>
      <c r="AU2713" s="177">
        <f>IFERROR(IF(OR($G2713="公衆街路灯A",$G2713="定額電灯"),"-",ROUND((AM2713/1000*$K2713*$L2713/12)*_xlfn.XLOOKUP($A2713,削除禁止_電灯料金!K:K,削除禁止_電灯料金!M:M,"-"),2)),"-")</f>
        <v>0</v>
      </c>
      <c r="AV2713" s="178">
        <f>IFERROR(IF(OR($G2713="公衆街路灯A",$G2713="定額電灯"),ROUND((((AR2713+AS2713)*AN2713))*12*_xlfn.XLOOKUP($A2713,削除禁止_電灯料金!K:K,削除禁止_電灯料金!N:N),0),ROUND((AT2713+AU2713)*AN2713*12*_xlfn.XLOOKUP($A2713,削除禁止_電灯料金!K:K,削除禁止_電灯料金!N:N),0)),0)</f>
        <v>0</v>
      </c>
      <c r="AW2713" s="145"/>
    </row>
    <row r="2714" spans="1:49" ht="30" customHeight="1">
      <c r="A2714" s="1">
        <v>60</v>
      </c>
      <c r="B2714" s="319" t="s">
        <v>2438</v>
      </c>
      <c r="C2714" s="42"/>
      <c r="D2714" s="180" t="s">
        <v>56</v>
      </c>
      <c r="E2714" s="181" t="s">
        <v>186</v>
      </c>
      <c r="F2714" s="182" t="s">
        <v>2470</v>
      </c>
      <c r="G2714" s="182" t="s">
        <v>56</v>
      </c>
      <c r="H2714" s="183" t="s">
        <v>168</v>
      </c>
      <c r="I2714" s="311"/>
      <c r="J2714" s="312"/>
      <c r="K2714" s="186" t="s">
        <v>82</v>
      </c>
      <c r="L2714" s="187" t="s">
        <v>82</v>
      </c>
      <c r="M2714" s="313" t="s">
        <v>82</v>
      </c>
      <c r="N2714" s="189">
        <v>0</v>
      </c>
      <c r="O2714" s="190">
        <v>0</v>
      </c>
      <c r="P2714" s="191">
        <v>0</v>
      </c>
      <c r="Q2714" s="191">
        <v>0</v>
      </c>
      <c r="R2714" s="191">
        <v>0</v>
      </c>
      <c r="S2714" s="192">
        <v>0</v>
      </c>
      <c r="T2714" s="192">
        <v>0</v>
      </c>
      <c r="U2714" s="192">
        <v>0</v>
      </c>
      <c r="V2714" s="193">
        <v>0</v>
      </c>
      <c r="W2714" s="194">
        <v>0</v>
      </c>
      <c r="X2714" s="195"/>
      <c r="Y2714" s="196">
        <v>0</v>
      </c>
      <c r="Z2714" s="197">
        <v>0</v>
      </c>
      <c r="AA2714" s="191">
        <v>0</v>
      </c>
      <c r="AB2714" s="198" t="s">
        <v>56</v>
      </c>
      <c r="AC2714" s="199" t="s">
        <v>56</v>
      </c>
      <c r="AD2714" s="200" t="s">
        <v>56</v>
      </c>
      <c r="AE2714" s="199" t="s">
        <v>56</v>
      </c>
      <c r="AF2714" s="200" t="s">
        <v>56</v>
      </c>
      <c r="AG2714" s="201">
        <v>0</v>
      </c>
      <c r="AH2714" s="201" t="s">
        <v>56</v>
      </c>
      <c r="AI2714" s="202"/>
      <c r="AJ2714" s="203"/>
      <c r="AK2714" s="204"/>
      <c r="AL2714" s="194"/>
      <c r="AM2714" s="205"/>
      <c r="AN2714" s="206"/>
      <c r="AO2714" s="200">
        <f t="shared" si="660"/>
        <v>0</v>
      </c>
      <c r="AP2714" s="207" t="s">
        <v>82</v>
      </c>
      <c r="AQ2714" s="198" t="str" cm="1">
        <f t="array" ref="AQ2714">_xlfn.IFS(OR($G2714="公衆街路灯A",$G2714="定額電灯"),$G2714&amp;AP2714,COUNTIF(G2714,"*従量電灯*"),G2714,1,"-")</f>
        <v>-</v>
      </c>
      <c r="AR2714" s="208" t="str" cm="1">
        <f t="array" ref="AR2714">_xlfn.IFS($AN2714=0,"-",OR($AH2714="対象外",$AH2714="-"),"-",OR($G2714="公衆街路灯A",$G2714="定額電灯"),_xlfn.XLOOKUP($AQ2714,削除禁止_電灯料金!$B:$B,削除禁止_電灯料金!$E:$E,0),1,"-")</f>
        <v>-</v>
      </c>
      <c r="AS2714" s="209" t="str" cm="1">
        <f t="array" ref="AS2714">_xlfn.IFS($AR2714="-","-",OR($G2714="公衆街路灯A",$G2714="定額電灯"),_xlfn.XLOOKUP(AQ2714,削除禁止_電灯料金!$B:$B,削除禁止_電灯料金!$D:$D,0),1,"-")</f>
        <v>-</v>
      </c>
      <c r="AT2714" s="208" t="str">
        <f>IFERROR(IF(OR($G2714="公衆街路灯A",$G2714="定額電灯"),"-",ROUND((_xlfn.XLOOKUP($AQ2714,削除禁止_電灯料金!$B:$B,削除禁止_電灯料金!$E:$E)*AM2714/1000*$K2714*$L2714/12),2)),"-")</f>
        <v>-</v>
      </c>
      <c r="AU2714" s="209" t="str">
        <f>IFERROR(IF(OR($G2714="公衆街路灯A",$G2714="定額電灯"),"-",ROUND((AM2714/1000*$K2714*$L2714/12)*_xlfn.XLOOKUP($A2714,削除禁止_電灯料金!K:K,削除禁止_電灯料金!M:M,"-"),2)),"-")</f>
        <v>-</v>
      </c>
      <c r="AV2714" s="210">
        <f>IFERROR(IF(OR($G2714="公衆街路灯A",$G2714="定額電灯"),ROUND((((AR2714+AS2714)*AN2714))*12*_xlfn.XLOOKUP($A2714,削除禁止_電灯料金!K:K,削除禁止_電灯料金!N:N),0),ROUND((AT2714+AU2714)*AN2714*12*_xlfn.XLOOKUP($A2714,削除禁止_電灯料金!K:K,削除禁止_電灯料金!N:N),0)),0)</f>
        <v>0</v>
      </c>
      <c r="AW2714" s="145"/>
    </row>
    <row r="2715" spans="1:49" ht="30" customHeight="1">
      <c r="A2715" s="1">
        <v>60</v>
      </c>
      <c r="B2715" s="319" t="s">
        <v>2438</v>
      </c>
      <c r="C2715" s="42"/>
      <c r="D2715" s="146" t="s">
        <v>56</v>
      </c>
      <c r="E2715" s="147" t="s">
        <v>186</v>
      </c>
      <c r="F2715" s="148" t="s">
        <v>125</v>
      </c>
      <c r="G2715" s="148" t="s">
        <v>73</v>
      </c>
      <c r="H2715" s="149"/>
      <c r="I2715" s="280"/>
      <c r="J2715" s="267"/>
      <c r="K2715" s="152">
        <v>2</v>
      </c>
      <c r="L2715" s="153">
        <v>300</v>
      </c>
      <c r="M2715" s="281" t="s">
        <v>1116</v>
      </c>
      <c r="N2715" s="119" t="s">
        <v>134</v>
      </c>
      <c r="O2715" s="120">
        <v>1</v>
      </c>
      <c r="P2715" s="155" t="s">
        <v>135</v>
      </c>
      <c r="Q2715" s="155">
        <v>0</v>
      </c>
      <c r="R2715" s="155">
        <v>0</v>
      </c>
      <c r="S2715" s="156">
        <v>0</v>
      </c>
      <c r="T2715" s="156">
        <v>0</v>
      </c>
      <c r="U2715" s="156">
        <v>0</v>
      </c>
      <c r="V2715" s="157">
        <v>0</v>
      </c>
      <c r="W2715" s="158">
        <v>28</v>
      </c>
      <c r="X2715" s="159">
        <v>2</v>
      </c>
      <c r="Y2715" s="160">
        <v>2</v>
      </c>
      <c r="Z2715" s="161">
        <f t="shared" ref="Z2715:Z2730" si="673">K2715*L2715*W2715*Y2715/12/1000</f>
        <v>2.8</v>
      </c>
      <c r="AA2715" s="155">
        <v>0</v>
      </c>
      <c r="AB2715" s="162" t="s">
        <v>80</v>
      </c>
      <c r="AC2715" s="163" t="s">
        <v>56</v>
      </c>
      <c r="AD2715" s="164" t="s">
        <v>56</v>
      </c>
      <c r="AE2715" s="163" t="s">
        <v>56</v>
      </c>
      <c r="AF2715" s="164">
        <f t="shared" ref="AF2715:AF2730" si="674">$B$2*Z2715/Y2715</f>
        <v>42</v>
      </c>
      <c r="AG2715" s="165">
        <f t="shared" ref="AG2715:AG2730" si="675">Y2715*AF2715*120</f>
        <v>10080</v>
      </c>
      <c r="AH2715" s="166" t="s">
        <v>113</v>
      </c>
      <c r="AI2715" s="167"/>
      <c r="AJ2715" s="168"/>
      <c r="AK2715" s="169"/>
      <c r="AL2715" s="170"/>
      <c r="AM2715" s="171"/>
      <c r="AN2715" s="172"/>
      <c r="AO2715" s="173">
        <f t="shared" si="660"/>
        <v>0</v>
      </c>
      <c r="AP2715" s="174" t="s">
        <v>82</v>
      </c>
      <c r="AQ2715" s="175" t="str" cm="1">
        <f t="array" ref="AQ2715">_xlfn.IFS(OR($G2715="公衆街路灯A",$G2715="定額電灯"),$G2715&amp;AP2715,COUNTIF(G2715,"*従量電灯*"),G2715,1,"-")</f>
        <v>従量電灯</v>
      </c>
      <c r="AR2715" s="176" t="str" cm="1">
        <f t="array" ref="AR2715">_xlfn.IFS($AN2715=0,"-",OR($AH2715="対象外",$AH2715="-"),"-",OR($G2715="公衆街路灯A",$G2715="定額電灯"),_xlfn.XLOOKUP($AQ2715,削除禁止_電灯料金!$B:$B,削除禁止_電灯料金!$E:$E,0),1,"-")</f>
        <v>-</v>
      </c>
      <c r="AS2715" s="177" t="str" cm="1">
        <f t="array" ref="AS2715">_xlfn.IFS($AR2715="-","-",OR($G2715="公衆街路灯A",$G2715="定額電灯"),_xlfn.XLOOKUP(AQ2715,削除禁止_電灯料金!$B:$B,削除禁止_電灯料金!$D:$D,0),1,"-")</f>
        <v>-</v>
      </c>
      <c r="AT2715" s="176">
        <f>IFERROR(IF(OR($G2715="公衆街路灯A",$G2715="定額電灯"),"-",ROUND((_xlfn.XLOOKUP($AQ2715,削除禁止_電灯料金!$B:$B,削除禁止_電灯料金!$E:$E)*AM2715/1000*$K2715*$L2715/12),2)),"-")</f>
        <v>0</v>
      </c>
      <c r="AU2715" s="177">
        <f>IFERROR(IF(OR($G2715="公衆街路灯A",$G2715="定額電灯"),"-",ROUND((AM2715/1000*$K2715*$L2715/12)*_xlfn.XLOOKUP($A2715,削除禁止_電灯料金!K:K,削除禁止_電灯料金!M:M,"-"),2)),"-")</f>
        <v>0</v>
      </c>
      <c r="AV2715" s="178">
        <f>IFERROR(IF(OR($G2715="公衆街路灯A",$G2715="定額電灯"),ROUND((((AR2715+AS2715)*AN2715))*12*_xlfn.XLOOKUP($A2715,削除禁止_電灯料金!K:K,削除禁止_電灯料金!N:N),0),ROUND((AT2715+AU2715)*AN2715*12*_xlfn.XLOOKUP($A2715,削除禁止_電灯料金!K:K,削除禁止_電灯料金!N:N),0)),0)</f>
        <v>0</v>
      </c>
      <c r="AW2715" s="145"/>
    </row>
    <row r="2716" spans="1:49" ht="30" customHeight="1">
      <c r="A2716" s="1">
        <v>60</v>
      </c>
      <c r="B2716" s="319" t="s">
        <v>2438</v>
      </c>
      <c r="C2716" s="42"/>
      <c r="D2716" s="146" t="s">
        <v>56</v>
      </c>
      <c r="E2716" s="147" t="s">
        <v>186</v>
      </c>
      <c r="F2716" s="148" t="s">
        <v>125</v>
      </c>
      <c r="G2716" s="148" t="s">
        <v>73</v>
      </c>
      <c r="H2716" s="149"/>
      <c r="I2716" s="280"/>
      <c r="J2716" s="267"/>
      <c r="K2716" s="152">
        <v>2</v>
      </c>
      <c r="L2716" s="153">
        <v>300</v>
      </c>
      <c r="M2716" s="281" t="s">
        <v>2457</v>
      </c>
      <c r="N2716" s="119" t="s">
        <v>134</v>
      </c>
      <c r="O2716" s="120">
        <v>2</v>
      </c>
      <c r="P2716" s="155" t="s">
        <v>135</v>
      </c>
      <c r="Q2716" s="155">
        <v>0</v>
      </c>
      <c r="R2716" s="155">
        <v>0</v>
      </c>
      <c r="S2716" s="156">
        <v>0</v>
      </c>
      <c r="T2716" s="156">
        <v>0</v>
      </c>
      <c r="U2716" s="156">
        <v>0</v>
      </c>
      <c r="V2716" s="157" t="s">
        <v>2447</v>
      </c>
      <c r="W2716" s="158">
        <v>28</v>
      </c>
      <c r="X2716" s="159">
        <v>1</v>
      </c>
      <c r="Y2716" s="160">
        <v>2</v>
      </c>
      <c r="Z2716" s="161">
        <f t="shared" si="673"/>
        <v>2.8</v>
      </c>
      <c r="AA2716" s="155">
        <v>0</v>
      </c>
      <c r="AB2716" s="162" t="s">
        <v>80</v>
      </c>
      <c r="AC2716" s="163" t="s">
        <v>56</v>
      </c>
      <c r="AD2716" s="164" t="s">
        <v>56</v>
      </c>
      <c r="AE2716" s="163" t="s">
        <v>56</v>
      </c>
      <c r="AF2716" s="164">
        <f t="shared" si="674"/>
        <v>42</v>
      </c>
      <c r="AG2716" s="165">
        <f t="shared" si="675"/>
        <v>10080</v>
      </c>
      <c r="AH2716" s="166" t="s">
        <v>81</v>
      </c>
      <c r="AI2716" s="167"/>
      <c r="AJ2716" s="168"/>
      <c r="AK2716" s="169"/>
      <c r="AL2716" s="170"/>
      <c r="AM2716" s="171"/>
      <c r="AN2716" s="172"/>
      <c r="AO2716" s="173">
        <f t="shared" si="660"/>
        <v>0</v>
      </c>
      <c r="AP2716" s="174" t="s">
        <v>82</v>
      </c>
      <c r="AQ2716" s="175" t="str" cm="1">
        <f t="array" ref="AQ2716">_xlfn.IFS(OR($G2716="公衆街路灯A",$G2716="定額電灯"),$G2716&amp;AP2716,COUNTIF(G2716,"*従量電灯*"),G2716,1,"-")</f>
        <v>従量電灯</v>
      </c>
      <c r="AR2716" s="176" t="str" cm="1">
        <f t="array" ref="AR2716">_xlfn.IFS($AN2716=0,"-",OR($AH2716="対象外",$AH2716="-"),"-",OR($G2716="公衆街路灯A",$G2716="定額電灯"),_xlfn.XLOOKUP($AQ2716,削除禁止_電灯料金!$B:$B,削除禁止_電灯料金!$E:$E,0),1,"-")</f>
        <v>-</v>
      </c>
      <c r="AS2716" s="177" t="str" cm="1">
        <f t="array" ref="AS2716">_xlfn.IFS($AR2716="-","-",OR($G2716="公衆街路灯A",$G2716="定額電灯"),_xlfn.XLOOKUP(AQ2716,削除禁止_電灯料金!$B:$B,削除禁止_電灯料金!$D:$D,0),1,"-")</f>
        <v>-</v>
      </c>
      <c r="AT2716" s="176">
        <f>IFERROR(IF(OR($G2716="公衆街路灯A",$G2716="定額電灯"),"-",ROUND((_xlfn.XLOOKUP($AQ2716,削除禁止_電灯料金!$B:$B,削除禁止_電灯料金!$E:$E)*AM2716/1000*$K2716*$L2716/12),2)),"-")</f>
        <v>0</v>
      </c>
      <c r="AU2716" s="177">
        <f>IFERROR(IF(OR($G2716="公衆街路灯A",$G2716="定額電灯"),"-",ROUND((AM2716/1000*$K2716*$L2716/12)*_xlfn.XLOOKUP($A2716,削除禁止_電灯料金!K:K,削除禁止_電灯料金!M:M,"-"),2)),"-")</f>
        <v>0</v>
      </c>
      <c r="AV2716" s="178">
        <f>IFERROR(IF(OR($G2716="公衆街路灯A",$G2716="定額電灯"),ROUND((((AR2716+AS2716)*AN2716))*12*_xlfn.XLOOKUP($A2716,削除禁止_電灯料金!K:K,削除禁止_電灯料金!N:N),0),ROUND((AT2716+AU2716)*AN2716*12*_xlfn.XLOOKUP($A2716,削除禁止_電灯料金!K:K,削除禁止_電灯料金!N:N),0)),0)</f>
        <v>0</v>
      </c>
      <c r="AW2716" s="145"/>
    </row>
    <row r="2717" spans="1:49" ht="30" customHeight="1">
      <c r="A2717" s="1">
        <v>60</v>
      </c>
      <c r="B2717" s="319" t="s">
        <v>2438</v>
      </c>
      <c r="C2717" s="42"/>
      <c r="D2717" s="146" t="s">
        <v>56</v>
      </c>
      <c r="E2717" s="147" t="s">
        <v>186</v>
      </c>
      <c r="F2717" s="148" t="s">
        <v>125</v>
      </c>
      <c r="G2717" s="148" t="s">
        <v>73</v>
      </c>
      <c r="H2717" s="149"/>
      <c r="I2717" s="280"/>
      <c r="J2717" s="267"/>
      <c r="K2717" s="152">
        <v>24</v>
      </c>
      <c r="L2717" s="153">
        <v>365</v>
      </c>
      <c r="M2717" s="281" t="s">
        <v>2448</v>
      </c>
      <c r="N2717" s="119" t="s">
        <v>416</v>
      </c>
      <c r="O2717" s="120">
        <v>1</v>
      </c>
      <c r="P2717" s="155" t="s">
        <v>135</v>
      </c>
      <c r="Q2717" s="155">
        <v>0</v>
      </c>
      <c r="R2717" s="155">
        <v>0</v>
      </c>
      <c r="S2717" s="156" t="s">
        <v>2449</v>
      </c>
      <c r="T2717" s="156">
        <v>0</v>
      </c>
      <c r="U2717" s="156">
        <v>0</v>
      </c>
      <c r="V2717" s="157" t="s">
        <v>2450</v>
      </c>
      <c r="W2717" s="158">
        <v>28</v>
      </c>
      <c r="X2717" s="159">
        <v>1</v>
      </c>
      <c r="Y2717" s="160">
        <v>1</v>
      </c>
      <c r="Z2717" s="161">
        <f t="shared" si="673"/>
        <v>20.440000000000001</v>
      </c>
      <c r="AA2717" s="155">
        <v>0</v>
      </c>
      <c r="AB2717" s="162" t="s">
        <v>80</v>
      </c>
      <c r="AC2717" s="163" t="s">
        <v>56</v>
      </c>
      <c r="AD2717" s="164" t="s">
        <v>56</v>
      </c>
      <c r="AE2717" s="163" t="s">
        <v>56</v>
      </c>
      <c r="AF2717" s="164">
        <f t="shared" si="674"/>
        <v>613.20000000000005</v>
      </c>
      <c r="AG2717" s="165">
        <f t="shared" si="675"/>
        <v>73584</v>
      </c>
      <c r="AH2717" s="166" t="s">
        <v>81</v>
      </c>
      <c r="AI2717" s="167"/>
      <c r="AJ2717" s="168"/>
      <c r="AK2717" s="169"/>
      <c r="AL2717" s="170"/>
      <c r="AM2717" s="171"/>
      <c r="AN2717" s="172"/>
      <c r="AO2717" s="173">
        <f t="shared" si="660"/>
        <v>0</v>
      </c>
      <c r="AP2717" s="174" t="s">
        <v>82</v>
      </c>
      <c r="AQ2717" s="175" t="str" cm="1">
        <f t="array" ref="AQ2717">_xlfn.IFS(OR($G2717="公衆街路灯A",$G2717="定額電灯"),$G2717&amp;AP2717,COUNTIF(G2717,"*従量電灯*"),G2717,1,"-")</f>
        <v>従量電灯</v>
      </c>
      <c r="AR2717" s="176" t="str" cm="1">
        <f t="array" ref="AR2717">_xlfn.IFS($AN2717=0,"-",OR($AH2717="対象外",$AH2717="-"),"-",OR($G2717="公衆街路灯A",$G2717="定額電灯"),_xlfn.XLOOKUP($AQ2717,削除禁止_電灯料金!$B:$B,削除禁止_電灯料金!$E:$E,0),1,"-")</f>
        <v>-</v>
      </c>
      <c r="AS2717" s="177" t="str" cm="1">
        <f t="array" ref="AS2717">_xlfn.IFS($AR2717="-","-",OR($G2717="公衆街路灯A",$G2717="定額電灯"),_xlfn.XLOOKUP(AQ2717,削除禁止_電灯料金!$B:$B,削除禁止_電灯料金!$D:$D,0),1,"-")</f>
        <v>-</v>
      </c>
      <c r="AT2717" s="176">
        <f>IFERROR(IF(OR($G2717="公衆街路灯A",$G2717="定額電灯"),"-",ROUND((_xlfn.XLOOKUP($AQ2717,削除禁止_電灯料金!$B:$B,削除禁止_電灯料金!$E:$E)*AM2717/1000*$K2717*$L2717/12),2)),"-")</f>
        <v>0</v>
      </c>
      <c r="AU2717" s="177">
        <f>IFERROR(IF(OR($G2717="公衆街路灯A",$G2717="定額電灯"),"-",ROUND((AM2717/1000*$K2717*$L2717/12)*_xlfn.XLOOKUP($A2717,削除禁止_電灯料金!K:K,削除禁止_電灯料金!M:M,"-"),2)),"-")</f>
        <v>0</v>
      </c>
      <c r="AV2717" s="178">
        <f>IFERROR(IF(OR($G2717="公衆街路灯A",$G2717="定額電灯"),ROUND((((AR2717+AS2717)*AN2717))*12*_xlfn.XLOOKUP($A2717,削除禁止_電灯料金!K:K,削除禁止_電灯料金!N:N),0),ROUND((AT2717+AU2717)*AN2717*12*_xlfn.XLOOKUP($A2717,削除禁止_電灯料金!K:K,削除禁止_電灯料金!N:N),0)),0)</f>
        <v>0</v>
      </c>
      <c r="AW2717" s="145"/>
    </row>
    <row r="2718" spans="1:49" ht="30" customHeight="1">
      <c r="A2718" s="1">
        <v>60</v>
      </c>
      <c r="B2718" s="319" t="s">
        <v>2438</v>
      </c>
      <c r="C2718" s="42"/>
      <c r="D2718" s="146" t="s">
        <v>56</v>
      </c>
      <c r="E2718" s="147" t="s">
        <v>186</v>
      </c>
      <c r="F2718" s="148" t="s">
        <v>125</v>
      </c>
      <c r="G2718" s="148" t="s">
        <v>73</v>
      </c>
      <c r="H2718" s="149"/>
      <c r="I2718" s="280"/>
      <c r="J2718" s="267"/>
      <c r="K2718" s="152">
        <v>2</v>
      </c>
      <c r="L2718" s="153">
        <v>300</v>
      </c>
      <c r="M2718" s="281" t="s">
        <v>2454</v>
      </c>
      <c r="N2718" s="119" t="s">
        <v>134</v>
      </c>
      <c r="O2718" s="120">
        <v>2</v>
      </c>
      <c r="P2718" s="155" t="s">
        <v>227</v>
      </c>
      <c r="Q2718" s="155">
        <v>0</v>
      </c>
      <c r="R2718" s="155">
        <v>0</v>
      </c>
      <c r="S2718" s="156">
        <v>0</v>
      </c>
      <c r="T2718" s="156">
        <v>0</v>
      </c>
      <c r="U2718" s="156">
        <v>0</v>
      </c>
      <c r="V2718" s="157" t="s">
        <v>2455</v>
      </c>
      <c r="W2718" s="158">
        <v>47</v>
      </c>
      <c r="X2718" s="159">
        <v>1</v>
      </c>
      <c r="Y2718" s="160">
        <v>2</v>
      </c>
      <c r="Z2718" s="161">
        <f t="shared" si="673"/>
        <v>4.7</v>
      </c>
      <c r="AA2718" s="155">
        <v>0</v>
      </c>
      <c r="AB2718" s="162" t="s">
        <v>80</v>
      </c>
      <c r="AC2718" s="163" t="s">
        <v>56</v>
      </c>
      <c r="AD2718" s="164" t="s">
        <v>56</v>
      </c>
      <c r="AE2718" s="163" t="s">
        <v>56</v>
      </c>
      <c r="AF2718" s="164">
        <f t="shared" si="674"/>
        <v>70.5</v>
      </c>
      <c r="AG2718" s="165">
        <f t="shared" si="675"/>
        <v>16920</v>
      </c>
      <c r="AH2718" s="166" t="s">
        <v>81</v>
      </c>
      <c r="AI2718" s="167"/>
      <c r="AJ2718" s="168"/>
      <c r="AK2718" s="169"/>
      <c r="AL2718" s="170"/>
      <c r="AM2718" s="171"/>
      <c r="AN2718" s="172"/>
      <c r="AO2718" s="173">
        <f t="shared" si="660"/>
        <v>0</v>
      </c>
      <c r="AP2718" s="174" t="s">
        <v>82</v>
      </c>
      <c r="AQ2718" s="175" t="str" cm="1">
        <f t="array" ref="AQ2718">_xlfn.IFS(OR($G2718="公衆街路灯A",$G2718="定額電灯"),$G2718&amp;AP2718,COUNTIF(G2718,"*従量電灯*"),G2718,1,"-")</f>
        <v>従量電灯</v>
      </c>
      <c r="AR2718" s="176" t="str" cm="1">
        <f t="array" ref="AR2718">_xlfn.IFS($AN2718=0,"-",OR($AH2718="対象外",$AH2718="-"),"-",OR($G2718="公衆街路灯A",$G2718="定額電灯"),_xlfn.XLOOKUP($AQ2718,削除禁止_電灯料金!$B:$B,削除禁止_電灯料金!$E:$E,0),1,"-")</f>
        <v>-</v>
      </c>
      <c r="AS2718" s="177" t="str" cm="1">
        <f t="array" ref="AS2718">_xlfn.IFS($AR2718="-","-",OR($G2718="公衆街路灯A",$G2718="定額電灯"),_xlfn.XLOOKUP(AQ2718,削除禁止_電灯料金!$B:$B,削除禁止_電灯料金!$D:$D,0),1,"-")</f>
        <v>-</v>
      </c>
      <c r="AT2718" s="176">
        <f>IFERROR(IF(OR($G2718="公衆街路灯A",$G2718="定額電灯"),"-",ROUND((_xlfn.XLOOKUP($AQ2718,削除禁止_電灯料金!$B:$B,削除禁止_電灯料金!$E:$E)*AM2718/1000*$K2718*$L2718/12),2)),"-")</f>
        <v>0</v>
      </c>
      <c r="AU2718" s="177">
        <f>IFERROR(IF(OR($G2718="公衆街路灯A",$G2718="定額電灯"),"-",ROUND((AM2718/1000*$K2718*$L2718/12)*_xlfn.XLOOKUP($A2718,削除禁止_電灯料金!K:K,削除禁止_電灯料金!M:M,"-"),2)),"-")</f>
        <v>0</v>
      </c>
      <c r="AV2718" s="178">
        <f>IFERROR(IF(OR($G2718="公衆街路灯A",$G2718="定額電灯"),ROUND((((AR2718+AS2718)*AN2718))*12*_xlfn.XLOOKUP($A2718,削除禁止_電灯料金!K:K,削除禁止_電灯料金!N:N),0),ROUND((AT2718+AU2718)*AN2718*12*_xlfn.XLOOKUP($A2718,削除禁止_電灯料金!K:K,削除禁止_電灯料金!N:N),0)),0)</f>
        <v>0</v>
      </c>
      <c r="AW2718" s="145"/>
    </row>
    <row r="2719" spans="1:49" ht="30" customHeight="1">
      <c r="A2719" s="1">
        <v>60</v>
      </c>
      <c r="B2719" s="319" t="s">
        <v>2438</v>
      </c>
      <c r="C2719" s="42"/>
      <c r="D2719" s="146" t="s">
        <v>56</v>
      </c>
      <c r="E2719" s="147" t="s">
        <v>186</v>
      </c>
      <c r="F2719" s="148" t="s">
        <v>645</v>
      </c>
      <c r="G2719" s="148" t="s">
        <v>73</v>
      </c>
      <c r="H2719" s="149"/>
      <c r="I2719" s="280"/>
      <c r="J2719" s="267"/>
      <c r="K2719" s="152">
        <v>1</v>
      </c>
      <c r="L2719" s="153">
        <v>300</v>
      </c>
      <c r="M2719" s="281" t="s">
        <v>2456</v>
      </c>
      <c r="N2719" s="119" t="s">
        <v>134</v>
      </c>
      <c r="O2719" s="120">
        <v>2</v>
      </c>
      <c r="P2719" s="155" t="s">
        <v>135</v>
      </c>
      <c r="Q2719" s="155">
        <v>0</v>
      </c>
      <c r="R2719" s="155">
        <v>0</v>
      </c>
      <c r="S2719" s="156">
        <v>0</v>
      </c>
      <c r="T2719" s="156">
        <v>0</v>
      </c>
      <c r="U2719" s="156">
        <v>0</v>
      </c>
      <c r="V2719" s="157">
        <v>0</v>
      </c>
      <c r="W2719" s="158">
        <v>28</v>
      </c>
      <c r="X2719" s="159">
        <v>2</v>
      </c>
      <c r="Y2719" s="160">
        <v>4</v>
      </c>
      <c r="Z2719" s="161">
        <f t="shared" si="673"/>
        <v>2.8</v>
      </c>
      <c r="AA2719" s="155">
        <v>0</v>
      </c>
      <c r="AB2719" s="162" t="s">
        <v>80</v>
      </c>
      <c r="AC2719" s="163" t="s">
        <v>56</v>
      </c>
      <c r="AD2719" s="164" t="s">
        <v>56</v>
      </c>
      <c r="AE2719" s="163" t="s">
        <v>56</v>
      </c>
      <c r="AF2719" s="164">
        <f t="shared" si="674"/>
        <v>21</v>
      </c>
      <c r="AG2719" s="165">
        <f t="shared" si="675"/>
        <v>10080</v>
      </c>
      <c r="AH2719" s="166" t="s">
        <v>113</v>
      </c>
      <c r="AI2719" s="167"/>
      <c r="AJ2719" s="168"/>
      <c r="AK2719" s="169"/>
      <c r="AL2719" s="170"/>
      <c r="AM2719" s="171"/>
      <c r="AN2719" s="172"/>
      <c r="AO2719" s="173">
        <f t="shared" si="660"/>
        <v>0</v>
      </c>
      <c r="AP2719" s="174" t="s">
        <v>82</v>
      </c>
      <c r="AQ2719" s="175" t="str" cm="1">
        <f t="array" ref="AQ2719">_xlfn.IFS(OR($G2719="公衆街路灯A",$G2719="定額電灯"),$G2719&amp;AP2719,COUNTIF(G2719,"*従量電灯*"),G2719,1,"-")</f>
        <v>従量電灯</v>
      </c>
      <c r="AR2719" s="176" t="str" cm="1">
        <f t="array" ref="AR2719">_xlfn.IFS($AN2719=0,"-",OR($AH2719="対象外",$AH2719="-"),"-",OR($G2719="公衆街路灯A",$G2719="定額電灯"),_xlfn.XLOOKUP($AQ2719,削除禁止_電灯料金!$B:$B,削除禁止_電灯料金!$E:$E,0),1,"-")</f>
        <v>-</v>
      </c>
      <c r="AS2719" s="177" t="str" cm="1">
        <f t="array" ref="AS2719">_xlfn.IFS($AR2719="-","-",OR($G2719="公衆街路灯A",$G2719="定額電灯"),_xlfn.XLOOKUP(AQ2719,削除禁止_電灯料金!$B:$B,削除禁止_電灯料金!$D:$D,0),1,"-")</f>
        <v>-</v>
      </c>
      <c r="AT2719" s="176">
        <f>IFERROR(IF(OR($G2719="公衆街路灯A",$G2719="定額電灯"),"-",ROUND((_xlfn.XLOOKUP($AQ2719,削除禁止_電灯料金!$B:$B,削除禁止_電灯料金!$E:$E)*AM2719/1000*$K2719*$L2719/12),2)),"-")</f>
        <v>0</v>
      </c>
      <c r="AU2719" s="177">
        <f>IFERROR(IF(OR($G2719="公衆街路灯A",$G2719="定額電灯"),"-",ROUND((AM2719/1000*$K2719*$L2719/12)*_xlfn.XLOOKUP($A2719,削除禁止_電灯料金!K:K,削除禁止_電灯料金!M:M,"-"),2)),"-")</f>
        <v>0</v>
      </c>
      <c r="AV2719" s="178">
        <f>IFERROR(IF(OR($G2719="公衆街路灯A",$G2719="定額電灯"),ROUND((((AR2719+AS2719)*AN2719))*12*_xlfn.XLOOKUP($A2719,削除禁止_電灯料金!K:K,削除禁止_電灯料金!N:N),0),ROUND((AT2719+AU2719)*AN2719*12*_xlfn.XLOOKUP($A2719,削除禁止_電灯料金!K:K,削除禁止_電灯料金!N:N),0)),0)</f>
        <v>0</v>
      </c>
      <c r="AW2719" s="145"/>
    </row>
    <row r="2720" spans="1:49" ht="30" customHeight="1">
      <c r="A2720" s="1">
        <v>60</v>
      </c>
      <c r="B2720" s="319" t="s">
        <v>2438</v>
      </c>
      <c r="C2720" s="42"/>
      <c r="D2720" s="146" t="s">
        <v>56</v>
      </c>
      <c r="E2720" s="147" t="s">
        <v>186</v>
      </c>
      <c r="F2720" s="148" t="s">
        <v>645</v>
      </c>
      <c r="G2720" s="148" t="s">
        <v>73</v>
      </c>
      <c r="H2720" s="149"/>
      <c r="I2720" s="280"/>
      <c r="J2720" s="267"/>
      <c r="K2720" s="152">
        <v>1</v>
      </c>
      <c r="L2720" s="153">
        <v>300</v>
      </c>
      <c r="M2720" s="281" t="s">
        <v>2459</v>
      </c>
      <c r="N2720" s="119" t="s">
        <v>389</v>
      </c>
      <c r="O2720" s="120">
        <v>1</v>
      </c>
      <c r="P2720" s="155" t="s">
        <v>383</v>
      </c>
      <c r="Q2720" s="155">
        <v>0</v>
      </c>
      <c r="R2720" s="155">
        <v>0</v>
      </c>
      <c r="S2720" s="156">
        <v>0</v>
      </c>
      <c r="T2720" s="156">
        <v>0</v>
      </c>
      <c r="U2720" s="156" t="s">
        <v>519</v>
      </c>
      <c r="V2720" s="157">
        <v>0</v>
      </c>
      <c r="W2720" s="158">
        <v>13</v>
      </c>
      <c r="X2720" s="159">
        <v>2</v>
      </c>
      <c r="Y2720" s="160">
        <v>2</v>
      </c>
      <c r="Z2720" s="161">
        <f t="shared" si="673"/>
        <v>0.65</v>
      </c>
      <c r="AA2720" s="155">
        <v>0</v>
      </c>
      <c r="AB2720" s="162" t="s">
        <v>80</v>
      </c>
      <c r="AC2720" s="163" t="s">
        <v>56</v>
      </c>
      <c r="AD2720" s="164" t="s">
        <v>56</v>
      </c>
      <c r="AE2720" s="163" t="s">
        <v>56</v>
      </c>
      <c r="AF2720" s="164">
        <f t="shared" si="674"/>
        <v>9.75</v>
      </c>
      <c r="AG2720" s="165">
        <f t="shared" si="675"/>
        <v>2340</v>
      </c>
      <c r="AH2720" s="166" t="s">
        <v>81</v>
      </c>
      <c r="AI2720" s="167"/>
      <c r="AJ2720" s="168"/>
      <c r="AK2720" s="169"/>
      <c r="AL2720" s="170"/>
      <c r="AM2720" s="171"/>
      <c r="AN2720" s="172"/>
      <c r="AO2720" s="173">
        <f t="shared" si="660"/>
        <v>0</v>
      </c>
      <c r="AP2720" s="174" t="s">
        <v>82</v>
      </c>
      <c r="AQ2720" s="175" t="str" cm="1">
        <f t="array" ref="AQ2720">_xlfn.IFS(OR($G2720="公衆街路灯A",$G2720="定額電灯"),$G2720&amp;AP2720,COUNTIF(G2720,"*従量電灯*"),G2720,1,"-")</f>
        <v>従量電灯</v>
      </c>
      <c r="AR2720" s="176" t="str" cm="1">
        <f t="array" ref="AR2720">_xlfn.IFS($AN2720=0,"-",OR($AH2720="対象外",$AH2720="-"),"-",OR($G2720="公衆街路灯A",$G2720="定額電灯"),_xlfn.XLOOKUP($AQ2720,削除禁止_電灯料金!$B:$B,削除禁止_電灯料金!$E:$E,0),1,"-")</f>
        <v>-</v>
      </c>
      <c r="AS2720" s="177" t="str" cm="1">
        <f t="array" ref="AS2720">_xlfn.IFS($AR2720="-","-",OR($G2720="公衆街路灯A",$G2720="定額電灯"),_xlfn.XLOOKUP(AQ2720,削除禁止_電灯料金!$B:$B,削除禁止_電灯料金!$D:$D,0),1,"-")</f>
        <v>-</v>
      </c>
      <c r="AT2720" s="176">
        <f>IFERROR(IF(OR($G2720="公衆街路灯A",$G2720="定額電灯"),"-",ROUND((_xlfn.XLOOKUP($AQ2720,削除禁止_電灯料金!$B:$B,削除禁止_電灯料金!$E:$E)*AM2720/1000*$K2720*$L2720/12),2)),"-")</f>
        <v>0</v>
      </c>
      <c r="AU2720" s="177">
        <f>IFERROR(IF(OR($G2720="公衆街路灯A",$G2720="定額電灯"),"-",ROUND((AM2720/1000*$K2720*$L2720/12)*_xlfn.XLOOKUP($A2720,削除禁止_電灯料金!K:K,削除禁止_電灯料金!M:M,"-"),2)),"-")</f>
        <v>0</v>
      </c>
      <c r="AV2720" s="178">
        <f>IFERROR(IF(OR($G2720="公衆街路灯A",$G2720="定額電灯"),ROUND((((AR2720+AS2720)*AN2720))*12*_xlfn.XLOOKUP($A2720,削除禁止_電灯料金!K:K,削除禁止_電灯料金!N:N),0),ROUND((AT2720+AU2720)*AN2720*12*_xlfn.XLOOKUP($A2720,削除禁止_電灯料金!K:K,削除禁止_電灯料金!N:N),0)),0)</f>
        <v>0</v>
      </c>
      <c r="AW2720" s="145"/>
    </row>
    <row r="2721" spans="1:49" ht="30" customHeight="1">
      <c r="A2721" s="1">
        <v>60</v>
      </c>
      <c r="B2721" s="319" t="s">
        <v>2438</v>
      </c>
      <c r="C2721" s="42"/>
      <c r="D2721" s="146" t="s">
        <v>56</v>
      </c>
      <c r="E2721" s="147" t="s">
        <v>186</v>
      </c>
      <c r="F2721" s="148" t="s">
        <v>641</v>
      </c>
      <c r="G2721" s="148" t="s">
        <v>73</v>
      </c>
      <c r="H2721" s="149"/>
      <c r="I2721" s="280"/>
      <c r="J2721" s="267"/>
      <c r="K2721" s="152">
        <v>1</v>
      </c>
      <c r="L2721" s="153">
        <v>300</v>
      </c>
      <c r="M2721" s="281" t="s">
        <v>1725</v>
      </c>
      <c r="N2721" s="119" t="s">
        <v>134</v>
      </c>
      <c r="O2721" s="120">
        <v>2</v>
      </c>
      <c r="P2721" s="155" t="s">
        <v>227</v>
      </c>
      <c r="Q2721" s="155">
        <v>0</v>
      </c>
      <c r="R2721" s="155">
        <v>0</v>
      </c>
      <c r="S2721" s="156">
        <v>0</v>
      </c>
      <c r="T2721" s="156">
        <v>0</v>
      </c>
      <c r="U2721" s="156">
        <v>0</v>
      </c>
      <c r="V2721" s="157">
        <v>0</v>
      </c>
      <c r="W2721" s="158">
        <v>47</v>
      </c>
      <c r="X2721" s="159">
        <v>1</v>
      </c>
      <c r="Y2721" s="160">
        <v>2</v>
      </c>
      <c r="Z2721" s="161">
        <f t="shared" si="673"/>
        <v>2.35</v>
      </c>
      <c r="AA2721" s="155">
        <v>0</v>
      </c>
      <c r="AB2721" s="162" t="s">
        <v>80</v>
      </c>
      <c r="AC2721" s="163" t="s">
        <v>56</v>
      </c>
      <c r="AD2721" s="164" t="s">
        <v>56</v>
      </c>
      <c r="AE2721" s="163" t="s">
        <v>56</v>
      </c>
      <c r="AF2721" s="164">
        <f t="shared" si="674"/>
        <v>35.25</v>
      </c>
      <c r="AG2721" s="165">
        <f t="shared" si="675"/>
        <v>8460</v>
      </c>
      <c r="AH2721" s="166" t="s">
        <v>113</v>
      </c>
      <c r="AI2721" s="167"/>
      <c r="AJ2721" s="168"/>
      <c r="AK2721" s="169"/>
      <c r="AL2721" s="170"/>
      <c r="AM2721" s="171"/>
      <c r="AN2721" s="172"/>
      <c r="AO2721" s="173">
        <f t="shared" si="660"/>
        <v>0</v>
      </c>
      <c r="AP2721" s="174" t="s">
        <v>82</v>
      </c>
      <c r="AQ2721" s="175" t="str" cm="1">
        <f t="array" ref="AQ2721">_xlfn.IFS(OR($G2721="公衆街路灯A",$G2721="定額電灯"),$G2721&amp;AP2721,COUNTIF(G2721,"*従量電灯*"),G2721,1,"-")</f>
        <v>従量電灯</v>
      </c>
      <c r="AR2721" s="176" t="str" cm="1">
        <f t="array" ref="AR2721">_xlfn.IFS($AN2721=0,"-",OR($AH2721="対象外",$AH2721="-"),"-",OR($G2721="公衆街路灯A",$G2721="定額電灯"),_xlfn.XLOOKUP($AQ2721,削除禁止_電灯料金!$B:$B,削除禁止_電灯料金!$E:$E,0),1,"-")</f>
        <v>-</v>
      </c>
      <c r="AS2721" s="177" t="str" cm="1">
        <f t="array" ref="AS2721">_xlfn.IFS($AR2721="-","-",OR($G2721="公衆街路灯A",$G2721="定額電灯"),_xlfn.XLOOKUP(AQ2721,削除禁止_電灯料金!$B:$B,削除禁止_電灯料金!$D:$D,0),1,"-")</f>
        <v>-</v>
      </c>
      <c r="AT2721" s="176">
        <f>IFERROR(IF(OR($G2721="公衆街路灯A",$G2721="定額電灯"),"-",ROUND((_xlfn.XLOOKUP($AQ2721,削除禁止_電灯料金!$B:$B,削除禁止_電灯料金!$E:$E)*AM2721/1000*$K2721*$L2721/12),2)),"-")</f>
        <v>0</v>
      </c>
      <c r="AU2721" s="177">
        <f>IFERROR(IF(OR($G2721="公衆街路灯A",$G2721="定額電灯"),"-",ROUND((AM2721/1000*$K2721*$L2721/12)*_xlfn.XLOOKUP($A2721,削除禁止_電灯料金!K:K,削除禁止_電灯料金!M:M,"-"),2)),"-")</f>
        <v>0</v>
      </c>
      <c r="AV2721" s="178">
        <f>IFERROR(IF(OR($G2721="公衆街路灯A",$G2721="定額電灯"),ROUND((((AR2721+AS2721)*AN2721))*12*_xlfn.XLOOKUP($A2721,削除禁止_電灯料金!K:K,削除禁止_電灯料金!N:N),0),ROUND((AT2721+AU2721)*AN2721*12*_xlfn.XLOOKUP($A2721,削除禁止_電灯料金!K:K,削除禁止_電灯料金!N:N),0)),0)</f>
        <v>0</v>
      </c>
      <c r="AW2721" s="145"/>
    </row>
    <row r="2722" spans="1:49" ht="30" customHeight="1">
      <c r="A2722" s="1">
        <v>60</v>
      </c>
      <c r="B2722" s="319" t="s">
        <v>2438</v>
      </c>
      <c r="C2722" s="42"/>
      <c r="D2722" s="146" t="s">
        <v>56</v>
      </c>
      <c r="E2722" s="147" t="s">
        <v>186</v>
      </c>
      <c r="F2722" s="148" t="s">
        <v>641</v>
      </c>
      <c r="G2722" s="148" t="s">
        <v>73</v>
      </c>
      <c r="H2722" s="149"/>
      <c r="I2722" s="280"/>
      <c r="J2722" s="267"/>
      <c r="K2722" s="152">
        <v>1</v>
      </c>
      <c r="L2722" s="153">
        <v>300</v>
      </c>
      <c r="M2722" s="281" t="s">
        <v>2456</v>
      </c>
      <c r="N2722" s="119" t="s">
        <v>134</v>
      </c>
      <c r="O2722" s="120">
        <v>2</v>
      </c>
      <c r="P2722" s="155" t="s">
        <v>135</v>
      </c>
      <c r="Q2722" s="155">
        <v>0</v>
      </c>
      <c r="R2722" s="155">
        <v>0</v>
      </c>
      <c r="S2722" s="156">
        <v>0</v>
      </c>
      <c r="T2722" s="156">
        <v>0</v>
      </c>
      <c r="U2722" s="156">
        <v>0</v>
      </c>
      <c r="V2722" s="157">
        <v>0</v>
      </c>
      <c r="W2722" s="158">
        <v>28</v>
      </c>
      <c r="X2722" s="159">
        <v>1</v>
      </c>
      <c r="Y2722" s="160">
        <v>2</v>
      </c>
      <c r="Z2722" s="161">
        <f t="shared" si="673"/>
        <v>1.4</v>
      </c>
      <c r="AA2722" s="155">
        <v>0</v>
      </c>
      <c r="AB2722" s="162" t="s">
        <v>80</v>
      </c>
      <c r="AC2722" s="163" t="s">
        <v>56</v>
      </c>
      <c r="AD2722" s="164" t="s">
        <v>56</v>
      </c>
      <c r="AE2722" s="163" t="s">
        <v>56</v>
      </c>
      <c r="AF2722" s="164">
        <f t="shared" si="674"/>
        <v>21</v>
      </c>
      <c r="AG2722" s="165">
        <f t="shared" si="675"/>
        <v>5040</v>
      </c>
      <c r="AH2722" s="166" t="s">
        <v>113</v>
      </c>
      <c r="AI2722" s="167"/>
      <c r="AJ2722" s="168"/>
      <c r="AK2722" s="169"/>
      <c r="AL2722" s="170"/>
      <c r="AM2722" s="171"/>
      <c r="AN2722" s="172"/>
      <c r="AO2722" s="173">
        <f t="shared" si="660"/>
        <v>0</v>
      </c>
      <c r="AP2722" s="174" t="s">
        <v>82</v>
      </c>
      <c r="AQ2722" s="175" t="str" cm="1">
        <f t="array" ref="AQ2722">_xlfn.IFS(OR($G2722="公衆街路灯A",$G2722="定額電灯"),$G2722&amp;AP2722,COUNTIF(G2722,"*従量電灯*"),G2722,1,"-")</f>
        <v>従量電灯</v>
      </c>
      <c r="AR2722" s="176" t="str" cm="1">
        <f t="array" ref="AR2722">_xlfn.IFS($AN2722=0,"-",OR($AH2722="対象外",$AH2722="-"),"-",OR($G2722="公衆街路灯A",$G2722="定額電灯"),_xlfn.XLOOKUP($AQ2722,削除禁止_電灯料金!$B:$B,削除禁止_電灯料金!$E:$E,0),1,"-")</f>
        <v>-</v>
      </c>
      <c r="AS2722" s="177" t="str" cm="1">
        <f t="array" ref="AS2722">_xlfn.IFS($AR2722="-","-",OR($G2722="公衆街路灯A",$G2722="定額電灯"),_xlfn.XLOOKUP(AQ2722,削除禁止_電灯料金!$B:$B,削除禁止_電灯料金!$D:$D,0),1,"-")</f>
        <v>-</v>
      </c>
      <c r="AT2722" s="176">
        <f>IFERROR(IF(OR($G2722="公衆街路灯A",$G2722="定額電灯"),"-",ROUND((_xlfn.XLOOKUP($AQ2722,削除禁止_電灯料金!$B:$B,削除禁止_電灯料金!$E:$E)*AM2722/1000*$K2722*$L2722/12),2)),"-")</f>
        <v>0</v>
      </c>
      <c r="AU2722" s="177">
        <f>IFERROR(IF(OR($G2722="公衆街路灯A",$G2722="定額電灯"),"-",ROUND((AM2722/1000*$K2722*$L2722/12)*_xlfn.XLOOKUP($A2722,削除禁止_電灯料金!K:K,削除禁止_電灯料金!M:M,"-"),2)),"-")</f>
        <v>0</v>
      </c>
      <c r="AV2722" s="178">
        <f>IFERROR(IF(OR($G2722="公衆街路灯A",$G2722="定額電灯"),ROUND((((AR2722+AS2722)*AN2722))*12*_xlfn.XLOOKUP($A2722,削除禁止_電灯料金!K:K,削除禁止_電灯料金!N:N),0),ROUND((AT2722+AU2722)*AN2722*12*_xlfn.XLOOKUP($A2722,削除禁止_電灯料金!K:K,削除禁止_電灯料金!N:N),0)),0)</f>
        <v>0</v>
      </c>
      <c r="AW2722" s="145"/>
    </row>
    <row r="2723" spans="1:49" ht="30" customHeight="1">
      <c r="A2723" s="1">
        <v>60</v>
      </c>
      <c r="B2723" s="319" t="s">
        <v>2438</v>
      </c>
      <c r="C2723" s="42"/>
      <c r="D2723" s="146" t="s">
        <v>56</v>
      </c>
      <c r="E2723" s="147" t="s">
        <v>186</v>
      </c>
      <c r="F2723" s="148" t="s">
        <v>641</v>
      </c>
      <c r="G2723" s="148" t="s">
        <v>73</v>
      </c>
      <c r="H2723" s="149"/>
      <c r="I2723" s="280"/>
      <c r="J2723" s="267"/>
      <c r="K2723" s="152">
        <v>1</v>
      </c>
      <c r="L2723" s="153">
        <v>300</v>
      </c>
      <c r="M2723" s="281" t="s">
        <v>2459</v>
      </c>
      <c r="N2723" s="119" t="s">
        <v>389</v>
      </c>
      <c r="O2723" s="120">
        <v>1</v>
      </c>
      <c r="P2723" s="155" t="s">
        <v>383</v>
      </c>
      <c r="Q2723" s="155">
        <v>0</v>
      </c>
      <c r="R2723" s="155">
        <v>0</v>
      </c>
      <c r="S2723" s="156">
        <v>0</v>
      </c>
      <c r="T2723" s="156">
        <v>0</v>
      </c>
      <c r="U2723" s="156" t="s">
        <v>519</v>
      </c>
      <c r="V2723" s="157">
        <v>0</v>
      </c>
      <c r="W2723" s="158">
        <v>13</v>
      </c>
      <c r="X2723" s="159">
        <v>2</v>
      </c>
      <c r="Y2723" s="160">
        <v>2</v>
      </c>
      <c r="Z2723" s="161">
        <f t="shared" si="673"/>
        <v>0.65</v>
      </c>
      <c r="AA2723" s="155">
        <v>0</v>
      </c>
      <c r="AB2723" s="162" t="s">
        <v>80</v>
      </c>
      <c r="AC2723" s="163" t="s">
        <v>56</v>
      </c>
      <c r="AD2723" s="164" t="s">
        <v>56</v>
      </c>
      <c r="AE2723" s="163" t="s">
        <v>56</v>
      </c>
      <c r="AF2723" s="164">
        <f t="shared" si="674"/>
        <v>9.75</v>
      </c>
      <c r="AG2723" s="165">
        <f t="shared" si="675"/>
        <v>2340</v>
      </c>
      <c r="AH2723" s="166" t="s">
        <v>81</v>
      </c>
      <c r="AI2723" s="167"/>
      <c r="AJ2723" s="168"/>
      <c r="AK2723" s="169"/>
      <c r="AL2723" s="170"/>
      <c r="AM2723" s="171"/>
      <c r="AN2723" s="172"/>
      <c r="AO2723" s="173">
        <f t="shared" si="660"/>
        <v>0</v>
      </c>
      <c r="AP2723" s="174" t="s">
        <v>82</v>
      </c>
      <c r="AQ2723" s="175" t="str" cm="1">
        <f t="array" ref="AQ2723">_xlfn.IFS(OR($G2723="公衆街路灯A",$G2723="定額電灯"),$G2723&amp;AP2723,COUNTIF(G2723,"*従量電灯*"),G2723,1,"-")</f>
        <v>従量電灯</v>
      </c>
      <c r="AR2723" s="176" t="str" cm="1">
        <f t="array" ref="AR2723">_xlfn.IFS($AN2723=0,"-",OR($AH2723="対象外",$AH2723="-"),"-",OR($G2723="公衆街路灯A",$G2723="定額電灯"),_xlfn.XLOOKUP($AQ2723,削除禁止_電灯料金!$B:$B,削除禁止_電灯料金!$E:$E,0),1,"-")</f>
        <v>-</v>
      </c>
      <c r="AS2723" s="177" t="str" cm="1">
        <f t="array" ref="AS2723">_xlfn.IFS($AR2723="-","-",OR($G2723="公衆街路灯A",$G2723="定額電灯"),_xlfn.XLOOKUP(AQ2723,削除禁止_電灯料金!$B:$B,削除禁止_電灯料金!$D:$D,0),1,"-")</f>
        <v>-</v>
      </c>
      <c r="AT2723" s="176">
        <f>IFERROR(IF(OR($G2723="公衆街路灯A",$G2723="定額電灯"),"-",ROUND((_xlfn.XLOOKUP($AQ2723,削除禁止_電灯料金!$B:$B,削除禁止_電灯料金!$E:$E)*AM2723/1000*$K2723*$L2723/12),2)),"-")</f>
        <v>0</v>
      </c>
      <c r="AU2723" s="177">
        <f>IFERROR(IF(OR($G2723="公衆街路灯A",$G2723="定額電灯"),"-",ROUND((AM2723/1000*$K2723*$L2723/12)*_xlfn.XLOOKUP($A2723,削除禁止_電灯料金!K:K,削除禁止_電灯料金!M:M,"-"),2)),"-")</f>
        <v>0</v>
      </c>
      <c r="AV2723" s="178">
        <f>IFERROR(IF(OR($G2723="公衆街路灯A",$G2723="定額電灯"),ROUND((((AR2723+AS2723)*AN2723))*12*_xlfn.XLOOKUP($A2723,削除禁止_電灯料金!K:K,削除禁止_電灯料金!N:N),0),ROUND((AT2723+AU2723)*AN2723*12*_xlfn.XLOOKUP($A2723,削除禁止_電灯料金!K:K,削除禁止_電灯料金!N:N),0)),0)</f>
        <v>0</v>
      </c>
      <c r="AW2723" s="145"/>
    </row>
    <row r="2724" spans="1:49" ht="30" customHeight="1">
      <c r="A2724" s="1">
        <v>60</v>
      </c>
      <c r="B2724" s="319" t="s">
        <v>2438</v>
      </c>
      <c r="C2724" s="42"/>
      <c r="D2724" s="146" t="s">
        <v>56</v>
      </c>
      <c r="E2724" s="147" t="s">
        <v>186</v>
      </c>
      <c r="F2724" s="148" t="s">
        <v>140</v>
      </c>
      <c r="G2724" s="148" t="s">
        <v>73</v>
      </c>
      <c r="H2724" s="149"/>
      <c r="I2724" s="280"/>
      <c r="J2724" s="267"/>
      <c r="K2724" s="152">
        <v>1</v>
      </c>
      <c r="L2724" s="153">
        <v>120</v>
      </c>
      <c r="M2724" s="281" t="s">
        <v>2456</v>
      </c>
      <c r="N2724" s="119" t="s">
        <v>134</v>
      </c>
      <c r="O2724" s="120">
        <v>2</v>
      </c>
      <c r="P2724" s="155" t="s">
        <v>135</v>
      </c>
      <c r="Q2724" s="155">
        <v>0</v>
      </c>
      <c r="R2724" s="155">
        <v>0</v>
      </c>
      <c r="S2724" s="156">
        <v>0</v>
      </c>
      <c r="T2724" s="156">
        <v>0</v>
      </c>
      <c r="U2724" s="156">
        <v>0</v>
      </c>
      <c r="V2724" s="157">
        <v>0</v>
      </c>
      <c r="W2724" s="158">
        <v>28</v>
      </c>
      <c r="X2724" s="159">
        <v>1</v>
      </c>
      <c r="Y2724" s="160">
        <v>2</v>
      </c>
      <c r="Z2724" s="161">
        <f t="shared" si="673"/>
        <v>0.56000000000000005</v>
      </c>
      <c r="AA2724" s="155">
        <v>0</v>
      </c>
      <c r="AB2724" s="162" t="s">
        <v>80</v>
      </c>
      <c r="AC2724" s="163" t="s">
        <v>56</v>
      </c>
      <c r="AD2724" s="164" t="s">
        <v>56</v>
      </c>
      <c r="AE2724" s="163" t="s">
        <v>56</v>
      </c>
      <c r="AF2724" s="164">
        <f t="shared" si="674"/>
        <v>8.4</v>
      </c>
      <c r="AG2724" s="165">
        <f t="shared" si="675"/>
        <v>2016</v>
      </c>
      <c r="AH2724" s="166" t="s">
        <v>113</v>
      </c>
      <c r="AI2724" s="167"/>
      <c r="AJ2724" s="168"/>
      <c r="AK2724" s="169"/>
      <c r="AL2724" s="170"/>
      <c r="AM2724" s="171"/>
      <c r="AN2724" s="172"/>
      <c r="AO2724" s="173">
        <f t="shared" si="660"/>
        <v>0</v>
      </c>
      <c r="AP2724" s="174" t="s">
        <v>82</v>
      </c>
      <c r="AQ2724" s="175" t="str" cm="1">
        <f t="array" ref="AQ2724">_xlfn.IFS(OR($G2724="公衆街路灯A",$G2724="定額電灯"),$G2724&amp;AP2724,COUNTIF(G2724,"*従量電灯*"),G2724,1,"-")</f>
        <v>従量電灯</v>
      </c>
      <c r="AR2724" s="176" t="str" cm="1">
        <f t="array" ref="AR2724">_xlfn.IFS($AN2724=0,"-",OR($AH2724="対象外",$AH2724="-"),"-",OR($G2724="公衆街路灯A",$G2724="定額電灯"),_xlfn.XLOOKUP($AQ2724,削除禁止_電灯料金!$B:$B,削除禁止_電灯料金!$E:$E,0),1,"-")</f>
        <v>-</v>
      </c>
      <c r="AS2724" s="177" t="str" cm="1">
        <f t="array" ref="AS2724">_xlfn.IFS($AR2724="-","-",OR($G2724="公衆街路灯A",$G2724="定額電灯"),_xlfn.XLOOKUP(AQ2724,削除禁止_電灯料金!$B:$B,削除禁止_電灯料金!$D:$D,0),1,"-")</f>
        <v>-</v>
      </c>
      <c r="AT2724" s="176">
        <f>IFERROR(IF(OR($G2724="公衆街路灯A",$G2724="定額電灯"),"-",ROUND((_xlfn.XLOOKUP($AQ2724,削除禁止_電灯料金!$B:$B,削除禁止_電灯料金!$E:$E)*AM2724/1000*$K2724*$L2724/12),2)),"-")</f>
        <v>0</v>
      </c>
      <c r="AU2724" s="177">
        <f>IFERROR(IF(OR($G2724="公衆街路灯A",$G2724="定額電灯"),"-",ROUND((AM2724/1000*$K2724*$L2724/12)*_xlfn.XLOOKUP($A2724,削除禁止_電灯料金!K:K,削除禁止_電灯料金!M:M,"-"),2)),"-")</f>
        <v>0</v>
      </c>
      <c r="AV2724" s="178">
        <f>IFERROR(IF(OR($G2724="公衆街路灯A",$G2724="定額電灯"),ROUND((((AR2724+AS2724)*AN2724))*12*_xlfn.XLOOKUP($A2724,削除禁止_電灯料金!K:K,削除禁止_電灯料金!N:N),0),ROUND((AT2724+AU2724)*AN2724*12*_xlfn.XLOOKUP($A2724,削除禁止_電灯料金!K:K,削除禁止_電灯料金!N:N),0)),0)</f>
        <v>0</v>
      </c>
      <c r="AW2724" s="145"/>
    </row>
    <row r="2725" spans="1:49" ht="30" customHeight="1">
      <c r="A2725" s="1">
        <v>60</v>
      </c>
      <c r="B2725" s="319" t="s">
        <v>2438</v>
      </c>
      <c r="C2725" s="42"/>
      <c r="D2725" s="146" t="s">
        <v>56</v>
      </c>
      <c r="E2725" s="147" t="s">
        <v>186</v>
      </c>
      <c r="F2725" s="148" t="s">
        <v>2471</v>
      </c>
      <c r="G2725" s="148" t="s">
        <v>73</v>
      </c>
      <c r="H2725" s="149"/>
      <c r="I2725" s="280"/>
      <c r="J2725" s="267"/>
      <c r="K2725" s="152">
        <v>1</v>
      </c>
      <c r="L2725" s="153">
        <v>120</v>
      </c>
      <c r="M2725" s="281" t="s">
        <v>1725</v>
      </c>
      <c r="N2725" s="119" t="s">
        <v>134</v>
      </c>
      <c r="O2725" s="120">
        <v>2</v>
      </c>
      <c r="P2725" s="155" t="s">
        <v>227</v>
      </c>
      <c r="Q2725" s="155">
        <v>0</v>
      </c>
      <c r="R2725" s="155">
        <v>0</v>
      </c>
      <c r="S2725" s="156">
        <v>0</v>
      </c>
      <c r="T2725" s="156">
        <v>0</v>
      </c>
      <c r="U2725" s="156">
        <v>0</v>
      </c>
      <c r="V2725" s="157">
        <v>0</v>
      </c>
      <c r="W2725" s="158">
        <v>47</v>
      </c>
      <c r="X2725" s="159">
        <v>1</v>
      </c>
      <c r="Y2725" s="160">
        <v>2</v>
      </c>
      <c r="Z2725" s="161">
        <f t="shared" si="673"/>
        <v>0.94</v>
      </c>
      <c r="AA2725" s="155">
        <v>0</v>
      </c>
      <c r="AB2725" s="162" t="s">
        <v>80</v>
      </c>
      <c r="AC2725" s="163" t="s">
        <v>56</v>
      </c>
      <c r="AD2725" s="164" t="s">
        <v>56</v>
      </c>
      <c r="AE2725" s="163" t="s">
        <v>56</v>
      </c>
      <c r="AF2725" s="164">
        <f t="shared" si="674"/>
        <v>14.1</v>
      </c>
      <c r="AG2725" s="165">
        <f t="shared" si="675"/>
        <v>3384</v>
      </c>
      <c r="AH2725" s="166" t="s">
        <v>113</v>
      </c>
      <c r="AI2725" s="167"/>
      <c r="AJ2725" s="168"/>
      <c r="AK2725" s="169"/>
      <c r="AL2725" s="170"/>
      <c r="AM2725" s="171"/>
      <c r="AN2725" s="172"/>
      <c r="AO2725" s="173">
        <f t="shared" si="660"/>
        <v>0</v>
      </c>
      <c r="AP2725" s="174" t="s">
        <v>82</v>
      </c>
      <c r="AQ2725" s="175" t="str" cm="1">
        <f t="array" ref="AQ2725">_xlfn.IFS(OR($G2725="公衆街路灯A",$G2725="定額電灯"),$G2725&amp;AP2725,COUNTIF(G2725,"*従量電灯*"),G2725,1,"-")</f>
        <v>従量電灯</v>
      </c>
      <c r="AR2725" s="176" t="str" cm="1">
        <f t="array" ref="AR2725">_xlfn.IFS($AN2725=0,"-",OR($AH2725="対象外",$AH2725="-"),"-",OR($G2725="公衆街路灯A",$G2725="定額電灯"),_xlfn.XLOOKUP($AQ2725,削除禁止_電灯料金!$B:$B,削除禁止_電灯料金!$E:$E,0),1,"-")</f>
        <v>-</v>
      </c>
      <c r="AS2725" s="177" t="str" cm="1">
        <f t="array" ref="AS2725">_xlfn.IFS($AR2725="-","-",OR($G2725="公衆街路灯A",$G2725="定額電灯"),_xlfn.XLOOKUP(AQ2725,削除禁止_電灯料金!$B:$B,削除禁止_電灯料金!$D:$D,0),1,"-")</f>
        <v>-</v>
      </c>
      <c r="AT2725" s="176">
        <f>IFERROR(IF(OR($G2725="公衆街路灯A",$G2725="定額電灯"),"-",ROUND((_xlfn.XLOOKUP($AQ2725,削除禁止_電灯料金!$B:$B,削除禁止_電灯料金!$E:$E)*AM2725/1000*$K2725*$L2725/12),2)),"-")</f>
        <v>0</v>
      </c>
      <c r="AU2725" s="177">
        <f>IFERROR(IF(OR($G2725="公衆街路灯A",$G2725="定額電灯"),"-",ROUND((AM2725/1000*$K2725*$L2725/12)*_xlfn.XLOOKUP($A2725,削除禁止_電灯料金!K:K,削除禁止_電灯料金!M:M,"-"),2)),"-")</f>
        <v>0</v>
      </c>
      <c r="AV2725" s="178">
        <f>IFERROR(IF(OR($G2725="公衆街路灯A",$G2725="定額電灯"),ROUND((((AR2725+AS2725)*AN2725))*12*_xlfn.XLOOKUP($A2725,削除禁止_電灯料金!K:K,削除禁止_電灯料金!N:N),0),ROUND((AT2725+AU2725)*AN2725*12*_xlfn.XLOOKUP($A2725,削除禁止_電灯料金!K:K,削除禁止_電灯料金!N:N),0)),0)</f>
        <v>0</v>
      </c>
      <c r="AW2725" s="145"/>
    </row>
    <row r="2726" spans="1:49" ht="30" customHeight="1">
      <c r="A2726" s="1">
        <v>60</v>
      </c>
      <c r="B2726" s="319" t="s">
        <v>2438</v>
      </c>
      <c r="C2726" s="42"/>
      <c r="D2726" s="146" t="s">
        <v>56</v>
      </c>
      <c r="E2726" s="147" t="s">
        <v>186</v>
      </c>
      <c r="F2726" s="148" t="s">
        <v>2472</v>
      </c>
      <c r="G2726" s="148" t="s">
        <v>73</v>
      </c>
      <c r="H2726" s="149"/>
      <c r="I2726" s="280"/>
      <c r="J2726" s="267"/>
      <c r="K2726" s="152">
        <v>1</v>
      </c>
      <c r="L2726" s="153">
        <v>120</v>
      </c>
      <c r="M2726" s="281" t="s">
        <v>2456</v>
      </c>
      <c r="N2726" s="119" t="s">
        <v>134</v>
      </c>
      <c r="O2726" s="120">
        <v>2</v>
      </c>
      <c r="P2726" s="155" t="s">
        <v>135</v>
      </c>
      <c r="Q2726" s="155">
        <v>0</v>
      </c>
      <c r="R2726" s="155">
        <v>0</v>
      </c>
      <c r="S2726" s="156">
        <v>0</v>
      </c>
      <c r="T2726" s="156">
        <v>0</v>
      </c>
      <c r="U2726" s="156">
        <v>0</v>
      </c>
      <c r="V2726" s="157">
        <v>0</v>
      </c>
      <c r="W2726" s="158">
        <v>28</v>
      </c>
      <c r="X2726" s="159">
        <v>1</v>
      </c>
      <c r="Y2726" s="160">
        <v>2</v>
      </c>
      <c r="Z2726" s="161">
        <f t="shared" si="673"/>
        <v>0.56000000000000005</v>
      </c>
      <c r="AA2726" s="155">
        <v>0</v>
      </c>
      <c r="AB2726" s="162" t="s">
        <v>80</v>
      </c>
      <c r="AC2726" s="163" t="s">
        <v>56</v>
      </c>
      <c r="AD2726" s="164" t="s">
        <v>56</v>
      </c>
      <c r="AE2726" s="163" t="s">
        <v>56</v>
      </c>
      <c r="AF2726" s="164">
        <f t="shared" si="674"/>
        <v>8.4</v>
      </c>
      <c r="AG2726" s="165">
        <f t="shared" si="675"/>
        <v>2016</v>
      </c>
      <c r="AH2726" s="166" t="s">
        <v>113</v>
      </c>
      <c r="AI2726" s="167"/>
      <c r="AJ2726" s="168"/>
      <c r="AK2726" s="169"/>
      <c r="AL2726" s="170"/>
      <c r="AM2726" s="171"/>
      <c r="AN2726" s="172"/>
      <c r="AO2726" s="173">
        <f t="shared" si="660"/>
        <v>0</v>
      </c>
      <c r="AP2726" s="174" t="s">
        <v>82</v>
      </c>
      <c r="AQ2726" s="175" t="str" cm="1">
        <f t="array" ref="AQ2726">_xlfn.IFS(OR($G2726="公衆街路灯A",$G2726="定額電灯"),$G2726&amp;AP2726,COUNTIF(G2726,"*従量電灯*"),G2726,1,"-")</f>
        <v>従量電灯</v>
      </c>
      <c r="AR2726" s="176" t="str" cm="1">
        <f t="array" ref="AR2726">_xlfn.IFS($AN2726=0,"-",OR($AH2726="対象外",$AH2726="-"),"-",OR($G2726="公衆街路灯A",$G2726="定額電灯"),_xlfn.XLOOKUP($AQ2726,削除禁止_電灯料金!$B:$B,削除禁止_電灯料金!$E:$E,0),1,"-")</f>
        <v>-</v>
      </c>
      <c r="AS2726" s="177" t="str" cm="1">
        <f t="array" ref="AS2726">_xlfn.IFS($AR2726="-","-",OR($G2726="公衆街路灯A",$G2726="定額電灯"),_xlfn.XLOOKUP(AQ2726,削除禁止_電灯料金!$B:$B,削除禁止_電灯料金!$D:$D,0),1,"-")</f>
        <v>-</v>
      </c>
      <c r="AT2726" s="176">
        <f>IFERROR(IF(OR($G2726="公衆街路灯A",$G2726="定額電灯"),"-",ROUND((_xlfn.XLOOKUP($AQ2726,削除禁止_電灯料金!$B:$B,削除禁止_電灯料金!$E:$E)*AM2726/1000*$K2726*$L2726/12),2)),"-")</f>
        <v>0</v>
      </c>
      <c r="AU2726" s="177">
        <f>IFERROR(IF(OR($G2726="公衆街路灯A",$G2726="定額電灯"),"-",ROUND((AM2726/1000*$K2726*$L2726/12)*_xlfn.XLOOKUP($A2726,削除禁止_電灯料金!K:K,削除禁止_電灯料金!M:M,"-"),2)),"-")</f>
        <v>0</v>
      </c>
      <c r="AV2726" s="178">
        <f>IFERROR(IF(OR($G2726="公衆街路灯A",$G2726="定額電灯"),ROUND((((AR2726+AS2726)*AN2726))*12*_xlfn.XLOOKUP($A2726,削除禁止_電灯料金!K:K,削除禁止_電灯料金!N:N),0),ROUND((AT2726+AU2726)*AN2726*12*_xlfn.XLOOKUP($A2726,削除禁止_電灯料金!K:K,削除禁止_電灯料金!N:N),0)),0)</f>
        <v>0</v>
      </c>
      <c r="AW2726" s="145"/>
    </row>
    <row r="2727" spans="1:49" ht="30" customHeight="1">
      <c r="A2727" s="1">
        <v>60</v>
      </c>
      <c r="B2727" s="319" t="s">
        <v>2438</v>
      </c>
      <c r="C2727" s="42"/>
      <c r="D2727" s="146" t="s">
        <v>56</v>
      </c>
      <c r="E2727" s="147" t="s">
        <v>186</v>
      </c>
      <c r="F2727" s="148" t="s">
        <v>2473</v>
      </c>
      <c r="G2727" s="148" t="s">
        <v>73</v>
      </c>
      <c r="H2727" s="149"/>
      <c r="I2727" s="280"/>
      <c r="J2727" s="267"/>
      <c r="K2727" s="152">
        <v>4</v>
      </c>
      <c r="L2727" s="153">
        <v>300</v>
      </c>
      <c r="M2727" s="281" t="s">
        <v>1725</v>
      </c>
      <c r="N2727" s="119" t="s">
        <v>134</v>
      </c>
      <c r="O2727" s="120">
        <v>2</v>
      </c>
      <c r="P2727" s="155" t="s">
        <v>227</v>
      </c>
      <c r="Q2727" s="155">
        <v>0</v>
      </c>
      <c r="R2727" s="155">
        <v>0</v>
      </c>
      <c r="S2727" s="156">
        <v>0</v>
      </c>
      <c r="T2727" s="156">
        <v>0</v>
      </c>
      <c r="U2727" s="156">
        <v>0</v>
      </c>
      <c r="V2727" s="157">
        <v>0</v>
      </c>
      <c r="W2727" s="158">
        <v>47</v>
      </c>
      <c r="X2727" s="159">
        <v>14</v>
      </c>
      <c r="Y2727" s="160">
        <v>28</v>
      </c>
      <c r="Z2727" s="161">
        <f t="shared" si="673"/>
        <v>131.6</v>
      </c>
      <c r="AA2727" s="155">
        <v>0</v>
      </c>
      <c r="AB2727" s="162" t="s">
        <v>80</v>
      </c>
      <c r="AC2727" s="163" t="s">
        <v>56</v>
      </c>
      <c r="AD2727" s="164" t="s">
        <v>56</v>
      </c>
      <c r="AE2727" s="163" t="s">
        <v>56</v>
      </c>
      <c r="AF2727" s="164">
        <f t="shared" si="674"/>
        <v>141</v>
      </c>
      <c r="AG2727" s="165">
        <f t="shared" si="675"/>
        <v>473760</v>
      </c>
      <c r="AH2727" s="166" t="s">
        <v>113</v>
      </c>
      <c r="AI2727" s="167"/>
      <c r="AJ2727" s="168"/>
      <c r="AK2727" s="169"/>
      <c r="AL2727" s="170"/>
      <c r="AM2727" s="171"/>
      <c r="AN2727" s="172"/>
      <c r="AO2727" s="173">
        <f t="shared" si="660"/>
        <v>0</v>
      </c>
      <c r="AP2727" s="174" t="s">
        <v>82</v>
      </c>
      <c r="AQ2727" s="175" t="str" cm="1">
        <f t="array" ref="AQ2727">_xlfn.IFS(OR($G2727="公衆街路灯A",$G2727="定額電灯"),$G2727&amp;AP2727,COUNTIF(G2727,"*従量電灯*"),G2727,1,"-")</f>
        <v>従量電灯</v>
      </c>
      <c r="AR2727" s="176" t="str" cm="1">
        <f t="array" ref="AR2727">_xlfn.IFS($AN2727=0,"-",OR($AH2727="対象外",$AH2727="-"),"-",OR($G2727="公衆街路灯A",$G2727="定額電灯"),_xlfn.XLOOKUP($AQ2727,削除禁止_電灯料金!$B:$B,削除禁止_電灯料金!$E:$E,0),1,"-")</f>
        <v>-</v>
      </c>
      <c r="AS2727" s="177" t="str" cm="1">
        <f t="array" ref="AS2727">_xlfn.IFS($AR2727="-","-",OR($G2727="公衆街路灯A",$G2727="定額電灯"),_xlfn.XLOOKUP(AQ2727,削除禁止_電灯料金!$B:$B,削除禁止_電灯料金!$D:$D,0),1,"-")</f>
        <v>-</v>
      </c>
      <c r="AT2727" s="176">
        <f>IFERROR(IF(OR($G2727="公衆街路灯A",$G2727="定額電灯"),"-",ROUND((_xlfn.XLOOKUP($AQ2727,削除禁止_電灯料金!$B:$B,削除禁止_電灯料金!$E:$E)*AM2727/1000*$K2727*$L2727/12),2)),"-")</f>
        <v>0</v>
      </c>
      <c r="AU2727" s="177">
        <f>IFERROR(IF(OR($G2727="公衆街路灯A",$G2727="定額電灯"),"-",ROUND((AM2727/1000*$K2727*$L2727/12)*_xlfn.XLOOKUP($A2727,削除禁止_電灯料金!K:K,削除禁止_電灯料金!M:M,"-"),2)),"-")</f>
        <v>0</v>
      </c>
      <c r="AV2727" s="178">
        <f>IFERROR(IF(OR($G2727="公衆街路灯A",$G2727="定額電灯"),ROUND((((AR2727+AS2727)*AN2727))*12*_xlfn.XLOOKUP($A2727,削除禁止_電灯料金!K:K,削除禁止_電灯料金!N:N),0),ROUND((AT2727+AU2727)*AN2727*12*_xlfn.XLOOKUP($A2727,削除禁止_電灯料金!K:K,削除禁止_電灯料金!N:N),0)),0)</f>
        <v>0</v>
      </c>
      <c r="AW2727" s="145"/>
    </row>
    <row r="2728" spans="1:49" ht="30" customHeight="1">
      <c r="A2728" s="1">
        <v>60</v>
      </c>
      <c r="B2728" s="319" t="s">
        <v>2438</v>
      </c>
      <c r="C2728" s="42"/>
      <c r="D2728" s="146" t="s">
        <v>56</v>
      </c>
      <c r="E2728" s="147" t="s">
        <v>186</v>
      </c>
      <c r="F2728" s="148" t="s">
        <v>2473</v>
      </c>
      <c r="G2728" s="148" t="s">
        <v>73</v>
      </c>
      <c r="H2728" s="149"/>
      <c r="I2728" s="280"/>
      <c r="J2728" s="267"/>
      <c r="K2728" s="152">
        <v>4</v>
      </c>
      <c r="L2728" s="153">
        <v>300</v>
      </c>
      <c r="M2728" s="281" t="s">
        <v>2454</v>
      </c>
      <c r="N2728" s="119" t="s">
        <v>134</v>
      </c>
      <c r="O2728" s="120">
        <v>2</v>
      </c>
      <c r="P2728" s="155" t="s">
        <v>227</v>
      </c>
      <c r="Q2728" s="155">
        <v>0</v>
      </c>
      <c r="R2728" s="155">
        <v>0</v>
      </c>
      <c r="S2728" s="156">
        <v>0</v>
      </c>
      <c r="T2728" s="156">
        <v>0</v>
      </c>
      <c r="U2728" s="156">
        <v>0</v>
      </c>
      <c r="V2728" s="157" t="s">
        <v>2455</v>
      </c>
      <c r="W2728" s="158">
        <v>47</v>
      </c>
      <c r="X2728" s="159">
        <v>4</v>
      </c>
      <c r="Y2728" s="160">
        <v>8</v>
      </c>
      <c r="Z2728" s="161">
        <f t="shared" si="673"/>
        <v>37.6</v>
      </c>
      <c r="AA2728" s="155">
        <v>0</v>
      </c>
      <c r="AB2728" s="162" t="s">
        <v>80</v>
      </c>
      <c r="AC2728" s="163" t="s">
        <v>56</v>
      </c>
      <c r="AD2728" s="164" t="s">
        <v>56</v>
      </c>
      <c r="AE2728" s="163" t="s">
        <v>56</v>
      </c>
      <c r="AF2728" s="164">
        <f t="shared" si="674"/>
        <v>141</v>
      </c>
      <c r="AG2728" s="165">
        <f t="shared" si="675"/>
        <v>135360</v>
      </c>
      <c r="AH2728" s="166" t="s">
        <v>81</v>
      </c>
      <c r="AI2728" s="167"/>
      <c r="AJ2728" s="168"/>
      <c r="AK2728" s="169"/>
      <c r="AL2728" s="170"/>
      <c r="AM2728" s="171"/>
      <c r="AN2728" s="172"/>
      <c r="AO2728" s="173">
        <f t="shared" si="660"/>
        <v>0</v>
      </c>
      <c r="AP2728" s="174" t="s">
        <v>82</v>
      </c>
      <c r="AQ2728" s="175" t="str" cm="1">
        <f t="array" ref="AQ2728">_xlfn.IFS(OR($G2728="公衆街路灯A",$G2728="定額電灯"),$G2728&amp;AP2728,COUNTIF(G2728,"*従量電灯*"),G2728,1,"-")</f>
        <v>従量電灯</v>
      </c>
      <c r="AR2728" s="176" t="str" cm="1">
        <f t="array" ref="AR2728">_xlfn.IFS($AN2728=0,"-",OR($AH2728="対象外",$AH2728="-"),"-",OR($G2728="公衆街路灯A",$G2728="定額電灯"),_xlfn.XLOOKUP($AQ2728,削除禁止_電灯料金!$B:$B,削除禁止_電灯料金!$E:$E,0),1,"-")</f>
        <v>-</v>
      </c>
      <c r="AS2728" s="177" t="str" cm="1">
        <f t="array" ref="AS2728">_xlfn.IFS($AR2728="-","-",OR($G2728="公衆街路灯A",$G2728="定額電灯"),_xlfn.XLOOKUP(AQ2728,削除禁止_電灯料金!$B:$B,削除禁止_電灯料金!$D:$D,0),1,"-")</f>
        <v>-</v>
      </c>
      <c r="AT2728" s="176">
        <f>IFERROR(IF(OR($G2728="公衆街路灯A",$G2728="定額電灯"),"-",ROUND((_xlfn.XLOOKUP($AQ2728,削除禁止_電灯料金!$B:$B,削除禁止_電灯料金!$E:$E)*AM2728/1000*$K2728*$L2728/12),2)),"-")</f>
        <v>0</v>
      </c>
      <c r="AU2728" s="177">
        <f>IFERROR(IF(OR($G2728="公衆街路灯A",$G2728="定額電灯"),"-",ROUND((AM2728/1000*$K2728*$L2728/12)*_xlfn.XLOOKUP($A2728,削除禁止_電灯料金!K:K,削除禁止_電灯料金!M:M,"-"),2)),"-")</f>
        <v>0</v>
      </c>
      <c r="AV2728" s="178">
        <f>IFERROR(IF(OR($G2728="公衆街路灯A",$G2728="定額電灯"),ROUND((((AR2728+AS2728)*AN2728))*12*_xlfn.XLOOKUP($A2728,削除禁止_電灯料金!K:K,削除禁止_電灯料金!N:N),0),ROUND((AT2728+AU2728)*AN2728*12*_xlfn.XLOOKUP($A2728,削除禁止_電灯料金!K:K,削除禁止_電灯料金!N:N),0)),0)</f>
        <v>0</v>
      </c>
      <c r="AW2728" s="145"/>
    </row>
    <row r="2729" spans="1:49" ht="30" customHeight="1">
      <c r="A2729" s="1">
        <v>60</v>
      </c>
      <c r="B2729" s="319" t="s">
        <v>2438</v>
      </c>
      <c r="C2729" s="42"/>
      <c r="D2729" s="146" t="s">
        <v>56</v>
      </c>
      <c r="E2729" s="147" t="s">
        <v>186</v>
      </c>
      <c r="F2729" s="148" t="s">
        <v>2473</v>
      </c>
      <c r="G2729" s="148" t="s">
        <v>73</v>
      </c>
      <c r="H2729" s="149"/>
      <c r="I2729" s="280"/>
      <c r="J2729" s="267"/>
      <c r="K2729" s="152">
        <v>24</v>
      </c>
      <c r="L2729" s="153">
        <v>365</v>
      </c>
      <c r="M2729" s="281" t="s">
        <v>2448</v>
      </c>
      <c r="N2729" s="119" t="s">
        <v>416</v>
      </c>
      <c r="O2729" s="120">
        <v>1</v>
      </c>
      <c r="P2729" s="155" t="s">
        <v>135</v>
      </c>
      <c r="Q2729" s="155">
        <v>0</v>
      </c>
      <c r="R2729" s="155">
        <v>0</v>
      </c>
      <c r="S2729" s="156" t="s">
        <v>2449</v>
      </c>
      <c r="T2729" s="156">
        <v>0</v>
      </c>
      <c r="U2729" s="156">
        <v>0</v>
      </c>
      <c r="V2729" s="157" t="s">
        <v>2450</v>
      </c>
      <c r="W2729" s="158">
        <v>28</v>
      </c>
      <c r="X2729" s="159">
        <v>3</v>
      </c>
      <c r="Y2729" s="160">
        <v>3</v>
      </c>
      <c r="Z2729" s="161">
        <f t="shared" si="673"/>
        <v>61.32</v>
      </c>
      <c r="AA2729" s="155">
        <v>0</v>
      </c>
      <c r="AB2729" s="162" t="s">
        <v>80</v>
      </c>
      <c r="AC2729" s="163" t="s">
        <v>56</v>
      </c>
      <c r="AD2729" s="164" t="s">
        <v>56</v>
      </c>
      <c r="AE2729" s="163" t="s">
        <v>56</v>
      </c>
      <c r="AF2729" s="164">
        <f t="shared" si="674"/>
        <v>613.19999999999993</v>
      </c>
      <c r="AG2729" s="165">
        <f t="shared" si="675"/>
        <v>220752</v>
      </c>
      <c r="AH2729" s="166" t="s">
        <v>81</v>
      </c>
      <c r="AI2729" s="167"/>
      <c r="AJ2729" s="168"/>
      <c r="AK2729" s="169"/>
      <c r="AL2729" s="170"/>
      <c r="AM2729" s="171"/>
      <c r="AN2729" s="172"/>
      <c r="AO2729" s="173">
        <f t="shared" si="660"/>
        <v>0</v>
      </c>
      <c r="AP2729" s="174" t="s">
        <v>82</v>
      </c>
      <c r="AQ2729" s="175" t="str" cm="1">
        <f t="array" ref="AQ2729">_xlfn.IFS(OR($G2729="公衆街路灯A",$G2729="定額電灯"),$G2729&amp;AP2729,COUNTIF(G2729,"*従量電灯*"),G2729,1,"-")</f>
        <v>従量電灯</v>
      </c>
      <c r="AR2729" s="176" t="str" cm="1">
        <f t="array" ref="AR2729">_xlfn.IFS($AN2729=0,"-",OR($AH2729="対象外",$AH2729="-"),"-",OR($G2729="公衆街路灯A",$G2729="定額電灯"),_xlfn.XLOOKUP($AQ2729,削除禁止_電灯料金!$B:$B,削除禁止_電灯料金!$E:$E,0),1,"-")</f>
        <v>-</v>
      </c>
      <c r="AS2729" s="177" t="str" cm="1">
        <f t="array" ref="AS2729">_xlfn.IFS($AR2729="-","-",OR($G2729="公衆街路灯A",$G2729="定額電灯"),_xlfn.XLOOKUP(AQ2729,削除禁止_電灯料金!$B:$B,削除禁止_電灯料金!$D:$D,0),1,"-")</f>
        <v>-</v>
      </c>
      <c r="AT2729" s="176">
        <f>IFERROR(IF(OR($G2729="公衆街路灯A",$G2729="定額電灯"),"-",ROUND((_xlfn.XLOOKUP($AQ2729,削除禁止_電灯料金!$B:$B,削除禁止_電灯料金!$E:$E)*AM2729/1000*$K2729*$L2729/12),2)),"-")</f>
        <v>0</v>
      </c>
      <c r="AU2729" s="177">
        <f>IFERROR(IF(OR($G2729="公衆街路灯A",$G2729="定額電灯"),"-",ROUND((AM2729/1000*$K2729*$L2729/12)*_xlfn.XLOOKUP($A2729,削除禁止_電灯料金!K:K,削除禁止_電灯料金!M:M,"-"),2)),"-")</f>
        <v>0</v>
      </c>
      <c r="AV2729" s="178">
        <f>IFERROR(IF(OR($G2729="公衆街路灯A",$G2729="定額電灯"),ROUND((((AR2729+AS2729)*AN2729))*12*_xlfn.XLOOKUP($A2729,削除禁止_電灯料金!K:K,削除禁止_電灯料金!N:N),0),ROUND((AT2729+AU2729)*AN2729*12*_xlfn.XLOOKUP($A2729,削除禁止_電灯料金!K:K,削除禁止_電灯料金!N:N),0)),0)</f>
        <v>0</v>
      </c>
      <c r="AW2729" s="145"/>
    </row>
    <row r="2730" spans="1:49" ht="30" customHeight="1">
      <c r="A2730" s="1">
        <v>60</v>
      </c>
      <c r="B2730" s="319" t="s">
        <v>2438</v>
      </c>
      <c r="C2730" s="42"/>
      <c r="D2730" s="146" t="s">
        <v>56</v>
      </c>
      <c r="E2730" s="147" t="s">
        <v>200</v>
      </c>
      <c r="F2730" s="148" t="s">
        <v>2474</v>
      </c>
      <c r="G2730" s="148" t="s">
        <v>73</v>
      </c>
      <c r="H2730" s="149"/>
      <c r="I2730" s="280"/>
      <c r="J2730" s="267"/>
      <c r="K2730" s="152">
        <v>4</v>
      </c>
      <c r="L2730" s="153">
        <v>300</v>
      </c>
      <c r="M2730" s="281" t="s">
        <v>2454</v>
      </c>
      <c r="N2730" s="119" t="s">
        <v>134</v>
      </c>
      <c r="O2730" s="120">
        <v>2</v>
      </c>
      <c r="P2730" s="155" t="s">
        <v>227</v>
      </c>
      <c r="Q2730" s="155">
        <v>0</v>
      </c>
      <c r="R2730" s="155">
        <v>0</v>
      </c>
      <c r="S2730" s="156">
        <v>0</v>
      </c>
      <c r="T2730" s="156">
        <v>0</v>
      </c>
      <c r="U2730" s="156">
        <v>0</v>
      </c>
      <c r="V2730" s="157" t="s">
        <v>2455</v>
      </c>
      <c r="W2730" s="158">
        <v>47</v>
      </c>
      <c r="X2730" s="159">
        <v>1</v>
      </c>
      <c r="Y2730" s="160">
        <v>2</v>
      </c>
      <c r="Z2730" s="161">
        <f t="shared" si="673"/>
        <v>9.4</v>
      </c>
      <c r="AA2730" s="155">
        <v>0</v>
      </c>
      <c r="AB2730" s="162" t="s">
        <v>80</v>
      </c>
      <c r="AC2730" s="163" t="s">
        <v>56</v>
      </c>
      <c r="AD2730" s="164" t="s">
        <v>56</v>
      </c>
      <c r="AE2730" s="163" t="s">
        <v>56</v>
      </c>
      <c r="AF2730" s="164">
        <f t="shared" si="674"/>
        <v>141</v>
      </c>
      <c r="AG2730" s="165">
        <f t="shared" si="675"/>
        <v>33840</v>
      </c>
      <c r="AH2730" s="166" t="s">
        <v>81</v>
      </c>
      <c r="AI2730" s="167"/>
      <c r="AJ2730" s="168"/>
      <c r="AK2730" s="169"/>
      <c r="AL2730" s="170"/>
      <c r="AM2730" s="171"/>
      <c r="AN2730" s="172"/>
      <c r="AO2730" s="173">
        <f t="shared" si="660"/>
        <v>0</v>
      </c>
      <c r="AP2730" s="174" t="s">
        <v>82</v>
      </c>
      <c r="AQ2730" s="175" t="str" cm="1">
        <f t="array" ref="AQ2730">_xlfn.IFS(OR($G2730="公衆街路灯A",$G2730="定額電灯"),$G2730&amp;AP2730,COUNTIF(G2730,"*従量電灯*"),G2730,1,"-")</f>
        <v>従量電灯</v>
      </c>
      <c r="AR2730" s="176" t="str" cm="1">
        <f t="array" ref="AR2730">_xlfn.IFS($AN2730=0,"-",OR($AH2730="対象外",$AH2730="-"),"-",OR($G2730="公衆街路灯A",$G2730="定額電灯"),_xlfn.XLOOKUP($AQ2730,削除禁止_電灯料金!$B:$B,削除禁止_電灯料金!$E:$E,0),1,"-")</f>
        <v>-</v>
      </c>
      <c r="AS2730" s="177" t="str" cm="1">
        <f t="array" ref="AS2730">_xlfn.IFS($AR2730="-","-",OR($G2730="公衆街路灯A",$G2730="定額電灯"),_xlfn.XLOOKUP(AQ2730,削除禁止_電灯料金!$B:$B,削除禁止_電灯料金!$D:$D,0),1,"-")</f>
        <v>-</v>
      </c>
      <c r="AT2730" s="176">
        <f>IFERROR(IF(OR($G2730="公衆街路灯A",$G2730="定額電灯"),"-",ROUND((_xlfn.XLOOKUP($AQ2730,削除禁止_電灯料金!$B:$B,削除禁止_電灯料金!$E:$E)*AM2730/1000*$K2730*$L2730/12),2)),"-")</f>
        <v>0</v>
      </c>
      <c r="AU2730" s="177">
        <f>IFERROR(IF(OR($G2730="公衆街路灯A",$G2730="定額電灯"),"-",ROUND((AM2730/1000*$K2730*$L2730/12)*_xlfn.XLOOKUP($A2730,削除禁止_電灯料金!K:K,削除禁止_電灯料金!M:M,"-"),2)),"-")</f>
        <v>0</v>
      </c>
      <c r="AV2730" s="178">
        <f>IFERROR(IF(OR($G2730="公衆街路灯A",$G2730="定額電灯"),ROUND((((AR2730+AS2730)*AN2730))*12*_xlfn.XLOOKUP($A2730,削除禁止_電灯料金!K:K,削除禁止_電灯料金!N:N),0),ROUND((AT2730+AU2730)*AN2730*12*_xlfn.XLOOKUP($A2730,削除禁止_電灯料金!K:K,削除禁止_電灯料金!N:N),0)),0)</f>
        <v>0</v>
      </c>
      <c r="AW2730" s="145"/>
    </row>
    <row r="2731" spans="1:49" ht="30" customHeight="1">
      <c r="A2731" s="1">
        <v>60</v>
      </c>
      <c r="B2731" s="319" t="s">
        <v>2438</v>
      </c>
      <c r="C2731" s="42"/>
      <c r="D2731" s="180" t="s">
        <v>56</v>
      </c>
      <c r="E2731" s="181" t="s">
        <v>200</v>
      </c>
      <c r="F2731" s="182" t="s">
        <v>201</v>
      </c>
      <c r="G2731" s="182" t="s">
        <v>56</v>
      </c>
      <c r="H2731" s="183" t="s">
        <v>168</v>
      </c>
      <c r="I2731" s="184"/>
      <c r="J2731" s="185"/>
      <c r="K2731" s="271"/>
      <c r="L2731" s="272"/>
      <c r="M2731" s="212" t="s">
        <v>82</v>
      </c>
      <c r="N2731" s="189">
        <v>0</v>
      </c>
      <c r="O2731" s="190">
        <v>0</v>
      </c>
      <c r="P2731" s="191">
        <v>0</v>
      </c>
      <c r="Q2731" s="191">
        <v>0</v>
      </c>
      <c r="R2731" s="191">
        <v>0</v>
      </c>
      <c r="S2731" s="192">
        <v>0</v>
      </c>
      <c r="T2731" s="192">
        <v>0</v>
      </c>
      <c r="U2731" s="192">
        <v>0</v>
      </c>
      <c r="V2731" s="193">
        <v>0</v>
      </c>
      <c r="W2731" s="194">
        <v>0</v>
      </c>
      <c r="X2731" s="195"/>
      <c r="Y2731" s="196">
        <v>0</v>
      </c>
      <c r="Z2731" s="197">
        <v>0</v>
      </c>
      <c r="AA2731" s="191">
        <v>0</v>
      </c>
      <c r="AB2731" s="198" t="s">
        <v>56</v>
      </c>
      <c r="AC2731" s="199" t="s">
        <v>56</v>
      </c>
      <c r="AD2731" s="200" t="s">
        <v>56</v>
      </c>
      <c r="AE2731" s="199" t="s">
        <v>56</v>
      </c>
      <c r="AF2731" s="200" t="s">
        <v>56</v>
      </c>
      <c r="AG2731" s="201">
        <v>0</v>
      </c>
      <c r="AH2731" s="201" t="s">
        <v>56</v>
      </c>
      <c r="AI2731" s="202"/>
      <c r="AJ2731" s="203"/>
      <c r="AK2731" s="204"/>
      <c r="AL2731" s="194"/>
      <c r="AM2731" s="205"/>
      <c r="AN2731" s="206"/>
      <c r="AO2731" s="200">
        <f t="shared" si="660"/>
        <v>0</v>
      </c>
      <c r="AP2731" s="207" t="s">
        <v>82</v>
      </c>
      <c r="AQ2731" s="198" t="str" cm="1">
        <f t="array" ref="AQ2731">_xlfn.IFS(OR($G2731="公衆街路灯A",$G2731="定額電灯"),$G2731&amp;AP2731,COUNTIF(G2731,"*従量電灯*"),G2731,1,"-")</f>
        <v>-</v>
      </c>
      <c r="AR2731" s="208" t="str" cm="1">
        <f t="array" ref="AR2731">_xlfn.IFS($AN2731=0,"-",OR($AH2731="対象外",$AH2731="-"),"-",OR($G2731="公衆街路灯A",$G2731="定額電灯"),_xlfn.XLOOKUP($AQ2731,削除禁止_電灯料金!$B:$B,削除禁止_電灯料金!$E:$E,0),1,"-")</f>
        <v>-</v>
      </c>
      <c r="AS2731" s="209" t="str" cm="1">
        <f t="array" ref="AS2731">_xlfn.IFS($AR2731="-","-",OR($G2731="公衆街路灯A",$G2731="定額電灯"),_xlfn.XLOOKUP(AQ2731,削除禁止_電灯料金!$B:$B,削除禁止_電灯料金!$D:$D,0),1,"-")</f>
        <v>-</v>
      </c>
      <c r="AT2731" s="208" t="str">
        <f>IFERROR(IF(OR($G2731="公衆街路灯A",$G2731="定額電灯"),"-",ROUND((_xlfn.XLOOKUP($AQ2731,削除禁止_電灯料金!$B:$B,削除禁止_電灯料金!$E:$E)*AM2731/1000*$K2731*$L2731/12),2)),"-")</f>
        <v>-</v>
      </c>
      <c r="AU2731" s="209">
        <f>IFERROR(IF(OR($G2731="公衆街路灯A",$G2731="定額電灯"),"-",ROUND((AM2731/1000*$K2731*$L2731/12)*_xlfn.XLOOKUP($A2731,削除禁止_電灯料金!K:K,削除禁止_電灯料金!M:M,"-"),2)),"-")</f>
        <v>0</v>
      </c>
      <c r="AV2731" s="210">
        <f>IFERROR(IF(OR($G2731="公衆街路灯A",$G2731="定額電灯"),ROUND((((AR2731+AS2731)*AN2731))*12*_xlfn.XLOOKUP($A2731,削除禁止_電灯料金!K:K,削除禁止_電灯料金!N:N),0),ROUND((AT2731+AU2731)*AN2731*12*_xlfn.XLOOKUP($A2731,削除禁止_電灯料金!K:K,削除禁止_電灯料金!N:N),0)),0)</f>
        <v>0</v>
      </c>
      <c r="AW2731" s="145"/>
    </row>
    <row r="2732" spans="1:49" ht="30" customHeight="1">
      <c r="A2732" s="1">
        <v>60</v>
      </c>
      <c r="B2732" s="319" t="s">
        <v>2438</v>
      </c>
      <c r="C2732" s="42"/>
      <c r="D2732" s="146"/>
      <c r="E2732" s="147"/>
      <c r="F2732" s="148"/>
      <c r="G2732" s="148"/>
      <c r="H2732" s="149"/>
      <c r="I2732" s="150"/>
      <c r="J2732" s="151"/>
      <c r="K2732" s="213"/>
      <c r="L2732" s="214"/>
      <c r="M2732" s="154" t="s">
        <v>82</v>
      </c>
      <c r="N2732" s="119">
        <v>0</v>
      </c>
      <c r="O2732" s="120">
        <v>0</v>
      </c>
      <c r="P2732" s="155">
        <v>0</v>
      </c>
      <c r="Q2732" s="155">
        <v>0</v>
      </c>
      <c r="R2732" s="155">
        <v>0</v>
      </c>
      <c r="S2732" s="156">
        <v>0</v>
      </c>
      <c r="T2732" s="156">
        <v>0</v>
      </c>
      <c r="U2732" s="156">
        <v>0</v>
      </c>
      <c r="V2732" s="157">
        <v>0</v>
      </c>
      <c r="W2732" s="158">
        <v>0</v>
      </c>
      <c r="X2732" s="159"/>
      <c r="Y2732" s="160">
        <v>0</v>
      </c>
      <c r="Z2732" s="161">
        <v>0</v>
      </c>
      <c r="AA2732" s="155">
        <v>0</v>
      </c>
      <c r="AB2732" s="162" t="s">
        <v>56</v>
      </c>
      <c r="AC2732" s="163" t="s">
        <v>56</v>
      </c>
      <c r="AD2732" s="164" t="s">
        <v>56</v>
      </c>
      <c r="AE2732" s="163" t="s">
        <v>56</v>
      </c>
      <c r="AF2732" s="164" t="s">
        <v>56</v>
      </c>
      <c r="AG2732" s="165">
        <v>0</v>
      </c>
      <c r="AH2732" s="166" t="s">
        <v>56</v>
      </c>
      <c r="AI2732" s="167"/>
      <c r="AJ2732" s="168"/>
      <c r="AK2732" s="169"/>
      <c r="AL2732" s="170"/>
      <c r="AM2732" s="171"/>
      <c r="AN2732" s="172"/>
      <c r="AO2732" s="173">
        <f t="shared" si="660"/>
        <v>0</v>
      </c>
      <c r="AP2732" s="174" t="s">
        <v>82</v>
      </c>
      <c r="AQ2732" s="175" t="str" cm="1">
        <f t="array" ref="AQ2732">_xlfn.IFS(OR($G2732="公衆街路灯A",$G2732="定額電灯"),$G2732&amp;AP2732,COUNTIF(G2732,"*従量電灯*"),G2732,1,"-")</f>
        <v>-</v>
      </c>
      <c r="AR2732" s="176" t="str" cm="1">
        <f t="array" ref="AR2732">_xlfn.IFS($AN2732=0,"-",OR($AH2732="対象外",$AH2732="-"),"-",OR($G2732="公衆街路灯A",$G2732="定額電灯"),_xlfn.XLOOKUP($AQ2732,削除禁止_電灯料金!$B:$B,削除禁止_電灯料金!$E:$E,0),1,"-")</f>
        <v>-</v>
      </c>
      <c r="AS2732" s="177" t="str" cm="1">
        <f t="array" ref="AS2732">_xlfn.IFS($AR2732="-","-",OR($G2732="公衆街路灯A",$G2732="定額電灯"),_xlfn.XLOOKUP(AQ2732,削除禁止_電灯料金!$B:$B,削除禁止_電灯料金!$D:$D,0),1,"-")</f>
        <v>-</v>
      </c>
      <c r="AT2732" s="176" t="str">
        <f>IFERROR(IF(OR($G2732="公衆街路灯A",$G2732="定額電灯"),"-",ROUND((_xlfn.XLOOKUP($AQ2732,削除禁止_電灯料金!$B:$B,削除禁止_電灯料金!$E:$E)*AM2732/1000*$K2732*$L2732/12),2)),"-")</f>
        <v>-</v>
      </c>
      <c r="AU2732" s="177">
        <f>IFERROR(IF(OR($G2732="公衆街路灯A",$G2732="定額電灯"),"-",ROUND((AM2732/1000*$K2732*$L2732/12)*_xlfn.XLOOKUP($A2732,削除禁止_電灯料金!K:K,削除禁止_電灯料金!M:M,"-"),2)),"-")</f>
        <v>0</v>
      </c>
      <c r="AV2732" s="178">
        <f>IFERROR(IF(OR($G2732="公衆街路灯A",$G2732="定額電灯"),ROUND((((AR2732+AS2732)*AN2732))*12*_xlfn.XLOOKUP($A2732,削除禁止_電灯料金!K:K,削除禁止_電灯料金!N:N),0),ROUND((AT2732+AU2732)*AN2732*12*_xlfn.XLOOKUP($A2732,削除禁止_電灯料金!K:K,削除禁止_電灯料金!N:N),0)),0)</f>
        <v>0</v>
      </c>
      <c r="AW2732" s="145"/>
    </row>
    <row r="2733" spans="1:49" ht="30" customHeight="1">
      <c r="A2733" s="1">
        <v>60</v>
      </c>
      <c r="B2733" s="319" t="s">
        <v>2438</v>
      </c>
      <c r="C2733" s="42"/>
      <c r="D2733" s="146"/>
      <c r="E2733" s="147" t="s">
        <v>219</v>
      </c>
      <c r="F2733" s="148" t="s">
        <v>219</v>
      </c>
      <c r="G2733" s="148"/>
      <c r="H2733" s="149"/>
      <c r="I2733" s="150"/>
      <c r="J2733" s="151"/>
      <c r="K2733" s="213"/>
      <c r="L2733" s="214"/>
      <c r="M2733" s="179" t="s">
        <v>82</v>
      </c>
      <c r="N2733" s="119">
        <v>0</v>
      </c>
      <c r="O2733" s="120">
        <v>0</v>
      </c>
      <c r="P2733" s="155">
        <v>0</v>
      </c>
      <c r="Q2733" s="155">
        <v>0</v>
      </c>
      <c r="R2733" s="155">
        <v>0</v>
      </c>
      <c r="S2733" s="156">
        <v>0</v>
      </c>
      <c r="T2733" s="156">
        <v>0</v>
      </c>
      <c r="U2733" s="156">
        <v>0</v>
      </c>
      <c r="V2733" s="157">
        <v>0</v>
      </c>
      <c r="W2733" s="158">
        <v>0</v>
      </c>
      <c r="X2733" s="159"/>
      <c r="Y2733" s="160">
        <v>0</v>
      </c>
      <c r="Z2733" s="161">
        <v>0</v>
      </c>
      <c r="AA2733" s="155">
        <v>0</v>
      </c>
      <c r="AB2733" s="162" t="s">
        <v>56</v>
      </c>
      <c r="AC2733" s="163" t="s">
        <v>56</v>
      </c>
      <c r="AD2733" s="164" t="s">
        <v>56</v>
      </c>
      <c r="AE2733" s="163" t="s">
        <v>56</v>
      </c>
      <c r="AF2733" s="164" t="s">
        <v>56</v>
      </c>
      <c r="AG2733" s="165">
        <v>0</v>
      </c>
      <c r="AH2733" s="166" t="s">
        <v>56</v>
      </c>
      <c r="AI2733" s="167"/>
      <c r="AJ2733" s="168"/>
      <c r="AK2733" s="169"/>
      <c r="AL2733" s="170"/>
      <c r="AM2733" s="171"/>
      <c r="AN2733" s="172"/>
      <c r="AO2733" s="173">
        <f t="shared" si="660"/>
        <v>0</v>
      </c>
      <c r="AP2733" s="174" t="s">
        <v>82</v>
      </c>
      <c r="AQ2733" s="175" t="str" cm="1">
        <f t="array" ref="AQ2733">_xlfn.IFS(OR($G2733="公衆街路灯A",$G2733="定額電灯"),$G2733&amp;AP2733,COUNTIF(G2733,"*従量電灯*"),G2733,1,"-")</f>
        <v>-</v>
      </c>
      <c r="AR2733" s="176" t="str" cm="1">
        <f t="array" ref="AR2733">_xlfn.IFS($AN2733=0,"-",OR($AH2733="対象外",$AH2733="-"),"-",OR($G2733="公衆街路灯A",$G2733="定額電灯"),_xlfn.XLOOKUP($AQ2733,削除禁止_電灯料金!$B:$B,削除禁止_電灯料金!$E:$E,0),1,"-")</f>
        <v>-</v>
      </c>
      <c r="AS2733" s="177" t="str" cm="1">
        <f t="array" ref="AS2733">_xlfn.IFS($AR2733="-","-",OR($G2733="公衆街路灯A",$G2733="定額電灯"),_xlfn.XLOOKUP(AQ2733,削除禁止_電灯料金!$B:$B,削除禁止_電灯料金!$D:$D,0),1,"-")</f>
        <v>-</v>
      </c>
      <c r="AT2733" s="176" t="str">
        <f>IFERROR(IF(OR($G2733="公衆街路灯A",$G2733="定額電灯"),"-",ROUND((_xlfn.XLOOKUP($AQ2733,削除禁止_電灯料金!$B:$B,削除禁止_電灯料金!$E:$E)*AM2733/1000*$K2733*$L2733/12),2)),"-")</f>
        <v>-</v>
      </c>
      <c r="AU2733" s="177">
        <f>IFERROR(IF(OR($G2733="公衆街路灯A",$G2733="定額電灯"),"-",ROUND((AM2733/1000*$K2733*$L2733/12)*_xlfn.XLOOKUP($A2733,削除禁止_電灯料金!K:K,削除禁止_電灯料金!M:M,"-"),2)),"-")</f>
        <v>0</v>
      </c>
      <c r="AV2733" s="178">
        <f>IFERROR(IF(OR($G2733="公衆街路灯A",$G2733="定額電灯"),ROUND((((AR2733+AS2733)*AN2733))*12*_xlfn.XLOOKUP($A2733,削除禁止_電灯料金!K:K,削除禁止_電灯料金!N:N),0),ROUND((AT2733+AU2733)*AN2733*12*_xlfn.XLOOKUP($A2733,削除禁止_電灯料金!K:K,削除禁止_電灯料金!N:N),0)),0)</f>
        <v>0</v>
      </c>
      <c r="AW2733" s="145"/>
    </row>
    <row r="2734" spans="1:49" ht="30" customHeight="1" thickBot="1">
      <c r="A2734" s="1">
        <v>60</v>
      </c>
      <c r="B2734" s="319" t="s">
        <v>2438</v>
      </c>
      <c r="C2734" s="42"/>
      <c r="D2734" s="215"/>
      <c r="E2734" s="216" t="s">
        <v>219</v>
      </c>
      <c r="F2734" s="217" t="s">
        <v>219</v>
      </c>
      <c r="G2734" s="216"/>
      <c r="H2734" s="216"/>
      <c r="I2734" s="218"/>
      <c r="J2734" s="219"/>
      <c r="K2734" s="220"/>
      <c r="L2734" s="221"/>
      <c r="M2734" s="222" t="s">
        <v>82</v>
      </c>
      <c r="N2734" s="223">
        <v>0</v>
      </c>
      <c r="O2734" s="224">
        <v>0</v>
      </c>
      <c r="P2734" s="225">
        <v>0</v>
      </c>
      <c r="Q2734" s="225">
        <v>0</v>
      </c>
      <c r="R2734" s="225">
        <v>0</v>
      </c>
      <c r="S2734" s="226">
        <v>0</v>
      </c>
      <c r="T2734" s="226">
        <v>0</v>
      </c>
      <c r="U2734" s="226">
        <v>0</v>
      </c>
      <c r="V2734" s="227">
        <v>0</v>
      </c>
      <c r="W2734" s="228">
        <v>0</v>
      </c>
      <c r="X2734" s="229"/>
      <c r="Y2734" s="410">
        <v>0</v>
      </c>
      <c r="Z2734" s="230">
        <v>0</v>
      </c>
      <c r="AA2734" s="225">
        <v>0</v>
      </c>
      <c r="AB2734" s="231" t="s">
        <v>56</v>
      </c>
      <c r="AC2734" s="232" t="s">
        <v>56</v>
      </c>
      <c r="AD2734" s="411" t="s">
        <v>56</v>
      </c>
      <c r="AE2734" s="232" t="s">
        <v>56</v>
      </c>
      <c r="AF2734" s="411" t="s">
        <v>56</v>
      </c>
      <c r="AG2734" s="412">
        <v>0</v>
      </c>
      <c r="AH2734" s="413" t="s">
        <v>56</v>
      </c>
      <c r="AI2734" s="236"/>
      <c r="AJ2734" s="237"/>
      <c r="AK2734" s="238"/>
      <c r="AL2734" s="239"/>
      <c r="AM2734" s="240"/>
      <c r="AN2734" s="241"/>
      <c r="AO2734" s="242">
        <f t="shared" si="660"/>
        <v>0</v>
      </c>
      <c r="AP2734" s="243" t="s">
        <v>82</v>
      </c>
      <c r="AQ2734" s="414" t="str" cm="1">
        <f t="array" ref="AQ2734">_xlfn.IFS(OR($G2734="公衆街路灯A",$G2734="定額電灯"),$G2734&amp;AP2734,COUNTIF(G2734,"*従量電灯*"),G2734,1,"-")</f>
        <v>-</v>
      </c>
      <c r="AR2734" s="415" t="str" cm="1">
        <f t="array" ref="AR2734">_xlfn.IFS($AN2734=0,"-",OR($AH2734="対象外",$AH2734="-"),"-",OR($G2734="公衆街路灯A",$G2734="定額電灯"),_xlfn.XLOOKUP($AQ2734,削除禁止_電灯料金!$B:$B,削除禁止_電灯料金!$E:$E,0),1,"-")</f>
        <v>-</v>
      </c>
      <c r="AS2734" s="416" t="str" cm="1">
        <f t="array" ref="AS2734">_xlfn.IFS($AR2734="-","-",OR($G2734="公衆街路灯A",$G2734="定額電灯"),_xlfn.XLOOKUP(AQ2734,削除禁止_電灯料金!$B:$B,削除禁止_電灯料金!$D:$D,0),1,"-")</f>
        <v>-</v>
      </c>
      <c r="AT2734" s="415" t="str">
        <f>IFERROR(IF(OR($G2734="公衆街路灯A",$G2734="定額電灯"),"-",ROUND((_xlfn.XLOOKUP($AQ2734,削除禁止_電灯料金!$B:$B,削除禁止_電灯料金!$E:$E)*AM2734/1000*$K2734*$L2734/12),2)),"-")</f>
        <v>-</v>
      </c>
      <c r="AU2734" s="416">
        <f>IFERROR(IF(OR($G2734="公衆街路灯A",$G2734="定額電灯"),"-",ROUND((AM2734/1000*$K2734*$L2734/12)*_xlfn.XLOOKUP($A2734,削除禁止_電灯料金!K:K,削除禁止_電灯料金!M:M,"-"),2)),"-")</f>
        <v>0</v>
      </c>
      <c r="AV2734" s="247">
        <f>IFERROR(IF(OR($G2734="公衆街路灯A",$G2734="定額電灯"),ROUND((((AR2734+AS2734)*AN2734))*12*_xlfn.XLOOKUP($A2734,削除禁止_電灯料金!K:K,削除禁止_電灯料金!N:N),0),ROUND((AT2734+AU2734)*AN2734*12*_xlfn.XLOOKUP($A2734,削除禁止_電灯料金!K:K,削除禁止_電灯料金!N:N),0)),0)</f>
        <v>0</v>
      </c>
      <c r="AW2734" s="145"/>
    </row>
    <row r="2735" spans="1:49" ht="30" customHeight="1">
      <c r="A2735" s="1"/>
      <c r="B2735" s="41"/>
      <c r="C2735" s="248"/>
    </row>
    <row r="2736" spans="1:49" ht="30" customHeight="1">
      <c r="A2736" s="1">
        <v>61</v>
      </c>
      <c r="B2736" s="319" t="s">
        <v>2475</v>
      </c>
      <c r="C2736" s="42"/>
      <c r="D2736" s="4" t="s">
        <v>2476</v>
      </c>
      <c r="E2736" s="43"/>
      <c r="F2736" s="44"/>
      <c r="G2736" s="44"/>
      <c r="H2736" s="45"/>
      <c r="I2736" s="43"/>
      <c r="J2736" s="43"/>
      <c r="K2736" s="43"/>
      <c r="L2736" s="43"/>
      <c r="M2736" s="43"/>
      <c r="N2736" s="46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B2736" s="42"/>
      <c r="AC2736" s="42"/>
      <c r="AD2736" s="42"/>
      <c r="AE2736" s="42"/>
      <c r="AF2736" s="42"/>
      <c r="AG2736" s="42"/>
      <c r="AH2736" s="47"/>
      <c r="AI2736" s="48"/>
      <c r="AJ2736" s="48"/>
      <c r="AK2736" s="47"/>
      <c r="AL2736" s="49"/>
      <c r="AM2736" s="47"/>
      <c r="AN2736" s="47"/>
      <c r="AO2736" s="47"/>
      <c r="AP2736" s="47"/>
      <c r="AQ2736" s="49"/>
      <c r="AR2736" s="47"/>
      <c r="AS2736" s="47"/>
      <c r="AT2736" s="47"/>
      <c r="AU2736" s="47"/>
      <c r="AV2736" s="47"/>
      <c r="AW2736" s="47"/>
    </row>
    <row r="2737" spans="1:49" ht="30" customHeight="1">
      <c r="A2737" s="1">
        <v>61</v>
      </c>
      <c r="B2737" s="319" t="s">
        <v>2475</v>
      </c>
      <c r="C2737" s="42"/>
      <c r="D2737" s="43"/>
      <c r="E2737" s="43"/>
      <c r="F2737" s="44"/>
      <c r="G2737" s="44"/>
      <c r="H2737" s="45"/>
      <c r="I2737" s="43"/>
      <c r="J2737" s="43"/>
      <c r="K2737" s="43"/>
      <c r="L2737" s="43"/>
      <c r="M2737" s="43"/>
      <c r="N2737" s="46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2"/>
      <c r="AD2737" s="42"/>
      <c r="AE2737" s="42"/>
      <c r="AF2737" s="42"/>
      <c r="AG2737" s="42"/>
      <c r="AH2737" s="47"/>
      <c r="AI2737" s="50"/>
      <c r="AJ2737" s="48"/>
      <c r="AK2737" s="47"/>
      <c r="AL2737" s="49"/>
      <c r="AM2737" s="47"/>
      <c r="AN2737" s="47"/>
      <c r="AO2737" s="51"/>
      <c r="AP2737" s="47"/>
      <c r="AQ2737" s="49"/>
      <c r="AR2737" s="51"/>
      <c r="AS2737" s="51"/>
      <c r="AT2737" s="51"/>
      <c r="AU2737" s="51"/>
      <c r="AV2737" s="47"/>
      <c r="AW2737" s="47"/>
    </row>
    <row r="2738" spans="1:49" ht="30" customHeight="1">
      <c r="A2738" s="1">
        <v>61</v>
      </c>
      <c r="B2738" s="319" t="s">
        <v>2475</v>
      </c>
      <c r="C2738" s="42"/>
      <c r="D2738" s="52" t="s">
        <v>47</v>
      </c>
      <c r="E2738" s="52"/>
      <c r="F2738" s="53">
        <v>10</v>
      </c>
      <c r="G2738" s="44"/>
      <c r="H2738" s="45"/>
      <c r="I2738" s="54"/>
      <c r="J2738" s="54"/>
      <c r="K2738" s="55"/>
      <c r="L2738" s="46"/>
      <c r="M2738" s="46"/>
      <c r="N2738" s="56"/>
      <c r="O2738" s="56"/>
      <c r="P2738" s="56"/>
      <c r="Q2738" s="56"/>
      <c r="R2738" s="56"/>
      <c r="S2738" s="56"/>
      <c r="T2738" s="56"/>
      <c r="U2738" s="56"/>
      <c r="V2738" s="56"/>
      <c r="W2738" s="56"/>
      <c r="X2738" s="56"/>
      <c r="Y2738" s="56"/>
      <c r="Z2738" s="56"/>
      <c r="AA2738" s="56"/>
      <c r="AB2738" s="56"/>
      <c r="AC2738" s="56"/>
      <c r="AD2738" s="56"/>
      <c r="AE2738" s="56"/>
      <c r="AF2738" s="56"/>
      <c r="AG2738" s="56"/>
      <c r="AH2738" s="47"/>
      <c r="AI2738" s="50"/>
      <c r="AJ2738" s="48"/>
      <c r="AK2738" s="47"/>
      <c r="AL2738" s="49"/>
      <c r="AM2738" s="47"/>
      <c r="AN2738" s="47"/>
      <c r="AO2738" s="47"/>
      <c r="AP2738" s="47"/>
      <c r="AQ2738" s="49"/>
      <c r="AR2738" s="47"/>
      <c r="AS2738" s="47"/>
      <c r="AT2738" s="47"/>
      <c r="AU2738" s="47"/>
      <c r="AV2738" s="47"/>
      <c r="AW2738" s="47"/>
    </row>
    <row r="2739" spans="1:49" ht="30" customHeight="1" thickBot="1">
      <c r="A2739" s="1">
        <v>61</v>
      </c>
      <c r="B2739" s="319" t="s">
        <v>2475</v>
      </c>
      <c r="C2739" s="42"/>
      <c r="D2739" s="57" t="s">
        <v>48</v>
      </c>
      <c r="E2739" s="57"/>
      <c r="F2739" s="58">
        <v>10</v>
      </c>
      <c r="G2739" s="44"/>
      <c r="H2739" s="45"/>
      <c r="I2739" s="54"/>
      <c r="J2739" s="54"/>
      <c r="K2739" s="55"/>
      <c r="L2739" s="46"/>
      <c r="M2739" s="46"/>
      <c r="N2739" s="56"/>
      <c r="O2739" s="56"/>
      <c r="P2739" s="56"/>
      <c r="Q2739" s="56"/>
      <c r="R2739" s="56"/>
      <c r="S2739" s="56"/>
      <c r="T2739" s="56"/>
      <c r="U2739" s="56"/>
      <c r="V2739" s="56"/>
      <c r="W2739" s="56"/>
      <c r="X2739" s="56"/>
      <c r="Y2739" s="56"/>
      <c r="Z2739" s="56"/>
      <c r="AA2739" s="56"/>
      <c r="AB2739" s="56"/>
      <c r="AC2739" s="56"/>
      <c r="AD2739" s="56"/>
      <c r="AE2739" s="56"/>
      <c r="AF2739" s="56"/>
      <c r="AG2739" s="56"/>
      <c r="AH2739" s="47"/>
      <c r="AI2739" s="50"/>
      <c r="AJ2739" s="48"/>
      <c r="AK2739" s="47"/>
      <c r="AL2739" s="49"/>
      <c r="AM2739" s="47"/>
      <c r="AN2739" s="47"/>
      <c r="AO2739" s="47"/>
      <c r="AP2739" s="47"/>
      <c r="AQ2739" s="49"/>
      <c r="AR2739" s="47"/>
      <c r="AS2739" s="47"/>
      <c r="AT2739" s="47"/>
      <c r="AU2739" s="47"/>
      <c r="AV2739" s="47"/>
      <c r="AW2739" s="47"/>
    </row>
    <row r="2740" spans="1:49" ht="30" customHeight="1" thickBot="1">
      <c r="A2740" s="1">
        <v>61</v>
      </c>
      <c r="B2740" s="319" t="s">
        <v>2475</v>
      </c>
      <c r="C2740" s="42"/>
      <c r="D2740" s="59" t="s">
        <v>49</v>
      </c>
      <c r="E2740" s="59"/>
      <c r="F2740" s="60">
        <v>30</v>
      </c>
      <c r="G2740" s="44"/>
      <c r="H2740" s="45"/>
      <c r="I2740" s="61"/>
      <c r="J2740" s="61"/>
      <c r="K2740" s="42"/>
      <c r="L2740" s="42"/>
      <c r="M2740" s="42"/>
      <c r="N2740" s="56"/>
      <c r="O2740" s="56"/>
      <c r="P2740" s="56"/>
      <c r="Q2740" s="56"/>
      <c r="R2740" s="56"/>
      <c r="S2740" s="56"/>
      <c r="T2740" s="56"/>
      <c r="U2740" s="56"/>
      <c r="V2740" s="56"/>
      <c r="W2740" s="56"/>
      <c r="X2740" s="56"/>
      <c r="Y2740" s="56"/>
      <c r="Z2740" s="56"/>
      <c r="AA2740" s="56"/>
      <c r="AB2740" s="56"/>
      <c r="AC2740" s="62"/>
      <c r="AD2740" s="62"/>
      <c r="AE2740" s="63"/>
      <c r="AF2740" s="42"/>
      <c r="AG2740" s="56"/>
      <c r="AH2740" s="47"/>
      <c r="AI2740" s="64" t="s">
        <v>50</v>
      </c>
      <c r="AJ2740" s="48"/>
      <c r="AK2740" s="47"/>
      <c r="AL2740" s="49"/>
      <c r="AM2740" s="47"/>
      <c r="AN2740" s="47"/>
      <c r="AO2740" s="47"/>
      <c r="AP2740" s="47"/>
      <c r="AQ2740" s="49"/>
      <c r="AR2740" s="47"/>
      <c r="AS2740" s="47"/>
      <c r="AT2740" s="47"/>
      <c r="AU2740" s="47"/>
      <c r="AV2740" s="47"/>
      <c r="AW2740" s="65"/>
    </row>
    <row r="2741" spans="1:49" ht="30" customHeight="1" thickBot="1">
      <c r="A2741" s="1">
        <v>61</v>
      </c>
      <c r="B2741" s="319" t="s">
        <v>2475</v>
      </c>
      <c r="C2741" s="42"/>
      <c r="D2741" s="66" t="s">
        <v>51</v>
      </c>
      <c r="E2741" s="66"/>
      <c r="F2741" s="67">
        <v>0.41499999999999998</v>
      </c>
      <c r="G2741" s="44"/>
      <c r="H2741" s="45"/>
      <c r="I2741" s="68"/>
      <c r="J2741" s="68"/>
      <c r="K2741" s="42"/>
      <c r="L2741" s="42"/>
      <c r="M2741" s="42"/>
      <c r="N2741" s="56"/>
      <c r="O2741" s="56"/>
      <c r="P2741" s="56"/>
      <c r="Q2741" s="56"/>
      <c r="R2741" s="56"/>
      <c r="S2741" s="56"/>
      <c r="T2741" s="56"/>
      <c r="U2741" s="56"/>
      <c r="V2741" s="56"/>
      <c r="W2741" s="56"/>
      <c r="X2741" s="56"/>
      <c r="Y2741" s="56"/>
      <c r="Z2741" s="56"/>
      <c r="AA2741" s="56"/>
      <c r="AB2741" s="56"/>
      <c r="AC2741" s="62" t="s">
        <v>52</v>
      </c>
      <c r="AD2741" s="69"/>
      <c r="AE2741" s="70" t="s">
        <v>53</v>
      </c>
      <c r="AF2741" s="69"/>
      <c r="AG2741" s="56"/>
      <c r="AH2741" s="47"/>
      <c r="AI2741" s="48"/>
      <c r="AJ2741" s="48"/>
      <c r="AK2741" s="47"/>
      <c r="AL2741" s="49"/>
      <c r="AM2741" s="47"/>
      <c r="AN2741" s="47"/>
      <c r="AO2741" s="47"/>
      <c r="AP2741" s="47"/>
      <c r="AQ2741" s="49"/>
      <c r="AR2741" s="47" t="s">
        <v>52</v>
      </c>
      <c r="AS2741" s="47"/>
      <c r="AT2741" s="47" t="s">
        <v>53</v>
      </c>
      <c r="AU2741" s="47"/>
      <c r="AV2741" s="47"/>
      <c r="AW2741" s="65"/>
    </row>
    <row r="2742" spans="1:49" ht="30" customHeight="1" thickBot="1">
      <c r="A2742" s="1">
        <v>61</v>
      </c>
      <c r="B2742" s="319" t="s">
        <v>2475</v>
      </c>
      <c r="C2742" s="42"/>
      <c r="D2742" s="71" t="s">
        <v>54</v>
      </c>
      <c r="E2742" s="45"/>
      <c r="F2742" s="45"/>
      <c r="G2742" s="45"/>
      <c r="H2742" s="45"/>
      <c r="I2742" s="45"/>
      <c r="J2742" s="45"/>
      <c r="K2742" s="72"/>
      <c r="L2742" s="72"/>
      <c r="M2742" s="73" t="s">
        <v>55</v>
      </c>
      <c r="N2742" s="74"/>
      <c r="O2742" s="74"/>
      <c r="P2742" s="74"/>
      <c r="Q2742" s="74"/>
      <c r="R2742" s="74"/>
      <c r="S2742" s="74"/>
      <c r="T2742" s="74"/>
      <c r="U2742" s="74"/>
      <c r="V2742" s="74"/>
      <c r="W2742" s="74"/>
      <c r="X2742" s="74"/>
      <c r="Y2742" s="74"/>
      <c r="Z2742" s="74"/>
      <c r="AA2742" s="74"/>
      <c r="AB2742" s="74"/>
      <c r="AC2742" s="75" t="s">
        <v>1</v>
      </c>
      <c r="AD2742" s="76"/>
      <c r="AE2742" s="76" t="s">
        <v>2</v>
      </c>
      <c r="AF2742" s="76"/>
      <c r="AG2742" s="77" t="s">
        <v>56</v>
      </c>
      <c r="AH2742" s="78" t="s">
        <v>57</v>
      </c>
      <c r="AI2742" s="79"/>
      <c r="AJ2742" s="79"/>
      <c r="AK2742" s="80"/>
      <c r="AL2742" s="15"/>
      <c r="AM2742" s="80"/>
      <c r="AN2742" s="80"/>
      <c r="AO2742" s="80"/>
      <c r="AP2742" s="80"/>
      <c r="AQ2742" s="15"/>
      <c r="AR2742" s="78" t="s">
        <v>1</v>
      </c>
      <c r="AS2742" s="81"/>
      <c r="AT2742" s="78" t="s">
        <v>2</v>
      </c>
      <c r="AU2742" s="81"/>
      <c r="AV2742" s="82" t="s">
        <v>56</v>
      </c>
      <c r="AW2742" s="83"/>
    </row>
    <row r="2743" spans="1:49" ht="42" customHeight="1">
      <c r="A2743" s="1">
        <v>61</v>
      </c>
      <c r="B2743" s="319" t="s">
        <v>2475</v>
      </c>
      <c r="C2743" s="42"/>
      <c r="D2743" s="474" t="s">
        <v>4</v>
      </c>
      <c r="E2743" s="476" t="s">
        <v>5</v>
      </c>
      <c r="F2743" s="476" t="s">
        <v>6</v>
      </c>
      <c r="G2743" s="476" t="s">
        <v>58</v>
      </c>
      <c r="H2743" s="476" t="s">
        <v>7</v>
      </c>
      <c r="I2743" s="20" t="s">
        <v>8</v>
      </c>
      <c r="J2743" s="20"/>
      <c r="K2743" s="84" t="s">
        <v>9</v>
      </c>
      <c r="L2743" s="85" t="s">
        <v>59</v>
      </c>
      <c r="M2743" s="478" t="s">
        <v>60</v>
      </c>
      <c r="N2743" s="480" t="s">
        <v>61</v>
      </c>
      <c r="O2743" s="482" t="s">
        <v>62</v>
      </c>
      <c r="P2743" s="482" t="s">
        <v>10</v>
      </c>
      <c r="Q2743" s="484" t="s">
        <v>63</v>
      </c>
      <c r="R2743" s="482" t="s">
        <v>64</v>
      </c>
      <c r="S2743" s="482" t="s">
        <v>65</v>
      </c>
      <c r="T2743" s="482" t="s">
        <v>66</v>
      </c>
      <c r="U2743" s="482" t="s">
        <v>67</v>
      </c>
      <c r="V2743" s="484" t="s">
        <v>11</v>
      </c>
      <c r="W2743" s="251" t="s">
        <v>12</v>
      </c>
      <c r="X2743" s="86" t="s">
        <v>13</v>
      </c>
      <c r="Y2743" s="86" t="s">
        <v>14</v>
      </c>
      <c r="Z2743" s="252" t="s">
        <v>15</v>
      </c>
      <c r="AA2743" s="484" t="s">
        <v>16</v>
      </c>
      <c r="AB2743" s="482" t="s">
        <v>17</v>
      </c>
      <c r="AC2743" s="87" t="s">
        <v>18</v>
      </c>
      <c r="AD2743" s="88" t="s">
        <v>19</v>
      </c>
      <c r="AE2743" s="87" t="s">
        <v>30</v>
      </c>
      <c r="AF2743" s="88" t="s">
        <v>21</v>
      </c>
      <c r="AG2743" s="89" t="s">
        <v>22</v>
      </c>
      <c r="AH2743" s="468" t="s">
        <v>23</v>
      </c>
      <c r="AI2743" s="470" t="s">
        <v>24</v>
      </c>
      <c r="AJ2743" s="470" t="s">
        <v>25</v>
      </c>
      <c r="AK2743" s="470" t="s">
        <v>26</v>
      </c>
      <c r="AL2743" s="91" t="s">
        <v>68</v>
      </c>
      <c r="AM2743" s="90" t="s">
        <v>27</v>
      </c>
      <c r="AN2743" s="92" t="s">
        <v>28</v>
      </c>
      <c r="AO2743" s="93" t="s">
        <v>29</v>
      </c>
      <c r="AP2743" s="28" t="s">
        <v>16</v>
      </c>
      <c r="AQ2743" s="472" t="s">
        <v>17</v>
      </c>
      <c r="AR2743" s="94" t="s">
        <v>18</v>
      </c>
      <c r="AS2743" s="95" t="s">
        <v>19</v>
      </c>
      <c r="AT2743" s="94" t="s">
        <v>30</v>
      </c>
      <c r="AU2743" s="95" t="s">
        <v>21</v>
      </c>
      <c r="AV2743" s="96" t="s">
        <v>31</v>
      </c>
      <c r="AW2743" s="83"/>
    </row>
    <row r="2744" spans="1:49" ht="30" customHeight="1" thickBot="1">
      <c r="A2744" s="1">
        <v>61</v>
      </c>
      <c r="B2744" s="319" t="s">
        <v>2475</v>
      </c>
      <c r="C2744" s="42"/>
      <c r="D2744" s="475"/>
      <c r="E2744" s="477"/>
      <c r="F2744" s="477"/>
      <c r="G2744" s="477"/>
      <c r="H2744" s="477"/>
      <c r="I2744" s="97" t="s">
        <v>69</v>
      </c>
      <c r="J2744" s="97" t="s">
        <v>70</v>
      </c>
      <c r="K2744" s="98" t="s">
        <v>34</v>
      </c>
      <c r="L2744" s="99" t="s">
        <v>35</v>
      </c>
      <c r="M2744" s="479"/>
      <c r="N2744" s="481"/>
      <c r="O2744" s="483"/>
      <c r="P2744" s="483"/>
      <c r="Q2744" s="485"/>
      <c r="R2744" s="483"/>
      <c r="S2744" s="483"/>
      <c r="T2744" s="483"/>
      <c r="U2744" s="483"/>
      <c r="V2744" s="485"/>
      <c r="W2744" s="100" t="s">
        <v>36</v>
      </c>
      <c r="X2744" s="100" t="s">
        <v>37</v>
      </c>
      <c r="Y2744" s="100" t="s">
        <v>38</v>
      </c>
      <c r="Z2744" s="101" t="s">
        <v>39</v>
      </c>
      <c r="AA2744" s="485"/>
      <c r="AB2744" s="483"/>
      <c r="AC2744" s="102" t="s">
        <v>40</v>
      </c>
      <c r="AD2744" s="103" t="s">
        <v>40</v>
      </c>
      <c r="AE2744" s="102" t="s">
        <v>40</v>
      </c>
      <c r="AF2744" s="103" t="s">
        <v>40</v>
      </c>
      <c r="AG2744" s="104">
        <v>10</v>
      </c>
      <c r="AH2744" s="469"/>
      <c r="AI2744" s="471"/>
      <c r="AJ2744" s="471"/>
      <c r="AK2744" s="471"/>
      <c r="AL2744" s="36" t="s">
        <v>41</v>
      </c>
      <c r="AM2744" s="105" t="s">
        <v>42</v>
      </c>
      <c r="AN2744" s="106" t="s">
        <v>43</v>
      </c>
      <c r="AO2744" s="107" t="s">
        <v>39</v>
      </c>
      <c r="AP2744" s="37" t="s">
        <v>44</v>
      </c>
      <c r="AQ2744" s="473"/>
      <c r="AR2744" s="108" t="s">
        <v>40</v>
      </c>
      <c r="AS2744" s="109" t="s">
        <v>40</v>
      </c>
      <c r="AT2744" s="108" t="s">
        <v>40</v>
      </c>
      <c r="AU2744" s="109" t="s">
        <v>40</v>
      </c>
      <c r="AV2744" s="40">
        <v>10</v>
      </c>
      <c r="AW2744" s="83"/>
    </row>
    <row r="2745" spans="1:49" ht="30" customHeight="1">
      <c r="A2745" s="1">
        <v>61</v>
      </c>
      <c r="B2745" s="319" t="s">
        <v>2475</v>
      </c>
      <c r="C2745" s="362"/>
      <c r="D2745" s="253" t="s">
        <v>2477</v>
      </c>
      <c r="E2745" s="254" t="s">
        <v>71</v>
      </c>
      <c r="F2745" s="255" t="s">
        <v>2478</v>
      </c>
      <c r="G2745" s="112" t="s">
        <v>73</v>
      </c>
      <c r="H2745" s="276"/>
      <c r="I2745" s="277"/>
      <c r="J2745" s="265"/>
      <c r="K2745" s="116">
        <v>10</v>
      </c>
      <c r="L2745" s="117">
        <v>240</v>
      </c>
      <c r="M2745" s="278" t="s">
        <v>2479</v>
      </c>
      <c r="N2745" s="119" t="s">
        <v>75</v>
      </c>
      <c r="O2745" s="120">
        <v>1</v>
      </c>
      <c r="P2745" s="121" t="s">
        <v>2480</v>
      </c>
      <c r="Q2745" s="121">
        <v>0</v>
      </c>
      <c r="R2745" s="121">
        <v>0</v>
      </c>
      <c r="S2745" s="122" t="s">
        <v>78</v>
      </c>
      <c r="T2745" s="122">
        <v>0</v>
      </c>
      <c r="U2745" s="122">
        <v>0</v>
      </c>
      <c r="V2745" s="123">
        <v>0</v>
      </c>
      <c r="W2745" s="124">
        <v>9</v>
      </c>
      <c r="X2745" s="338">
        <v>2</v>
      </c>
      <c r="Y2745" s="126">
        <v>2</v>
      </c>
      <c r="Z2745" s="127">
        <f t="shared" ref="Z2745:Z2752" si="676">K2745*L2745*W2745*Y2745/12/1000</f>
        <v>3.6</v>
      </c>
      <c r="AA2745" s="121">
        <v>0</v>
      </c>
      <c r="AB2745" s="128" t="s">
        <v>80</v>
      </c>
      <c r="AC2745" s="129" t="s">
        <v>56</v>
      </c>
      <c r="AD2745" s="130" t="s">
        <v>56</v>
      </c>
      <c r="AE2745" s="129" t="s">
        <v>56</v>
      </c>
      <c r="AF2745" s="130">
        <f t="shared" ref="AF2745:AF2752" si="677">$B$2*Z2745/Y2745</f>
        <v>54</v>
      </c>
      <c r="AG2745" s="131">
        <f t="shared" ref="AG2745:AG2752" si="678">Y2745*AF2745*120</f>
        <v>12960</v>
      </c>
      <c r="AH2745" s="132" t="s">
        <v>81</v>
      </c>
      <c r="AI2745" s="133"/>
      <c r="AJ2745" s="134"/>
      <c r="AK2745" s="135"/>
      <c r="AL2745" s="136"/>
      <c r="AM2745" s="137"/>
      <c r="AN2745" s="138"/>
      <c r="AO2745" s="139">
        <f t="shared" ref="AO2745:AO2784" si="679">IFERROR((AM2745/1000)*K2745*L2745*AN2745/12,0)</f>
        <v>0</v>
      </c>
      <c r="AP2745" s="140" t="s">
        <v>82</v>
      </c>
      <c r="AQ2745" s="141" t="str" cm="1">
        <f t="array" ref="AQ2745">_xlfn.IFS(OR($G2745="公衆街路灯A",$G2745="定額電灯"),$G2745&amp;AP2745,COUNTIF(G2745,"*従量電灯*"),G2745,1,"-")</f>
        <v>従量電灯</v>
      </c>
      <c r="AR2745" s="142" t="str" cm="1">
        <f t="array" ref="AR2745">_xlfn.IFS($AN2745=0,"-",OR($AH2745="対象外",$AH2745="-"),"-",OR($G2745="公衆街路灯A",$G2745="定額電灯"),_xlfn.XLOOKUP($AQ2745,削除禁止_電灯料金!$B:$B,削除禁止_電灯料金!$E:$E,0),1,"-")</f>
        <v>-</v>
      </c>
      <c r="AS2745" s="143" t="str" cm="1">
        <f t="array" ref="AS2745">_xlfn.IFS($AR2745="-","-",OR($G2745="公衆街路灯A",$G2745="定額電灯"),_xlfn.XLOOKUP(AQ2745,削除禁止_電灯料金!$B:$B,削除禁止_電灯料金!$D:$D,0),1,"-")</f>
        <v>-</v>
      </c>
      <c r="AT2745" s="142">
        <f>IFERROR(IF(OR($G2745="公衆街路灯A",$G2745="定額電灯"),"-",ROUND((_xlfn.XLOOKUP($AQ2745,削除禁止_電灯料金!$B:$B,削除禁止_電灯料金!$E:$E)*AM2745/1000*$K2745*$L2745/12),2)),"-")</f>
        <v>0</v>
      </c>
      <c r="AU2745" s="143">
        <f>IFERROR(IF(OR($G2745="公衆街路灯A",$G2745="定額電灯"),"-",ROUND((AM2745/1000*$K2745*$L2745/12)*_xlfn.XLOOKUP($A2745,削除禁止_電灯料金!K:K,削除禁止_電灯料金!M:M,"-"),2)),"-")</f>
        <v>0</v>
      </c>
      <c r="AV2745" s="144">
        <f>IFERROR(IF(OR($G2745="公衆街路灯A",$G2745="定額電灯"),ROUND((((AR2745+AS2745)*AN2745))*12*_xlfn.XLOOKUP($A2745,削除禁止_電灯料金!K:K,削除禁止_電灯料金!N:N),0),ROUND((AT2745+AU2745)*AN2745*12*_xlfn.XLOOKUP($A2745,削除禁止_電灯料金!K:K,削除禁止_電灯料金!N:N),0)),0)</f>
        <v>0</v>
      </c>
      <c r="AW2745" s="145"/>
    </row>
    <row r="2746" spans="1:49" ht="30" customHeight="1">
      <c r="A2746" s="1">
        <v>61</v>
      </c>
      <c r="B2746" s="319" t="s">
        <v>2475</v>
      </c>
      <c r="C2746" s="362"/>
      <c r="D2746" s="256" t="s">
        <v>2477</v>
      </c>
      <c r="E2746" s="257" t="s">
        <v>71</v>
      </c>
      <c r="F2746" s="258" t="s">
        <v>103</v>
      </c>
      <c r="G2746" s="148" t="s">
        <v>73</v>
      </c>
      <c r="H2746" s="279"/>
      <c r="I2746" s="280"/>
      <c r="J2746" s="267"/>
      <c r="K2746" s="152">
        <v>10</v>
      </c>
      <c r="L2746" s="153">
        <v>240</v>
      </c>
      <c r="M2746" s="281" t="s">
        <v>2481</v>
      </c>
      <c r="N2746" s="119" t="s">
        <v>93</v>
      </c>
      <c r="O2746" s="120">
        <v>4</v>
      </c>
      <c r="P2746" s="155" t="s">
        <v>156</v>
      </c>
      <c r="Q2746" s="155">
        <v>0</v>
      </c>
      <c r="R2746" s="155">
        <v>0</v>
      </c>
      <c r="S2746" s="156">
        <v>0</v>
      </c>
      <c r="T2746" s="156">
        <v>0</v>
      </c>
      <c r="U2746" s="156">
        <v>0</v>
      </c>
      <c r="V2746" s="157">
        <v>0</v>
      </c>
      <c r="W2746" s="158">
        <v>26</v>
      </c>
      <c r="X2746" s="329">
        <v>1</v>
      </c>
      <c r="Y2746" s="160">
        <v>4</v>
      </c>
      <c r="Z2746" s="161">
        <f t="shared" si="676"/>
        <v>20.8</v>
      </c>
      <c r="AA2746" s="155">
        <v>0</v>
      </c>
      <c r="AB2746" s="162" t="s">
        <v>80</v>
      </c>
      <c r="AC2746" s="163" t="s">
        <v>56</v>
      </c>
      <c r="AD2746" s="164" t="s">
        <v>56</v>
      </c>
      <c r="AE2746" s="163" t="s">
        <v>56</v>
      </c>
      <c r="AF2746" s="164">
        <f t="shared" si="677"/>
        <v>156</v>
      </c>
      <c r="AG2746" s="165">
        <f t="shared" si="678"/>
        <v>74880</v>
      </c>
      <c r="AH2746" s="166" t="s">
        <v>113</v>
      </c>
      <c r="AI2746" s="167"/>
      <c r="AJ2746" s="168"/>
      <c r="AK2746" s="169"/>
      <c r="AL2746" s="170"/>
      <c r="AM2746" s="171"/>
      <c r="AN2746" s="172"/>
      <c r="AO2746" s="173">
        <f t="shared" si="679"/>
        <v>0</v>
      </c>
      <c r="AP2746" s="174" t="s">
        <v>82</v>
      </c>
      <c r="AQ2746" s="175" t="str" cm="1">
        <f t="array" ref="AQ2746">_xlfn.IFS(OR($G2746="公衆街路灯A",$G2746="定額電灯"),$G2746&amp;AP2746,COUNTIF(G2746,"*従量電灯*"),G2746,1,"-")</f>
        <v>従量電灯</v>
      </c>
      <c r="AR2746" s="176" t="str" cm="1">
        <f t="array" ref="AR2746">_xlfn.IFS($AN2746=0,"-",OR($AH2746="対象外",$AH2746="-"),"-",OR($G2746="公衆街路灯A",$G2746="定額電灯"),_xlfn.XLOOKUP($AQ2746,削除禁止_電灯料金!$B:$B,削除禁止_電灯料金!$E:$E,0),1,"-")</f>
        <v>-</v>
      </c>
      <c r="AS2746" s="177" t="str" cm="1">
        <f t="array" ref="AS2746">_xlfn.IFS($AR2746="-","-",OR($G2746="公衆街路灯A",$G2746="定額電灯"),_xlfn.XLOOKUP(AQ2746,削除禁止_電灯料金!$B:$B,削除禁止_電灯料金!$D:$D,0),1,"-")</f>
        <v>-</v>
      </c>
      <c r="AT2746" s="176">
        <f>IFERROR(IF(OR($G2746="公衆街路灯A",$G2746="定額電灯"),"-",ROUND((_xlfn.XLOOKUP($AQ2746,削除禁止_電灯料金!$B:$B,削除禁止_電灯料金!$E:$E)*AM2746/1000*$K2746*$L2746/12),2)),"-")</f>
        <v>0</v>
      </c>
      <c r="AU2746" s="177">
        <f>IFERROR(IF(OR($G2746="公衆街路灯A",$G2746="定額電灯"),"-",ROUND((AM2746/1000*$K2746*$L2746/12)*_xlfn.XLOOKUP($A2746,削除禁止_電灯料金!K:K,削除禁止_電灯料金!M:M,"-"),2)),"-")</f>
        <v>0</v>
      </c>
      <c r="AV2746" s="178">
        <f>IFERROR(IF(OR($G2746="公衆街路灯A",$G2746="定額電灯"),ROUND((((AR2746+AS2746)*AN2746))*12*_xlfn.XLOOKUP($A2746,削除禁止_電灯料金!K:K,削除禁止_電灯料金!N:N),0),ROUND((AT2746+AU2746)*AN2746*12*_xlfn.XLOOKUP($A2746,削除禁止_電灯料金!K:K,削除禁止_電灯料金!N:N),0)),0)</f>
        <v>0</v>
      </c>
      <c r="AW2746" s="145"/>
    </row>
    <row r="2747" spans="1:49" ht="30" customHeight="1">
      <c r="A2747" s="1">
        <v>61</v>
      </c>
      <c r="B2747" s="319" t="s">
        <v>2475</v>
      </c>
      <c r="C2747" s="362"/>
      <c r="D2747" s="256" t="s">
        <v>2477</v>
      </c>
      <c r="E2747" s="257" t="s">
        <v>71</v>
      </c>
      <c r="F2747" s="258" t="s">
        <v>103</v>
      </c>
      <c r="G2747" s="148" t="s">
        <v>73</v>
      </c>
      <c r="H2747" s="279"/>
      <c r="I2747" s="280"/>
      <c r="J2747" s="267"/>
      <c r="K2747" s="152">
        <v>10</v>
      </c>
      <c r="L2747" s="153">
        <v>240</v>
      </c>
      <c r="M2747" s="281" t="s">
        <v>2482</v>
      </c>
      <c r="N2747" s="119" t="s">
        <v>93</v>
      </c>
      <c r="O2747" s="120">
        <v>4</v>
      </c>
      <c r="P2747" s="155" t="s">
        <v>156</v>
      </c>
      <c r="Q2747" s="155">
        <v>0</v>
      </c>
      <c r="R2747" s="155">
        <v>0</v>
      </c>
      <c r="S2747" s="156">
        <v>0</v>
      </c>
      <c r="T2747" s="156">
        <v>0</v>
      </c>
      <c r="U2747" s="156">
        <v>0</v>
      </c>
      <c r="V2747" s="157" t="s">
        <v>995</v>
      </c>
      <c r="W2747" s="158">
        <v>26</v>
      </c>
      <c r="X2747" s="329">
        <v>2</v>
      </c>
      <c r="Y2747" s="160">
        <v>8</v>
      </c>
      <c r="Z2747" s="161">
        <f t="shared" si="676"/>
        <v>41.6</v>
      </c>
      <c r="AA2747" s="155">
        <v>0</v>
      </c>
      <c r="AB2747" s="162" t="s">
        <v>80</v>
      </c>
      <c r="AC2747" s="163" t="s">
        <v>56</v>
      </c>
      <c r="AD2747" s="164" t="s">
        <v>56</v>
      </c>
      <c r="AE2747" s="163" t="s">
        <v>56</v>
      </c>
      <c r="AF2747" s="164">
        <f t="shared" si="677"/>
        <v>156</v>
      </c>
      <c r="AG2747" s="165">
        <f t="shared" si="678"/>
        <v>149760</v>
      </c>
      <c r="AH2747" s="166" t="s">
        <v>113</v>
      </c>
      <c r="AI2747" s="167"/>
      <c r="AJ2747" s="168"/>
      <c r="AK2747" s="169"/>
      <c r="AL2747" s="170"/>
      <c r="AM2747" s="171"/>
      <c r="AN2747" s="172"/>
      <c r="AO2747" s="173">
        <f t="shared" si="679"/>
        <v>0</v>
      </c>
      <c r="AP2747" s="174" t="s">
        <v>82</v>
      </c>
      <c r="AQ2747" s="175" t="str" cm="1">
        <f t="array" ref="AQ2747">_xlfn.IFS(OR($G2747="公衆街路灯A",$G2747="定額電灯"),$G2747&amp;AP2747,COUNTIF(G2747,"*従量電灯*"),G2747,1,"-")</f>
        <v>従量電灯</v>
      </c>
      <c r="AR2747" s="176" t="str" cm="1">
        <f t="array" ref="AR2747">_xlfn.IFS($AN2747=0,"-",OR($AH2747="対象外",$AH2747="-"),"-",OR($G2747="公衆街路灯A",$G2747="定額電灯"),_xlfn.XLOOKUP($AQ2747,削除禁止_電灯料金!$B:$B,削除禁止_電灯料金!$E:$E,0),1,"-")</f>
        <v>-</v>
      </c>
      <c r="AS2747" s="177" t="str" cm="1">
        <f t="array" ref="AS2747">_xlfn.IFS($AR2747="-","-",OR($G2747="公衆街路灯A",$G2747="定額電灯"),_xlfn.XLOOKUP(AQ2747,削除禁止_電灯料金!$B:$B,削除禁止_電灯料金!$D:$D,0),1,"-")</f>
        <v>-</v>
      </c>
      <c r="AT2747" s="176">
        <f>IFERROR(IF(OR($G2747="公衆街路灯A",$G2747="定額電灯"),"-",ROUND((_xlfn.XLOOKUP($AQ2747,削除禁止_電灯料金!$B:$B,削除禁止_電灯料金!$E:$E)*AM2747/1000*$K2747*$L2747/12),2)),"-")</f>
        <v>0</v>
      </c>
      <c r="AU2747" s="177">
        <f>IFERROR(IF(OR($G2747="公衆街路灯A",$G2747="定額電灯"),"-",ROUND((AM2747/1000*$K2747*$L2747/12)*_xlfn.XLOOKUP($A2747,削除禁止_電灯料金!K:K,削除禁止_電灯料金!M:M,"-"),2)),"-")</f>
        <v>0</v>
      </c>
      <c r="AV2747" s="178">
        <f>IFERROR(IF(OR($G2747="公衆街路灯A",$G2747="定額電灯"),ROUND((((AR2747+AS2747)*AN2747))*12*_xlfn.XLOOKUP($A2747,削除禁止_電灯料金!K:K,削除禁止_電灯料金!N:N),0),ROUND((AT2747+AU2747)*AN2747*12*_xlfn.XLOOKUP($A2747,削除禁止_電灯料金!K:K,削除禁止_電灯料金!N:N),0)),0)</f>
        <v>0</v>
      </c>
      <c r="AW2747" s="145"/>
    </row>
    <row r="2748" spans="1:49" ht="30" customHeight="1">
      <c r="A2748" s="1">
        <v>61</v>
      </c>
      <c r="B2748" s="319" t="s">
        <v>2475</v>
      </c>
      <c r="C2748" s="332"/>
      <c r="D2748" s="256" t="s">
        <v>2477</v>
      </c>
      <c r="E2748" s="257" t="s">
        <v>71</v>
      </c>
      <c r="F2748" s="258" t="s">
        <v>2483</v>
      </c>
      <c r="G2748" s="148" t="s">
        <v>73</v>
      </c>
      <c r="H2748" s="279"/>
      <c r="I2748" s="280"/>
      <c r="J2748" s="267"/>
      <c r="K2748" s="152">
        <v>1</v>
      </c>
      <c r="L2748" s="153">
        <v>240</v>
      </c>
      <c r="M2748" s="281" t="s">
        <v>2484</v>
      </c>
      <c r="N2748" s="119" t="s">
        <v>134</v>
      </c>
      <c r="O2748" s="120">
        <v>1</v>
      </c>
      <c r="P2748" s="155" t="s">
        <v>135</v>
      </c>
      <c r="Q2748" s="155">
        <v>0</v>
      </c>
      <c r="R2748" s="155">
        <v>0</v>
      </c>
      <c r="S2748" s="156">
        <v>0</v>
      </c>
      <c r="T2748" s="156">
        <v>0</v>
      </c>
      <c r="U2748" s="156">
        <v>0</v>
      </c>
      <c r="V2748" s="157">
        <v>0</v>
      </c>
      <c r="W2748" s="158">
        <v>28</v>
      </c>
      <c r="X2748" s="329">
        <v>1</v>
      </c>
      <c r="Y2748" s="160">
        <v>1</v>
      </c>
      <c r="Z2748" s="161">
        <f t="shared" si="676"/>
        <v>0.56000000000000005</v>
      </c>
      <c r="AA2748" s="155">
        <v>0</v>
      </c>
      <c r="AB2748" s="162" t="s">
        <v>80</v>
      </c>
      <c r="AC2748" s="163" t="s">
        <v>56</v>
      </c>
      <c r="AD2748" s="164" t="s">
        <v>56</v>
      </c>
      <c r="AE2748" s="163" t="s">
        <v>56</v>
      </c>
      <c r="AF2748" s="164">
        <f t="shared" si="677"/>
        <v>16.8</v>
      </c>
      <c r="AG2748" s="165">
        <f t="shared" si="678"/>
        <v>2016</v>
      </c>
      <c r="AH2748" s="166" t="s">
        <v>113</v>
      </c>
      <c r="AI2748" s="167"/>
      <c r="AJ2748" s="168"/>
      <c r="AK2748" s="169"/>
      <c r="AL2748" s="170"/>
      <c r="AM2748" s="171"/>
      <c r="AN2748" s="172"/>
      <c r="AO2748" s="173">
        <f t="shared" si="679"/>
        <v>0</v>
      </c>
      <c r="AP2748" s="174" t="s">
        <v>82</v>
      </c>
      <c r="AQ2748" s="175" t="str" cm="1">
        <f t="array" ref="AQ2748">_xlfn.IFS(OR($G2748="公衆街路灯A",$G2748="定額電灯"),$G2748&amp;AP2748,COUNTIF(G2748,"*従量電灯*"),G2748,1,"-")</f>
        <v>従量電灯</v>
      </c>
      <c r="AR2748" s="176" t="str" cm="1">
        <f t="array" ref="AR2748">_xlfn.IFS($AN2748=0,"-",OR($AH2748="対象外",$AH2748="-"),"-",OR($G2748="公衆街路灯A",$G2748="定額電灯"),_xlfn.XLOOKUP($AQ2748,削除禁止_電灯料金!$B:$B,削除禁止_電灯料金!$E:$E,0),1,"-")</f>
        <v>-</v>
      </c>
      <c r="AS2748" s="177" t="str" cm="1">
        <f t="array" ref="AS2748">_xlfn.IFS($AR2748="-","-",OR($G2748="公衆街路灯A",$G2748="定額電灯"),_xlfn.XLOOKUP(AQ2748,削除禁止_電灯料金!$B:$B,削除禁止_電灯料金!$D:$D,0),1,"-")</f>
        <v>-</v>
      </c>
      <c r="AT2748" s="176">
        <f>IFERROR(IF(OR($G2748="公衆街路灯A",$G2748="定額電灯"),"-",ROUND((_xlfn.XLOOKUP($AQ2748,削除禁止_電灯料金!$B:$B,削除禁止_電灯料金!$E:$E)*AM2748/1000*$K2748*$L2748/12),2)),"-")</f>
        <v>0</v>
      </c>
      <c r="AU2748" s="177">
        <f>IFERROR(IF(OR($G2748="公衆街路灯A",$G2748="定額電灯"),"-",ROUND((AM2748/1000*$K2748*$L2748/12)*_xlfn.XLOOKUP($A2748,削除禁止_電灯料金!K:K,削除禁止_電灯料金!M:M,"-"),2)),"-")</f>
        <v>0</v>
      </c>
      <c r="AV2748" s="178">
        <f>IFERROR(IF(OR($G2748="公衆街路灯A",$G2748="定額電灯"),ROUND((((AR2748+AS2748)*AN2748))*12*_xlfn.XLOOKUP($A2748,削除禁止_電灯料金!K:K,削除禁止_電灯料金!N:N),0),ROUND((AT2748+AU2748)*AN2748*12*_xlfn.XLOOKUP($A2748,削除禁止_電灯料金!K:K,削除禁止_電灯料金!N:N),0)),0)</f>
        <v>0</v>
      </c>
      <c r="AW2748" s="145"/>
    </row>
    <row r="2749" spans="1:49" ht="30" customHeight="1">
      <c r="A2749" s="1">
        <v>61</v>
      </c>
      <c r="B2749" s="319" t="s">
        <v>2475</v>
      </c>
      <c r="C2749" s="332"/>
      <c r="D2749" s="256" t="s">
        <v>2477</v>
      </c>
      <c r="E2749" s="257" t="s">
        <v>71</v>
      </c>
      <c r="F2749" s="258" t="s">
        <v>2485</v>
      </c>
      <c r="G2749" s="148" t="s">
        <v>73</v>
      </c>
      <c r="H2749" s="279"/>
      <c r="I2749" s="280"/>
      <c r="J2749" s="267"/>
      <c r="K2749" s="152">
        <v>2</v>
      </c>
      <c r="L2749" s="153">
        <v>240</v>
      </c>
      <c r="M2749" s="281" t="s">
        <v>2484</v>
      </c>
      <c r="N2749" s="119" t="s">
        <v>134</v>
      </c>
      <c r="O2749" s="120">
        <v>1</v>
      </c>
      <c r="P2749" s="155" t="s">
        <v>135</v>
      </c>
      <c r="Q2749" s="155">
        <v>0</v>
      </c>
      <c r="R2749" s="155">
        <v>0</v>
      </c>
      <c r="S2749" s="156">
        <v>0</v>
      </c>
      <c r="T2749" s="156">
        <v>0</v>
      </c>
      <c r="U2749" s="156">
        <v>0</v>
      </c>
      <c r="V2749" s="157">
        <v>0</v>
      </c>
      <c r="W2749" s="158">
        <v>28</v>
      </c>
      <c r="X2749" s="329">
        <v>1</v>
      </c>
      <c r="Y2749" s="160">
        <v>1</v>
      </c>
      <c r="Z2749" s="161">
        <f t="shared" si="676"/>
        <v>1.1200000000000001</v>
      </c>
      <c r="AA2749" s="155">
        <v>0</v>
      </c>
      <c r="AB2749" s="162" t="s">
        <v>80</v>
      </c>
      <c r="AC2749" s="163" t="s">
        <v>56</v>
      </c>
      <c r="AD2749" s="164" t="s">
        <v>56</v>
      </c>
      <c r="AE2749" s="163" t="s">
        <v>56</v>
      </c>
      <c r="AF2749" s="164">
        <f t="shared" si="677"/>
        <v>33.6</v>
      </c>
      <c r="AG2749" s="165">
        <f t="shared" si="678"/>
        <v>4032</v>
      </c>
      <c r="AH2749" s="166" t="s">
        <v>113</v>
      </c>
      <c r="AI2749" s="167"/>
      <c r="AJ2749" s="168"/>
      <c r="AK2749" s="169"/>
      <c r="AL2749" s="170"/>
      <c r="AM2749" s="171"/>
      <c r="AN2749" s="172"/>
      <c r="AO2749" s="173">
        <f t="shared" si="679"/>
        <v>0</v>
      </c>
      <c r="AP2749" s="174" t="s">
        <v>82</v>
      </c>
      <c r="AQ2749" s="175" t="str" cm="1">
        <f t="array" ref="AQ2749">_xlfn.IFS(OR($G2749="公衆街路灯A",$G2749="定額電灯"),$G2749&amp;AP2749,COUNTIF(G2749,"*従量電灯*"),G2749,1,"-")</f>
        <v>従量電灯</v>
      </c>
      <c r="AR2749" s="176" t="str" cm="1">
        <f t="array" ref="AR2749">_xlfn.IFS($AN2749=0,"-",OR($AH2749="対象外",$AH2749="-"),"-",OR($G2749="公衆街路灯A",$G2749="定額電灯"),_xlfn.XLOOKUP($AQ2749,削除禁止_電灯料金!$B:$B,削除禁止_電灯料金!$E:$E,0),1,"-")</f>
        <v>-</v>
      </c>
      <c r="AS2749" s="177" t="str" cm="1">
        <f t="array" ref="AS2749">_xlfn.IFS($AR2749="-","-",OR($G2749="公衆街路灯A",$G2749="定額電灯"),_xlfn.XLOOKUP(AQ2749,削除禁止_電灯料金!$B:$B,削除禁止_電灯料金!$D:$D,0),1,"-")</f>
        <v>-</v>
      </c>
      <c r="AT2749" s="176">
        <f>IFERROR(IF(OR($G2749="公衆街路灯A",$G2749="定額電灯"),"-",ROUND((_xlfn.XLOOKUP($AQ2749,削除禁止_電灯料金!$B:$B,削除禁止_電灯料金!$E:$E)*AM2749/1000*$K2749*$L2749/12),2)),"-")</f>
        <v>0</v>
      </c>
      <c r="AU2749" s="177">
        <f>IFERROR(IF(OR($G2749="公衆街路灯A",$G2749="定額電灯"),"-",ROUND((AM2749/1000*$K2749*$L2749/12)*_xlfn.XLOOKUP($A2749,削除禁止_電灯料金!K:K,削除禁止_電灯料金!M:M,"-"),2)),"-")</f>
        <v>0</v>
      </c>
      <c r="AV2749" s="178">
        <f>IFERROR(IF(OR($G2749="公衆街路灯A",$G2749="定額電灯"),ROUND((((AR2749+AS2749)*AN2749))*12*_xlfn.XLOOKUP($A2749,削除禁止_電灯料金!K:K,削除禁止_電灯料金!N:N),0),ROUND((AT2749+AU2749)*AN2749*12*_xlfn.XLOOKUP($A2749,削除禁止_電灯料金!K:K,削除禁止_電灯料金!N:N),0)),0)</f>
        <v>0</v>
      </c>
      <c r="AW2749" s="145"/>
    </row>
    <row r="2750" spans="1:49" ht="30" customHeight="1">
      <c r="A2750" s="1">
        <v>61</v>
      </c>
      <c r="B2750" s="319" t="s">
        <v>2475</v>
      </c>
      <c r="C2750" s="332"/>
      <c r="D2750" s="256" t="s">
        <v>2477</v>
      </c>
      <c r="E2750" s="257" t="s">
        <v>71</v>
      </c>
      <c r="F2750" s="258" t="s">
        <v>2485</v>
      </c>
      <c r="G2750" s="148" t="s">
        <v>73</v>
      </c>
      <c r="H2750" s="279"/>
      <c r="I2750" s="280"/>
      <c r="J2750" s="267"/>
      <c r="K2750" s="152">
        <v>2</v>
      </c>
      <c r="L2750" s="153">
        <v>240</v>
      </c>
      <c r="M2750" s="281" t="s">
        <v>2486</v>
      </c>
      <c r="N2750" s="119" t="s">
        <v>134</v>
      </c>
      <c r="O2750" s="120">
        <v>2</v>
      </c>
      <c r="P2750" s="155" t="s">
        <v>294</v>
      </c>
      <c r="Q2750" s="155">
        <v>0</v>
      </c>
      <c r="R2750" s="155">
        <v>0</v>
      </c>
      <c r="S2750" s="156">
        <v>0</v>
      </c>
      <c r="T2750" s="156">
        <v>0</v>
      </c>
      <c r="U2750" s="156">
        <v>0</v>
      </c>
      <c r="V2750" s="157">
        <v>0</v>
      </c>
      <c r="W2750" s="158">
        <v>47</v>
      </c>
      <c r="X2750" s="329">
        <v>1</v>
      </c>
      <c r="Y2750" s="160">
        <v>2</v>
      </c>
      <c r="Z2750" s="161">
        <f t="shared" si="676"/>
        <v>3.76</v>
      </c>
      <c r="AA2750" s="155">
        <v>0</v>
      </c>
      <c r="AB2750" s="162" t="s">
        <v>80</v>
      </c>
      <c r="AC2750" s="163" t="s">
        <v>56</v>
      </c>
      <c r="AD2750" s="164" t="s">
        <v>56</v>
      </c>
      <c r="AE2750" s="163" t="s">
        <v>56</v>
      </c>
      <c r="AF2750" s="164">
        <f t="shared" si="677"/>
        <v>56.4</v>
      </c>
      <c r="AG2750" s="165">
        <f t="shared" si="678"/>
        <v>13536</v>
      </c>
      <c r="AH2750" s="166" t="s">
        <v>113</v>
      </c>
      <c r="AI2750" s="167"/>
      <c r="AJ2750" s="168"/>
      <c r="AK2750" s="169"/>
      <c r="AL2750" s="170"/>
      <c r="AM2750" s="171"/>
      <c r="AN2750" s="172"/>
      <c r="AO2750" s="173">
        <f t="shared" si="679"/>
        <v>0</v>
      </c>
      <c r="AP2750" s="174" t="s">
        <v>82</v>
      </c>
      <c r="AQ2750" s="175" t="str" cm="1">
        <f t="array" ref="AQ2750">_xlfn.IFS(OR($G2750="公衆街路灯A",$G2750="定額電灯"),$G2750&amp;AP2750,COUNTIF(G2750,"*従量電灯*"),G2750,1,"-")</f>
        <v>従量電灯</v>
      </c>
      <c r="AR2750" s="176" t="str" cm="1">
        <f t="array" ref="AR2750">_xlfn.IFS($AN2750=0,"-",OR($AH2750="対象外",$AH2750="-"),"-",OR($G2750="公衆街路灯A",$G2750="定額電灯"),_xlfn.XLOOKUP($AQ2750,削除禁止_電灯料金!$B:$B,削除禁止_電灯料金!$E:$E,0),1,"-")</f>
        <v>-</v>
      </c>
      <c r="AS2750" s="177" t="str" cm="1">
        <f t="array" ref="AS2750">_xlfn.IFS($AR2750="-","-",OR($G2750="公衆街路灯A",$G2750="定額電灯"),_xlfn.XLOOKUP(AQ2750,削除禁止_電灯料金!$B:$B,削除禁止_電灯料金!$D:$D,0),1,"-")</f>
        <v>-</v>
      </c>
      <c r="AT2750" s="176">
        <f>IFERROR(IF(OR($G2750="公衆街路灯A",$G2750="定額電灯"),"-",ROUND((_xlfn.XLOOKUP($AQ2750,削除禁止_電灯料金!$B:$B,削除禁止_電灯料金!$E:$E)*AM2750/1000*$K2750*$L2750/12),2)),"-")</f>
        <v>0</v>
      </c>
      <c r="AU2750" s="177">
        <f>IFERROR(IF(OR($G2750="公衆街路灯A",$G2750="定額電灯"),"-",ROUND((AM2750/1000*$K2750*$L2750/12)*_xlfn.XLOOKUP($A2750,削除禁止_電灯料金!K:K,削除禁止_電灯料金!M:M,"-"),2)),"-")</f>
        <v>0</v>
      </c>
      <c r="AV2750" s="178">
        <f>IFERROR(IF(OR($G2750="公衆街路灯A",$G2750="定額電灯"),ROUND((((AR2750+AS2750)*AN2750))*12*_xlfn.XLOOKUP($A2750,削除禁止_電灯料金!K:K,削除禁止_電灯料金!N:N),0),ROUND((AT2750+AU2750)*AN2750*12*_xlfn.XLOOKUP($A2750,削除禁止_電灯料金!K:K,削除禁止_電灯料金!N:N),0)),0)</f>
        <v>0</v>
      </c>
      <c r="AW2750" s="145"/>
    </row>
    <row r="2751" spans="1:49" ht="30" customHeight="1">
      <c r="A2751" s="1">
        <v>61</v>
      </c>
      <c r="B2751" s="319" t="s">
        <v>2475</v>
      </c>
      <c r="C2751" s="332"/>
      <c r="D2751" s="256" t="s">
        <v>2477</v>
      </c>
      <c r="E2751" s="257" t="s">
        <v>71</v>
      </c>
      <c r="F2751" s="258" t="s">
        <v>2487</v>
      </c>
      <c r="G2751" s="148" t="s">
        <v>73</v>
      </c>
      <c r="H2751" s="363"/>
      <c r="I2751" s="280"/>
      <c r="J2751" s="267"/>
      <c r="K2751" s="152">
        <v>2</v>
      </c>
      <c r="L2751" s="153">
        <v>240</v>
      </c>
      <c r="M2751" s="281" t="s">
        <v>2486</v>
      </c>
      <c r="N2751" s="119" t="s">
        <v>134</v>
      </c>
      <c r="O2751" s="120">
        <v>2</v>
      </c>
      <c r="P2751" s="155" t="s">
        <v>294</v>
      </c>
      <c r="Q2751" s="155">
        <v>0</v>
      </c>
      <c r="R2751" s="155">
        <v>0</v>
      </c>
      <c r="S2751" s="156">
        <v>0</v>
      </c>
      <c r="T2751" s="156">
        <v>0</v>
      </c>
      <c r="U2751" s="156">
        <v>0</v>
      </c>
      <c r="V2751" s="157">
        <v>0</v>
      </c>
      <c r="W2751" s="158">
        <v>47</v>
      </c>
      <c r="X2751" s="329">
        <v>1</v>
      </c>
      <c r="Y2751" s="160">
        <v>2</v>
      </c>
      <c r="Z2751" s="161">
        <f t="shared" si="676"/>
        <v>3.76</v>
      </c>
      <c r="AA2751" s="155">
        <v>0</v>
      </c>
      <c r="AB2751" s="162" t="s">
        <v>80</v>
      </c>
      <c r="AC2751" s="163" t="s">
        <v>56</v>
      </c>
      <c r="AD2751" s="164" t="s">
        <v>56</v>
      </c>
      <c r="AE2751" s="163" t="s">
        <v>56</v>
      </c>
      <c r="AF2751" s="164">
        <f t="shared" si="677"/>
        <v>56.4</v>
      </c>
      <c r="AG2751" s="165">
        <f t="shared" si="678"/>
        <v>13536</v>
      </c>
      <c r="AH2751" s="166" t="s">
        <v>113</v>
      </c>
      <c r="AI2751" s="167"/>
      <c r="AJ2751" s="168"/>
      <c r="AK2751" s="169"/>
      <c r="AL2751" s="170"/>
      <c r="AM2751" s="171"/>
      <c r="AN2751" s="172"/>
      <c r="AO2751" s="173">
        <f t="shared" si="679"/>
        <v>0</v>
      </c>
      <c r="AP2751" s="174" t="s">
        <v>82</v>
      </c>
      <c r="AQ2751" s="175" t="str" cm="1">
        <f t="array" ref="AQ2751">_xlfn.IFS(OR($G2751="公衆街路灯A",$G2751="定額電灯"),$G2751&amp;AP2751,COUNTIF(G2751,"*従量電灯*"),G2751,1,"-")</f>
        <v>従量電灯</v>
      </c>
      <c r="AR2751" s="176" t="str" cm="1">
        <f t="array" ref="AR2751">_xlfn.IFS($AN2751=0,"-",OR($AH2751="対象外",$AH2751="-"),"-",OR($G2751="公衆街路灯A",$G2751="定額電灯"),_xlfn.XLOOKUP($AQ2751,削除禁止_電灯料金!$B:$B,削除禁止_電灯料金!$E:$E,0),1,"-")</f>
        <v>-</v>
      </c>
      <c r="AS2751" s="177" t="str" cm="1">
        <f t="array" ref="AS2751">_xlfn.IFS($AR2751="-","-",OR($G2751="公衆街路灯A",$G2751="定額電灯"),_xlfn.XLOOKUP(AQ2751,削除禁止_電灯料金!$B:$B,削除禁止_電灯料金!$D:$D,0),1,"-")</f>
        <v>-</v>
      </c>
      <c r="AT2751" s="176">
        <f>IFERROR(IF(OR($G2751="公衆街路灯A",$G2751="定額電灯"),"-",ROUND((_xlfn.XLOOKUP($AQ2751,削除禁止_電灯料金!$B:$B,削除禁止_電灯料金!$E:$E)*AM2751/1000*$K2751*$L2751/12),2)),"-")</f>
        <v>0</v>
      </c>
      <c r="AU2751" s="177">
        <f>IFERROR(IF(OR($G2751="公衆街路灯A",$G2751="定額電灯"),"-",ROUND((AM2751/1000*$K2751*$L2751/12)*_xlfn.XLOOKUP($A2751,削除禁止_電灯料金!K:K,削除禁止_電灯料金!M:M,"-"),2)),"-")</f>
        <v>0</v>
      </c>
      <c r="AV2751" s="178">
        <f>IFERROR(IF(OR($G2751="公衆街路灯A",$G2751="定額電灯"),ROUND((((AR2751+AS2751)*AN2751))*12*_xlfn.XLOOKUP($A2751,削除禁止_電灯料金!K:K,削除禁止_電灯料金!N:N),0),ROUND((AT2751+AU2751)*AN2751*12*_xlfn.XLOOKUP($A2751,削除禁止_電灯料金!K:K,削除禁止_電灯料金!N:N),0)),0)</f>
        <v>0</v>
      </c>
      <c r="AW2751" s="145"/>
    </row>
    <row r="2752" spans="1:49" ht="30" customHeight="1">
      <c r="A2752" s="1">
        <v>61</v>
      </c>
      <c r="B2752" s="319" t="s">
        <v>2475</v>
      </c>
      <c r="C2752" s="333"/>
      <c r="D2752" s="256" t="s">
        <v>2477</v>
      </c>
      <c r="E2752" s="257" t="s">
        <v>71</v>
      </c>
      <c r="F2752" s="258" t="s">
        <v>2488</v>
      </c>
      <c r="G2752" s="148" t="s">
        <v>73</v>
      </c>
      <c r="H2752" s="363"/>
      <c r="I2752" s="280"/>
      <c r="J2752" s="267"/>
      <c r="K2752" s="152">
        <v>4</v>
      </c>
      <c r="L2752" s="153">
        <v>240</v>
      </c>
      <c r="M2752" s="281" t="s">
        <v>2489</v>
      </c>
      <c r="N2752" s="119" t="s">
        <v>75</v>
      </c>
      <c r="O2752" s="120">
        <v>1</v>
      </c>
      <c r="P2752" s="155" t="s">
        <v>2480</v>
      </c>
      <c r="Q2752" s="155">
        <v>0</v>
      </c>
      <c r="R2752" s="155">
        <v>0</v>
      </c>
      <c r="S2752" s="156" t="s">
        <v>78</v>
      </c>
      <c r="T2752" s="156">
        <v>0</v>
      </c>
      <c r="U2752" s="156">
        <v>0</v>
      </c>
      <c r="V2752" s="157" t="s">
        <v>995</v>
      </c>
      <c r="W2752" s="158">
        <v>9</v>
      </c>
      <c r="X2752" s="329">
        <v>1</v>
      </c>
      <c r="Y2752" s="160">
        <v>1</v>
      </c>
      <c r="Z2752" s="161">
        <f t="shared" si="676"/>
        <v>0.72</v>
      </c>
      <c r="AA2752" s="155">
        <v>0</v>
      </c>
      <c r="AB2752" s="162" t="s">
        <v>80</v>
      </c>
      <c r="AC2752" s="163" t="s">
        <v>56</v>
      </c>
      <c r="AD2752" s="164" t="s">
        <v>56</v>
      </c>
      <c r="AE2752" s="163" t="s">
        <v>56</v>
      </c>
      <c r="AF2752" s="164">
        <f t="shared" si="677"/>
        <v>21.599999999999998</v>
      </c>
      <c r="AG2752" s="165">
        <f t="shared" si="678"/>
        <v>2591.9999999999995</v>
      </c>
      <c r="AH2752" s="166" t="s">
        <v>81</v>
      </c>
      <c r="AI2752" s="167"/>
      <c r="AJ2752" s="168"/>
      <c r="AK2752" s="169"/>
      <c r="AL2752" s="170"/>
      <c r="AM2752" s="171"/>
      <c r="AN2752" s="172"/>
      <c r="AO2752" s="173">
        <f t="shared" si="679"/>
        <v>0</v>
      </c>
      <c r="AP2752" s="174" t="s">
        <v>82</v>
      </c>
      <c r="AQ2752" s="175" t="str" cm="1">
        <f t="array" ref="AQ2752">_xlfn.IFS(OR($G2752="公衆街路灯A",$G2752="定額電灯"),$G2752&amp;AP2752,COUNTIF(G2752,"*従量電灯*"),G2752,1,"-")</f>
        <v>従量電灯</v>
      </c>
      <c r="AR2752" s="176" t="str" cm="1">
        <f t="array" ref="AR2752">_xlfn.IFS($AN2752=0,"-",OR($AH2752="対象外",$AH2752="-"),"-",OR($G2752="公衆街路灯A",$G2752="定額電灯"),_xlfn.XLOOKUP($AQ2752,削除禁止_電灯料金!$B:$B,削除禁止_電灯料金!$E:$E,0),1,"-")</f>
        <v>-</v>
      </c>
      <c r="AS2752" s="177" t="str" cm="1">
        <f t="array" ref="AS2752">_xlfn.IFS($AR2752="-","-",OR($G2752="公衆街路灯A",$G2752="定額電灯"),_xlfn.XLOOKUP(AQ2752,削除禁止_電灯料金!$B:$B,削除禁止_電灯料金!$D:$D,0),1,"-")</f>
        <v>-</v>
      </c>
      <c r="AT2752" s="176">
        <f>IFERROR(IF(OR($G2752="公衆街路灯A",$G2752="定額電灯"),"-",ROUND((_xlfn.XLOOKUP($AQ2752,削除禁止_電灯料金!$B:$B,削除禁止_電灯料金!$E:$E)*AM2752/1000*$K2752*$L2752/12),2)),"-")</f>
        <v>0</v>
      </c>
      <c r="AU2752" s="177">
        <f>IFERROR(IF(OR($G2752="公衆街路灯A",$G2752="定額電灯"),"-",ROUND((AM2752/1000*$K2752*$L2752/12)*_xlfn.XLOOKUP($A2752,削除禁止_電灯料金!K:K,削除禁止_電灯料金!M:M,"-"),2)),"-")</f>
        <v>0</v>
      </c>
      <c r="AV2752" s="178">
        <f>IFERROR(IF(OR($G2752="公衆街路灯A",$G2752="定額電灯"),ROUND((((AR2752+AS2752)*AN2752))*12*_xlfn.XLOOKUP($A2752,削除禁止_電灯料金!K:K,削除禁止_電灯料金!N:N),0),ROUND((AT2752+AU2752)*AN2752*12*_xlfn.XLOOKUP($A2752,削除禁止_電灯料金!K:K,削除禁止_電灯料金!N:N),0)),0)</f>
        <v>0</v>
      </c>
      <c r="AW2752" s="145"/>
    </row>
    <row r="2753" spans="1:49" ht="30" customHeight="1">
      <c r="A2753" s="1">
        <v>61</v>
      </c>
      <c r="B2753" s="319" t="s">
        <v>2475</v>
      </c>
      <c r="C2753" s="332"/>
      <c r="D2753" s="259" t="s">
        <v>2477</v>
      </c>
      <c r="E2753" s="260" t="s">
        <v>71</v>
      </c>
      <c r="F2753" s="261" t="s">
        <v>2490</v>
      </c>
      <c r="G2753" s="182" t="s">
        <v>73</v>
      </c>
      <c r="H2753" s="318" t="s">
        <v>2122</v>
      </c>
      <c r="I2753" s="311"/>
      <c r="J2753" s="312"/>
      <c r="K2753" s="186">
        <v>4</v>
      </c>
      <c r="L2753" s="187">
        <v>240</v>
      </c>
      <c r="M2753" s="313" t="s">
        <v>2491</v>
      </c>
      <c r="N2753" s="189" t="s">
        <v>172</v>
      </c>
      <c r="O2753" s="190">
        <v>1</v>
      </c>
      <c r="P2753" s="191" t="s">
        <v>998</v>
      </c>
      <c r="Q2753" s="191">
        <v>0</v>
      </c>
      <c r="R2753" s="191">
        <v>0</v>
      </c>
      <c r="S2753" s="192">
        <v>0</v>
      </c>
      <c r="T2753" s="192">
        <v>0</v>
      </c>
      <c r="U2753" s="192">
        <v>0</v>
      </c>
      <c r="V2753" s="193">
        <v>0</v>
      </c>
      <c r="W2753" s="194">
        <v>0</v>
      </c>
      <c r="X2753" s="331">
        <v>2</v>
      </c>
      <c r="Y2753" s="196">
        <v>2</v>
      </c>
      <c r="Z2753" s="197">
        <v>0</v>
      </c>
      <c r="AA2753" s="191">
        <v>0</v>
      </c>
      <c r="AB2753" s="198" t="s">
        <v>80</v>
      </c>
      <c r="AC2753" s="199" t="s">
        <v>56</v>
      </c>
      <c r="AD2753" s="200" t="s">
        <v>56</v>
      </c>
      <c r="AE2753" s="199" t="s">
        <v>56</v>
      </c>
      <c r="AF2753" s="200">
        <v>0</v>
      </c>
      <c r="AG2753" s="201">
        <v>0</v>
      </c>
      <c r="AH2753" s="201" t="s">
        <v>124</v>
      </c>
      <c r="AI2753" s="202" t="s">
        <v>124</v>
      </c>
      <c r="AJ2753" s="203"/>
      <c r="AK2753" s="204"/>
      <c r="AL2753" s="194"/>
      <c r="AM2753" s="205"/>
      <c r="AN2753" s="206"/>
      <c r="AO2753" s="200">
        <f t="shared" si="679"/>
        <v>0</v>
      </c>
      <c r="AP2753" s="207" t="s">
        <v>82</v>
      </c>
      <c r="AQ2753" s="198" t="str" cm="1">
        <f t="array" ref="AQ2753">_xlfn.IFS(OR($G2753="公衆街路灯A",$G2753="定額電灯"),$G2753&amp;AP2753,COUNTIF(G2753,"*従量電灯*"),G2753,1,"-")</f>
        <v>従量電灯</v>
      </c>
      <c r="AR2753" s="208" t="str" cm="1">
        <f t="array" ref="AR2753">_xlfn.IFS($AN2753=0,"-",OR($AH2753="対象外",$AH2753="-"),"-",OR($G2753="公衆街路灯A",$G2753="定額電灯"),_xlfn.XLOOKUP($AQ2753,削除禁止_電灯料金!$B:$B,削除禁止_電灯料金!$E:$E,0),1,"-")</f>
        <v>-</v>
      </c>
      <c r="AS2753" s="209" t="str" cm="1">
        <f t="array" ref="AS2753">_xlfn.IFS($AR2753="-","-",OR($G2753="公衆街路灯A",$G2753="定額電灯"),_xlfn.XLOOKUP(AQ2753,削除禁止_電灯料金!$B:$B,削除禁止_電灯料金!$D:$D,0),1,"-")</f>
        <v>-</v>
      </c>
      <c r="AT2753" s="208">
        <f>IFERROR(IF(OR($G2753="公衆街路灯A",$G2753="定額電灯"),"-",ROUND((_xlfn.XLOOKUP($AQ2753,削除禁止_電灯料金!$B:$B,削除禁止_電灯料金!$E:$E)*AM2753/1000*$K2753*$L2753/12),2)),"-")</f>
        <v>0</v>
      </c>
      <c r="AU2753" s="209">
        <f>IFERROR(IF(OR($G2753="公衆街路灯A",$G2753="定額電灯"),"-",ROUND((AM2753/1000*$K2753*$L2753/12)*_xlfn.XLOOKUP($A2753,削除禁止_電灯料金!K:K,削除禁止_電灯料金!M:M,"-"),2)),"-")</f>
        <v>0</v>
      </c>
      <c r="AV2753" s="210">
        <f>IFERROR(IF(OR($G2753="公衆街路灯A",$G2753="定額電灯"),ROUND((((AR2753+AS2753)*AN2753))*12*_xlfn.XLOOKUP($A2753,削除禁止_電灯料金!K:K,削除禁止_電灯料金!N:N),0),ROUND((AT2753+AU2753)*AN2753*12*_xlfn.XLOOKUP($A2753,削除禁止_電灯料金!K:K,削除禁止_電灯料金!N:N),0)),0)</f>
        <v>0</v>
      </c>
      <c r="AW2753" s="145"/>
    </row>
    <row r="2754" spans="1:49" ht="30" customHeight="1">
      <c r="A2754" s="1">
        <v>61</v>
      </c>
      <c r="B2754" s="319" t="s">
        <v>2475</v>
      </c>
      <c r="C2754" s="333"/>
      <c r="D2754" s="256" t="s">
        <v>2477</v>
      </c>
      <c r="E2754" s="257" t="s">
        <v>71</v>
      </c>
      <c r="F2754" s="258" t="s">
        <v>2492</v>
      </c>
      <c r="G2754" s="148" t="s">
        <v>73</v>
      </c>
      <c r="H2754" s="279"/>
      <c r="I2754" s="280"/>
      <c r="J2754" s="267"/>
      <c r="K2754" s="152">
        <v>2</v>
      </c>
      <c r="L2754" s="153">
        <v>240</v>
      </c>
      <c r="M2754" s="281" t="s">
        <v>2493</v>
      </c>
      <c r="N2754" s="119" t="s">
        <v>120</v>
      </c>
      <c r="O2754" s="120">
        <v>1</v>
      </c>
      <c r="P2754" s="155" t="s">
        <v>657</v>
      </c>
      <c r="Q2754" s="155">
        <v>0</v>
      </c>
      <c r="R2754" s="155">
        <v>0</v>
      </c>
      <c r="S2754" s="156">
        <v>0</v>
      </c>
      <c r="T2754" s="156">
        <v>0</v>
      </c>
      <c r="U2754" s="156">
        <v>0</v>
      </c>
      <c r="V2754" s="157">
        <v>0</v>
      </c>
      <c r="W2754" s="158">
        <v>34</v>
      </c>
      <c r="X2754" s="329">
        <v>1</v>
      </c>
      <c r="Y2754" s="160">
        <v>1</v>
      </c>
      <c r="Z2754" s="161">
        <f t="shared" ref="Z2754:Z2778" si="680">K2754*L2754*W2754*Y2754/12/1000</f>
        <v>1.36</v>
      </c>
      <c r="AA2754" s="155">
        <v>0</v>
      </c>
      <c r="AB2754" s="162" t="s">
        <v>80</v>
      </c>
      <c r="AC2754" s="163" t="s">
        <v>56</v>
      </c>
      <c r="AD2754" s="164" t="s">
        <v>56</v>
      </c>
      <c r="AE2754" s="163" t="s">
        <v>56</v>
      </c>
      <c r="AF2754" s="164">
        <f t="shared" ref="AF2754:AF2778" si="681">$B$2*Z2754/Y2754</f>
        <v>40.800000000000004</v>
      </c>
      <c r="AG2754" s="165">
        <f t="shared" ref="AG2754:AG2778" si="682">Y2754*AF2754*120</f>
        <v>4896.0000000000009</v>
      </c>
      <c r="AH2754" s="166" t="s">
        <v>81</v>
      </c>
      <c r="AI2754" s="167"/>
      <c r="AJ2754" s="168"/>
      <c r="AK2754" s="169"/>
      <c r="AL2754" s="170"/>
      <c r="AM2754" s="171"/>
      <c r="AN2754" s="172"/>
      <c r="AO2754" s="173">
        <f t="shared" si="679"/>
        <v>0</v>
      </c>
      <c r="AP2754" s="174" t="s">
        <v>82</v>
      </c>
      <c r="AQ2754" s="175" t="str" cm="1">
        <f t="array" ref="AQ2754">_xlfn.IFS(OR($G2754="公衆街路灯A",$G2754="定額電灯"),$G2754&amp;AP2754,COUNTIF(G2754,"*従量電灯*"),G2754,1,"-")</f>
        <v>従量電灯</v>
      </c>
      <c r="AR2754" s="176" t="str" cm="1">
        <f t="array" ref="AR2754">_xlfn.IFS($AN2754=0,"-",OR($AH2754="対象外",$AH2754="-"),"-",OR($G2754="公衆街路灯A",$G2754="定額電灯"),_xlfn.XLOOKUP($AQ2754,削除禁止_電灯料金!$B:$B,削除禁止_電灯料金!$E:$E,0),1,"-")</f>
        <v>-</v>
      </c>
      <c r="AS2754" s="177" t="str" cm="1">
        <f t="array" ref="AS2754">_xlfn.IFS($AR2754="-","-",OR($G2754="公衆街路灯A",$G2754="定額電灯"),_xlfn.XLOOKUP(AQ2754,削除禁止_電灯料金!$B:$B,削除禁止_電灯料金!$D:$D,0),1,"-")</f>
        <v>-</v>
      </c>
      <c r="AT2754" s="176">
        <f>IFERROR(IF(OR($G2754="公衆街路灯A",$G2754="定額電灯"),"-",ROUND((_xlfn.XLOOKUP($AQ2754,削除禁止_電灯料金!$B:$B,削除禁止_電灯料金!$E:$E)*AM2754/1000*$K2754*$L2754/12),2)),"-")</f>
        <v>0</v>
      </c>
      <c r="AU2754" s="177">
        <f>IFERROR(IF(OR($G2754="公衆街路灯A",$G2754="定額電灯"),"-",ROUND((AM2754/1000*$K2754*$L2754/12)*_xlfn.XLOOKUP($A2754,削除禁止_電灯料金!K:K,削除禁止_電灯料金!M:M,"-"),2)),"-")</f>
        <v>0</v>
      </c>
      <c r="AV2754" s="178">
        <f>IFERROR(IF(OR($G2754="公衆街路灯A",$G2754="定額電灯"),ROUND((((AR2754+AS2754)*AN2754))*12*_xlfn.XLOOKUP($A2754,削除禁止_電灯料金!K:K,削除禁止_電灯料金!N:N),0),ROUND((AT2754+AU2754)*AN2754*12*_xlfn.XLOOKUP($A2754,削除禁止_電灯料金!K:K,削除禁止_電灯料金!N:N),0)),0)</f>
        <v>0</v>
      </c>
      <c r="AW2754" s="145"/>
    </row>
    <row r="2755" spans="1:49" ht="30" customHeight="1">
      <c r="A2755" s="1">
        <v>61</v>
      </c>
      <c r="B2755" s="319" t="s">
        <v>2475</v>
      </c>
      <c r="C2755" s="332"/>
      <c r="D2755" s="256" t="s">
        <v>2477</v>
      </c>
      <c r="E2755" s="257" t="s">
        <v>71</v>
      </c>
      <c r="F2755" s="258" t="s">
        <v>2492</v>
      </c>
      <c r="G2755" s="148" t="s">
        <v>73</v>
      </c>
      <c r="H2755" s="279"/>
      <c r="I2755" s="280"/>
      <c r="J2755" s="267"/>
      <c r="K2755" s="152">
        <v>2</v>
      </c>
      <c r="L2755" s="153">
        <v>240</v>
      </c>
      <c r="M2755" s="281" t="s">
        <v>1060</v>
      </c>
      <c r="N2755" s="119" t="s">
        <v>389</v>
      </c>
      <c r="O2755" s="120">
        <v>1</v>
      </c>
      <c r="P2755" s="155" t="s">
        <v>135</v>
      </c>
      <c r="Q2755" s="155">
        <v>0</v>
      </c>
      <c r="R2755" s="155">
        <v>0</v>
      </c>
      <c r="S2755" s="156">
        <v>0</v>
      </c>
      <c r="T2755" s="156">
        <v>0</v>
      </c>
      <c r="U2755" s="156">
        <v>0</v>
      </c>
      <c r="V2755" s="157">
        <v>0</v>
      </c>
      <c r="W2755" s="158">
        <v>28</v>
      </c>
      <c r="X2755" s="329">
        <v>1</v>
      </c>
      <c r="Y2755" s="160">
        <v>1</v>
      </c>
      <c r="Z2755" s="161">
        <f t="shared" si="680"/>
        <v>1.1200000000000001</v>
      </c>
      <c r="AA2755" s="155">
        <v>0</v>
      </c>
      <c r="AB2755" s="162" t="s">
        <v>80</v>
      </c>
      <c r="AC2755" s="163" t="s">
        <v>56</v>
      </c>
      <c r="AD2755" s="164" t="s">
        <v>56</v>
      </c>
      <c r="AE2755" s="163" t="s">
        <v>56</v>
      </c>
      <c r="AF2755" s="164">
        <f t="shared" si="681"/>
        <v>33.6</v>
      </c>
      <c r="AG2755" s="165">
        <f t="shared" si="682"/>
        <v>4032</v>
      </c>
      <c r="AH2755" s="166" t="s">
        <v>81</v>
      </c>
      <c r="AI2755" s="167"/>
      <c r="AJ2755" s="168"/>
      <c r="AK2755" s="169"/>
      <c r="AL2755" s="170"/>
      <c r="AM2755" s="171"/>
      <c r="AN2755" s="172"/>
      <c r="AO2755" s="173">
        <f t="shared" si="679"/>
        <v>0</v>
      </c>
      <c r="AP2755" s="174" t="s">
        <v>82</v>
      </c>
      <c r="AQ2755" s="175" t="str" cm="1">
        <f t="array" ref="AQ2755">_xlfn.IFS(OR($G2755="公衆街路灯A",$G2755="定額電灯"),$G2755&amp;AP2755,COUNTIF(G2755,"*従量電灯*"),G2755,1,"-")</f>
        <v>従量電灯</v>
      </c>
      <c r="AR2755" s="176" t="str" cm="1">
        <f t="array" ref="AR2755">_xlfn.IFS($AN2755=0,"-",OR($AH2755="対象外",$AH2755="-"),"-",OR($G2755="公衆街路灯A",$G2755="定額電灯"),_xlfn.XLOOKUP($AQ2755,削除禁止_電灯料金!$B:$B,削除禁止_電灯料金!$E:$E,0),1,"-")</f>
        <v>-</v>
      </c>
      <c r="AS2755" s="177" t="str" cm="1">
        <f t="array" ref="AS2755">_xlfn.IFS($AR2755="-","-",OR($G2755="公衆街路灯A",$G2755="定額電灯"),_xlfn.XLOOKUP(AQ2755,削除禁止_電灯料金!$B:$B,削除禁止_電灯料金!$D:$D,0),1,"-")</f>
        <v>-</v>
      </c>
      <c r="AT2755" s="176">
        <f>IFERROR(IF(OR($G2755="公衆街路灯A",$G2755="定額電灯"),"-",ROUND((_xlfn.XLOOKUP($AQ2755,削除禁止_電灯料金!$B:$B,削除禁止_電灯料金!$E:$E)*AM2755/1000*$K2755*$L2755/12),2)),"-")</f>
        <v>0</v>
      </c>
      <c r="AU2755" s="177">
        <f>IFERROR(IF(OR($G2755="公衆街路灯A",$G2755="定額電灯"),"-",ROUND((AM2755/1000*$K2755*$L2755/12)*_xlfn.XLOOKUP($A2755,削除禁止_電灯料金!K:K,削除禁止_電灯料金!M:M,"-"),2)),"-")</f>
        <v>0</v>
      </c>
      <c r="AV2755" s="178">
        <f>IFERROR(IF(OR($G2755="公衆街路灯A",$G2755="定額電灯"),ROUND((((AR2755+AS2755)*AN2755))*12*_xlfn.XLOOKUP($A2755,削除禁止_電灯料金!K:K,削除禁止_電灯料金!N:N),0),ROUND((AT2755+AU2755)*AN2755*12*_xlfn.XLOOKUP($A2755,削除禁止_電灯料金!K:K,削除禁止_電灯料金!N:N),0)),0)</f>
        <v>0</v>
      </c>
      <c r="AW2755" s="145"/>
    </row>
    <row r="2756" spans="1:49" ht="30" customHeight="1">
      <c r="A2756" s="1">
        <v>61</v>
      </c>
      <c r="B2756" s="319" t="s">
        <v>2475</v>
      </c>
      <c r="C2756" s="332"/>
      <c r="D2756" s="256" t="s">
        <v>2477</v>
      </c>
      <c r="E2756" s="257" t="s">
        <v>71</v>
      </c>
      <c r="F2756" s="258" t="s">
        <v>2494</v>
      </c>
      <c r="G2756" s="148" t="s">
        <v>73</v>
      </c>
      <c r="H2756" s="279"/>
      <c r="I2756" s="280"/>
      <c r="J2756" s="267"/>
      <c r="K2756" s="152">
        <v>4</v>
      </c>
      <c r="L2756" s="153">
        <v>240</v>
      </c>
      <c r="M2756" s="281" t="s">
        <v>2486</v>
      </c>
      <c r="N2756" s="119" t="s">
        <v>134</v>
      </c>
      <c r="O2756" s="120">
        <v>2</v>
      </c>
      <c r="P2756" s="155" t="s">
        <v>294</v>
      </c>
      <c r="Q2756" s="155">
        <v>0</v>
      </c>
      <c r="R2756" s="155">
        <v>0</v>
      </c>
      <c r="S2756" s="156">
        <v>0</v>
      </c>
      <c r="T2756" s="156">
        <v>0</v>
      </c>
      <c r="U2756" s="156">
        <v>0</v>
      </c>
      <c r="V2756" s="157">
        <v>0</v>
      </c>
      <c r="W2756" s="158">
        <v>47</v>
      </c>
      <c r="X2756" s="329">
        <v>3</v>
      </c>
      <c r="Y2756" s="160">
        <v>6</v>
      </c>
      <c r="Z2756" s="161">
        <f t="shared" si="680"/>
        <v>22.56</v>
      </c>
      <c r="AA2756" s="155">
        <v>0</v>
      </c>
      <c r="AB2756" s="162" t="s">
        <v>80</v>
      </c>
      <c r="AC2756" s="163" t="s">
        <v>56</v>
      </c>
      <c r="AD2756" s="164" t="s">
        <v>56</v>
      </c>
      <c r="AE2756" s="163" t="s">
        <v>56</v>
      </c>
      <c r="AF2756" s="164">
        <f t="shared" si="681"/>
        <v>112.8</v>
      </c>
      <c r="AG2756" s="165">
        <f t="shared" si="682"/>
        <v>81216</v>
      </c>
      <c r="AH2756" s="166" t="s">
        <v>113</v>
      </c>
      <c r="AI2756" s="167"/>
      <c r="AJ2756" s="168"/>
      <c r="AK2756" s="169"/>
      <c r="AL2756" s="170"/>
      <c r="AM2756" s="171"/>
      <c r="AN2756" s="172"/>
      <c r="AO2756" s="173">
        <f t="shared" si="679"/>
        <v>0</v>
      </c>
      <c r="AP2756" s="174" t="s">
        <v>82</v>
      </c>
      <c r="AQ2756" s="175" t="str" cm="1">
        <f t="array" ref="AQ2756">_xlfn.IFS(OR($G2756="公衆街路灯A",$G2756="定額電灯"),$G2756&amp;AP2756,COUNTIF(G2756,"*従量電灯*"),G2756,1,"-")</f>
        <v>従量電灯</v>
      </c>
      <c r="AR2756" s="176" t="str" cm="1">
        <f t="array" ref="AR2756">_xlfn.IFS($AN2756=0,"-",OR($AH2756="対象外",$AH2756="-"),"-",OR($G2756="公衆街路灯A",$G2756="定額電灯"),_xlfn.XLOOKUP($AQ2756,削除禁止_電灯料金!$B:$B,削除禁止_電灯料金!$E:$E,0),1,"-")</f>
        <v>-</v>
      </c>
      <c r="AS2756" s="177" t="str" cm="1">
        <f t="array" ref="AS2756">_xlfn.IFS($AR2756="-","-",OR($G2756="公衆街路灯A",$G2756="定額電灯"),_xlfn.XLOOKUP(AQ2756,削除禁止_電灯料金!$B:$B,削除禁止_電灯料金!$D:$D,0),1,"-")</f>
        <v>-</v>
      </c>
      <c r="AT2756" s="176">
        <f>IFERROR(IF(OR($G2756="公衆街路灯A",$G2756="定額電灯"),"-",ROUND((_xlfn.XLOOKUP($AQ2756,削除禁止_電灯料金!$B:$B,削除禁止_電灯料金!$E:$E)*AM2756/1000*$K2756*$L2756/12),2)),"-")</f>
        <v>0</v>
      </c>
      <c r="AU2756" s="177">
        <f>IFERROR(IF(OR($G2756="公衆街路灯A",$G2756="定額電灯"),"-",ROUND((AM2756/1000*$K2756*$L2756/12)*_xlfn.XLOOKUP($A2756,削除禁止_電灯料金!K:K,削除禁止_電灯料金!M:M,"-"),2)),"-")</f>
        <v>0</v>
      </c>
      <c r="AV2756" s="178">
        <f>IFERROR(IF(OR($G2756="公衆街路灯A",$G2756="定額電灯"),ROUND((((AR2756+AS2756)*AN2756))*12*_xlfn.XLOOKUP($A2756,削除禁止_電灯料金!K:K,削除禁止_電灯料金!N:N),0),ROUND((AT2756+AU2756)*AN2756*12*_xlfn.XLOOKUP($A2756,削除禁止_電灯料金!K:K,削除禁止_電灯料金!N:N),0)),0)</f>
        <v>0</v>
      </c>
      <c r="AW2756" s="145"/>
    </row>
    <row r="2757" spans="1:49" ht="30" customHeight="1">
      <c r="A2757" s="1">
        <v>61</v>
      </c>
      <c r="B2757" s="319" t="s">
        <v>2475</v>
      </c>
      <c r="C2757" s="332"/>
      <c r="D2757" s="256" t="s">
        <v>2477</v>
      </c>
      <c r="E2757" s="257" t="s">
        <v>71</v>
      </c>
      <c r="F2757" s="258" t="s">
        <v>2494</v>
      </c>
      <c r="G2757" s="148" t="s">
        <v>73</v>
      </c>
      <c r="H2757" s="279"/>
      <c r="I2757" s="280"/>
      <c r="J2757" s="267"/>
      <c r="K2757" s="152">
        <v>4</v>
      </c>
      <c r="L2757" s="153">
        <v>240</v>
      </c>
      <c r="M2757" s="281" t="s">
        <v>2495</v>
      </c>
      <c r="N2757" s="119" t="s">
        <v>134</v>
      </c>
      <c r="O2757" s="120">
        <v>2</v>
      </c>
      <c r="P2757" s="155" t="s">
        <v>294</v>
      </c>
      <c r="Q2757" s="155">
        <v>0</v>
      </c>
      <c r="R2757" s="155">
        <v>0</v>
      </c>
      <c r="S2757" s="156">
        <v>0</v>
      </c>
      <c r="T2757" s="156">
        <v>0</v>
      </c>
      <c r="U2757" s="156">
        <v>0</v>
      </c>
      <c r="V2757" s="157" t="s">
        <v>995</v>
      </c>
      <c r="W2757" s="158">
        <v>47</v>
      </c>
      <c r="X2757" s="329">
        <v>1</v>
      </c>
      <c r="Y2757" s="160">
        <v>2</v>
      </c>
      <c r="Z2757" s="161">
        <f t="shared" si="680"/>
        <v>7.52</v>
      </c>
      <c r="AA2757" s="155">
        <v>0</v>
      </c>
      <c r="AB2757" s="162" t="s">
        <v>80</v>
      </c>
      <c r="AC2757" s="163" t="s">
        <v>56</v>
      </c>
      <c r="AD2757" s="164" t="s">
        <v>56</v>
      </c>
      <c r="AE2757" s="163" t="s">
        <v>56</v>
      </c>
      <c r="AF2757" s="164">
        <f t="shared" si="681"/>
        <v>112.8</v>
      </c>
      <c r="AG2757" s="165">
        <f t="shared" si="682"/>
        <v>27072</v>
      </c>
      <c r="AH2757" s="166" t="s">
        <v>81</v>
      </c>
      <c r="AI2757" s="167"/>
      <c r="AJ2757" s="168"/>
      <c r="AK2757" s="169"/>
      <c r="AL2757" s="170"/>
      <c r="AM2757" s="171"/>
      <c r="AN2757" s="172"/>
      <c r="AO2757" s="173">
        <f t="shared" si="679"/>
        <v>0</v>
      </c>
      <c r="AP2757" s="174" t="s">
        <v>82</v>
      </c>
      <c r="AQ2757" s="175" t="str" cm="1">
        <f t="array" ref="AQ2757">_xlfn.IFS(OR($G2757="公衆街路灯A",$G2757="定額電灯"),$G2757&amp;AP2757,COUNTIF(G2757,"*従量電灯*"),G2757,1,"-")</f>
        <v>従量電灯</v>
      </c>
      <c r="AR2757" s="176" t="str" cm="1">
        <f t="array" ref="AR2757">_xlfn.IFS($AN2757=0,"-",OR($AH2757="対象外",$AH2757="-"),"-",OR($G2757="公衆街路灯A",$G2757="定額電灯"),_xlfn.XLOOKUP($AQ2757,削除禁止_電灯料金!$B:$B,削除禁止_電灯料金!$E:$E,0),1,"-")</f>
        <v>-</v>
      </c>
      <c r="AS2757" s="177" t="str" cm="1">
        <f t="array" ref="AS2757">_xlfn.IFS($AR2757="-","-",OR($G2757="公衆街路灯A",$G2757="定額電灯"),_xlfn.XLOOKUP(AQ2757,削除禁止_電灯料金!$B:$B,削除禁止_電灯料金!$D:$D,0),1,"-")</f>
        <v>-</v>
      </c>
      <c r="AT2757" s="176">
        <f>IFERROR(IF(OR($G2757="公衆街路灯A",$G2757="定額電灯"),"-",ROUND((_xlfn.XLOOKUP($AQ2757,削除禁止_電灯料金!$B:$B,削除禁止_電灯料金!$E:$E)*AM2757/1000*$K2757*$L2757/12),2)),"-")</f>
        <v>0</v>
      </c>
      <c r="AU2757" s="177">
        <f>IFERROR(IF(OR($G2757="公衆街路灯A",$G2757="定額電灯"),"-",ROUND((AM2757/1000*$K2757*$L2757/12)*_xlfn.XLOOKUP($A2757,削除禁止_電灯料金!K:K,削除禁止_電灯料金!M:M,"-"),2)),"-")</f>
        <v>0</v>
      </c>
      <c r="AV2757" s="178">
        <f>IFERROR(IF(OR($G2757="公衆街路灯A",$G2757="定額電灯"),ROUND((((AR2757+AS2757)*AN2757))*12*_xlfn.XLOOKUP($A2757,削除禁止_電灯料金!K:K,削除禁止_電灯料金!N:N),0),ROUND((AT2757+AU2757)*AN2757*12*_xlfn.XLOOKUP($A2757,削除禁止_電灯料金!K:K,削除禁止_電灯料金!N:N),0)),0)</f>
        <v>0</v>
      </c>
      <c r="AW2757" s="145"/>
    </row>
    <row r="2758" spans="1:49" ht="30" customHeight="1">
      <c r="A2758" s="1">
        <v>61</v>
      </c>
      <c r="B2758" s="319" t="s">
        <v>2475</v>
      </c>
      <c r="C2758" s="332"/>
      <c r="D2758" s="256" t="s">
        <v>2477</v>
      </c>
      <c r="E2758" s="257" t="s">
        <v>71</v>
      </c>
      <c r="F2758" s="258" t="s">
        <v>2496</v>
      </c>
      <c r="G2758" s="148" t="s">
        <v>73</v>
      </c>
      <c r="H2758" s="279"/>
      <c r="I2758" s="280"/>
      <c r="J2758" s="267"/>
      <c r="K2758" s="152">
        <v>4</v>
      </c>
      <c r="L2758" s="153">
        <v>240</v>
      </c>
      <c r="M2758" s="281" t="s">
        <v>2486</v>
      </c>
      <c r="N2758" s="119" t="s">
        <v>134</v>
      </c>
      <c r="O2758" s="120">
        <v>2</v>
      </c>
      <c r="P2758" s="155" t="s">
        <v>294</v>
      </c>
      <c r="Q2758" s="155">
        <v>0</v>
      </c>
      <c r="R2758" s="155">
        <v>0</v>
      </c>
      <c r="S2758" s="156">
        <v>0</v>
      </c>
      <c r="T2758" s="156">
        <v>0</v>
      </c>
      <c r="U2758" s="156">
        <v>0</v>
      </c>
      <c r="V2758" s="157">
        <v>0</v>
      </c>
      <c r="W2758" s="158">
        <v>47</v>
      </c>
      <c r="X2758" s="329">
        <v>3</v>
      </c>
      <c r="Y2758" s="160">
        <v>6</v>
      </c>
      <c r="Z2758" s="161">
        <f t="shared" si="680"/>
        <v>22.56</v>
      </c>
      <c r="AA2758" s="155">
        <v>0</v>
      </c>
      <c r="AB2758" s="162" t="s">
        <v>80</v>
      </c>
      <c r="AC2758" s="163" t="s">
        <v>56</v>
      </c>
      <c r="AD2758" s="164" t="s">
        <v>56</v>
      </c>
      <c r="AE2758" s="163" t="s">
        <v>56</v>
      </c>
      <c r="AF2758" s="164">
        <f t="shared" si="681"/>
        <v>112.8</v>
      </c>
      <c r="AG2758" s="165">
        <f t="shared" si="682"/>
        <v>81216</v>
      </c>
      <c r="AH2758" s="166" t="s">
        <v>113</v>
      </c>
      <c r="AI2758" s="167"/>
      <c r="AJ2758" s="168"/>
      <c r="AK2758" s="169"/>
      <c r="AL2758" s="170"/>
      <c r="AM2758" s="171"/>
      <c r="AN2758" s="172"/>
      <c r="AO2758" s="173">
        <f t="shared" si="679"/>
        <v>0</v>
      </c>
      <c r="AP2758" s="174" t="s">
        <v>82</v>
      </c>
      <c r="AQ2758" s="175" t="str" cm="1">
        <f t="array" ref="AQ2758">_xlfn.IFS(OR($G2758="公衆街路灯A",$G2758="定額電灯"),$G2758&amp;AP2758,COUNTIF(G2758,"*従量電灯*"),G2758,1,"-")</f>
        <v>従量電灯</v>
      </c>
      <c r="AR2758" s="176" t="str" cm="1">
        <f t="array" ref="AR2758">_xlfn.IFS($AN2758=0,"-",OR($AH2758="対象外",$AH2758="-"),"-",OR($G2758="公衆街路灯A",$G2758="定額電灯"),_xlfn.XLOOKUP($AQ2758,削除禁止_電灯料金!$B:$B,削除禁止_電灯料金!$E:$E,0),1,"-")</f>
        <v>-</v>
      </c>
      <c r="AS2758" s="177" t="str" cm="1">
        <f t="array" ref="AS2758">_xlfn.IFS($AR2758="-","-",OR($G2758="公衆街路灯A",$G2758="定額電灯"),_xlfn.XLOOKUP(AQ2758,削除禁止_電灯料金!$B:$B,削除禁止_電灯料金!$D:$D,0),1,"-")</f>
        <v>-</v>
      </c>
      <c r="AT2758" s="176">
        <f>IFERROR(IF(OR($G2758="公衆街路灯A",$G2758="定額電灯"),"-",ROUND((_xlfn.XLOOKUP($AQ2758,削除禁止_電灯料金!$B:$B,削除禁止_電灯料金!$E:$E)*AM2758/1000*$K2758*$L2758/12),2)),"-")</f>
        <v>0</v>
      </c>
      <c r="AU2758" s="177">
        <f>IFERROR(IF(OR($G2758="公衆街路灯A",$G2758="定額電灯"),"-",ROUND((AM2758/1000*$K2758*$L2758/12)*_xlfn.XLOOKUP($A2758,削除禁止_電灯料金!K:K,削除禁止_電灯料金!M:M,"-"),2)),"-")</f>
        <v>0</v>
      </c>
      <c r="AV2758" s="178">
        <f>IFERROR(IF(OR($G2758="公衆街路灯A",$G2758="定額電灯"),ROUND((((AR2758+AS2758)*AN2758))*12*_xlfn.XLOOKUP($A2758,削除禁止_電灯料金!K:K,削除禁止_電灯料金!N:N),0),ROUND((AT2758+AU2758)*AN2758*12*_xlfn.XLOOKUP($A2758,削除禁止_電灯料金!K:K,削除禁止_電灯料金!N:N),0)),0)</f>
        <v>0</v>
      </c>
      <c r="AW2758" s="145"/>
    </row>
    <row r="2759" spans="1:49" ht="30" customHeight="1">
      <c r="A2759" s="1">
        <v>61</v>
      </c>
      <c r="B2759" s="319" t="s">
        <v>2475</v>
      </c>
      <c r="C2759" s="332"/>
      <c r="D2759" s="256" t="s">
        <v>2477</v>
      </c>
      <c r="E2759" s="257" t="s">
        <v>71</v>
      </c>
      <c r="F2759" s="258" t="s">
        <v>2496</v>
      </c>
      <c r="G2759" s="148" t="s">
        <v>73</v>
      </c>
      <c r="H2759" s="279"/>
      <c r="I2759" s="280"/>
      <c r="J2759" s="267"/>
      <c r="K2759" s="152">
        <v>4</v>
      </c>
      <c r="L2759" s="153">
        <v>240</v>
      </c>
      <c r="M2759" s="281" t="s">
        <v>2495</v>
      </c>
      <c r="N2759" s="119" t="s">
        <v>134</v>
      </c>
      <c r="O2759" s="120">
        <v>2</v>
      </c>
      <c r="P2759" s="155" t="s">
        <v>294</v>
      </c>
      <c r="Q2759" s="155">
        <v>0</v>
      </c>
      <c r="R2759" s="155">
        <v>0</v>
      </c>
      <c r="S2759" s="156">
        <v>0</v>
      </c>
      <c r="T2759" s="156">
        <v>0</v>
      </c>
      <c r="U2759" s="156">
        <v>0</v>
      </c>
      <c r="V2759" s="157" t="s">
        <v>995</v>
      </c>
      <c r="W2759" s="158">
        <v>47</v>
      </c>
      <c r="X2759" s="329">
        <v>1</v>
      </c>
      <c r="Y2759" s="160">
        <v>2</v>
      </c>
      <c r="Z2759" s="161">
        <f t="shared" si="680"/>
        <v>7.52</v>
      </c>
      <c r="AA2759" s="155">
        <v>0</v>
      </c>
      <c r="AB2759" s="162" t="s">
        <v>80</v>
      </c>
      <c r="AC2759" s="163" t="s">
        <v>56</v>
      </c>
      <c r="AD2759" s="164" t="s">
        <v>56</v>
      </c>
      <c r="AE2759" s="163" t="s">
        <v>56</v>
      </c>
      <c r="AF2759" s="164">
        <f t="shared" si="681"/>
        <v>112.8</v>
      </c>
      <c r="AG2759" s="165">
        <f t="shared" si="682"/>
        <v>27072</v>
      </c>
      <c r="AH2759" s="166" t="s">
        <v>81</v>
      </c>
      <c r="AI2759" s="167"/>
      <c r="AJ2759" s="168"/>
      <c r="AK2759" s="169"/>
      <c r="AL2759" s="170"/>
      <c r="AM2759" s="171"/>
      <c r="AN2759" s="172"/>
      <c r="AO2759" s="173">
        <f t="shared" si="679"/>
        <v>0</v>
      </c>
      <c r="AP2759" s="174" t="s">
        <v>82</v>
      </c>
      <c r="AQ2759" s="175" t="str" cm="1">
        <f t="array" ref="AQ2759">_xlfn.IFS(OR($G2759="公衆街路灯A",$G2759="定額電灯"),$G2759&amp;AP2759,COUNTIF(G2759,"*従量電灯*"),G2759,1,"-")</f>
        <v>従量電灯</v>
      </c>
      <c r="AR2759" s="176" t="str" cm="1">
        <f t="array" ref="AR2759">_xlfn.IFS($AN2759=0,"-",OR($AH2759="対象外",$AH2759="-"),"-",OR($G2759="公衆街路灯A",$G2759="定額電灯"),_xlfn.XLOOKUP($AQ2759,削除禁止_電灯料金!$B:$B,削除禁止_電灯料金!$E:$E,0),1,"-")</f>
        <v>-</v>
      </c>
      <c r="AS2759" s="177" t="str" cm="1">
        <f t="array" ref="AS2759">_xlfn.IFS($AR2759="-","-",OR($G2759="公衆街路灯A",$G2759="定額電灯"),_xlfn.XLOOKUP(AQ2759,削除禁止_電灯料金!$B:$B,削除禁止_電灯料金!$D:$D,0),1,"-")</f>
        <v>-</v>
      </c>
      <c r="AT2759" s="176">
        <f>IFERROR(IF(OR($G2759="公衆街路灯A",$G2759="定額電灯"),"-",ROUND((_xlfn.XLOOKUP($AQ2759,削除禁止_電灯料金!$B:$B,削除禁止_電灯料金!$E:$E)*AM2759/1000*$K2759*$L2759/12),2)),"-")</f>
        <v>0</v>
      </c>
      <c r="AU2759" s="177">
        <f>IFERROR(IF(OR($G2759="公衆街路灯A",$G2759="定額電灯"),"-",ROUND((AM2759/1000*$K2759*$L2759/12)*_xlfn.XLOOKUP($A2759,削除禁止_電灯料金!K:K,削除禁止_電灯料金!M:M,"-"),2)),"-")</f>
        <v>0</v>
      </c>
      <c r="AV2759" s="178">
        <f>IFERROR(IF(OR($G2759="公衆街路灯A",$G2759="定額電灯"),ROUND((((AR2759+AS2759)*AN2759))*12*_xlfn.XLOOKUP($A2759,削除禁止_電灯料金!K:K,削除禁止_電灯料金!N:N),0),ROUND((AT2759+AU2759)*AN2759*12*_xlfn.XLOOKUP($A2759,削除禁止_電灯料金!K:K,削除禁止_電灯料金!N:N),0)),0)</f>
        <v>0</v>
      </c>
      <c r="AW2759" s="145"/>
    </row>
    <row r="2760" spans="1:49" ht="30" customHeight="1">
      <c r="A2760" s="1">
        <v>61</v>
      </c>
      <c r="B2760" s="319" t="s">
        <v>2475</v>
      </c>
      <c r="C2760" s="332"/>
      <c r="D2760" s="256" t="s">
        <v>2477</v>
      </c>
      <c r="E2760" s="257" t="s">
        <v>71</v>
      </c>
      <c r="F2760" s="258" t="s">
        <v>2497</v>
      </c>
      <c r="G2760" s="148" t="s">
        <v>73</v>
      </c>
      <c r="H2760" s="279"/>
      <c r="I2760" s="280"/>
      <c r="J2760" s="267"/>
      <c r="K2760" s="152">
        <v>10</v>
      </c>
      <c r="L2760" s="153">
        <v>240</v>
      </c>
      <c r="M2760" s="281" t="s">
        <v>2486</v>
      </c>
      <c r="N2760" s="119" t="s">
        <v>134</v>
      </c>
      <c r="O2760" s="120">
        <v>2</v>
      </c>
      <c r="P2760" s="155" t="s">
        <v>294</v>
      </c>
      <c r="Q2760" s="155">
        <v>0</v>
      </c>
      <c r="R2760" s="155">
        <v>0</v>
      </c>
      <c r="S2760" s="156">
        <v>0</v>
      </c>
      <c r="T2760" s="156">
        <v>0</v>
      </c>
      <c r="U2760" s="156">
        <v>0</v>
      </c>
      <c r="V2760" s="157">
        <v>0</v>
      </c>
      <c r="W2760" s="158">
        <v>47</v>
      </c>
      <c r="X2760" s="329">
        <v>2</v>
      </c>
      <c r="Y2760" s="160">
        <v>4</v>
      </c>
      <c r="Z2760" s="161">
        <f t="shared" si="680"/>
        <v>37.6</v>
      </c>
      <c r="AA2760" s="155">
        <v>0</v>
      </c>
      <c r="AB2760" s="162" t="s">
        <v>80</v>
      </c>
      <c r="AC2760" s="163" t="s">
        <v>56</v>
      </c>
      <c r="AD2760" s="164" t="s">
        <v>56</v>
      </c>
      <c r="AE2760" s="163" t="s">
        <v>56</v>
      </c>
      <c r="AF2760" s="164">
        <f t="shared" si="681"/>
        <v>282</v>
      </c>
      <c r="AG2760" s="165">
        <f t="shared" si="682"/>
        <v>135360</v>
      </c>
      <c r="AH2760" s="166" t="s">
        <v>113</v>
      </c>
      <c r="AI2760" s="167"/>
      <c r="AJ2760" s="168"/>
      <c r="AK2760" s="169"/>
      <c r="AL2760" s="170"/>
      <c r="AM2760" s="171"/>
      <c r="AN2760" s="172"/>
      <c r="AO2760" s="173">
        <f t="shared" si="679"/>
        <v>0</v>
      </c>
      <c r="AP2760" s="174" t="s">
        <v>82</v>
      </c>
      <c r="AQ2760" s="175" t="str" cm="1">
        <f t="array" ref="AQ2760">_xlfn.IFS(OR($G2760="公衆街路灯A",$G2760="定額電灯"),$G2760&amp;AP2760,COUNTIF(G2760,"*従量電灯*"),G2760,1,"-")</f>
        <v>従量電灯</v>
      </c>
      <c r="AR2760" s="176" t="str" cm="1">
        <f t="array" ref="AR2760">_xlfn.IFS($AN2760=0,"-",OR($AH2760="対象外",$AH2760="-"),"-",OR($G2760="公衆街路灯A",$G2760="定額電灯"),_xlfn.XLOOKUP($AQ2760,削除禁止_電灯料金!$B:$B,削除禁止_電灯料金!$E:$E,0),1,"-")</f>
        <v>-</v>
      </c>
      <c r="AS2760" s="177" t="str" cm="1">
        <f t="array" ref="AS2760">_xlfn.IFS($AR2760="-","-",OR($G2760="公衆街路灯A",$G2760="定額電灯"),_xlfn.XLOOKUP(AQ2760,削除禁止_電灯料金!$B:$B,削除禁止_電灯料金!$D:$D,0),1,"-")</f>
        <v>-</v>
      </c>
      <c r="AT2760" s="176">
        <f>IFERROR(IF(OR($G2760="公衆街路灯A",$G2760="定額電灯"),"-",ROUND((_xlfn.XLOOKUP($AQ2760,削除禁止_電灯料金!$B:$B,削除禁止_電灯料金!$E:$E)*AM2760/1000*$K2760*$L2760/12),2)),"-")</f>
        <v>0</v>
      </c>
      <c r="AU2760" s="177">
        <f>IFERROR(IF(OR($G2760="公衆街路灯A",$G2760="定額電灯"),"-",ROUND((AM2760/1000*$K2760*$L2760/12)*_xlfn.XLOOKUP($A2760,削除禁止_電灯料金!K:K,削除禁止_電灯料金!M:M,"-"),2)),"-")</f>
        <v>0</v>
      </c>
      <c r="AV2760" s="178">
        <f>IFERROR(IF(OR($G2760="公衆街路灯A",$G2760="定額電灯"),ROUND((((AR2760+AS2760)*AN2760))*12*_xlfn.XLOOKUP($A2760,削除禁止_電灯料金!K:K,削除禁止_電灯料金!N:N),0),ROUND((AT2760+AU2760)*AN2760*12*_xlfn.XLOOKUP($A2760,削除禁止_電灯料金!K:K,削除禁止_電灯料金!N:N),0)),0)</f>
        <v>0</v>
      </c>
      <c r="AW2760" s="145"/>
    </row>
    <row r="2761" spans="1:49" ht="30" customHeight="1">
      <c r="A2761" s="1">
        <v>61</v>
      </c>
      <c r="B2761" s="319" t="s">
        <v>2475</v>
      </c>
      <c r="C2761" s="332"/>
      <c r="D2761" s="256" t="s">
        <v>2477</v>
      </c>
      <c r="E2761" s="257" t="s">
        <v>71</v>
      </c>
      <c r="F2761" s="258" t="s">
        <v>2497</v>
      </c>
      <c r="G2761" s="148" t="s">
        <v>73</v>
      </c>
      <c r="H2761" s="279"/>
      <c r="I2761" s="280"/>
      <c r="J2761" s="267"/>
      <c r="K2761" s="152">
        <v>10</v>
      </c>
      <c r="L2761" s="153">
        <v>240</v>
      </c>
      <c r="M2761" s="281" t="s">
        <v>2495</v>
      </c>
      <c r="N2761" s="119" t="s">
        <v>134</v>
      </c>
      <c r="O2761" s="120">
        <v>2</v>
      </c>
      <c r="P2761" s="155" t="s">
        <v>294</v>
      </c>
      <c r="Q2761" s="155">
        <v>0</v>
      </c>
      <c r="R2761" s="155">
        <v>0</v>
      </c>
      <c r="S2761" s="156">
        <v>0</v>
      </c>
      <c r="T2761" s="156">
        <v>0</v>
      </c>
      <c r="U2761" s="156">
        <v>0</v>
      </c>
      <c r="V2761" s="157" t="s">
        <v>995</v>
      </c>
      <c r="W2761" s="158">
        <v>47</v>
      </c>
      <c r="X2761" s="329">
        <v>1</v>
      </c>
      <c r="Y2761" s="160">
        <v>2</v>
      </c>
      <c r="Z2761" s="161">
        <f t="shared" si="680"/>
        <v>18.8</v>
      </c>
      <c r="AA2761" s="155">
        <v>0</v>
      </c>
      <c r="AB2761" s="162" t="s">
        <v>80</v>
      </c>
      <c r="AC2761" s="163" t="s">
        <v>56</v>
      </c>
      <c r="AD2761" s="164" t="s">
        <v>56</v>
      </c>
      <c r="AE2761" s="163" t="s">
        <v>56</v>
      </c>
      <c r="AF2761" s="164">
        <f t="shared" si="681"/>
        <v>282</v>
      </c>
      <c r="AG2761" s="165">
        <f t="shared" si="682"/>
        <v>67680</v>
      </c>
      <c r="AH2761" s="166" t="s">
        <v>81</v>
      </c>
      <c r="AI2761" s="167"/>
      <c r="AJ2761" s="168"/>
      <c r="AK2761" s="169"/>
      <c r="AL2761" s="170"/>
      <c r="AM2761" s="171"/>
      <c r="AN2761" s="172"/>
      <c r="AO2761" s="173">
        <f t="shared" si="679"/>
        <v>0</v>
      </c>
      <c r="AP2761" s="174" t="s">
        <v>82</v>
      </c>
      <c r="AQ2761" s="175" t="str" cm="1">
        <f t="array" ref="AQ2761">_xlfn.IFS(OR($G2761="公衆街路灯A",$G2761="定額電灯"),$G2761&amp;AP2761,COUNTIF(G2761,"*従量電灯*"),G2761,1,"-")</f>
        <v>従量電灯</v>
      </c>
      <c r="AR2761" s="176" t="str" cm="1">
        <f t="array" ref="AR2761">_xlfn.IFS($AN2761=0,"-",OR($AH2761="対象外",$AH2761="-"),"-",OR($G2761="公衆街路灯A",$G2761="定額電灯"),_xlfn.XLOOKUP($AQ2761,削除禁止_電灯料金!$B:$B,削除禁止_電灯料金!$E:$E,0),1,"-")</f>
        <v>-</v>
      </c>
      <c r="AS2761" s="177" t="str" cm="1">
        <f t="array" ref="AS2761">_xlfn.IFS($AR2761="-","-",OR($G2761="公衆街路灯A",$G2761="定額電灯"),_xlfn.XLOOKUP(AQ2761,削除禁止_電灯料金!$B:$B,削除禁止_電灯料金!$D:$D,0),1,"-")</f>
        <v>-</v>
      </c>
      <c r="AT2761" s="176">
        <f>IFERROR(IF(OR($G2761="公衆街路灯A",$G2761="定額電灯"),"-",ROUND((_xlfn.XLOOKUP($AQ2761,削除禁止_電灯料金!$B:$B,削除禁止_電灯料金!$E:$E)*AM2761/1000*$K2761*$L2761/12),2)),"-")</f>
        <v>0</v>
      </c>
      <c r="AU2761" s="177">
        <f>IFERROR(IF(OR($G2761="公衆街路灯A",$G2761="定額電灯"),"-",ROUND((AM2761/1000*$K2761*$L2761/12)*_xlfn.XLOOKUP($A2761,削除禁止_電灯料金!K:K,削除禁止_電灯料金!M:M,"-"),2)),"-")</f>
        <v>0</v>
      </c>
      <c r="AV2761" s="178">
        <f>IFERROR(IF(OR($G2761="公衆街路灯A",$G2761="定額電灯"),ROUND((((AR2761+AS2761)*AN2761))*12*_xlfn.XLOOKUP($A2761,削除禁止_電灯料金!K:K,削除禁止_電灯料金!N:N),0),ROUND((AT2761+AU2761)*AN2761*12*_xlfn.XLOOKUP($A2761,削除禁止_電灯料金!K:K,削除禁止_電灯料金!N:N),0)),0)</f>
        <v>0</v>
      </c>
      <c r="AW2761" s="145"/>
    </row>
    <row r="2762" spans="1:49" ht="30" customHeight="1">
      <c r="A2762" s="1">
        <v>61</v>
      </c>
      <c r="B2762" s="319" t="s">
        <v>2475</v>
      </c>
      <c r="C2762" s="332"/>
      <c r="D2762" s="256" t="s">
        <v>2477</v>
      </c>
      <c r="E2762" s="257" t="s">
        <v>71</v>
      </c>
      <c r="F2762" s="258" t="s">
        <v>2498</v>
      </c>
      <c r="G2762" s="148" t="s">
        <v>73</v>
      </c>
      <c r="H2762" s="279"/>
      <c r="I2762" s="280"/>
      <c r="J2762" s="267"/>
      <c r="K2762" s="152">
        <v>4</v>
      </c>
      <c r="L2762" s="153">
        <v>240</v>
      </c>
      <c r="M2762" s="281" t="s">
        <v>2486</v>
      </c>
      <c r="N2762" s="119" t="s">
        <v>134</v>
      </c>
      <c r="O2762" s="120">
        <v>2</v>
      </c>
      <c r="P2762" s="155" t="s">
        <v>294</v>
      </c>
      <c r="Q2762" s="155">
        <v>0</v>
      </c>
      <c r="R2762" s="155">
        <v>0</v>
      </c>
      <c r="S2762" s="156">
        <v>0</v>
      </c>
      <c r="T2762" s="156">
        <v>0</v>
      </c>
      <c r="U2762" s="156">
        <v>0</v>
      </c>
      <c r="V2762" s="157">
        <v>0</v>
      </c>
      <c r="W2762" s="158">
        <v>47</v>
      </c>
      <c r="X2762" s="329">
        <v>6</v>
      </c>
      <c r="Y2762" s="160">
        <v>12</v>
      </c>
      <c r="Z2762" s="161">
        <f t="shared" si="680"/>
        <v>45.12</v>
      </c>
      <c r="AA2762" s="155">
        <v>0</v>
      </c>
      <c r="AB2762" s="162" t="s">
        <v>80</v>
      </c>
      <c r="AC2762" s="163" t="s">
        <v>56</v>
      </c>
      <c r="AD2762" s="164" t="s">
        <v>56</v>
      </c>
      <c r="AE2762" s="163" t="s">
        <v>56</v>
      </c>
      <c r="AF2762" s="164">
        <f t="shared" si="681"/>
        <v>112.8</v>
      </c>
      <c r="AG2762" s="165">
        <f t="shared" si="682"/>
        <v>162432</v>
      </c>
      <c r="AH2762" s="166" t="s">
        <v>113</v>
      </c>
      <c r="AI2762" s="167"/>
      <c r="AJ2762" s="168"/>
      <c r="AK2762" s="169"/>
      <c r="AL2762" s="170"/>
      <c r="AM2762" s="171"/>
      <c r="AN2762" s="172"/>
      <c r="AO2762" s="173">
        <f t="shared" si="679"/>
        <v>0</v>
      </c>
      <c r="AP2762" s="174" t="s">
        <v>82</v>
      </c>
      <c r="AQ2762" s="175" t="str" cm="1">
        <f t="array" ref="AQ2762">_xlfn.IFS(OR($G2762="公衆街路灯A",$G2762="定額電灯"),$G2762&amp;AP2762,COUNTIF(G2762,"*従量電灯*"),G2762,1,"-")</f>
        <v>従量電灯</v>
      </c>
      <c r="AR2762" s="176" t="str" cm="1">
        <f t="array" ref="AR2762">_xlfn.IFS($AN2762=0,"-",OR($AH2762="対象外",$AH2762="-"),"-",OR($G2762="公衆街路灯A",$G2762="定額電灯"),_xlfn.XLOOKUP($AQ2762,削除禁止_電灯料金!$B:$B,削除禁止_電灯料金!$E:$E,0),1,"-")</f>
        <v>-</v>
      </c>
      <c r="AS2762" s="177" t="str" cm="1">
        <f t="array" ref="AS2762">_xlfn.IFS($AR2762="-","-",OR($G2762="公衆街路灯A",$G2762="定額電灯"),_xlfn.XLOOKUP(AQ2762,削除禁止_電灯料金!$B:$B,削除禁止_電灯料金!$D:$D,0),1,"-")</f>
        <v>-</v>
      </c>
      <c r="AT2762" s="176">
        <f>IFERROR(IF(OR($G2762="公衆街路灯A",$G2762="定額電灯"),"-",ROUND((_xlfn.XLOOKUP($AQ2762,削除禁止_電灯料金!$B:$B,削除禁止_電灯料金!$E:$E)*AM2762/1000*$K2762*$L2762/12),2)),"-")</f>
        <v>0</v>
      </c>
      <c r="AU2762" s="177">
        <f>IFERROR(IF(OR($G2762="公衆街路灯A",$G2762="定額電灯"),"-",ROUND((AM2762/1000*$K2762*$L2762/12)*_xlfn.XLOOKUP($A2762,削除禁止_電灯料金!K:K,削除禁止_電灯料金!M:M,"-"),2)),"-")</f>
        <v>0</v>
      </c>
      <c r="AV2762" s="178">
        <f>IFERROR(IF(OR($G2762="公衆街路灯A",$G2762="定額電灯"),ROUND((((AR2762+AS2762)*AN2762))*12*_xlfn.XLOOKUP($A2762,削除禁止_電灯料金!K:K,削除禁止_電灯料金!N:N),0),ROUND((AT2762+AU2762)*AN2762*12*_xlfn.XLOOKUP($A2762,削除禁止_電灯料金!K:K,削除禁止_電灯料金!N:N),0)),0)</f>
        <v>0</v>
      </c>
      <c r="AW2762" s="145"/>
    </row>
    <row r="2763" spans="1:49" ht="30" customHeight="1">
      <c r="A2763" s="1">
        <v>61</v>
      </c>
      <c r="B2763" s="319" t="s">
        <v>2475</v>
      </c>
      <c r="C2763" s="332"/>
      <c r="D2763" s="256" t="s">
        <v>2477</v>
      </c>
      <c r="E2763" s="257" t="s">
        <v>71</v>
      </c>
      <c r="F2763" s="258" t="s">
        <v>2498</v>
      </c>
      <c r="G2763" s="148" t="s">
        <v>73</v>
      </c>
      <c r="H2763" s="279"/>
      <c r="I2763" s="280"/>
      <c r="J2763" s="267"/>
      <c r="K2763" s="152">
        <v>4</v>
      </c>
      <c r="L2763" s="153">
        <v>240</v>
      </c>
      <c r="M2763" s="281" t="s">
        <v>2495</v>
      </c>
      <c r="N2763" s="119" t="s">
        <v>134</v>
      </c>
      <c r="O2763" s="120">
        <v>2</v>
      </c>
      <c r="P2763" s="155" t="s">
        <v>294</v>
      </c>
      <c r="Q2763" s="155">
        <v>0</v>
      </c>
      <c r="R2763" s="155">
        <v>0</v>
      </c>
      <c r="S2763" s="156">
        <v>0</v>
      </c>
      <c r="T2763" s="156">
        <v>0</v>
      </c>
      <c r="U2763" s="156">
        <v>0</v>
      </c>
      <c r="V2763" s="157" t="s">
        <v>995</v>
      </c>
      <c r="W2763" s="158">
        <v>47</v>
      </c>
      <c r="X2763" s="329">
        <v>2</v>
      </c>
      <c r="Y2763" s="160">
        <v>4</v>
      </c>
      <c r="Z2763" s="161">
        <f t="shared" si="680"/>
        <v>15.04</v>
      </c>
      <c r="AA2763" s="155">
        <v>0</v>
      </c>
      <c r="AB2763" s="162" t="s">
        <v>80</v>
      </c>
      <c r="AC2763" s="163" t="s">
        <v>56</v>
      </c>
      <c r="AD2763" s="164" t="s">
        <v>56</v>
      </c>
      <c r="AE2763" s="163" t="s">
        <v>56</v>
      </c>
      <c r="AF2763" s="164">
        <f t="shared" si="681"/>
        <v>112.8</v>
      </c>
      <c r="AG2763" s="165">
        <f t="shared" si="682"/>
        <v>54144</v>
      </c>
      <c r="AH2763" s="166" t="s">
        <v>81</v>
      </c>
      <c r="AI2763" s="167"/>
      <c r="AJ2763" s="168"/>
      <c r="AK2763" s="169"/>
      <c r="AL2763" s="170"/>
      <c r="AM2763" s="171"/>
      <c r="AN2763" s="172"/>
      <c r="AO2763" s="173">
        <f t="shared" si="679"/>
        <v>0</v>
      </c>
      <c r="AP2763" s="174" t="s">
        <v>82</v>
      </c>
      <c r="AQ2763" s="175" t="str" cm="1">
        <f t="array" ref="AQ2763">_xlfn.IFS(OR($G2763="公衆街路灯A",$G2763="定額電灯"),$G2763&amp;AP2763,COUNTIF(G2763,"*従量電灯*"),G2763,1,"-")</f>
        <v>従量電灯</v>
      </c>
      <c r="AR2763" s="176" t="str" cm="1">
        <f t="array" ref="AR2763">_xlfn.IFS($AN2763=0,"-",OR($AH2763="対象外",$AH2763="-"),"-",OR($G2763="公衆街路灯A",$G2763="定額電灯"),_xlfn.XLOOKUP($AQ2763,削除禁止_電灯料金!$B:$B,削除禁止_電灯料金!$E:$E,0),1,"-")</f>
        <v>-</v>
      </c>
      <c r="AS2763" s="177" t="str" cm="1">
        <f t="array" ref="AS2763">_xlfn.IFS($AR2763="-","-",OR($G2763="公衆街路灯A",$G2763="定額電灯"),_xlfn.XLOOKUP(AQ2763,削除禁止_電灯料金!$B:$B,削除禁止_電灯料金!$D:$D,0),1,"-")</f>
        <v>-</v>
      </c>
      <c r="AT2763" s="176">
        <f>IFERROR(IF(OR($G2763="公衆街路灯A",$G2763="定額電灯"),"-",ROUND((_xlfn.XLOOKUP($AQ2763,削除禁止_電灯料金!$B:$B,削除禁止_電灯料金!$E:$E)*AM2763/1000*$K2763*$L2763/12),2)),"-")</f>
        <v>0</v>
      </c>
      <c r="AU2763" s="177">
        <f>IFERROR(IF(OR($G2763="公衆街路灯A",$G2763="定額電灯"),"-",ROUND((AM2763/1000*$K2763*$L2763/12)*_xlfn.XLOOKUP($A2763,削除禁止_電灯料金!K:K,削除禁止_電灯料金!M:M,"-"),2)),"-")</f>
        <v>0</v>
      </c>
      <c r="AV2763" s="178">
        <f>IFERROR(IF(OR($G2763="公衆街路灯A",$G2763="定額電灯"),ROUND((((AR2763+AS2763)*AN2763))*12*_xlfn.XLOOKUP($A2763,削除禁止_電灯料金!K:K,削除禁止_電灯料金!N:N),0),ROUND((AT2763+AU2763)*AN2763*12*_xlfn.XLOOKUP($A2763,削除禁止_電灯料金!K:K,削除禁止_電灯料金!N:N),0)),0)</f>
        <v>0</v>
      </c>
      <c r="AW2763" s="145"/>
    </row>
    <row r="2764" spans="1:49" ht="30" customHeight="1">
      <c r="A2764" s="1">
        <v>61</v>
      </c>
      <c r="B2764" s="319" t="s">
        <v>2475</v>
      </c>
      <c r="C2764" s="332"/>
      <c r="D2764" s="256" t="s">
        <v>2477</v>
      </c>
      <c r="E2764" s="257" t="s">
        <v>71</v>
      </c>
      <c r="F2764" s="258" t="s">
        <v>2499</v>
      </c>
      <c r="G2764" s="148" t="s">
        <v>73</v>
      </c>
      <c r="H2764" s="279"/>
      <c r="I2764" s="280"/>
      <c r="J2764" s="267"/>
      <c r="K2764" s="152">
        <v>2</v>
      </c>
      <c r="L2764" s="153">
        <v>240</v>
      </c>
      <c r="M2764" s="281" t="s">
        <v>2484</v>
      </c>
      <c r="N2764" s="119" t="s">
        <v>134</v>
      </c>
      <c r="O2764" s="120">
        <v>1</v>
      </c>
      <c r="P2764" s="155" t="s">
        <v>135</v>
      </c>
      <c r="Q2764" s="155">
        <v>0</v>
      </c>
      <c r="R2764" s="155">
        <v>0</v>
      </c>
      <c r="S2764" s="156">
        <v>0</v>
      </c>
      <c r="T2764" s="156">
        <v>0</v>
      </c>
      <c r="U2764" s="156">
        <v>0</v>
      </c>
      <c r="V2764" s="157">
        <v>0</v>
      </c>
      <c r="W2764" s="158">
        <v>28</v>
      </c>
      <c r="X2764" s="329">
        <v>1</v>
      </c>
      <c r="Y2764" s="160">
        <v>1</v>
      </c>
      <c r="Z2764" s="161">
        <f t="shared" si="680"/>
        <v>1.1200000000000001</v>
      </c>
      <c r="AA2764" s="155">
        <v>0</v>
      </c>
      <c r="AB2764" s="162" t="s">
        <v>80</v>
      </c>
      <c r="AC2764" s="163" t="s">
        <v>56</v>
      </c>
      <c r="AD2764" s="164" t="s">
        <v>56</v>
      </c>
      <c r="AE2764" s="163" t="s">
        <v>56</v>
      </c>
      <c r="AF2764" s="164">
        <f t="shared" si="681"/>
        <v>33.6</v>
      </c>
      <c r="AG2764" s="165">
        <f t="shared" si="682"/>
        <v>4032</v>
      </c>
      <c r="AH2764" s="166" t="s">
        <v>113</v>
      </c>
      <c r="AI2764" s="167"/>
      <c r="AJ2764" s="168"/>
      <c r="AK2764" s="169"/>
      <c r="AL2764" s="170"/>
      <c r="AM2764" s="171"/>
      <c r="AN2764" s="172"/>
      <c r="AO2764" s="173">
        <f t="shared" si="679"/>
        <v>0</v>
      </c>
      <c r="AP2764" s="174" t="s">
        <v>82</v>
      </c>
      <c r="AQ2764" s="175" t="str" cm="1">
        <f t="array" ref="AQ2764">_xlfn.IFS(OR($G2764="公衆街路灯A",$G2764="定額電灯"),$G2764&amp;AP2764,COUNTIF(G2764,"*従量電灯*"),G2764,1,"-")</f>
        <v>従量電灯</v>
      </c>
      <c r="AR2764" s="176" t="str" cm="1">
        <f t="array" ref="AR2764">_xlfn.IFS($AN2764=0,"-",OR($AH2764="対象外",$AH2764="-"),"-",OR($G2764="公衆街路灯A",$G2764="定額電灯"),_xlfn.XLOOKUP($AQ2764,削除禁止_電灯料金!$B:$B,削除禁止_電灯料金!$E:$E,0),1,"-")</f>
        <v>-</v>
      </c>
      <c r="AS2764" s="177" t="str" cm="1">
        <f t="array" ref="AS2764">_xlfn.IFS($AR2764="-","-",OR($G2764="公衆街路灯A",$G2764="定額電灯"),_xlfn.XLOOKUP(AQ2764,削除禁止_電灯料金!$B:$B,削除禁止_電灯料金!$D:$D,0),1,"-")</f>
        <v>-</v>
      </c>
      <c r="AT2764" s="176">
        <f>IFERROR(IF(OR($G2764="公衆街路灯A",$G2764="定額電灯"),"-",ROUND((_xlfn.XLOOKUP($AQ2764,削除禁止_電灯料金!$B:$B,削除禁止_電灯料金!$E:$E)*AM2764/1000*$K2764*$L2764/12),2)),"-")</f>
        <v>0</v>
      </c>
      <c r="AU2764" s="177">
        <f>IFERROR(IF(OR($G2764="公衆街路灯A",$G2764="定額電灯"),"-",ROUND((AM2764/1000*$K2764*$L2764/12)*_xlfn.XLOOKUP($A2764,削除禁止_電灯料金!K:K,削除禁止_電灯料金!M:M,"-"),2)),"-")</f>
        <v>0</v>
      </c>
      <c r="AV2764" s="178">
        <f>IFERROR(IF(OR($G2764="公衆街路灯A",$G2764="定額電灯"),ROUND((((AR2764+AS2764)*AN2764))*12*_xlfn.XLOOKUP($A2764,削除禁止_電灯料金!K:K,削除禁止_電灯料金!N:N),0),ROUND((AT2764+AU2764)*AN2764*12*_xlfn.XLOOKUP($A2764,削除禁止_電灯料金!K:K,削除禁止_電灯料金!N:N),0)),0)</f>
        <v>0</v>
      </c>
      <c r="AW2764" s="145"/>
    </row>
    <row r="2765" spans="1:49" ht="30" customHeight="1">
      <c r="A2765" s="1">
        <v>61</v>
      </c>
      <c r="B2765" s="319" t="s">
        <v>2475</v>
      </c>
      <c r="C2765" s="332"/>
      <c r="D2765" s="256" t="s">
        <v>2477</v>
      </c>
      <c r="E2765" s="257" t="s">
        <v>186</v>
      </c>
      <c r="F2765" s="258" t="s">
        <v>103</v>
      </c>
      <c r="G2765" s="148" t="s">
        <v>73</v>
      </c>
      <c r="H2765" s="279"/>
      <c r="I2765" s="280"/>
      <c r="J2765" s="267"/>
      <c r="K2765" s="152">
        <v>4</v>
      </c>
      <c r="L2765" s="153">
        <v>240</v>
      </c>
      <c r="M2765" s="281" t="s">
        <v>2495</v>
      </c>
      <c r="N2765" s="119" t="s">
        <v>134</v>
      </c>
      <c r="O2765" s="120">
        <v>2</v>
      </c>
      <c r="P2765" s="155" t="s">
        <v>294</v>
      </c>
      <c r="Q2765" s="155">
        <v>0</v>
      </c>
      <c r="R2765" s="155">
        <v>0</v>
      </c>
      <c r="S2765" s="156">
        <v>0</v>
      </c>
      <c r="T2765" s="156">
        <v>0</v>
      </c>
      <c r="U2765" s="156">
        <v>0</v>
      </c>
      <c r="V2765" s="157" t="s">
        <v>995</v>
      </c>
      <c r="W2765" s="158">
        <v>47</v>
      </c>
      <c r="X2765" s="329">
        <v>2</v>
      </c>
      <c r="Y2765" s="160">
        <v>4</v>
      </c>
      <c r="Z2765" s="161">
        <f t="shared" si="680"/>
        <v>15.04</v>
      </c>
      <c r="AA2765" s="155">
        <v>0</v>
      </c>
      <c r="AB2765" s="162" t="s">
        <v>80</v>
      </c>
      <c r="AC2765" s="163" t="s">
        <v>56</v>
      </c>
      <c r="AD2765" s="164" t="s">
        <v>56</v>
      </c>
      <c r="AE2765" s="163" t="s">
        <v>56</v>
      </c>
      <c r="AF2765" s="164">
        <f t="shared" si="681"/>
        <v>112.8</v>
      </c>
      <c r="AG2765" s="165">
        <f t="shared" si="682"/>
        <v>54144</v>
      </c>
      <c r="AH2765" s="166" t="s">
        <v>81</v>
      </c>
      <c r="AI2765" s="167"/>
      <c r="AJ2765" s="168"/>
      <c r="AK2765" s="169"/>
      <c r="AL2765" s="170"/>
      <c r="AM2765" s="171"/>
      <c r="AN2765" s="172"/>
      <c r="AO2765" s="173">
        <f t="shared" si="679"/>
        <v>0</v>
      </c>
      <c r="AP2765" s="174" t="s">
        <v>82</v>
      </c>
      <c r="AQ2765" s="175" t="str" cm="1">
        <f t="array" ref="AQ2765">_xlfn.IFS(OR($G2765="公衆街路灯A",$G2765="定額電灯"),$G2765&amp;AP2765,COUNTIF(G2765,"*従量電灯*"),G2765,1,"-")</f>
        <v>従量電灯</v>
      </c>
      <c r="AR2765" s="176" t="str" cm="1">
        <f t="array" ref="AR2765">_xlfn.IFS($AN2765=0,"-",OR($AH2765="対象外",$AH2765="-"),"-",OR($G2765="公衆街路灯A",$G2765="定額電灯"),_xlfn.XLOOKUP($AQ2765,削除禁止_電灯料金!$B:$B,削除禁止_電灯料金!$E:$E,0),1,"-")</f>
        <v>-</v>
      </c>
      <c r="AS2765" s="177" t="str" cm="1">
        <f t="array" ref="AS2765">_xlfn.IFS($AR2765="-","-",OR($G2765="公衆街路灯A",$G2765="定額電灯"),_xlfn.XLOOKUP(AQ2765,削除禁止_電灯料金!$B:$B,削除禁止_電灯料金!$D:$D,0),1,"-")</f>
        <v>-</v>
      </c>
      <c r="AT2765" s="176">
        <f>IFERROR(IF(OR($G2765="公衆街路灯A",$G2765="定額電灯"),"-",ROUND((_xlfn.XLOOKUP($AQ2765,削除禁止_電灯料金!$B:$B,削除禁止_電灯料金!$E:$E)*AM2765/1000*$K2765*$L2765/12),2)),"-")</f>
        <v>0</v>
      </c>
      <c r="AU2765" s="177">
        <f>IFERROR(IF(OR($G2765="公衆街路灯A",$G2765="定額電灯"),"-",ROUND((AM2765/1000*$K2765*$L2765/12)*_xlfn.XLOOKUP($A2765,削除禁止_電灯料金!K:K,削除禁止_電灯料金!M:M,"-"),2)),"-")</f>
        <v>0</v>
      </c>
      <c r="AV2765" s="178">
        <f>IFERROR(IF(OR($G2765="公衆街路灯A",$G2765="定額電灯"),ROUND((((AR2765+AS2765)*AN2765))*12*_xlfn.XLOOKUP($A2765,削除禁止_電灯料金!K:K,削除禁止_電灯料金!N:N),0),ROUND((AT2765+AU2765)*AN2765*12*_xlfn.XLOOKUP($A2765,削除禁止_電灯料金!K:K,削除禁止_電灯料金!N:N),0)),0)</f>
        <v>0</v>
      </c>
      <c r="AW2765" s="145"/>
    </row>
    <row r="2766" spans="1:49" ht="30" customHeight="1">
      <c r="A2766" s="1">
        <v>61</v>
      </c>
      <c r="B2766" s="319" t="s">
        <v>2475</v>
      </c>
      <c r="C2766" s="332"/>
      <c r="D2766" s="256" t="s">
        <v>2477</v>
      </c>
      <c r="E2766" s="257" t="s">
        <v>186</v>
      </c>
      <c r="F2766" s="258" t="s">
        <v>2500</v>
      </c>
      <c r="G2766" s="148" t="s">
        <v>73</v>
      </c>
      <c r="H2766" s="279" t="s">
        <v>2501</v>
      </c>
      <c r="I2766" s="280"/>
      <c r="J2766" s="267"/>
      <c r="K2766" s="152">
        <v>4</v>
      </c>
      <c r="L2766" s="153">
        <v>240</v>
      </c>
      <c r="M2766" s="281" t="s">
        <v>2495</v>
      </c>
      <c r="N2766" s="119" t="s">
        <v>134</v>
      </c>
      <c r="O2766" s="120">
        <v>2</v>
      </c>
      <c r="P2766" s="155" t="s">
        <v>294</v>
      </c>
      <c r="Q2766" s="155">
        <v>0</v>
      </c>
      <c r="R2766" s="155">
        <v>0</v>
      </c>
      <c r="S2766" s="156">
        <v>0</v>
      </c>
      <c r="T2766" s="156">
        <v>0</v>
      </c>
      <c r="U2766" s="156">
        <v>0</v>
      </c>
      <c r="V2766" s="157" t="s">
        <v>995</v>
      </c>
      <c r="W2766" s="158">
        <v>47</v>
      </c>
      <c r="X2766" s="329">
        <v>1</v>
      </c>
      <c r="Y2766" s="160">
        <v>2</v>
      </c>
      <c r="Z2766" s="161">
        <f t="shared" si="680"/>
        <v>7.52</v>
      </c>
      <c r="AA2766" s="155">
        <v>0</v>
      </c>
      <c r="AB2766" s="162" t="s">
        <v>80</v>
      </c>
      <c r="AC2766" s="163" t="s">
        <v>56</v>
      </c>
      <c r="AD2766" s="164" t="s">
        <v>56</v>
      </c>
      <c r="AE2766" s="163" t="s">
        <v>56</v>
      </c>
      <c r="AF2766" s="164">
        <f t="shared" si="681"/>
        <v>112.8</v>
      </c>
      <c r="AG2766" s="165">
        <f t="shared" si="682"/>
        <v>27072</v>
      </c>
      <c r="AH2766" s="166" t="s">
        <v>81</v>
      </c>
      <c r="AI2766" s="167"/>
      <c r="AJ2766" s="168"/>
      <c r="AK2766" s="169"/>
      <c r="AL2766" s="170"/>
      <c r="AM2766" s="171"/>
      <c r="AN2766" s="172"/>
      <c r="AO2766" s="173">
        <f t="shared" si="679"/>
        <v>0</v>
      </c>
      <c r="AP2766" s="174" t="s">
        <v>82</v>
      </c>
      <c r="AQ2766" s="175" t="str" cm="1">
        <f t="array" ref="AQ2766">_xlfn.IFS(OR($G2766="公衆街路灯A",$G2766="定額電灯"),$G2766&amp;AP2766,COUNTIF(G2766,"*従量電灯*"),G2766,1,"-")</f>
        <v>従量電灯</v>
      </c>
      <c r="AR2766" s="176" t="str" cm="1">
        <f t="array" ref="AR2766">_xlfn.IFS($AN2766=0,"-",OR($AH2766="対象外",$AH2766="-"),"-",OR($G2766="公衆街路灯A",$G2766="定額電灯"),_xlfn.XLOOKUP($AQ2766,削除禁止_電灯料金!$B:$B,削除禁止_電灯料金!$E:$E,0),1,"-")</f>
        <v>-</v>
      </c>
      <c r="AS2766" s="177" t="str" cm="1">
        <f t="array" ref="AS2766">_xlfn.IFS($AR2766="-","-",OR($G2766="公衆街路灯A",$G2766="定額電灯"),_xlfn.XLOOKUP(AQ2766,削除禁止_電灯料金!$B:$B,削除禁止_電灯料金!$D:$D,0),1,"-")</f>
        <v>-</v>
      </c>
      <c r="AT2766" s="176">
        <f>IFERROR(IF(OR($G2766="公衆街路灯A",$G2766="定額電灯"),"-",ROUND((_xlfn.XLOOKUP($AQ2766,削除禁止_電灯料金!$B:$B,削除禁止_電灯料金!$E:$E)*AM2766/1000*$K2766*$L2766/12),2)),"-")</f>
        <v>0</v>
      </c>
      <c r="AU2766" s="177">
        <f>IFERROR(IF(OR($G2766="公衆街路灯A",$G2766="定額電灯"),"-",ROUND((AM2766/1000*$K2766*$L2766/12)*_xlfn.XLOOKUP($A2766,削除禁止_電灯料金!K:K,削除禁止_電灯料金!M:M,"-"),2)),"-")</f>
        <v>0</v>
      </c>
      <c r="AV2766" s="178">
        <f>IFERROR(IF(OR($G2766="公衆街路灯A",$G2766="定額電灯"),ROUND((((AR2766+AS2766)*AN2766))*12*_xlfn.XLOOKUP($A2766,削除禁止_電灯料金!K:K,削除禁止_電灯料金!N:N),0),ROUND((AT2766+AU2766)*AN2766*12*_xlfn.XLOOKUP($A2766,削除禁止_電灯料金!K:K,削除禁止_電灯料金!N:N),0)),0)</f>
        <v>0</v>
      </c>
      <c r="AW2766" s="145"/>
    </row>
    <row r="2767" spans="1:49" ht="30" customHeight="1">
      <c r="A2767" s="1">
        <v>61</v>
      </c>
      <c r="B2767" s="319" t="s">
        <v>2475</v>
      </c>
      <c r="C2767" s="332"/>
      <c r="D2767" s="256" t="s">
        <v>2477</v>
      </c>
      <c r="E2767" s="257" t="s">
        <v>186</v>
      </c>
      <c r="F2767" s="258" t="s">
        <v>2483</v>
      </c>
      <c r="G2767" s="148" t="s">
        <v>73</v>
      </c>
      <c r="H2767" s="279"/>
      <c r="I2767" s="280"/>
      <c r="J2767" s="267"/>
      <c r="K2767" s="152">
        <v>1</v>
      </c>
      <c r="L2767" s="153">
        <v>120</v>
      </c>
      <c r="M2767" s="281" t="s">
        <v>2484</v>
      </c>
      <c r="N2767" s="119" t="s">
        <v>134</v>
      </c>
      <c r="O2767" s="120">
        <v>1</v>
      </c>
      <c r="P2767" s="155" t="s">
        <v>135</v>
      </c>
      <c r="Q2767" s="155">
        <v>0</v>
      </c>
      <c r="R2767" s="155">
        <v>0</v>
      </c>
      <c r="S2767" s="156">
        <v>0</v>
      </c>
      <c r="T2767" s="156">
        <v>0</v>
      </c>
      <c r="U2767" s="156">
        <v>0</v>
      </c>
      <c r="V2767" s="157">
        <v>0</v>
      </c>
      <c r="W2767" s="158">
        <v>28</v>
      </c>
      <c r="X2767" s="329">
        <v>1</v>
      </c>
      <c r="Y2767" s="160">
        <v>1</v>
      </c>
      <c r="Z2767" s="161">
        <f t="shared" si="680"/>
        <v>0.28000000000000003</v>
      </c>
      <c r="AA2767" s="155">
        <v>0</v>
      </c>
      <c r="AB2767" s="162" t="s">
        <v>80</v>
      </c>
      <c r="AC2767" s="163" t="s">
        <v>56</v>
      </c>
      <c r="AD2767" s="164" t="s">
        <v>56</v>
      </c>
      <c r="AE2767" s="163" t="s">
        <v>56</v>
      </c>
      <c r="AF2767" s="164">
        <f t="shared" si="681"/>
        <v>8.4</v>
      </c>
      <c r="AG2767" s="165">
        <f t="shared" si="682"/>
        <v>1008</v>
      </c>
      <c r="AH2767" s="166" t="s">
        <v>113</v>
      </c>
      <c r="AI2767" s="167"/>
      <c r="AJ2767" s="168"/>
      <c r="AK2767" s="169"/>
      <c r="AL2767" s="170"/>
      <c r="AM2767" s="171"/>
      <c r="AN2767" s="172"/>
      <c r="AO2767" s="173">
        <f t="shared" si="679"/>
        <v>0</v>
      </c>
      <c r="AP2767" s="174" t="s">
        <v>82</v>
      </c>
      <c r="AQ2767" s="175" t="str" cm="1">
        <f t="array" ref="AQ2767">_xlfn.IFS(OR($G2767="公衆街路灯A",$G2767="定額電灯"),$G2767&amp;AP2767,COUNTIF(G2767,"*従量電灯*"),G2767,1,"-")</f>
        <v>従量電灯</v>
      </c>
      <c r="AR2767" s="176" t="str" cm="1">
        <f t="array" ref="AR2767">_xlfn.IFS($AN2767=0,"-",OR($AH2767="対象外",$AH2767="-"),"-",OR($G2767="公衆街路灯A",$G2767="定額電灯"),_xlfn.XLOOKUP($AQ2767,削除禁止_電灯料金!$B:$B,削除禁止_電灯料金!$E:$E,0),1,"-")</f>
        <v>-</v>
      </c>
      <c r="AS2767" s="177" t="str" cm="1">
        <f t="array" ref="AS2767">_xlfn.IFS($AR2767="-","-",OR($G2767="公衆街路灯A",$G2767="定額電灯"),_xlfn.XLOOKUP(AQ2767,削除禁止_電灯料金!$B:$B,削除禁止_電灯料金!$D:$D,0),1,"-")</f>
        <v>-</v>
      </c>
      <c r="AT2767" s="176">
        <f>IFERROR(IF(OR($G2767="公衆街路灯A",$G2767="定額電灯"),"-",ROUND((_xlfn.XLOOKUP($AQ2767,削除禁止_電灯料金!$B:$B,削除禁止_電灯料金!$E:$E)*AM2767/1000*$K2767*$L2767/12),2)),"-")</f>
        <v>0</v>
      </c>
      <c r="AU2767" s="177">
        <f>IFERROR(IF(OR($G2767="公衆街路灯A",$G2767="定額電灯"),"-",ROUND((AM2767/1000*$K2767*$L2767/12)*_xlfn.XLOOKUP($A2767,削除禁止_電灯料金!K:K,削除禁止_電灯料金!M:M,"-"),2)),"-")</f>
        <v>0</v>
      </c>
      <c r="AV2767" s="178">
        <f>IFERROR(IF(OR($G2767="公衆街路灯A",$G2767="定額電灯"),ROUND((((AR2767+AS2767)*AN2767))*12*_xlfn.XLOOKUP($A2767,削除禁止_電灯料金!K:K,削除禁止_電灯料金!N:N),0),ROUND((AT2767+AU2767)*AN2767*12*_xlfn.XLOOKUP($A2767,削除禁止_電灯料金!K:K,削除禁止_電灯料金!N:N),0)),0)</f>
        <v>0</v>
      </c>
      <c r="AW2767" s="145"/>
    </row>
    <row r="2768" spans="1:49" ht="30" customHeight="1">
      <c r="A2768" s="1">
        <v>61</v>
      </c>
      <c r="B2768" s="319" t="s">
        <v>2475</v>
      </c>
      <c r="C2768" s="332"/>
      <c r="D2768" s="256" t="s">
        <v>2477</v>
      </c>
      <c r="E2768" s="257" t="s">
        <v>186</v>
      </c>
      <c r="F2768" s="258" t="s">
        <v>2502</v>
      </c>
      <c r="G2768" s="148" t="s">
        <v>73</v>
      </c>
      <c r="H2768" s="279"/>
      <c r="I2768" s="280"/>
      <c r="J2768" s="267"/>
      <c r="K2768" s="152">
        <v>1</v>
      </c>
      <c r="L2768" s="153">
        <v>240</v>
      </c>
      <c r="M2768" s="281" t="s">
        <v>2367</v>
      </c>
      <c r="N2768" s="119" t="s">
        <v>134</v>
      </c>
      <c r="O2768" s="120">
        <v>2</v>
      </c>
      <c r="P2768" s="155" t="s">
        <v>135</v>
      </c>
      <c r="Q2768" s="155">
        <v>0</v>
      </c>
      <c r="R2768" s="155">
        <v>0</v>
      </c>
      <c r="S2768" s="156">
        <v>0</v>
      </c>
      <c r="T2768" s="156">
        <v>0</v>
      </c>
      <c r="U2768" s="156">
        <v>0</v>
      </c>
      <c r="V2768" s="157">
        <v>0</v>
      </c>
      <c r="W2768" s="158">
        <v>28</v>
      </c>
      <c r="X2768" s="329">
        <v>1</v>
      </c>
      <c r="Y2768" s="160">
        <v>2</v>
      </c>
      <c r="Z2768" s="161">
        <f t="shared" si="680"/>
        <v>1.1200000000000001</v>
      </c>
      <c r="AA2768" s="155">
        <v>0</v>
      </c>
      <c r="AB2768" s="162" t="s">
        <v>80</v>
      </c>
      <c r="AC2768" s="163" t="s">
        <v>56</v>
      </c>
      <c r="AD2768" s="164" t="s">
        <v>56</v>
      </c>
      <c r="AE2768" s="163" t="s">
        <v>56</v>
      </c>
      <c r="AF2768" s="164">
        <f t="shared" si="681"/>
        <v>16.8</v>
      </c>
      <c r="AG2768" s="165">
        <f t="shared" si="682"/>
        <v>4032</v>
      </c>
      <c r="AH2768" s="166" t="s">
        <v>113</v>
      </c>
      <c r="AI2768" s="167"/>
      <c r="AJ2768" s="168"/>
      <c r="AK2768" s="169"/>
      <c r="AL2768" s="170"/>
      <c r="AM2768" s="171"/>
      <c r="AN2768" s="172"/>
      <c r="AO2768" s="173">
        <f t="shared" si="679"/>
        <v>0</v>
      </c>
      <c r="AP2768" s="174" t="s">
        <v>82</v>
      </c>
      <c r="AQ2768" s="175" t="str" cm="1">
        <f t="array" ref="AQ2768">_xlfn.IFS(OR($G2768="公衆街路灯A",$G2768="定額電灯"),$G2768&amp;AP2768,COUNTIF(G2768,"*従量電灯*"),G2768,1,"-")</f>
        <v>従量電灯</v>
      </c>
      <c r="AR2768" s="176" t="str" cm="1">
        <f t="array" ref="AR2768">_xlfn.IFS($AN2768=0,"-",OR($AH2768="対象外",$AH2768="-"),"-",OR($G2768="公衆街路灯A",$G2768="定額電灯"),_xlfn.XLOOKUP($AQ2768,削除禁止_電灯料金!$B:$B,削除禁止_電灯料金!$E:$E,0),1,"-")</f>
        <v>-</v>
      </c>
      <c r="AS2768" s="177" t="str" cm="1">
        <f t="array" ref="AS2768">_xlfn.IFS($AR2768="-","-",OR($G2768="公衆街路灯A",$G2768="定額電灯"),_xlfn.XLOOKUP(AQ2768,削除禁止_電灯料金!$B:$B,削除禁止_電灯料金!$D:$D,0),1,"-")</f>
        <v>-</v>
      </c>
      <c r="AT2768" s="176">
        <f>IFERROR(IF(OR($G2768="公衆街路灯A",$G2768="定額電灯"),"-",ROUND((_xlfn.XLOOKUP($AQ2768,削除禁止_電灯料金!$B:$B,削除禁止_電灯料金!$E:$E)*AM2768/1000*$K2768*$L2768/12),2)),"-")</f>
        <v>0</v>
      </c>
      <c r="AU2768" s="177">
        <f>IFERROR(IF(OR($G2768="公衆街路灯A",$G2768="定額電灯"),"-",ROUND((AM2768/1000*$K2768*$L2768/12)*_xlfn.XLOOKUP($A2768,削除禁止_電灯料金!K:K,削除禁止_電灯料金!M:M,"-"),2)),"-")</f>
        <v>0</v>
      </c>
      <c r="AV2768" s="178">
        <f>IFERROR(IF(OR($G2768="公衆街路灯A",$G2768="定額電灯"),ROUND((((AR2768+AS2768)*AN2768))*12*_xlfn.XLOOKUP($A2768,削除禁止_電灯料金!K:K,削除禁止_電灯料金!N:N),0),ROUND((AT2768+AU2768)*AN2768*12*_xlfn.XLOOKUP($A2768,削除禁止_電灯料金!K:K,削除禁止_電灯料金!N:N),0)),0)</f>
        <v>0</v>
      </c>
      <c r="AW2768" s="145"/>
    </row>
    <row r="2769" spans="1:49" ht="30" customHeight="1">
      <c r="A2769" s="1">
        <v>61</v>
      </c>
      <c r="B2769" s="319" t="s">
        <v>2475</v>
      </c>
      <c r="C2769" s="332"/>
      <c r="D2769" s="256" t="s">
        <v>2477</v>
      </c>
      <c r="E2769" s="257" t="s">
        <v>186</v>
      </c>
      <c r="F2769" s="258" t="s">
        <v>2503</v>
      </c>
      <c r="G2769" s="148" t="s">
        <v>73</v>
      </c>
      <c r="H2769" s="279"/>
      <c r="I2769" s="280"/>
      <c r="J2769" s="267"/>
      <c r="K2769" s="152">
        <v>1</v>
      </c>
      <c r="L2769" s="153">
        <v>240</v>
      </c>
      <c r="M2769" s="281" t="s">
        <v>2486</v>
      </c>
      <c r="N2769" s="119" t="s">
        <v>134</v>
      </c>
      <c r="O2769" s="120">
        <v>2</v>
      </c>
      <c r="P2769" s="155" t="s">
        <v>294</v>
      </c>
      <c r="Q2769" s="155">
        <v>0</v>
      </c>
      <c r="R2769" s="155">
        <v>0</v>
      </c>
      <c r="S2769" s="156">
        <v>0</v>
      </c>
      <c r="T2769" s="156">
        <v>0</v>
      </c>
      <c r="U2769" s="156">
        <v>0</v>
      </c>
      <c r="V2769" s="157">
        <v>0</v>
      </c>
      <c r="W2769" s="158">
        <v>47</v>
      </c>
      <c r="X2769" s="329">
        <v>1</v>
      </c>
      <c r="Y2769" s="160">
        <v>2</v>
      </c>
      <c r="Z2769" s="161">
        <f t="shared" si="680"/>
        <v>1.88</v>
      </c>
      <c r="AA2769" s="155">
        <v>0</v>
      </c>
      <c r="AB2769" s="162" t="s">
        <v>80</v>
      </c>
      <c r="AC2769" s="163" t="s">
        <v>56</v>
      </c>
      <c r="AD2769" s="164" t="s">
        <v>56</v>
      </c>
      <c r="AE2769" s="163" t="s">
        <v>56</v>
      </c>
      <c r="AF2769" s="164">
        <f t="shared" si="681"/>
        <v>28.2</v>
      </c>
      <c r="AG2769" s="165">
        <f t="shared" si="682"/>
        <v>6768</v>
      </c>
      <c r="AH2769" s="166" t="s">
        <v>113</v>
      </c>
      <c r="AI2769" s="167"/>
      <c r="AJ2769" s="168"/>
      <c r="AK2769" s="169"/>
      <c r="AL2769" s="170"/>
      <c r="AM2769" s="171"/>
      <c r="AN2769" s="172"/>
      <c r="AO2769" s="173">
        <f t="shared" si="679"/>
        <v>0</v>
      </c>
      <c r="AP2769" s="174" t="s">
        <v>82</v>
      </c>
      <c r="AQ2769" s="175" t="str" cm="1">
        <f t="array" ref="AQ2769">_xlfn.IFS(OR($G2769="公衆街路灯A",$G2769="定額電灯"),$G2769&amp;AP2769,COUNTIF(G2769,"*従量電灯*"),G2769,1,"-")</f>
        <v>従量電灯</v>
      </c>
      <c r="AR2769" s="176" t="str" cm="1">
        <f t="array" ref="AR2769">_xlfn.IFS($AN2769=0,"-",OR($AH2769="対象外",$AH2769="-"),"-",OR($G2769="公衆街路灯A",$G2769="定額電灯"),_xlfn.XLOOKUP($AQ2769,削除禁止_電灯料金!$B:$B,削除禁止_電灯料金!$E:$E,0),1,"-")</f>
        <v>-</v>
      </c>
      <c r="AS2769" s="177" t="str" cm="1">
        <f t="array" ref="AS2769">_xlfn.IFS($AR2769="-","-",OR($G2769="公衆街路灯A",$G2769="定額電灯"),_xlfn.XLOOKUP(AQ2769,削除禁止_電灯料金!$B:$B,削除禁止_電灯料金!$D:$D,0),1,"-")</f>
        <v>-</v>
      </c>
      <c r="AT2769" s="176">
        <f>IFERROR(IF(OR($G2769="公衆街路灯A",$G2769="定額電灯"),"-",ROUND((_xlfn.XLOOKUP($AQ2769,削除禁止_電灯料金!$B:$B,削除禁止_電灯料金!$E:$E)*AM2769/1000*$K2769*$L2769/12),2)),"-")</f>
        <v>0</v>
      </c>
      <c r="AU2769" s="177">
        <f>IFERROR(IF(OR($G2769="公衆街路灯A",$G2769="定額電灯"),"-",ROUND((AM2769/1000*$K2769*$L2769/12)*_xlfn.XLOOKUP($A2769,削除禁止_電灯料金!K:K,削除禁止_電灯料金!M:M,"-"),2)),"-")</f>
        <v>0</v>
      </c>
      <c r="AV2769" s="178">
        <f>IFERROR(IF(OR($G2769="公衆街路灯A",$G2769="定額電灯"),ROUND((((AR2769+AS2769)*AN2769))*12*_xlfn.XLOOKUP($A2769,削除禁止_電灯料金!K:K,削除禁止_電灯料金!N:N),0),ROUND((AT2769+AU2769)*AN2769*12*_xlfn.XLOOKUP($A2769,削除禁止_電灯料金!K:K,削除禁止_電灯料金!N:N),0)),0)</f>
        <v>0</v>
      </c>
      <c r="AW2769" s="145"/>
    </row>
    <row r="2770" spans="1:49" ht="30" customHeight="1">
      <c r="A2770" s="1">
        <v>61</v>
      </c>
      <c r="B2770" s="319" t="s">
        <v>2475</v>
      </c>
      <c r="C2770" s="332"/>
      <c r="D2770" s="256" t="s">
        <v>2477</v>
      </c>
      <c r="E2770" s="257" t="s">
        <v>186</v>
      </c>
      <c r="F2770" s="258" t="s">
        <v>2504</v>
      </c>
      <c r="G2770" s="148" t="s">
        <v>73</v>
      </c>
      <c r="H2770" s="279"/>
      <c r="I2770" s="280"/>
      <c r="J2770" s="267"/>
      <c r="K2770" s="152">
        <v>1</v>
      </c>
      <c r="L2770" s="153">
        <v>240</v>
      </c>
      <c r="M2770" s="281" t="s">
        <v>2367</v>
      </c>
      <c r="N2770" s="119" t="s">
        <v>134</v>
      </c>
      <c r="O2770" s="120">
        <v>2</v>
      </c>
      <c r="P2770" s="155" t="s">
        <v>135</v>
      </c>
      <c r="Q2770" s="155">
        <v>0</v>
      </c>
      <c r="R2770" s="155">
        <v>0</v>
      </c>
      <c r="S2770" s="156">
        <v>0</v>
      </c>
      <c r="T2770" s="156">
        <v>0</v>
      </c>
      <c r="U2770" s="156">
        <v>0</v>
      </c>
      <c r="V2770" s="157">
        <v>0</v>
      </c>
      <c r="W2770" s="158">
        <v>28</v>
      </c>
      <c r="X2770" s="329">
        <v>1</v>
      </c>
      <c r="Y2770" s="160">
        <v>2</v>
      </c>
      <c r="Z2770" s="161">
        <f t="shared" si="680"/>
        <v>1.1200000000000001</v>
      </c>
      <c r="AA2770" s="155">
        <v>0</v>
      </c>
      <c r="AB2770" s="162" t="s">
        <v>80</v>
      </c>
      <c r="AC2770" s="163" t="s">
        <v>56</v>
      </c>
      <c r="AD2770" s="164" t="s">
        <v>56</v>
      </c>
      <c r="AE2770" s="163" t="s">
        <v>56</v>
      </c>
      <c r="AF2770" s="164">
        <f t="shared" si="681"/>
        <v>16.8</v>
      </c>
      <c r="AG2770" s="165">
        <f t="shared" si="682"/>
        <v>4032</v>
      </c>
      <c r="AH2770" s="166" t="s">
        <v>113</v>
      </c>
      <c r="AI2770" s="167"/>
      <c r="AJ2770" s="168"/>
      <c r="AK2770" s="169"/>
      <c r="AL2770" s="170"/>
      <c r="AM2770" s="171"/>
      <c r="AN2770" s="172"/>
      <c r="AO2770" s="173">
        <f t="shared" si="679"/>
        <v>0</v>
      </c>
      <c r="AP2770" s="174" t="s">
        <v>82</v>
      </c>
      <c r="AQ2770" s="175" t="str" cm="1">
        <f t="array" ref="AQ2770">_xlfn.IFS(OR($G2770="公衆街路灯A",$G2770="定額電灯"),$G2770&amp;AP2770,COUNTIF(G2770,"*従量電灯*"),G2770,1,"-")</f>
        <v>従量電灯</v>
      </c>
      <c r="AR2770" s="176" t="str" cm="1">
        <f t="array" ref="AR2770">_xlfn.IFS($AN2770=0,"-",OR($AH2770="対象外",$AH2770="-"),"-",OR($G2770="公衆街路灯A",$G2770="定額電灯"),_xlfn.XLOOKUP($AQ2770,削除禁止_電灯料金!$B:$B,削除禁止_電灯料金!$E:$E,0),1,"-")</f>
        <v>-</v>
      </c>
      <c r="AS2770" s="177" t="str" cm="1">
        <f t="array" ref="AS2770">_xlfn.IFS($AR2770="-","-",OR($G2770="公衆街路灯A",$G2770="定額電灯"),_xlfn.XLOOKUP(AQ2770,削除禁止_電灯料金!$B:$B,削除禁止_電灯料金!$D:$D,0),1,"-")</f>
        <v>-</v>
      </c>
      <c r="AT2770" s="176">
        <f>IFERROR(IF(OR($G2770="公衆街路灯A",$G2770="定額電灯"),"-",ROUND((_xlfn.XLOOKUP($AQ2770,削除禁止_電灯料金!$B:$B,削除禁止_電灯料金!$E:$E)*AM2770/1000*$K2770*$L2770/12),2)),"-")</f>
        <v>0</v>
      </c>
      <c r="AU2770" s="177">
        <f>IFERROR(IF(OR($G2770="公衆街路灯A",$G2770="定額電灯"),"-",ROUND((AM2770/1000*$K2770*$L2770/12)*_xlfn.XLOOKUP($A2770,削除禁止_電灯料金!K:K,削除禁止_電灯料金!M:M,"-"),2)),"-")</f>
        <v>0</v>
      </c>
      <c r="AV2770" s="178">
        <f>IFERROR(IF(OR($G2770="公衆街路灯A",$G2770="定額電灯"),ROUND((((AR2770+AS2770)*AN2770))*12*_xlfn.XLOOKUP($A2770,削除禁止_電灯料金!K:K,削除禁止_電灯料金!N:N),0),ROUND((AT2770+AU2770)*AN2770*12*_xlfn.XLOOKUP($A2770,削除禁止_電灯料金!K:K,削除禁止_電灯料金!N:N),0)),0)</f>
        <v>0</v>
      </c>
      <c r="AW2770" s="145"/>
    </row>
    <row r="2771" spans="1:49" ht="30" customHeight="1">
      <c r="A2771" s="1">
        <v>61</v>
      </c>
      <c r="B2771" s="319" t="s">
        <v>2475</v>
      </c>
      <c r="C2771" s="332"/>
      <c r="D2771" s="256" t="s">
        <v>2477</v>
      </c>
      <c r="E2771" s="257" t="s">
        <v>186</v>
      </c>
      <c r="F2771" s="258" t="s">
        <v>2505</v>
      </c>
      <c r="G2771" s="148" t="s">
        <v>73</v>
      </c>
      <c r="H2771" s="279"/>
      <c r="I2771" s="280"/>
      <c r="J2771" s="267"/>
      <c r="K2771" s="152">
        <v>1</v>
      </c>
      <c r="L2771" s="153">
        <v>240</v>
      </c>
      <c r="M2771" s="281" t="s">
        <v>1060</v>
      </c>
      <c r="N2771" s="119" t="s">
        <v>389</v>
      </c>
      <c r="O2771" s="120">
        <v>1</v>
      </c>
      <c r="P2771" s="155" t="s">
        <v>135</v>
      </c>
      <c r="Q2771" s="155">
        <v>0</v>
      </c>
      <c r="R2771" s="155">
        <v>0</v>
      </c>
      <c r="S2771" s="156">
        <v>0</v>
      </c>
      <c r="T2771" s="156">
        <v>0</v>
      </c>
      <c r="U2771" s="156">
        <v>0</v>
      </c>
      <c r="V2771" s="157">
        <v>0</v>
      </c>
      <c r="W2771" s="158">
        <v>28</v>
      </c>
      <c r="X2771" s="329">
        <v>1</v>
      </c>
      <c r="Y2771" s="160">
        <v>1</v>
      </c>
      <c r="Z2771" s="161">
        <f t="shared" si="680"/>
        <v>0.56000000000000005</v>
      </c>
      <c r="AA2771" s="155">
        <v>0</v>
      </c>
      <c r="AB2771" s="162" t="s">
        <v>80</v>
      </c>
      <c r="AC2771" s="163" t="s">
        <v>56</v>
      </c>
      <c r="AD2771" s="164" t="s">
        <v>56</v>
      </c>
      <c r="AE2771" s="163" t="s">
        <v>56</v>
      </c>
      <c r="AF2771" s="164">
        <f t="shared" si="681"/>
        <v>16.8</v>
      </c>
      <c r="AG2771" s="165">
        <f t="shared" si="682"/>
        <v>2016</v>
      </c>
      <c r="AH2771" s="166" t="s">
        <v>113</v>
      </c>
      <c r="AI2771" s="167"/>
      <c r="AJ2771" s="168"/>
      <c r="AK2771" s="169"/>
      <c r="AL2771" s="170"/>
      <c r="AM2771" s="171"/>
      <c r="AN2771" s="172"/>
      <c r="AO2771" s="173">
        <f t="shared" si="679"/>
        <v>0</v>
      </c>
      <c r="AP2771" s="174" t="s">
        <v>82</v>
      </c>
      <c r="AQ2771" s="175" t="str" cm="1">
        <f t="array" ref="AQ2771">_xlfn.IFS(OR($G2771="公衆街路灯A",$G2771="定額電灯"),$G2771&amp;AP2771,COUNTIF(G2771,"*従量電灯*"),G2771,1,"-")</f>
        <v>従量電灯</v>
      </c>
      <c r="AR2771" s="176" t="str" cm="1">
        <f t="array" ref="AR2771">_xlfn.IFS($AN2771=0,"-",OR($AH2771="対象外",$AH2771="-"),"-",OR($G2771="公衆街路灯A",$G2771="定額電灯"),_xlfn.XLOOKUP($AQ2771,削除禁止_電灯料金!$B:$B,削除禁止_電灯料金!$E:$E,0),1,"-")</f>
        <v>-</v>
      </c>
      <c r="AS2771" s="177" t="str" cm="1">
        <f t="array" ref="AS2771">_xlfn.IFS($AR2771="-","-",OR($G2771="公衆街路灯A",$G2771="定額電灯"),_xlfn.XLOOKUP(AQ2771,削除禁止_電灯料金!$B:$B,削除禁止_電灯料金!$D:$D,0),1,"-")</f>
        <v>-</v>
      </c>
      <c r="AT2771" s="176">
        <f>IFERROR(IF(OR($G2771="公衆街路灯A",$G2771="定額電灯"),"-",ROUND((_xlfn.XLOOKUP($AQ2771,削除禁止_電灯料金!$B:$B,削除禁止_電灯料金!$E:$E)*AM2771/1000*$K2771*$L2771/12),2)),"-")</f>
        <v>0</v>
      </c>
      <c r="AU2771" s="177">
        <f>IFERROR(IF(OR($G2771="公衆街路灯A",$G2771="定額電灯"),"-",ROUND((AM2771/1000*$K2771*$L2771/12)*_xlfn.XLOOKUP($A2771,削除禁止_電灯料金!K:K,削除禁止_電灯料金!M:M,"-"),2)),"-")</f>
        <v>0</v>
      </c>
      <c r="AV2771" s="178">
        <f>IFERROR(IF(OR($G2771="公衆街路灯A",$G2771="定額電灯"),ROUND((((AR2771+AS2771)*AN2771))*12*_xlfn.XLOOKUP($A2771,削除禁止_電灯料金!K:K,削除禁止_電灯料金!N:N),0),ROUND((AT2771+AU2771)*AN2771*12*_xlfn.XLOOKUP($A2771,削除禁止_電灯料金!K:K,削除禁止_電灯料金!N:N),0)),0)</f>
        <v>0</v>
      </c>
      <c r="AW2771" s="145"/>
    </row>
    <row r="2772" spans="1:49" ht="30" customHeight="1">
      <c r="A2772" s="1">
        <v>61</v>
      </c>
      <c r="B2772" s="319" t="s">
        <v>2475</v>
      </c>
      <c r="C2772" s="332"/>
      <c r="D2772" s="256" t="s">
        <v>2477</v>
      </c>
      <c r="E2772" s="257" t="s">
        <v>186</v>
      </c>
      <c r="F2772" s="258" t="s">
        <v>2485</v>
      </c>
      <c r="G2772" s="148" t="s">
        <v>73</v>
      </c>
      <c r="H2772" s="279"/>
      <c r="I2772" s="280"/>
      <c r="J2772" s="267"/>
      <c r="K2772" s="152">
        <v>1</v>
      </c>
      <c r="L2772" s="153">
        <v>240</v>
      </c>
      <c r="M2772" s="281" t="s">
        <v>2486</v>
      </c>
      <c r="N2772" s="119" t="s">
        <v>134</v>
      </c>
      <c r="O2772" s="120">
        <v>2</v>
      </c>
      <c r="P2772" s="155" t="s">
        <v>294</v>
      </c>
      <c r="Q2772" s="155">
        <v>0</v>
      </c>
      <c r="R2772" s="155">
        <v>0</v>
      </c>
      <c r="S2772" s="156">
        <v>0</v>
      </c>
      <c r="T2772" s="156">
        <v>0</v>
      </c>
      <c r="U2772" s="156">
        <v>0</v>
      </c>
      <c r="V2772" s="157">
        <v>0</v>
      </c>
      <c r="W2772" s="158">
        <v>47</v>
      </c>
      <c r="X2772" s="329">
        <v>1</v>
      </c>
      <c r="Y2772" s="160">
        <v>2</v>
      </c>
      <c r="Z2772" s="161">
        <f t="shared" si="680"/>
        <v>1.88</v>
      </c>
      <c r="AA2772" s="155">
        <v>0</v>
      </c>
      <c r="AB2772" s="162" t="s">
        <v>80</v>
      </c>
      <c r="AC2772" s="163" t="s">
        <v>56</v>
      </c>
      <c r="AD2772" s="164" t="s">
        <v>56</v>
      </c>
      <c r="AE2772" s="163" t="s">
        <v>56</v>
      </c>
      <c r="AF2772" s="164">
        <f t="shared" si="681"/>
        <v>28.2</v>
      </c>
      <c r="AG2772" s="165">
        <f t="shared" si="682"/>
        <v>6768</v>
      </c>
      <c r="AH2772" s="166" t="s">
        <v>113</v>
      </c>
      <c r="AI2772" s="167"/>
      <c r="AJ2772" s="168"/>
      <c r="AK2772" s="169"/>
      <c r="AL2772" s="170"/>
      <c r="AM2772" s="171"/>
      <c r="AN2772" s="172"/>
      <c r="AO2772" s="173">
        <f t="shared" si="679"/>
        <v>0</v>
      </c>
      <c r="AP2772" s="174" t="s">
        <v>82</v>
      </c>
      <c r="AQ2772" s="175" t="str" cm="1">
        <f t="array" ref="AQ2772">_xlfn.IFS(OR($G2772="公衆街路灯A",$G2772="定額電灯"),$G2772&amp;AP2772,COUNTIF(G2772,"*従量電灯*"),G2772,1,"-")</f>
        <v>従量電灯</v>
      </c>
      <c r="AR2772" s="176" t="str" cm="1">
        <f t="array" ref="AR2772">_xlfn.IFS($AN2772=0,"-",OR($AH2772="対象外",$AH2772="-"),"-",OR($G2772="公衆街路灯A",$G2772="定額電灯"),_xlfn.XLOOKUP($AQ2772,削除禁止_電灯料金!$B:$B,削除禁止_電灯料金!$E:$E,0),1,"-")</f>
        <v>-</v>
      </c>
      <c r="AS2772" s="177" t="str" cm="1">
        <f t="array" ref="AS2772">_xlfn.IFS($AR2772="-","-",OR($G2772="公衆街路灯A",$G2772="定額電灯"),_xlfn.XLOOKUP(AQ2772,削除禁止_電灯料金!$B:$B,削除禁止_電灯料金!$D:$D,0),1,"-")</f>
        <v>-</v>
      </c>
      <c r="AT2772" s="176">
        <f>IFERROR(IF(OR($G2772="公衆街路灯A",$G2772="定額電灯"),"-",ROUND((_xlfn.XLOOKUP($AQ2772,削除禁止_電灯料金!$B:$B,削除禁止_電灯料金!$E:$E)*AM2772/1000*$K2772*$L2772/12),2)),"-")</f>
        <v>0</v>
      </c>
      <c r="AU2772" s="177">
        <f>IFERROR(IF(OR($G2772="公衆街路灯A",$G2772="定額電灯"),"-",ROUND((AM2772/1000*$K2772*$L2772/12)*_xlfn.XLOOKUP($A2772,削除禁止_電灯料金!K:K,削除禁止_電灯料金!M:M,"-"),2)),"-")</f>
        <v>0</v>
      </c>
      <c r="AV2772" s="178">
        <f>IFERROR(IF(OR($G2772="公衆街路灯A",$G2772="定額電灯"),ROUND((((AR2772+AS2772)*AN2772))*12*_xlfn.XLOOKUP($A2772,削除禁止_電灯料金!K:K,削除禁止_電灯料金!N:N),0),ROUND((AT2772+AU2772)*AN2772*12*_xlfn.XLOOKUP($A2772,削除禁止_電灯料金!K:K,削除禁止_電灯料金!N:N),0)),0)</f>
        <v>0</v>
      </c>
      <c r="AW2772" s="145"/>
    </row>
    <row r="2773" spans="1:49" ht="30" customHeight="1">
      <c r="A2773" s="1">
        <v>61</v>
      </c>
      <c r="B2773" s="319" t="s">
        <v>2475</v>
      </c>
      <c r="C2773" s="332"/>
      <c r="D2773" s="256" t="s">
        <v>2477</v>
      </c>
      <c r="E2773" s="257" t="s">
        <v>186</v>
      </c>
      <c r="F2773" s="258" t="s">
        <v>2506</v>
      </c>
      <c r="G2773" s="148" t="s">
        <v>73</v>
      </c>
      <c r="H2773" s="279"/>
      <c r="I2773" s="280"/>
      <c r="J2773" s="267"/>
      <c r="K2773" s="152">
        <v>4</v>
      </c>
      <c r="L2773" s="153">
        <v>240</v>
      </c>
      <c r="M2773" s="281" t="s">
        <v>2486</v>
      </c>
      <c r="N2773" s="119" t="s">
        <v>134</v>
      </c>
      <c r="O2773" s="120">
        <v>2</v>
      </c>
      <c r="P2773" s="155" t="s">
        <v>294</v>
      </c>
      <c r="Q2773" s="155">
        <v>0</v>
      </c>
      <c r="R2773" s="155">
        <v>0</v>
      </c>
      <c r="S2773" s="156">
        <v>0</v>
      </c>
      <c r="T2773" s="156">
        <v>0</v>
      </c>
      <c r="U2773" s="156">
        <v>0</v>
      </c>
      <c r="V2773" s="157">
        <v>0</v>
      </c>
      <c r="W2773" s="158">
        <v>47</v>
      </c>
      <c r="X2773" s="329">
        <v>16</v>
      </c>
      <c r="Y2773" s="160">
        <v>32</v>
      </c>
      <c r="Z2773" s="161">
        <f t="shared" si="680"/>
        <v>120.32</v>
      </c>
      <c r="AA2773" s="155">
        <v>0</v>
      </c>
      <c r="AB2773" s="162" t="s">
        <v>80</v>
      </c>
      <c r="AC2773" s="163" t="s">
        <v>56</v>
      </c>
      <c r="AD2773" s="164" t="s">
        <v>56</v>
      </c>
      <c r="AE2773" s="163" t="s">
        <v>56</v>
      </c>
      <c r="AF2773" s="164">
        <f t="shared" si="681"/>
        <v>112.8</v>
      </c>
      <c r="AG2773" s="165">
        <f t="shared" si="682"/>
        <v>433152</v>
      </c>
      <c r="AH2773" s="166" t="s">
        <v>113</v>
      </c>
      <c r="AI2773" s="167"/>
      <c r="AJ2773" s="168"/>
      <c r="AK2773" s="169"/>
      <c r="AL2773" s="170"/>
      <c r="AM2773" s="171"/>
      <c r="AN2773" s="172"/>
      <c r="AO2773" s="173">
        <f t="shared" si="679"/>
        <v>0</v>
      </c>
      <c r="AP2773" s="174" t="s">
        <v>82</v>
      </c>
      <c r="AQ2773" s="175" t="str" cm="1">
        <f t="array" ref="AQ2773">_xlfn.IFS(OR($G2773="公衆街路灯A",$G2773="定額電灯"),$G2773&amp;AP2773,COUNTIF(G2773,"*従量電灯*"),G2773,1,"-")</f>
        <v>従量電灯</v>
      </c>
      <c r="AR2773" s="176" t="str" cm="1">
        <f t="array" ref="AR2773">_xlfn.IFS($AN2773=0,"-",OR($AH2773="対象外",$AH2773="-"),"-",OR($G2773="公衆街路灯A",$G2773="定額電灯"),_xlfn.XLOOKUP($AQ2773,削除禁止_電灯料金!$B:$B,削除禁止_電灯料金!$E:$E,0),1,"-")</f>
        <v>-</v>
      </c>
      <c r="AS2773" s="177" t="str" cm="1">
        <f t="array" ref="AS2773">_xlfn.IFS($AR2773="-","-",OR($G2773="公衆街路灯A",$G2773="定額電灯"),_xlfn.XLOOKUP(AQ2773,削除禁止_電灯料金!$B:$B,削除禁止_電灯料金!$D:$D,0),1,"-")</f>
        <v>-</v>
      </c>
      <c r="AT2773" s="176">
        <f>IFERROR(IF(OR($G2773="公衆街路灯A",$G2773="定額電灯"),"-",ROUND((_xlfn.XLOOKUP($AQ2773,削除禁止_電灯料金!$B:$B,削除禁止_電灯料金!$E:$E)*AM2773/1000*$K2773*$L2773/12),2)),"-")</f>
        <v>0</v>
      </c>
      <c r="AU2773" s="177">
        <f>IFERROR(IF(OR($G2773="公衆街路灯A",$G2773="定額電灯"),"-",ROUND((AM2773/1000*$K2773*$L2773/12)*_xlfn.XLOOKUP($A2773,削除禁止_電灯料金!K:K,削除禁止_電灯料金!M:M,"-"),2)),"-")</f>
        <v>0</v>
      </c>
      <c r="AV2773" s="178">
        <f>IFERROR(IF(OR($G2773="公衆街路灯A",$G2773="定額電灯"),ROUND((((AR2773+AS2773)*AN2773))*12*_xlfn.XLOOKUP($A2773,削除禁止_電灯料金!K:K,削除禁止_電灯料金!N:N),0),ROUND((AT2773+AU2773)*AN2773*12*_xlfn.XLOOKUP($A2773,削除禁止_電灯料金!K:K,削除禁止_電灯料金!N:N),0)),0)</f>
        <v>0</v>
      </c>
      <c r="AW2773" s="145"/>
    </row>
    <row r="2774" spans="1:49" ht="30" customHeight="1">
      <c r="A2774" s="1">
        <v>61</v>
      </c>
      <c r="B2774" s="319" t="s">
        <v>2475</v>
      </c>
      <c r="C2774" s="332"/>
      <c r="D2774" s="256" t="s">
        <v>2477</v>
      </c>
      <c r="E2774" s="257" t="s">
        <v>186</v>
      </c>
      <c r="F2774" s="258" t="s">
        <v>2506</v>
      </c>
      <c r="G2774" s="148" t="s">
        <v>73</v>
      </c>
      <c r="H2774" s="279"/>
      <c r="I2774" s="280"/>
      <c r="J2774" s="267"/>
      <c r="K2774" s="152">
        <v>4</v>
      </c>
      <c r="L2774" s="153">
        <v>240</v>
      </c>
      <c r="M2774" s="281" t="s">
        <v>2495</v>
      </c>
      <c r="N2774" s="119" t="s">
        <v>134</v>
      </c>
      <c r="O2774" s="120">
        <v>2</v>
      </c>
      <c r="P2774" s="155" t="s">
        <v>294</v>
      </c>
      <c r="Q2774" s="155">
        <v>0</v>
      </c>
      <c r="R2774" s="155">
        <v>0</v>
      </c>
      <c r="S2774" s="156">
        <v>0</v>
      </c>
      <c r="T2774" s="156">
        <v>0</v>
      </c>
      <c r="U2774" s="156">
        <v>0</v>
      </c>
      <c r="V2774" s="157" t="s">
        <v>995</v>
      </c>
      <c r="W2774" s="158">
        <v>47</v>
      </c>
      <c r="X2774" s="329">
        <v>8</v>
      </c>
      <c r="Y2774" s="160">
        <v>16</v>
      </c>
      <c r="Z2774" s="161">
        <f t="shared" si="680"/>
        <v>60.16</v>
      </c>
      <c r="AA2774" s="155">
        <v>0</v>
      </c>
      <c r="AB2774" s="162" t="s">
        <v>80</v>
      </c>
      <c r="AC2774" s="163" t="s">
        <v>56</v>
      </c>
      <c r="AD2774" s="164" t="s">
        <v>56</v>
      </c>
      <c r="AE2774" s="163" t="s">
        <v>56</v>
      </c>
      <c r="AF2774" s="164">
        <f t="shared" si="681"/>
        <v>112.8</v>
      </c>
      <c r="AG2774" s="165">
        <f t="shared" si="682"/>
        <v>216576</v>
      </c>
      <c r="AH2774" s="166" t="s">
        <v>81</v>
      </c>
      <c r="AI2774" s="167"/>
      <c r="AJ2774" s="168"/>
      <c r="AK2774" s="169"/>
      <c r="AL2774" s="170"/>
      <c r="AM2774" s="171"/>
      <c r="AN2774" s="172"/>
      <c r="AO2774" s="173">
        <f t="shared" si="679"/>
        <v>0</v>
      </c>
      <c r="AP2774" s="174" t="s">
        <v>82</v>
      </c>
      <c r="AQ2774" s="175" t="str" cm="1">
        <f t="array" ref="AQ2774">_xlfn.IFS(OR($G2774="公衆街路灯A",$G2774="定額電灯"),$G2774&amp;AP2774,COUNTIF(G2774,"*従量電灯*"),G2774,1,"-")</f>
        <v>従量電灯</v>
      </c>
      <c r="AR2774" s="176" t="str" cm="1">
        <f t="array" ref="AR2774">_xlfn.IFS($AN2774=0,"-",OR($AH2774="対象外",$AH2774="-"),"-",OR($G2774="公衆街路灯A",$G2774="定額電灯"),_xlfn.XLOOKUP($AQ2774,削除禁止_電灯料金!$B:$B,削除禁止_電灯料金!$E:$E,0),1,"-")</f>
        <v>-</v>
      </c>
      <c r="AS2774" s="177" t="str" cm="1">
        <f t="array" ref="AS2774">_xlfn.IFS($AR2774="-","-",OR($G2774="公衆街路灯A",$G2774="定額電灯"),_xlfn.XLOOKUP(AQ2774,削除禁止_電灯料金!$B:$B,削除禁止_電灯料金!$D:$D,0),1,"-")</f>
        <v>-</v>
      </c>
      <c r="AT2774" s="176">
        <f>IFERROR(IF(OR($G2774="公衆街路灯A",$G2774="定額電灯"),"-",ROUND((_xlfn.XLOOKUP($AQ2774,削除禁止_電灯料金!$B:$B,削除禁止_電灯料金!$E:$E)*AM2774/1000*$K2774*$L2774/12),2)),"-")</f>
        <v>0</v>
      </c>
      <c r="AU2774" s="177">
        <f>IFERROR(IF(OR($G2774="公衆街路灯A",$G2774="定額電灯"),"-",ROUND((AM2774/1000*$K2774*$L2774/12)*_xlfn.XLOOKUP($A2774,削除禁止_電灯料金!K:K,削除禁止_電灯料金!M:M,"-"),2)),"-")</f>
        <v>0</v>
      </c>
      <c r="AV2774" s="178">
        <f>IFERROR(IF(OR($G2774="公衆街路灯A",$G2774="定額電灯"),ROUND((((AR2774+AS2774)*AN2774))*12*_xlfn.XLOOKUP($A2774,削除禁止_電灯料金!K:K,削除禁止_電灯料金!N:N),0),ROUND((AT2774+AU2774)*AN2774*12*_xlfn.XLOOKUP($A2774,削除禁止_電灯料金!K:K,削除禁止_電灯料金!N:N),0)),0)</f>
        <v>0</v>
      </c>
      <c r="AW2774" s="145"/>
    </row>
    <row r="2775" spans="1:49" ht="30" customHeight="1">
      <c r="A2775" s="1">
        <v>61</v>
      </c>
      <c r="B2775" s="319" t="s">
        <v>2475</v>
      </c>
      <c r="C2775" s="332"/>
      <c r="D2775" s="256" t="s">
        <v>2477</v>
      </c>
      <c r="E2775" s="257" t="s">
        <v>186</v>
      </c>
      <c r="F2775" s="258" t="s">
        <v>2506</v>
      </c>
      <c r="G2775" s="148" t="s">
        <v>73</v>
      </c>
      <c r="H2775" s="279"/>
      <c r="I2775" s="280"/>
      <c r="J2775" s="267"/>
      <c r="K2775" s="152">
        <v>24</v>
      </c>
      <c r="L2775" s="153">
        <v>365</v>
      </c>
      <c r="M2775" s="281" t="s">
        <v>2507</v>
      </c>
      <c r="N2775" s="119" t="s">
        <v>98</v>
      </c>
      <c r="O2775" s="120">
        <v>1</v>
      </c>
      <c r="P2775" s="155" t="s">
        <v>552</v>
      </c>
      <c r="Q2775" s="155">
        <v>0</v>
      </c>
      <c r="R2775" s="155">
        <v>0</v>
      </c>
      <c r="S2775" s="156">
        <v>0</v>
      </c>
      <c r="T2775" s="156">
        <v>0</v>
      </c>
      <c r="U2775" s="156">
        <v>0</v>
      </c>
      <c r="V2775" s="157">
        <v>0</v>
      </c>
      <c r="W2775" s="158">
        <v>20</v>
      </c>
      <c r="X2775" s="329">
        <v>3</v>
      </c>
      <c r="Y2775" s="160">
        <v>3</v>
      </c>
      <c r="Z2775" s="161">
        <f t="shared" si="680"/>
        <v>43.8</v>
      </c>
      <c r="AA2775" s="155">
        <v>0</v>
      </c>
      <c r="AB2775" s="162" t="s">
        <v>80</v>
      </c>
      <c r="AC2775" s="163" t="s">
        <v>56</v>
      </c>
      <c r="AD2775" s="164" t="s">
        <v>56</v>
      </c>
      <c r="AE2775" s="163" t="s">
        <v>56</v>
      </c>
      <c r="AF2775" s="164">
        <f t="shared" si="681"/>
        <v>438</v>
      </c>
      <c r="AG2775" s="165">
        <f t="shared" si="682"/>
        <v>157680</v>
      </c>
      <c r="AH2775" s="166" t="s">
        <v>81</v>
      </c>
      <c r="AI2775" s="167"/>
      <c r="AJ2775" s="168"/>
      <c r="AK2775" s="169"/>
      <c r="AL2775" s="170"/>
      <c r="AM2775" s="171"/>
      <c r="AN2775" s="172"/>
      <c r="AO2775" s="173">
        <f t="shared" si="679"/>
        <v>0</v>
      </c>
      <c r="AP2775" s="174" t="s">
        <v>82</v>
      </c>
      <c r="AQ2775" s="175" t="str" cm="1">
        <f t="array" ref="AQ2775">_xlfn.IFS(OR($G2775="公衆街路灯A",$G2775="定額電灯"),$G2775&amp;AP2775,COUNTIF(G2775,"*従量電灯*"),G2775,1,"-")</f>
        <v>従量電灯</v>
      </c>
      <c r="AR2775" s="176" t="str" cm="1">
        <f t="array" ref="AR2775">_xlfn.IFS($AN2775=0,"-",OR($AH2775="対象外",$AH2775="-"),"-",OR($G2775="公衆街路灯A",$G2775="定額電灯"),_xlfn.XLOOKUP($AQ2775,削除禁止_電灯料金!$B:$B,削除禁止_電灯料金!$E:$E,0),1,"-")</f>
        <v>-</v>
      </c>
      <c r="AS2775" s="177" t="str" cm="1">
        <f t="array" ref="AS2775">_xlfn.IFS($AR2775="-","-",OR($G2775="公衆街路灯A",$G2775="定額電灯"),_xlfn.XLOOKUP(AQ2775,削除禁止_電灯料金!$B:$B,削除禁止_電灯料金!$D:$D,0),1,"-")</f>
        <v>-</v>
      </c>
      <c r="AT2775" s="176">
        <f>IFERROR(IF(OR($G2775="公衆街路灯A",$G2775="定額電灯"),"-",ROUND((_xlfn.XLOOKUP($AQ2775,削除禁止_電灯料金!$B:$B,削除禁止_電灯料金!$E:$E)*AM2775/1000*$K2775*$L2775/12),2)),"-")</f>
        <v>0</v>
      </c>
      <c r="AU2775" s="177">
        <f>IFERROR(IF(OR($G2775="公衆街路灯A",$G2775="定額電灯"),"-",ROUND((AM2775/1000*$K2775*$L2775/12)*_xlfn.XLOOKUP($A2775,削除禁止_電灯料金!K:K,削除禁止_電灯料金!M:M,"-"),2)),"-")</f>
        <v>0</v>
      </c>
      <c r="AV2775" s="178">
        <f>IFERROR(IF(OR($G2775="公衆街路灯A",$G2775="定額電灯"),ROUND((((AR2775+AS2775)*AN2775))*12*_xlfn.XLOOKUP($A2775,削除禁止_電灯料金!K:K,削除禁止_電灯料金!N:N),0),ROUND((AT2775+AU2775)*AN2775*12*_xlfn.XLOOKUP($A2775,削除禁止_電灯料金!K:K,削除禁止_電灯料金!N:N),0)),0)</f>
        <v>0</v>
      </c>
      <c r="AW2775" s="145"/>
    </row>
    <row r="2776" spans="1:49" ht="30" customHeight="1">
      <c r="A2776" s="1">
        <v>61</v>
      </c>
      <c r="B2776" s="319" t="s">
        <v>2475</v>
      </c>
      <c r="C2776" s="332"/>
      <c r="D2776" s="256" t="s">
        <v>2477</v>
      </c>
      <c r="E2776" s="257" t="s">
        <v>186</v>
      </c>
      <c r="F2776" s="258" t="s">
        <v>2508</v>
      </c>
      <c r="G2776" s="148" t="s">
        <v>73</v>
      </c>
      <c r="H2776" s="279"/>
      <c r="I2776" s="280"/>
      <c r="J2776" s="267"/>
      <c r="K2776" s="152">
        <v>4</v>
      </c>
      <c r="L2776" s="153">
        <v>240</v>
      </c>
      <c r="M2776" s="281" t="s">
        <v>2509</v>
      </c>
      <c r="N2776" s="119" t="s">
        <v>134</v>
      </c>
      <c r="O2776" s="120">
        <v>1</v>
      </c>
      <c r="P2776" s="155" t="s">
        <v>294</v>
      </c>
      <c r="Q2776" s="155">
        <v>0</v>
      </c>
      <c r="R2776" s="155">
        <v>0</v>
      </c>
      <c r="S2776" s="156">
        <v>0</v>
      </c>
      <c r="T2776" s="156">
        <v>0</v>
      </c>
      <c r="U2776" s="156">
        <v>0</v>
      </c>
      <c r="V2776" s="157">
        <v>0</v>
      </c>
      <c r="W2776" s="158">
        <v>47</v>
      </c>
      <c r="X2776" s="329">
        <v>2</v>
      </c>
      <c r="Y2776" s="160">
        <v>2</v>
      </c>
      <c r="Z2776" s="161">
        <f t="shared" si="680"/>
        <v>7.52</v>
      </c>
      <c r="AA2776" s="155">
        <v>0</v>
      </c>
      <c r="AB2776" s="162" t="s">
        <v>80</v>
      </c>
      <c r="AC2776" s="163" t="s">
        <v>56</v>
      </c>
      <c r="AD2776" s="164" t="s">
        <v>56</v>
      </c>
      <c r="AE2776" s="163" t="s">
        <v>56</v>
      </c>
      <c r="AF2776" s="164">
        <f t="shared" si="681"/>
        <v>112.8</v>
      </c>
      <c r="AG2776" s="165">
        <f t="shared" si="682"/>
        <v>27072</v>
      </c>
      <c r="AH2776" s="166" t="s">
        <v>113</v>
      </c>
      <c r="AI2776" s="167"/>
      <c r="AJ2776" s="168"/>
      <c r="AK2776" s="169"/>
      <c r="AL2776" s="170"/>
      <c r="AM2776" s="171"/>
      <c r="AN2776" s="172"/>
      <c r="AO2776" s="173">
        <f t="shared" si="679"/>
        <v>0</v>
      </c>
      <c r="AP2776" s="174" t="s">
        <v>82</v>
      </c>
      <c r="AQ2776" s="175" t="str" cm="1">
        <f t="array" ref="AQ2776">_xlfn.IFS(OR($G2776="公衆街路灯A",$G2776="定額電灯"),$G2776&amp;AP2776,COUNTIF(G2776,"*従量電灯*"),G2776,1,"-")</f>
        <v>従量電灯</v>
      </c>
      <c r="AR2776" s="176" t="str" cm="1">
        <f t="array" ref="AR2776">_xlfn.IFS($AN2776=0,"-",OR($AH2776="対象外",$AH2776="-"),"-",OR($G2776="公衆街路灯A",$G2776="定額電灯"),_xlfn.XLOOKUP($AQ2776,削除禁止_電灯料金!$B:$B,削除禁止_電灯料金!$E:$E,0),1,"-")</f>
        <v>-</v>
      </c>
      <c r="AS2776" s="177" t="str" cm="1">
        <f t="array" ref="AS2776">_xlfn.IFS($AR2776="-","-",OR($G2776="公衆街路灯A",$G2776="定額電灯"),_xlfn.XLOOKUP(AQ2776,削除禁止_電灯料金!$B:$B,削除禁止_電灯料金!$D:$D,0),1,"-")</f>
        <v>-</v>
      </c>
      <c r="AT2776" s="176">
        <f>IFERROR(IF(OR($G2776="公衆街路灯A",$G2776="定額電灯"),"-",ROUND((_xlfn.XLOOKUP($AQ2776,削除禁止_電灯料金!$B:$B,削除禁止_電灯料金!$E:$E)*AM2776/1000*$K2776*$L2776/12),2)),"-")</f>
        <v>0</v>
      </c>
      <c r="AU2776" s="177">
        <f>IFERROR(IF(OR($G2776="公衆街路灯A",$G2776="定額電灯"),"-",ROUND((AM2776/1000*$K2776*$L2776/12)*_xlfn.XLOOKUP($A2776,削除禁止_電灯料金!K:K,削除禁止_電灯料金!M:M,"-"),2)),"-")</f>
        <v>0</v>
      </c>
      <c r="AV2776" s="178">
        <f>IFERROR(IF(OR($G2776="公衆街路灯A",$G2776="定額電灯"),ROUND((((AR2776+AS2776)*AN2776))*12*_xlfn.XLOOKUP($A2776,削除禁止_電灯料金!K:K,削除禁止_電灯料金!N:N),0),ROUND((AT2776+AU2776)*AN2776*12*_xlfn.XLOOKUP($A2776,削除禁止_電灯料金!K:K,削除禁止_電灯料金!N:N),0)),0)</f>
        <v>0</v>
      </c>
      <c r="AW2776" s="145"/>
    </row>
    <row r="2777" spans="1:49" ht="30" customHeight="1">
      <c r="A2777" s="1">
        <v>61</v>
      </c>
      <c r="B2777" s="319" t="s">
        <v>2475</v>
      </c>
      <c r="C2777" s="332"/>
      <c r="D2777" s="256" t="s">
        <v>2477</v>
      </c>
      <c r="E2777" s="257" t="s">
        <v>186</v>
      </c>
      <c r="F2777" s="258" t="s">
        <v>2510</v>
      </c>
      <c r="G2777" s="148" t="s">
        <v>73</v>
      </c>
      <c r="H2777" s="279"/>
      <c r="I2777" s="280"/>
      <c r="J2777" s="267"/>
      <c r="K2777" s="152">
        <v>1</v>
      </c>
      <c r="L2777" s="153">
        <v>240</v>
      </c>
      <c r="M2777" s="281" t="s">
        <v>2511</v>
      </c>
      <c r="N2777" s="119" t="s">
        <v>234</v>
      </c>
      <c r="O2777" s="120">
        <v>1</v>
      </c>
      <c r="P2777" s="155" t="s">
        <v>294</v>
      </c>
      <c r="Q2777" s="155">
        <v>0</v>
      </c>
      <c r="R2777" s="155">
        <v>0</v>
      </c>
      <c r="S2777" s="156">
        <v>0</v>
      </c>
      <c r="T2777" s="156">
        <v>0</v>
      </c>
      <c r="U2777" s="156">
        <v>0</v>
      </c>
      <c r="V2777" s="157">
        <v>0</v>
      </c>
      <c r="W2777" s="158">
        <v>47</v>
      </c>
      <c r="X2777" s="329">
        <v>1</v>
      </c>
      <c r="Y2777" s="160">
        <v>1</v>
      </c>
      <c r="Z2777" s="161">
        <f t="shared" si="680"/>
        <v>0.94</v>
      </c>
      <c r="AA2777" s="155">
        <v>0</v>
      </c>
      <c r="AB2777" s="162" t="s">
        <v>80</v>
      </c>
      <c r="AC2777" s="163" t="s">
        <v>56</v>
      </c>
      <c r="AD2777" s="164" t="s">
        <v>56</v>
      </c>
      <c r="AE2777" s="163" t="s">
        <v>56</v>
      </c>
      <c r="AF2777" s="164">
        <f t="shared" si="681"/>
        <v>28.2</v>
      </c>
      <c r="AG2777" s="165">
        <f t="shared" si="682"/>
        <v>3384</v>
      </c>
      <c r="AH2777" s="166" t="s">
        <v>113</v>
      </c>
      <c r="AI2777" s="167"/>
      <c r="AJ2777" s="168"/>
      <c r="AK2777" s="169"/>
      <c r="AL2777" s="170"/>
      <c r="AM2777" s="171"/>
      <c r="AN2777" s="172"/>
      <c r="AO2777" s="173">
        <f t="shared" si="679"/>
        <v>0</v>
      </c>
      <c r="AP2777" s="174" t="s">
        <v>82</v>
      </c>
      <c r="AQ2777" s="175" t="str" cm="1">
        <f t="array" ref="AQ2777">_xlfn.IFS(OR($G2777="公衆街路灯A",$G2777="定額電灯"),$G2777&amp;AP2777,COUNTIF(G2777,"*従量電灯*"),G2777,1,"-")</f>
        <v>従量電灯</v>
      </c>
      <c r="AR2777" s="176" t="str" cm="1">
        <f t="array" ref="AR2777">_xlfn.IFS($AN2777=0,"-",OR($AH2777="対象外",$AH2777="-"),"-",OR($G2777="公衆街路灯A",$G2777="定額電灯"),_xlfn.XLOOKUP($AQ2777,削除禁止_電灯料金!$B:$B,削除禁止_電灯料金!$E:$E,0),1,"-")</f>
        <v>-</v>
      </c>
      <c r="AS2777" s="177" t="str" cm="1">
        <f t="array" ref="AS2777">_xlfn.IFS($AR2777="-","-",OR($G2777="公衆街路灯A",$G2777="定額電灯"),_xlfn.XLOOKUP(AQ2777,削除禁止_電灯料金!$B:$B,削除禁止_電灯料金!$D:$D,0),1,"-")</f>
        <v>-</v>
      </c>
      <c r="AT2777" s="176">
        <f>IFERROR(IF(OR($G2777="公衆街路灯A",$G2777="定額電灯"),"-",ROUND((_xlfn.XLOOKUP($AQ2777,削除禁止_電灯料金!$B:$B,削除禁止_電灯料金!$E:$E)*AM2777/1000*$K2777*$L2777/12),2)),"-")</f>
        <v>0</v>
      </c>
      <c r="AU2777" s="177">
        <f>IFERROR(IF(OR($G2777="公衆街路灯A",$G2777="定額電灯"),"-",ROUND((AM2777/1000*$K2777*$L2777/12)*_xlfn.XLOOKUP($A2777,削除禁止_電灯料金!K:K,削除禁止_電灯料金!M:M,"-"),2)),"-")</f>
        <v>0</v>
      </c>
      <c r="AV2777" s="178">
        <f>IFERROR(IF(OR($G2777="公衆街路灯A",$G2777="定額電灯"),ROUND((((AR2777+AS2777)*AN2777))*12*_xlfn.XLOOKUP($A2777,削除禁止_電灯料金!K:K,削除禁止_電灯料金!N:N),0),ROUND((AT2777+AU2777)*AN2777*12*_xlfn.XLOOKUP($A2777,削除禁止_電灯料金!K:K,削除禁止_電灯料金!N:N),0)),0)</f>
        <v>0</v>
      </c>
      <c r="AW2777" s="145"/>
    </row>
    <row r="2778" spans="1:49" ht="30" customHeight="1">
      <c r="A2778" s="1">
        <v>61</v>
      </c>
      <c r="B2778" s="319" t="s">
        <v>2475</v>
      </c>
      <c r="C2778" s="332"/>
      <c r="D2778" s="256" t="s">
        <v>2477</v>
      </c>
      <c r="E2778" s="257" t="s">
        <v>186</v>
      </c>
      <c r="F2778" s="258" t="s">
        <v>2512</v>
      </c>
      <c r="G2778" s="148" t="s">
        <v>73</v>
      </c>
      <c r="H2778" s="279"/>
      <c r="I2778" s="280"/>
      <c r="J2778" s="267"/>
      <c r="K2778" s="152">
        <v>1</v>
      </c>
      <c r="L2778" s="153">
        <v>240</v>
      </c>
      <c r="M2778" s="281" t="s">
        <v>2513</v>
      </c>
      <c r="N2778" s="119" t="s">
        <v>134</v>
      </c>
      <c r="O2778" s="120">
        <v>2</v>
      </c>
      <c r="P2778" s="155" t="s">
        <v>135</v>
      </c>
      <c r="Q2778" s="155">
        <v>0</v>
      </c>
      <c r="R2778" s="155">
        <v>0</v>
      </c>
      <c r="S2778" s="156">
        <v>0</v>
      </c>
      <c r="T2778" s="156">
        <v>0</v>
      </c>
      <c r="U2778" s="156">
        <v>0</v>
      </c>
      <c r="V2778" s="157" t="s">
        <v>995</v>
      </c>
      <c r="W2778" s="158">
        <v>28</v>
      </c>
      <c r="X2778" s="329">
        <v>1</v>
      </c>
      <c r="Y2778" s="160">
        <v>2</v>
      </c>
      <c r="Z2778" s="161">
        <f t="shared" si="680"/>
        <v>1.1200000000000001</v>
      </c>
      <c r="AA2778" s="155">
        <v>0</v>
      </c>
      <c r="AB2778" s="162" t="s">
        <v>80</v>
      </c>
      <c r="AC2778" s="163" t="s">
        <v>56</v>
      </c>
      <c r="AD2778" s="164" t="s">
        <v>56</v>
      </c>
      <c r="AE2778" s="163" t="s">
        <v>56</v>
      </c>
      <c r="AF2778" s="164">
        <f t="shared" si="681"/>
        <v>16.8</v>
      </c>
      <c r="AG2778" s="165">
        <f t="shared" si="682"/>
        <v>4032</v>
      </c>
      <c r="AH2778" s="166" t="s">
        <v>81</v>
      </c>
      <c r="AI2778" s="167"/>
      <c r="AJ2778" s="168"/>
      <c r="AK2778" s="169"/>
      <c r="AL2778" s="170"/>
      <c r="AM2778" s="171"/>
      <c r="AN2778" s="172"/>
      <c r="AO2778" s="173">
        <f t="shared" si="679"/>
        <v>0</v>
      </c>
      <c r="AP2778" s="174" t="s">
        <v>82</v>
      </c>
      <c r="AQ2778" s="175" t="str" cm="1">
        <f t="array" ref="AQ2778">_xlfn.IFS(OR($G2778="公衆街路灯A",$G2778="定額電灯"),$G2778&amp;AP2778,COUNTIF(G2778,"*従量電灯*"),G2778,1,"-")</f>
        <v>従量電灯</v>
      </c>
      <c r="AR2778" s="176" t="str" cm="1">
        <f t="array" ref="AR2778">_xlfn.IFS($AN2778=0,"-",OR($AH2778="対象外",$AH2778="-"),"-",OR($G2778="公衆街路灯A",$G2778="定額電灯"),_xlfn.XLOOKUP($AQ2778,削除禁止_電灯料金!$B:$B,削除禁止_電灯料金!$E:$E,0),1,"-")</f>
        <v>-</v>
      </c>
      <c r="AS2778" s="177" t="str" cm="1">
        <f t="array" ref="AS2778">_xlfn.IFS($AR2778="-","-",OR($G2778="公衆街路灯A",$G2778="定額電灯"),_xlfn.XLOOKUP(AQ2778,削除禁止_電灯料金!$B:$B,削除禁止_電灯料金!$D:$D,0),1,"-")</f>
        <v>-</v>
      </c>
      <c r="AT2778" s="176">
        <f>IFERROR(IF(OR($G2778="公衆街路灯A",$G2778="定額電灯"),"-",ROUND((_xlfn.XLOOKUP($AQ2778,削除禁止_電灯料金!$B:$B,削除禁止_電灯料金!$E:$E)*AM2778/1000*$K2778*$L2778/12),2)),"-")</f>
        <v>0</v>
      </c>
      <c r="AU2778" s="177">
        <f>IFERROR(IF(OR($G2778="公衆街路灯A",$G2778="定額電灯"),"-",ROUND((AM2778/1000*$K2778*$L2778/12)*_xlfn.XLOOKUP($A2778,削除禁止_電灯料金!K:K,削除禁止_電灯料金!M:M,"-"),2)),"-")</f>
        <v>0</v>
      </c>
      <c r="AV2778" s="178">
        <f>IFERROR(IF(OR($G2778="公衆街路灯A",$G2778="定額電灯"),ROUND((((AR2778+AS2778)*AN2778))*12*_xlfn.XLOOKUP($A2778,削除禁止_電灯料金!K:K,削除禁止_電灯料金!N:N),0),ROUND((AT2778+AU2778)*AN2778*12*_xlfn.XLOOKUP($A2778,削除禁止_電灯料金!K:K,削除禁止_電灯料金!N:N),0)),0)</f>
        <v>0</v>
      </c>
      <c r="AW2778" s="145"/>
    </row>
    <row r="2779" spans="1:49" ht="30" customHeight="1">
      <c r="A2779" s="1">
        <v>61</v>
      </c>
      <c r="B2779" s="319" t="s">
        <v>2475</v>
      </c>
      <c r="C2779" s="333"/>
      <c r="D2779" s="259" t="s">
        <v>2477</v>
      </c>
      <c r="E2779" s="260" t="s">
        <v>71</v>
      </c>
      <c r="F2779" s="261" t="s">
        <v>2514</v>
      </c>
      <c r="G2779" s="182" t="s">
        <v>73</v>
      </c>
      <c r="H2779" s="318" t="s">
        <v>2122</v>
      </c>
      <c r="I2779" s="311"/>
      <c r="J2779" s="312"/>
      <c r="K2779" s="186">
        <v>2</v>
      </c>
      <c r="L2779" s="187">
        <v>240</v>
      </c>
      <c r="M2779" s="313" t="s">
        <v>2515</v>
      </c>
      <c r="N2779" s="189" t="s">
        <v>120</v>
      </c>
      <c r="O2779" s="190">
        <v>1</v>
      </c>
      <c r="P2779" s="191" t="s">
        <v>486</v>
      </c>
      <c r="Q2779" s="191">
        <v>0</v>
      </c>
      <c r="R2779" s="191">
        <v>0</v>
      </c>
      <c r="S2779" s="192" t="s">
        <v>2516</v>
      </c>
      <c r="T2779" s="192">
        <v>0</v>
      </c>
      <c r="U2779" s="192">
        <v>0</v>
      </c>
      <c r="V2779" s="193">
        <v>0</v>
      </c>
      <c r="W2779" s="194" t="s">
        <v>56</v>
      </c>
      <c r="X2779" s="331">
        <v>1</v>
      </c>
      <c r="Y2779" s="196">
        <v>1</v>
      </c>
      <c r="Z2779" s="197">
        <v>0</v>
      </c>
      <c r="AA2779" s="191">
        <v>0</v>
      </c>
      <c r="AB2779" s="198" t="s">
        <v>80</v>
      </c>
      <c r="AC2779" s="199" t="s">
        <v>56</v>
      </c>
      <c r="AD2779" s="200" t="s">
        <v>56</v>
      </c>
      <c r="AE2779" s="199" t="s">
        <v>56</v>
      </c>
      <c r="AF2779" s="200">
        <v>0</v>
      </c>
      <c r="AG2779" s="201">
        <v>0</v>
      </c>
      <c r="AH2779" s="201" t="s">
        <v>124</v>
      </c>
      <c r="AI2779" s="202" t="s">
        <v>487</v>
      </c>
      <c r="AJ2779" s="203"/>
      <c r="AK2779" s="204"/>
      <c r="AL2779" s="194"/>
      <c r="AM2779" s="205"/>
      <c r="AN2779" s="206"/>
      <c r="AO2779" s="200">
        <f t="shared" si="679"/>
        <v>0</v>
      </c>
      <c r="AP2779" s="207" t="s">
        <v>82</v>
      </c>
      <c r="AQ2779" s="198" t="str" cm="1">
        <f t="array" ref="AQ2779">_xlfn.IFS(OR($G2779="公衆街路灯A",$G2779="定額電灯"),$G2779&amp;AP2779,COUNTIF(G2779,"*従量電灯*"),G2779,1,"-")</f>
        <v>従量電灯</v>
      </c>
      <c r="AR2779" s="208" t="str" cm="1">
        <f t="array" ref="AR2779">_xlfn.IFS($AN2779=0,"-",OR($AH2779="対象外",$AH2779="-"),"-",OR($G2779="公衆街路灯A",$G2779="定額電灯"),_xlfn.XLOOKUP($AQ2779,削除禁止_電灯料金!$B:$B,削除禁止_電灯料金!$E:$E,0),1,"-")</f>
        <v>-</v>
      </c>
      <c r="AS2779" s="209" t="str" cm="1">
        <f t="array" ref="AS2779">_xlfn.IFS($AR2779="-","-",OR($G2779="公衆街路灯A",$G2779="定額電灯"),_xlfn.XLOOKUP(AQ2779,削除禁止_電灯料金!$B:$B,削除禁止_電灯料金!$D:$D,0),1,"-")</f>
        <v>-</v>
      </c>
      <c r="AT2779" s="208">
        <f>IFERROR(IF(OR($G2779="公衆街路灯A",$G2779="定額電灯"),"-",ROUND((_xlfn.XLOOKUP($AQ2779,削除禁止_電灯料金!$B:$B,削除禁止_電灯料金!$E:$E)*AM2779/1000*$K2779*$L2779/12),2)),"-")</f>
        <v>0</v>
      </c>
      <c r="AU2779" s="209">
        <f>IFERROR(IF(OR($G2779="公衆街路灯A",$G2779="定額電灯"),"-",ROUND((AM2779/1000*$K2779*$L2779/12)*_xlfn.XLOOKUP($A2779,削除禁止_電灯料金!K:K,削除禁止_電灯料金!M:M,"-"),2)),"-")</f>
        <v>0</v>
      </c>
      <c r="AV2779" s="210">
        <f>IFERROR(IF(OR($G2779="公衆街路灯A",$G2779="定額電灯"),ROUND((((AR2779+AS2779)*AN2779))*12*_xlfn.XLOOKUP($A2779,削除禁止_電灯料金!K:K,削除禁止_電灯料金!N:N),0),ROUND((AT2779+AU2779)*AN2779*12*_xlfn.XLOOKUP($A2779,削除禁止_電灯料金!K:K,削除禁止_電灯料金!N:N),0)),0)</f>
        <v>0</v>
      </c>
      <c r="AW2779" s="145"/>
    </row>
    <row r="2780" spans="1:49" ht="30" customHeight="1">
      <c r="A2780" s="1">
        <v>61</v>
      </c>
      <c r="B2780" s="319" t="s">
        <v>2475</v>
      </c>
      <c r="C2780" s="322"/>
      <c r="D2780" s="259" t="s">
        <v>2477</v>
      </c>
      <c r="E2780" s="260" t="s">
        <v>71</v>
      </c>
      <c r="F2780" s="261" t="s">
        <v>2517</v>
      </c>
      <c r="G2780" s="182" t="s">
        <v>73</v>
      </c>
      <c r="H2780" s="318" t="s">
        <v>2122</v>
      </c>
      <c r="I2780" s="311"/>
      <c r="J2780" s="312"/>
      <c r="K2780" s="186">
        <v>4</v>
      </c>
      <c r="L2780" s="187">
        <v>240</v>
      </c>
      <c r="M2780" s="313" t="s">
        <v>2518</v>
      </c>
      <c r="N2780" s="189" t="s">
        <v>2519</v>
      </c>
      <c r="O2780" s="190">
        <v>1</v>
      </c>
      <c r="P2780" s="191" t="s">
        <v>486</v>
      </c>
      <c r="Q2780" s="191">
        <v>0</v>
      </c>
      <c r="R2780" s="191">
        <v>0</v>
      </c>
      <c r="S2780" s="192">
        <v>0</v>
      </c>
      <c r="T2780" s="192">
        <v>0</v>
      </c>
      <c r="U2780" s="192">
        <v>0</v>
      </c>
      <c r="V2780" s="193">
        <v>0</v>
      </c>
      <c r="W2780" s="194" t="s">
        <v>56</v>
      </c>
      <c r="X2780" s="331">
        <v>1</v>
      </c>
      <c r="Y2780" s="196">
        <v>1</v>
      </c>
      <c r="Z2780" s="197">
        <v>0</v>
      </c>
      <c r="AA2780" s="191">
        <v>0</v>
      </c>
      <c r="AB2780" s="198" t="s">
        <v>80</v>
      </c>
      <c r="AC2780" s="199" t="s">
        <v>56</v>
      </c>
      <c r="AD2780" s="200" t="s">
        <v>56</v>
      </c>
      <c r="AE2780" s="199" t="s">
        <v>56</v>
      </c>
      <c r="AF2780" s="200">
        <v>0</v>
      </c>
      <c r="AG2780" s="201">
        <v>0</v>
      </c>
      <c r="AH2780" s="201" t="s">
        <v>124</v>
      </c>
      <c r="AI2780" s="202" t="s">
        <v>124</v>
      </c>
      <c r="AJ2780" s="203"/>
      <c r="AK2780" s="204"/>
      <c r="AL2780" s="194"/>
      <c r="AM2780" s="205"/>
      <c r="AN2780" s="206"/>
      <c r="AO2780" s="200">
        <f t="shared" si="679"/>
        <v>0</v>
      </c>
      <c r="AP2780" s="207" t="s">
        <v>82</v>
      </c>
      <c r="AQ2780" s="198" t="str" cm="1">
        <f t="array" ref="AQ2780">_xlfn.IFS(OR($G2780="公衆街路灯A",$G2780="定額電灯"),$G2780&amp;AP2780,COUNTIF(G2780,"*従量電灯*"),G2780,1,"-")</f>
        <v>従量電灯</v>
      </c>
      <c r="AR2780" s="208" t="str" cm="1">
        <f t="array" ref="AR2780">_xlfn.IFS($AN2780=0,"-",OR($AH2780="対象外",$AH2780="-"),"-",OR($G2780="公衆街路灯A",$G2780="定額電灯"),_xlfn.XLOOKUP($AQ2780,削除禁止_電灯料金!$B:$B,削除禁止_電灯料金!$E:$E,0),1,"-")</f>
        <v>-</v>
      </c>
      <c r="AS2780" s="209" t="str" cm="1">
        <f t="array" ref="AS2780">_xlfn.IFS($AR2780="-","-",OR($G2780="公衆街路灯A",$G2780="定額電灯"),_xlfn.XLOOKUP(AQ2780,削除禁止_電灯料金!$B:$B,削除禁止_電灯料金!$D:$D,0),1,"-")</f>
        <v>-</v>
      </c>
      <c r="AT2780" s="208">
        <f>IFERROR(IF(OR($G2780="公衆街路灯A",$G2780="定額電灯"),"-",ROUND((_xlfn.XLOOKUP($AQ2780,削除禁止_電灯料金!$B:$B,削除禁止_電灯料金!$E:$E)*AM2780/1000*$K2780*$L2780/12),2)),"-")</f>
        <v>0</v>
      </c>
      <c r="AU2780" s="209">
        <f>IFERROR(IF(OR($G2780="公衆街路灯A",$G2780="定額電灯"),"-",ROUND((AM2780/1000*$K2780*$L2780/12)*_xlfn.XLOOKUP($A2780,削除禁止_電灯料金!K:K,削除禁止_電灯料金!M:M,"-"),2)),"-")</f>
        <v>0</v>
      </c>
      <c r="AV2780" s="210">
        <f>IFERROR(IF(OR($G2780="公衆街路灯A",$G2780="定額電灯"),ROUND((((AR2780+AS2780)*AN2780))*12*_xlfn.XLOOKUP($A2780,削除禁止_電灯料金!K:K,削除禁止_電灯料金!N:N),0),ROUND((AT2780+AU2780)*AN2780*12*_xlfn.XLOOKUP($A2780,削除禁止_電灯料金!K:K,削除禁止_電灯料金!N:N),0)),0)</f>
        <v>0</v>
      </c>
      <c r="AW2780" s="145"/>
    </row>
    <row r="2781" spans="1:49" ht="30" customHeight="1">
      <c r="A2781" s="1">
        <v>61</v>
      </c>
      <c r="B2781" s="319" t="s">
        <v>2475</v>
      </c>
      <c r="C2781" s="328"/>
      <c r="D2781" s="262"/>
      <c r="E2781" s="263"/>
      <c r="F2781" s="264"/>
      <c r="G2781" s="148" t="s">
        <v>73</v>
      </c>
      <c r="H2781" s="279"/>
      <c r="I2781" s="280"/>
      <c r="J2781" s="267"/>
      <c r="K2781" s="152">
        <v>0</v>
      </c>
      <c r="L2781" s="266">
        <v>0</v>
      </c>
      <c r="M2781" s="281" t="s">
        <v>2520</v>
      </c>
      <c r="N2781" s="119">
        <v>0</v>
      </c>
      <c r="O2781" s="120">
        <v>1</v>
      </c>
      <c r="P2781" s="155">
        <v>0</v>
      </c>
      <c r="Q2781" s="155">
        <v>0</v>
      </c>
      <c r="R2781" s="155">
        <v>0</v>
      </c>
      <c r="S2781" s="156">
        <v>0</v>
      </c>
      <c r="T2781" s="156">
        <v>0</v>
      </c>
      <c r="U2781" s="156">
        <v>0</v>
      </c>
      <c r="V2781" s="157">
        <v>0</v>
      </c>
      <c r="W2781" s="158">
        <v>0</v>
      </c>
      <c r="X2781" s="159">
        <v>1</v>
      </c>
      <c r="Y2781" s="160">
        <v>1</v>
      </c>
      <c r="Z2781" s="161">
        <v>0</v>
      </c>
      <c r="AA2781" s="155">
        <v>0</v>
      </c>
      <c r="AB2781" s="162" t="s">
        <v>80</v>
      </c>
      <c r="AC2781" s="163" t="s">
        <v>56</v>
      </c>
      <c r="AD2781" s="164" t="s">
        <v>56</v>
      </c>
      <c r="AE2781" s="163" t="s">
        <v>56</v>
      </c>
      <c r="AF2781" s="164">
        <v>0</v>
      </c>
      <c r="AG2781" s="165">
        <v>0</v>
      </c>
      <c r="AH2781" s="166" t="s">
        <v>81</v>
      </c>
      <c r="AI2781" s="167"/>
      <c r="AJ2781" s="168"/>
      <c r="AK2781" s="169"/>
      <c r="AL2781" s="170"/>
      <c r="AM2781" s="171"/>
      <c r="AN2781" s="172"/>
      <c r="AO2781" s="173">
        <f t="shared" si="679"/>
        <v>0</v>
      </c>
      <c r="AP2781" s="174" t="s">
        <v>82</v>
      </c>
      <c r="AQ2781" s="175" t="str" cm="1">
        <f t="array" ref="AQ2781">_xlfn.IFS(OR($G2781="公衆街路灯A",$G2781="定額電灯"),$G2781&amp;AP2781,COUNTIF(G2781,"*従量電灯*"),G2781,1,"-")</f>
        <v>従量電灯</v>
      </c>
      <c r="AR2781" s="176" t="str" cm="1">
        <f t="array" ref="AR2781">_xlfn.IFS($AN2781=0,"-",OR($AH2781="対象外",$AH2781="-"),"-",OR($G2781="公衆街路灯A",$G2781="定額電灯"),_xlfn.XLOOKUP($AQ2781,削除禁止_電灯料金!$B:$B,削除禁止_電灯料金!$E:$E,0),1,"-")</f>
        <v>-</v>
      </c>
      <c r="AS2781" s="177" t="str" cm="1">
        <f t="array" ref="AS2781">_xlfn.IFS($AR2781="-","-",OR($G2781="公衆街路灯A",$G2781="定額電灯"),_xlfn.XLOOKUP(AQ2781,削除禁止_電灯料金!$B:$B,削除禁止_電灯料金!$D:$D,0),1,"-")</f>
        <v>-</v>
      </c>
      <c r="AT2781" s="176">
        <f>IFERROR(IF(OR($G2781="公衆街路灯A",$G2781="定額電灯"),"-",ROUND((_xlfn.XLOOKUP($AQ2781,削除禁止_電灯料金!$B:$B,削除禁止_電灯料金!$E:$E)*AM2781/1000*$K2781*$L2781/12),2)),"-")</f>
        <v>0</v>
      </c>
      <c r="AU2781" s="177">
        <f>IFERROR(IF(OR($G2781="公衆街路灯A",$G2781="定額電灯"),"-",ROUND((AM2781/1000*$K2781*$L2781/12)*_xlfn.XLOOKUP($A2781,削除禁止_電灯料金!K:K,削除禁止_電灯料金!M:M,"-"),2)),"-")</f>
        <v>0</v>
      </c>
      <c r="AV2781" s="178">
        <f>IFERROR(IF(OR($G2781="公衆街路灯A",$G2781="定額電灯"),ROUND((((AR2781+AS2781)*AN2781))*12*_xlfn.XLOOKUP($A2781,削除禁止_電灯料金!K:K,削除禁止_電灯料金!N:N),0),ROUND((AT2781+AU2781)*AN2781*12*_xlfn.XLOOKUP($A2781,削除禁止_電灯料金!K:K,削除禁止_電灯料金!N:N),0)),0)</f>
        <v>0</v>
      </c>
      <c r="AW2781" s="145"/>
    </row>
    <row r="2782" spans="1:49" ht="30" customHeight="1">
      <c r="A2782" s="1">
        <v>61</v>
      </c>
      <c r="B2782" s="319" t="s">
        <v>2475</v>
      </c>
      <c r="C2782" s="42"/>
      <c r="D2782" s="146"/>
      <c r="E2782" s="147"/>
      <c r="F2782" s="148"/>
      <c r="G2782" s="148"/>
      <c r="H2782" s="149"/>
      <c r="I2782" s="150"/>
      <c r="J2782" s="151"/>
      <c r="K2782" s="213"/>
      <c r="L2782" s="214"/>
      <c r="M2782" s="154" t="s">
        <v>82</v>
      </c>
      <c r="N2782" s="119">
        <v>0</v>
      </c>
      <c r="O2782" s="120">
        <v>0</v>
      </c>
      <c r="P2782" s="155">
        <v>0</v>
      </c>
      <c r="Q2782" s="155">
        <v>0</v>
      </c>
      <c r="R2782" s="155">
        <v>0</v>
      </c>
      <c r="S2782" s="156">
        <v>0</v>
      </c>
      <c r="T2782" s="156">
        <v>0</v>
      </c>
      <c r="U2782" s="156">
        <v>0</v>
      </c>
      <c r="V2782" s="157">
        <v>0</v>
      </c>
      <c r="W2782" s="158">
        <v>0</v>
      </c>
      <c r="X2782" s="159"/>
      <c r="Y2782" s="160">
        <v>0</v>
      </c>
      <c r="Z2782" s="161">
        <v>0</v>
      </c>
      <c r="AA2782" s="155">
        <v>0</v>
      </c>
      <c r="AB2782" s="162" t="s">
        <v>56</v>
      </c>
      <c r="AC2782" s="163" t="s">
        <v>56</v>
      </c>
      <c r="AD2782" s="164" t="s">
        <v>56</v>
      </c>
      <c r="AE2782" s="163" t="s">
        <v>56</v>
      </c>
      <c r="AF2782" s="164" t="s">
        <v>56</v>
      </c>
      <c r="AG2782" s="165">
        <v>0</v>
      </c>
      <c r="AH2782" s="166" t="s">
        <v>56</v>
      </c>
      <c r="AI2782" s="167"/>
      <c r="AJ2782" s="168"/>
      <c r="AK2782" s="169"/>
      <c r="AL2782" s="170"/>
      <c r="AM2782" s="171"/>
      <c r="AN2782" s="172"/>
      <c r="AO2782" s="173">
        <f t="shared" si="679"/>
        <v>0</v>
      </c>
      <c r="AP2782" s="174" t="s">
        <v>82</v>
      </c>
      <c r="AQ2782" s="175" t="str" cm="1">
        <f t="array" ref="AQ2782">_xlfn.IFS(OR($G2782="公衆街路灯A",$G2782="定額電灯"),$G2782&amp;AP2782,COUNTIF(G2782,"*従量電灯*"),G2782,1,"-")</f>
        <v>-</v>
      </c>
      <c r="AR2782" s="176" t="str" cm="1">
        <f t="array" ref="AR2782">_xlfn.IFS($AN2782=0,"-",OR($AH2782="対象外",$AH2782="-"),"-",OR($G2782="公衆街路灯A",$G2782="定額電灯"),_xlfn.XLOOKUP($AQ2782,削除禁止_電灯料金!$B:$B,削除禁止_電灯料金!$E:$E,0),1,"-")</f>
        <v>-</v>
      </c>
      <c r="AS2782" s="177" t="str" cm="1">
        <f t="array" ref="AS2782">_xlfn.IFS($AR2782="-","-",OR($G2782="公衆街路灯A",$G2782="定額電灯"),_xlfn.XLOOKUP(AQ2782,削除禁止_電灯料金!$B:$B,削除禁止_電灯料金!$D:$D,0),1,"-")</f>
        <v>-</v>
      </c>
      <c r="AT2782" s="176" t="str">
        <f>IFERROR(IF(OR($G2782="公衆街路灯A",$G2782="定額電灯"),"-",ROUND((_xlfn.XLOOKUP($AQ2782,削除禁止_電灯料金!$B:$B,削除禁止_電灯料金!$E:$E)*AM2782/1000*$K2782*$L2782/12),2)),"-")</f>
        <v>-</v>
      </c>
      <c r="AU2782" s="177">
        <f>IFERROR(IF(OR($G2782="公衆街路灯A",$G2782="定額電灯"),"-",ROUND((AM2782/1000*$K2782*$L2782/12)*_xlfn.XLOOKUP($A2782,削除禁止_電灯料金!K:K,削除禁止_電灯料金!M:M,"-"),2)),"-")</f>
        <v>0</v>
      </c>
      <c r="AV2782" s="178">
        <f>IFERROR(IF(OR($G2782="公衆街路灯A",$G2782="定額電灯"),ROUND((((AR2782+AS2782)*AN2782))*12*_xlfn.XLOOKUP($A2782,削除禁止_電灯料金!K:K,削除禁止_電灯料金!N:N),0),ROUND((AT2782+AU2782)*AN2782*12*_xlfn.XLOOKUP($A2782,削除禁止_電灯料金!K:K,削除禁止_電灯料金!N:N),0)),0)</f>
        <v>0</v>
      </c>
      <c r="AW2782" s="145"/>
    </row>
    <row r="2783" spans="1:49" ht="30" customHeight="1">
      <c r="A2783" s="1">
        <v>61</v>
      </c>
      <c r="B2783" s="319" t="s">
        <v>2475</v>
      </c>
      <c r="C2783" s="42"/>
      <c r="D2783" s="146"/>
      <c r="E2783" s="147" t="s">
        <v>219</v>
      </c>
      <c r="F2783" s="148" t="s">
        <v>219</v>
      </c>
      <c r="G2783" s="148"/>
      <c r="H2783" s="149"/>
      <c r="I2783" s="150"/>
      <c r="J2783" s="151"/>
      <c r="K2783" s="213"/>
      <c r="L2783" s="214"/>
      <c r="M2783" s="179" t="s">
        <v>82</v>
      </c>
      <c r="N2783" s="119">
        <v>0</v>
      </c>
      <c r="O2783" s="120">
        <v>0</v>
      </c>
      <c r="P2783" s="155">
        <v>0</v>
      </c>
      <c r="Q2783" s="155">
        <v>0</v>
      </c>
      <c r="R2783" s="155">
        <v>0</v>
      </c>
      <c r="S2783" s="156">
        <v>0</v>
      </c>
      <c r="T2783" s="156">
        <v>0</v>
      </c>
      <c r="U2783" s="156">
        <v>0</v>
      </c>
      <c r="V2783" s="157">
        <v>0</v>
      </c>
      <c r="W2783" s="158">
        <v>0</v>
      </c>
      <c r="X2783" s="159"/>
      <c r="Y2783" s="160">
        <v>0</v>
      </c>
      <c r="Z2783" s="161">
        <v>0</v>
      </c>
      <c r="AA2783" s="155">
        <v>0</v>
      </c>
      <c r="AB2783" s="162" t="s">
        <v>56</v>
      </c>
      <c r="AC2783" s="163" t="s">
        <v>56</v>
      </c>
      <c r="AD2783" s="164" t="s">
        <v>56</v>
      </c>
      <c r="AE2783" s="163" t="s">
        <v>56</v>
      </c>
      <c r="AF2783" s="164" t="s">
        <v>56</v>
      </c>
      <c r="AG2783" s="165">
        <v>0</v>
      </c>
      <c r="AH2783" s="166" t="s">
        <v>56</v>
      </c>
      <c r="AI2783" s="167"/>
      <c r="AJ2783" s="168"/>
      <c r="AK2783" s="169"/>
      <c r="AL2783" s="170"/>
      <c r="AM2783" s="171"/>
      <c r="AN2783" s="172"/>
      <c r="AO2783" s="173">
        <f t="shared" si="679"/>
        <v>0</v>
      </c>
      <c r="AP2783" s="174" t="s">
        <v>82</v>
      </c>
      <c r="AQ2783" s="175" t="str" cm="1">
        <f t="array" ref="AQ2783">_xlfn.IFS(OR($G2783="公衆街路灯A",$G2783="定額電灯"),$G2783&amp;AP2783,COUNTIF(G2783,"*従量電灯*"),G2783,1,"-")</f>
        <v>-</v>
      </c>
      <c r="AR2783" s="176" t="str" cm="1">
        <f t="array" ref="AR2783">_xlfn.IFS($AN2783=0,"-",OR($AH2783="対象外",$AH2783="-"),"-",OR($G2783="公衆街路灯A",$G2783="定額電灯"),_xlfn.XLOOKUP($AQ2783,削除禁止_電灯料金!$B:$B,削除禁止_電灯料金!$E:$E,0),1,"-")</f>
        <v>-</v>
      </c>
      <c r="AS2783" s="177" t="str" cm="1">
        <f t="array" ref="AS2783">_xlfn.IFS($AR2783="-","-",OR($G2783="公衆街路灯A",$G2783="定額電灯"),_xlfn.XLOOKUP(AQ2783,削除禁止_電灯料金!$B:$B,削除禁止_電灯料金!$D:$D,0),1,"-")</f>
        <v>-</v>
      </c>
      <c r="AT2783" s="176" t="str">
        <f>IFERROR(IF(OR($G2783="公衆街路灯A",$G2783="定額電灯"),"-",ROUND((_xlfn.XLOOKUP($AQ2783,削除禁止_電灯料金!$B:$B,削除禁止_電灯料金!$E:$E)*AM2783/1000*$K2783*$L2783/12),2)),"-")</f>
        <v>-</v>
      </c>
      <c r="AU2783" s="177">
        <f>IFERROR(IF(OR($G2783="公衆街路灯A",$G2783="定額電灯"),"-",ROUND((AM2783/1000*$K2783*$L2783/12)*_xlfn.XLOOKUP($A2783,削除禁止_電灯料金!K:K,削除禁止_電灯料金!M:M,"-"),2)),"-")</f>
        <v>0</v>
      </c>
      <c r="AV2783" s="178">
        <f>IFERROR(IF(OR($G2783="公衆街路灯A",$G2783="定額電灯"),ROUND((((AR2783+AS2783)*AN2783))*12*_xlfn.XLOOKUP($A2783,削除禁止_電灯料金!K:K,削除禁止_電灯料金!N:N),0),ROUND((AT2783+AU2783)*AN2783*12*_xlfn.XLOOKUP($A2783,削除禁止_電灯料金!K:K,削除禁止_電灯料金!N:N),0)),0)</f>
        <v>0</v>
      </c>
      <c r="AW2783" s="145"/>
    </row>
    <row r="2784" spans="1:49" ht="30" customHeight="1" thickBot="1">
      <c r="A2784" s="1">
        <v>61</v>
      </c>
      <c r="B2784" s="319" t="s">
        <v>2475</v>
      </c>
      <c r="C2784" s="42"/>
      <c r="D2784" s="215"/>
      <c r="E2784" s="216" t="s">
        <v>219</v>
      </c>
      <c r="F2784" s="217" t="s">
        <v>219</v>
      </c>
      <c r="G2784" s="216"/>
      <c r="H2784" s="216"/>
      <c r="I2784" s="218"/>
      <c r="J2784" s="219"/>
      <c r="K2784" s="220"/>
      <c r="L2784" s="221"/>
      <c r="M2784" s="222" t="s">
        <v>82</v>
      </c>
      <c r="N2784" s="223">
        <v>0</v>
      </c>
      <c r="O2784" s="224">
        <v>0</v>
      </c>
      <c r="P2784" s="225">
        <v>0</v>
      </c>
      <c r="Q2784" s="225">
        <v>0</v>
      </c>
      <c r="R2784" s="225">
        <v>0</v>
      </c>
      <c r="S2784" s="226">
        <v>0</v>
      </c>
      <c r="T2784" s="226">
        <v>0</v>
      </c>
      <c r="U2784" s="226">
        <v>0</v>
      </c>
      <c r="V2784" s="227">
        <v>0</v>
      </c>
      <c r="W2784" s="228">
        <v>0</v>
      </c>
      <c r="X2784" s="229"/>
      <c r="Y2784" s="410">
        <v>0</v>
      </c>
      <c r="Z2784" s="230">
        <v>0</v>
      </c>
      <c r="AA2784" s="225">
        <v>0</v>
      </c>
      <c r="AB2784" s="231" t="s">
        <v>56</v>
      </c>
      <c r="AC2784" s="232" t="s">
        <v>56</v>
      </c>
      <c r="AD2784" s="411" t="s">
        <v>56</v>
      </c>
      <c r="AE2784" s="232" t="s">
        <v>56</v>
      </c>
      <c r="AF2784" s="411" t="s">
        <v>56</v>
      </c>
      <c r="AG2784" s="412">
        <v>0</v>
      </c>
      <c r="AH2784" s="413" t="s">
        <v>56</v>
      </c>
      <c r="AI2784" s="236"/>
      <c r="AJ2784" s="237"/>
      <c r="AK2784" s="238"/>
      <c r="AL2784" s="239"/>
      <c r="AM2784" s="240"/>
      <c r="AN2784" s="241"/>
      <c r="AO2784" s="242">
        <f t="shared" si="679"/>
        <v>0</v>
      </c>
      <c r="AP2784" s="243" t="s">
        <v>82</v>
      </c>
      <c r="AQ2784" s="414" t="str" cm="1">
        <f t="array" ref="AQ2784">_xlfn.IFS(OR($G2784="公衆街路灯A",$G2784="定額電灯"),$G2784&amp;AP2784,COUNTIF(G2784,"*従量電灯*"),G2784,1,"-")</f>
        <v>-</v>
      </c>
      <c r="AR2784" s="415" t="str" cm="1">
        <f t="array" ref="AR2784">_xlfn.IFS($AN2784=0,"-",OR($AH2784="対象外",$AH2784="-"),"-",OR($G2784="公衆街路灯A",$G2784="定額電灯"),_xlfn.XLOOKUP($AQ2784,削除禁止_電灯料金!$B:$B,削除禁止_電灯料金!$E:$E,0),1,"-")</f>
        <v>-</v>
      </c>
      <c r="AS2784" s="416" t="str" cm="1">
        <f t="array" ref="AS2784">_xlfn.IFS($AR2784="-","-",OR($G2784="公衆街路灯A",$G2784="定額電灯"),_xlfn.XLOOKUP(AQ2784,削除禁止_電灯料金!$B:$B,削除禁止_電灯料金!$D:$D,0),1,"-")</f>
        <v>-</v>
      </c>
      <c r="AT2784" s="415" t="str">
        <f>IFERROR(IF(OR($G2784="公衆街路灯A",$G2784="定額電灯"),"-",ROUND((_xlfn.XLOOKUP($AQ2784,削除禁止_電灯料金!$B:$B,削除禁止_電灯料金!$E:$E)*AM2784/1000*$K2784*$L2784/12),2)),"-")</f>
        <v>-</v>
      </c>
      <c r="AU2784" s="416">
        <f>IFERROR(IF(OR($G2784="公衆街路灯A",$G2784="定額電灯"),"-",ROUND((AM2784/1000*$K2784*$L2784/12)*_xlfn.XLOOKUP($A2784,削除禁止_電灯料金!K:K,削除禁止_電灯料金!M:M,"-"),2)),"-")</f>
        <v>0</v>
      </c>
      <c r="AV2784" s="417">
        <f>IFERROR(IF(OR($G2784="公衆街路灯A",$G2784="定額電灯"),ROUND((((AR2784+AS2784)*AN2784))*12*_xlfn.XLOOKUP($A2784,削除禁止_電灯料金!K:K,削除禁止_電灯料金!N:N),0),ROUND((AT2784+AU2784)*AN2784*12*_xlfn.XLOOKUP($A2784,削除禁止_電灯料金!K:K,削除禁止_電灯料金!N:N),0)),0)</f>
        <v>0</v>
      </c>
      <c r="AW2784" s="145"/>
    </row>
    <row r="2785" spans="1:49" ht="30" customHeight="1">
      <c r="A2785" s="1"/>
      <c r="B2785" s="41"/>
      <c r="C2785" s="248"/>
    </row>
    <row r="2786" spans="1:49" ht="30" customHeight="1">
      <c r="A2786" s="1">
        <v>62</v>
      </c>
      <c r="B2786" s="319" t="s">
        <v>2521</v>
      </c>
      <c r="C2786" s="42"/>
      <c r="D2786" s="4" t="s">
        <v>2522</v>
      </c>
      <c r="E2786" s="43"/>
      <c r="F2786" s="44"/>
      <c r="G2786" s="44"/>
      <c r="H2786" s="45"/>
      <c r="I2786" s="43"/>
      <c r="J2786" s="43"/>
      <c r="K2786" s="43"/>
      <c r="L2786" s="43"/>
      <c r="M2786" s="43"/>
      <c r="N2786" s="46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42"/>
      <c r="AC2786" s="42"/>
      <c r="AD2786" s="42"/>
      <c r="AE2786" s="42"/>
      <c r="AF2786" s="42"/>
      <c r="AG2786" s="42"/>
      <c r="AH2786" s="47"/>
      <c r="AI2786" s="48"/>
      <c r="AJ2786" s="48"/>
      <c r="AK2786" s="47"/>
      <c r="AL2786" s="49"/>
      <c r="AM2786" s="47"/>
      <c r="AN2786" s="47"/>
      <c r="AO2786" s="47"/>
      <c r="AP2786" s="47"/>
      <c r="AQ2786" s="49"/>
      <c r="AR2786" s="47"/>
      <c r="AS2786" s="47"/>
      <c r="AT2786" s="47"/>
      <c r="AU2786" s="47"/>
      <c r="AV2786" s="47"/>
      <c r="AW2786" s="47"/>
    </row>
    <row r="2787" spans="1:49" ht="30" customHeight="1">
      <c r="A2787" s="1">
        <v>62</v>
      </c>
      <c r="B2787" s="319" t="s">
        <v>2521</v>
      </c>
      <c r="C2787" s="42"/>
      <c r="D2787" s="43"/>
      <c r="E2787" s="43"/>
      <c r="F2787" s="44"/>
      <c r="G2787" s="44"/>
      <c r="H2787" s="45"/>
      <c r="I2787" s="43"/>
      <c r="J2787" s="43"/>
      <c r="K2787" s="43"/>
      <c r="L2787" s="43"/>
      <c r="M2787" s="43"/>
      <c r="N2787" s="46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B2787" s="42"/>
      <c r="AC2787" s="42"/>
      <c r="AD2787" s="42"/>
      <c r="AE2787" s="42"/>
      <c r="AF2787" s="42"/>
      <c r="AG2787" s="42"/>
      <c r="AH2787" s="47"/>
      <c r="AI2787" s="50"/>
      <c r="AJ2787" s="48"/>
      <c r="AK2787" s="47"/>
      <c r="AL2787" s="49"/>
      <c r="AM2787" s="47"/>
      <c r="AN2787" s="47"/>
      <c r="AO2787" s="51"/>
      <c r="AP2787" s="47"/>
      <c r="AQ2787" s="49"/>
      <c r="AR2787" s="51"/>
      <c r="AS2787" s="51"/>
      <c r="AT2787" s="51"/>
      <c r="AU2787" s="51"/>
      <c r="AV2787" s="47"/>
      <c r="AW2787" s="47"/>
    </row>
    <row r="2788" spans="1:49" ht="30" customHeight="1">
      <c r="A2788" s="1">
        <v>62</v>
      </c>
      <c r="B2788" s="319" t="s">
        <v>2521</v>
      </c>
      <c r="C2788" s="42"/>
      <c r="D2788" s="52" t="s">
        <v>47</v>
      </c>
      <c r="E2788" s="52"/>
      <c r="F2788" s="53">
        <v>10</v>
      </c>
      <c r="G2788" s="44"/>
      <c r="H2788" s="45"/>
      <c r="I2788" s="54"/>
      <c r="J2788" s="54"/>
      <c r="K2788" s="55"/>
      <c r="L2788" s="46"/>
      <c r="M2788" s="46"/>
      <c r="N2788" s="56"/>
      <c r="O2788" s="56"/>
      <c r="P2788" s="56"/>
      <c r="Q2788" s="56"/>
      <c r="R2788" s="56"/>
      <c r="S2788" s="56"/>
      <c r="T2788" s="56"/>
      <c r="U2788" s="56"/>
      <c r="V2788" s="56"/>
      <c r="W2788" s="56"/>
      <c r="X2788" s="56"/>
      <c r="Y2788" s="56"/>
      <c r="Z2788" s="56"/>
      <c r="AA2788" s="56"/>
      <c r="AB2788" s="56"/>
      <c r="AC2788" s="56"/>
      <c r="AD2788" s="56"/>
      <c r="AE2788" s="56"/>
      <c r="AF2788" s="56"/>
      <c r="AG2788" s="56"/>
      <c r="AH2788" s="47"/>
      <c r="AI2788" s="50"/>
      <c r="AJ2788" s="48"/>
      <c r="AK2788" s="47"/>
      <c r="AL2788" s="49"/>
      <c r="AM2788" s="47"/>
      <c r="AN2788" s="47"/>
      <c r="AO2788" s="47"/>
      <c r="AP2788" s="47"/>
      <c r="AQ2788" s="49"/>
      <c r="AR2788" s="47"/>
      <c r="AS2788" s="47"/>
      <c r="AT2788" s="47"/>
      <c r="AU2788" s="47"/>
      <c r="AV2788" s="47"/>
      <c r="AW2788" s="47"/>
    </row>
    <row r="2789" spans="1:49" ht="30" customHeight="1" thickBot="1">
      <c r="A2789" s="1">
        <v>62</v>
      </c>
      <c r="B2789" s="319" t="s">
        <v>2521</v>
      </c>
      <c r="C2789" s="42"/>
      <c r="D2789" s="57" t="s">
        <v>48</v>
      </c>
      <c r="E2789" s="57"/>
      <c r="F2789" s="58">
        <v>10</v>
      </c>
      <c r="G2789" s="44"/>
      <c r="H2789" s="45"/>
      <c r="I2789" s="54"/>
      <c r="J2789" s="54"/>
      <c r="K2789" s="55"/>
      <c r="L2789" s="46"/>
      <c r="M2789" s="46"/>
      <c r="N2789" s="56"/>
      <c r="O2789" s="56"/>
      <c r="P2789" s="56"/>
      <c r="Q2789" s="56"/>
      <c r="R2789" s="56"/>
      <c r="S2789" s="56"/>
      <c r="T2789" s="56"/>
      <c r="U2789" s="56"/>
      <c r="V2789" s="56"/>
      <c r="W2789" s="56"/>
      <c r="X2789" s="56"/>
      <c r="Y2789" s="56"/>
      <c r="Z2789" s="56"/>
      <c r="AA2789" s="56"/>
      <c r="AB2789" s="56"/>
      <c r="AC2789" s="56"/>
      <c r="AD2789" s="56"/>
      <c r="AE2789" s="56"/>
      <c r="AF2789" s="56"/>
      <c r="AG2789" s="56"/>
      <c r="AH2789" s="47"/>
      <c r="AI2789" s="50"/>
      <c r="AJ2789" s="48"/>
      <c r="AK2789" s="47"/>
      <c r="AL2789" s="49"/>
      <c r="AM2789" s="47"/>
      <c r="AN2789" s="47"/>
      <c r="AO2789" s="47"/>
      <c r="AP2789" s="47"/>
      <c r="AQ2789" s="49"/>
      <c r="AR2789" s="47"/>
      <c r="AS2789" s="47"/>
      <c r="AT2789" s="47"/>
      <c r="AU2789" s="47"/>
      <c r="AV2789" s="47"/>
      <c r="AW2789" s="47"/>
    </row>
    <row r="2790" spans="1:49" ht="30" customHeight="1" thickBot="1">
      <c r="A2790" s="1">
        <v>62</v>
      </c>
      <c r="B2790" s="319" t="s">
        <v>2521</v>
      </c>
      <c r="C2790" s="42"/>
      <c r="D2790" s="59" t="s">
        <v>49</v>
      </c>
      <c r="E2790" s="59"/>
      <c r="F2790" s="60">
        <v>30</v>
      </c>
      <c r="G2790" s="44"/>
      <c r="H2790" s="45"/>
      <c r="I2790" s="61"/>
      <c r="J2790" s="61"/>
      <c r="K2790" s="42"/>
      <c r="L2790" s="42"/>
      <c r="M2790" s="42"/>
      <c r="N2790" s="56"/>
      <c r="O2790" s="56"/>
      <c r="P2790" s="56"/>
      <c r="Q2790" s="56"/>
      <c r="R2790" s="56"/>
      <c r="S2790" s="56"/>
      <c r="T2790" s="56"/>
      <c r="U2790" s="56"/>
      <c r="V2790" s="56"/>
      <c r="W2790" s="56"/>
      <c r="X2790" s="56"/>
      <c r="Y2790" s="56"/>
      <c r="Z2790" s="56"/>
      <c r="AA2790" s="56"/>
      <c r="AB2790" s="56"/>
      <c r="AC2790" s="62"/>
      <c r="AD2790" s="62"/>
      <c r="AE2790" s="63"/>
      <c r="AF2790" s="42"/>
      <c r="AG2790" s="56"/>
      <c r="AH2790" s="47"/>
      <c r="AI2790" s="64" t="s">
        <v>50</v>
      </c>
      <c r="AJ2790" s="48"/>
      <c r="AK2790" s="47"/>
      <c r="AL2790" s="49"/>
      <c r="AM2790" s="47"/>
      <c r="AN2790" s="47"/>
      <c r="AO2790" s="47"/>
      <c r="AP2790" s="47"/>
      <c r="AQ2790" s="49"/>
      <c r="AR2790" s="47"/>
      <c r="AS2790" s="47"/>
      <c r="AT2790" s="47"/>
      <c r="AU2790" s="47"/>
      <c r="AV2790" s="47"/>
      <c r="AW2790" s="65"/>
    </row>
    <row r="2791" spans="1:49" ht="30" customHeight="1" thickBot="1">
      <c r="A2791" s="1">
        <v>62</v>
      </c>
      <c r="B2791" s="319" t="s">
        <v>2521</v>
      </c>
      <c r="C2791" s="42"/>
      <c r="D2791" s="66" t="s">
        <v>51</v>
      </c>
      <c r="E2791" s="66"/>
      <c r="F2791" s="67">
        <v>0.41499999999999998</v>
      </c>
      <c r="G2791" s="44"/>
      <c r="H2791" s="45"/>
      <c r="I2791" s="68"/>
      <c r="J2791" s="68"/>
      <c r="K2791" s="42"/>
      <c r="L2791" s="42"/>
      <c r="M2791" s="42"/>
      <c r="N2791" s="56"/>
      <c r="O2791" s="56"/>
      <c r="P2791" s="56"/>
      <c r="Q2791" s="56"/>
      <c r="R2791" s="56"/>
      <c r="S2791" s="56"/>
      <c r="T2791" s="56"/>
      <c r="U2791" s="56"/>
      <c r="V2791" s="56"/>
      <c r="W2791" s="56"/>
      <c r="X2791" s="56"/>
      <c r="Y2791" s="56"/>
      <c r="Z2791" s="56"/>
      <c r="AA2791" s="56"/>
      <c r="AB2791" s="56"/>
      <c r="AC2791" s="62" t="s">
        <v>52</v>
      </c>
      <c r="AD2791" s="69"/>
      <c r="AE2791" s="70" t="s">
        <v>53</v>
      </c>
      <c r="AF2791" s="69"/>
      <c r="AG2791" s="56"/>
      <c r="AH2791" s="47"/>
      <c r="AI2791" s="48"/>
      <c r="AJ2791" s="48"/>
      <c r="AK2791" s="47"/>
      <c r="AL2791" s="49"/>
      <c r="AM2791" s="47"/>
      <c r="AN2791" s="47"/>
      <c r="AO2791" s="47"/>
      <c r="AP2791" s="47"/>
      <c r="AQ2791" s="49"/>
      <c r="AR2791" s="47" t="s">
        <v>52</v>
      </c>
      <c r="AS2791" s="47"/>
      <c r="AT2791" s="47" t="s">
        <v>53</v>
      </c>
      <c r="AU2791" s="47"/>
      <c r="AV2791" s="47"/>
      <c r="AW2791" s="65"/>
    </row>
    <row r="2792" spans="1:49" ht="30" customHeight="1" thickBot="1">
      <c r="A2792" s="1">
        <v>62</v>
      </c>
      <c r="B2792" s="319" t="s">
        <v>2521</v>
      </c>
      <c r="C2792" s="42"/>
      <c r="D2792" s="71" t="s">
        <v>54</v>
      </c>
      <c r="E2792" s="45"/>
      <c r="F2792" s="45"/>
      <c r="G2792" s="45"/>
      <c r="H2792" s="45"/>
      <c r="I2792" s="45"/>
      <c r="J2792" s="45"/>
      <c r="K2792" s="72"/>
      <c r="L2792" s="72"/>
      <c r="M2792" s="73" t="s">
        <v>55</v>
      </c>
      <c r="N2792" s="74"/>
      <c r="O2792" s="74"/>
      <c r="P2792" s="74"/>
      <c r="Q2792" s="74"/>
      <c r="R2792" s="74"/>
      <c r="S2792" s="74"/>
      <c r="T2792" s="74"/>
      <c r="U2792" s="74"/>
      <c r="V2792" s="74"/>
      <c r="W2792" s="74"/>
      <c r="X2792" s="74"/>
      <c r="Y2792" s="74"/>
      <c r="Z2792" s="74"/>
      <c r="AA2792" s="74"/>
      <c r="AB2792" s="74"/>
      <c r="AC2792" s="75" t="s">
        <v>1</v>
      </c>
      <c r="AD2792" s="76"/>
      <c r="AE2792" s="76" t="s">
        <v>2</v>
      </c>
      <c r="AF2792" s="76"/>
      <c r="AG2792" s="77" t="s">
        <v>56</v>
      </c>
      <c r="AH2792" s="78" t="s">
        <v>57</v>
      </c>
      <c r="AI2792" s="79"/>
      <c r="AJ2792" s="79"/>
      <c r="AK2792" s="80"/>
      <c r="AL2792" s="15"/>
      <c r="AM2792" s="80"/>
      <c r="AN2792" s="80"/>
      <c r="AO2792" s="80"/>
      <c r="AP2792" s="80"/>
      <c r="AQ2792" s="15"/>
      <c r="AR2792" s="78" t="s">
        <v>1</v>
      </c>
      <c r="AS2792" s="81"/>
      <c r="AT2792" s="78" t="s">
        <v>2</v>
      </c>
      <c r="AU2792" s="81"/>
      <c r="AV2792" s="82" t="s">
        <v>56</v>
      </c>
      <c r="AW2792" s="83"/>
    </row>
    <row r="2793" spans="1:49" ht="42" customHeight="1">
      <c r="A2793" s="1">
        <v>62</v>
      </c>
      <c r="B2793" s="319" t="s">
        <v>2521</v>
      </c>
      <c r="C2793" s="42"/>
      <c r="D2793" s="474" t="s">
        <v>4</v>
      </c>
      <c r="E2793" s="476" t="s">
        <v>5</v>
      </c>
      <c r="F2793" s="476" t="s">
        <v>6</v>
      </c>
      <c r="G2793" s="476" t="s">
        <v>58</v>
      </c>
      <c r="H2793" s="476" t="s">
        <v>7</v>
      </c>
      <c r="I2793" s="20" t="s">
        <v>8</v>
      </c>
      <c r="J2793" s="20"/>
      <c r="K2793" s="84" t="s">
        <v>9</v>
      </c>
      <c r="L2793" s="85" t="s">
        <v>59</v>
      </c>
      <c r="M2793" s="478" t="s">
        <v>60</v>
      </c>
      <c r="N2793" s="480" t="s">
        <v>61</v>
      </c>
      <c r="O2793" s="482" t="s">
        <v>62</v>
      </c>
      <c r="P2793" s="482" t="s">
        <v>10</v>
      </c>
      <c r="Q2793" s="484" t="s">
        <v>63</v>
      </c>
      <c r="R2793" s="482" t="s">
        <v>64</v>
      </c>
      <c r="S2793" s="482" t="s">
        <v>65</v>
      </c>
      <c r="T2793" s="482" t="s">
        <v>66</v>
      </c>
      <c r="U2793" s="482" t="s">
        <v>67</v>
      </c>
      <c r="V2793" s="484" t="s">
        <v>11</v>
      </c>
      <c r="W2793" s="251" t="s">
        <v>12</v>
      </c>
      <c r="X2793" s="86" t="s">
        <v>13</v>
      </c>
      <c r="Y2793" s="86" t="s">
        <v>14</v>
      </c>
      <c r="Z2793" s="252" t="s">
        <v>15</v>
      </c>
      <c r="AA2793" s="484" t="s">
        <v>16</v>
      </c>
      <c r="AB2793" s="482" t="s">
        <v>17</v>
      </c>
      <c r="AC2793" s="87" t="s">
        <v>18</v>
      </c>
      <c r="AD2793" s="88" t="s">
        <v>19</v>
      </c>
      <c r="AE2793" s="87" t="s">
        <v>30</v>
      </c>
      <c r="AF2793" s="88" t="s">
        <v>21</v>
      </c>
      <c r="AG2793" s="89" t="s">
        <v>22</v>
      </c>
      <c r="AH2793" s="468" t="s">
        <v>23</v>
      </c>
      <c r="AI2793" s="470" t="s">
        <v>24</v>
      </c>
      <c r="AJ2793" s="470" t="s">
        <v>25</v>
      </c>
      <c r="AK2793" s="470" t="s">
        <v>26</v>
      </c>
      <c r="AL2793" s="91" t="s">
        <v>68</v>
      </c>
      <c r="AM2793" s="90" t="s">
        <v>27</v>
      </c>
      <c r="AN2793" s="92" t="s">
        <v>28</v>
      </c>
      <c r="AO2793" s="93" t="s">
        <v>29</v>
      </c>
      <c r="AP2793" s="28" t="s">
        <v>16</v>
      </c>
      <c r="AQ2793" s="472" t="s">
        <v>17</v>
      </c>
      <c r="AR2793" s="94" t="s">
        <v>18</v>
      </c>
      <c r="AS2793" s="95" t="s">
        <v>19</v>
      </c>
      <c r="AT2793" s="94" t="s">
        <v>30</v>
      </c>
      <c r="AU2793" s="95" t="s">
        <v>21</v>
      </c>
      <c r="AV2793" s="96" t="s">
        <v>31</v>
      </c>
      <c r="AW2793" s="83"/>
    </row>
    <row r="2794" spans="1:49" ht="30" customHeight="1" thickBot="1">
      <c r="A2794" s="1">
        <v>62</v>
      </c>
      <c r="B2794" s="319" t="s">
        <v>2521</v>
      </c>
      <c r="C2794" s="42"/>
      <c r="D2794" s="475"/>
      <c r="E2794" s="477"/>
      <c r="F2794" s="477"/>
      <c r="G2794" s="477"/>
      <c r="H2794" s="477"/>
      <c r="I2794" s="97" t="s">
        <v>69</v>
      </c>
      <c r="J2794" s="97" t="s">
        <v>70</v>
      </c>
      <c r="K2794" s="98" t="s">
        <v>34</v>
      </c>
      <c r="L2794" s="99" t="s">
        <v>35</v>
      </c>
      <c r="M2794" s="479"/>
      <c r="N2794" s="481"/>
      <c r="O2794" s="483"/>
      <c r="P2794" s="483"/>
      <c r="Q2794" s="485"/>
      <c r="R2794" s="483"/>
      <c r="S2794" s="483"/>
      <c r="T2794" s="483"/>
      <c r="U2794" s="483"/>
      <c r="V2794" s="485"/>
      <c r="W2794" s="100" t="s">
        <v>36</v>
      </c>
      <c r="X2794" s="100" t="s">
        <v>37</v>
      </c>
      <c r="Y2794" s="100" t="s">
        <v>38</v>
      </c>
      <c r="Z2794" s="101" t="s">
        <v>39</v>
      </c>
      <c r="AA2794" s="485"/>
      <c r="AB2794" s="483"/>
      <c r="AC2794" s="102" t="s">
        <v>40</v>
      </c>
      <c r="AD2794" s="103" t="s">
        <v>40</v>
      </c>
      <c r="AE2794" s="102" t="s">
        <v>40</v>
      </c>
      <c r="AF2794" s="103" t="s">
        <v>40</v>
      </c>
      <c r="AG2794" s="104">
        <v>10</v>
      </c>
      <c r="AH2794" s="469"/>
      <c r="AI2794" s="471"/>
      <c r="AJ2794" s="471"/>
      <c r="AK2794" s="471"/>
      <c r="AL2794" s="36" t="s">
        <v>41</v>
      </c>
      <c r="AM2794" s="105" t="s">
        <v>42</v>
      </c>
      <c r="AN2794" s="106" t="s">
        <v>43</v>
      </c>
      <c r="AO2794" s="107" t="s">
        <v>39</v>
      </c>
      <c r="AP2794" s="37" t="s">
        <v>44</v>
      </c>
      <c r="AQ2794" s="473"/>
      <c r="AR2794" s="108" t="s">
        <v>40</v>
      </c>
      <c r="AS2794" s="109" t="s">
        <v>40</v>
      </c>
      <c r="AT2794" s="108" t="s">
        <v>40</v>
      </c>
      <c r="AU2794" s="109" t="s">
        <v>40</v>
      </c>
      <c r="AV2794" s="40">
        <v>10</v>
      </c>
      <c r="AW2794" s="83"/>
    </row>
    <row r="2795" spans="1:49" ht="30" customHeight="1">
      <c r="A2795" s="1">
        <v>62</v>
      </c>
      <c r="B2795" s="319" t="s">
        <v>2521</v>
      </c>
      <c r="C2795" s="42"/>
      <c r="D2795" s="282" t="s">
        <v>56</v>
      </c>
      <c r="E2795" s="283" t="s">
        <v>71</v>
      </c>
      <c r="F2795" s="284" t="s">
        <v>72</v>
      </c>
      <c r="G2795" s="284" t="s">
        <v>73</v>
      </c>
      <c r="H2795" s="183" t="s">
        <v>118</v>
      </c>
      <c r="I2795" s="286"/>
      <c r="J2795" s="287"/>
      <c r="K2795" s="288">
        <v>10</v>
      </c>
      <c r="L2795" s="289">
        <v>300</v>
      </c>
      <c r="M2795" s="290" t="s">
        <v>2523</v>
      </c>
      <c r="N2795" s="189" t="s">
        <v>75</v>
      </c>
      <c r="O2795" s="190">
        <v>1</v>
      </c>
      <c r="P2795" s="291" t="s">
        <v>678</v>
      </c>
      <c r="Q2795" s="291">
        <v>0</v>
      </c>
      <c r="R2795" s="291">
        <v>0</v>
      </c>
      <c r="S2795" s="292">
        <v>0</v>
      </c>
      <c r="T2795" s="292">
        <v>0</v>
      </c>
      <c r="U2795" s="292" t="s">
        <v>2524</v>
      </c>
      <c r="V2795" s="293">
        <v>0</v>
      </c>
      <c r="W2795" s="294">
        <v>100</v>
      </c>
      <c r="X2795" s="295">
        <v>3</v>
      </c>
      <c r="Y2795" s="296">
        <v>3</v>
      </c>
      <c r="Z2795" s="297">
        <v>0</v>
      </c>
      <c r="AA2795" s="291">
        <v>0</v>
      </c>
      <c r="AB2795" s="298" t="s">
        <v>80</v>
      </c>
      <c r="AC2795" s="299" t="s">
        <v>56</v>
      </c>
      <c r="AD2795" s="300" t="s">
        <v>56</v>
      </c>
      <c r="AE2795" s="299" t="s">
        <v>56</v>
      </c>
      <c r="AF2795" s="300">
        <v>0</v>
      </c>
      <c r="AG2795" s="301">
        <v>0</v>
      </c>
      <c r="AH2795" s="301" t="s">
        <v>124</v>
      </c>
      <c r="AI2795" s="302" t="s">
        <v>124</v>
      </c>
      <c r="AJ2795" s="303"/>
      <c r="AK2795" s="304"/>
      <c r="AL2795" s="294"/>
      <c r="AM2795" s="305"/>
      <c r="AN2795" s="306"/>
      <c r="AO2795" s="300">
        <f t="shared" ref="AO2795:AO2835" si="683">IFERROR((AM2795/1000)*K2795*L2795*AN2795/12,0)</f>
        <v>0</v>
      </c>
      <c r="AP2795" s="307" t="s">
        <v>82</v>
      </c>
      <c r="AQ2795" s="298" t="str" cm="1">
        <f t="array" ref="AQ2795">_xlfn.IFS(OR($G2795="公衆街路灯A",$G2795="定額電灯"),$G2795&amp;AP2795,COUNTIF(G2795,"*従量電灯*"),G2795,1,"-")</f>
        <v>従量電灯</v>
      </c>
      <c r="AR2795" s="308" t="str" cm="1">
        <f t="array" ref="AR2795">_xlfn.IFS($AN2795=0,"-",OR($AH2795="対象外",$AH2795="-"),"-",OR($G2795="公衆街路灯A",$G2795="定額電灯"),_xlfn.XLOOKUP($AQ2795,削除禁止_電灯料金!$B:$B,削除禁止_電灯料金!$E:$E,0),1,"-")</f>
        <v>-</v>
      </c>
      <c r="AS2795" s="309" t="str" cm="1">
        <f t="array" ref="AS2795">_xlfn.IFS($AR2795="-","-",OR($G2795="公衆街路灯A",$G2795="定額電灯"),_xlfn.XLOOKUP(AQ2795,削除禁止_電灯料金!$B:$B,削除禁止_電灯料金!$D:$D,0),1,"-")</f>
        <v>-</v>
      </c>
      <c r="AT2795" s="308">
        <f>IFERROR(IF(OR($G2795="公衆街路灯A",$G2795="定額電灯"),"-",ROUND((_xlfn.XLOOKUP($AQ2795,削除禁止_電灯料金!$B:$B,削除禁止_電灯料金!$E:$E)*AM2795/1000*$K2795*$L2795/12),2)),"-")</f>
        <v>0</v>
      </c>
      <c r="AU2795" s="309">
        <f>IFERROR(IF(OR($G2795="公衆街路灯A",$G2795="定額電灯"),"-",ROUND((AM2795/1000*$K2795*$L2795/12)*_xlfn.XLOOKUP($A2795,削除禁止_電灯料金!K:K,削除禁止_電灯料金!M:M,"-"),2)),"-")</f>
        <v>0</v>
      </c>
      <c r="AV2795" s="310">
        <f>IFERROR(IF(OR($G2795="公衆街路灯A",$G2795="定額電灯"),ROUND((((AR2795+AS2795)*AN2795))*12*_xlfn.XLOOKUP($A2795,削除禁止_電灯料金!K:K,削除禁止_電灯料金!N:N),0),ROUND((AT2795+AU2795)*AN2795*12*_xlfn.XLOOKUP($A2795,削除禁止_電灯料金!K:K,削除禁止_電灯料金!N:N),0)),0)</f>
        <v>0</v>
      </c>
      <c r="AW2795" s="145"/>
    </row>
    <row r="2796" spans="1:49" ht="30" customHeight="1">
      <c r="A2796" s="1">
        <v>62</v>
      </c>
      <c r="B2796" s="319" t="s">
        <v>2521</v>
      </c>
      <c r="C2796" s="42"/>
      <c r="D2796" s="180" t="s">
        <v>56</v>
      </c>
      <c r="E2796" s="181" t="s">
        <v>71</v>
      </c>
      <c r="F2796" s="182" t="s">
        <v>91</v>
      </c>
      <c r="G2796" s="182" t="s">
        <v>73</v>
      </c>
      <c r="H2796" s="183" t="s">
        <v>118</v>
      </c>
      <c r="I2796" s="311"/>
      <c r="J2796" s="312"/>
      <c r="K2796" s="186">
        <v>10</v>
      </c>
      <c r="L2796" s="187">
        <v>300</v>
      </c>
      <c r="M2796" s="313" t="s">
        <v>2523</v>
      </c>
      <c r="N2796" s="189" t="s">
        <v>75</v>
      </c>
      <c r="O2796" s="190">
        <v>1</v>
      </c>
      <c r="P2796" s="191" t="s">
        <v>678</v>
      </c>
      <c r="Q2796" s="191">
        <v>0</v>
      </c>
      <c r="R2796" s="191">
        <v>0</v>
      </c>
      <c r="S2796" s="192">
        <v>0</v>
      </c>
      <c r="T2796" s="192">
        <v>0</v>
      </c>
      <c r="U2796" s="192" t="s">
        <v>2524</v>
      </c>
      <c r="V2796" s="193">
        <v>0</v>
      </c>
      <c r="W2796" s="194">
        <v>100</v>
      </c>
      <c r="X2796" s="195">
        <v>2</v>
      </c>
      <c r="Y2796" s="196">
        <v>2</v>
      </c>
      <c r="Z2796" s="197">
        <v>0</v>
      </c>
      <c r="AA2796" s="191">
        <v>0</v>
      </c>
      <c r="AB2796" s="198" t="s">
        <v>80</v>
      </c>
      <c r="AC2796" s="199" t="s">
        <v>56</v>
      </c>
      <c r="AD2796" s="200" t="s">
        <v>56</v>
      </c>
      <c r="AE2796" s="199" t="s">
        <v>56</v>
      </c>
      <c r="AF2796" s="200">
        <v>0</v>
      </c>
      <c r="AG2796" s="201">
        <v>0</v>
      </c>
      <c r="AH2796" s="201" t="s">
        <v>124</v>
      </c>
      <c r="AI2796" s="202" t="s">
        <v>124</v>
      </c>
      <c r="AJ2796" s="203"/>
      <c r="AK2796" s="204"/>
      <c r="AL2796" s="194"/>
      <c r="AM2796" s="205"/>
      <c r="AN2796" s="206"/>
      <c r="AO2796" s="200">
        <f t="shared" si="683"/>
        <v>0</v>
      </c>
      <c r="AP2796" s="207" t="s">
        <v>82</v>
      </c>
      <c r="AQ2796" s="198" t="str" cm="1">
        <f t="array" ref="AQ2796">_xlfn.IFS(OR($G2796="公衆街路灯A",$G2796="定額電灯"),$G2796&amp;AP2796,COUNTIF(G2796,"*従量電灯*"),G2796,1,"-")</f>
        <v>従量電灯</v>
      </c>
      <c r="AR2796" s="208" t="str" cm="1">
        <f t="array" ref="AR2796">_xlfn.IFS($AN2796=0,"-",OR($AH2796="対象外",$AH2796="-"),"-",OR($G2796="公衆街路灯A",$G2796="定額電灯"),_xlfn.XLOOKUP($AQ2796,削除禁止_電灯料金!$B:$B,削除禁止_電灯料金!$E:$E,0),1,"-")</f>
        <v>-</v>
      </c>
      <c r="AS2796" s="209" t="str" cm="1">
        <f t="array" ref="AS2796">_xlfn.IFS($AR2796="-","-",OR($G2796="公衆街路灯A",$G2796="定額電灯"),_xlfn.XLOOKUP(AQ2796,削除禁止_電灯料金!$B:$B,削除禁止_電灯料金!$D:$D,0),1,"-")</f>
        <v>-</v>
      </c>
      <c r="AT2796" s="208">
        <f>IFERROR(IF(OR($G2796="公衆街路灯A",$G2796="定額電灯"),"-",ROUND((_xlfn.XLOOKUP($AQ2796,削除禁止_電灯料金!$B:$B,削除禁止_電灯料金!$E:$E)*AM2796/1000*$K2796*$L2796/12),2)),"-")</f>
        <v>0</v>
      </c>
      <c r="AU2796" s="209">
        <f>IFERROR(IF(OR($G2796="公衆街路灯A",$G2796="定額電灯"),"-",ROUND((AM2796/1000*$K2796*$L2796/12)*_xlfn.XLOOKUP($A2796,削除禁止_電灯料金!K:K,削除禁止_電灯料金!M:M,"-"),2)),"-")</f>
        <v>0</v>
      </c>
      <c r="AV2796" s="210">
        <f>IFERROR(IF(OR($G2796="公衆街路灯A",$G2796="定額電灯"),ROUND((((AR2796+AS2796)*AN2796))*12*_xlfn.XLOOKUP($A2796,削除禁止_電灯料金!K:K,削除禁止_電灯料金!N:N),0),ROUND((AT2796+AU2796)*AN2796*12*_xlfn.XLOOKUP($A2796,削除禁止_電灯料金!K:K,削除禁止_電灯料金!N:N),0)),0)</f>
        <v>0</v>
      </c>
      <c r="AW2796" s="145"/>
    </row>
    <row r="2797" spans="1:49" ht="30" customHeight="1">
      <c r="A2797" s="1">
        <v>62</v>
      </c>
      <c r="B2797" s="319" t="s">
        <v>2521</v>
      </c>
      <c r="C2797" s="42"/>
      <c r="D2797" s="146" t="s">
        <v>56</v>
      </c>
      <c r="E2797" s="147" t="s">
        <v>71</v>
      </c>
      <c r="F2797" s="148" t="s">
        <v>103</v>
      </c>
      <c r="G2797" s="148" t="s">
        <v>73</v>
      </c>
      <c r="H2797" s="279"/>
      <c r="I2797" s="280"/>
      <c r="J2797" s="267"/>
      <c r="K2797" s="152">
        <v>10</v>
      </c>
      <c r="L2797" s="153">
        <v>300</v>
      </c>
      <c r="M2797" s="281" t="s">
        <v>695</v>
      </c>
      <c r="N2797" s="119" t="s">
        <v>210</v>
      </c>
      <c r="O2797" s="120">
        <v>1</v>
      </c>
      <c r="P2797" s="155" t="s">
        <v>294</v>
      </c>
      <c r="Q2797" s="155">
        <v>0</v>
      </c>
      <c r="R2797" s="155">
        <v>0</v>
      </c>
      <c r="S2797" s="156">
        <v>0</v>
      </c>
      <c r="T2797" s="156">
        <v>0</v>
      </c>
      <c r="U2797" s="156">
        <v>0</v>
      </c>
      <c r="V2797" s="157">
        <v>0</v>
      </c>
      <c r="W2797" s="158">
        <v>47</v>
      </c>
      <c r="X2797" s="159">
        <v>4</v>
      </c>
      <c r="Y2797" s="160">
        <v>4</v>
      </c>
      <c r="Z2797" s="161">
        <f t="shared" ref="Z2797" si="684">K2797*L2797*W2797*Y2797/12/1000</f>
        <v>47</v>
      </c>
      <c r="AA2797" s="155">
        <v>0</v>
      </c>
      <c r="AB2797" s="162" t="s">
        <v>80</v>
      </c>
      <c r="AC2797" s="163" t="s">
        <v>56</v>
      </c>
      <c r="AD2797" s="164" t="s">
        <v>56</v>
      </c>
      <c r="AE2797" s="163" t="s">
        <v>56</v>
      </c>
      <c r="AF2797" s="164">
        <f t="shared" ref="AF2797" si="685">$B$2*Z2797/Y2797</f>
        <v>352.5</v>
      </c>
      <c r="AG2797" s="165">
        <f t="shared" ref="AG2797" si="686">Y2797*AF2797*120</f>
        <v>169200</v>
      </c>
      <c r="AH2797" s="166" t="s">
        <v>113</v>
      </c>
      <c r="AI2797" s="167"/>
      <c r="AJ2797" s="168"/>
      <c r="AK2797" s="169"/>
      <c r="AL2797" s="170"/>
      <c r="AM2797" s="171"/>
      <c r="AN2797" s="172"/>
      <c r="AO2797" s="173">
        <f t="shared" si="683"/>
        <v>0</v>
      </c>
      <c r="AP2797" s="174" t="s">
        <v>82</v>
      </c>
      <c r="AQ2797" s="175" t="str" cm="1">
        <f t="array" ref="AQ2797">_xlfn.IFS(OR($G2797="公衆街路灯A",$G2797="定額電灯"),$G2797&amp;AP2797,COUNTIF(G2797,"*従量電灯*"),G2797,1,"-")</f>
        <v>従量電灯</v>
      </c>
      <c r="AR2797" s="176" t="str" cm="1">
        <f t="array" ref="AR2797">_xlfn.IFS($AN2797=0,"-",OR($AH2797="対象外",$AH2797="-"),"-",OR($G2797="公衆街路灯A",$G2797="定額電灯"),_xlfn.XLOOKUP($AQ2797,削除禁止_電灯料金!$B:$B,削除禁止_電灯料金!$E:$E,0),1,"-")</f>
        <v>-</v>
      </c>
      <c r="AS2797" s="177" t="str" cm="1">
        <f t="array" ref="AS2797">_xlfn.IFS($AR2797="-","-",OR($G2797="公衆街路灯A",$G2797="定額電灯"),_xlfn.XLOOKUP(AQ2797,削除禁止_電灯料金!$B:$B,削除禁止_電灯料金!$D:$D,0),1,"-")</f>
        <v>-</v>
      </c>
      <c r="AT2797" s="176">
        <f>IFERROR(IF(OR($G2797="公衆街路灯A",$G2797="定額電灯"),"-",ROUND((_xlfn.XLOOKUP($AQ2797,削除禁止_電灯料金!$B:$B,削除禁止_電灯料金!$E:$E)*AM2797/1000*$K2797*$L2797/12),2)),"-")</f>
        <v>0</v>
      </c>
      <c r="AU2797" s="177">
        <f>IFERROR(IF(OR($G2797="公衆街路灯A",$G2797="定額電灯"),"-",ROUND((AM2797/1000*$K2797*$L2797/12)*_xlfn.XLOOKUP($A2797,削除禁止_電灯料金!K:K,削除禁止_電灯料金!M:M,"-"),2)),"-")</f>
        <v>0</v>
      </c>
      <c r="AV2797" s="178">
        <f>IFERROR(IF(OR($G2797="公衆街路灯A",$G2797="定額電灯"),ROUND((((AR2797+AS2797)*AN2797))*12*_xlfn.XLOOKUP($A2797,削除禁止_電灯料金!K:K,削除禁止_電灯料金!N:N),0),ROUND((AT2797+AU2797)*AN2797*12*_xlfn.XLOOKUP($A2797,削除禁止_電灯料金!K:K,削除禁止_電灯料金!N:N),0)),0)</f>
        <v>0</v>
      </c>
      <c r="AW2797" s="145"/>
    </row>
    <row r="2798" spans="1:49" ht="30" customHeight="1">
      <c r="A2798" s="1">
        <v>62</v>
      </c>
      <c r="B2798" s="319" t="s">
        <v>2521</v>
      </c>
      <c r="C2798" s="42"/>
      <c r="D2798" s="180" t="s">
        <v>56</v>
      </c>
      <c r="E2798" s="181" t="s">
        <v>71</v>
      </c>
      <c r="F2798" s="182" t="s">
        <v>103</v>
      </c>
      <c r="G2798" s="182" t="s">
        <v>73</v>
      </c>
      <c r="H2798" s="183" t="s">
        <v>118</v>
      </c>
      <c r="I2798" s="311"/>
      <c r="J2798" s="312"/>
      <c r="K2798" s="186">
        <v>10</v>
      </c>
      <c r="L2798" s="187">
        <v>300</v>
      </c>
      <c r="M2798" s="313" t="s">
        <v>2525</v>
      </c>
      <c r="N2798" s="189" t="s">
        <v>75</v>
      </c>
      <c r="O2798" s="190">
        <v>1</v>
      </c>
      <c r="P2798" s="191" t="s">
        <v>422</v>
      </c>
      <c r="Q2798" s="191">
        <v>0</v>
      </c>
      <c r="R2798" s="191">
        <v>0</v>
      </c>
      <c r="S2798" s="192">
        <v>0</v>
      </c>
      <c r="T2798" s="192">
        <v>0</v>
      </c>
      <c r="U2798" s="192" t="s">
        <v>2526</v>
      </c>
      <c r="V2798" s="193">
        <v>0</v>
      </c>
      <c r="W2798" s="194">
        <v>80</v>
      </c>
      <c r="X2798" s="195">
        <v>20</v>
      </c>
      <c r="Y2798" s="196">
        <v>20</v>
      </c>
      <c r="Z2798" s="197">
        <v>0</v>
      </c>
      <c r="AA2798" s="191">
        <v>0</v>
      </c>
      <c r="AB2798" s="198" t="s">
        <v>80</v>
      </c>
      <c r="AC2798" s="199" t="s">
        <v>56</v>
      </c>
      <c r="AD2798" s="200" t="s">
        <v>56</v>
      </c>
      <c r="AE2798" s="199" t="s">
        <v>56</v>
      </c>
      <c r="AF2798" s="200">
        <v>0</v>
      </c>
      <c r="AG2798" s="201">
        <v>0</v>
      </c>
      <c r="AH2798" s="201" t="s">
        <v>124</v>
      </c>
      <c r="AI2798" s="202" t="s">
        <v>124</v>
      </c>
      <c r="AJ2798" s="203"/>
      <c r="AK2798" s="204"/>
      <c r="AL2798" s="194"/>
      <c r="AM2798" s="205"/>
      <c r="AN2798" s="206"/>
      <c r="AO2798" s="200">
        <f t="shared" si="683"/>
        <v>0</v>
      </c>
      <c r="AP2798" s="207" t="s">
        <v>82</v>
      </c>
      <c r="AQ2798" s="198" t="str" cm="1">
        <f t="array" ref="AQ2798">_xlfn.IFS(OR($G2798="公衆街路灯A",$G2798="定額電灯"),$G2798&amp;AP2798,COUNTIF(G2798,"*従量電灯*"),G2798,1,"-")</f>
        <v>従量電灯</v>
      </c>
      <c r="AR2798" s="208" t="str" cm="1">
        <f t="array" ref="AR2798">_xlfn.IFS($AN2798=0,"-",OR($AH2798="対象外",$AH2798="-"),"-",OR($G2798="公衆街路灯A",$G2798="定額電灯"),_xlfn.XLOOKUP($AQ2798,削除禁止_電灯料金!$B:$B,削除禁止_電灯料金!$E:$E,0),1,"-")</f>
        <v>-</v>
      </c>
      <c r="AS2798" s="209" t="str" cm="1">
        <f t="array" ref="AS2798">_xlfn.IFS($AR2798="-","-",OR($G2798="公衆街路灯A",$G2798="定額電灯"),_xlfn.XLOOKUP(AQ2798,削除禁止_電灯料金!$B:$B,削除禁止_電灯料金!$D:$D,0),1,"-")</f>
        <v>-</v>
      </c>
      <c r="AT2798" s="208">
        <f>IFERROR(IF(OR($G2798="公衆街路灯A",$G2798="定額電灯"),"-",ROUND((_xlfn.XLOOKUP($AQ2798,削除禁止_電灯料金!$B:$B,削除禁止_電灯料金!$E:$E)*AM2798/1000*$K2798*$L2798/12),2)),"-")</f>
        <v>0</v>
      </c>
      <c r="AU2798" s="209">
        <f>IFERROR(IF(OR($G2798="公衆街路灯A",$G2798="定額電灯"),"-",ROUND((AM2798/1000*$K2798*$L2798/12)*_xlfn.XLOOKUP($A2798,削除禁止_電灯料金!K:K,削除禁止_電灯料金!M:M,"-"),2)),"-")</f>
        <v>0</v>
      </c>
      <c r="AV2798" s="210">
        <f>IFERROR(IF(OR($G2798="公衆街路灯A",$G2798="定額電灯"),ROUND((((AR2798+AS2798)*AN2798))*12*_xlfn.XLOOKUP($A2798,削除禁止_電灯料金!K:K,削除禁止_電灯料金!N:N),0),ROUND((AT2798+AU2798)*AN2798*12*_xlfn.XLOOKUP($A2798,削除禁止_電灯料金!K:K,削除禁止_電灯料金!N:N),0)),0)</f>
        <v>0</v>
      </c>
      <c r="AW2798" s="145"/>
    </row>
    <row r="2799" spans="1:49" ht="30" customHeight="1">
      <c r="A2799" s="1">
        <v>62</v>
      </c>
      <c r="B2799" s="319" t="s">
        <v>2521</v>
      </c>
      <c r="C2799" s="42"/>
      <c r="D2799" s="146" t="s">
        <v>56</v>
      </c>
      <c r="E2799" s="147" t="s">
        <v>71</v>
      </c>
      <c r="F2799" s="148" t="s">
        <v>103</v>
      </c>
      <c r="G2799" s="148" t="s">
        <v>73</v>
      </c>
      <c r="H2799" s="279"/>
      <c r="I2799" s="280"/>
      <c r="J2799" s="267"/>
      <c r="K2799" s="152">
        <v>24</v>
      </c>
      <c r="L2799" s="153">
        <v>365</v>
      </c>
      <c r="M2799" s="281" t="s">
        <v>2527</v>
      </c>
      <c r="N2799" s="119" t="s">
        <v>86</v>
      </c>
      <c r="O2799" s="120">
        <v>1</v>
      </c>
      <c r="P2799" s="155" t="s">
        <v>434</v>
      </c>
      <c r="Q2799" s="155">
        <v>0</v>
      </c>
      <c r="R2799" s="155" t="s">
        <v>77</v>
      </c>
      <c r="S2799" s="156">
        <v>0</v>
      </c>
      <c r="T2799" s="156">
        <v>0</v>
      </c>
      <c r="U2799" s="156">
        <v>0</v>
      </c>
      <c r="V2799" s="157" t="s">
        <v>426</v>
      </c>
      <c r="W2799" s="158">
        <v>3</v>
      </c>
      <c r="X2799" s="159">
        <v>2</v>
      </c>
      <c r="Y2799" s="160">
        <v>2</v>
      </c>
      <c r="Z2799" s="161">
        <f t="shared" ref="Z2799:Z2801" si="687">K2799*L2799*W2799*Y2799/12/1000</f>
        <v>4.38</v>
      </c>
      <c r="AA2799" s="155">
        <v>0</v>
      </c>
      <c r="AB2799" s="162" t="s">
        <v>80</v>
      </c>
      <c r="AC2799" s="163" t="s">
        <v>56</v>
      </c>
      <c r="AD2799" s="164" t="s">
        <v>56</v>
      </c>
      <c r="AE2799" s="163" t="s">
        <v>56</v>
      </c>
      <c r="AF2799" s="164">
        <f t="shared" ref="AF2799:AF2801" si="688">$B$2*Z2799/Y2799</f>
        <v>65.7</v>
      </c>
      <c r="AG2799" s="165">
        <f t="shared" ref="AG2799:AG2801" si="689">Y2799*AF2799*120</f>
        <v>15768</v>
      </c>
      <c r="AH2799" s="166" t="s">
        <v>81</v>
      </c>
      <c r="AI2799" s="167"/>
      <c r="AJ2799" s="168"/>
      <c r="AK2799" s="169"/>
      <c r="AL2799" s="170"/>
      <c r="AM2799" s="171"/>
      <c r="AN2799" s="172"/>
      <c r="AO2799" s="173">
        <f t="shared" si="683"/>
        <v>0</v>
      </c>
      <c r="AP2799" s="174" t="s">
        <v>82</v>
      </c>
      <c r="AQ2799" s="175" t="str" cm="1">
        <f t="array" ref="AQ2799">_xlfn.IFS(OR($G2799="公衆街路灯A",$G2799="定額電灯"),$G2799&amp;AP2799,COUNTIF(G2799,"*従量電灯*"),G2799,1,"-")</f>
        <v>従量電灯</v>
      </c>
      <c r="AR2799" s="176" t="str" cm="1">
        <f t="array" ref="AR2799">_xlfn.IFS($AN2799=0,"-",OR($AH2799="対象外",$AH2799="-"),"-",OR($G2799="公衆街路灯A",$G2799="定額電灯"),_xlfn.XLOOKUP($AQ2799,削除禁止_電灯料金!$B:$B,削除禁止_電灯料金!$E:$E,0),1,"-")</f>
        <v>-</v>
      </c>
      <c r="AS2799" s="177" t="str" cm="1">
        <f t="array" ref="AS2799">_xlfn.IFS($AR2799="-","-",OR($G2799="公衆街路灯A",$G2799="定額電灯"),_xlfn.XLOOKUP(AQ2799,削除禁止_電灯料金!$B:$B,削除禁止_電灯料金!$D:$D,0),1,"-")</f>
        <v>-</v>
      </c>
      <c r="AT2799" s="176">
        <f>IFERROR(IF(OR($G2799="公衆街路灯A",$G2799="定額電灯"),"-",ROUND((_xlfn.XLOOKUP($AQ2799,削除禁止_電灯料金!$B:$B,削除禁止_電灯料金!$E:$E)*AM2799/1000*$K2799*$L2799/12),2)),"-")</f>
        <v>0</v>
      </c>
      <c r="AU2799" s="177">
        <f>IFERROR(IF(OR($G2799="公衆街路灯A",$G2799="定額電灯"),"-",ROUND((AM2799/1000*$K2799*$L2799/12)*_xlfn.XLOOKUP($A2799,削除禁止_電灯料金!K:K,削除禁止_電灯料金!M:M,"-"),2)),"-")</f>
        <v>0</v>
      </c>
      <c r="AV2799" s="178">
        <f>IFERROR(IF(OR($G2799="公衆街路灯A",$G2799="定額電灯"),ROUND((((AR2799+AS2799)*AN2799))*12*_xlfn.XLOOKUP($A2799,削除禁止_電灯料金!K:K,削除禁止_電灯料金!N:N),0),ROUND((AT2799+AU2799)*AN2799*12*_xlfn.XLOOKUP($A2799,削除禁止_電灯料金!K:K,削除禁止_電灯料金!N:N),0)),0)</f>
        <v>0</v>
      </c>
      <c r="AW2799" s="145"/>
    </row>
    <row r="2800" spans="1:49" ht="30" customHeight="1">
      <c r="A2800" s="1">
        <v>62</v>
      </c>
      <c r="B2800" s="319" t="s">
        <v>2521</v>
      </c>
      <c r="C2800" s="42"/>
      <c r="D2800" s="146" t="s">
        <v>56</v>
      </c>
      <c r="E2800" s="147" t="s">
        <v>71</v>
      </c>
      <c r="F2800" s="148" t="s">
        <v>2473</v>
      </c>
      <c r="G2800" s="148" t="s">
        <v>73</v>
      </c>
      <c r="H2800" s="279"/>
      <c r="I2800" s="280"/>
      <c r="J2800" s="267"/>
      <c r="K2800" s="152">
        <v>8</v>
      </c>
      <c r="L2800" s="153">
        <v>300</v>
      </c>
      <c r="M2800" s="281" t="s">
        <v>894</v>
      </c>
      <c r="N2800" s="119" t="s">
        <v>210</v>
      </c>
      <c r="O2800" s="120">
        <v>2</v>
      </c>
      <c r="P2800" s="155" t="s">
        <v>294</v>
      </c>
      <c r="Q2800" s="155">
        <v>0</v>
      </c>
      <c r="R2800" s="155">
        <v>0</v>
      </c>
      <c r="S2800" s="156">
        <v>0</v>
      </c>
      <c r="T2800" s="156">
        <v>0</v>
      </c>
      <c r="U2800" s="156">
        <v>0</v>
      </c>
      <c r="V2800" s="157">
        <v>0</v>
      </c>
      <c r="W2800" s="158">
        <v>47</v>
      </c>
      <c r="X2800" s="159">
        <v>24</v>
      </c>
      <c r="Y2800" s="160">
        <v>48</v>
      </c>
      <c r="Z2800" s="161">
        <f t="shared" si="687"/>
        <v>451.2</v>
      </c>
      <c r="AA2800" s="155">
        <v>0</v>
      </c>
      <c r="AB2800" s="162" t="s">
        <v>80</v>
      </c>
      <c r="AC2800" s="163" t="s">
        <v>56</v>
      </c>
      <c r="AD2800" s="164" t="s">
        <v>56</v>
      </c>
      <c r="AE2800" s="163" t="s">
        <v>56</v>
      </c>
      <c r="AF2800" s="164">
        <f t="shared" si="688"/>
        <v>282</v>
      </c>
      <c r="AG2800" s="165">
        <f t="shared" si="689"/>
        <v>1624320</v>
      </c>
      <c r="AH2800" s="166" t="s">
        <v>113</v>
      </c>
      <c r="AI2800" s="167"/>
      <c r="AJ2800" s="168"/>
      <c r="AK2800" s="169"/>
      <c r="AL2800" s="170"/>
      <c r="AM2800" s="171"/>
      <c r="AN2800" s="172"/>
      <c r="AO2800" s="173">
        <f t="shared" si="683"/>
        <v>0</v>
      </c>
      <c r="AP2800" s="174" t="s">
        <v>82</v>
      </c>
      <c r="AQ2800" s="175" t="str" cm="1">
        <f t="array" ref="AQ2800">_xlfn.IFS(OR($G2800="公衆街路灯A",$G2800="定額電灯"),$G2800&amp;AP2800,COUNTIF(G2800,"*従量電灯*"),G2800,1,"-")</f>
        <v>従量電灯</v>
      </c>
      <c r="AR2800" s="176" t="str" cm="1">
        <f t="array" ref="AR2800">_xlfn.IFS($AN2800=0,"-",OR($AH2800="対象外",$AH2800="-"),"-",OR($G2800="公衆街路灯A",$G2800="定額電灯"),_xlfn.XLOOKUP($AQ2800,削除禁止_電灯料金!$B:$B,削除禁止_電灯料金!$E:$E,0),1,"-")</f>
        <v>-</v>
      </c>
      <c r="AS2800" s="177" t="str" cm="1">
        <f t="array" ref="AS2800">_xlfn.IFS($AR2800="-","-",OR($G2800="公衆街路灯A",$G2800="定額電灯"),_xlfn.XLOOKUP(AQ2800,削除禁止_電灯料金!$B:$B,削除禁止_電灯料金!$D:$D,0),1,"-")</f>
        <v>-</v>
      </c>
      <c r="AT2800" s="176">
        <f>IFERROR(IF(OR($G2800="公衆街路灯A",$G2800="定額電灯"),"-",ROUND((_xlfn.XLOOKUP($AQ2800,削除禁止_電灯料金!$B:$B,削除禁止_電灯料金!$E:$E)*AM2800/1000*$K2800*$L2800/12),2)),"-")</f>
        <v>0</v>
      </c>
      <c r="AU2800" s="177">
        <f>IFERROR(IF(OR($G2800="公衆街路灯A",$G2800="定額電灯"),"-",ROUND((AM2800/1000*$K2800*$L2800/12)*_xlfn.XLOOKUP($A2800,削除禁止_電灯料金!K:K,削除禁止_電灯料金!M:M,"-"),2)),"-")</f>
        <v>0</v>
      </c>
      <c r="AV2800" s="178">
        <f>IFERROR(IF(OR($G2800="公衆街路灯A",$G2800="定額電灯"),ROUND((((AR2800+AS2800)*AN2800))*12*_xlfn.XLOOKUP($A2800,削除禁止_電灯料金!K:K,削除禁止_電灯料金!N:N),0),ROUND((AT2800+AU2800)*AN2800*12*_xlfn.XLOOKUP($A2800,削除禁止_電灯料金!K:K,削除禁止_電灯料金!N:N),0)),0)</f>
        <v>0</v>
      </c>
      <c r="AW2800" s="145"/>
    </row>
    <row r="2801" spans="1:49" ht="30" customHeight="1">
      <c r="A2801" s="1">
        <v>62</v>
      </c>
      <c r="B2801" s="319" t="s">
        <v>2521</v>
      </c>
      <c r="C2801" s="42"/>
      <c r="D2801" s="146" t="s">
        <v>56</v>
      </c>
      <c r="E2801" s="147" t="s">
        <v>71</v>
      </c>
      <c r="F2801" s="148" t="s">
        <v>2473</v>
      </c>
      <c r="G2801" s="148" t="s">
        <v>73</v>
      </c>
      <c r="H2801" s="279"/>
      <c r="I2801" s="280"/>
      <c r="J2801" s="267"/>
      <c r="K2801" s="152">
        <v>8</v>
      </c>
      <c r="L2801" s="153">
        <v>300</v>
      </c>
      <c r="M2801" s="281" t="s">
        <v>2528</v>
      </c>
      <c r="N2801" s="119" t="s">
        <v>116</v>
      </c>
      <c r="O2801" s="120">
        <v>2</v>
      </c>
      <c r="P2801" s="155" t="s">
        <v>294</v>
      </c>
      <c r="Q2801" s="155">
        <v>0</v>
      </c>
      <c r="R2801" s="155">
        <v>0</v>
      </c>
      <c r="S2801" s="156">
        <v>0</v>
      </c>
      <c r="T2801" s="156">
        <v>0</v>
      </c>
      <c r="U2801" s="156">
        <v>0</v>
      </c>
      <c r="V2801" s="157">
        <v>0</v>
      </c>
      <c r="W2801" s="158">
        <v>47</v>
      </c>
      <c r="X2801" s="159">
        <v>2</v>
      </c>
      <c r="Y2801" s="160">
        <v>4</v>
      </c>
      <c r="Z2801" s="161">
        <f t="shared" si="687"/>
        <v>37.6</v>
      </c>
      <c r="AA2801" s="155">
        <v>0</v>
      </c>
      <c r="AB2801" s="162" t="s">
        <v>80</v>
      </c>
      <c r="AC2801" s="163" t="s">
        <v>56</v>
      </c>
      <c r="AD2801" s="164" t="s">
        <v>56</v>
      </c>
      <c r="AE2801" s="163" t="s">
        <v>56</v>
      </c>
      <c r="AF2801" s="164">
        <f t="shared" si="688"/>
        <v>282</v>
      </c>
      <c r="AG2801" s="165">
        <f t="shared" si="689"/>
        <v>135360</v>
      </c>
      <c r="AH2801" s="166" t="s">
        <v>113</v>
      </c>
      <c r="AI2801" s="167"/>
      <c r="AJ2801" s="168"/>
      <c r="AK2801" s="169"/>
      <c r="AL2801" s="170"/>
      <c r="AM2801" s="171"/>
      <c r="AN2801" s="172"/>
      <c r="AO2801" s="173">
        <f t="shared" si="683"/>
        <v>0</v>
      </c>
      <c r="AP2801" s="174" t="s">
        <v>82</v>
      </c>
      <c r="AQ2801" s="175" t="str" cm="1">
        <f t="array" ref="AQ2801">_xlfn.IFS(OR($G2801="公衆街路灯A",$G2801="定額電灯"),$G2801&amp;AP2801,COUNTIF(G2801,"*従量電灯*"),G2801,1,"-")</f>
        <v>従量電灯</v>
      </c>
      <c r="AR2801" s="176" t="str" cm="1">
        <f t="array" ref="AR2801">_xlfn.IFS($AN2801=0,"-",OR($AH2801="対象外",$AH2801="-"),"-",OR($G2801="公衆街路灯A",$G2801="定額電灯"),_xlfn.XLOOKUP($AQ2801,削除禁止_電灯料金!$B:$B,削除禁止_電灯料金!$E:$E,0),1,"-")</f>
        <v>-</v>
      </c>
      <c r="AS2801" s="177" t="str" cm="1">
        <f t="array" ref="AS2801">_xlfn.IFS($AR2801="-","-",OR($G2801="公衆街路灯A",$G2801="定額電灯"),_xlfn.XLOOKUP(AQ2801,削除禁止_電灯料金!$B:$B,削除禁止_電灯料金!$D:$D,0),1,"-")</f>
        <v>-</v>
      </c>
      <c r="AT2801" s="176">
        <f>IFERROR(IF(OR($G2801="公衆街路灯A",$G2801="定額電灯"),"-",ROUND((_xlfn.XLOOKUP($AQ2801,削除禁止_電灯料金!$B:$B,削除禁止_電灯料金!$E:$E)*AM2801/1000*$K2801*$L2801/12),2)),"-")</f>
        <v>0</v>
      </c>
      <c r="AU2801" s="177">
        <f>IFERROR(IF(OR($G2801="公衆街路灯A",$G2801="定額電灯"),"-",ROUND((AM2801/1000*$K2801*$L2801/12)*_xlfn.XLOOKUP($A2801,削除禁止_電灯料金!K:K,削除禁止_電灯料金!M:M,"-"),2)),"-")</f>
        <v>0</v>
      </c>
      <c r="AV2801" s="178">
        <f>IFERROR(IF(OR($G2801="公衆街路灯A",$G2801="定額電灯"),ROUND((((AR2801+AS2801)*AN2801))*12*_xlfn.XLOOKUP($A2801,削除禁止_電灯料金!K:K,削除禁止_電灯料金!N:N),0),ROUND((AT2801+AU2801)*AN2801*12*_xlfn.XLOOKUP($A2801,削除禁止_電灯料金!K:K,削除禁止_電灯料金!N:N),0)),0)</f>
        <v>0</v>
      </c>
      <c r="AW2801" s="145"/>
    </row>
    <row r="2802" spans="1:49" ht="30" customHeight="1">
      <c r="A2802" s="1">
        <v>62</v>
      </c>
      <c r="B2802" s="319" t="s">
        <v>2521</v>
      </c>
      <c r="C2802" s="42"/>
      <c r="D2802" s="180" t="s">
        <v>56</v>
      </c>
      <c r="E2802" s="181" t="s">
        <v>71</v>
      </c>
      <c r="F2802" s="182" t="s">
        <v>2473</v>
      </c>
      <c r="G2802" s="182" t="s">
        <v>73</v>
      </c>
      <c r="H2802" s="183" t="s">
        <v>118</v>
      </c>
      <c r="I2802" s="311"/>
      <c r="J2802" s="312"/>
      <c r="K2802" s="186">
        <v>8</v>
      </c>
      <c r="L2802" s="187">
        <v>300</v>
      </c>
      <c r="M2802" s="313" t="s">
        <v>2529</v>
      </c>
      <c r="N2802" s="189" t="s">
        <v>75</v>
      </c>
      <c r="O2802" s="190">
        <v>1</v>
      </c>
      <c r="P2802" s="191" t="s">
        <v>2530</v>
      </c>
      <c r="Q2802" s="191">
        <v>0</v>
      </c>
      <c r="R2802" s="191">
        <v>0</v>
      </c>
      <c r="S2802" s="192" t="s">
        <v>2531</v>
      </c>
      <c r="T2802" s="192">
        <v>0</v>
      </c>
      <c r="U2802" s="192" t="s">
        <v>2524</v>
      </c>
      <c r="V2802" s="193">
        <v>0</v>
      </c>
      <c r="W2802" s="194">
        <v>40</v>
      </c>
      <c r="X2802" s="195">
        <v>9</v>
      </c>
      <c r="Y2802" s="196">
        <v>9</v>
      </c>
      <c r="Z2802" s="197">
        <v>0</v>
      </c>
      <c r="AA2802" s="191">
        <v>0</v>
      </c>
      <c r="AB2802" s="198" t="s">
        <v>80</v>
      </c>
      <c r="AC2802" s="199" t="s">
        <v>56</v>
      </c>
      <c r="AD2802" s="200" t="s">
        <v>56</v>
      </c>
      <c r="AE2802" s="199" t="s">
        <v>56</v>
      </c>
      <c r="AF2802" s="200">
        <v>0</v>
      </c>
      <c r="AG2802" s="201">
        <v>0</v>
      </c>
      <c r="AH2802" s="201" t="s">
        <v>124</v>
      </c>
      <c r="AI2802" s="202" t="s">
        <v>124</v>
      </c>
      <c r="AJ2802" s="203"/>
      <c r="AK2802" s="204"/>
      <c r="AL2802" s="194"/>
      <c r="AM2802" s="205"/>
      <c r="AN2802" s="206"/>
      <c r="AO2802" s="200">
        <f t="shared" si="683"/>
        <v>0</v>
      </c>
      <c r="AP2802" s="207" t="s">
        <v>82</v>
      </c>
      <c r="AQ2802" s="198" t="str" cm="1">
        <f t="array" ref="AQ2802">_xlfn.IFS(OR($G2802="公衆街路灯A",$G2802="定額電灯"),$G2802&amp;AP2802,COUNTIF(G2802,"*従量電灯*"),G2802,1,"-")</f>
        <v>従量電灯</v>
      </c>
      <c r="AR2802" s="208" t="str" cm="1">
        <f t="array" ref="AR2802">_xlfn.IFS($AN2802=0,"-",OR($AH2802="対象外",$AH2802="-"),"-",OR($G2802="公衆街路灯A",$G2802="定額電灯"),_xlfn.XLOOKUP($AQ2802,削除禁止_電灯料金!$B:$B,削除禁止_電灯料金!$E:$E,0),1,"-")</f>
        <v>-</v>
      </c>
      <c r="AS2802" s="209" t="str" cm="1">
        <f t="array" ref="AS2802">_xlfn.IFS($AR2802="-","-",OR($G2802="公衆街路灯A",$G2802="定額電灯"),_xlfn.XLOOKUP(AQ2802,削除禁止_電灯料金!$B:$B,削除禁止_電灯料金!$D:$D,0),1,"-")</f>
        <v>-</v>
      </c>
      <c r="AT2802" s="208">
        <f>IFERROR(IF(OR($G2802="公衆街路灯A",$G2802="定額電灯"),"-",ROUND((_xlfn.XLOOKUP($AQ2802,削除禁止_電灯料金!$B:$B,削除禁止_電灯料金!$E:$E)*AM2802/1000*$K2802*$L2802/12),2)),"-")</f>
        <v>0</v>
      </c>
      <c r="AU2802" s="209">
        <f>IFERROR(IF(OR($G2802="公衆街路灯A",$G2802="定額電灯"),"-",ROUND((AM2802/1000*$K2802*$L2802/12)*_xlfn.XLOOKUP($A2802,削除禁止_電灯料金!K:K,削除禁止_電灯料金!M:M,"-"),2)),"-")</f>
        <v>0</v>
      </c>
      <c r="AV2802" s="210">
        <f>IFERROR(IF(OR($G2802="公衆街路灯A",$G2802="定額電灯"),ROUND((((AR2802+AS2802)*AN2802))*12*_xlfn.XLOOKUP($A2802,削除禁止_電灯料金!K:K,削除禁止_電灯料金!N:N),0),ROUND((AT2802+AU2802)*AN2802*12*_xlfn.XLOOKUP($A2802,削除禁止_電灯料金!K:K,削除禁止_電灯料金!N:N),0)),0)</f>
        <v>0</v>
      </c>
      <c r="AW2802" s="145"/>
    </row>
    <row r="2803" spans="1:49" ht="30" customHeight="1">
      <c r="A2803" s="1">
        <v>62</v>
      </c>
      <c r="B2803" s="319" t="s">
        <v>2521</v>
      </c>
      <c r="C2803" s="42"/>
      <c r="D2803" s="146" t="s">
        <v>56</v>
      </c>
      <c r="E2803" s="147" t="s">
        <v>71</v>
      </c>
      <c r="F2803" s="148" t="s">
        <v>2532</v>
      </c>
      <c r="G2803" s="148" t="s">
        <v>73</v>
      </c>
      <c r="H2803" s="279"/>
      <c r="I2803" s="280"/>
      <c r="J2803" s="267"/>
      <c r="K2803" s="152">
        <v>1</v>
      </c>
      <c r="L2803" s="153">
        <v>12</v>
      </c>
      <c r="M2803" s="281" t="s">
        <v>892</v>
      </c>
      <c r="N2803" s="119" t="s">
        <v>234</v>
      </c>
      <c r="O2803" s="120">
        <v>2</v>
      </c>
      <c r="P2803" s="155" t="s">
        <v>294</v>
      </c>
      <c r="Q2803" s="155">
        <v>0</v>
      </c>
      <c r="R2803" s="155">
        <v>0</v>
      </c>
      <c r="S2803" s="156">
        <v>0</v>
      </c>
      <c r="T2803" s="156">
        <v>0</v>
      </c>
      <c r="U2803" s="156">
        <v>0</v>
      </c>
      <c r="V2803" s="157">
        <v>0</v>
      </c>
      <c r="W2803" s="158">
        <v>47</v>
      </c>
      <c r="X2803" s="159">
        <v>1</v>
      </c>
      <c r="Y2803" s="160">
        <v>2</v>
      </c>
      <c r="Z2803" s="161">
        <f t="shared" ref="Z2803:Z2805" si="690">K2803*L2803*W2803*Y2803/12/1000</f>
        <v>9.4E-2</v>
      </c>
      <c r="AA2803" s="155">
        <v>0</v>
      </c>
      <c r="AB2803" s="162" t="s">
        <v>80</v>
      </c>
      <c r="AC2803" s="163" t="s">
        <v>56</v>
      </c>
      <c r="AD2803" s="164" t="s">
        <v>56</v>
      </c>
      <c r="AE2803" s="163" t="s">
        <v>56</v>
      </c>
      <c r="AF2803" s="164">
        <f t="shared" ref="AF2803:AF2805" si="691">$B$2*Z2803/Y2803</f>
        <v>1.41</v>
      </c>
      <c r="AG2803" s="165">
        <f t="shared" ref="AG2803:AG2805" si="692">Y2803*AF2803*120</f>
        <v>338.4</v>
      </c>
      <c r="AH2803" s="166" t="s">
        <v>113</v>
      </c>
      <c r="AI2803" s="167"/>
      <c r="AJ2803" s="168"/>
      <c r="AK2803" s="169"/>
      <c r="AL2803" s="170"/>
      <c r="AM2803" s="171"/>
      <c r="AN2803" s="172"/>
      <c r="AO2803" s="173">
        <f t="shared" si="683"/>
        <v>0</v>
      </c>
      <c r="AP2803" s="174" t="s">
        <v>82</v>
      </c>
      <c r="AQ2803" s="175" t="str" cm="1">
        <f t="array" ref="AQ2803">_xlfn.IFS(OR($G2803="公衆街路灯A",$G2803="定額電灯"),$G2803&amp;AP2803,COUNTIF(G2803,"*従量電灯*"),G2803,1,"-")</f>
        <v>従量電灯</v>
      </c>
      <c r="AR2803" s="176" t="str" cm="1">
        <f t="array" ref="AR2803">_xlfn.IFS($AN2803=0,"-",OR($AH2803="対象外",$AH2803="-"),"-",OR($G2803="公衆街路灯A",$G2803="定額電灯"),_xlfn.XLOOKUP($AQ2803,削除禁止_電灯料金!$B:$B,削除禁止_電灯料金!$E:$E,0),1,"-")</f>
        <v>-</v>
      </c>
      <c r="AS2803" s="177" t="str" cm="1">
        <f t="array" ref="AS2803">_xlfn.IFS($AR2803="-","-",OR($G2803="公衆街路灯A",$G2803="定額電灯"),_xlfn.XLOOKUP(AQ2803,削除禁止_電灯料金!$B:$B,削除禁止_電灯料金!$D:$D,0),1,"-")</f>
        <v>-</v>
      </c>
      <c r="AT2803" s="176">
        <f>IFERROR(IF(OR($G2803="公衆街路灯A",$G2803="定額電灯"),"-",ROUND((_xlfn.XLOOKUP($AQ2803,削除禁止_電灯料金!$B:$B,削除禁止_電灯料金!$E:$E)*AM2803/1000*$K2803*$L2803/12),2)),"-")</f>
        <v>0</v>
      </c>
      <c r="AU2803" s="177">
        <f>IFERROR(IF(OR($G2803="公衆街路灯A",$G2803="定額電灯"),"-",ROUND((AM2803/1000*$K2803*$L2803/12)*_xlfn.XLOOKUP($A2803,削除禁止_電灯料金!K:K,削除禁止_電灯料金!M:M,"-"),2)),"-")</f>
        <v>0</v>
      </c>
      <c r="AV2803" s="178">
        <f>IFERROR(IF(OR($G2803="公衆街路灯A",$G2803="定額電灯"),ROUND((((AR2803+AS2803)*AN2803))*12*_xlfn.XLOOKUP($A2803,削除禁止_電灯料金!K:K,削除禁止_電灯料金!N:N),0),ROUND((AT2803+AU2803)*AN2803*12*_xlfn.XLOOKUP($A2803,削除禁止_電灯料金!K:K,削除禁止_電灯料金!N:N),0)),0)</f>
        <v>0</v>
      </c>
      <c r="AW2803" s="145"/>
    </row>
    <row r="2804" spans="1:49" ht="30" customHeight="1">
      <c r="A2804" s="1">
        <v>62</v>
      </c>
      <c r="B2804" s="319" t="s">
        <v>2521</v>
      </c>
      <c r="C2804" s="42"/>
      <c r="D2804" s="146" t="s">
        <v>56</v>
      </c>
      <c r="E2804" s="147" t="s">
        <v>71</v>
      </c>
      <c r="F2804" s="148" t="s">
        <v>194</v>
      </c>
      <c r="G2804" s="148" t="s">
        <v>73</v>
      </c>
      <c r="H2804" s="279"/>
      <c r="I2804" s="280"/>
      <c r="J2804" s="267"/>
      <c r="K2804" s="152">
        <v>1</v>
      </c>
      <c r="L2804" s="153">
        <v>12</v>
      </c>
      <c r="M2804" s="281" t="s">
        <v>634</v>
      </c>
      <c r="N2804" s="119" t="s">
        <v>134</v>
      </c>
      <c r="O2804" s="120">
        <v>1</v>
      </c>
      <c r="P2804" s="155" t="s">
        <v>294</v>
      </c>
      <c r="Q2804" s="155">
        <v>0</v>
      </c>
      <c r="R2804" s="155">
        <v>0</v>
      </c>
      <c r="S2804" s="156">
        <v>0</v>
      </c>
      <c r="T2804" s="156">
        <v>0</v>
      </c>
      <c r="U2804" s="156">
        <v>0</v>
      </c>
      <c r="V2804" s="157">
        <v>0</v>
      </c>
      <c r="W2804" s="158">
        <v>47</v>
      </c>
      <c r="X2804" s="159">
        <v>2</v>
      </c>
      <c r="Y2804" s="160">
        <v>2</v>
      </c>
      <c r="Z2804" s="161">
        <f t="shared" si="690"/>
        <v>9.4E-2</v>
      </c>
      <c r="AA2804" s="155">
        <v>0</v>
      </c>
      <c r="AB2804" s="162" t="s">
        <v>80</v>
      </c>
      <c r="AC2804" s="163" t="s">
        <v>56</v>
      </c>
      <c r="AD2804" s="164" t="s">
        <v>56</v>
      </c>
      <c r="AE2804" s="163" t="s">
        <v>56</v>
      </c>
      <c r="AF2804" s="164">
        <f t="shared" si="691"/>
        <v>1.41</v>
      </c>
      <c r="AG2804" s="165">
        <f t="shared" si="692"/>
        <v>338.4</v>
      </c>
      <c r="AH2804" s="166" t="s">
        <v>113</v>
      </c>
      <c r="AI2804" s="167"/>
      <c r="AJ2804" s="168"/>
      <c r="AK2804" s="169"/>
      <c r="AL2804" s="170"/>
      <c r="AM2804" s="171"/>
      <c r="AN2804" s="172"/>
      <c r="AO2804" s="173">
        <f t="shared" si="683"/>
        <v>0</v>
      </c>
      <c r="AP2804" s="174" t="s">
        <v>82</v>
      </c>
      <c r="AQ2804" s="175" t="str" cm="1">
        <f t="array" ref="AQ2804">_xlfn.IFS(OR($G2804="公衆街路灯A",$G2804="定額電灯"),$G2804&amp;AP2804,COUNTIF(G2804,"*従量電灯*"),G2804,1,"-")</f>
        <v>従量電灯</v>
      </c>
      <c r="AR2804" s="176" t="str" cm="1">
        <f t="array" ref="AR2804">_xlfn.IFS($AN2804=0,"-",OR($AH2804="対象外",$AH2804="-"),"-",OR($G2804="公衆街路灯A",$G2804="定額電灯"),_xlfn.XLOOKUP($AQ2804,削除禁止_電灯料金!$B:$B,削除禁止_電灯料金!$E:$E,0),1,"-")</f>
        <v>-</v>
      </c>
      <c r="AS2804" s="177" t="str" cm="1">
        <f t="array" ref="AS2804">_xlfn.IFS($AR2804="-","-",OR($G2804="公衆街路灯A",$G2804="定額電灯"),_xlfn.XLOOKUP(AQ2804,削除禁止_電灯料金!$B:$B,削除禁止_電灯料金!$D:$D,0),1,"-")</f>
        <v>-</v>
      </c>
      <c r="AT2804" s="176">
        <f>IFERROR(IF(OR($G2804="公衆街路灯A",$G2804="定額電灯"),"-",ROUND((_xlfn.XLOOKUP($AQ2804,削除禁止_電灯料金!$B:$B,削除禁止_電灯料金!$E:$E)*AM2804/1000*$K2804*$L2804/12),2)),"-")</f>
        <v>0</v>
      </c>
      <c r="AU2804" s="177">
        <f>IFERROR(IF(OR($G2804="公衆街路灯A",$G2804="定額電灯"),"-",ROUND((AM2804/1000*$K2804*$L2804/12)*_xlfn.XLOOKUP($A2804,削除禁止_電灯料金!K:K,削除禁止_電灯料金!M:M,"-"),2)),"-")</f>
        <v>0</v>
      </c>
      <c r="AV2804" s="178">
        <f>IFERROR(IF(OR($G2804="公衆街路灯A",$G2804="定額電灯"),ROUND((((AR2804+AS2804)*AN2804))*12*_xlfn.XLOOKUP($A2804,削除禁止_電灯料金!K:K,削除禁止_電灯料金!N:N),0),ROUND((AT2804+AU2804)*AN2804*12*_xlfn.XLOOKUP($A2804,削除禁止_電灯料金!K:K,削除禁止_電灯料金!N:N),0)),0)</f>
        <v>0</v>
      </c>
      <c r="AW2804" s="145"/>
    </row>
    <row r="2805" spans="1:49" ht="30" customHeight="1">
      <c r="A2805" s="1">
        <v>62</v>
      </c>
      <c r="B2805" s="319" t="s">
        <v>2521</v>
      </c>
      <c r="C2805" s="42"/>
      <c r="D2805" s="146" t="s">
        <v>56</v>
      </c>
      <c r="E2805" s="147" t="s">
        <v>71</v>
      </c>
      <c r="F2805" s="148" t="s">
        <v>2533</v>
      </c>
      <c r="G2805" s="148" t="s">
        <v>73</v>
      </c>
      <c r="H2805" s="279"/>
      <c r="I2805" s="280"/>
      <c r="J2805" s="267"/>
      <c r="K2805" s="152">
        <v>8</v>
      </c>
      <c r="L2805" s="153">
        <v>300</v>
      </c>
      <c r="M2805" s="281" t="s">
        <v>663</v>
      </c>
      <c r="N2805" s="119" t="s">
        <v>210</v>
      </c>
      <c r="O2805" s="120">
        <v>1</v>
      </c>
      <c r="P2805" s="155" t="s">
        <v>135</v>
      </c>
      <c r="Q2805" s="155">
        <v>0</v>
      </c>
      <c r="R2805" s="155">
        <v>0</v>
      </c>
      <c r="S2805" s="156">
        <v>0</v>
      </c>
      <c r="T2805" s="156">
        <v>0</v>
      </c>
      <c r="U2805" s="156">
        <v>0</v>
      </c>
      <c r="V2805" s="157">
        <v>0</v>
      </c>
      <c r="W2805" s="158">
        <v>28</v>
      </c>
      <c r="X2805" s="159">
        <v>1</v>
      </c>
      <c r="Y2805" s="160">
        <v>1</v>
      </c>
      <c r="Z2805" s="161">
        <f t="shared" si="690"/>
        <v>5.6</v>
      </c>
      <c r="AA2805" s="155">
        <v>0</v>
      </c>
      <c r="AB2805" s="162" t="s">
        <v>80</v>
      </c>
      <c r="AC2805" s="163" t="s">
        <v>56</v>
      </c>
      <c r="AD2805" s="164" t="s">
        <v>56</v>
      </c>
      <c r="AE2805" s="163" t="s">
        <v>56</v>
      </c>
      <c r="AF2805" s="164">
        <f t="shared" si="691"/>
        <v>168</v>
      </c>
      <c r="AG2805" s="165">
        <f t="shared" si="692"/>
        <v>20160</v>
      </c>
      <c r="AH2805" s="166" t="s">
        <v>113</v>
      </c>
      <c r="AI2805" s="167"/>
      <c r="AJ2805" s="168"/>
      <c r="AK2805" s="169"/>
      <c r="AL2805" s="170"/>
      <c r="AM2805" s="171"/>
      <c r="AN2805" s="172"/>
      <c r="AO2805" s="173">
        <f t="shared" si="683"/>
        <v>0</v>
      </c>
      <c r="AP2805" s="174" t="s">
        <v>82</v>
      </c>
      <c r="AQ2805" s="175" t="str" cm="1">
        <f t="array" ref="AQ2805">_xlfn.IFS(OR($G2805="公衆街路灯A",$G2805="定額電灯"),$G2805&amp;AP2805,COUNTIF(G2805,"*従量電灯*"),G2805,1,"-")</f>
        <v>従量電灯</v>
      </c>
      <c r="AR2805" s="176" t="str" cm="1">
        <f t="array" ref="AR2805">_xlfn.IFS($AN2805=0,"-",OR($AH2805="対象外",$AH2805="-"),"-",OR($G2805="公衆街路灯A",$G2805="定額電灯"),_xlfn.XLOOKUP($AQ2805,削除禁止_電灯料金!$B:$B,削除禁止_電灯料金!$E:$E,0),1,"-")</f>
        <v>-</v>
      </c>
      <c r="AS2805" s="177" t="str" cm="1">
        <f t="array" ref="AS2805">_xlfn.IFS($AR2805="-","-",OR($G2805="公衆街路灯A",$G2805="定額電灯"),_xlfn.XLOOKUP(AQ2805,削除禁止_電灯料金!$B:$B,削除禁止_電灯料金!$D:$D,0),1,"-")</f>
        <v>-</v>
      </c>
      <c r="AT2805" s="176">
        <f>IFERROR(IF(OR($G2805="公衆街路灯A",$G2805="定額電灯"),"-",ROUND((_xlfn.XLOOKUP($AQ2805,削除禁止_電灯料金!$B:$B,削除禁止_電灯料金!$E:$E)*AM2805/1000*$K2805*$L2805/12),2)),"-")</f>
        <v>0</v>
      </c>
      <c r="AU2805" s="177">
        <f>IFERROR(IF(OR($G2805="公衆街路灯A",$G2805="定額電灯"),"-",ROUND((AM2805/1000*$K2805*$L2805/12)*_xlfn.XLOOKUP($A2805,削除禁止_電灯料金!K:K,削除禁止_電灯料金!M:M,"-"),2)),"-")</f>
        <v>0</v>
      </c>
      <c r="AV2805" s="178">
        <f>IFERROR(IF(OR($G2805="公衆街路灯A",$G2805="定額電灯"),ROUND((((AR2805+AS2805)*AN2805))*12*_xlfn.XLOOKUP($A2805,削除禁止_電灯料金!K:K,削除禁止_電灯料金!N:N),0),ROUND((AT2805+AU2805)*AN2805*12*_xlfn.XLOOKUP($A2805,削除禁止_電灯料金!K:K,削除禁止_電灯料金!N:N),0)),0)</f>
        <v>0</v>
      </c>
      <c r="AW2805" s="145"/>
    </row>
    <row r="2806" spans="1:49" ht="30" customHeight="1">
      <c r="A2806" s="1">
        <v>62</v>
      </c>
      <c r="B2806" s="319" t="s">
        <v>2521</v>
      </c>
      <c r="C2806" s="42"/>
      <c r="D2806" s="180" t="s">
        <v>56</v>
      </c>
      <c r="E2806" s="181" t="s">
        <v>71</v>
      </c>
      <c r="F2806" s="182" t="s">
        <v>2534</v>
      </c>
      <c r="G2806" s="182" t="s">
        <v>73</v>
      </c>
      <c r="H2806" s="183" t="s">
        <v>118</v>
      </c>
      <c r="I2806" s="311"/>
      <c r="J2806" s="312"/>
      <c r="K2806" s="186">
        <v>8</v>
      </c>
      <c r="L2806" s="187">
        <v>300</v>
      </c>
      <c r="M2806" s="313" t="s">
        <v>2535</v>
      </c>
      <c r="N2806" s="189" t="s">
        <v>75</v>
      </c>
      <c r="O2806" s="190">
        <v>1</v>
      </c>
      <c r="P2806" s="191" t="s">
        <v>722</v>
      </c>
      <c r="Q2806" s="191">
        <v>0</v>
      </c>
      <c r="R2806" s="191">
        <v>0</v>
      </c>
      <c r="S2806" s="192">
        <v>0</v>
      </c>
      <c r="T2806" s="192">
        <v>0</v>
      </c>
      <c r="U2806" s="192" t="s">
        <v>2526</v>
      </c>
      <c r="V2806" s="193">
        <v>0</v>
      </c>
      <c r="W2806" s="194">
        <v>50</v>
      </c>
      <c r="X2806" s="195">
        <v>8</v>
      </c>
      <c r="Y2806" s="196">
        <v>8</v>
      </c>
      <c r="Z2806" s="197">
        <v>0</v>
      </c>
      <c r="AA2806" s="191">
        <v>0</v>
      </c>
      <c r="AB2806" s="198" t="s">
        <v>80</v>
      </c>
      <c r="AC2806" s="199" t="s">
        <v>56</v>
      </c>
      <c r="AD2806" s="200" t="s">
        <v>56</v>
      </c>
      <c r="AE2806" s="199" t="s">
        <v>56</v>
      </c>
      <c r="AF2806" s="200">
        <v>0</v>
      </c>
      <c r="AG2806" s="201">
        <v>0</v>
      </c>
      <c r="AH2806" s="201" t="s">
        <v>124</v>
      </c>
      <c r="AI2806" s="202" t="s">
        <v>124</v>
      </c>
      <c r="AJ2806" s="203"/>
      <c r="AK2806" s="204"/>
      <c r="AL2806" s="194"/>
      <c r="AM2806" s="205"/>
      <c r="AN2806" s="206"/>
      <c r="AO2806" s="200">
        <f t="shared" si="683"/>
        <v>0</v>
      </c>
      <c r="AP2806" s="207" t="s">
        <v>82</v>
      </c>
      <c r="AQ2806" s="198" t="str" cm="1">
        <f t="array" ref="AQ2806">_xlfn.IFS(OR($G2806="公衆街路灯A",$G2806="定額電灯"),$G2806&amp;AP2806,COUNTIF(G2806,"*従量電灯*"),G2806,1,"-")</f>
        <v>従量電灯</v>
      </c>
      <c r="AR2806" s="208" t="str" cm="1">
        <f t="array" ref="AR2806">_xlfn.IFS($AN2806=0,"-",OR($AH2806="対象外",$AH2806="-"),"-",OR($G2806="公衆街路灯A",$G2806="定額電灯"),_xlfn.XLOOKUP($AQ2806,削除禁止_電灯料金!$B:$B,削除禁止_電灯料金!$E:$E,0),1,"-")</f>
        <v>-</v>
      </c>
      <c r="AS2806" s="209" t="str" cm="1">
        <f t="array" ref="AS2806">_xlfn.IFS($AR2806="-","-",OR($G2806="公衆街路灯A",$G2806="定額電灯"),_xlfn.XLOOKUP(AQ2806,削除禁止_電灯料金!$B:$B,削除禁止_電灯料金!$D:$D,0),1,"-")</f>
        <v>-</v>
      </c>
      <c r="AT2806" s="208">
        <f>IFERROR(IF(OR($G2806="公衆街路灯A",$G2806="定額電灯"),"-",ROUND((_xlfn.XLOOKUP($AQ2806,削除禁止_電灯料金!$B:$B,削除禁止_電灯料金!$E:$E)*AM2806/1000*$K2806*$L2806/12),2)),"-")</f>
        <v>0</v>
      </c>
      <c r="AU2806" s="209">
        <f>IFERROR(IF(OR($G2806="公衆街路灯A",$G2806="定額電灯"),"-",ROUND((AM2806/1000*$K2806*$L2806/12)*_xlfn.XLOOKUP($A2806,削除禁止_電灯料金!K:K,削除禁止_電灯料金!M:M,"-"),2)),"-")</f>
        <v>0</v>
      </c>
      <c r="AV2806" s="210">
        <f>IFERROR(IF(OR($G2806="公衆街路灯A",$G2806="定額電灯"),ROUND((((AR2806+AS2806)*AN2806))*12*_xlfn.XLOOKUP($A2806,削除禁止_電灯料金!K:K,削除禁止_電灯料金!N:N),0),ROUND((AT2806+AU2806)*AN2806*12*_xlfn.XLOOKUP($A2806,削除禁止_電灯料金!K:K,削除禁止_電灯料金!N:N),0)),0)</f>
        <v>0</v>
      </c>
      <c r="AW2806" s="145"/>
    </row>
    <row r="2807" spans="1:49" ht="30" customHeight="1">
      <c r="A2807" s="1">
        <v>62</v>
      </c>
      <c r="B2807" s="319" t="s">
        <v>2521</v>
      </c>
      <c r="C2807" s="42"/>
      <c r="D2807" s="146" t="s">
        <v>56</v>
      </c>
      <c r="E2807" s="147" t="s">
        <v>71</v>
      </c>
      <c r="F2807" s="148" t="s">
        <v>2534</v>
      </c>
      <c r="G2807" s="148" t="s">
        <v>73</v>
      </c>
      <c r="H2807" s="279"/>
      <c r="I2807" s="280"/>
      <c r="J2807" s="267"/>
      <c r="K2807" s="152">
        <v>24</v>
      </c>
      <c r="L2807" s="153">
        <v>365</v>
      </c>
      <c r="M2807" s="281" t="s">
        <v>2527</v>
      </c>
      <c r="N2807" s="119" t="s">
        <v>86</v>
      </c>
      <c r="O2807" s="120">
        <v>1</v>
      </c>
      <c r="P2807" s="155" t="s">
        <v>434</v>
      </c>
      <c r="Q2807" s="155">
        <v>0</v>
      </c>
      <c r="R2807" s="155" t="s">
        <v>77</v>
      </c>
      <c r="S2807" s="156">
        <v>0</v>
      </c>
      <c r="T2807" s="156">
        <v>0</v>
      </c>
      <c r="U2807" s="156">
        <v>0</v>
      </c>
      <c r="V2807" s="157" t="s">
        <v>426</v>
      </c>
      <c r="W2807" s="158">
        <v>3</v>
      </c>
      <c r="X2807" s="159">
        <v>1</v>
      </c>
      <c r="Y2807" s="160">
        <v>1</v>
      </c>
      <c r="Z2807" s="161">
        <f t="shared" ref="Z2807:Z2808" si="693">K2807*L2807*W2807*Y2807/12/1000</f>
        <v>2.19</v>
      </c>
      <c r="AA2807" s="155">
        <v>0</v>
      </c>
      <c r="AB2807" s="162" t="s">
        <v>80</v>
      </c>
      <c r="AC2807" s="163" t="s">
        <v>56</v>
      </c>
      <c r="AD2807" s="164" t="s">
        <v>56</v>
      </c>
      <c r="AE2807" s="163" t="s">
        <v>56</v>
      </c>
      <c r="AF2807" s="164">
        <f t="shared" ref="AF2807:AF2808" si="694">$B$2*Z2807/Y2807</f>
        <v>65.7</v>
      </c>
      <c r="AG2807" s="165">
        <f t="shared" ref="AG2807:AG2808" si="695">Y2807*AF2807*120</f>
        <v>7884</v>
      </c>
      <c r="AH2807" s="166" t="s">
        <v>81</v>
      </c>
      <c r="AI2807" s="167"/>
      <c r="AJ2807" s="168"/>
      <c r="AK2807" s="169"/>
      <c r="AL2807" s="170"/>
      <c r="AM2807" s="171"/>
      <c r="AN2807" s="172"/>
      <c r="AO2807" s="173">
        <f t="shared" si="683"/>
        <v>0</v>
      </c>
      <c r="AP2807" s="174" t="s">
        <v>82</v>
      </c>
      <c r="AQ2807" s="175" t="str" cm="1">
        <f t="array" ref="AQ2807">_xlfn.IFS(OR($G2807="公衆街路灯A",$G2807="定額電灯"),$G2807&amp;AP2807,COUNTIF(G2807,"*従量電灯*"),G2807,1,"-")</f>
        <v>従量電灯</v>
      </c>
      <c r="AR2807" s="176" t="str" cm="1">
        <f t="array" ref="AR2807">_xlfn.IFS($AN2807=0,"-",OR($AH2807="対象外",$AH2807="-"),"-",OR($G2807="公衆街路灯A",$G2807="定額電灯"),_xlfn.XLOOKUP($AQ2807,削除禁止_電灯料金!$B:$B,削除禁止_電灯料金!$E:$E,0),1,"-")</f>
        <v>-</v>
      </c>
      <c r="AS2807" s="177" t="str" cm="1">
        <f t="array" ref="AS2807">_xlfn.IFS($AR2807="-","-",OR($G2807="公衆街路灯A",$G2807="定額電灯"),_xlfn.XLOOKUP(AQ2807,削除禁止_電灯料金!$B:$B,削除禁止_電灯料金!$D:$D,0),1,"-")</f>
        <v>-</v>
      </c>
      <c r="AT2807" s="176">
        <f>IFERROR(IF(OR($G2807="公衆街路灯A",$G2807="定額電灯"),"-",ROUND((_xlfn.XLOOKUP($AQ2807,削除禁止_電灯料金!$B:$B,削除禁止_電灯料金!$E:$E)*AM2807/1000*$K2807*$L2807/12),2)),"-")</f>
        <v>0</v>
      </c>
      <c r="AU2807" s="177">
        <f>IFERROR(IF(OR($G2807="公衆街路灯A",$G2807="定額電灯"),"-",ROUND((AM2807/1000*$K2807*$L2807/12)*_xlfn.XLOOKUP($A2807,削除禁止_電灯料金!K:K,削除禁止_電灯料金!M:M,"-"),2)),"-")</f>
        <v>0</v>
      </c>
      <c r="AV2807" s="178">
        <f>IFERROR(IF(OR($G2807="公衆街路灯A",$G2807="定額電灯"),ROUND((((AR2807+AS2807)*AN2807))*12*_xlfn.XLOOKUP($A2807,削除禁止_電灯料金!K:K,削除禁止_電灯料金!N:N),0),ROUND((AT2807+AU2807)*AN2807*12*_xlfn.XLOOKUP($A2807,削除禁止_電灯料金!K:K,削除禁止_電灯料金!N:N),0)),0)</f>
        <v>0</v>
      </c>
      <c r="AW2807" s="145"/>
    </row>
    <row r="2808" spans="1:49" ht="30" customHeight="1">
      <c r="A2808" s="1">
        <v>62</v>
      </c>
      <c r="B2808" s="319" t="s">
        <v>2521</v>
      </c>
      <c r="C2808" s="42"/>
      <c r="D2808" s="146" t="s">
        <v>56</v>
      </c>
      <c r="E2808" s="147" t="s">
        <v>71</v>
      </c>
      <c r="F2808" s="148" t="s">
        <v>2536</v>
      </c>
      <c r="G2808" s="148" t="s">
        <v>73</v>
      </c>
      <c r="H2808" s="279"/>
      <c r="I2808" s="280"/>
      <c r="J2808" s="267"/>
      <c r="K2808" s="152">
        <v>4</v>
      </c>
      <c r="L2808" s="153">
        <v>300</v>
      </c>
      <c r="M2808" s="281" t="s">
        <v>663</v>
      </c>
      <c r="N2808" s="119" t="s">
        <v>210</v>
      </c>
      <c r="O2808" s="120">
        <v>1</v>
      </c>
      <c r="P2808" s="155" t="s">
        <v>135</v>
      </c>
      <c r="Q2808" s="155">
        <v>0</v>
      </c>
      <c r="R2808" s="155">
        <v>0</v>
      </c>
      <c r="S2808" s="156">
        <v>0</v>
      </c>
      <c r="T2808" s="156">
        <v>0</v>
      </c>
      <c r="U2808" s="156">
        <v>0</v>
      </c>
      <c r="V2808" s="157">
        <v>0</v>
      </c>
      <c r="W2808" s="158">
        <v>28</v>
      </c>
      <c r="X2808" s="159">
        <v>4</v>
      </c>
      <c r="Y2808" s="160">
        <v>4</v>
      </c>
      <c r="Z2808" s="161">
        <f t="shared" si="693"/>
        <v>11.2</v>
      </c>
      <c r="AA2808" s="155">
        <v>0</v>
      </c>
      <c r="AB2808" s="162" t="s">
        <v>80</v>
      </c>
      <c r="AC2808" s="163" t="s">
        <v>56</v>
      </c>
      <c r="AD2808" s="164" t="s">
        <v>56</v>
      </c>
      <c r="AE2808" s="163" t="s">
        <v>56</v>
      </c>
      <c r="AF2808" s="164">
        <f t="shared" si="694"/>
        <v>84</v>
      </c>
      <c r="AG2808" s="165">
        <f t="shared" si="695"/>
        <v>40320</v>
      </c>
      <c r="AH2808" s="166" t="s">
        <v>113</v>
      </c>
      <c r="AI2808" s="167"/>
      <c r="AJ2808" s="168"/>
      <c r="AK2808" s="169"/>
      <c r="AL2808" s="170"/>
      <c r="AM2808" s="171"/>
      <c r="AN2808" s="172"/>
      <c r="AO2808" s="173">
        <f t="shared" si="683"/>
        <v>0</v>
      </c>
      <c r="AP2808" s="174" t="s">
        <v>82</v>
      </c>
      <c r="AQ2808" s="175" t="str" cm="1">
        <f t="array" ref="AQ2808">_xlfn.IFS(OR($G2808="公衆街路灯A",$G2808="定額電灯"),$G2808&amp;AP2808,COUNTIF(G2808,"*従量電灯*"),G2808,1,"-")</f>
        <v>従量電灯</v>
      </c>
      <c r="AR2808" s="176" t="str" cm="1">
        <f t="array" ref="AR2808">_xlfn.IFS($AN2808=0,"-",OR($AH2808="対象外",$AH2808="-"),"-",OR($G2808="公衆街路灯A",$G2808="定額電灯"),_xlfn.XLOOKUP($AQ2808,削除禁止_電灯料金!$B:$B,削除禁止_電灯料金!$E:$E,0),1,"-")</f>
        <v>-</v>
      </c>
      <c r="AS2808" s="177" t="str" cm="1">
        <f t="array" ref="AS2808">_xlfn.IFS($AR2808="-","-",OR($G2808="公衆街路灯A",$G2808="定額電灯"),_xlfn.XLOOKUP(AQ2808,削除禁止_電灯料金!$B:$B,削除禁止_電灯料金!$D:$D,0),1,"-")</f>
        <v>-</v>
      </c>
      <c r="AT2808" s="176">
        <f>IFERROR(IF(OR($G2808="公衆街路灯A",$G2808="定額電灯"),"-",ROUND((_xlfn.XLOOKUP($AQ2808,削除禁止_電灯料金!$B:$B,削除禁止_電灯料金!$E:$E)*AM2808/1000*$K2808*$L2808/12),2)),"-")</f>
        <v>0</v>
      </c>
      <c r="AU2808" s="177">
        <f>IFERROR(IF(OR($G2808="公衆街路灯A",$G2808="定額電灯"),"-",ROUND((AM2808/1000*$K2808*$L2808/12)*_xlfn.XLOOKUP($A2808,削除禁止_電灯料金!K:K,削除禁止_電灯料金!M:M,"-"),2)),"-")</f>
        <v>0</v>
      </c>
      <c r="AV2808" s="178">
        <f>IFERROR(IF(OR($G2808="公衆街路灯A",$G2808="定額電灯"),ROUND((((AR2808+AS2808)*AN2808))*12*_xlfn.XLOOKUP($A2808,削除禁止_電灯料金!K:K,削除禁止_電灯料金!N:N),0),ROUND((AT2808+AU2808)*AN2808*12*_xlfn.XLOOKUP($A2808,削除禁止_電灯料金!K:K,削除禁止_電灯料金!N:N),0)),0)</f>
        <v>0</v>
      </c>
      <c r="AW2808" s="145"/>
    </row>
    <row r="2809" spans="1:49" ht="30" customHeight="1">
      <c r="A2809" s="1">
        <v>62</v>
      </c>
      <c r="B2809" s="319" t="s">
        <v>2521</v>
      </c>
      <c r="C2809" s="42"/>
      <c r="D2809" s="180" t="s">
        <v>56</v>
      </c>
      <c r="E2809" s="181" t="s">
        <v>71</v>
      </c>
      <c r="F2809" s="182" t="s">
        <v>2536</v>
      </c>
      <c r="G2809" s="182" t="s">
        <v>73</v>
      </c>
      <c r="H2809" s="183" t="s">
        <v>118</v>
      </c>
      <c r="I2809" s="311"/>
      <c r="J2809" s="312"/>
      <c r="K2809" s="186">
        <v>4</v>
      </c>
      <c r="L2809" s="187">
        <v>300</v>
      </c>
      <c r="M2809" s="313" t="s">
        <v>2537</v>
      </c>
      <c r="N2809" s="189" t="s">
        <v>75</v>
      </c>
      <c r="O2809" s="190">
        <v>1</v>
      </c>
      <c r="P2809" s="191" t="s">
        <v>2538</v>
      </c>
      <c r="Q2809" s="191">
        <v>0</v>
      </c>
      <c r="R2809" s="191">
        <v>0</v>
      </c>
      <c r="S2809" s="192">
        <v>0</v>
      </c>
      <c r="T2809" s="192">
        <v>0</v>
      </c>
      <c r="U2809" s="192" t="s">
        <v>2539</v>
      </c>
      <c r="V2809" s="193">
        <v>0</v>
      </c>
      <c r="W2809" s="194">
        <v>54</v>
      </c>
      <c r="X2809" s="195">
        <v>4</v>
      </c>
      <c r="Y2809" s="196">
        <v>4</v>
      </c>
      <c r="Z2809" s="197">
        <v>0</v>
      </c>
      <c r="AA2809" s="191">
        <v>0</v>
      </c>
      <c r="AB2809" s="198" t="s">
        <v>80</v>
      </c>
      <c r="AC2809" s="199" t="s">
        <v>56</v>
      </c>
      <c r="AD2809" s="200" t="s">
        <v>56</v>
      </c>
      <c r="AE2809" s="199" t="s">
        <v>56</v>
      </c>
      <c r="AF2809" s="200">
        <v>0</v>
      </c>
      <c r="AG2809" s="201">
        <v>0</v>
      </c>
      <c r="AH2809" s="201" t="s">
        <v>124</v>
      </c>
      <c r="AI2809" s="202" t="s">
        <v>124</v>
      </c>
      <c r="AJ2809" s="203"/>
      <c r="AK2809" s="204"/>
      <c r="AL2809" s="194"/>
      <c r="AM2809" s="205"/>
      <c r="AN2809" s="206"/>
      <c r="AO2809" s="200">
        <f t="shared" si="683"/>
        <v>0</v>
      </c>
      <c r="AP2809" s="207" t="s">
        <v>82</v>
      </c>
      <c r="AQ2809" s="198" t="str" cm="1">
        <f t="array" ref="AQ2809">_xlfn.IFS(OR($G2809="公衆街路灯A",$G2809="定額電灯"),$G2809&amp;AP2809,COUNTIF(G2809,"*従量電灯*"),G2809,1,"-")</f>
        <v>従量電灯</v>
      </c>
      <c r="AR2809" s="208" t="str" cm="1">
        <f t="array" ref="AR2809">_xlfn.IFS($AN2809=0,"-",OR($AH2809="対象外",$AH2809="-"),"-",OR($G2809="公衆街路灯A",$G2809="定額電灯"),_xlfn.XLOOKUP($AQ2809,削除禁止_電灯料金!$B:$B,削除禁止_電灯料金!$E:$E,0),1,"-")</f>
        <v>-</v>
      </c>
      <c r="AS2809" s="209" t="str" cm="1">
        <f t="array" ref="AS2809">_xlfn.IFS($AR2809="-","-",OR($G2809="公衆街路灯A",$G2809="定額電灯"),_xlfn.XLOOKUP(AQ2809,削除禁止_電灯料金!$B:$B,削除禁止_電灯料金!$D:$D,0),1,"-")</f>
        <v>-</v>
      </c>
      <c r="AT2809" s="208">
        <f>IFERROR(IF(OR($G2809="公衆街路灯A",$G2809="定額電灯"),"-",ROUND((_xlfn.XLOOKUP($AQ2809,削除禁止_電灯料金!$B:$B,削除禁止_電灯料金!$E:$E)*AM2809/1000*$K2809*$L2809/12),2)),"-")</f>
        <v>0</v>
      </c>
      <c r="AU2809" s="209">
        <f>IFERROR(IF(OR($G2809="公衆街路灯A",$G2809="定額電灯"),"-",ROUND((AM2809/1000*$K2809*$L2809/12)*_xlfn.XLOOKUP($A2809,削除禁止_電灯料金!K:K,削除禁止_電灯料金!M:M,"-"),2)),"-")</f>
        <v>0</v>
      </c>
      <c r="AV2809" s="210">
        <f>IFERROR(IF(OR($G2809="公衆街路灯A",$G2809="定額電灯"),ROUND((((AR2809+AS2809)*AN2809))*12*_xlfn.XLOOKUP($A2809,削除禁止_電灯料金!K:K,削除禁止_電灯料金!N:N),0),ROUND((AT2809+AU2809)*AN2809*12*_xlfn.XLOOKUP($A2809,削除禁止_電灯料金!K:K,削除禁止_電灯料金!N:N),0)),0)</f>
        <v>0</v>
      </c>
      <c r="AW2809" s="145"/>
    </row>
    <row r="2810" spans="1:49" ht="30" customHeight="1">
      <c r="A2810" s="1">
        <v>62</v>
      </c>
      <c r="B2810" s="319" t="s">
        <v>2521</v>
      </c>
      <c r="C2810" s="42"/>
      <c r="D2810" s="146" t="s">
        <v>56</v>
      </c>
      <c r="E2810" s="147" t="s">
        <v>71</v>
      </c>
      <c r="F2810" s="148" t="s">
        <v>2540</v>
      </c>
      <c r="G2810" s="148" t="s">
        <v>73</v>
      </c>
      <c r="H2810" s="279"/>
      <c r="I2810" s="280"/>
      <c r="J2810" s="267"/>
      <c r="K2810" s="152">
        <v>4</v>
      </c>
      <c r="L2810" s="153">
        <v>300</v>
      </c>
      <c r="M2810" s="281" t="s">
        <v>663</v>
      </c>
      <c r="N2810" s="119" t="s">
        <v>210</v>
      </c>
      <c r="O2810" s="120">
        <v>1</v>
      </c>
      <c r="P2810" s="155" t="s">
        <v>135</v>
      </c>
      <c r="Q2810" s="155">
        <v>0</v>
      </c>
      <c r="R2810" s="155">
        <v>0</v>
      </c>
      <c r="S2810" s="156">
        <v>0</v>
      </c>
      <c r="T2810" s="156">
        <v>0</v>
      </c>
      <c r="U2810" s="156">
        <v>0</v>
      </c>
      <c r="V2810" s="157">
        <v>0</v>
      </c>
      <c r="W2810" s="158">
        <v>28</v>
      </c>
      <c r="X2810" s="159">
        <v>3</v>
      </c>
      <c r="Y2810" s="160">
        <v>3</v>
      </c>
      <c r="Z2810" s="161">
        <f t="shared" ref="Z2810" si="696">K2810*L2810*W2810*Y2810/12/1000</f>
        <v>8.4</v>
      </c>
      <c r="AA2810" s="155">
        <v>0</v>
      </c>
      <c r="AB2810" s="162" t="s">
        <v>80</v>
      </c>
      <c r="AC2810" s="163" t="s">
        <v>56</v>
      </c>
      <c r="AD2810" s="164" t="s">
        <v>56</v>
      </c>
      <c r="AE2810" s="163" t="s">
        <v>56</v>
      </c>
      <c r="AF2810" s="164">
        <f t="shared" ref="AF2810" si="697">$B$2*Z2810/Y2810</f>
        <v>84</v>
      </c>
      <c r="AG2810" s="165">
        <f t="shared" ref="AG2810" si="698">Y2810*AF2810*120</f>
        <v>30240</v>
      </c>
      <c r="AH2810" s="166" t="s">
        <v>113</v>
      </c>
      <c r="AI2810" s="167"/>
      <c r="AJ2810" s="168"/>
      <c r="AK2810" s="169"/>
      <c r="AL2810" s="170"/>
      <c r="AM2810" s="171"/>
      <c r="AN2810" s="172"/>
      <c r="AO2810" s="173">
        <f t="shared" si="683"/>
        <v>0</v>
      </c>
      <c r="AP2810" s="174" t="s">
        <v>82</v>
      </c>
      <c r="AQ2810" s="175" t="str" cm="1">
        <f t="array" ref="AQ2810">_xlfn.IFS(OR($G2810="公衆街路灯A",$G2810="定額電灯"),$G2810&amp;AP2810,COUNTIF(G2810,"*従量電灯*"),G2810,1,"-")</f>
        <v>従量電灯</v>
      </c>
      <c r="AR2810" s="176" t="str" cm="1">
        <f t="array" ref="AR2810">_xlfn.IFS($AN2810=0,"-",OR($AH2810="対象外",$AH2810="-"),"-",OR($G2810="公衆街路灯A",$G2810="定額電灯"),_xlfn.XLOOKUP($AQ2810,削除禁止_電灯料金!$B:$B,削除禁止_電灯料金!$E:$E,0),1,"-")</f>
        <v>-</v>
      </c>
      <c r="AS2810" s="177" t="str" cm="1">
        <f t="array" ref="AS2810">_xlfn.IFS($AR2810="-","-",OR($G2810="公衆街路灯A",$G2810="定額電灯"),_xlfn.XLOOKUP(AQ2810,削除禁止_電灯料金!$B:$B,削除禁止_電灯料金!$D:$D,0),1,"-")</f>
        <v>-</v>
      </c>
      <c r="AT2810" s="176">
        <f>IFERROR(IF(OR($G2810="公衆街路灯A",$G2810="定額電灯"),"-",ROUND((_xlfn.XLOOKUP($AQ2810,削除禁止_電灯料金!$B:$B,削除禁止_電灯料金!$E:$E)*AM2810/1000*$K2810*$L2810/12),2)),"-")</f>
        <v>0</v>
      </c>
      <c r="AU2810" s="177">
        <f>IFERROR(IF(OR($G2810="公衆街路灯A",$G2810="定額電灯"),"-",ROUND((AM2810/1000*$K2810*$L2810/12)*_xlfn.XLOOKUP($A2810,削除禁止_電灯料金!K:K,削除禁止_電灯料金!M:M,"-"),2)),"-")</f>
        <v>0</v>
      </c>
      <c r="AV2810" s="178">
        <f>IFERROR(IF(OR($G2810="公衆街路灯A",$G2810="定額電灯"),ROUND((((AR2810+AS2810)*AN2810))*12*_xlfn.XLOOKUP($A2810,削除禁止_電灯料金!K:K,削除禁止_電灯料金!N:N),0),ROUND((AT2810+AU2810)*AN2810*12*_xlfn.XLOOKUP($A2810,削除禁止_電灯料金!K:K,削除禁止_電灯料金!N:N),0)),0)</f>
        <v>0</v>
      </c>
      <c r="AW2810" s="145"/>
    </row>
    <row r="2811" spans="1:49" ht="30" customHeight="1">
      <c r="A2811" s="1">
        <v>62</v>
      </c>
      <c r="B2811" s="319" t="s">
        <v>2521</v>
      </c>
      <c r="C2811" s="42"/>
      <c r="D2811" s="180" t="s">
        <v>56</v>
      </c>
      <c r="E2811" s="181" t="s">
        <v>71</v>
      </c>
      <c r="F2811" s="182" t="s">
        <v>2540</v>
      </c>
      <c r="G2811" s="182" t="s">
        <v>73</v>
      </c>
      <c r="H2811" s="183" t="s">
        <v>118</v>
      </c>
      <c r="I2811" s="311"/>
      <c r="J2811" s="312"/>
      <c r="K2811" s="186">
        <v>4</v>
      </c>
      <c r="L2811" s="187">
        <v>300</v>
      </c>
      <c r="M2811" s="313" t="s">
        <v>2537</v>
      </c>
      <c r="N2811" s="189" t="s">
        <v>75</v>
      </c>
      <c r="O2811" s="190">
        <v>1</v>
      </c>
      <c r="P2811" s="191" t="s">
        <v>2538</v>
      </c>
      <c r="Q2811" s="191">
        <v>0</v>
      </c>
      <c r="R2811" s="191">
        <v>0</v>
      </c>
      <c r="S2811" s="192">
        <v>0</v>
      </c>
      <c r="T2811" s="192">
        <v>0</v>
      </c>
      <c r="U2811" s="192" t="s">
        <v>2539</v>
      </c>
      <c r="V2811" s="193">
        <v>0</v>
      </c>
      <c r="W2811" s="194">
        <v>54</v>
      </c>
      <c r="X2811" s="195">
        <v>3</v>
      </c>
      <c r="Y2811" s="196">
        <v>3</v>
      </c>
      <c r="Z2811" s="197">
        <v>0</v>
      </c>
      <c r="AA2811" s="191">
        <v>0</v>
      </c>
      <c r="AB2811" s="198" t="s">
        <v>80</v>
      </c>
      <c r="AC2811" s="199" t="s">
        <v>56</v>
      </c>
      <c r="AD2811" s="200" t="s">
        <v>56</v>
      </c>
      <c r="AE2811" s="199" t="s">
        <v>56</v>
      </c>
      <c r="AF2811" s="200">
        <v>0</v>
      </c>
      <c r="AG2811" s="201">
        <v>0</v>
      </c>
      <c r="AH2811" s="201" t="s">
        <v>124</v>
      </c>
      <c r="AI2811" s="202" t="s">
        <v>124</v>
      </c>
      <c r="AJ2811" s="203"/>
      <c r="AK2811" s="204"/>
      <c r="AL2811" s="194"/>
      <c r="AM2811" s="205"/>
      <c r="AN2811" s="206"/>
      <c r="AO2811" s="200">
        <f t="shared" si="683"/>
        <v>0</v>
      </c>
      <c r="AP2811" s="207" t="s">
        <v>82</v>
      </c>
      <c r="AQ2811" s="198" t="str" cm="1">
        <f t="array" ref="AQ2811">_xlfn.IFS(OR($G2811="公衆街路灯A",$G2811="定額電灯"),$G2811&amp;AP2811,COUNTIF(G2811,"*従量電灯*"),G2811,1,"-")</f>
        <v>従量電灯</v>
      </c>
      <c r="AR2811" s="208" t="str" cm="1">
        <f t="array" ref="AR2811">_xlfn.IFS($AN2811=0,"-",OR($AH2811="対象外",$AH2811="-"),"-",OR($G2811="公衆街路灯A",$G2811="定額電灯"),_xlfn.XLOOKUP($AQ2811,削除禁止_電灯料金!$B:$B,削除禁止_電灯料金!$E:$E,0),1,"-")</f>
        <v>-</v>
      </c>
      <c r="AS2811" s="209" t="str" cm="1">
        <f t="array" ref="AS2811">_xlfn.IFS($AR2811="-","-",OR($G2811="公衆街路灯A",$G2811="定額電灯"),_xlfn.XLOOKUP(AQ2811,削除禁止_電灯料金!$B:$B,削除禁止_電灯料金!$D:$D,0),1,"-")</f>
        <v>-</v>
      </c>
      <c r="AT2811" s="208">
        <f>IFERROR(IF(OR($G2811="公衆街路灯A",$G2811="定額電灯"),"-",ROUND((_xlfn.XLOOKUP($AQ2811,削除禁止_電灯料金!$B:$B,削除禁止_電灯料金!$E:$E)*AM2811/1000*$K2811*$L2811/12),2)),"-")</f>
        <v>0</v>
      </c>
      <c r="AU2811" s="209">
        <f>IFERROR(IF(OR($G2811="公衆街路灯A",$G2811="定額電灯"),"-",ROUND((AM2811/1000*$K2811*$L2811/12)*_xlfn.XLOOKUP($A2811,削除禁止_電灯料金!K:K,削除禁止_電灯料金!M:M,"-"),2)),"-")</f>
        <v>0</v>
      </c>
      <c r="AV2811" s="210">
        <f>IFERROR(IF(OR($G2811="公衆街路灯A",$G2811="定額電灯"),ROUND((((AR2811+AS2811)*AN2811))*12*_xlfn.XLOOKUP($A2811,削除禁止_電灯料金!K:K,削除禁止_電灯料金!N:N),0),ROUND((AT2811+AU2811)*AN2811*12*_xlfn.XLOOKUP($A2811,削除禁止_電灯料金!K:K,削除禁止_電灯料金!N:N),0)),0)</f>
        <v>0</v>
      </c>
      <c r="AW2811" s="145"/>
    </row>
    <row r="2812" spans="1:49" ht="30" customHeight="1">
      <c r="A2812" s="1">
        <v>62</v>
      </c>
      <c r="B2812" s="319" t="s">
        <v>2521</v>
      </c>
      <c r="C2812" s="42"/>
      <c r="D2812" s="146" t="s">
        <v>56</v>
      </c>
      <c r="E2812" s="147" t="s">
        <v>71</v>
      </c>
      <c r="F2812" s="148" t="s">
        <v>2541</v>
      </c>
      <c r="G2812" s="148" t="s">
        <v>73</v>
      </c>
      <c r="H2812" s="279"/>
      <c r="I2812" s="280"/>
      <c r="J2812" s="267"/>
      <c r="K2812" s="152">
        <v>4</v>
      </c>
      <c r="L2812" s="153">
        <v>300</v>
      </c>
      <c r="M2812" s="281" t="s">
        <v>634</v>
      </c>
      <c r="N2812" s="119" t="s">
        <v>134</v>
      </c>
      <c r="O2812" s="120">
        <v>1</v>
      </c>
      <c r="P2812" s="155" t="s">
        <v>294</v>
      </c>
      <c r="Q2812" s="155">
        <v>0</v>
      </c>
      <c r="R2812" s="155">
        <v>0</v>
      </c>
      <c r="S2812" s="156">
        <v>0</v>
      </c>
      <c r="T2812" s="156">
        <v>0</v>
      </c>
      <c r="U2812" s="156">
        <v>0</v>
      </c>
      <c r="V2812" s="157">
        <v>0</v>
      </c>
      <c r="W2812" s="158">
        <v>47</v>
      </c>
      <c r="X2812" s="159">
        <v>1</v>
      </c>
      <c r="Y2812" s="160">
        <v>1</v>
      </c>
      <c r="Z2812" s="161">
        <f t="shared" ref="Z2812:Z2815" si="699">K2812*L2812*W2812*Y2812/12/1000</f>
        <v>4.7</v>
      </c>
      <c r="AA2812" s="155">
        <v>0</v>
      </c>
      <c r="AB2812" s="162" t="s">
        <v>80</v>
      </c>
      <c r="AC2812" s="163" t="s">
        <v>56</v>
      </c>
      <c r="AD2812" s="164" t="s">
        <v>56</v>
      </c>
      <c r="AE2812" s="163" t="s">
        <v>56</v>
      </c>
      <c r="AF2812" s="164">
        <f t="shared" ref="AF2812:AF2815" si="700">$B$2*Z2812/Y2812</f>
        <v>141</v>
      </c>
      <c r="AG2812" s="165">
        <f t="shared" ref="AG2812:AG2815" si="701">Y2812*AF2812*120</f>
        <v>16920</v>
      </c>
      <c r="AH2812" s="166" t="s">
        <v>113</v>
      </c>
      <c r="AI2812" s="167"/>
      <c r="AJ2812" s="168"/>
      <c r="AK2812" s="169"/>
      <c r="AL2812" s="170"/>
      <c r="AM2812" s="171"/>
      <c r="AN2812" s="172"/>
      <c r="AO2812" s="173">
        <f t="shared" si="683"/>
        <v>0</v>
      </c>
      <c r="AP2812" s="174" t="s">
        <v>82</v>
      </c>
      <c r="AQ2812" s="175" t="str" cm="1">
        <f t="array" ref="AQ2812">_xlfn.IFS(OR($G2812="公衆街路灯A",$G2812="定額電灯"),$G2812&amp;AP2812,COUNTIF(G2812,"*従量電灯*"),G2812,1,"-")</f>
        <v>従量電灯</v>
      </c>
      <c r="AR2812" s="176" t="str" cm="1">
        <f t="array" ref="AR2812">_xlfn.IFS($AN2812=0,"-",OR($AH2812="対象外",$AH2812="-"),"-",OR($G2812="公衆街路灯A",$G2812="定額電灯"),_xlfn.XLOOKUP($AQ2812,削除禁止_電灯料金!$B:$B,削除禁止_電灯料金!$E:$E,0),1,"-")</f>
        <v>-</v>
      </c>
      <c r="AS2812" s="177" t="str" cm="1">
        <f t="array" ref="AS2812">_xlfn.IFS($AR2812="-","-",OR($G2812="公衆街路灯A",$G2812="定額電灯"),_xlfn.XLOOKUP(AQ2812,削除禁止_電灯料金!$B:$B,削除禁止_電灯料金!$D:$D,0),1,"-")</f>
        <v>-</v>
      </c>
      <c r="AT2812" s="176">
        <f>IFERROR(IF(OR($G2812="公衆街路灯A",$G2812="定額電灯"),"-",ROUND((_xlfn.XLOOKUP($AQ2812,削除禁止_電灯料金!$B:$B,削除禁止_電灯料金!$E:$E)*AM2812/1000*$K2812*$L2812/12),2)),"-")</f>
        <v>0</v>
      </c>
      <c r="AU2812" s="177">
        <f>IFERROR(IF(OR($G2812="公衆街路灯A",$G2812="定額電灯"),"-",ROUND((AM2812/1000*$K2812*$L2812/12)*_xlfn.XLOOKUP($A2812,削除禁止_電灯料金!K:K,削除禁止_電灯料金!M:M,"-"),2)),"-")</f>
        <v>0</v>
      </c>
      <c r="AV2812" s="178">
        <f>IFERROR(IF(OR($G2812="公衆街路灯A",$G2812="定額電灯"),ROUND((((AR2812+AS2812)*AN2812))*12*_xlfn.XLOOKUP($A2812,削除禁止_電灯料金!K:K,削除禁止_電灯料金!N:N),0),ROUND((AT2812+AU2812)*AN2812*12*_xlfn.XLOOKUP($A2812,削除禁止_電灯料金!K:K,削除禁止_電灯料金!N:N),0)),0)</f>
        <v>0</v>
      </c>
      <c r="AW2812" s="145"/>
    </row>
    <row r="2813" spans="1:49" ht="30" customHeight="1">
      <c r="A2813" s="1">
        <v>62</v>
      </c>
      <c r="B2813" s="319" t="s">
        <v>2521</v>
      </c>
      <c r="C2813" s="42"/>
      <c r="D2813" s="146" t="s">
        <v>56</v>
      </c>
      <c r="E2813" s="147" t="s">
        <v>71</v>
      </c>
      <c r="F2813" s="148" t="s">
        <v>2542</v>
      </c>
      <c r="G2813" s="148" t="s">
        <v>73</v>
      </c>
      <c r="H2813" s="279"/>
      <c r="I2813" s="280"/>
      <c r="J2813" s="267"/>
      <c r="K2813" s="152">
        <v>2</v>
      </c>
      <c r="L2813" s="153">
        <v>240</v>
      </c>
      <c r="M2813" s="281" t="s">
        <v>2543</v>
      </c>
      <c r="N2813" s="119" t="s">
        <v>134</v>
      </c>
      <c r="O2813" s="120">
        <v>3</v>
      </c>
      <c r="P2813" s="155" t="s">
        <v>294</v>
      </c>
      <c r="Q2813" s="155">
        <v>0</v>
      </c>
      <c r="R2813" s="155">
        <v>0</v>
      </c>
      <c r="S2813" s="156">
        <v>0</v>
      </c>
      <c r="T2813" s="156">
        <v>0</v>
      </c>
      <c r="U2813" s="156">
        <v>0</v>
      </c>
      <c r="V2813" s="157">
        <v>0</v>
      </c>
      <c r="W2813" s="158">
        <v>47</v>
      </c>
      <c r="X2813" s="159">
        <v>1</v>
      </c>
      <c r="Y2813" s="160">
        <v>3</v>
      </c>
      <c r="Z2813" s="161">
        <f t="shared" si="699"/>
        <v>5.64</v>
      </c>
      <c r="AA2813" s="155">
        <v>0</v>
      </c>
      <c r="AB2813" s="162" t="s">
        <v>80</v>
      </c>
      <c r="AC2813" s="163" t="s">
        <v>56</v>
      </c>
      <c r="AD2813" s="164" t="s">
        <v>56</v>
      </c>
      <c r="AE2813" s="163" t="s">
        <v>56</v>
      </c>
      <c r="AF2813" s="164">
        <f t="shared" si="700"/>
        <v>56.4</v>
      </c>
      <c r="AG2813" s="165">
        <f t="shared" si="701"/>
        <v>20304</v>
      </c>
      <c r="AH2813" s="166" t="s">
        <v>113</v>
      </c>
      <c r="AI2813" s="167"/>
      <c r="AJ2813" s="168"/>
      <c r="AK2813" s="169"/>
      <c r="AL2813" s="170"/>
      <c r="AM2813" s="171"/>
      <c r="AN2813" s="172"/>
      <c r="AO2813" s="173">
        <f t="shared" si="683"/>
        <v>0</v>
      </c>
      <c r="AP2813" s="174" t="s">
        <v>82</v>
      </c>
      <c r="AQ2813" s="175" t="str" cm="1">
        <f t="array" ref="AQ2813">_xlfn.IFS(OR($G2813="公衆街路灯A",$G2813="定額電灯"),$G2813&amp;AP2813,COUNTIF(G2813,"*従量電灯*"),G2813,1,"-")</f>
        <v>従量電灯</v>
      </c>
      <c r="AR2813" s="176" t="str" cm="1">
        <f t="array" ref="AR2813">_xlfn.IFS($AN2813=0,"-",OR($AH2813="対象外",$AH2813="-"),"-",OR($G2813="公衆街路灯A",$G2813="定額電灯"),_xlfn.XLOOKUP($AQ2813,削除禁止_電灯料金!$B:$B,削除禁止_電灯料金!$E:$E,0),1,"-")</f>
        <v>-</v>
      </c>
      <c r="AS2813" s="177" t="str" cm="1">
        <f t="array" ref="AS2813">_xlfn.IFS($AR2813="-","-",OR($G2813="公衆街路灯A",$G2813="定額電灯"),_xlfn.XLOOKUP(AQ2813,削除禁止_電灯料金!$B:$B,削除禁止_電灯料金!$D:$D,0),1,"-")</f>
        <v>-</v>
      </c>
      <c r="AT2813" s="176">
        <f>IFERROR(IF(OR($G2813="公衆街路灯A",$G2813="定額電灯"),"-",ROUND((_xlfn.XLOOKUP($AQ2813,削除禁止_電灯料金!$B:$B,削除禁止_電灯料金!$E:$E)*AM2813/1000*$K2813*$L2813/12),2)),"-")</f>
        <v>0</v>
      </c>
      <c r="AU2813" s="177">
        <f>IFERROR(IF(OR($G2813="公衆街路灯A",$G2813="定額電灯"),"-",ROUND((AM2813/1000*$K2813*$L2813/12)*_xlfn.XLOOKUP($A2813,削除禁止_電灯料金!K:K,削除禁止_電灯料金!M:M,"-"),2)),"-")</f>
        <v>0</v>
      </c>
      <c r="AV2813" s="178">
        <f>IFERROR(IF(OR($G2813="公衆街路灯A",$G2813="定額電灯"),ROUND((((AR2813+AS2813)*AN2813))*12*_xlfn.XLOOKUP($A2813,削除禁止_電灯料金!K:K,削除禁止_電灯料金!N:N),0),ROUND((AT2813+AU2813)*AN2813*12*_xlfn.XLOOKUP($A2813,削除禁止_電灯料金!K:K,削除禁止_電灯料金!N:N),0)),0)</f>
        <v>0</v>
      </c>
      <c r="AW2813" s="145"/>
    </row>
    <row r="2814" spans="1:49" ht="30" customHeight="1">
      <c r="A2814" s="1">
        <v>62</v>
      </c>
      <c r="B2814" s="319" t="s">
        <v>2521</v>
      </c>
      <c r="C2814" s="42"/>
      <c r="D2814" s="146" t="s">
        <v>56</v>
      </c>
      <c r="E2814" s="147" t="s">
        <v>71</v>
      </c>
      <c r="F2814" s="148" t="s">
        <v>140</v>
      </c>
      <c r="G2814" s="148" t="s">
        <v>73</v>
      </c>
      <c r="H2814" s="279"/>
      <c r="I2814" s="280"/>
      <c r="J2814" s="267"/>
      <c r="K2814" s="152">
        <v>1</v>
      </c>
      <c r="L2814" s="153">
        <v>300</v>
      </c>
      <c r="M2814" s="281" t="s">
        <v>634</v>
      </c>
      <c r="N2814" s="119" t="s">
        <v>134</v>
      </c>
      <c r="O2814" s="120">
        <v>1</v>
      </c>
      <c r="P2814" s="155" t="s">
        <v>294</v>
      </c>
      <c r="Q2814" s="155">
        <v>0</v>
      </c>
      <c r="R2814" s="155">
        <v>0</v>
      </c>
      <c r="S2814" s="156">
        <v>0</v>
      </c>
      <c r="T2814" s="156">
        <v>0</v>
      </c>
      <c r="U2814" s="156">
        <v>0</v>
      </c>
      <c r="V2814" s="157">
        <v>0</v>
      </c>
      <c r="W2814" s="158">
        <v>47</v>
      </c>
      <c r="X2814" s="159">
        <v>1</v>
      </c>
      <c r="Y2814" s="160">
        <v>1</v>
      </c>
      <c r="Z2814" s="161">
        <f t="shared" si="699"/>
        <v>1.175</v>
      </c>
      <c r="AA2814" s="155">
        <v>0</v>
      </c>
      <c r="AB2814" s="162" t="s">
        <v>80</v>
      </c>
      <c r="AC2814" s="163" t="s">
        <v>56</v>
      </c>
      <c r="AD2814" s="164" t="s">
        <v>56</v>
      </c>
      <c r="AE2814" s="163" t="s">
        <v>56</v>
      </c>
      <c r="AF2814" s="164">
        <f t="shared" si="700"/>
        <v>35.25</v>
      </c>
      <c r="AG2814" s="165">
        <f t="shared" si="701"/>
        <v>4230</v>
      </c>
      <c r="AH2814" s="166" t="s">
        <v>113</v>
      </c>
      <c r="AI2814" s="167"/>
      <c r="AJ2814" s="168"/>
      <c r="AK2814" s="169"/>
      <c r="AL2814" s="170"/>
      <c r="AM2814" s="171"/>
      <c r="AN2814" s="172"/>
      <c r="AO2814" s="173">
        <f t="shared" si="683"/>
        <v>0</v>
      </c>
      <c r="AP2814" s="174" t="s">
        <v>82</v>
      </c>
      <c r="AQ2814" s="175" t="str" cm="1">
        <f t="array" ref="AQ2814">_xlfn.IFS(OR($G2814="公衆街路灯A",$G2814="定額電灯"),$G2814&amp;AP2814,COUNTIF(G2814,"*従量電灯*"),G2814,1,"-")</f>
        <v>従量電灯</v>
      </c>
      <c r="AR2814" s="176" t="str" cm="1">
        <f t="array" ref="AR2814">_xlfn.IFS($AN2814=0,"-",OR($AH2814="対象外",$AH2814="-"),"-",OR($G2814="公衆街路灯A",$G2814="定額電灯"),_xlfn.XLOOKUP($AQ2814,削除禁止_電灯料金!$B:$B,削除禁止_電灯料金!$E:$E,0),1,"-")</f>
        <v>-</v>
      </c>
      <c r="AS2814" s="177" t="str" cm="1">
        <f t="array" ref="AS2814">_xlfn.IFS($AR2814="-","-",OR($G2814="公衆街路灯A",$G2814="定額電灯"),_xlfn.XLOOKUP(AQ2814,削除禁止_電灯料金!$B:$B,削除禁止_電灯料金!$D:$D,0),1,"-")</f>
        <v>-</v>
      </c>
      <c r="AT2814" s="176">
        <f>IFERROR(IF(OR($G2814="公衆街路灯A",$G2814="定額電灯"),"-",ROUND((_xlfn.XLOOKUP($AQ2814,削除禁止_電灯料金!$B:$B,削除禁止_電灯料金!$E:$E)*AM2814/1000*$K2814*$L2814/12),2)),"-")</f>
        <v>0</v>
      </c>
      <c r="AU2814" s="177">
        <f>IFERROR(IF(OR($G2814="公衆街路灯A",$G2814="定額電灯"),"-",ROUND((AM2814/1000*$K2814*$L2814/12)*_xlfn.XLOOKUP($A2814,削除禁止_電灯料金!K:K,削除禁止_電灯料金!M:M,"-"),2)),"-")</f>
        <v>0</v>
      </c>
      <c r="AV2814" s="178">
        <f>IFERROR(IF(OR($G2814="公衆街路灯A",$G2814="定額電灯"),ROUND((((AR2814+AS2814)*AN2814))*12*_xlfn.XLOOKUP($A2814,削除禁止_電灯料金!K:K,削除禁止_電灯料金!N:N),0),ROUND((AT2814+AU2814)*AN2814*12*_xlfn.XLOOKUP($A2814,削除禁止_電灯料金!K:K,削除禁止_電灯料金!N:N),0)),0)</f>
        <v>0</v>
      </c>
      <c r="AW2814" s="145"/>
    </row>
    <row r="2815" spans="1:49" ht="30" customHeight="1">
      <c r="A2815" s="1">
        <v>62</v>
      </c>
      <c r="B2815" s="319" t="s">
        <v>2521</v>
      </c>
      <c r="C2815" s="42"/>
      <c r="D2815" s="146" t="s">
        <v>56</v>
      </c>
      <c r="E2815" s="147" t="s">
        <v>71</v>
      </c>
      <c r="F2815" s="148" t="s">
        <v>140</v>
      </c>
      <c r="G2815" s="148" t="s">
        <v>73</v>
      </c>
      <c r="H2815" s="279"/>
      <c r="I2815" s="280"/>
      <c r="J2815" s="267"/>
      <c r="K2815" s="152">
        <v>1</v>
      </c>
      <c r="L2815" s="153">
        <v>300</v>
      </c>
      <c r="M2815" s="281" t="s">
        <v>2544</v>
      </c>
      <c r="N2815" s="119" t="s">
        <v>142</v>
      </c>
      <c r="O2815" s="120">
        <v>1</v>
      </c>
      <c r="P2815" s="155" t="s">
        <v>135</v>
      </c>
      <c r="Q2815" s="155">
        <v>0</v>
      </c>
      <c r="R2815" s="155">
        <v>0</v>
      </c>
      <c r="S2815" s="156">
        <v>0</v>
      </c>
      <c r="T2815" s="156">
        <v>0</v>
      </c>
      <c r="U2815" s="156">
        <v>0</v>
      </c>
      <c r="V2815" s="157">
        <v>0</v>
      </c>
      <c r="W2815" s="158">
        <v>28</v>
      </c>
      <c r="X2815" s="159">
        <v>1</v>
      </c>
      <c r="Y2815" s="160">
        <v>1</v>
      </c>
      <c r="Z2815" s="161">
        <f t="shared" si="699"/>
        <v>0.7</v>
      </c>
      <c r="AA2815" s="155">
        <v>0</v>
      </c>
      <c r="AB2815" s="162" t="s">
        <v>80</v>
      </c>
      <c r="AC2815" s="163" t="s">
        <v>56</v>
      </c>
      <c r="AD2815" s="164" t="s">
        <v>56</v>
      </c>
      <c r="AE2815" s="163" t="s">
        <v>56</v>
      </c>
      <c r="AF2815" s="164">
        <f t="shared" si="700"/>
        <v>21</v>
      </c>
      <c r="AG2815" s="165">
        <f t="shared" si="701"/>
        <v>2520</v>
      </c>
      <c r="AH2815" s="166" t="s">
        <v>81</v>
      </c>
      <c r="AI2815" s="167"/>
      <c r="AJ2815" s="168"/>
      <c r="AK2815" s="169"/>
      <c r="AL2815" s="170"/>
      <c r="AM2815" s="171"/>
      <c r="AN2815" s="172"/>
      <c r="AO2815" s="173">
        <f t="shared" si="683"/>
        <v>0</v>
      </c>
      <c r="AP2815" s="174" t="s">
        <v>82</v>
      </c>
      <c r="AQ2815" s="175" t="str" cm="1">
        <f t="array" ref="AQ2815">_xlfn.IFS(OR($G2815="公衆街路灯A",$G2815="定額電灯"),$G2815&amp;AP2815,COUNTIF(G2815,"*従量電灯*"),G2815,1,"-")</f>
        <v>従量電灯</v>
      </c>
      <c r="AR2815" s="176" t="str" cm="1">
        <f t="array" ref="AR2815">_xlfn.IFS($AN2815=0,"-",OR($AH2815="対象外",$AH2815="-"),"-",OR($G2815="公衆街路灯A",$G2815="定額電灯"),_xlfn.XLOOKUP($AQ2815,削除禁止_電灯料金!$B:$B,削除禁止_電灯料金!$E:$E,0),1,"-")</f>
        <v>-</v>
      </c>
      <c r="AS2815" s="177" t="str" cm="1">
        <f t="array" ref="AS2815">_xlfn.IFS($AR2815="-","-",OR($G2815="公衆街路灯A",$G2815="定額電灯"),_xlfn.XLOOKUP(AQ2815,削除禁止_電灯料金!$B:$B,削除禁止_電灯料金!$D:$D,0),1,"-")</f>
        <v>-</v>
      </c>
      <c r="AT2815" s="176">
        <f>IFERROR(IF(OR($G2815="公衆街路灯A",$G2815="定額電灯"),"-",ROUND((_xlfn.XLOOKUP($AQ2815,削除禁止_電灯料金!$B:$B,削除禁止_電灯料金!$E:$E)*AM2815/1000*$K2815*$L2815/12),2)),"-")</f>
        <v>0</v>
      </c>
      <c r="AU2815" s="177">
        <f>IFERROR(IF(OR($G2815="公衆街路灯A",$G2815="定額電灯"),"-",ROUND((AM2815/1000*$K2815*$L2815/12)*_xlfn.XLOOKUP($A2815,削除禁止_電灯料金!K:K,削除禁止_電灯料金!M:M,"-"),2)),"-")</f>
        <v>0</v>
      </c>
      <c r="AV2815" s="178">
        <f>IFERROR(IF(OR($G2815="公衆街路灯A",$G2815="定額電灯"),ROUND((((AR2815+AS2815)*AN2815))*12*_xlfn.XLOOKUP($A2815,削除禁止_電灯料金!K:K,削除禁止_電灯料金!N:N),0),ROUND((AT2815+AU2815)*AN2815*12*_xlfn.XLOOKUP($A2815,削除禁止_電灯料金!K:K,削除禁止_電灯料金!N:N),0)),0)</f>
        <v>0</v>
      </c>
      <c r="AW2815" s="145"/>
    </row>
    <row r="2816" spans="1:49" ht="30" customHeight="1">
      <c r="A2816" s="1">
        <v>62</v>
      </c>
      <c r="B2816" s="319" t="s">
        <v>2521</v>
      </c>
      <c r="C2816" s="42"/>
      <c r="D2816" s="180" t="s">
        <v>56</v>
      </c>
      <c r="E2816" s="181" t="s">
        <v>71</v>
      </c>
      <c r="F2816" s="182" t="s">
        <v>1402</v>
      </c>
      <c r="G2816" s="182" t="s">
        <v>73</v>
      </c>
      <c r="H2816" s="183" t="s">
        <v>118</v>
      </c>
      <c r="I2816" s="311"/>
      <c r="J2816" s="312"/>
      <c r="K2816" s="186">
        <v>4</v>
      </c>
      <c r="L2816" s="187">
        <v>300</v>
      </c>
      <c r="M2816" s="313" t="s">
        <v>2545</v>
      </c>
      <c r="N2816" s="189" t="s">
        <v>75</v>
      </c>
      <c r="O2816" s="190">
        <v>1</v>
      </c>
      <c r="P2816" s="191" t="s">
        <v>249</v>
      </c>
      <c r="Q2816" s="191">
        <v>0</v>
      </c>
      <c r="R2816" s="191">
        <v>0</v>
      </c>
      <c r="S2816" s="192">
        <v>0</v>
      </c>
      <c r="T2816" s="192">
        <v>0</v>
      </c>
      <c r="U2816" s="192" t="s">
        <v>1403</v>
      </c>
      <c r="V2816" s="193">
        <v>0</v>
      </c>
      <c r="W2816" s="194">
        <v>54</v>
      </c>
      <c r="X2816" s="195">
        <v>1</v>
      </c>
      <c r="Y2816" s="196">
        <v>1</v>
      </c>
      <c r="Z2816" s="197">
        <v>0</v>
      </c>
      <c r="AA2816" s="191">
        <v>0</v>
      </c>
      <c r="AB2816" s="198" t="s">
        <v>80</v>
      </c>
      <c r="AC2816" s="199" t="s">
        <v>56</v>
      </c>
      <c r="AD2816" s="200" t="s">
        <v>56</v>
      </c>
      <c r="AE2816" s="199" t="s">
        <v>56</v>
      </c>
      <c r="AF2816" s="200">
        <v>0</v>
      </c>
      <c r="AG2816" s="201">
        <v>0</v>
      </c>
      <c r="AH2816" s="201" t="s">
        <v>124</v>
      </c>
      <c r="AI2816" s="202" t="s">
        <v>124</v>
      </c>
      <c r="AJ2816" s="203"/>
      <c r="AK2816" s="204"/>
      <c r="AL2816" s="194"/>
      <c r="AM2816" s="205"/>
      <c r="AN2816" s="206"/>
      <c r="AO2816" s="200">
        <f t="shared" si="683"/>
        <v>0</v>
      </c>
      <c r="AP2816" s="207" t="s">
        <v>82</v>
      </c>
      <c r="AQ2816" s="198" t="str" cm="1">
        <f t="array" ref="AQ2816">_xlfn.IFS(OR($G2816="公衆街路灯A",$G2816="定額電灯"),$G2816&amp;AP2816,COUNTIF(G2816,"*従量電灯*"),G2816,1,"-")</f>
        <v>従量電灯</v>
      </c>
      <c r="AR2816" s="208" t="str" cm="1">
        <f t="array" ref="AR2816">_xlfn.IFS($AN2816=0,"-",OR($AH2816="対象外",$AH2816="-"),"-",OR($G2816="公衆街路灯A",$G2816="定額電灯"),_xlfn.XLOOKUP($AQ2816,削除禁止_電灯料金!$B:$B,削除禁止_電灯料金!$E:$E,0),1,"-")</f>
        <v>-</v>
      </c>
      <c r="AS2816" s="209" t="str" cm="1">
        <f t="array" ref="AS2816">_xlfn.IFS($AR2816="-","-",OR($G2816="公衆街路灯A",$G2816="定額電灯"),_xlfn.XLOOKUP(AQ2816,削除禁止_電灯料金!$B:$B,削除禁止_電灯料金!$D:$D,0),1,"-")</f>
        <v>-</v>
      </c>
      <c r="AT2816" s="208">
        <f>IFERROR(IF(OR($G2816="公衆街路灯A",$G2816="定額電灯"),"-",ROUND((_xlfn.XLOOKUP($AQ2816,削除禁止_電灯料金!$B:$B,削除禁止_電灯料金!$E:$E)*AM2816/1000*$K2816*$L2816/12),2)),"-")</f>
        <v>0</v>
      </c>
      <c r="AU2816" s="209">
        <f>IFERROR(IF(OR($G2816="公衆街路灯A",$G2816="定額電灯"),"-",ROUND((AM2816/1000*$K2816*$L2816/12)*_xlfn.XLOOKUP($A2816,削除禁止_電灯料金!K:K,削除禁止_電灯料金!M:M,"-"),2)),"-")</f>
        <v>0</v>
      </c>
      <c r="AV2816" s="210">
        <f>IFERROR(IF(OR($G2816="公衆街路灯A",$G2816="定額電灯"),ROUND((((AR2816+AS2816)*AN2816))*12*_xlfn.XLOOKUP($A2816,削除禁止_電灯料金!K:K,削除禁止_電灯料金!N:N),0),ROUND((AT2816+AU2816)*AN2816*12*_xlfn.XLOOKUP($A2816,削除禁止_電灯料金!K:K,削除禁止_電灯料金!N:N),0)),0)</f>
        <v>0</v>
      </c>
      <c r="AW2816" s="145"/>
    </row>
    <row r="2817" spans="1:49" ht="30" customHeight="1">
      <c r="A2817" s="1">
        <v>62</v>
      </c>
      <c r="B2817" s="319" t="s">
        <v>2521</v>
      </c>
      <c r="C2817" s="42"/>
      <c r="D2817" s="146" t="s">
        <v>56</v>
      </c>
      <c r="E2817" s="147" t="s">
        <v>71</v>
      </c>
      <c r="F2817" s="148" t="s">
        <v>199</v>
      </c>
      <c r="G2817" s="148" t="s">
        <v>73</v>
      </c>
      <c r="H2817" s="279"/>
      <c r="I2817" s="280"/>
      <c r="J2817" s="267"/>
      <c r="K2817" s="152">
        <v>4</v>
      </c>
      <c r="L2817" s="153">
        <v>300</v>
      </c>
      <c r="M2817" s="281" t="s">
        <v>894</v>
      </c>
      <c r="N2817" s="119" t="s">
        <v>210</v>
      </c>
      <c r="O2817" s="120">
        <v>2</v>
      </c>
      <c r="P2817" s="155" t="s">
        <v>294</v>
      </c>
      <c r="Q2817" s="155">
        <v>0</v>
      </c>
      <c r="R2817" s="155">
        <v>0</v>
      </c>
      <c r="S2817" s="156">
        <v>0</v>
      </c>
      <c r="T2817" s="156">
        <v>0</v>
      </c>
      <c r="U2817" s="156">
        <v>0</v>
      </c>
      <c r="V2817" s="157">
        <v>0</v>
      </c>
      <c r="W2817" s="158">
        <v>47</v>
      </c>
      <c r="X2817" s="159">
        <v>6</v>
      </c>
      <c r="Y2817" s="160">
        <v>12</v>
      </c>
      <c r="Z2817" s="161">
        <f t="shared" ref="Z2817:Z2818" si="702">K2817*L2817*W2817*Y2817/12/1000</f>
        <v>56.4</v>
      </c>
      <c r="AA2817" s="155">
        <v>0</v>
      </c>
      <c r="AB2817" s="162" t="s">
        <v>80</v>
      </c>
      <c r="AC2817" s="163" t="s">
        <v>56</v>
      </c>
      <c r="AD2817" s="164" t="s">
        <v>56</v>
      </c>
      <c r="AE2817" s="163" t="s">
        <v>56</v>
      </c>
      <c r="AF2817" s="164">
        <f t="shared" ref="AF2817:AF2818" si="703">$B$2*Z2817/Y2817</f>
        <v>141</v>
      </c>
      <c r="AG2817" s="165">
        <f t="shared" ref="AG2817:AG2818" si="704">Y2817*AF2817*120</f>
        <v>203040</v>
      </c>
      <c r="AH2817" s="166" t="s">
        <v>113</v>
      </c>
      <c r="AI2817" s="167"/>
      <c r="AJ2817" s="168"/>
      <c r="AK2817" s="169"/>
      <c r="AL2817" s="170"/>
      <c r="AM2817" s="171"/>
      <c r="AN2817" s="172"/>
      <c r="AO2817" s="173">
        <f t="shared" si="683"/>
        <v>0</v>
      </c>
      <c r="AP2817" s="174" t="s">
        <v>82</v>
      </c>
      <c r="AQ2817" s="175" t="str" cm="1">
        <f t="array" ref="AQ2817">_xlfn.IFS(OR($G2817="公衆街路灯A",$G2817="定額電灯"),$G2817&amp;AP2817,COUNTIF(G2817,"*従量電灯*"),G2817,1,"-")</f>
        <v>従量電灯</v>
      </c>
      <c r="AR2817" s="176" t="str" cm="1">
        <f t="array" ref="AR2817">_xlfn.IFS($AN2817=0,"-",OR($AH2817="対象外",$AH2817="-"),"-",OR($G2817="公衆街路灯A",$G2817="定額電灯"),_xlfn.XLOOKUP($AQ2817,削除禁止_電灯料金!$B:$B,削除禁止_電灯料金!$E:$E,0),1,"-")</f>
        <v>-</v>
      </c>
      <c r="AS2817" s="177" t="str" cm="1">
        <f t="array" ref="AS2817">_xlfn.IFS($AR2817="-","-",OR($G2817="公衆街路灯A",$G2817="定額電灯"),_xlfn.XLOOKUP(AQ2817,削除禁止_電灯料金!$B:$B,削除禁止_電灯料金!$D:$D,0),1,"-")</f>
        <v>-</v>
      </c>
      <c r="AT2817" s="176">
        <f>IFERROR(IF(OR($G2817="公衆街路灯A",$G2817="定額電灯"),"-",ROUND((_xlfn.XLOOKUP($AQ2817,削除禁止_電灯料金!$B:$B,削除禁止_電灯料金!$E:$E)*AM2817/1000*$K2817*$L2817/12),2)),"-")</f>
        <v>0</v>
      </c>
      <c r="AU2817" s="177">
        <f>IFERROR(IF(OR($G2817="公衆街路灯A",$G2817="定額電灯"),"-",ROUND((AM2817/1000*$K2817*$L2817/12)*_xlfn.XLOOKUP($A2817,削除禁止_電灯料金!K:K,削除禁止_電灯料金!M:M,"-"),2)),"-")</f>
        <v>0</v>
      </c>
      <c r="AV2817" s="178">
        <f>IFERROR(IF(OR($G2817="公衆街路灯A",$G2817="定額電灯"),ROUND((((AR2817+AS2817)*AN2817))*12*_xlfn.XLOOKUP($A2817,削除禁止_電灯料金!K:K,削除禁止_電灯料金!N:N),0),ROUND((AT2817+AU2817)*AN2817*12*_xlfn.XLOOKUP($A2817,削除禁止_電灯料金!K:K,削除禁止_電灯料金!N:N),0)),0)</f>
        <v>0</v>
      </c>
      <c r="AW2817" s="145"/>
    </row>
    <row r="2818" spans="1:49" ht="30" customHeight="1">
      <c r="A2818" s="1">
        <v>62</v>
      </c>
      <c r="B2818" s="319" t="s">
        <v>2521</v>
      </c>
      <c r="C2818" s="42"/>
      <c r="D2818" s="146" t="s">
        <v>56</v>
      </c>
      <c r="E2818" s="147" t="s">
        <v>71</v>
      </c>
      <c r="F2818" s="148" t="s">
        <v>199</v>
      </c>
      <c r="G2818" s="148" t="s">
        <v>73</v>
      </c>
      <c r="H2818" s="279"/>
      <c r="I2818" s="280"/>
      <c r="J2818" s="267"/>
      <c r="K2818" s="152">
        <v>4</v>
      </c>
      <c r="L2818" s="153">
        <v>300</v>
      </c>
      <c r="M2818" s="281" t="s">
        <v>2546</v>
      </c>
      <c r="N2818" s="119" t="s">
        <v>275</v>
      </c>
      <c r="O2818" s="120">
        <v>1</v>
      </c>
      <c r="P2818" s="155" t="s">
        <v>135</v>
      </c>
      <c r="Q2818" s="155">
        <v>0</v>
      </c>
      <c r="R2818" s="155">
        <v>0</v>
      </c>
      <c r="S2818" s="156">
        <v>0</v>
      </c>
      <c r="T2818" s="156">
        <v>0</v>
      </c>
      <c r="U2818" s="156">
        <v>0</v>
      </c>
      <c r="V2818" s="157">
        <v>0</v>
      </c>
      <c r="W2818" s="158">
        <v>28</v>
      </c>
      <c r="X2818" s="159">
        <v>1</v>
      </c>
      <c r="Y2818" s="160">
        <v>1</v>
      </c>
      <c r="Z2818" s="161">
        <f t="shared" si="702"/>
        <v>2.8</v>
      </c>
      <c r="AA2818" s="155">
        <v>0</v>
      </c>
      <c r="AB2818" s="162" t="s">
        <v>80</v>
      </c>
      <c r="AC2818" s="163" t="s">
        <v>56</v>
      </c>
      <c r="AD2818" s="164" t="s">
        <v>56</v>
      </c>
      <c r="AE2818" s="163" t="s">
        <v>56</v>
      </c>
      <c r="AF2818" s="164">
        <f t="shared" si="703"/>
        <v>84</v>
      </c>
      <c r="AG2818" s="165">
        <f t="shared" si="704"/>
        <v>10080</v>
      </c>
      <c r="AH2818" s="166" t="s">
        <v>113</v>
      </c>
      <c r="AI2818" s="167"/>
      <c r="AJ2818" s="168"/>
      <c r="AK2818" s="169"/>
      <c r="AL2818" s="170"/>
      <c r="AM2818" s="171"/>
      <c r="AN2818" s="172"/>
      <c r="AO2818" s="173">
        <f t="shared" si="683"/>
        <v>0</v>
      </c>
      <c r="AP2818" s="174" t="s">
        <v>82</v>
      </c>
      <c r="AQ2818" s="175" t="str" cm="1">
        <f t="array" ref="AQ2818">_xlfn.IFS(OR($G2818="公衆街路灯A",$G2818="定額電灯"),$G2818&amp;AP2818,COUNTIF(G2818,"*従量電灯*"),G2818,1,"-")</f>
        <v>従量電灯</v>
      </c>
      <c r="AR2818" s="176" t="str" cm="1">
        <f t="array" ref="AR2818">_xlfn.IFS($AN2818=0,"-",OR($AH2818="対象外",$AH2818="-"),"-",OR($G2818="公衆街路灯A",$G2818="定額電灯"),_xlfn.XLOOKUP($AQ2818,削除禁止_電灯料金!$B:$B,削除禁止_電灯料金!$E:$E,0),1,"-")</f>
        <v>-</v>
      </c>
      <c r="AS2818" s="177" t="str" cm="1">
        <f t="array" ref="AS2818">_xlfn.IFS($AR2818="-","-",OR($G2818="公衆街路灯A",$G2818="定額電灯"),_xlfn.XLOOKUP(AQ2818,削除禁止_電灯料金!$B:$B,削除禁止_電灯料金!$D:$D,0),1,"-")</f>
        <v>-</v>
      </c>
      <c r="AT2818" s="176">
        <f>IFERROR(IF(OR($G2818="公衆街路灯A",$G2818="定額電灯"),"-",ROUND((_xlfn.XLOOKUP($AQ2818,削除禁止_電灯料金!$B:$B,削除禁止_電灯料金!$E:$E)*AM2818/1000*$K2818*$L2818/12),2)),"-")</f>
        <v>0</v>
      </c>
      <c r="AU2818" s="177">
        <f>IFERROR(IF(OR($G2818="公衆街路灯A",$G2818="定額電灯"),"-",ROUND((AM2818/1000*$K2818*$L2818/12)*_xlfn.XLOOKUP($A2818,削除禁止_電灯料金!K:K,削除禁止_電灯料金!M:M,"-"),2)),"-")</f>
        <v>0</v>
      </c>
      <c r="AV2818" s="178">
        <f>IFERROR(IF(OR($G2818="公衆街路灯A",$G2818="定額電灯"),ROUND((((AR2818+AS2818)*AN2818))*12*_xlfn.XLOOKUP($A2818,削除禁止_電灯料金!K:K,削除禁止_電灯料金!N:N),0),ROUND((AT2818+AU2818)*AN2818*12*_xlfn.XLOOKUP($A2818,削除禁止_電灯料金!K:K,削除禁止_電灯料金!N:N),0)),0)</f>
        <v>0</v>
      </c>
      <c r="AW2818" s="145"/>
    </row>
    <row r="2819" spans="1:49" ht="30" customHeight="1">
      <c r="A2819" s="1">
        <v>62</v>
      </c>
      <c r="B2819" s="319" t="s">
        <v>2521</v>
      </c>
      <c r="C2819" s="42"/>
      <c r="D2819" s="180" t="s">
        <v>56</v>
      </c>
      <c r="E2819" s="181" t="s">
        <v>71</v>
      </c>
      <c r="F2819" s="182" t="s">
        <v>2547</v>
      </c>
      <c r="G2819" s="182" t="s">
        <v>73</v>
      </c>
      <c r="H2819" s="183" t="s">
        <v>118</v>
      </c>
      <c r="I2819" s="311"/>
      <c r="J2819" s="312"/>
      <c r="K2819" s="186">
        <v>4</v>
      </c>
      <c r="L2819" s="187">
        <v>300</v>
      </c>
      <c r="M2819" s="313" t="s">
        <v>2545</v>
      </c>
      <c r="N2819" s="189" t="s">
        <v>75</v>
      </c>
      <c r="O2819" s="190">
        <v>1</v>
      </c>
      <c r="P2819" s="191" t="s">
        <v>249</v>
      </c>
      <c r="Q2819" s="191">
        <v>0</v>
      </c>
      <c r="R2819" s="191">
        <v>0</v>
      </c>
      <c r="S2819" s="192">
        <v>0</v>
      </c>
      <c r="T2819" s="192">
        <v>0</v>
      </c>
      <c r="U2819" s="192" t="s">
        <v>1403</v>
      </c>
      <c r="V2819" s="193">
        <v>0</v>
      </c>
      <c r="W2819" s="194">
        <v>54</v>
      </c>
      <c r="X2819" s="195">
        <v>2</v>
      </c>
      <c r="Y2819" s="196">
        <v>2</v>
      </c>
      <c r="Z2819" s="197">
        <v>0</v>
      </c>
      <c r="AA2819" s="191">
        <v>0</v>
      </c>
      <c r="AB2819" s="198" t="s">
        <v>80</v>
      </c>
      <c r="AC2819" s="199" t="s">
        <v>56</v>
      </c>
      <c r="AD2819" s="200" t="s">
        <v>56</v>
      </c>
      <c r="AE2819" s="199" t="s">
        <v>56</v>
      </c>
      <c r="AF2819" s="200">
        <v>0</v>
      </c>
      <c r="AG2819" s="201">
        <v>0</v>
      </c>
      <c r="AH2819" s="201" t="s">
        <v>124</v>
      </c>
      <c r="AI2819" s="202" t="s">
        <v>124</v>
      </c>
      <c r="AJ2819" s="203"/>
      <c r="AK2819" s="204"/>
      <c r="AL2819" s="194"/>
      <c r="AM2819" s="205"/>
      <c r="AN2819" s="206"/>
      <c r="AO2819" s="200">
        <f t="shared" si="683"/>
        <v>0</v>
      </c>
      <c r="AP2819" s="207" t="s">
        <v>82</v>
      </c>
      <c r="AQ2819" s="198" t="str" cm="1">
        <f t="array" ref="AQ2819">_xlfn.IFS(OR($G2819="公衆街路灯A",$G2819="定額電灯"),$G2819&amp;AP2819,COUNTIF(G2819,"*従量電灯*"),G2819,1,"-")</f>
        <v>従量電灯</v>
      </c>
      <c r="AR2819" s="208" t="str" cm="1">
        <f t="array" ref="AR2819">_xlfn.IFS($AN2819=0,"-",OR($AH2819="対象外",$AH2819="-"),"-",OR($G2819="公衆街路灯A",$G2819="定額電灯"),_xlfn.XLOOKUP($AQ2819,削除禁止_電灯料金!$B:$B,削除禁止_電灯料金!$E:$E,0),1,"-")</f>
        <v>-</v>
      </c>
      <c r="AS2819" s="209" t="str" cm="1">
        <f t="array" ref="AS2819">_xlfn.IFS($AR2819="-","-",OR($G2819="公衆街路灯A",$G2819="定額電灯"),_xlfn.XLOOKUP(AQ2819,削除禁止_電灯料金!$B:$B,削除禁止_電灯料金!$D:$D,0),1,"-")</f>
        <v>-</v>
      </c>
      <c r="AT2819" s="208">
        <f>IFERROR(IF(OR($G2819="公衆街路灯A",$G2819="定額電灯"),"-",ROUND((_xlfn.XLOOKUP($AQ2819,削除禁止_電灯料金!$B:$B,削除禁止_電灯料金!$E:$E)*AM2819/1000*$K2819*$L2819/12),2)),"-")</f>
        <v>0</v>
      </c>
      <c r="AU2819" s="209">
        <f>IFERROR(IF(OR($G2819="公衆街路灯A",$G2819="定額電灯"),"-",ROUND((AM2819/1000*$K2819*$L2819/12)*_xlfn.XLOOKUP($A2819,削除禁止_電灯料金!K:K,削除禁止_電灯料金!M:M,"-"),2)),"-")</f>
        <v>0</v>
      </c>
      <c r="AV2819" s="210">
        <f>IFERROR(IF(OR($G2819="公衆街路灯A",$G2819="定額電灯"),ROUND((((AR2819+AS2819)*AN2819))*12*_xlfn.XLOOKUP($A2819,削除禁止_電灯料金!K:K,削除禁止_電灯料金!N:N),0),ROUND((AT2819+AU2819)*AN2819*12*_xlfn.XLOOKUP($A2819,削除禁止_電灯料金!K:K,削除禁止_電灯料金!N:N),0)),0)</f>
        <v>0</v>
      </c>
      <c r="AW2819" s="145"/>
    </row>
    <row r="2820" spans="1:49" ht="30" customHeight="1">
      <c r="A2820" s="1">
        <v>62</v>
      </c>
      <c r="B2820" s="319" t="s">
        <v>2521</v>
      </c>
      <c r="C2820" s="42"/>
      <c r="D2820" s="146" t="s">
        <v>56</v>
      </c>
      <c r="E2820" s="147" t="s">
        <v>71</v>
      </c>
      <c r="F2820" s="148" t="s">
        <v>2548</v>
      </c>
      <c r="G2820" s="148" t="s">
        <v>73</v>
      </c>
      <c r="H2820" s="279"/>
      <c r="I2820" s="280"/>
      <c r="J2820" s="267"/>
      <c r="K2820" s="152">
        <v>2</v>
      </c>
      <c r="L2820" s="153">
        <v>120</v>
      </c>
      <c r="M2820" s="281" t="s">
        <v>2549</v>
      </c>
      <c r="N2820" s="119" t="s">
        <v>134</v>
      </c>
      <c r="O2820" s="120">
        <v>2</v>
      </c>
      <c r="P2820" s="155" t="s">
        <v>294</v>
      </c>
      <c r="Q2820" s="155">
        <v>0</v>
      </c>
      <c r="R2820" s="155">
        <v>0</v>
      </c>
      <c r="S2820" s="156" t="s">
        <v>211</v>
      </c>
      <c r="T2820" s="156">
        <v>0</v>
      </c>
      <c r="U2820" s="156">
        <v>0</v>
      </c>
      <c r="V2820" s="157" t="s">
        <v>426</v>
      </c>
      <c r="W2820" s="158">
        <v>47</v>
      </c>
      <c r="X2820" s="159">
        <v>4</v>
      </c>
      <c r="Y2820" s="160">
        <v>8</v>
      </c>
      <c r="Z2820" s="161">
        <f t="shared" ref="Z2820:Z2825" si="705">K2820*L2820*W2820*Y2820/12/1000</f>
        <v>7.52</v>
      </c>
      <c r="AA2820" s="155">
        <v>0</v>
      </c>
      <c r="AB2820" s="162" t="s">
        <v>80</v>
      </c>
      <c r="AC2820" s="163" t="s">
        <v>56</v>
      </c>
      <c r="AD2820" s="164" t="s">
        <v>56</v>
      </c>
      <c r="AE2820" s="163" t="s">
        <v>56</v>
      </c>
      <c r="AF2820" s="164">
        <f t="shared" ref="AF2820:AF2825" si="706">$B$2*Z2820/Y2820</f>
        <v>28.2</v>
      </c>
      <c r="AG2820" s="165">
        <f t="shared" ref="AG2820:AG2825" si="707">Y2820*AF2820*120</f>
        <v>27072</v>
      </c>
      <c r="AH2820" s="166" t="s">
        <v>81</v>
      </c>
      <c r="AI2820" s="167"/>
      <c r="AJ2820" s="168"/>
      <c r="AK2820" s="169"/>
      <c r="AL2820" s="170"/>
      <c r="AM2820" s="171"/>
      <c r="AN2820" s="172"/>
      <c r="AO2820" s="173">
        <f t="shared" si="683"/>
        <v>0</v>
      </c>
      <c r="AP2820" s="174" t="s">
        <v>82</v>
      </c>
      <c r="AQ2820" s="175" t="str" cm="1">
        <f t="array" ref="AQ2820">_xlfn.IFS(OR($G2820="公衆街路灯A",$G2820="定額電灯"),$G2820&amp;AP2820,COUNTIF(G2820,"*従量電灯*"),G2820,1,"-")</f>
        <v>従量電灯</v>
      </c>
      <c r="AR2820" s="176" t="str" cm="1">
        <f t="array" ref="AR2820">_xlfn.IFS($AN2820=0,"-",OR($AH2820="対象外",$AH2820="-"),"-",OR($G2820="公衆街路灯A",$G2820="定額電灯"),_xlfn.XLOOKUP($AQ2820,削除禁止_電灯料金!$B:$B,削除禁止_電灯料金!$E:$E,0),1,"-")</f>
        <v>-</v>
      </c>
      <c r="AS2820" s="177" t="str" cm="1">
        <f t="array" ref="AS2820">_xlfn.IFS($AR2820="-","-",OR($G2820="公衆街路灯A",$G2820="定額電灯"),_xlfn.XLOOKUP(AQ2820,削除禁止_電灯料金!$B:$B,削除禁止_電灯料金!$D:$D,0),1,"-")</f>
        <v>-</v>
      </c>
      <c r="AT2820" s="176">
        <f>IFERROR(IF(OR($G2820="公衆街路灯A",$G2820="定額電灯"),"-",ROUND((_xlfn.XLOOKUP($AQ2820,削除禁止_電灯料金!$B:$B,削除禁止_電灯料金!$E:$E)*AM2820/1000*$K2820*$L2820/12),2)),"-")</f>
        <v>0</v>
      </c>
      <c r="AU2820" s="177">
        <f>IFERROR(IF(OR($G2820="公衆街路灯A",$G2820="定額電灯"),"-",ROUND((AM2820/1000*$K2820*$L2820/12)*_xlfn.XLOOKUP($A2820,削除禁止_電灯料金!K:K,削除禁止_電灯料金!M:M,"-"),2)),"-")</f>
        <v>0</v>
      </c>
      <c r="AV2820" s="178">
        <f>IFERROR(IF(OR($G2820="公衆街路灯A",$G2820="定額電灯"),ROUND((((AR2820+AS2820)*AN2820))*12*_xlfn.XLOOKUP($A2820,削除禁止_電灯料金!K:K,削除禁止_電灯料金!N:N),0),ROUND((AT2820+AU2820)*AN2820*12*_xlfn.XLOOKUP($A2820,削除禁止_電灯料金!K:K,削除禁止_電灯料金!N:N),0)),0)</f>
        <v>0</v>
      </c>
      <c r="AW2820" s="145"/>
    </row>
    <row r="2821" spans="1:49" ht="30" customHeight="1">
      <c r="A2821" s="1">
        <v>62</v>
      </c>
      <c r="B2821" s="319" t="s">
        <v>2521</v>
      </c>
      <c r="C2821" s="42"/>
      <c r="D2821" s="146" t="s">
        <v>56</v>
      </c>
      <c r="E2821" s="147" t="s">
        <v>71</v>
      </c>
      <c r="F2821" s="148" t="s">
        <v>2548</v>
      </c>
      <c r="G2821" s="148" t="s">
        <v>73</v>
      </c>
      <c r="H2821" s="279"/>
      <c r="I2821" s="280"/>
      <c r="J2821" s="267"/>
      <c r="K2821" s="152">
        <v>2</v>
      </c>
      <c r="L2821" s="153">
        <v>120</v>
      </c>
      <c r="M2821" s="281" t="s">
        <v>2549</v>
      </c>
      <c r="N2821" s="119" t="s">
        <v>134</v>
      </c>
      <c r="O2821" s="120">
        <v>2</v>
      </c>
      <c r="P2821" s="155" t="s">
        <v>294</v>
      </c>
      <c r="Q2821" s="155">
        <v>0</v>
      </c>
      <c r="R2821" s="155">
        <v>0</v>
      </c>
      <c r="S2821" s="156" t="s">
        <v>211</v>
      </c>
      <c r="T2821" s="156">
        <v>0</v>
      </c>
      <c r="U2821" s="156">
        <v>0</v>
      </c>
      <c r="V2821" s="157" t="s">
        <v>426</v>
      </c>
      <c r="W2821" s="158">
        <v>47</v>
      </c>
      <c r="X2821" s="159">
        <v>4</v>
      </c>
      <c r="Y2821" s="160">
        <v>8</v>
      </c>
      <c r="Z2821" s="161">
        <f t="shared" si="705"/>
        <v>7.52</v>
      </c>
      <c r="AA2821" s="155">
        <v>0</v>
      </c>
      <c r="AB2821" s="162" t="s">
        <v>80</v>
      </c>
      <c r="AC2821" s="163" t="s">
        <v>56</v>
      </c>
      <c r="AD2821" s="164" t="s">
        <v>56</v>
      </c>
      <c r="AE2821" s="163" t="s">
        <v>56</v>
      </c>
      <c r="AF2821" s="164">
        <f t="shared" si="706"/>
        <v>28.2</v>
      </c>
      <c r="AG2821" s="165">
        <f t="shared" si="707"/>
        <v>27072</v>
      </c>
      <c r="AH2821" s="166" t="s">
        <v>81</v>
      </c>
      <c r="AI2821" s="167"/>
      <c r="AJ2821" s="168"/>
      <c r="AK2821" s="169"/>
      <c r="AL2821" s="170"/>
      <c r="AM2821" s="171"/>
      <c r="AN2821" s="172"/>
      <c r="AO2821" s="173">
        <f t="shared" si="683"/>
        <v>0</v>
      </c>
      <c r="AP2821" s="174" t="s">
        <v>82</v>
      </c>
      <c r="AQ2821" s="175" t="str" cm="1">
        <f t="array" ref="AQ2821">_xlfn.IFS(OR($G2821="公衆街路灯A",$G2821="定額電灯"),$G2821&amp;AP2821,COUNTIF(G2821,"*従量電灯*"),G2821,1,"-")</f>
        <v>従量電灯</v>
      </c>
      <c r="AR2821" s="176" t="str" cm="1">
        <f t="array" ref="AR2821">_xlfn.IFS($AN2821=0,"-",OR($AH2821="対象外",$AH2821="-"),"-",OR($G2821="公衆街路灯A",$G2821="定額電灯"),_xlfn.XLOOKUP($AQ2821,削除禁止_電灯料金!$B:$B,削除禁止_電灯料金!$E:$E,0),1,"-")</f>
        <v>-</v>
      </c>
      <c r="AS2821" s="177" t="str" cm="1">
        <f t="array" ref="AS2821">_xlfn.IFS($AR2821="-","-",OR($G2821="公衆街路灯A",$G2821="定額電灯"),_xlfn.XLOOKUP(AQ2821,削除禁止_電灯料金!$B:$B,削除禁止_電灯料金!$D:$D,0),1,"-")</f>
        <v>-</v>
      </c>
      <c r="AT2821" s="176">
        <f>IFERROR(IF(OR($G2821="公衆街路灯A",$G2821="定額電灯"),"-",ROUND((_xlfn.XLOOKUP($AQ2821,削除禁止_電灯料金!$B:$B,削除禁止_電灯料金!$E:$E)*AM2821/1000*$K2821*$L2821/12),2)),"-")</f>
        <v>0</v>
      </c>
      <c r="AU2821" s="177">
        <f>IFERROR(IF(OR($G2821="公衆街路灯A",$G2821="定額電灯"),"-",ROUND((AM2821/1000*$K2821*$L2821/12)*_xlfn.XLOOKUP($A2821,削除禁止_電灯料金!K:K,削除禁止_電灯料金!M:M,"-"),2)),"-")</f>
        <v>0</v>
      </c>
      <c r="AV2821" s="178">
        <f>IFERROR(IF(OR($G2821="公衆街路灯A",$G2821="定額電灯"),ROUND((((AR2821+AS2821)*AN2821))*12*_xlfn.XLOOKUP($A2821,削除禁止_電灯料金!K:K,削除禁止_電灯料金!N:N),0),ROUND((AT2821+AU2821)*AN2821*12*_xlfn.XLOOKUP($A2821,削除禁止_電灯料金!K:K,削除禁止_電灯料金!N:N),0)),0)</f>
        <v>0</v>
      </c>
      <c r="AW2821" s="145"/>
    </row>
    <row r="2822" spans="1:49" ht="30" customHeight="1">
      <c r="A2822" s="1">
        <v>62</v>
      </c>
      <c r="B2822" s="319" t="s">
        <v>2521</v>
      </c>
      <c r="C2822" s="42"/>
      <c r="D2822" s="146" t="s">
        <v>56</v>
      </c>
      <c r="E2822" s="147" t="s">
        <v>71</v>
      </c>
      <c r="F2822" s="148" t="s">
        <v>2548</v>
      </c>
      <c r="G2822" s="148" t="s">
        <v>73</v>
      </c>
      <c r="H2822" s="279"/>
      <c r="I2822" s="280"/>
      <c r="J2822" s="267"/>
      <c r="K2822" s="152">
        <v>2</v>
      </c>
      <c r="L2822" s="153">
        <v>120</v>
      </c>
      <c r="M2822" s="281" t="s">
        <v>2550</v>
      </c>
      <c r="N2822" s="119" t="s">
        <v>134</v>
      </c>
      <c r="O2822" s="120">
        <v>2</v>
      </c>
      <c r="P2822" s="155" t="s">
        <v>294</v>
      </c>
      <c r="Q2822" s="155">
        <v>0</v>
      </c>
      <c r="R2822" s="155">
        <v>0</v>
      </c>
      <c r="S2822" s="156" t="s">
        <v>211</v>
      </c>
      <c r="T2822" s="156">
        <v>0</v>
      </c>
      <c r="U2822" s="156">
        <v>0</v>
      </c>
      <c r="V2822" s="157">
        <v>0</v>
      </c>
      <c r="W2822" s="158">
        <v>47</v>
      </c>
      <c r="X2822" s="159">
        <v>8</v>
      </c>
      <c r="Y2822" s="160">
        <v>16</v>
      </c>
      <c r="Z2822" s="161">
        <f t="shared" si="705"/>
        <v>15.04</v>
      </c>
      <c r="AA2822" s="155">
        <v>0</v>
      </c>
      <c r="AB2822" s="162" t="s">
        <v>80</v>
      </c>
      <c r="AC2822" s="163" t="s">
        <v>56</v>
      </c>
      <c r="AD2822" s="164" t="s">
        <v>56</v>
      </c>
      <c r="AE2822" s="163" t="s">
        <v>56</v>
      </c>
      <c r="AF2822" s="164">
        <f t="shared" si="706"/>
        <v>28.2</v>
      </c>
      <c r="AG2822" s="165">
        <f t="shared" si="707"/>
        <v>54144</v>
      </c>
      <c r="AH2822" s="166" t="s">
        <v>81</v>
      </c>
      <c r="AI2822" s="167"/>
      <c r="AJ2822" s="168"/>
      <c r="AK2822" s="169"/>
      <c r="AL2822" s="170"/>
      <c r="AM2822" s="171"/>
      <c r="AN2822" s="172"/>
      <c r="AO2822" s="173">
        <f t="shared" si="683"/>
        <v>0</v>
      </c>
      <c r="AP2822" s="174" t="s">
        <v>82</v>
      </c>
      <c r="AQ2822" s="175" t="str" cm="1">
        <f t="array" ref="AQ2822">_xlfn.IFS(OR($G2822="公衆街路灯A",$G2822="定額電灯"),$G2822&amp;AP2822,COUNTIF(G2822,"*従量電灯*"),G2822,1,"-")</f>
        <v>従量電灯</v>
      </c>
      <c r="AR2822" s="176" t="str" cm="1">
        <f t="array" ref="AR2822">_xlfn.IFS($AN2822=0,"-",OR($AH2822="対象外",$AH2822="-"),"-",OR($G2822="公衆街路灯A",$G2822="定額電灯"),_xlfn.XLOOKUP($AQ2822,削除禁止_電灯料金!$B:$B,削除禁止_電灯料金!$E:$E,0),1,"-")</f>
        <v>-</v>
      </c>
      <c r="AS2822" s="177" t="str" cm="1">
        <f t="array" ref="AS2822">_xlfn.IFS($AR2822="-","-",OR($G2822="公衆街路灯A",$G2822="定額電灯"),_xlfn.XLOOKUP(AQ2822,削除禁止_電灯料金!$B:$B,削除禁止_電灯料金!$D:$D,0),1,"-")</f>
        <v>-</v>
      </c>
      <c r="AT2822" s="176">
        <f>IFERROR(IF(OR($G2822="公衆街路灯A",$G2822="定額電灯"),"-",ROUND((_xlfn.XLOOKUP($AQ2822,削除禁止_電灯料金!$B:$B,削除禁止_電灯料金!$E:$E)*AM2822/1000*$K2822*$L2822/12),2)),"-")</f>
        <v>0</v>
      </c>
      <c r="AU2822" s="177">
        <f>IFERROR(IF(OR($G2822="公衆街路灯A",$G2822="定額電灯"),"-",ROUND((AM2822/1000*$K2822*$L2822/12)*_xlfn.XLOOKUP($A2822,削除禁止_電灯料金!K:K,削除禁止_電灯料金!M:M,"-"),2)),"-")</f>
        <v>0</v>
      </c>
      <c r="AV2822" s="178">
        <f>IFERROR(IF(OR($G2822="公衆街路灯A",$G2822="定額電灯"),ROUND((((AR2822+AS2822)*AN2822))*12*_xlfn.XLOOKUP($A2822,削除禁止_電灯料金!K:K,削除禁止_電灯料金!N:N),0),ROUND((AT2822+AU2822)*AN2822*12*_xlfn.XLOOKUP($A2822,削除禁止_電灯料金!K:K,削除禁止_電灯料金!N:N),0)),0)</f>
        <v>0</v>
      </c>
      <c r="AW2822" s="145"/>
    </row>
    <row r="2823" spans="1:49" ht="30" customHeight="1">
      <c r="A2823" s="1">
        <v>62</v>
      </c>
      <c r="B2823" s="319" t="s">
        <v>2521</v>
      </c>
      <c r="C2823" s="42"/>
      <c r="D2823" s="146" t="s">
        <v>56</v>
      </c>
      <c r="E2823" s="147" t="s">
        <v>71</v>
      </c>
      <c r="F2823" s="148" t="s">
        <v>2548</v>
      </c>
      <c r="G2823" s="148" t="s">
        <v>73</v>
      </c>
      <c r="H2823" s="279"/>
      <c r="I2823" s="280"/>
      <c r="J2823" s="267"/>
      <c r="K2823" s="152">
        <v>2</v>
      </c>
      <c r="L2823" s="153">
        <v>120</v>
      </c>
      <c r="M2823" s="281" t="s">
        <v>2528</v>
      </c>
      <c r="N2823" s="119" t="s">
        <v>116</v>
      </c>
      <c r="O2823" s="120">
        <v>2</v>
      </c>
      <c r="P2823" s="155" t="s">
        <v>294</v>
      </c>
      <c r="Q2823" s="155">
        <v>0</v>
      </c>
      <c r="R2823" s="155">
        <v>0</v>
      </c>
      <c r="S2823" s="156">
        <v>0</v>
      </c>
      <c r="T2823" s="156">
        <v>0</v>
      </c>
      <c r="U2823" s="156">
        <v>0</v>
      </c>
      <c r="V2823" s="157">
        <v>0</v>
      </c>
      <c r="W2823" s="158">
        <v>47</v>
      </c>
      <c r="X2823" s="159">
        <v>2</v>
      </c>
      <c r="Y2823" s="160">
        <v>4</v>
      </c>
      <c r="Z2823" s="161">
        <f t="shared" si="705"/>
        <v>3.76</v>
      </c>
      <c r="AA2823" s="155">
        <v>0</v>
      </c>
      <c r="AB2823" s="162" t="s">
        <v>80</v>
      </c>
      <c r="AC2823" s="163" t="s">
        <v>56</v>
      </c>
      <c r="AD2823" s="164" t="s">
        <v>56</v>
      </c>
      <c r="AE2823" s="163" t="s">
        <v>56</v>
      </c>
      <c r="AF2823" s="164">
        <f t="shared" si="706"/>
        <v>28.2</v>
      </c>
      <c r="AG2823" s="165">
        <f t="shared" si="707"/>
        <v>13536</v>
      </c>
      <c r="AH2823" s="166" t="s">
        <v>113</v>
      </c>
      <c r="AI2823" s="167"/>
      <c r="AJ2823" s="168"/>
      <c r="AK2823" s="169"/>
      <c r="AL2823" s="170"/>
      <c r="AM2823" s="171"/>
      <c r="AN2823" s="172"/>
      <c r="AO2823" s="173">
        <f t="shared" si="683"/>
        <v>0</v>
      </c>
      <c r="AP2823" s="174" t="s">
        <v>82</v>
      </c>
      <c r="AQ2823" s="175" t="str" cm="1">
        <f t="array" ref="AQ2823">_xlfn.IFS(OR($G2823="公衆街路灯A",$G2823="定額電灯"),$G2823&amp;AP2823,COUNTIF(G2823,"*従量電灯*"),G2823,1,"-")</f>
        <v>従量電灯</v>
      </c>
      <c r="AR2823" s="176" t="str" cm="1">
        <f t="array" ref="AR2823">_xlfn.IFS($AN2823=0,"-",OR($AH2823="対象外",$AH2823="-"),"-",OR($G2823="公衆街路灯A",$G2823="定額電灯"),_xlfn.XLOOKUP($AQ2823,削除禁止_電灯料金!$B:$B,削除禁止_電灯料金!$E:$E,0),1,"-")</f>
        <v>-</v>
      </c>
      <c r="AS2823" s="177" t="str" cm="1">
        <f t="array" ref="AS2823">_xlfn.IFS($AR2823="-","-",OR($G2823="公衆街路灯A",$G2823="定額電灯"),_xlfn.XLOOKUP(AQ2823,削除禁止_電灯料金!$B:$B,削除禁止_電灯料金!$D:$D,0),1,"-")</f>
        <v>-</v>
      </c>
      <c r="AT2823" s="176">
        <f>IFERROR(IF(OR($G2823="公衆街路灯A",$G2823="定額電灯"),"-",ROUND((_xlfn.XLOOKUP($AQ2823,削除禁止_電灯料金!$B:$B,削除禁止_電灯料金!$E:$E)*AM2823/1000*$K2823*$L2823/12),2)),"-")</f>
        <v>0</v>
      </c>
      <c r="AU2823" s="177">
        <f>IFERROR(IF(OR($G2823="公衆街路灯A",$G2823="定額電灯"),"-",ROUND((AM2823/1000*$K2823*$L2823/12)*_xlfn.XLOOKUP($A2823,削除禁止_電灯料金!K:K,削除禁止_電灯料金!M:M,"-"),2)),"-")</f>
        <v>0</v>
      </c>
      <c r="AV2823" s="178">
        <f>IFERROR(IF(OR($G2823="公衆街路灯A",$G2823="定額電灯"),ROUND((((AR2823+AS2823)*AN2823))*12*_xlfn.XLOOKUP($A2823,削除禁止_電灯料金!K:K,削除禁止_電灯料金!N:N),0),ROUND((AT2823+AU2823)*AN2823*12*_xlfn.XLOOKUP($A2823,削除禁止_電灯料金!K:K,削除禁止_電灯料金!N:N),0)),0)</f>
        <v>0</v>
      </c>
      <c r="AW2823" s="145"/>
    </row>
    <row r="2824" spans="1:49" ht="30" customHeight="1">
      <c r="A2824" s="1">
        <v>62</v>
      </c>
      <c r="B2824" s="319" t="s">
        <v>2521</v>
      </c>
      <c r="C2824" s="42"/>
      <c r="D2824" s="146" t="s">
        <v>56</v>
      </c>
      <c r="E2824" s="147" t="s">
        <v>71</v>
      </c>
      <c r="F2824" s="148" t="s">
        <v>2465</v>
      </c>
      <c r="G2824" s="148" t="s">
        <v>73</v>
      </c>
      <c r="H2824" s="279"/>
      <c r="I2824" s="280"/>
      <c r="J2824" s="267"/>
      <c r="K2824" s="152">
        <v>8</v>
      </c>
      <c r="L2824" s="153">
        <v>300</v>
      </c>
      <c r="M2824" s="281" t="s">
        <v>1093</v>
      </c>
      <c r="N2824" s="119" t="s">
        <v>110</v>
      </c>
      <c r="O2824" s="120">
        <v>2</v>
      </c>
      <c r="P2824" s="155" t="s">
        <v>294</v>
      </c>
      <c r="Q2824" s="155">
        <v>0</v>
      </c>
      <c r="R2824" s="155" t="s">
        <v>295</v>
      </c>
      <c r="S2824" s="156">
        <v>0</v>
      </c>
      <c r="T2824" s="156">
        <v>0</v>
      </c>
      <c r="U2824" s="156">
        <v>0</v>
      </c>
      <c r="V2824" s="157">
        <v>0</v>
      </c>
      <c r="W2824" s="158">
        <v>47</v>
      </c>
      <c r="X2824" s="159">
        <v>10</v>
      </c>
      <c r="Y2824" s="160">
        <v>20</v>
      </c>
      <c r="Z2824" s="161">
        <f t="shared" si="705"/>
        <v>188</v>
      </c>
      <c r="AA2824" s="155">
        <v>0</v>
      </c>
      <c r="AB2824" s="162" t="s">
        <v>80</v>
      </c>
      <c r="AC2824" s="163" t="s">
        <v>56</v>
      </c>
      <c r="AD2824" s="164" t="s">
        <v>56</v>
      </c>
      <c r="AE2824" s="163" t="s">
        <v>56</v>
      </c>
      <c r="AF2824" s="164">
        <f t="shared" si="706"/>
        <v>282</v>
      </c>
      <c r="AG2824" s="165">
        <f t="shared" si="707"/>
        <v>676800</v>
      </c>
      <c r="AH2824" s="166" t="s">
        <v>113</v>
      </c>
      <c r="AI2824" s="167"/>
      <c r="AJ2824" s="168"/>
      <c r="AK2824" s="169"/>
      <c r="AL2824" s="170"/>
      <c r="AM2824" s="171"/>
      <c r="AN2824" s="172"/>
      <c r="AO2824" s="173">
        <f t="shared" si="683"/>
        <v>0</v>
      </c>
      <c r="AP2824" s="174" t="s">
        <v>82</v>
      </c>
      <c r="AQ2824" s="175" t="str" cm="1">
        <f t="array" ref="AQ2824">_xlfn.IFS(OR($G2824="公衆街路灯A",$G2824="定額電灯"),$G2824&amp;AP2824,COUNTIF(G2824,"*従量電灯*"),G2824,1,"-")</f>
        <v>従量電灯</v>
      </c>
      <c r="AR2824" s="176" t="str" cm="1">
        <f t="array" ref="AR2824">_xlfn.IFS($AN2824=0,"-",OR($AH2824="対象外",$AH2824="-"),"-",OR($G2824="公衆街路灯A",$G2824="定額電灯"),_xlfn.XLOOKUP($AQ2824,削除禁止_電灯料金!$B:$B,削除禁止_電灯料金!$E:$E,0),1,"-")</f>
        <v>-</v>
      </c>
      <c r="AS2824" s="177" t="str" cm="1">
        <f t="array" ref="AS2824">_xlfn.IFS($AR2824="-","-",OR($G2824="公衆街路灯A",$G2824="定額電灯"),_xlfn.XLOOKUP(AQ2824,削除禁止_電灯料金!$B:$B,削除禁止_電灯料金!$D:$D,0),1,"-")</f>
        <v>-</v>
      </c>
      <c r="AT2824" s="176">
        <f>IFERROR(IF(OR($G2824="公衆街路灯A",$G2824="定額電灯"),"-",ROUND((_xlfn.XLOOKUP($AQ2824,削除禁止_電灯料金!$B:$B,削除禁止_電灯料金!$E:$E)*AM2824/1000*$K2824*$L2824/12),2)),"-")</f>
        <v>0</v>
      </c>
      <c r="AU2824" s="177">
        <f>IFERROR(IF(OR($G2824="公衆街路灯A",$G2824="定額電灯"),"-",ROUND((AM2824/1000*$K2824*$L2824/12)*_xlfn.XLOOKUP($A2824,削除禁止_電灯料金!K:K,削除禁止_電灯料金!M:M,"-"),2)),"-")</f>
        <v>0</v>
      </c>
      <c r="AV2824" s="178">
        <f>IFERROR(IF(OR($G2824="公衆街路灯A",$G2824="定額電灯"),ROUND((((AR2824+AS2824)*AN2824))*12*_xlfn.XLOOKUP($A2824,削除禁止_電灯料金!K:K,削除禁止_電灯料金!N:N),0),ROUND((AT2824+AU2824)*AN2824*12*_xlfn.XLOOKUP($A2824,削除禁止_電灯料金!K:K,削除禁止_電灯料金!N:N),0)),0)</f>
        <v>0</v>
      </c>
      <c r="AW2824" s="145"/>
    </row>
    <row r="2825" spans="1:49" ht="30" customHeight="1">
      <c r="A2825" s="1">
        <v>62</v>
      </c>
      <c r="B2825" s="319" t="s">
        <v>2521</v>
      </c>
      <c r="C2825" s="42"/>
      <c r="D2825" s="146" t="s">
        <v>56</v>
      </c>
      <c r="E2825" s="147" t="s">
        <v>71</v>
      </c>
      <c r="F2825" s="148" t="s">
        <v>2465</v>
      </c>
      <c r="G2825" s="148" t="s">
        <v>73</v>
      </c>
      <c r="H2825" s="279"/>
      <c r="I2825" s="280"/>
      <c r="J2825" s="267"/>
      <c r="K2825" s="152">
        <v>8</v>
      </c>
      <c r="L2825" s="153">
        <v>300</v>
      </c>
      <c r="M2825" s="281" t="s">
        <v>2551</v>
      </c>
      <c r="N2825" s="119" t="s">
        <v>110</v>
      </c>
      <c r="O2825" s="120">
        <v>2</v>
      </c>
      <c r="P2825" s="155" t="s">
        <v>294</v>
      </c>
      <c r="Q2825" s="155">
        <v>0</v>
      </c>
      <c r="R2825" s="155" t="s">
        <v>295</v>
      </c>
      <c r="S2825" s="156">
        <v>0</v>
      </c>
      <c r="T2825" s="156">
        <v>0</v>
      </c>
      <c r="U2825" s="156">
        <v>0</v>
      </c>
      <c r="V2825" s="157" t="s">
        <v>426</v>
      </c>
      <c r="W2825" s="158">
        <v>47</v>
      </c>
      <c r="X2825" s="159">
        <v>2</v>
      </c>
      <c r="Y2825" s="160">
        <v>4</v>
      </c>
      <c r="Z2825" s="161">
        <f t="shared" si="705"/>
        <v>37.6</v>
      </c>
      <c r="AA2825" s="155">
        <v>0</v>
      </c>
      <c r="AB2825" s="162" t="s">
        <v>80</v>
      </c>
      <c r="AC2825" s="163" t="s">
        <v>56</v>
      </c>
      <c r="AD2825" s="164" t="s">
        <v>56</v>
      </c>
      <c r="AE2825" s="163" t="s">
        <v>56</v>
      </c>
      <c r="AF2825" s="164">
        <f t="shared" si="706"/>
        <v>282</v>
      </c>
      <c r="AG2825" s="165">
        <f t="shared" si="707"/>
        <v>135360</v>
      </c>
      <c r="AH2825" s="166" t="s">
        <v>81</v>
      </c>
      <c r="AI2825" s="167"/>
      <c r="AJ2825" s="168"/>
      <c r="AK2825" s="169"/>
      <c r="AL2825" s="170"/>
      <c r="AM2825" s="171"/>
      <c r="AN2825" s="172"/>
      <c r="AO2825" s="173">
        <f t="shared" si="683"/>
        <v>0</v>
      </c>
      <c r="AP2825" s="174" t="s">
        <v>82</v>
      </c>
      <c r="AQ2825" s="175" t="str" cm="1">
        <f t="array" ref="AQ2825">_xlfn.IFS(OR($G2825="公衆街路灯A",$G2825="定額電灯"),$G2825&amp;AP2825,COUNTIF(G2825,"*従量電灯*"),G2825,1,"-")</f>
        <v>従量電灯</v>
      </c>
      <c r="AR2825" s="176" t="str" cm="1">
        <f t="array" ref="AR2825">_xlfn.IFS($AN2825=0,"-",OR($AH2825="対象外",$AH2825="-"),"-",OR($G2825="公衆街路灯A",$G2825="定額電灯"),_xlfn.XLOOKUP($AQ2825,削除禁止_電灯料金!$B:$B,削除禁止_電灯料金!$E:$E,0),1,"-")</f>
        <v>-</v>
      </c>
      <c r="AS2825" s="177" t="str" cm="1">
        <f t="array" ref="AS2825">_xlfn.IFS($AR2825="-","-",OR($G2825="公衆街路灯A",$G2825="定額電灯"),_xlfn.XLOOKUP(AQ2825,削除禁止_電灯料金!$B:$B,削除禁止_電灯料金!$D:$D,0),1,"-")</f>
        <v>-</v>
      </c>
      <c r="AT2825" s="176">
        <f>IFERROR(IF(OR($G2825="公衆街路灯A",$G2825="定額電灯"),"-",ROUND((_xlfn.XLOOKUP($AQ2825,削除禁止_電灯料金!$B:$B,削除禁止_電灯料金!$E:$E)*AM2825/1000*$K2825*$L2825/12),2)),"-")</f>
        <v>0</v>
      </c>
      <c r="AU2825" s="177">
        <f>IFERROR(IF(OR($G2825="公衆街路灯A",$G2825="定額電灯"),"-",ROUND((AM2825/1000*$K2825*$L2825/12)*_xlfn.XLOOKUP($A2825,削除禁止_電灯料金!K:K,削除禁止_電灯料金!M:M,"-"),2)),"-")</f>
        <v>0</v>
      </c>
      <c r="AV2825" s="178">
        <f>IFERROR(IF(OR($G2825="公衆街路灯A",$G2825="定額電灯"),ROUND((((AR2825+AS2825)*AN2825))*12*_xlfn.XLOOKUP($A2825,削除禁止_電灯料金!K:K,削除禁止_電灯料金!N:N),0),ROUND((AT2825+AU2825)*AN2825*12*_xlfn.XLOOKUP($A2825,削除禁止_電灯料金!K:K,削除禁止_電灯料金!N:N),0)),0)</f>
        <v>0</v>
      </c>
      <c r="AW2825" s="145"/>
    </row>
    <row r="2826" spans="1:49" ht="30" customHeight="1">
      <c r="A2826" s="1">
        <v>62</v>
      </c>
      <c r="B2826" s="319" t="s">
        <v>2521</v>
      </c>
      <c r="C2826" s="42"/>
      <c r="D2826" s="180" t="s">
        <v>56</v>
      </c>
      <c r="E2826" s="181" t="s">
        <v>71</v>
      </c>
      <c r="F2826" s="182" t="s">
        <v>2458</v>
      </c>
      <c r="G2826" s="182" t="s">
        <v>73</v>
      </c>
      <c r="H2826" s="318" t="s">
        <v>483</v>
      </c>
      <c r="I2826" s="311"/>
      <c r="J2826" s="312"/>
      <c r="K2826" s="186" t="s">
        <v>82</v>
      </c>
      <c r="L2826" s="187" t="s">
        <v>82</v>
      </c>
      <c r="M2826" s="313" t="s">
        <v>484</v>
      </c>
      <c r="N2826" s="189" t="s">
        <v>485</v>
      </c>
      <c r="O2826" s="190">
        <v>0</v>
      </c>
      <c r="P2826" s="191" t="s">
        <v>486</v>
      </c>
      <c r="Q2826" s="191">
        <v>0</v>
      </c>
      <c r="R2826" s="191">
        <v>0</v>
      </c>
      <c r="S2826" s="192">
        <v>0</v>
      </c>
      <c r="T2826" s="192">
        <v>0</v>
      </c>
      <c r="U2826" s="192">
        <v>0</v>
      </c>
      <c r="V2826" s="193">
        <v>0</v>
      </c>
      <c r="W2826" s="194" t="s">
        <v>56</v>
      </c>
      <c r="X2826" s="195"/>
      <c r="Y2826" s="196">
        <v>0</v>
      </c>
      <c r="Z2826" s="197">
        <v>0</v>
      </c>
      <c r="AA2826" s="191">
        <v>0</v>
      </c>
      <c r="AB2826" s="198" t="s">
        <v>80</v>
      </c>
      <c r="AC2826" s="199" t="s">
        <v>56</v>
      </c>
      <c r="AD2826" s="200" t="s">
        <v>56</v>
      </c>
      <c r="AE2826" s="199" t="s">
        <v>56</v>
      </c>
      <c r="AF2826" s="200" t="s">
        <v>56</v>
      </c>
      <c r="AG2826" s="201">
        <v>0</v>
      </c>
      <c r="AH2826" s="201" t="s">
        <v>124</v>
      </c>
      <c r="AI2826" s="202" t="s">
        <v>487</v>
      </c>
      <c r="AJ2826" s="203"/>
      <c r="AK2826" s="204"/>
      <c r="AL2826" s="194"/>
      <c r="AM2826" s="205"/>
      <c r="AN2826" s="206"/>
      <c r="AO2826" s="200">
        <f t="shared" si="683"/>
        <v>0</v>
      </c>
      <c r="AP2826" s="207" t="s">
        <v>82</v>
      </c>
      <c r="AQ2826" s="198" t="str" cm="1">
        <f t="array" ref="AQ2826">_xlfn.IFS(OR($G2826="公衆街路灯A",$G2826="定額電灯"),$G2826&amp;AP2826,COUNTIF(G2826,"*従量電灯*"),G2826,1,"-")</f>
        <v>従量電灯</v>
      </c>
      <c r="AR2826" s="208" t="str" cm="1">
        <f t="array" ref="AR2826">_xlfn.IFS($AN2826=0,"-",OR($AH2826="対象外",$AH2826="-"),"-",OR($G2826="公衆街路灯A",$G2826="定額電灯"),_xlfn.XLOOKUP($AQ2826,削除禁止_電灯料金!$B:$B,削除禁止_電灯料金!$E:$E,0),1,"-")</f>
        <v>-</v>
      </c>
      <c r="AS2826" s="209" t="str" cm="1">
        <f t="array" ref="AS2826">_xlfn.IFS($AR2826="-","-",OR($G2826="公衆街路灯A",$G2826="定額電灯"),_xlfn.XLOOKUP(AQ2826,削除禁止_電灯料金!$B:$B,削除禁止_電灯料金!$D:$D,0),1,"-")</f>
        <v>-</v>
      </c>
      <c r="AT2826" s="208" t="str">
        <f>IFERROR(IF(OR($G2826="公衆街路灯A",$G2826="定額電灯"),"-",ROUND((_xlfn.XLOOKUP($AQ2826,削除禁止_電灯料金!$B:$B,削除禁止_電灯料金!$E:$E)*AM2826/1000*$K2826*$L2826/12),2)),"-")</f>
        <v>-</v>
      </c>
      <c r="AU2826" s="209" t="str">
        <f>IFERROR(IF(OR($G2826="公衆街路灯A",$G2826="定額電灯"),"-",ROUND((AM2826/1000*$K2826*$L2826/12)*_xlfn.XLOOKUP($A2826,削除禁止_電灯料金!K:K,削除禁止_電灯料金!M:M,"-"),2)),"-")</f>
        <v>-</v>
      </c>
      <c r="AV2826" s="210">
        <f>IFERROR(IF(OR($G2826="公衆街路灯A",$G2826="定額電灯"),ROUND((((AR2826+AS2826)*AN2826))*12*_xlfn.XLOOKUP($A2826,削除禁止_電灯料金!K:K,削除禁止_電灯料金!N:N),0),ROUND((AT2826+AU2826)*AN2826*12*_xlfn.XLOOKUP($A2826,削除禁止_電灯料金!K:K,削除禁止_電灯料金!N:N),0)),0)</f>
        <v>0</v>
      </c>
      <c r="AW2826" s="145"/>
    </row>
    <row r="2827" spans="1:49" ht="30" customHeight="1">
      <c r="A2827" s="1">
        <v>62</v>
      </c>
      <c r="B2827" s="319" t="s">
        <v>2521</v>
      </c>
      <c r="C2827" s="42"/>
      <c r="D2827" s="146" t="s">
        <v>56</v>
      </c>
      <c r="E2827" s="147" t="s">
        <v>71</v>
      </c>
      <c r="F2827" s="148" t="s">
        <v>108</v>
      </c>
      <c r="G2827" s="148" t="s">
        <v>73</v>
      </c>
      <c r="H2827" s="279"/>
      <c r="I2827" s="280"/>
      <c r="J2827" s="267"/>
      <c r="K2827" s="152">
        <v>10</v>
      </c>
      <c r="L2827" s="153">
        <v>240</v>
      </c>
      <c r="M2827" s="281" t="s">
        <v>630</v>
      </c>
      <c r="N2827" s="119" t="s">
        <v>134</v>
      </c>
      <c r="O2827" s="120">
        <v>2</v>
      </c>
      <c r="P2827" s="155" t="s">
        <v>294</v>
      </c>
      <c r="Q2827" s="155">
        <v>0</v>
      </c>
      <c r="R2827" s="155">
        <v>0</v>
      </c>
      <c r="S2827" s="156">
        <v>0</v>
      </c>
      <c r="T2827" s="156">
        <v>0</v>
      </c>
      <c r="U2827" s="156">
        <v>0</v>
      </c>
      <c r="V2827" s="157">
        <v>0</v>
      </c>
      <c r="W2827" s="158">
        <v>47</v>
      </c>
      <c r="X2827" s="159">
        <v>8</v>
      </c>
      <c r="Y2827" s="160">
        <v>16</v>
      </c>
      <c r="Z2827" s="161">
        <f t="shared" ref="Z2827" si="708">K2827*L2827*W2827*Y2827/12/1000</f>
        <v>150.4</v>
      </c>
      <c r="AA2827" s="155">
        <v>0</v>
      </c>
      <c r="AB2827" s="162" t="s">
        <v>80</v>
      </c>
      <c r="AC2827" s="163" t="s">
        <v>56</v>
      </c>
      <c r="AD2827" s="164" t="s">
        <v>56</v>
      </c>
      <c r="AE2827" s="163" t="s">
        <v>56</v>
      </c>
      <c r="AF2827" s="164">
        <f t="shared" ref="AF2827" si="709">$B$2*Z2827/Y2827</f>
        <v>282</v>
      </c>
      <c r="AG2827" s="165">
        <f t="shared" ref="AG2827" si="710">Y2827*AF2827*120</f>
        <v>541440</v>
      </c>
      <c r="AH2827" s="166" t="s">
        <v>113</v>
      </c>
      <c r="AI2827" s="167"/>
      <c r="AJ2827" s="168"/>
      <c r="AK2827" s="169"/>
      <c r="AL2827" s="170"/>
      <c r="AM2827" s="171"/>
      <c r="AN2827" s="172"/>
      <c r="AO2827" s="173">
        <f t="shared" si="683"/>
        <v>0</v>
      </c>
      <c r="AP2827" s="174" t="s">
        <v>82</v>
      </c>
      <c r="AQ2827" s="175" t="str" cm="1">
        <f t="array" ref="AQ2827">_xlfn.IFS(OR($G2827="公衆街路灯A",$G2827="定額電灯"),$G2827&amp;AP2827,COUNTIF(G2827,"*従量電灯*"),G2827,1,"-")</f>
        <v>従量電灯</v>
      </c>
      <c r="AR2827" s="176" t="str" cm="1">
        <f t="array" ref="AR2827">_xlfn.IFS($AN2827=0,"-",OR($AH2827="対象外",$AH2827="-"),"-",OR($G2827="公衆街路灯A",$G2827="定額電灯"),_xlfn.XLOOKUP($AQ2827,削除禁止_電灯料金!$B:$B,削除禁止_電灯料金!$E:$E,0),1,"-")</f>
        <v>-</v>
      </c>
      <c r="AS2827" s="177" t="str" cm="1">
        <f t="array" ref="AS2827">_xlfn.IFS($AR2827="-","-",OR($G2827="公衆街路灯A",$G2827="定額電灯"),_xlfn.XLOOKUP(AQ2827,削除禁止_電灯料金!$B:$B,削除禁止_電灯料金!$D:$D,0),1,"-")</f>
        <v>-</v>
      </c>
      <c r="AT2827" s="176">
        <f>IFERROR(IF(OR($G2827="公衆街路灯A",$G2827="定額電灯"),"-",ROUND((_xlfn.XLOOKUP($AQ2827,削除禁止_電灯料金!$B:$B,削除禁止_電灯料金!$E:$E)*AM2827/1000*$K2827*$L2827/12),2)),"-")</f>
        <v>0</v>
      </c>
      <c r="AU2827" s="177">
        <f>IFERROR(IF(OR($G2827="公衆街路灯A",$G2827="定額電灯"),"-",ROUND((AM2827/1000*$K2827*$L2827/12)*_xlfn.XLOOKUP($A2827,削除禁止_電灯料金!K:K,削除禁止_電灯料金!M:M,"-"),2)),"-")</f>
        <v>0</v>
      </c>
      <c r="AV2827" s="178">
        <f>IFERROR(IF(OR($G2827="公衆街路灯A",$G2827="定額電灯"),ROUND((((AR2827+AS2827)*AN2827))*12*_xlfn.XLOOKUP($A2827,削除禁止_電灯料金!K:K,削除禁止_電灯料金!N:N),0),ROUND((AT2827+AU2827)*AN2827*12*_xlfn.XLOOKUP($A2827,削除禁止_電灯料金!K:K,削除禁止_電灯料金!N:N),0)),0)</f>
        <v>0</v>
      </c>
      <c r="AW2827" s="145"/>
    </row>
    <row r="2828" spans="1:49" ht="30" customHeight="1">
      <c r="A2828" s="1">
        <v>62</v>
      </c>
      <c r="B2828" s="319" t="s">
        <v>2521</v>
      </c>
      <c r="C2828" s="42"/>
      <c r="D2828" s="180" t="s">
        <v>56</v>
      </c>
      <c r="E2828" s="181" t="s">
        <v>71</v>
      </c>
      <c r="F2828" s="182" t="s">
        <v>2552</v>
      </c>
      <c r="G2828" s="182" t="s">
        <v>73</v>
      </c>
      <c r="H2828" s="183" t="s">
        <v>118</v>
      </c>
      <c r="I2828" s="311"/>
      <c r="J2828" s="312"/>
      <c r="K2828" s="186">
        <v>8</v>
      </c>
      <c r="L2828" s="187">
        <v>300</v>
      </c>
      <c r="M2828" s="313" t="s">
        <v>2535</v>
      </c>
      <c r="N2828" s="189" t="s">
        <v>75</v>
      </c>
      <c r="O2828" s="190">
        <v>1</v>
      </c>
      <c r="P2828" s="191" t="s">
        <v>722</v>
      </c>
      <c r="Q2828" s="191">
        <v>0</v>
      </c>
      <c r="R2828" s="191">
        <v>0</v>
      </c>
      <c r="S2828" s="192">
        <v>0</v>
      </c>
      <c r="T2828" s="192">
        <v>0</v>
      </c>
      <c r="U2828" s="192" t="s">
        <v>2526</v>
      </c>
      <c r="V2828" s="193">
        <v>0</v>
      </c>
      <c r="W2828" s="194">
        <v>50</v>
      </c>
      <c r="X2828" s="195">
        <v>8</v>
      </c>
      <c r="Y2828" s="196">
        <v>8</v>
      </c>
      <c r="Z2828" s="197">
        <v>0</v>
      </c>
      <c r="AA2828" s="191">
        <v>0</v>
      </c>
      <c r="AB2828" s="198" t="s">
        <v>80</v>
      </c>
      <c r="AC2828" s="199" t="s">
        <v>56</v>
      </c>
      <c r="AD2828" s="200" t="s">
        <v>56</v>
      </c>
      <c r="AE2828" s="199" t="s">
        <v>56</v>
      </c>
      <c r="AF2828" s="200">
        <v>0</v>
      </c>
      <c r="AG2828" s="201">
        <v>0</v>
      </c>
      <c r="AH2828" s="201" t="s">
        <v>124</v>
      </c>
      <c r="AI2828" s="202" t="s">
        <v>124</v>
      </c>
      <c r="AJ2828" s="203"/>
      <c r="AK2828" s="204"/>
      <c r="AL2828" s="194"/>
      <c r="AM2828" s="205"/>
      <c r="AN2828" s="206"/>
      <c r="AO2828" s="200">
        <f t="shared" si="683"/>
        <v>0</v>
      </c>
      <c r="AP2828" s="207" t="s">
        <v>82</v>
      </c>
      <c r="AQ2828" s="198" t="str" cm="1">
        <f t="array" ref="AQ2828">_xlfn.IFS(OR($G2828="公衆街路灯A",$G2828="定額電灯"),$G2828&amp;AP2828,COUNTIF(G2828,"*従量電灯*"),G2828,1,"-")</f>
        <v>従量電灯</v>
      </c>
      <c r="AR2828" s="208" t="str" cm="1">
        <f t="array" ref="AR2828">_xlfn.IFS($AN2828=0,"-",OR($AH2828="対象外",$AH2828="-"),"-",OR($G2828="公衆街路灯A",$G2828="定額電灯"),_xlfn.XLOOKUP($AQ2828,削除禁止_電灯料金!$B:$B,削除禁止_電灯料金!$E:$E,0),1,"-")</f>
        <v>-</v>
      </c>
      <c r="AS2828" s="209" t="str" cm="1">
        <f t="array" ref="AS2828">_xlfn.IFS($AR2828="-","-",OR($G2828="公衆街路灯A",$G2828="定額電灯"),_xlfn.XLOOKUP(AQ2828,削除禁止_電灯料金!$B:$B,削除禁止_電灯料金!$D:$D,0),1,"-")</f>
        <v>-</v>
      </c>
      <c r="AT2828" s="208">
        <f>IFERROR(IF(OR($G2828="公衆街路灯A",$G2828="定額電灯"),"-",ROUND((_xlfn.XLOOKUP($AQ2828,削除禁止_電灯料金!$B:$B,削除禁止_電灯料金!$E:$E)*AM2828/1000*$K2828*$L2828/12),2)),"-")</f>
        <v>0</v>
      </c>
      <c r="AU2828" s="209">
        <f>IFERROR(IF(OR($G2828="公衆街路灯A",$G2828="定額電灯"),"-",ROUND((AM2828/1000*$K2828*$L2828/12)*_xlfn.XLOOKUP($A2828,削除禁止_電灯料金!K:K,削除禁止_電灯料金!M:M,"-"),2)),"-")</f>
        <v>0</v>
      </c>
      <c r="AV2828" s="210">
        <f>IFERROR(IF(OR($G2828="公衆街路灯A",$G2828="定額電灯"),ROUND((((AR2828+AS2828)*AN2828))*12*_xlfn.XLOOKUP($A2828,削除禁止_電灯料金!K:K,削除禁止_電灯料金!N:N),0),ROUND((AT2828+AU2828)*AN2828*12*_xlfn.XLOOKUP($A2828,削除禁止_電灯料金!K:K,削除禁止_電灯料金!N:N),0)),0)</f>
        <v>0</v>
      </c>
      <c r="AW2828" s="145"/>
    </row>
    <row r="2829" spans="1:49" ht="30" customHeight="1">
      <c r="A2829" s="1">
        <v>62</v>
      </c>
      <c r="B2829" s="319" t="s">
        <v>2521</v>
      </c>
      <c r="C2829" s="42"/>
      <c r="D2829" s="146" t="s">
        <v>56</v>
      </c>
      <c r="E2829" s="147" t="s">
        <v>71</v>
      </c>
      <c r="F2829" s="148" t="s">
        <v>2552</v>
      </c>
      <c r="G2829" s="148" t="s">
        <v>73</v>
      </c>
      <c r="H2829" s="279"/>
      <c r="I2829" s="280"/>
      <c r="J2829" s="267"/>
      <c r="K2829" s="152">
        <v>24</v>
      </c>
      <c r="L2829" s="153">
        <v>365</v>
      </c>
      <c r="M2829" s="281" t="s">
        <v>2527</v>
      </c>
      <c r="N2829" s="119" t="s">
        <v>86</v>
      </c>
      <c r="O2829" s="120">
        <v>1</v>
      </c>
      <c r="P2829" s="155" t="s">
        <v>434</v>
      </c>
      <c r="Q2829" s="155">
        <v>0</v>
      </c>
      <c r="R2829" s="155" t="s">
        <v>77</v>
      </c>
      <c r="S2829" s="156">
        <v>0</v>
      </c>
      <c r="T2829" s="156">
        <v>0</v>
      </c>
      <c r="U2829" s="156">
        <v>0</v>
      </c>
      <c r="V2829" s="157" t="s">
        <v>426</v>
      </c>
      <c r="W2829" s="158">
        <v>3</v>
      </c>
      <c r="X2829" s="159">
        <v>1</v>
      </c>
      <c r="Y2829" s="160">
        <v>1</v>
      </c>
      <c r="Z2829" s="161">
        <f t="shared" ref="Z2829:Z2830" si="711">K2829*L2829*W2829*Y2829/12/1000</f>
        <v>2.19</v>
      </c>
      <c r="AA2829" s="155">
        <v>0</v>
      </c>
      <c r="AB2829" s="162" t="s">
        <v>80</v>
      </c>
      <c r="AC2829" s="163" t="s">
        <v>56</v>
      </c>
      <c r="AD2829" s="164" t="s">
        <v>56</v>
      </c>
      <c r="AE2829" s="163" t="s">
        <v>56</v>
      </c>
      <c r="AF2829" s="164">
        <f t="shared" ref="AF2829:AF2830" si="712">$B$2*Z2829/Y2829</f>
        <v>65.7</v>
      </c>
      <c r="AG2829" s="165">
        <f t="shared" ref="AG2829:AG2830" si="713">Y2829*AF2829*120</f>
        <v>7884</v>
      </c>
      <c r="AH2829" s="166" t="s">
        <v>81</v>
      </c>
      <c r="AI2829" s="167"/>
      <c r="AJ2829" s="168"/>
      <c r="AK2829" s="169"/>
      <c r="AL2829" s="170"/>
      <c r="AM2829" s="171"/>
      <c r="AN2829" s="172"/>
      <c r="AO2829" s="173">
        <f t="shared" si="683"/>
        <v>0</v>
      </c>
      <c r="AP2829" s="174" t="s">
        <v>82</v>
      </c>
      <c r="AQ2829" s="175" t="str" cm="1">
        <f t="array" ref="AQ2829">_xlfn.IFS(OR($G2829="公衆街路灯A",$G2829="定額電灯"),$G2829&amp;AP2829,COUNTIF(G2829,"*従量電灯*"),G2829,1,"-")</f>
        <v>従量電灯</v>
      </c>
      <c r="AR2829" s="176" t="str" cm="1">
        <f t="array" ref="AR2829">_xlfn.IFS($AN2829=0,"-",OR($AH2829="対象外",$AH2829="-"),"-",OR($G2829="公衆街路灯A",$G2829="定額電灯"),_xlfn.XLOOKUP($AQ2829,削除禁止_電灯料金!$B:$B,削除禁止_電灯料金!$E:$E,0),1,"-")</f>
        <v>-</v>
      </c>
      <c r="AS2829" s="177" t="str" cm="1">
        <f t="array" ref="AS2829">_xlfn.IFS($AR2829="-","-",OR($G2829="公衆街路灯A",$G2829="定額電灯"),_xlfn.XLOOKUP(AQ2829,削除禁止_電灯料金!$B:$B,削除禁止_電灯料金!$D:$D,0),1,"-")</f>
        <v>-</v>
      </c>
      <c r="AT2829" s="176">
        <f>IFERROR(IF(OR($G2829="公衆街路灯A",$G2829="定額電灯"),"-",ROUND((_xlfn.XLOOKUP($AQ2829,削除禁止_電灯料金!$B:$B,削除禁止_電灯料金!$E:$E)*AM2829/1000*$K2829*$L2829/12),2)),"-")</f>
        <v>0</v>
      </c>
      <c r="AU2829" s="177">
        <f>IFERROR(IF(OR($G2829="公衆街路灯A",$G2829="定額電灯"),"-",ROUND((AM2829/1000*$K2829*$L2829/12)*_xlfn.XLOOKUP($A2829,削除禁止_電灯料金!K:K,削除禁止_電灯料金!M:M,"-"),2)),"-")</f>
        <v>0</v>
      </c>
      <c r="AV2829" s="178">
        <f>IFERROR(IF(OR($G2829="公衆街路灯A",$G2829="定額電灯"),ROUND((((AR2829+AS2829)*AN2829))*12*_xlfn.XLOOKUP($A2829,削除禁止_電灯料金!K:K,削除禁止_電灯料金!N:N),0),ROUND((AT2829+AU2829)*AN2829*12*_xlfn.XLOOKUP($A2829,削除禁止_電灯料金!K:K,削除禁止_電灯料金!N:N),0)),0)</f>
        <v>0</v>
      </c>
      <c r="AW2829" s="145"/>
    </row>
    <row r="2830" spans="1:49" ht="30" customHeight="1">
      <c r="A2830" s="1">
        <v>62</v>
      </c>
      <c r="B2830" s="319" t="s">
        <v>2521</v>
      </c>
      <c r="C2830" s="42"/>
      <c r="D2830" s="146" t="s">
        <v>56</v>
      </c>
      <c r="E2830" s="147" t="s">
        <v>207</v>
      </c>
      <c r="F2830" s="148" t="s">
        <v>212</v>
      </c>
      <c r="G2830" s="148" t="s">
        <v>73</v>
      </c>
      <c r="H2830" s="279"/>
      <c r="I2830" s="280"/>
      <c r="J2830" s="151" t="s">
        <v>213</v>
      </c>
      <c r="K2830" s="152">
        <v>12</v>
      </c>
      <c r="L2830" s="153">
        <v>300</v>
      </c>
      <c r="M2830" s="281" t="s">
        <v>2553</v>
      </c>
      <c r="N2830" s="119" t="s">
        <v>215</v>
      </c>
      <c r="O2830" s="120">
        <v>1</v>
      </c>
      <c r="P2830" s="155" t="s">
        <v>1350</v>
      </c>
      <c r="Q2830" s="155">
        <v>0</v>
      </c>
      <c r="R2830" s="155">
        <v>0</v>
      </c>
      <c r="S2830" s="156">
        <v>0</v>
      </c>
      <c r="T2830" s="156">
        <v>0</v>
      </c>
      <c r="U2830" s="156" t="s">
        <v>218</v>
      </c>
      <c r="V2830" s="157">
        <v>0</v>
      </c>
      <c r="W2830" s="158">
        <v>120</v>
      </c>
      <c r="X2830" s="159">
        <v>2</v>
      </c>
      <c r="Y2830" s="160">
        <v>2</v>
      </c>
      <c r="Z2830" s="161">
        <f t="shared" si="711"/>
        <v>72</v>
      </c>
      <c r="AA2830" s="155">
        <v>0</v>
      </c>
      <c r="AB2830" s="162" t="s">
        <v>80</v>
      </c>
      <c r="AC2830" s="163" t="s">
        <v>56</v>
      </c>
      <c r="AD2830" s="164" t="s">
        <v>56</v>
      </c>
      <c r="AE2830" s="163" t="s">
        <v>56</v>
      </c>
      <c r="AF2830" s="164">
        <f t="shared" si="712"/>
        <v>1080</v>
      </c>
      <c r="AG2830" s="165">
        <f t="shared" si="713"/>
        <v>259200</v>
      </c>
      <c r="AH2830" s="166" t="s">
        <v>81</v>
      </c>
      <c r="AI2830" s="167"/>
      <c r="AJ2830" s="168"/>
      <c r="AK2830" s="169"/>
      <c r="AL2830" s="170"/>
      <c r="AM2830" s="171"/>
      <c r="AN2830" s="172"/>
      <c r="AO2830" s="173">
        <f t="shared" si="683"/>
        <v>0</v>
      </c>
      <c r="AP2830" s="174" t="s">
        <v>82</v>
      </c>
      <c r="AQ2830" s="175" t="str" cm="1">
        <f t="array" ref="AQ2830">_xlfn.IFS(OR($G2830="公衆街路灯A",$G2830="定額電灯"),$G2830&amp;AP2830,COUNTIF(G2830,"*従量電灯*"),G2830,1,"-")</f>
        <v>従量電灯</v>
      </c>
      <c r="AR2830" s="176" t="str" cm="1">
        <f t="array" ref="AR2830">_xlfn.IFS($AN2830=0,"-",OR($AH2830="対象外",$AH2830="-"),"-",OR($G2830="公衆街路灯A",$G2830="定額電灯"),_xlfn.XLOOKUP($AQ2830,削除禁止_電灯料金!$B:$B,削除禁止_電灯料金!$E:$E,0),1,"-")</f>
        <v>-</v>
      </c>
      <c r="AS2830" s="177" t="str" cm="1">
        <f t="array" ref="AS2830">_xlfn.IFS($AR2830="-","-",OR($G2830="公衆街路灯A",$G2830="定額電灯"),_xlfn.XLOOKUP(AQ2830,削除禁止_電灯料金!$B:$B,削除禁止_電灯料金!$D:$D,0),1,"-")</f>
        <v>-</v>
      </c>
      <c r="AT2830" s="176">
        <f>IFERROR(IF(OR($G2830="公衆街路灯A",$G2830="定額電灯"),"-",ROUND((_xlfn.XLOOKUP($AQ2830,削除禁止_電灯料金!$B:$B,削除禁止_電灯料金!$E:$E)*AM2830/1000*$K2830*$L2830/12),2)),"-")</f>
        <v>0</v>
      </c>
      <c r="AU2830" s="177">
        <f>IFERROR(IF(OR($G2830="公衆街路灯A",$G2830="定額電灯"),"-",ROUND((AM2830/1000*$K2830*$L2830/12)*_xlfn.XLOOKUP($A2830,削除禁止_電灯料金!K:K,削除禁止_電灯料金!M:M,"-"),2)),"-")</f>
        <v>0</v>
      </c>
      <c r="AV2830" s="178">
        <f>IFERROR(IF(OR($G2830="公衆街路灯A",$G2830="定額電灯"),ROUND((((AR2830+AS2830)*AN2830))*12*_xlfn.XLOOKUP($A2830,削除禁止_電灯料金!K:K,削除禁止_電灯料金!N:N),0),ROUND((AT2830+AU2830)*AN2830*12*_xlfn.XLOOKUP($A2830,削除禁止_電灯料金!K:K,削除禁止_電灯料金!N:N),0)),0)</f>
        <v>0</v>
      </c>
      <c r="AW2830" s="145"/>
    </row>
    <row r="2831" spans="1:49" ht="30" customHeight="1">
      <c r="A2831" s="1">
        <v>62</v>
      </c>
      <c r="B2831" s="319" t="s">
        <v>2521</v>
      </c>
      <c r="C2831" s="42"/>
      <c r="D2831" s="180" t="s">
        <v>56</v>
      </c>
      <c r="E2831" s="181" t="s">
        <v>207</v>
      </c>
      <c r="F2831" s="182" t="s">
        <v>212</v>
      </c>
      <c r="G2831" s="182" t="s">
        <v>73</v>
      </c>
      <c r="H2831" s="318" t="s">
        <v>2554</v>
      </c>
      <c r="I2831" s="311"/>
      <c r="J2831" s="312"/>
      <c r="K2831" s="186">
        <v>12</v>
      </c>
      <c r="L2831" s="187">
        <v>300</v>
      </c>
      <c r="M2831" s="313" t="s">
        <v>2555</v>
      </c>
      <c r="N2831" s="189" t="s">
        <v>2556</v>
      </c>
      <c r="O2831" s="190">
        <v>1</v>
      </c>
      <c r="P2831" s="191" t="s">
        <v>249</v>
      </c>
      <c r="Q2831" s="191">
        <v>0</v>
      </c>
      <c r="R2831" s="191">
        <v>0</v>
      </c>
      <c r="S2831" s="192" t="s">
        <v>2557</v>
      </c>
      <c r="T2831" s="192">
        <v>0</v>
      </c>
      <c r="U2831" s="192" t="s">
        <v>2558</v>
      </c>
      <c r="V2831" s="193">
        <v>0</v>
      </c>
      <c r="W2831" s="194">
        <v>54</v>
      </c>
      <c r="X2831" s="195">
        <v>2</v>
      </c>
      <c r="Y2831" s="196">
        <v>2</v>
      </c>
      <c r="Z2831" s="197">
        <v>0</v>
      </c>
      <c r="AA2831" s="191">
        <v>0</v>
      </c>
      <c r="AB2831" s="198" t="s">
        <v>80</v>
      </c>
      <c r="AC2831" s="199" t="s">
        <v>56</v>
      </c>
      <c r="AD2831" s="200" t="s">
        <v>56</v>
      </c>
      <c r="AE2831" s="199" t="s">
        <v>56</v>
      </c>
      <c r="AF2831" s="200">
        <v>0</v>
      </c>
      <c r="AG2831" s="201">
        <v>0</v>
      </c>
      <c r="AH2831" s="201" t="s">
        <v>124</v>
      </c>
      <c r="AI2831" s="202" t="s">
        <v>124</v>
      </c>
      <c r="AJ2831" s="203"/>
      <c r="AK2831" s="204"/>
      <c r="AL2831" s="194"/>
      <c r="AM2831" s="205"/>
      <c r="AN2831" s="206"/>
      <c r="AO2831" s="200">
        <f t="shared" si="683"/>
        <v>0</v>
      </c>
      <c r="AP2831" s="207" t="s">
        <v>82</v>
      </c>
      <c r="AQ2831" s="198" t="str" cm="1">
        <f t="array" ref="AQ2831">_xlfn.IFS(OR($G2831="公衆街路灯A",$G2831="定額電灯"),$G2831&amp;AP2831,COUNTIF(G2831,"*従量電灯*"),G2831,1,"-")</f>
        <v>従量電灯</v>
      </c>
      <c r="AR2831" s="208" t="str" cm="1">
        <f t="array" ref="AR2831">_xlfn.IFS($AN2831=0,"-",OR($AH2831="対象外",$AH2831="-"),"-",OR($G2831="公衆街路灯A",$G2831="定額電灯"),_xlfn.XLOOKUP($AQ2831,削除禁止_電灯料金!$B:$B,削除禁止_電灯料金!$E:$E,0),1,"-")</f>
        <v>-</v>
      </c>
      <c r="AS2831" s="209" t="str" cm="1">
        <f t="array" ref="AS2831">_xlfn.IFS($AR2831="-","-",OR($G2831="公衆街路灯A",$G2831="定額電灯"),_xlfn.XLOOKUP(AQ2831,削除禁止_電灯料金!$B:$B,削除禁止_電灯料金!$D:$D,0),1,"-")</f>
        <v>-</v>
      </c>
      <c r="AT2831" s="208">
        <f>IFERROR(IF(OR($G2831="公衆街路灯A",$G2831="定額電灯"),"-",ROUND((_xlfn.XLOOKUP($AQ2831,削除禁止_電灯料金!$B:$B,削除禁止_電灯料金!$E:$E)*AM2831/1000*$K2831*$L2831/12),2)),"-")</f>
        <v>0</v>
      </c>
      <c r="AU2831" s="209">
        <f>IFERROR(IF(OR($G2831="公衆街路灯A",$G2831="定額電灯"),"-",ROUND((AM2831/1000*$K2831*$L2831/12)*_xlfn.XLOOKUP($A2831,削除禁止_電灯料金!K:K,削除禁止_電灯料金!M:M,"-"),2)),"-")</f>
        <v>0</v>
      </c>
      <c r="AV2831" s="210">
        <f>IFERROR(IF(OR($G2831="公衆街路灯A",$G2831="定額電灯"),ROUND((((AR2831+AS2831)*AN2831))*12*_xlfn.XLOOKUP($A2831,削除禁止_電灯料金!K:K,削除禁止_電灯料金!N:N),0),ROUND((AT2831+AU2831)*AN2831*12*_xlfn.XLOOKUP($A2831,削除禁止_電灯料金!K:K,削除禁止_電灯料金!N:N),0)),0)</f>
        <v>0</v>
      </c>
      <c r="AW2831" s="145"/>
    </row>
    <row r="2832" spans="1:49" ht="30" customHeight="1">
      <c r="A2832" s="1">
        <v>62</v>
      </c>
      <c r="B2832" s="319" t="s">
        <v>2521</v>
      </c>
      <c r="C2832" s="42"/>
      <c r="D2832" s="180" t="s">
        <v>56</v>
      </c>
      <c r="E2832" s="181" t="s">
        <v>207</v>
      </c>
      <c r="F2832" s="182" t="s">
        <v>212</v>
      </c>
      <c r="G2832" s="182" t="s">
        <v>73</v>
      </c>
      <c r="H2832" s="318" t="s">
        <v>2554</v>
      </c>
      <c r="I2832" s="311"/>
      <c r="J2832" s="312"/>
      <c r="K2832" s="186">
        <v>12</v>
      </c>
      <c r="L2832" s="187">
        <v>300</v>
      </c>
      <c r="M2832" s="313" t="s">
        <v>2559</v>
      </c>
      <c r="N2832" s="189" t="s">
        <v>1171</v>
      </c>
      <c r="O2832" s="190">
        <v>1</v>
      </c>
      <c r="P2832" s="191" t="s">
        <v>2538</v>
      </c>
      <c r="Q2832" s="191">
        <v>0</v>
      </c>
      <c r="R2832" s="191">
        <v>0</v>
      </c>
      <c r="S2832" s="192">
        <v>0</v>
      </c>
      <c r="T2832" s="192">
        <v>0</v>
      </c>
      <c r="U2832" s="192">
        <v>0</v>
      </c>
      <c r="V2832" s="193">
        <v>0</v>
      </c>
      <c r="W2832" s="194">
        <v>54</v>
      </c>
      <c r="X2832" s="195">
        <v>4</v>
      </c>
      <c r="Y2832" s="196">
        <v>4</v>
      </c>
      <c r="Z2832" s="197">
        <v>0</v>
      </c>
      <c r="AA2832" s="191">
        <v>0</v>
      </c>
      <c r="AB2832" s="198" t="s">
        <v>80</v>
      </c>
      <c r="AC2832" s="199" t="s">
        <v>56</v>
      </c>
      <c r="AD2832" s="200" t="s">
        <v>56</v>
      </c>
      <c r="AE2832" s="199" t="s">
        <v>56</v>
      </c>
      <c r="AF2832" s="200">
        <v>0</v>
      </c>
      <c r="AG2832" s="201">
        <v>0</v>
      </c>
      <c r="AH2832" s="201" t="s">
        <v>124</v>
      </c>
      <c r="AI2832" s="202" t="s">
        <v>124</v>
      </c>
      <c r="AJ2832" s="203"/>
      <c r="AK2832" s="204"/>
      <c r="AL2832" s="194"/>
      <c r="AM2832" s="205"/>
      <c r="AN2832" s="206"/>
      <c r="AO2832" s="200">
        <f t="shared" si="683"/>
        <v>0</v>
      </c>
      <c r="AP2832" s="207" t="s">
        <v>82</v>
      </c>
      <c r="AQ2832" s="198" t="str" cm="1">
        <f t="array" ref="AQ2832">_xlfn.IFS(OR($G2832="公衆街路灯A",$G2832="定額電灯"),$G2832&amp;AP2832,COUNTIF(G2832,"*従量電灯*"),G2832,1,"-")</f>
        <v>従量電灯</v>
      </c>
      <c r="AR2832" s="208" t="str" cm="1">
        <f t="array" ref="AR2832">_xlfn.IFS($AN2832=0,"-",OR($AH2832="対象外",$AH2832="-"),"-",OR($G2832="公衆街路灯A",$G2832="定額電灯"),_xlfn.XLOOKUP($AQ2832,削除禁止_電灯料金!$B:$B,削除禁止_電灯料金!$E:$E,0),1,"-")</f>
        <v>-</v>
      </c>
      <c r="AS2832" s="209" t="str" cm="1">
        <f t="array" ref="AS2832">_xlfn.IFS($AR2832="-","-",OR($G2832="公衆街路灯A",$G2832="定額電灯"),_xlfn.XLOOKUP(AQ2832,削除禁止_電灯料金!$B:$B,削除禁止_電灯料金!$D:$D,0),1,"-")</f>
        <v>-</v>
      </c>
      <c r="AT2832" s="208">
        <f>IFERROR(IF(OR($G2832="公衆街路灯A",$G2832="定額電灯"),"-",ROUND((_xlfn.XLOOKUP($AQ2832,削除禁止_電灯料金!$B:$B,削除禁止_電灯料金!$E:$E)*AM2832/1000*$K2832*$L2832/12),2)),"-")</f>
        <v>0</v>
      </c>
      <c r="AU2832" s="209">
        <f>IFERROR(IF(OR($G2832="公衆街路灯A",$G2832="定額電灯"),"-",ROUND((AM2832/1000*$K2832*$L2832/12)*_xlfn.XLOOKUP($A2832,削除禁止_電灯料金!K:K,削除禁止_電灯料金!M:M,"-"),2)),"-")</f>
        <v>0</v>
      </c>
      <c r="AV2832" s="210">
        <f>IFERROR(IF(OR($G2832="公衆街路灯A",$G2832="定額電灯"),ROUND((((AR2832+AS2832)*AN2832))*12*_xlfn.XLOOKUP($A2832,削除禁止_電灯料金!K:K,削除禁止_電灯料金!N:N),0),ROUND((AT2832+AU2832)*AN2832*12*_xlfn.XLOOKUP($A2832,削除禁止_電灯料金!K:K,削除禁止_電灯料金!N:N),0)),0)</f>
        <v>0</v>
      </c>
      <c r="AW2832" s="145"/>
    </row>
    <row r="2833" spans="1:49" ht="30" customHeight="1">
      <c r="A2833" s="1">
        <v>62</v>
      </c>
      <c r="B2833" s="319" t="s">
        <v>2521</v>
      </c>
      <c r="C2833" s="42"/>
      <c r="D2833" s="146"/>
      <c r="E2833" s="147"/>
      <c r="F2833" s="148"/>
      <c r="G2833" s="148"/>
      <c r="H2833" s="351"/>
      <c r="I2833" s="150"/>
      <c r="J2833" s="151"/>
      <c r="K2833" s="213"/>
      <c r="L2833" s="214"/>
      <c r="M2833" s="154" t="s">
        <v>82</v>
      </c>
      <c r="N2833" s="119">
        <v>0</v>
      </c>
      <c r="O2833" s="120">
        <v>0</v>
      </c>
      <c r="P2833" s="155">
        <v>0</v>
      </c>
      <c r="Q2833" s="155">
        <v>0</v>
      </c>
      <c r="R2833" s="155">
        <v>0</v>
      </c>
      <c r="S2833" s="156">
        <v>0</v>
      </c>
      <c r="T2833" s="156">
        <v>0</v>
      </c>
      <c r="U2833" s="156">
        <v>0</v>
      </c>
      <c r="V2833" s="157">
        <v>0</v>
      </c>
      <c r="W2833" s="158">
        <v>0</v>
      </c>
      <c r="X2833" s="159"/>
      <c r="Y2833" s="160">
        <v>0</v>
      </c>
      <c r="Z2833" s="161">
        <v>0</v>
      </c>
      <c r="AA2833" s="155">
        <v>0</v>
      </c>
      <c r="AB2833" s="162" t="s">
        <v>56</v>
      </c>
      <c r="AC2833" s="163" t="s">
        <v>56</v>
      </c>
      <c r="AD2833" s="164" t="s">
        <v>56</v>
      </c>
      <c r="AE2833" s="163" t="s">
        <v>56</v>
      </c>
      <c r="AF2833" s="164" t="s">
        <v>56</v>
      </c>
      <c r="AG2833" s="165">
        <v>0</v>
      </c>
      <c r="AH2833" s="166" t="s">
        <v>56</v>
      </c>
      <c r="AI2833" s="167"/>
      <c r="AJ2833" s="168"/>
      <c r="AK2833" s="169"/>
      <c r="AL2833" s="170"/>
      <c r="AM2833" s="171"/>
      <c r="AN2833" s="172"/>
      <c r="AO2833" s="173">
        <f t="shared" si="683"/>
        <v>0</v>
      </c>
      <c r="AP2833" s="174" t="s">
        <v>82</v>
      </c>
      <c r="AQ2833" s="175" t="str" cm="1">
        <f t="array" ref="AQ2833">_xlfn.IFS(OR($G2833="公衆街路灯A",$G2833="定額電灯"),$G2833&amp;AP2833,COUNTIF(G2833,"*従量電灯*"),G2833,1,"-")</f>
        <v>-</v>
      </c>
      <c r="AR2833" s="176" t="str" cm="1">
        <f t="array" ref="AR2833">_xlfn.IFS($AN2833=0,"-",OR($AH2833="対象外",$AH2833="-"),"-",OR($G2833="公衆街路灯A",$G2833="定額電灯"),_xlfn.XLOOKUP($AQ2833,削除禁止_電灯料金!$B:$B,削除禁止_電灯料金!$E:$E,0),1,"-")</f>
        <v>-</v>
      </c>
      <c r="AS2833" s="177" t="str" cm="1">
        <f t="array" ref="AS2833">_xlfn.IFS($AR2833="-","-",OR($G2833="公衆街路灯A",$G2833="定額電灯"),_xlfn.XLOOKUP(AQ2833,削除禁止_電灯料金!$B:$B,削除禁止_電灯料金!$D:$D,0),1,"-")</f>
        <v>-</v>
      </c>
      <c r="AT2833" s="176" t="str">
        <f>IFERROR(IF(OR($G2833="公衆街路灯A",$G2833="定額電灯"),"-",ROUND((_xlfn.XLOOKUP($AQ2833,削除禁止_電灯料金!$B:$B,削除禁止_電灯料金!$E:$E)*AM2833/1000*$K2833*$L2833/12),2)),"-")</f>
        <v>-</v>
      </c>
      <c r="AU2833" s="177">
        <f>IFERROR(IF(OR($G2833="公衆街路灯A",$G2833="定額電灯"),"-",ROUND((AM2833/1000*$K2833*$L2833/12)*_xlfn.XLOOKUP($A2833,削除禁止_電灯料金!K:K,削除禁止_電灯料金!M:M,"-"),2)),"-")</f>
        <v>0</v>
      </c>
      <c r="AV2833" s="178">
        <f>IFERROR(IF(OR($G2833="公衆街路灯A",$G2833="定額電灯"),ROUND((((AR2833+AS2833)*AN2833))*12*_xlfn.XLOOKUP($A2833,削除禁止_電灯料金!K:K,削除禁止_電灯料金!N:N),0),ROUND((AT2833+AU2833)*AN2833*12*_xlfn.XLOOKUP($A2833,削除禁止_電灯料金!K:K,削除禁止_電灯料金!N:N),0)),0)</f>
        <v>0</v>
      </c>
      <c r="AW2833" s="145"/>
    </row>
    <row r="2834" spans="1:49" ht="30" customHeight="1">
      <c r="A2834" s="1">
        <v>62</v>
      </c>
      <c r="B2834" s="319" t="s">
        <v>2521</v>
      </c>
      <c r="C2834" s="42"/>
      <c r="D2834" s="146"/>
      <c r="E2834" s="147" t="s">
        <v>219</v>
      </c>
      <c r="F2834" s="148" t="s">
        <v>219</v>
      </c>
      <c r="G2834" s="148"/>
      <c r="H2834" s="149"/>
      <c r="I2834" s="150"/>
      <c r="J2834" s="151"/>
      <c r="K2834" s="213"/>
      <c r="L2834" s="214"/>
      <c r="M2834" s="179" t="s">
        <v>82</v>
      </c>
      <c r="N2834" s="119">
        <v>0</v>
      </c>
      <c r="O2834" s="120">
        <v>0</v>
      </c>
      <c r="P2834" s="155">
        <v>0</v>
      </c>
      <c r="Q2834" s="155">
        <v>0</v>
      </c>
      <c r="R2834" s="155">
        <v>0</v>
      </c>
      <c r="S2834" s="156">
        <v>0</v>
      </c>
      <c r="T2834" s="156">
        <v>0</v>
      </c>
      <c r="U2834" s="156">
        <v>0</v>
      </c>
      <c r="V2834" s="157">
        <v>0</v>
      </c>
      <c r="W2834" s="158">
        <v>0</v>
      </c>
      <c r="X2834" s="159"/>
      <c r="Y2834" s="160">
        <v>0</v>
      </c>
      <c r="Z2834" s="161">
        <v>0</v>
      </c>
      <c r="AA2834" s="155">
        <v>0</v>
      </c>
      <c r="AB2834" s="162" t="s">
        <v>56</v>
      </c>
      <c r="AC2834" s="163" t="s">
        <v>56</v>
      </c>
      <c r="AD2834" s="164" t="s">
        <v>56</v>
      </c>
      <c r="AE2834" s="163" t="s">
        <v>56</v>
      </c>
      <c r="AF2834" s="164" t="s">
        <v>56</v>
      </c>
      <c r="AG2834" s="165">
        <v>0</v>
      </c>
      <c r="AH2834" s="166" t="s">
        <v>56</v>
      </c>
      <c r="AI2834" s="167"/>
      <c r="AJ2834" s="168"/>
      <c r="AK2834" s="169"/>
      <c r="AL2834" s="170"/>
      <c r="AM2834" s="171"/>
      <c r="AN2834" s="172"/>
      <c r="AO2834" s="173">
        <f t="shared" si="683"/>
        <v>0</v>
      </c>
      <c r="AP2834" s="174" t="s">
        <v>82</v>
      </c>
      <c r="AQ2834" s="175" t="str" cm="1">
        <f t="array" ref="AQ2834">_xlfn.IFS(OR($G2834="公衆街路灯A",$G2834="定額電灯"),$G2834&amp;AP2834,COUNTIF(G2834,"*従量電灯*"),G2834,1,"-")</f>
        <v>-</v>
      </c>
      <c r="AR2834" s="176" t="str" cm="1">
        <f t="array" ref="AR2834">_xlfn.IFS($AN2834=0,"-",OR($AH2834="対象外",$AH2834="-"),"-",OR($G2834="公衆街路灯A",$G2834="定額電灯"),_xlfn.XLOOKUP($AQ2834,削除禁止_電灯料金!$B:$B,削除禁止_電灯料金!$E:$E,0),1,"-")</f>
        <v>-</v>
      </c>
      <c r="AS2834" s="177" t="str" cm="1">
        <f t="array" ref="AS2834">_xlfn.IFS($AR2834="-","-",OR($G2834="公衆街路灯A",$G2834="定額電灯"),_xlfn.XLOOKUP(AQ2834,削除禁止_電灯料金!$B:$B,削除禁止_電灯料金!$D:$D,0),1,"-")</f>
        <v>-</v>
      </c>
      <c r="AT2834" s="176" t="str">
        <f>IFERROR(IF(OR($G2834="公衆街路灯A",$G2834="定額電灯"),"-",ROUND((_xlfn.XLOOKUP($AQ2834,削除禁止_電灯料金!$B:$B,削除禁止_電灯料金!$E:$E)*AM2834/1000*$K2834*$L2834/12),2)),"-")</f>
        <v>-</v>
      </c>
      <c r="AU2834" s="177">
        <f>IFERROR(IF(OR($G2834="公衆街路灯A",$G2834="定額電灯"),"-",ROUND((AM2834/1000*$K2834*$L2834/12)*_xlfn.XLOOKUP($A2834,削除禁止_電灯料金!K:K,削除禁止_電灯料金!M:M,"-"),2)),"-")</f>
        <v>0</v>
      </c>
      <c r="AV2834" s="178">
        <f>IFERROR(IF(OR($G2834="公衆街路灯A",$G2834="定額電灯"),ROUND((((AR2834+AS2834)*AN2834))*12*_xlfn.XLOOKUP($A2834,削除禁止_電灯料金!K:K,削除禁止_電灯料金!N:N),0),ROUND((AT2834+AU2834)*AN2834*12*_xlfn.XLOOKUP($A2834,削除禁止_電灯料金!K:K,削除禁止_電灯料金!N:N),0)),0)</f>
        <v>0</v>
      </c>
      <c r="AW2834" s="145"/>
    </row>
    <row r="2835" spans="1:49" ht="30" customHeight="1" thickBot="1">
      <c r="A2835" s="1">
        <v>62</v>
      </c>
      <c r="B2835" s="319" t="s">
        <v>2521</v>
      </c>
      <c r="C2835" s="42"/>
      <c r="D2835" s="215"/>
      <c r="E2835" s="216" t="s">
        <v>219</v>
      </c>
      <c r="F2835" s="217" t="s">
        <v>219</v>
      </c>
      <c r="G2835" s="216"/>
      <c r="H2835" s="216"/>
      <c r="I2835" s="218"/>
      <c r="J2835" s="219"/>
      <c r="K2835" s="220"/>
      <c r="L2835" s="221"/>
      <c r="M2835" s="222" t="s">
        <v>82</v>
      </c>
      <c r="N2835" s="223">
        <v>0</v>
      </c>
      <c r="O2835" s="224">
        <v>0</v>
      </c>
      <c r="P2835" s="225">
        <v>0</v>
      </c>
      <c r="Q2835" s="225">
        <v>0</v>
      </c>
      <c r="R2835" s="225">
        <v>0</v>
      </c>
      <c r="S2835" s="226">
        <v>0</v>
      </c>
      <c r="T2835" s="226">
        <v>0</v>
      </c>
      <c r="U2835" s="226">
        <v>0</v>
      </c>
      <c r="V2835" s="227">
        <v>0</v>
      </c>
      <c r="W2835" s="228">
        <v>0</v>
      </c>
      <c r="X2835" s="229"/>
      <c r="Y2835" s="410">
        <v>0</v>
      </c>
      <c r="Z2835" s="230">
        <v>0</v>
      </c>
      <c r="AA2835" s="225">
        <v>0</v>
      </c>
      <c r="AB2835" s="231" t="s">
        <v>56</v>
      </c>
      <c r="AC2835" s="232" t="s">
        <v>56</v>
      </c>
      <c r="AD2835" s="411" t="s">
        <v>56</v>
      </c>
      <c r="AE2835" s="232" t="s">
        <v>56</v>
      </c>
      <c r="AF2835" s="411" t="s">
        <v>56</v>
      </c>
      <c r="AG2835" s="412">
        <v>0</v>
      </c>
      <c r="AH2835" s="413" t="s">
        <v>56</v>
      </c>
      <c r="AI2835" s="236"/>
      <c r="AJ2835" s="237"/>
      <c r="AK2835" s="238"/>
      <c r="AL2835" s="239"/>
      <c r="AM2835" s="240"/>
      <c r="AN2835" s="241"/>
      <c r="AO2835" s="242">
        <f t="shared" si="683"/>
        <v>0</v>
      </c>
      <c r="AP2835" s="243" t="s">
        <v>82</v>
      </c>
      <c r="AQ2835" s="414" t="str" cm="1">
        <f t="array" ref="AQ2835">_xlfn.IFS(OR($G2835="公衆街路灯A",$G2835="定額電灯"),$G2835&amp;AP2835,COUNTIF(G2835,"*従量電灯*"),G2835,1,"-")</f>
        <v>-</v>
      </c>
      <c r="AR2835" s="415" t="str" cm="1">
        <f t="array" ref="AR2835">_xlfn.IFS($AN2835=0,"-",OR($AH2835="対象外",$AH2835="-"),"-",OR($G2835="公衆街路灯A",$G2835="定額電灯"),_xlfn.XLOOKUP($AQ2835,削除禁止_電灯料金!$B:$B,削除禁止_電灯料金!$E:$E,0),1,"-")</f>
        <v>-</v>
      </c>
      <c r="AS2835" s="416" t="str" cm="1">
        <f t="array" ref="AS2835">_xlfn.IFS($AR2835="-","-",OR($G2835="公衆街路灯A",$G2835="定額電灯"),_xlfn.XLOOKUP(AQ2835,削除禁止_電灯料金!$B:$B,削除禁止_電灯料金!$D:$D,0),1,"-")</f>
        <v>-</v>
      </c>
      <c r="AT2835" s="415" t="str">
        <f>IFERROR(IF(OR($G2835="公衆街路灯A",$G2835="定額電灯"),"-",ROUND((_xlfn.XLOOKUP($AQ2835,削除禁止_電灯料金!$B:$B,削除禁止_電灯料金!$E:$E)*AM2835/1000*$K2835*$L2835/12),2)),"-")</f>
        <v>-</v>
      </c>
      <c r="AU2835" s="416">
        <f>IFERROR(IF(OR($G2835="公衆街路灯A",$G2835="定額電灯"),"-",ROUND((AM2835/1000*$K2835*$L2835/12)*_xlfn.XLOOKUP($A2835,削除禁止_電灯料金!K:K,削除禁止_電灯料金!M:M,"-"),2)),"-")</f>
        <v>0</v>
      </c>
      <c r="AV2835" s="417">
        <f>IFERROR(IF(OR($G2835="公衆街路灯A",$G2835="定額電灯"),ROUND((((AR2835+AS2835)*AN2835))*12*_xlfn.XLOOKUP($A2835,削除禁止_電灯料金!K:K,削除禁止_電灯料金!N:N),0),ROUND((AT2835+AU2835)*AN2835*12*_xlfn.XLOOKUP($A2835,削除禁止_電灯料金!K:K,削除禁止_電灯料金!N:N),0)),0)</f>
        <v>0</v>
      </c>
      <c r="AW2835" s="145"/>
    </row>
    <row r="2836" spans="1:49" ht="30" customHeight="1">
      <c r="A2836" s="1"/>
      <c r="B2836" s="41"/>
      <c r="C2836" s="248"/>
    </row>
    <row r="2837" spans="1:49" ht="30" customHeight="1">
      <c r="A2837" s="1">
        <v>63</v>
      </c>
      <c r="B2837" s="319" t="s">
        <v>2560</v>
      </c>
      <c r="C2837" s="42"/>
      <c r="D2837" s="4" t="s">
        <v>2561</v>
      </c>
      <c r="E2837" s="43"/>
      <c r="F2837" s="44"/>
      <c r="G2837" s="44"/>
      <c r="H2837" s="45"/>
      <c r="I2837" s="43"/>
      <c r="J2837" s="43"/>
      <c r="K2837" s="43"/>
      <c r="L2837" s="43"/>
      <c r="M2837" s="43"/>
      <c r="N2837" s="46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2"/>
      <c r="AE2837" s="42"/>
      <c r="AF2837" s="42"/>
      <c r="AG2837" s="42"/>
      <c r="AH2837" s="47"/>
      <c r="AI2837" s="48"/>
      <c r="AJ2837" s="48"/>
      <c r="AK2837" s="47"/>
      <c r="AL2837" s="49"/>
      <c r="AM2837" s="47"/>
      <c r="AN2837" s="47"/>
      <c r="AO2837" s="47"/>
      <c r="AP2837" s="47"/>
      <c r="AQ2837" s="49"/>
      <c r="AR2837" s="47"/>
      <c r="AS2837" s="47"/>
      <c r="AT2837" s="47"/>
      <c r="AU2837" s="47"/>
      <c r="AV2837" s="47"/>
      <c r="AW2837" s="47"/>
    </row>
    <row r="2838" spans="1:49" ht="30" customHeight="1">
      <c r="A2838" s="1">
        <v>63</v>
      </c>
      <c r="B2838" s="319" t="s">
        <v>2560</v>
      </c>
      <c r="C2838" s="42"/>
      <c r="D2838" s="43"/>
      <c r="E2838" s="43"/>
      <c r="F2838" s="44"/>
      <c r="G2838" s="44"/>
      <c r="H2838" s="45"/>
      <c r="I2838" s="43"/>
      <c r="J2838" s="43"/>
      <c r="K2838" s="43"/>
      <c r="L2838" s="43"/>
      <c r="M2838" s="43"/>
      <c r="N2838" s="46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2"/>
      <c r="AD2838" s="42"/>
      <c r="AE2838" s="42"/>
      <c r="AF2838" s="42"/>
      <c r="AG2838" s="42"/>
      <c r="AH2838" s="47"/>
      <c r="AI2838" s="50"/>
      <c r="AJ2838" s="48"/>
      <c r="AK2838" s="47"/>
      <c r="AL2838" s="49"/>
      <c r="AM2838" s="47"/>
      <c r="AN2838" s="47"/>
      <c r="AO2838" s="51"/>
      <c r="AP2838" s="47"/>
      <c r="AQ2838" s="49"/>
      <c r="AR2838" s="51"/>
      <c r="AS2838" s="51"/>
      <c r="AT2838" s="51"/>
      <c r="AU2838" s="51"/>
      <c r="AV2838" s="47"/>
      <c r="AW2838" s="47"/>
    </row>
    <row r="2839" spans="1:49" ht="30" customHeight="1">
      <c r="A2839" s="1">
        <v>63</v>
      </c>
      <c r="B2839" s="319" t="s">
        <v>2560</v>
      </c>
      <c r="C2839" s="42"/>
      <c r="D2839" s="52" t="s">
        <v>47</v>
      </c>
      <c r="E2839" s="52"/>
      <c r="F2839" s="53">
        <v>10</v>
      </c>
      <c r="G2839" s="44"/>
      <c r="H2839" s="45"/>
      <c r="I2839" s="54"/>
      <c r="J2839" s="54"/>
      <c r="K2839" s="55"/>
      <c r="L2839" s="46"/>
      <c r="M2839" s="46"/>
      <c r="N2839" s="56"/>
      <c r="O2839" s="56"/>
      <c r="P2839" s="56"/>
      <c r="Q2839" s="56"/>
      <c r="R2839" s="56"/>
      <c r="S2839" s="56"/>
      <c r="T2839" s="56"/>
      <c r="U2839" s="56"/>
      <c r="V2839" s="56"/>
      <c r="W2839" s="56"/>
      <c r="X2839" s="56"/>
      <c r="Y2839" s="56"/>
      <c r="Z2839" s="56"/>
      <c r="AA2839" s="56"/>
      <c r="AB2839" s="56"/>
      <c r="AC2839" s="56"/>
      <c r="AD2839" s="56"/>
      <c r="AE2839" s="56"/>
      <c r="AF2839" s="56"/>
      <c r="AG2839" s="56"/>
      <c r="AH2839" s="47"/>
      <c r="AI2839" s="50"/>
      <c r="AJ2839" s="48"/>
      <c r="AK2839" s="47"/>
      <c r="AL2839" s="49"/>
      <c r="AM2839" s="47"/>
      <c r="AN2839" s="47"/>
      <c r="AO2839" s="47"/>
      <c r="AP2839" s="47"/>
      <c r="AQ2839" s="49"/>
      <c r="AR2839" s="47"/>
      <c r="AS2839" s="47"/>
      <c r="AT2839" s="47"/>
      <c r="AU2839" s="47"/>
      <c r="AV2839" s="47"/>
      <c r="AW2839" s="47"/>
    </row>
    <row r="2840" spans="1:49" ht="30" customHeight="1" thickBot="1">
      <c r="A2840" s="1">
        <v>63</v>
      </c>
      <c r="B2840" s="319" t="s">
        <v>2560</v>
      </c>
      <c r="C2840" s="42"/>
      <c r="D2840" s="57" t="s">
        <v>48</v>
      </c>
      <c r="E2840" s="57"/>
      <c r="F2840" s="58">
        <v>10</v>
      </c>
      <c r="G2840" s="44"/>
      <c r="H2840" s="45"/>
      <c r="I2840" s="54"/>
      <c r="J2840" s="54"/>
      <c r="K2840" s="55"/>
      <c r="L2840" s="46"/>
      <c r="M2840" s="46"/>
      <c r="N2840" s="56"/>
      <c r="O2840" s="56"/>
      <c r="P2840" s="56"/>
      <c r="Q2840" s="56"/>
      <c r="R2840" s="56"/>
      <c r="S2840" s="56"/>
      <c r="T2840" s="56"/>
      <c r="U2840" s="56"/>
      <c r="V2840" s="56"/>
      <c r="W2840" s="56"/>
      <c r="X2840" s="56"/>
      <c r="Y2840" s="56"/>
      <c r="Z2840" s="56"/>
      <c r="AA2840" s="56"/>
      <c r="AB2840" s="56"/>
      <c r="AC2840" s="56"/>
      <c r="AD2840" s="56"/>
      <c r="AE2840" s="56"/>
      <c r="AF2840" s="56"/>
      <c r="AG2840" s="56"/>
      <c r="AH2840" s="47"/>
      <c r="AI2840" s="50"/>
      <c r="AJ2840" s="48"/>
      <c r="AK2840" s="47"/>
      <c r="AL2840" s="49"/>
      <c r="AM2840" s="47"/>
      <c r="AN2840" s="47"/>
      <c r="AO2840" s="47"/>
      <c r="AP2840" s="47"/>
      <c r="AQ2840" s="49"/>
      <c r="AR2840" s="47"/>
      <c r="AS2840" s="47"/>
      <c r="AT2840" s="47"/>
      <c r="AU2840" s="47"/>
      <c r="AV2840" s="47"/>
      <c r="AW2840" s="47"/>
    </row>
    <row r="2841" spans="1:49" ht="30" customHeight="1" thickBot="1">
      <c r="A2841" s="1">
        <v>63</v>
      </c>
      <c r="B2841" s="319" t="s">
        <v>2560</v>
      </c>
      <c r="C2841" s="42"/>
      <c r="D2841" s="59" t="s">
        <v>49</v>
      </c>
      <c r="E2841" s="59"/>
      <c r="F2841" s="60">
        <v>30</v>
      </c>
      <c r="G2841" s="44"/>
      <c r="H2841" s="45"/>
      <c r="I2841" s="61"/>
      <c r="J2841" s="61"/>
      <c r="K2841" s="42"/>
      <c r="L2841" s="42"/>
      <c r="M2841" s="42"/>
      <c r="N2841" s="56"/>
      <c r="O2841" s="56"/>
      <c r="P2841" s="56"/>
      <c r="Q2841" s="56"/>
      <c r="R2841" s="56"/>
      <c r="S2841" s="56"/>
      <c r="T2841" s="56"/>
      <c r="U2841" s="56"/>
      <c r="V2841" s="56"/>
      <c r="W2841" s="56"/>
      <c r="X2841" s="56"/>
      <c r="Y2841" s="56"/>
      <c r="Z2841" s="56"/>
      <c r="AA2841" s="56"/>
      <c r="AB2841" s="56"/>
      <c r="AC2841" s="62"/>
      <c r="AD2841" s="62"/>
      <c r="AE2841" s="63"/>
      <c r="AF2841" s="42"/>
      <c r="AG2841" s="56"/>
      <c r="AH2841" s="47"/>
      <c r="AI2841" s="64" t="s">
        <v>50</v>
      </c>
      <c r="AJ2841" s="48"/>
      <c r="AK2841" s="47"/>
      <c r="AL2841" s="49"/>
      <c r="AM2841" s="47"/>
      <c r="AN2841" s="47"/>
      <c r="AO2841" s="47"/>
      <c r="AP2841" s="47"/>
      <c r="AQ2841" s="49"/>
      <c r="AR2841" s="47"/>
      <c r="AS2841" s="47"/>
      <c r="AT2841" s="47"/>
      <c r="AU2841" s="47"/>
      <c r="AV2841" s="47"/>
      <c r="AW2841" s="65"/>
    </row>
    <row r="2842" spans="1:49" ht="30" customHeight="1" thickBot="1">
      <c r="A2842" s="1">
        <v>63</v>
      </c>
      <c r="B2842" s="319" t="s">
        <v>2560</v>
      </c>
      <c r="C2842" s="42"/>
      <c r="D2842" s="66" t="s">
        <v>51</v>
      </c>
      <c r="E2842" s="66"/>
      <c r="F2842" s="67">
        <v>0.41499999999999998</v>
      </c>
      <c r="G2842" s="44"/>
      <c r="H2842" s="45"/>
      <c r="I2842" s="68"/>
      <c r="J2842" s="68"/>
      <c r="K2842" s="42"/>
      <c r="L2842" s="42"/>
      <c r="M2842" s="42"/>
      <c r="N2842" s="56"/>
      <c r="O2842" s="56"/>
      <c r="P2842" s="56"/>
      <c r="Q2842" s="56"/>
      <c r="R2842" s="56"/>
      <c r="S2842" s="56"/>
      <c r="T2842" s="56"/>
      <c r="U2842" s="56"/>
      <c r="V2842" s="56"/>
      <c r="W2842" s="56"/>
      <c r="X2842" s="56"/>
      <c r="Y2842" s="56"/>
      <c r="Z2842" s="56"/>
      <c r="AA2842" s="56"/>
      <c r="AB2842" s="56"/>
      <c r="AC2842" s="62" t="s">
        <v>52</v>
      </c>
      <c r="AD2842" s="69"/>
      <c r="AE2842" s="70" t="s">
        <v>53</v>
      </c>
      <c r="AF2842" s="69"/>
      <c r="AG2842" s="56"/>
      <c r="AH2842" s="47"/>
      <c r="AI2842" s="48"/>
      <c r="AJ2842" s="48"/>
      <c r="AK2842" s="47"/>
      <c r="AL2842" s="49"/>
      <c r="AM2842" s="47"/>
      <c r="AN2842" s="47"/>
      <c r="AO2842" s="47"/>
      <c r="AP2842" s="47"/>
      <c r="AQ2842" s="49"/>
      <c r="AR2842" s="47" t="s">
        <v>52</v>
      </c>
      <c r="AS2842" s="47"/>
      <c r="AT2842" s="47" t="s">
        <v>53</v>
      </c>
      <c r="AU2842" s="47"/>
      <c r="AV2842" s="47"/>
      <c r="AW2842" s="65"/>
    </row>
    <row r="2843" spans="1:49" ht="30" customHeight="1" thickBot="1">
      <c r="A2843" s="1">
        <v>63</v>
      </c>
      <c r="B2843" s="319" t="s">
        <v>2560</v>
      </c>
      <c r="C2843" s="42"/>
      <c r="D2843" s="71" t="s">
        <v>54</v>
      </c>
      <c r="E2843" s="45"/>
      <c r="F2843" s="45"/>
      <c r="G2843" s="45"/>
      <c r="H2843" s="45"/>
      <c r="I2843" s="45"/>
      <c r="J2843" s="45"/>
      <c r="K2843" s="72"/>
      <c r="L2843" s="72"/>
      <c r="M2843" s="73" t="s">
        <v>55</v>
      </c>
      <c r="N2843" s="74"/>
      <c r="O2843" s="74"/>
      <c r="P2843" s="74"/>
      <c r="Q2843" s="74"/>
      <c r="R2843" s="74"/>
      <c r="S2843" s="74"/>
      <c r="T2843" s="74"/>
      <c r="U2843" s="74"/>
      <c r="V2843" s="74"/>
      <c r="W2843" s="74"/>
      <c r="X2843" s="74"/>
      <c r="Y2843" s="74"/>
      <c r="Z2843" s="74"/>
      <c r="AA2843" s="74"/>
      <c r="AB2843" s="74"/>
      <c r="AC2843" s="75" t="s">
        <v>1</v>
      </c>
      <c r="AD2843" s="76"/>
      <c r="AE2843" s="76" t="s">
        <v>2</v>
      </c>
      <c r="AF2843" s="76"/>
      <c r="AG2843" s="77" t="s">
        <v>56</v>
      </c>
      <c r="AH2843" s="78" t="s">
        <v>57</v>
      </c>
      <c r="AI2843" s="79"/>
      <c r="AJ2843" s="79"/>
      <c r="AK2843" s="80"/>
      <c r="AL2843" s="15"/>
      <c r="AM2843" s="80"/>
      <c r="AN2843" s="80"/>
      <c r="AO2843" s="80"/>
      <c r="AP2843" s="80"/>
      <c r="AQ2843" s="15"/>
      <c r="AR2843" s="78" t="s">
        <v>1</v>
      </c>
      <c r="AS2843" s="81"/>
      <c r="AT2843" s="78" t="s">
        <v>2</v>
      </c>
      <c r="AU2843" s="81"/>
      <c r="AV2843" s="82" t="s">
        <v>56</v>
      </c>
      <c r="AW2843" s="83"/>
    </row>
    <row r="2844" spans="1:49" ht="42" customHeight="1">
      <c r="A2844" s="1">
        <v>63</v>
      </c>
      <c r="B2844" s="319" t="s">
        <v>2560</v>
      </c>
      <c r="C2844" s="42"/>
      <c r="D2844" s="474" t="s">
        <v>4</v>
      </c>
      <c r="E2844" s="476" t="s">
        <v>5</v>
      </c>
      <c r="F2844" s="476" t="s">
        <v>6</v>
      </c>
      <c r="G2844" s="476" t="s">
        <v>58</v>
      </c>
      <c r="H2844" s="476" t="s">
        <v>7</v>
      </c>
      <c r="I2844" s="20" t="s">
        <v>8</v>
      </c>
      <c r="J2844" s="20"/>
      <c r="K2844" s="84" t="s">
        <v>9</v>
      </c>
      <c r="L2844" s="85" t="s">
        <v>59</v>
      </c>
      <c r="M2844" s="478" t="s">
        <v>60</v>
      </c>
      <c r="N2844" s="480" t="s">
        <v>61</v>
      </c>
      <c r="O2844" s="482" t="s">
        <v>62</v>
      </c>
      <c r="P2844" s="482" t="s">
        <v>10</v>
      </c>
      <c r="Q2844" s="484" t="s">
        <v>63</v>
      </c>
      <c r="R2844" s="482" t="s">
        <v>64</v>
      </c>
      <c r="S2844" s="482" t="s">
        <v>65</v>
      </c>
      <c r="T2844" s="482" t="s">
        <v>66</v>
      </c>
      <c r="U2844" s="482" t="s">
        <v>67</v>
      </c>
      <c r="V2844" s="484" t="s">
        <v>11</v>
      </c>
      <c r="W2844" s="251" t="s">
        <v>12</v>
      </c>
      <c r="X2844" s="86" t="s">
        <v>13</v>
      </c>
      <c r="Y2844" s="86" t="s">
        <v>14</v>
      </c>
      <c r="Z2844" s="252" t="s">
        <v>15</v>
      </c>
      <c r="AA2844" s="484" t="s">
        <v>16</v>
      </c>
      <c r="AB2844" s="482" t="s">
        <v>17</v>
      </c>
      <c r="AC2844" s="87" t="s">
        <v>18</v>
      </c>
      <c r="AD2844" s="88" t="s">
        <v>19</v>
      </c>
      <c r="AE2844" s="87" t="s">
        <v>30</v>
      </c>
      <c r="AF2844" s="88" t="s">
        <v>21</v>
      </c>
      <c r="AG2844" s="89" t="s">
        <v>22</v>
      </c>
      <c r="AH2844" s="468" t="s">
        <v>23</v>
      </c>
      <c r="AI2844" s="470" t="s">
        <v>24</v>
      </c>
      <c r="AJ2844" s="470" t="s">
        <v>25</v>
      </c>
      <c r="AK2844" s="470" t="s">
        <v>26</v>
      </c>
      <c r="AL2844" s="91" t="s">
        <v>68</v>
      </c>
      <c r="AM2844" s="90" t="s">
        <v>27</v>
      </c>
      <c r="AN2844" s="92" t="s">
        <v>28</v>
      </c>
      <c r="AO2844" s="93" t="s">
        <v>29</v>
      </c>
      <c r="AP2844" s="28" t="s">
        <v>16</v>
      </c>
      <c r="AQ2844" s="472" t="s">
        <v>17</v>
      </c>
      <c r="AR2844" s="94" t="s">
        <v>18</v>
      </c>
      <c r="AS2844" s="95" t="s">
        <v>19</v>
      </c>
      <c r="AT2844" s="94" t="s">
        <v>30</v>
      </c>
      <c r="AU2844" s="95" t="s">
        <v>21</v>
      </c>
      <c r="AV2844" s="96" t="s">
        <v>31</v>
      </c>
      <c r="AW2844" s="83"/>
    </row>
    <row r="2845" spans="1:49" ht="30" customHeight="1" thickBot="1">
      <c r="A2845" s="1">
        <v>63</v>
      </c>
      <c r="B2845" s="319" t="s">
        <v>2560</v>
      </c>
      <c r="C2845" s="42"/>
      <c r="D2845" s="475"/>
      <c r="E2845" s="477"/>
      <c r="F2845" s="477"/>
      <c r="G2845" s="477"/>
      <c r="H2845" s="477"/>
      <c r="I2845" s="97" t="s">
        <v>69</v>
      </c>
      <c r="J2845" s="97" t="s">
        <v>70</v>
      </c>
      <c r="K2845" s="98" t="s">
        <v>34</v>
      </c>
      <c r="L2845" s="99" t="s">
        <v>35</v>
      </c>
      <c r="M2845" s="479"/>
      <c r="N2845" s="481"/>
      <c r="O2845" s="483"/>
      <c r="P2845" s="483"/>
      <c r="Q2845" s="485"/>
      <c r="R2845" s="483"/>
      <c r="S2845" s="483"/>
      <c r="T2845" s="483"/>
      <c r="U2845" s="483"/>
      <c r="V2845" s="485"/>
      <c r="W2845" s="100" t="s">
        <v>36</v>
      </c>
      <c r="X2845" s="100" t="s">
        <v>37</v>
      </c>
      <c r="Y2845" s="100" t="s">
        <v>38</v>
      </c>
      <c r="Z2845" s="101" t="s">
        <v>39</v>
      </c>
      <c r="AA2845" s="485"/>
      <c r="AB2845" s="483"/>
      <c r="AC2845" s="102" t="s">
        <v>40</v>
      </c>
      <c r="AD2845" s="103" t="s">
        <v>40</v>
      </c>
      <c r="AE2845" s="102" t="s">
        <v>40</v>
      </c>
      <c r="AF2845" s="103" t="s">
        <v>40</v>
      </c>
      <c r="AG2845" s="104">
        <v>10</v>
      </c>
      <c r="AH2845" s="469"/>
      <c r="AI2845" s="471"/>
      <c r="AJ2845" s="471"/>
      <c r="AK2845" s="471"/>
      <c r="AL2845" s="36" t="s">
        <v>41</v>
      </c>
      <c r="AM2845" s="105" t="s">
        <v>42</v>
      </c>
      <c r="AN2845" s="106" t="s">
        <v>43</v>
      </c>
      <c r="AO2845" s="107" t="s">
        <v>39</v>
      </c>
      <c r="AP2845" s="37" t="s">
        <v>44</v>
      </c>
      <c r="AQ2845" s="473"/>
      <c r="AR2845" s="108" t="s">
        <v>40</v>
      </c>
      <c r="AS2845" s="109" t="s">
        <v>40</v>
      </c>
      <c r="AT2845" s="108" t="s">
        <v>40</v>
      </c>
      <c r="AU2845" s="109" t="s">
        <v>40</v>
      </c>
      <c r="AV2845" s="40">
        <v>10</v>
      </c>
      <c r="AW2845" s="83"/>
    </row>
    <row r="2846" spans="1:49" ht="30" customHeight="1">
      <c r="A2846" s="1">
        <v>63</v>
      </c>
      <c r="B2846" s="319" t="s">
        <v>2560</v>
      </c>
      <c r="C2846" s="332"/>
      <c r="D2846" s="253" t="s">
        <v>82</v>
      </c>
      <c r="E2846" s="254" t="s">
        <v>224</v>
      </c>
      <c r="F2846" s="255" t="s">
        <v>345</v>
      </c>
      <c r="G2846" s="112" t="s">
        <v>73</v>
      </c>
      <c r="H2846" s="113"/>
      <c r="I2846" s="277"/>
      <c r="J2846" s="265"/>
      <c r="K2846" s="116">
        <v>4</v>
      </c>
      <c r="L2846" s="117">
        <v>300</v>
      </c>
      <c r="M2846" s="278" t="s">
        <v>924</v>
      </c>
      <c r="N2846" s="119" t="s">
        <v>93</v>
      </c>
      <c r="O2846" s="120">
        <v>2</v>
      </c>
      <c r="P2846" s="121" t="s">
        <v>135</v>
      </c>
      <c r="Q2846" s="121">
        <v>0</v>
      </c>
      <c r="R2846" s="121">
        <v>0</v>
      </c>
      <c r="S2846" s="122">
        <v>0</v>
      </c>
      <c r="T2846" s="122">
        <v>0</v>
      </c>
      <c r="U2846" s="122" t="s">
        <v>807</v>
      </c>
      <c r="V2846" s="123">
        <v>0</v>
      </c>
      <c r="W2846" s="124">
        <v>28</v>
      </c>
      <c r="X2846" s="125">
        <v>1</v>
      </c>
      <c r="Y2846" s="126">
        <v>2</v>
      </c>
      <c r="Z2846" s="127">
        <f t="shared" ref="Z2846" si="714">K2846*L2846*W2846*Y2846/12/1000</f>
        <v>5.6</v>
      </c>
      <c r="AA2846" s="121">
        <v>0</v>
      </c>
      <c r="AB2846" s="128" t="s">
        <v>80</v>
      </c>
      <c r="AC2846" s="129" t="s">
        <v>56</v>
      </c>
      <c r="AD2846" s="130" t="s">
        <v>56</v>
      </c>
      <c r="AE2846" s="129" t="s">
        <v>56</v>
      </c>
      <c r="AF2846" s="130">
        <f t="shared" ref="AF2846" si="715">$B$2*Z2846/Y2846</f>
        <v>84</v>
      </c>
      <c r="AG2846" s="131">
        <f t="shared" ref="AG2846" si="716">Y2846*AF2846*120</f>
        <v>20160</v>
      </c>
      <c r="AH2846" s="132" t="s">
        <v>81</v>
      </c>
      <c r="AI2846" s="133"/>
      <c r="AJ2846" s="134"/>
      <c r="AK2846" s="135"/>
      <c r="AL2846" s="136"/>
      <c r="AM2846" s="137"/>
      <c r="AN2846" s="138"/>
      <c r="AO2846" s="139">
        <f t="shared" ref="AO2846:AO2896" si="717">IFERROR((AM2846/1000)*K2846*L2846*AN2846/12,0)</f>
        <v>0</v>
      </c>
      <c r="AP2846" s="140" t="s">
        <v>82</v>
      </c>
      <c r="AQ2846" s="141" t="str" cm="1">
        <f t="array" ref="AQ2846">_xlfn.IFS(OR($G2846="公衆街路灯A",$G2846="定額電灯"),$G2846&amp;AP2846,COUNTIF(G2846,"*従量電灯*"),G2846,1,"-")</f>
        <v>従量電灯</v>
      </c>
      <c r="AR2846" s="142" t="str" cm="1">
        <f t="array" ref="AR2846">_xlfn.IFS($AN2846=0,"-",OR($AH2846="対象外",$AH2846="-"),"-",OR($G2846="公衆街路灯A",$G2846="定額電灯"),_xlfn.XLOOKUP($AQ2846,削除禁止_電灯料金!$B:$B,削除禁止_電灯料金!$E:$E,0),1,"-")</f>
        <v>-</v>
      </c>
      <c r="AS2846" s="143" t="str" cm="1">
        <f t="array" ref="AS2846">_xlfn.IFS($AR2846="-","-",OR($G2846="公衆街路灯A",$G2846="定額電灯"),_xlfn.XLOOKUP(AQ2846,削除禁止_電灯料金!$B:$B,削除禁止_電灯料金!$D:$D,0),1,"-")</f>
        <v>-</v>
      </c>
      <c r="AT2846" s="142">
        <f>IFERROR(IF(OR($G2846="公衆街路灯A",$G2846="定額電灯"),"-",ROUND((_xlfn.XLOOKUP($AQ2846,削除禁止_電灯料金!$B:$B,削除禁止_電灯料金!$E:$E)*AM2846/1000*$K2846*$L2846/12),2)),"-")</f>
        <v>0</v>
      </c>
      <c r="AU2846" s="143">
        <f>IFERROR(IF(OR($G2846="公衆街路灯A",$G2846="定額電灯"),"-",ROUND((AM2846/1000*$K2846*$L2846/12)*_xlfn.XLOOKUP($A2846,削除禁止_電灯料金!K:K,削除禁止_電灯料金!M:M,"-"),2)),"-")</f>
        <v>0</v>
      </c>
      <c r="AV2846" s="144">
        <f>IFERROR(IF(OR($G2846="公衆街路灯A",$G2846="定額電灯"),ROUND((((AR2846+AS2846)*AN2846))*12*_xlfn.XLOOKUP($A2846,削除禁止_電灯料金!K:K,削除禁止_電灯料金!N:N),0),ROUND((AT2846+AU2846)*AN2846*12*_xlfn.XLOOKUP($A2846,削除禁止_電灯料金!K:K,削除禁止_電灯料金!N:N),0)),0)</f>
        <v>0</v>
      </c>
      <c r="AW2846" s="145"/>
    </row>
    <row r="2847" spans="1:49" ht="30" customHeight="1">
      <c r="A2847" s="1">
        <v>63</v>
      </c>
      <c r="B2847" s="319" t="s">
        <v>2560</v>
      </c>
      <c r="C2847" s="332"/>
      <c r="D2847" s="259" t="s">
        <v>82</v>
      </c>
      <c r="E2847" s="260" t="s">
        <v>224</v>
      </c>
      <c r="F2847" s="261" t="s">
        <v>345</v>
      </c>
      <c r="G2847" s="182" t="s">
        <v>73</v>
      </c>
      <c r="H2847" s="183" t="s">
        <v>118</v>
      </c>
      <c r="I2847" s="311"/>
      <c r="J2847" s="312"/>
      <c r="K2847" s="186">
        <v>4</v>
      </c>
      <c r="L2847" s="187">
        <v>300</v>
      </c>
      <c r="M2847" s="313" t="s">
        <v>2562</v>
      </c>
      <c r="N2847" s="189" t="s">
        <v>120</v>
      </c>
      <c r="O2847" s="190">
        <v>1</v>
      </c>
      <c r="P2847" s="191" t="s">
        <v>450</v>
      </c>
      <c r="Q2847" s="191">
        <v>0</v>
      </c>
      <c r="R2847" s="191">
        <v>0</v>
      </c>
      <c r="S2847" s="192" t="s">
        <v>332</v>
      </c>
      <c r="T2847" s="192">
        <v>0</v>
      </c>
      <c r="U2847" s="192" t="s">
        <v>519</v>
      </c>
      <c r="V2847" s="193">
        <v>0</v>
      </c>
      <c r="W2847" s="194">
        <v>36</v>
      </c>
      <c r="X2847" s="195">
        <v>2</v>
      </c>
      <c r="Y2847" s="196">
        <v>2</v>
      </c>
      <c r="Z2847" s="197">
        <v>0</v>
      </c>
      <c r="AA2847" s="191">
        <v>0</v>
      </c>
      <c r="AB2847" s="198" t="s">
        <v>80</v>
      </c>
      <c r="AC2847" s="199" t="s">
        <v>56</v>
      </c>
      <c r="AD2847" s="200" t="s">
        <v>56</v>
      </c>
      <c r="AE2847" s="199" t="s">
        <v>56</v>
      </c>
      <c r="AF2847" s="200">
        <v>0</v>
      </c>
      <c r="AG2847" s="201">
        <v>0</v>
      </c>
      <c r="AH2847" s="201" t="s">
        <v>124</v>
      </c>
      <c r="AI2847" s="202" t="s">
        <v>124</v>
      </c>
      <c r="AJ2847" s="203"/>
      <c r="AK2847" s="204"/>
      <c r="AL2847" s="194"/>
      <c r="AM2847" s="205"/>
      <c r="AN2847" s="206"/>
      <c r="AO2847" s="200">
        <f t="shared" si="717"/>
        <v>0</v>
      </c>
      <c r="AP2847" s="207" t="s">
        <v>82</v>
      </c>
      <c r="AQ2847" s="198" t="str" cm="1">
        <f t="array" ref="AQ2847">_xlfn.IFS(OR($G2847="公衆街路灯A",$G2847="定額電灯"),$G2847&amp;AP2847,COUNTIF(G2847,"*従量電灯*"),G2847,1,"-")</f>
        <v>従量電灯</v>
      </c>
      <c r="AR2847" s="208" t="str" cm="1">
        <f t="array" ref="AR2847">_xlfn.IFS($AN2847=0,"-",OR($AH2847="対象外",$AH2847="-"),"-",OR($G2847="公衆街路灯A",$G2847="定額電灯"),_xlfn.XLOOKUP($AQ2847,削除禁止_電灯料金!$B:$B,削除禁止_電灯料金!$E:$E,0),1,"-")</f>
        <v>-</v>
      </c>
      <c r="AS2847" s="209" t="str" cm="1">
        <f t="array" ref="AS2847">_xlfn.IFS($AR2847="-","-",OR($G2847="公衆街路灯A",$G2847="定額電灯"),_xlfn.XLOOKUP(AQ2847,削除禁止_電灯料金!$B:$B,削除禁止_電灯料金!$D:$D,0),1,"-")</f>
        <v>-</v>
      </c>
      <c r="AT2847" s="208">
        <f>IFERROR(IF(OR($G2847="公衆街路灯A",$G2847="定額電灯"),"-",ROUND((_xlfn.XLOOKUP($AQ2847,削除禁止_電灯料金!$B:$B,削除禁止_電灯料金!$E:$E)*AM2847/1000*$K2847*$L2847/12),2)),"-")</f>
        <v>0</v>
      </c>
      <c r="AU2847" s="209">
        <f>IFERROR(IF(OR($G2847="公衆街路灯A",$G2847="定額電灯"),"-",ROUND((AM2847/1000*$K2847*$L2847/12)*_xlfn.XLOOKUP($A2847,削除禁止_電灯料金!K:K,削除禁止_電灯料金!M:M,"-"),2)),"-")</f>
        <v>0</v>
      </c>
      <c r="AV2847" s="210">
        <f>IFERROR(IF(OR($G2847="公衆街路灯A",$G2847="定額電灯"),ROUND((((AR2847+AS2847)*AN2847))*12*_xlfn.XLOOKUP($A2847,削除禁止_電灯料金!K:K,削除禁止_電灯料金!N:N),0),ROUND((AT2847+AU2847)*AN2847*12*_xlfn.XLOOKUP($A2847,削除禁止_電灯料金!K:K,削除禁止_電灯料金!N:N),0)),0)</f>
        <v>0</v>
      </c>
      <c r="AW2847" s="145"/>
    </row>
    <row r="2848" spans="1:49" ht="30" customHeight="1">
      <c r="A2848" s="1">
        <v>63</v>
      </c>
      <c r="B2848" s="319" t="s">
        <v>2560</v>
      </c>
      <c r="C2848" s="332"/>
      <c r="D2848" s="256" t="s">
        <v>82</v>
      </c>
      <c r="E2848" s="257" t="s">
        <v>224</v>
      </c>
      <c r="F2848" s="258" t="s">
        <v>2351</v>
      </c>
      <c r="G2848" s="148" t="s">
        <v>73</v>
      </c>
      <c r="H2848" s="149"/>
      <c r="I2848" s="280"/>
      <c r="J2848" s="267"/>
      <c r="K2848" s="152">
        <v>24</v>
      </c>
      <c r="L2848" s="153">
        <v>365</v>
      </c>
      <c r="M2848" s="281" t="s">
        <v>2563</v>
      </c>
      <c r="N2848" s="119" t="s">
        <v>416</v>
      </c>
      <c r="O2848" s="120">
        <v>1</v>
      </c>
      <c r="P2848" s="155" t="s">
        <v>135</v>
      </c>
      <c r="Q2848" s="155">
        <v>0</v>
      </c>
      <c r="R2848" s="155">
        <v>0</v>
      </c>
      <c r="S2848" s="156" t="s">
        <v>100</v>
      </c>
      <c r="T2848" s="156">
        <v>0</v>
      </c>
      <c r="U2848" s="156" t="s">
        <v>102</v>
      </c>
      <c r="V2848" s="157" t="s">
        <v>2564</v>
      </c>
      <c r="W2848" s="158">
        <v>28</v>
      </c>
      <c r="X2848" s="159">
        <v>1</v>
      </c>
      <c r="Y2848" s="160">
        <v>1</v>
      </c>
      <c r="Z2848" s="161">
        <f t="shared" ref="Z2848:Z2849" si="718">K2848*L2848*W2848*Y2848/12/1000</f>
        <v>20.440000000000001</v>
      </c>
      <c r="AA2848" s="155">
        <v>0</v>
      </c>
      <c r="AB2848" s="162" t="s">
        <v>80</v>
      </c>
      <c r="AC2848" s="163" t="s">
        <v>56</v>
      </c>
      <c r="AD2848" s="164" t="s">
        <v>56</v>
      </c>
      <c r="AE2848" s="163" t="s">
        <v>56</v>
      </c>
      <c r="AF2848" s="164">
        <f t="shared" ref="AF2848:AF2849" si="719">$B$2*Z2848/Y2848</f>
        <v>613.20000000000005</v>
      </c>
      <c r="AG2848" s="165">
        <f t="shared" ref="AG2848:AG2849" si="720">Y2848*AF2848*120</f>
        <v>73584</v>
      </c>
      <c r="AH2848" s="166" t="s">
        <v>81</v>
      </c>
      <c r="AI2848" s="167"/>
      <c r="AJ2848" s="168"/>
      <c r="AK2848" s="169"/>
      <c r="AL2848" s="170"/>
      <c r="AM2848" s="171"/>
      <c r="AN2848" s="172"/>
      <c r="AO2848" s="173">
        <f t="shared" si="717"/>
        <v>0</v>
      </c>
      <c r="AP2848" s="174" t="s">
        <v>82</v>
      </c>
      <c r="AQ2848" s="175" t="str" cm="1">
        <f t="array" ref="AQ2848">_xlfn.IFS(OR($G2848="公衆街路灯A",$G2848="定額電灯"),$G2848&amp;AP2848,COUNTIF(G2848,"*従量電灯*"),G2848,1,"-")</f>
        <v>従量電灯</v>
      </c>
      <c r="AR2848" s="176" t="str" cm="1">
        <f t="array" ref="AR2848">_xlfn.IFS($AN2848=0,"-",OR($AH2848="対象外",$AH2848="-"),"-",OR($G2848="公衆街路灯A",$G2848="定額電灯"),_xlfn.XLOOKUP($AQ2848,削除禁止_電灯料金!$B:$B,削除禁止_電灯料金!$E:$E,0),1,"-")</f>
        <v>-</v>
      </c>
      <c r="AS2848" s="177" t="str" cm="1">
        <f t="array" ref="AS2848">_xlfn.IFS($AR2848="-","-",OR($G2848="公衆街路灯A",$G2848="定額電灯"),_xlfn.XLOOKUP(AQ2848,削除禁止_電灯料金!$B:$B,削除禁止_電灯料金!$D:$D,0),1,"-")</f>
        <v>-</v>
      </c>
      <c r="AT2848" s="176">
        <f>IFERROR(IF(OR($G2848="公衆街路灯A",$G2848="定額電灯"),"-",ROUND((_xlfn.XLOOKUP($AQ2848,削除禁止_電灯料金!$B:$B,削除禁止_電灯料金!$E:$E)*AM2848/1000*$K2848*$L2848/12),2)),"-")</f>
        <v>0</v>
      </c>
      <c r="AU2848" s="177">
        <f>IFERROR(IF(OR($G2848="公衆街路灯A",$G2848="定額電灯"),"-",ROUND((AM2848/1000*$K2848*$L2848/12)*_xlfn.XLOOKUP($A2848,削除禁止_電灯料金!K:K,削除禁止_電灯料金!M:M,"-"),2)),"-")</f>
        <v>0</v>
      </c>
      <c r="AV2848" s="178">
        <f>IFERROR(IF(OR($G2848="公衆街路灯A",$G2848="定額電灯"),ROUND((((AR2848+AS2848)*AN2848))*12*_xlfn.XLOOKUP($A2848,削除禁止_電灯料金!K:K,削除禁止_電灯料金!N:N),0),ROUND((AT2848+AU2848)*AN2848*12*_xlfn.XLOOKUP($A2848,削除禁止_電灯料金!K:K,削除禁止_電灯料金!N:N),0)),0)</f>
        <v>0</v>
      </c>
      <c r="AW2848" s="145"/>
    </row>
    <row r="2849" spans="1:49" ht="30" customHeight="1">
      <c r="A2849" s="1">
        <v>63</v>
      </c>
      <c r="B2849" s="319" t="s">
        <v>2560</v>
      </c>
      <c r="C2849" s="332"/>
      <c r="D2849" s="256" t="s">
        <v>82</v>
      </c>
      <c r="E2849" s="257" t="s">
        <v>224</v>
      </c>
      <c r="F2849" s="258" t="s">
        <v>2351</v>
      </c>
      <c r="G2849" s="148" t="s">
        <v>73</v>
      </c>
      <c r="H2849" s="149"/>
      <c r="I2849" s="280"/>
      <c r="J2849" s="267"/>
      <c r="K2849" s="152">
        <v>10</v>
      </c>
      <c r="L2849" s="153">
        <v>300</v>
      </c>
      <c r="M2849" s="281" t="s">
        <v>2565</v>
      </c>
      <c r="N2849" s="119" t="s">
        <v>93</v>
      </c>
      <c r="O2849" s="120">
        <v>5</v>
      </c>
      <c r="P2849" s="155" t="s">
        <v>135</v>
      </c>
      <c r="Q2849" s="155">
        <v>0</v>
      </c>
      <c r="R2849" s="155">
        <v>0</v>
      </c>
      <c r="S2849" s="156">
        <v>0</v>
      </c>
      <c r="T2849" s="156">
        <v>0</v>
      </c>
      <c r="U2849" s="156" t="s">
        <v>2566</v>
      </c>
      <c r="V2849" s="157" t="s">
        <v>2567</v>
      </c>
      <c r="W2849" s="158">
        <v>28</v>
      </c>
      <c r="X2849" s="159">
        <v>2</v>
      </c>
      <c r="Y2849" s="160">
        <v>10</v>
      </c>
      <c r="Z2849" s="161">
        <f t="shared" si="718"/>
        <v>70</v>
      </c>
      <c r="AA2849" s="155">
        <v>0</v>
      </c>
      <c r="AB2849" s="162" t="s">
        <v>80</v>
      </c>
      <c r="AC2849" s="163" t="s">
        <v>56</v>
      </c>
      <c r="AD2849" s="164" t="s">
        <v>56</v>
      </c>
      <c r="AE2849" s="163" t="s">
        <v>56</v>
      </c>
      <c r="AF2849" s="164">
        <f t="shared" si="719"/>
        <v>210</v>
      </c>
      <c r="AG2849" s="165">
        <f t="shared" si="720"/>
        <v>252000</v>
      </c>
      <c r="AH2849" s="166" t="s">
        <v>81</v>
      </c>
      <c r="AI2849" s="167"/>
      <c r="AJ2849" s="168"/>
      <c r="AK2849" s="169"/>
      <c r="AL2849" s="170"/>
      <c r="AM2849" s="171"/>
      <c r="AN2849" s="172"/>
      <c r="AO2849" s="173">
        <f t="shared" si="717"/>
        <v>0</v>
      </c>
      <c r="AP2849" s="174" t="s">
        <v>82</v>
      </c>
      <c r="AQ2849" s="175" t="str" cm="1">
        <f t="array" ref="AQ2849">_xlfn.IFS(OR($G2849="公衆街路灯A",$G2849="定額電灯"),$G2849&amp;AP2849,COUNTIF(G2849,"*従量電灯*"),G2849,1,"-")</f>
        <v>従量電灯</v>
      </c>
      <c r="AR2849" s="176" t="str" cm="1">
        <f t="array" ref="AR2849">_xlfn.IFS($AN2849=0,"-",OR($AH2849="対象外",$AH2849="-"),"-",OR($G2849="公衆街路灯A",$G2849="定額電灯"),_xlfn.XLOOKUP($AQ2849,削除禁止_電灯料金!$B:$B,削除禁止_電灯料金!$E:$E,0),1,"-")</f>
        <v>-</v>
      </c>
      <c r="AS2849" s="177" t="str" cm="1">
        <f t="array" ref="AS2849">_xlfn.IFS($AR2849="-","-",OR($G2849="公衆街路灯A",$G2849="定額電灯"),_xlfn.XLOOKUP(AQ2849,削除禁止_電灯料金!$B:$B,削除禁止_電灯料金!$D:$D,0),1,"-")</f>
        <v>-</v>
      </c>
      <c r="AT2849" s="176">
        <f>IFERROR(IF(OR($G2849="公衆街路灯A",$G2849="定額電灯"),"-",ROUND((_xlfn.XLOOKUP($AQ2849,削除禁止_電灯料金!$B:$B,削除禁止_電灯料金!$E:$E)*AM2849/1000*$K2849*$L2849/12),2)),"-")</f>
        <v>0</v>
      </c>
      <c r="AU2849" s="177">
        <f>IFERROR(IF(OR($G2849="公衆街路灯A",$G2849="定額電灯"),"-",ROUND((AM2849/1000*$K2849*$L2849/12)*_xlfn.XLOOKUP($A2849,削除禁止_電灯料金!K:K,削除禁止_電灯料金!M:M,"-"),2)),"-")</f>
        <v>0</v>
      </c>
      <c r="AV2849" s="178">
        <f>IFERROR(IF(OR($G2849="公衆街路灯A",$G2849="定額電灯"),ROUND((((AR2849+AS2849)*AN2849))*12*_xlfn.XLOOKUP($A2849,削除禁止_電灯料金!K:K,削除禁止_電灯料金!N:N),0),ROUND((AT2849+AU2849)*AN2849*12*_xlfn.XLOOKUP($A2849,削除禁止_電灯料金!K:K,削除禁止_電灯料金!N:N),0)),0)</f>
        <v>0</v>
      </c>
      <c r="AW2849" s="145"/>
    </row>
    <row r="2850" spans="1:49" ht="30" customHeight="1">
      <c r="A2850" s="1">
        <v>63</v>
      </c>
      <c r="B2850" s="319" t="s">
        <v>2560</v>
      </c>
      <c r="C2850" s="332"/>
      <c r="D2850" s="256" t="s">
        <v>82</v>
      </c>
      <c r="E2850" s="257" t="s">
        <v>224</v>
      </c>
      <c r="F2850" s="258" t="s">
        <v>2351</v>
      </c>
      <c r="G2850" s="148" t="s">
        <v>73</v>
      </c>
      <c r="H2850" s="149"/>
      <c r="I2850" s="280"/>
      <c r="J2850" s="267"/>
      <c r="K2850" s="320">
        <v>0</v>
      </c>
      <c r="L2850" s="321">
        <v>0</v>
      </c>
      <c r="M2850" s="281" t="s">
        <v>917</v>
      </c>
      <c r="N2850" s="119" t="s">
        <v>918</v>
      </c>
      <c r="O2850" s="120">
        <v>1</v>
      </c>
      <c r="P2850" s="155">
        <v>0</v>
      </c>
      <c r="Q2850" s="155">
        <v>0</v>
      </c>
      <c r="R2850" s="155">
        <v>0</v>
      </c>
      <c r="S2850" s="156">
        <v>0</v>
      </c>
      <c r="T2850" s="156">
        <v>0</v>
      </c>
      <c r="U2850" s="156">
        <v>0</v>
      </c>
      <c r="V2850" s="157">
        <v>0</v>
      </c>
      <c r="W2850" s="158">
        <v>0</v>
      </c>
      <c r="X2850" s="159">
        <v>2</v>
      </c>
      <c r="Y2850" s="160">
        <v>2</v>
      </c>
      <c r="Z2850" s="161">
        <v>0</v>
      </c>
      <c r="AA2850" s="155">
        <v>0</v>
      </c>
      <c r="AB2850" s="162" t="s">
        <v>80</v>
      </c>
      <c r="AC2850" s="163" t="s">
        <v>56</v>
      </c>
      <c r="AD2850" s="164" t="s">
        <v>56</v>
      </c>
      <c r="AE2850" s="163" t="s">
        <v>56</v>
      </c>
      <c r="AF2850" s="164">
        <v>0</v>
      </c>
      <c r="AG2850" s="165">
        <v>0</v>
      </c>
      <c r="AH2850" s="166" t="s">
        <v>919</v>
      </c>
      <c r="AI2850" s="167"/>
      <c r="AJ2850" s="168"/>
      <c r="AK2850" s="169"/>
      <c r="AL2850" s="170"/>
      <c r="AM2850" s="171"/>
      <c r="AN2850" s="172"/>
      <c r="AO2850" s="173">
        <f t="shared" si="717"/>
        <v>0</v>
      </c>
      <c r="AP2850" s="174" t="s">
        <v>82</v>
      </c>
      <c r="AQ2850" s="175" t="str" cm="1">
        <f t="array" ref="AQ2850">_xlfn.IFS(OR($G2850="公衆街路灯A",$G2850="定額電灯"),$G2850&amp;AP2850,COUNTIF(G2850,"*従量電灯*"),G2850,1,"-")</f>
        <v>従量電灯</v>
      </c>
      <c r="AR2850" s="176" t="str" cm="1">
        <f t="array" ref="AR2850">_xlfn.IFS($AN2850=0,"-",OR($AH2850="対象外",$AH2850="-"),"-",OR($G2850="公衆街路灯A",$G2850="定額電灯"),_xlfn.XLOOKUP($AQ2850,削除禁止_電灯料金!$B:$B,削除禁止_電灯料金!$E:$E,0),1,"-")</f>
        <v>-</v>
      </c>
      <c r="AS2850" s="177" t="str" cm="1">
        <f t="array" ref="AS2850">_xlfn.IFS($AR2850="-","-",OR($G2850="公衆街路灯A",$G2850="定額電灯"),_xlfn.XLOOKUP(AQ2850,削除禁止_電灯料金!$B:$B,削除禁止_電灯料金!$D:$D,0),1,"-")</f>
        <v>-</v>
      </c>
      <c r="AT2850" s="176">
        <f>IFERROR(IF(OR($G2850="公衆街路灯A",$G2850="定額電灯"),"-",ROUND((_xlfn.XLOOKUP($AQ2850,削除禁止_電灯料金!$B:$B,削除禁止_電灯料金!$E:$E)*AM2850/1000*$K2850*$L2850/12),2)),"-")</f>
        <v>0</v>
      </c>
      <c r="AU2850" s="177">
        <f>IFERROR(IF(OR($G2850="公衆街路灯A",$G2850="定額電灯"),"-",ROUND((AM2850/1000*$K2850*$L2850/12)*_xlfn.XLOOKUP($A2850,削除禁止_電灯料金!K:K,削除禁止_電灯料金!M:M,"-"),2)),"-")</f>
        <v>0</v>
      </c>
      <c r="AV2850" s="178">
        <f>IFERROR(IF(OR($G2850="公衆街路灯A",$G2850="定額電灯"),ROUND((((AR2850+AS2850)*AN2850))*12*_xlfn.XLOOKUP($A2850,削除禁止_電灯料金!K:K,削除禁止_電灯料金!N:N),0),ROUND((AT2850+AU2850)*AN2850*12*_xlfn.XLOOKUP($A2850,削除禁止_電灯料金!K:K,削除禁止_電灯料金!N:N),0)),0)</f>
        <v>0</v>
      </c>
      <c r="AW2850" s="145"/>
    </row>
    <row r="2851" spans="1:49" ht="30" customHeight="1">
      <c r="A2851" s="1">
        <v>63</v>
      </c>
      <c r="B2851" s="319" t="s">
        <v>2560</v>
      </c>
      <c r="C2851" s="332"/>
      <c r="D2851" s="256" t="s">
        <v>82</v>
      </c>
      <c r="E2851" s="257" t="s">
        <v>224</v>
      </c>
      <c r="F2851" s="258" t="s">
        <v>355</v>
      </c>
      <c r="G2851" s="148" t="s">
        <v>73</v>
      </c>
      <c r="H2851" s="149"/>
      <c r="I2851" s="280"/>
      <c r="J2851" s="267"/>
      <c r="K2851" s="152">
        <v>10</v>
      </c>
      <c r="L2851" s="153">
        <v>240</v>
      </c>
      <c r="M2851" s="281" t="s">
        <v>630</v>
      </c>
      <c r="N2851" s="119" t="s">
        <v>134</v>
      </c>
      <c r="O2851" s="120">
        <v>2</v>
      </c>
      <c r="P2851" s="155" t="s">
        <v>227</v>
      </c>
      <c r="Q2851" s="155">
        <v>0</v>
      </c>
      <c r="R2851" s="155">
        <v>0</v>
      </c>
      <c r="S2851" s="156">
        <v>0</v>
      </c>
      <c r="T2851" s="156">
        <v>0</v>
      </c>
      <c r="U2851" s="156">
        <v>0</v>
      </c>
      <c r="V2851" s="157">
        <v>0</v>
      </c>
      <c r="W2851" s="158">
        <v>47</v>
      </c>
      <c r="X2851" s="159">
        <v>2</v>
      </c>
      <c r="Y2851" s="160">
        <v>4</v>
      </c>
      <c r="Z2851" s="161">
        <f t="shared" ref="Z2851:Z2861" si="721">K2851*L2851*W2851*Y2851/12/1000</f>
        <v>37.6</v>
      </c>
      <c r="AA2851" s="155">
        <v>0</v>
      </c>
      <c r="AB2851" s="162" t="s">
        <v>80</v>
      </c>
      <c r="AC2851" s="163" t="s">
        <v>56</v>
      </c>
      <c r="AD2851" s="164" t="s">
        <v>56</v>
      </c>
      <c r="AE2851" s="163" t="s">
        <v>56</v>
      </c>
      <c r="AF2851" s="164">
        <f t="shared" ref="AF2851:AF2861" si="722">$B$2*Z2851/Y2851</f>
        <v>282</v>
      </c>
      <c r="AG2851" s="165">
        <f t="shared" ref="AG2851:AG2861" si="723">Y2851*AF2851*120</f>
        <v>135360</v>
      </c>
      <c r="AH2851" s="166" t="s">
        <v>113</v>
      </c>
      <c r="AI2851" s="167"/>
      <c r="AJ2851" s="168"/>
      <c r="AK2851" s="169"/>
      <c r="AL2851" s="170"/>
      <c r="AM2851" s="171"/>
      <c r="AN2851" s="172"/>
      <c r="AO2851" s="173">
        <f t="shared" si="717"/>
        <v>0</v>
      </c>
      <c r="AP2851" s="174" t="s">
        <v>82</v>
      </c>
      <c r="AQ2851" s="175" t="str" cm="1">
        <f t="array" ref="AQ2851">_xlfn.IFS(OR($G2851="公衆街路灯A",$G2851="定額電灯"),$G2851&amp;AP2851,COUNTIF(G2851,"*従量電灯*"),G2851,1,"-")</f>
        <v>従量電灯</v>
      </c>
      <c r="AR2851" s="176" t="str" cm="1">
        <f t="array" ref="AR2851">_xlfn.IFS($AN2851=0,"-",OR($AH2851="対象外",$AH2851="-"),"-",OR($G2851="公衆街路灯A",$G2851="定額電灯"),_xlfn.XLOOKUP($AQ2851,削除禁止_電灯料金!$B:$B,削除禁止_電灯料金!$E:$E,0),1,"-")</f>
        <v>-</v>
      </c>
      <c r="AS2851" s="177" t="str" cm="1">
        <f t="array" ref="AS2851">_xlfn.IFS($AR2851="-","-",OR($G2851="公衆街路灯A",$G2851="定額電灯"),_xlfn.XLOOKUP(AQ2851,削除禁止_電灯料金!$B:$B,削除禁止_電灯料金!$D:$D,0),1,"-")</f>
        <v>-</v>
      </c>
      <c r="AT2851" s="176">
        <f>IFERROR(IF(OR($G2851="公衆街路灯A",$G2851="定額電灯"),"-",ROUND((_xlfn.XLOOKUP($AQ2851,削除禁止_電灯料金!$B:$B,削除禁止_電灯料金!$E:$E)*AM2851/1000*$K2851*$L2851/12),2)),"-")</f>
        <v>0</v>
      </c>
      <c r="AU2851" s="177">
        <f>IFERROR(IF(OR($G2851="公衆街路灯A",$G2851="定額電灯"),"-",ROUND((AM2851/1000*$K2851*$L2851/12)*_xlfn.XLOOKUP($A2851,削除禁止_電灯料金!K:K,削除禁止_電灯料金!M:M,"-"),2)),"-")</f>
        <v>0</v>
      </c>
      <c r="AV2851" s="178">
        <f>IFERROR(IF(OR($G2851="公衆街路灯A",$G2851="定額電灯"),ROUND((((AR2851+AS2851)*AN2851))*12*_xlfn.XLOOKUP($A2851,削除禁止_電灯料金!K:K,削除禁止_電灯料金!N:N),0),ROUND((AT2851+AU2851)*AN2851*12*_xlfn.XLOOKUP($A2851,削除禁止_電灯料金!K:K,削除禁止_電灯料金!N:N),0)),0)</f>
        <v>0</v>
      </c>
      <c r="AW2851" s="145"/>
    </row>
    <row r="2852" spans="1:49" ht="30" customHeight="1">
      <c r="A2852" s="1">
        <v>63</v>
      </c>
      <c r="B2852" s="319" t="s">
        <v>2560</v>
      </c>
      <c r="C2852" s="332"/>
      <c r="D2852" s="256" t="s">
        <v>82</v>
      </c>
      <c r="E2852" s="257" t="s">
        <v>224</v>
      </c>
      <c r="F2852" s="258" t="s">
        <v>355</v>
      </c>
      <c r="G2852" s="148" t="s">
        <v>73</v>
      </c>
      <c r="H2852" s="149"/>
      <c r="I2852" s="280"/>
      <c r="J2852" s="267"/>
      <c r="K2852" s="152">
        <v>10</v>
      </c>
      <c r="L2852" s="153">
        <v>240</v>
      </c>
      <c r="M2852" s="281" t="s">
        <v>2568</v>
      </c>
      <c r="N2852" s="119" t="s">
        <v>134</v>
      </c>
      <c r="O2852" s="120">
        <v>2</v>
      </c>
      <c r="P2852" s="155" t="s">
        <v>227</v>
      </c>
      <c r="Q2852" s="155">
        <v>0</v>
      </c>
      <c r="R2852" s="155">
        <v>0</v>
      </c>
      <c r="S2852" s="156">
        <v>0</v>
      </c>
      <c r="T2852" s="156">
        <v>0</v>
      </c>
      <c r="U2852" s="156">
        <v>0</v>
      </c>
      <c r="V2852" s="157" t="s">
        <v>2569</v>
      </c>
      <c r="W2852" s="158">
        <v>47</v>
      </c>
      <c r="X2852" s="159">
        <v>1</v>
      </c>
      <c r="Y2852" s="160">
        <v>2</v>
      </c>
      <c r="Z2852" s="161">
        <f t="shared" si="721"/>
        <v>18.8</v>
      </c>
      <c r="AA2852" s="155">
        <v>0</v>
      </c>
      <c r="AB2852" s="162" t="s">
        <v>80</v>
      </c>
      <c r="AC2852" s="163" t="s">
        <v>56</v>
      </c>
      <c r="AD2852" s="164" t="s">
        <v>56</v>
      </c>
      <c r="AE2852" s="163" t="s">
        <v>56</v>
      </c>
      <c r="AF2852" s="164">
        <f t="shared" si="722"/>
        <v>282</v>
      </c>
      <c r="AG2852" s="165">
        <f t="shared" si="723"/>
        <v>67680</v>
      </c>
      <c r="AH2852" s="166" t="s">
        <v>81</v>
      </c>
      <c r="AI2852" s="167"/>
      <c r="AJ2852" s="168"/>
      <c r="AK2852" s="169"/>
      <c r="AL2852" s="170"/>
      <c r="AM2852" s="171"/>
      <c r="AN2852" s="172"/>
      <c r="AO2852" s="173">
        <f t="shared" si="717"/>
        <v>0</v>
      </c>
      <c r="AP2852" s="174" t="s">
        <v>82</v>
      </c>
      <c r="AQ2852" s="175" t="str" cm="1">
        <f t="array" ref="AQ2852">_xlfn.IFS(OR($G2852="公衆街路灯A",$G2852="定額電灯"),$G2852&amp;AP2852,COUNTIF(G2852,"*従量電灯*"),G2852,1,"-")</f>
        <v>従量電灯</v>
      </c>
      <c r="AR2852" s="176" t="str" cm="1">
        <f t="array" ref="AR2852">_xlfn.IFS($AN2852=0,"-",OR($AH2852="対象外",$AH2852="-"),"-",OR($G2852="公衆街路灯A",$G2852="定額電灯"),_xlfn.XLOOKUP($AQ2852,削除禁止_電灯料金!$B:$B,削除禁止_電灯料金!$E:$E,0),1,"-")</f>
        <v>-</v>
      </c>
      <c r="AS2852" s="177" t="str" cm="1">
        <f t="array" ref="AS2852">_xlfn.IFS($AR2852="-","-",OR($G2852="公衆街路灯A",$G2852="定額電灯"),_xlfn.XLOOKUP(AQ2852,削除禁止_電灯料金!$B:$B,削除禁止_電灯料金!$D:$D,0),1,"-")</f>
        <v>-</v>
      </c>
      <c r="AT2852" s="176">
        <f>IFERROR(IF(OR($G2852="公衆街路灯A",$G2852="定額電灯"),"-",ROUND((_xlfn.XLOOKUP($AQ2852,削除禁止_電灯料金!$B:$B,削除禁止_電灯料金!$E:$E)*AM2852/1000*$K2852*$L2852/12),2)),"-")</f>
        <v>0</v>
      </c>
      <c r="AU2852" s="177">
        <f>IFERROR(IF(OR($G2852="公衆街路灯A",$G2852="定額電灯"),"-",ROUND((AM2852/1000*$K2852*$L2852/12)*_xlfn.XLOOKUP($A2852,削除禁止_電灯料金!K:K,削除禁止_電灯料金!M:M,"-"),2)),"-")</f>
        <v>0</v>
      </c>
      <c r="AV2852" s="178">
        <f>IFERROR(IF(OR($G2852="公衆街路灯A",$G2852="定額電灯"),ROUND((((AR2852+AS2852)*AN2852))*12*_xlfn.XLOOKUP($A2852,削除禁止_電灯料金!K:K,削除禁止_電灯料金!N:N),0),ROUND((AT2852+AU2852)*AN2852*12*_xlfn.XLOOKUP($A2852,削除禁止_電灯料金!K:K,削除禁止_電灯料金!N:N),0)),0)</f>
        <v>0</v>
      </c>
      <c r="AW2852" s="145"/>
    </row>
    <row r="2853" spans="1:49" ht="30" customHeight="1">
      <c r="A2853" s="1">
        <v>63</v>
      </c>
      <c r="B2853" s="319" t="s">
        <v>2560</v>
      </c>
      <c r="C2853" s="332"/>
      <c r="D2853" s="256" t="s">
        <v>82</v>
      </c>
      <c r="E2853" s="257" t="s">
        <v>224</v>
      </c>
      <c r="F2853" s="258" t="s">
        <v>355</v>
      </c>
      <c r="G2853" s="148" t="s">
        <v>73</v>
      </c>
      <c r="H2853" s="149"/>
      <c r="I2853" s="280"/>
      <c r="J2853" s="267"/>
      <c r="K2853" s="152">
        <v>10</v>
      </c>
      <c r="L2853" s="153">
        <v>240</v>
      </c>
      <c r="M2853" s="281" t="s">
        <v>2454</v>
      </c>
      <c r="N2853" s="119" t="s">
        <v>134</v>
      </c>
      <c r="O2853" s="120">
        <v>2</v>
      </c>
      <c r="P2853" s="155" t="s">
        <v>227</v>
      </c>
      <c r="Q2853" s="155">
        <v>0</v>
      </c>
      <c r="R2853" s="155">
        <v>0</v>
      </c>
      <c r="S2853" s="156">
        <v>0</v>
      </c>
      <c r="T2853" s="156">
        <v>0</v>
      </c>
      <c r="U2853" s="156">
        <v>0</v>
      </c>
      <c r="V2853" s="157" t="s">
        <v>2569</v>
      </c>
      <c r="W2853" s="158">
        <v>47</v>
      </c>
      <c r="X2853" s="159">
        <v>1</v>
      </c>
      <c r="Y2853" s="160">
        <v>2</v>
      </c>
      <c r="Z2853" s="161">
        <f t="shared" si="721"/>
        <v>18.8</v>
      </c>
      <c r="AA2853" s="155">
        <v>0</v>
      </c>
      <c r="AB2853" s="162" t="s">
        <v>80</v>
      </c>
      <c r="AC2853" s="163" t="s">
        <v>56</v>
      </c>
      <c r="AD2853" s="164" t="s">
        <v>56</v>
      </c>
      <c r="AE2853" s="163" t="s">
        <v>56</v>
      </c>
      <c r="AF2853" s="164">
        <f t="shared" si="722"/>
        <v>282</v>
      </c>
      <c r="AG2853" s="165">
        <f t="shared" si="723"/>
        <v>67680</v>
      </c>
      <c r="AH2853" s="166" t="s">
        <v>81</v>
      </c>
      <c r="AI2853" s="167"/>
      <c r="AJ2853" s="168"/>
      <c r="AK2853" s="169"/>
      <c r="AL2853" s="170"/>
      <c r="AM2853" s="171"/>
      <c r="AN2853" s="172"/>
      <c r="AO2853" s="173">
        <f t="shared" si="717"/>
        <v>0</v>
      </c>
      <c r="AP2853" s="174" t="s">
        <v>82</v>
      </c>
      <c r="AQ2853" s="175" t="str" cm="1">
        <f t="array" ref="AQ2853">_xlfn.IFS(OR($G2853="公衆街路灯A",$G2853="定額電灯"),$G2853&amp;AP2853,COUNTIF(G2853,"*従量電灯*"),G2853,1,"-")</f>
        <v>従量電灯</v>
      </c>
      <c r="AR2853" s="176" t="str" cm="1">
        <f t="array" ref="AR2853">_xlfn.IFS($AN2853=0,"-",OR($AH2853="対象外",$AH2853="-"),"-",OR($G2853="公衆街路灯A",$G2853="定額電灯"),_xlfn.XLOOKUP($AQ2853,削除禁止_電灯料金!$B:$B,削除禁止_電灯料金!$E:$E,0),1,"-")</f>
        <v>-</v>
      </c>
      <c r="AS2853" s="177" t="str" cm="1">
        <f t="array" ref="AS2853">_xlfn.IFS($AR2853="-","-",OR($G2853="公衆街路灯A",$G2853="定額電灯"),_xlfn.XLOOKUP(AQ2853,削除禁止_電灯料金!$B:$B,削除禁止_電灯料金!$D:$D,0),1,"-")</f>
        <v>-</v>
      </c>
      <c r="AT2853" s="176">
        <f>IFERROR(IF(OR($G2853="公衆街路灯A",$G2853="定額電灯"),"-",ROUND((_xlfn.XLOOKUP($AQ2853,削除禁止_電灯料金!$B:$B,削除禁止_電灯料金!$E:$E)*AM2853/1000*$K2853*$L2853/12),2)),"-")</f>
        <v>0</v>
      </c>
      <c r="AU2853" s="177">
        <f>IFERROR(IF(OR($G2853="公衆街路灯A",$G2853="定額電灯"),"-",ROUND((AM2853/1000*$K2853*$L2853/12)*_xlfn.XLOOKUP($A2853,削除禁止_電灯料金!K:K,削除禁止_電灯料金!M:M,"-"),2)),"-")</f>
        <v>0</v>
      </c>
      <c r="AV2853" s="178">
        <f>IFERROR(IF(OR($G2853="公衆街路灯A",$G2853="定額電灯"),ROUND((((AR2853+AS2853)*AN2853))*12*_xlfn.XLOOKUP($A2853,削除禁止_電灯料金!K:K,削除禁止_電灯料金!N:N),0),ROUND((AT2853+AU2853)*AN2853*12*_xlfn.XLOOKUP($A2853,削除禁止_電灯料金!K:K,削除禁止_電灯料金!N:N),0)),0)</f>
        <v>0</v>
      </c>
      <c r="AW2853" s="145"/>
    </row>
    <row r="2854" spans="1:49" ht="30" customHeight="1">
      <c r="A2854" s="1">
        <v>63</v>
      </c>
      <c r="B2854" s="319" t="s">
        <v>2560</v>
      </c>
      <c r="C2854" s="332"/>
      <c r="D2854" s="256" t="s">
        <v>82</v>
      </c>
      <c r="E2854" s="257" t="s">
        <v>224</v>
      </c>
      <c r="F2854" s="258" t="s">
        <v>2402</v>
      </c>
      <c r="G2854" s="148" t="s">
        <v>73</v>
      </c>
      <c r="H2854" s="149"/>
      <c r="I2854" s="280"/>
      <c r="J2854" s="267"/>
      <c r="K2854" s="152">
        <v>4</v>
      </c>
      <c r="L2854" s="153">
        <v>300</v>
      </c>
      <c r="M2854" s="281" t="s">
        <v>2568</v>
      </c>
      <c r="N2854" s="119" t="s">
        <v>134</v>
      </c>
      <c r="O2854" s="120">
        <v>2</v>
      </c>
      <c r="P2854" s="155" t="s">
        <v>227</v>
      </c>
      <c r="Q2854" s="155">
        <v>0</v>
      </c>
      <c r="R2854" s="155">
        <v>0</v>
      </c>
      <c r="S2854" s="156">
        <v>0</v>
      </c>
      <c r="T2854" s="156">
        <v>0</v>
      </c>
      <c r="U2854" s="156">
        <v>0</v>
      </c>
      <c r="V2854" s="157" t="s">
        <v>2569</v>
      </c>
      <c r="W2854" s="158">
        <v>47</v>
      </c>
      <c r="X2854" s="159">
        <v>2</v>
      </c>
      <c r="Y2854" s="160">
        <v>4</v>
      </c>
      <c r="Z2854" s="161">
        <f t="shared" si="721"/>
        <v>18.8</v>
      </c>
      <c r="AA2854" s="155">
        <v>0</v>
      </c>
      <c r="AB2854" s="162" t="s">
        <v>80</v>
      </c>
      <c r="AC2854" s="163" t="s">
        <v>56</v>
      </c>
      <c r="AD2854" s="164" t="s">
        <v>56</v>
      </c>
      <c r="AE2854" s="163" t="s">
        <v>56</v>
      </c>
      <c r="AF2854" s="164">
        <f t="shared" si="722"/>
        <v>141</v>
      </c>
      <c r="AG2854" s="165">
        <f t="shared" si="723"/>
        <v>67680</v>
      </c>
      <c r="AH2854" s="166" t="s">
        <v>81</v>
      </c>
      <c r="AI2854" s="167"/>
      <c r="AJ2854" s="168"/>
      <c r="AK2854" s="169"/>
      <c r="AL2854" s="170"/>
      <c r="AM2854" s="171"/>
      <c r="AN2854" s="172"/>
      <c r="AO2854" s="173">
        <f t="shared" si="717"/>
        <v>0</v>
      </c>
      <c r="AP2854" s="174" t="s">
        <v>82</v>
      </c>
      <c r="AQ2854" s="175" t="str" cm="1">
        <f t="array" ref="AQ2854">_xlfn.IFS(OR($G2854="公衆街路灯A",$G2854="定額電灯"),$G2854&amp;AP2854,COUNTIF(G2854,"*従量電灯*"),G2854,1,"-")</f>
        <v>従量電灯</v>
      </c>
      <c r="AR2854" s="176" t="str" cm="1">
        <f t="array" ref="AR2854">_xlfn.IFS($AN2854=0,"-",OR($AH2854="対象外",$AH2854="-"),"-",OR($G2854="公衆街路灯A",$G2854="定額電灯"),_xlfn.XLOOKUP($AQ2854,削除禁止_電灯料金!$B:$B,削除禁止_電灯料金!$E:$E,0),1,"-")</f>
        <v>-</v>
      </c>
      <c r="AS2854" s="177" t="str" cm="1">
        <f t="array" ref="AS2854">_xlfn.IFS($AR2854="-","-",OR($G2854="公衆街路灯A",$G2854="定額電灯"),_xlfn.XLOOKUP(AQ2854,削除禁止_電灯料金!$B:$B,削除禁止_電灯料金!$D:$D,0),1,"-")</f>
        <v>-</v>
      </c>
      <c r="AT2854" s="176">
        <f>IFERROR(IF(OR($G2854="公衆街路灯A",$G2854="定額電灯"),"-",ROUND((_xlfn.XLOOKUP($AQ2854,削除禁止_電灯料金!$B:$B,削除禁止_電灯料金!$E:$E)*AM2854/1000*$K2854*$L2854/12),2)),"-")</f>
        <v>0</v>
      </c>
      <c r="AU2854" s="177">
        <f>IFERROR(IF(OR($G2854="公衆街路灯A",$G2854="定額電灯"),"-",ROUND((AM2854/1000*$K2854*$L2854/12)*_xlfn.XLOOKUP($A2854,削除禁止_電灯料金!K:K,削除禁止_電灯料金!M:M,"-"),2)),"-")</f>
        <v>0</v>
      </c>
      <c r="AV2854" s="178">
        <f>IFERROR(IF(OR($G2854="公衆街路灯A",$G2854="定額電灯"),ROUND((((AR2854+AS2854)*AN2854))*12*_xlfn.XLOOKUP($A2854,削除禁止_電灯料金!K:K,削除禁止_電灯料金!N:N),0),ROUND((AT2854+AU2854)*AN2854*12*_xlfn.XLOOKUP($A2854,削除禁止_電灯料金!K:K,削除禁止_電灯料金!N:N),0)),0)</f>
        <v>0</v>
      </c>
      <c r="AW2854" s="145"/>
    </row>
    <row r="2855" spans="1:49" ht="30" customHeight="1">
      <c r="A2855" s="1">
        <v>63</v>
      </c>
      <c r="B2855" s="319" t="s">
        <v>2560</v>
      </c>
      <c r="C2855" s="332"/>
      <c r="D2855" s="256" t="s">
        <v>82</v>
      </c>
      <c r="E2855" s="257" t="s">
        <v>224</v>
      </c>
      <c r="F2855" s="258" t="s">
        <v>521</v>
      </c>
      <c r="G2855" s="148" t="s">
        <v>73</v>
      </c>
      <c r="H2855" s="149"/>
      <c r="I2855" s="280"/>
      <c r="J2855" s="267"/>
      <c r="K2855" s="152">
        <v>1</v>
      </c>
      <c r="L2855" s="153">
        <v>240</v>
      </c>
      <c r="M2855" s="281" t="s">
        <v>2570</v>
      </c>
      <c r="N2855" s="119" t="s">
        <v>134</v>
      </c>
      <c r="O2855" s="120">
        <v>1</v>
      </c>
      <c r="P2855" s="155" t="s">
        <v>111</v>
      </c>
      <c r="Q2855" s="155">
        <v>0</v>
      </c>
      <c r="R2855" s="155">
        <v>0</v>
      </c>
      <c r="S2855" s="156">
        <v>0</v>
      </c>
      <c r="T2855" s="156">
        <v>0</v>
      </c>
      <c r="U2855" s="156">
        <v>0</v>
      </c>
      <c r="V2855" s="157">
        <v>0</v>
      </c>
      <c r="W2855" s="158">
        <v>48</v>
      </c>
      <c r="X2855" s="159">
        <v>2</v>
      </c>
      <c r="Y2855" s="160">
        <v>2</v>
      </c>
      <c r="Z2855" s="161">
        <f t="shared" si="721"/>
        <v>1.92</v>
      </c>
      <c r="AA2855" s="155">
        <v>0</v>
      </c>
      <c r="AB2855" s="162" t="s">
        <v>80</v>
      </c>
      <c r="AC2855" s="163" t="s">
        <v>56</v>
      </c>
      <c r="AD2855" s="164" t="s">
        <v>56</v>
      </c>
      <c r="AE2855" s="163" t="s">
        <v>56</v>
      </c>
      <c r="AF2855" s="164">
        <f t="shared" si="722"/>
        <v>28.799999999999997</v>
      </c>
      <c r="AG2855" s="165">
        <f t="shared" si="723"/>
        <v>6911.9999999999991</v>
      </c>
      <c r="AH2855" s="166" t="s">
        <v>113</v>
      </c>
      <c r="AI2855" s="167"/>
      <c r="AJ2855" s="168"/>
      <c r="AK2855" s="169"/>
      <c r="AL2855" s="170"/>
      <c r="AM2855" s="171"/>
      <c r="AN2855" s="172"/>
      <c r="AO2855" s="173">
        <f t="shared" si="717"/>
        <v>0</v>
      </c>
      <c r="AP2855" s="174" t="s">
        <v>82</v>
      </c>
      <c r="AQ2855" s="175" t="str" cm="1">
        <f t="array" ref="AQ2855">_xlfn.IFS(OR($G2855="公衆街路灯A",$G2855="定額電灯"),$G2855&amp;AP2855,COUNTIF(G2855,"*従量電灯*"),G2855,1,"-")</f>
        <v>従量電灯</v>
      </c>
      <c r="AR2855" s="176" t="str" cm="1">
        <f t="array" ref="AR2855">_xlfn.IFS($AN2855=0,"-",OR($AH2855="対象外",$AH2855="-"),"-",OR($G2855="公衆街路灯A",$G2855="定額電灯"),_xlfn.XLOOKUP($AQ2855,削除禁止_電灯料金!$B:$B,削除禁止_電灯料金!$E:$E,0),1,"-")</f>
        <v>-</v>
      </c>
      <c r="AS2855" s="177" t="str" cm="1">
        <f t="array" ref="AS2855">_xlfn.IFS($AR2855="-","-",OR($G2855="公衆街路灯A",$G2855="定額電灯"),_xlfn.XLOOKUP(AQ2855,削除禁止_電灯料金!$B:$B,削除禁止_電灯料金!$D:$D,0),1,"-")</f>
        <v>-</v>
      </c>
      <c r="AT2855" s="176">
        <f>IFERROR(IF(OR($G2855="公衆街路灯A",$G2855="定額電灯"),"-",ROUND((_xlfn.XLOOKUP($AQ2855,削除禁止_電灯料金!$B:$B,削除禁止_電灯料金!$E:$E)*AM2855/1000*$K2855*$L2855/12),2)),"-")</f>
        <v>0</v>
      </c>
      <c r="AU2855" s="177">
        <f>IFERROR(IF(OR($G2855="公衆街路灯A",$G2855="定額電灯"),"-",ROUND((AM2855/1000*$K2855*$L2855/12)*_xlfn.XLOOKUP($A2855,削除禁止_電灯料金!K:K,削除禁止_電灯料金!M:M,"-"),2)),"-")</f>
        <v>0</v>
      </c>
      <c r="AV2855" s="178">
        <f>IFERROR(IF(OR($G2855="公衆街路灯A",$G2855="定額電灯"),ROUND((((AR2855+AS2855)*AN2855))*12*_xlfn.XLOOKUP($A2855,削除禁止_電灯料金!K:K,削除禁止_電灯料金!N:N),0),ROUND((AT2855+AU2855)*AN2855*12*_xlfn.XLOOKUP($A2855,削除禁止_電灯料金!K:K,削除禁止_電灯料金!N:N),0)),0)</f>
        <v>0</v>
      </c>
      <c r="AW2855" s="145"/>
    </row>
    <row r="2856" spans="1:49" ht="30" customHeight="1">
      <c r="A2856" s="1">
        <v>63</v>
      </c>
      <c r="B2856" s="319" t="s">
        <v>2560</v>
      </c>
      <c r="C2856" s="332"/>
      <c r="D2856" s="256" t="s">
        <v>82</v>
      </c>
      <c r="E2856" s="257" t="s">
        <v>224</v>
      </c>
      <c r="F2856" s="258" t="s">
        <v>2571</v>
      </c>
      <c r="G2856" s="148" t="s">
        <v>73</v>
      </c>
      <c r="H2856" s="149"/>
      <c r="I2856" s="280"/>
      <c r="J2856" s="267"/>
      <c r="K2856" s="152">
        <v>1</v>
      </c>
      <c r="L2856" s="153">
        <v>240</v>
      </c>
      <c r="M2856" s="281" t="s">
        <v>640</v>
      </c>
      <c r="N2856" s="119" t="s">
        <v>134</v>
      </c>
      <c r="O2856" s="120">
        <v>2</v>
      </c>
      <c r="P2856" s="155" t="s">
        <v>135</v>
      </c>
      <c r="Q2856" s="155">
        <v>0</v>
      </c>
      <c r="R2856" s="155">
        <v>0</v>
      </c>
      <c r="S2856" s="156">
        <v>0</v>
      </c>
      <c r="T2856" s="156">
        <v>0</v>
      </c>
      <c r="U2856" s="156">
        <v>0</v>
      </c>
      <c r="V2856" s="157">
        <v>0</v>
      </c>
      <c r="W2856" s="158">
        <v>28</v>
      </c>
      <c r="X2856" s="159">
        <v>1</v>
      </c>
      <c r="Y2856" s="160">
        <v>2</v>
      </c>
      <c r="Z2856" s="161">
        <f t="shared" si="721"/>
        <v>1.1200000000000001</v>
      </c>
      <c r="AA2856" s="155">
        <v>0</v>
      </c>
      <c r="AB2856" s="162" t="s">
        <v>80</v>
      </c>
      <c r="AC2856" s="163" t="s">
        <v>56</v>
      </c>
      <c r="AD2856" s="164" t="s">
        <v>56</v>
      </c>
      <c r="AE2856" s="163" t="s">
        <v>56</v>
      </c>
      <c r="AF2856" s="164">
        <f t="shared" si="722"/>
        <v>16.8</v>
      </c>
      <c r="AG2856" s="165">
        <f t="shared" si="723"/>
        <v>4032</v>
      </c>
      <c r="AH2856" s="166" t="s">
        <v>113</v>
      </c>
      <c r="AI2856" s="167"/>
      <c r="AJ2856" s="168"/>
      <c r="AK2856" s="169"/>
      <c r="AL2856" s="170"/>
      <c r="AM2856" s="171"/>
      <c r="AN2856" s="172"/>
      <c r="AO2856" s="173">
        <f t="shared" si="717"/>
        <v>0</v>
      </c>
      <c r="AP2856" s="174" t="s">
        <v>82</v>
      </c>
      <c r="AQ2856" s="175" t="str" cm="1">
        <f t="array" ref="AQ2856">_xlfn.IFS(OR($G2856="公衆街路灯A",$G2856="定額電灯"),$G2856&amp;AP2856,COUNTIF(G2856,"*従量電灯*"),G2856,1,"-")</f>
        <v>従量電灯</v>
      </c>
      <c r="AR2856" s="176" t="str" cm="1">
        <f t="array" ref="AR2856">_xlfn.IFS($AN2856=0,"-",OR($AH2856="対象外",$AH2856="-"),"-",OR($G2856="公衆街路灯A",$G2856="定額電灯"),_xlfn.XLOOKUP($AQ2856,削除禁止_電灯料金!$B:$B,削除禁止_電灯料金!$E:$E,0),1,"-")</f>
        <v>-</v>
      </c>
      <c r="AS2856" s="177" t="str" cm="1">
        <f t="array" ref="AS2856">_xlfn.IFS($AR2856="-","-",OR($G2856="公衆街路灯A",$G2856="定額電灯"),_xlfn.XLOOKUP(AQ2856,削除禁止_電灯料金!$B:$B,削除禁止_電灯料金!$D:$D,0),1,"-")</f>
        <v>-</v>
      </c>
      <c r="AT2856" s="176">
        <f>IFERROR(IF(OR($G2856="公衆街路灯A",$G2856="定額電灯"),"-",ROUND((_xlfn.XLOOKUP($AQ2856,削除禁止_電灯料金!$B:$B,削除禁止_電灯料金!$E:$E)*AM2856/1000*$K2856*$L2856/12),2)),"-")</f>
        <v>0</v>
      </c>
      <c r="AU2856" s="177">
        <f>IFERROR(IF(OR($G2856="公衆街路灯A",$G2856="定額電灯"),"-",ROUND((AM2856/1000*$K2856*$L2856/12)*_xlfn.XLOOKUP($A2856,削除禁止_電灯料金!K:K,削除禁止_電灯料金!M:M,"-"),2)),"-")</f>
        <v>0</v>
      </c>
      <c r="AV2856" s="178">
        <f>IFERROR(IF(OR($G2856="公衆街路灯A",$G2856="定額電灯"),ROUND((((AR2856+AS2856)*AN2856))*12*_xlfn.XLOOKUP($A2856,削除禁止_電灯料金!K:K,削除禁止_電灯料金!N:N),0),ROUND((AT2856+AU2856)*AN2856*12*_xlfn.XLOOKUP($A2856,削除禁止_電灯料金!K:K,削除禁止_電灯料金!N:N),0)),0)</f>
        <v>0</v>
      </c>
      <c r="AW2856" s="145"/>
    </row>
    <row r="2857" spans="1:49" ht="30" customHeight="1">
      <c r="A2857" s="1">
        <v>63</v>
      </c>
      <c r="B2857" s="319" t="s">
        <v>2560</v>
      </c>
      <c r="C2857" s="332"/>
      <c r="D2857" s="256" t="s">
        <v>82</v>
      </c>
      <c r="E2857" s="257" t="s">
        <v>224</v>
      </c>
      <c r="F2857" s="258" t="s">
        <v>2571</v>
      </c>
      <c r="G2857" s="148" t="s">
        <v>73</v>
      </c>
      <c r="H2857" s="149"/>
      <c r="I2857" s="280"/>
      <c r="J2857" s="267"/>
      <c r="K2857" s="152">
        <v>1</v>
      </c>
      <c r="L2857" s="153">
        <v>240</v>
      </c>
      <c r="M2857" s="281" t="s">
        <v>2572</v>
      </c>
      <c r="N2857" s="119" t="s">
        <v>142</v>
      </c>
      <c r="O2857" s="120">
        <v>1</v>
      </c>
      <c r="P2857" s="155" t="s">
        <v>503</v>
      </c>
      <c r="Q2857" s="155">
        <v>0</v>
      </c>
      <c r="R2857" s="155">
        <v>0</v>
      </c>
      <c r="S2857" s="156" t="s">
        <v>143</v>
      </c>
      <c r="T2857" s="156">
        <v>0</v>
      </c>
      <c r="U2857" s="156" t="s">
        <v>442</v>
      </c>
      <c r="V2857" s="157">
        <v>0</v>
      </c>
      <c r="W2857" s="158">
        <v>18</v>
      </c>
      <c r="X2857" s="159">
        <v>1</v>
      </c>
      <c r="Y2857" s="160">
        <v>1</v>
      </c>
      <c r="Z2857" s="161">
        <f t="shared" si="721"/>
        <v>0.36</v>
      </c>
      <c r="AA2857" s="155">
        <v>0</v>
      </c>
      <c r="AB2857" s="162" t="s">
        <v>80</v>
      </c>
      <c r="AC2857" s="163" t="s">
        <v>56</v>
      </c>
      <c r="AD2857" s="164" t="s">
        <v>56</v>
      </c>
      <c r="AE2857" s="163" t="s">
        <v>56</v>
      </c>
      <c r="AF2857" s="164">
        <f t="shared" si="722"/>
        <v>10.799999999999999</v>
      </c>
      <c r="AG2857" s="165">
        <f t="shared" si="723"/>
        <v>1295.9999999999998</v>
      </c>
      <c r="AH2857" s="166" t="s">
        <v>81</v>
      </c>
      <c r="AI2857" s="167"/>
      <c r="AJ2857" s="168"/>
      <c r="AK2857" s="169"/>
      <c r="AL2857" s="170"/>
      <c r="AM2857" s="171"/>
      <c r="AN2857" s="172"/>
      <c r="AO2857" s="173">
        <f t="shared" si="717"/>
        <v>0</v>
      </c>
      <c r="AP2857" s="174" t="s">
        <v>82</v>
      </c>
      <c r="AQ2857" s="175" t="str" cm="1">
        <f t="array" ref="AQ2857">_xlfn.IFS(OR($G2857="公衆街路灯A",$G2857="定額電灯"),$G2857&amp;AP2857,COUNTIF(G2857,"*従量電灯*"),G2857,1,"-")</f>
        <v>従量電灯</v>
      </c>
      <c r="AR2857" s="176" t="str" cm="1">
        <f t="array" ref="AR2857">_xlfn.IFS($AN2857=0,"-",OR($AH2857="対象外",$AH2857="-"),"-",OR($G2857="公衆街路灯A",$G2857="定額電灯"),_xlfn.XLOOKUP($AQ2857,削除禁止_電灯料金!$B:$B,削除禁止_電灯料金!$E:$E,0),1,"-")</f>
        <v>-</v>
      </c>
      <c r="AS2857" s="177" t="str" cm="1">
        <f t="array" ref="AS2857">_xlfn.IFS($AR2857="-","-",OR($G2857="公衆街路灯A",$G2857="定額電灯"),_xlfn.XLOOKUP(AQ2857,削除禁止_電灯料金!$B:$B,削除禁止_電灯料金!$D:$D,0),1,"-")</f>
        <v>-</v>
      </c>
      <c r="AT2857" s="176">
        <f>IFERROR(IF(OR($G2857="公衆街路灯A",$G2857="定額電灯"),"-",ROUND((_xlfn.XLOOKUP($AQ2857,削除禁止_電灯料金!$B:$B,削除禁止_電灯料金!$E:$E)*AM2857/1000*$K2857*$L2857/12),2)),"-")</f>
        <v>0</v>
      </c>
      <c r="AU2857" s="177">
        <f>IFERROR(IF(OR($G2857="公衆街路灯A",$G2857="定額電灯"),"-",ROUND((AM2857/1000*$K2857*$L2857/12)*_xlfn.XLOOKUP($A2857,削除禁止_電灯料金!K:K,削除禁止_電灯料金!M:M,"-"),2)),"-")</f>
        <v>0</v>
      </c>
      <c r="AV2857" s="178">
        <f>IFERROR(IF(OR($G2857="公衆街路灯A",$G2857="定額電灯"),ROUND((((AR2857+AS2857)*AN2857))*12*_xlfn.XLOOKUP($A2857,削除禁止_電灯料金!K:K,削除禁止_電灯料金!N:N),0),ROUND((AT2857+AU2857)*AN2857*12*_xlfn.XLOOKUP($A2857,削除禁止_電灯料金!K:K,削除禁止_電灯料金!N:N),0)),0)</f>
        <v>0</v>
      </c>
      <c r="AW2857" s="145"/>
    </row>
    <row r="2858" spans="1:49" ht="30" customHeight="1">
      <c r="A2858" s="1">
        <v>63</v>
      </c>
      <c r="B2858" s="319" t="s">
        <v>2560</v>
      </c>
      <c r="C2858" s="332"/>
      <c r="D2858" s="256" t="s">
        <v>82</v>
      </c>
      <c r="E2858" s="257" t="s">
        <v>224</v>
      </c>
      <c r="F2858" s="258" t="s">
        <v>1015</v>
      </c>
      <c r="G2858" s="148" t="s">
        <v>73</v>
      </c>
      <c r="H2858" s="149"/>
      <c r="I2858" s="280"/>
      <c r="J2858" s="267"/>
      <c r="K2858" s="152">
        <v>2</v>
      </c>
      <c r="L2858" s="153">
        <v>300</v>
      </c>
      <c r="M2858" s="281" t="s">
        <v>630</v>
      </c>
      <c r="N2858" s="119" t="s">
        <v>134</v>
      </c>
      <c r="O2858" s="120">
        <v>2</v>
      </c>
      <c r="P2858" s="155" t="s">
        <v>227</v>
      </c>
      <c r="Q2858" s="155">
        <v>0</v>
      </c>
      <c r="R2858" s="155">
        <v>0</v>
      </c>
      <c r="S2858" s="156">
        <v>0</v>
      </c>
      <c r="T2858" s="156">
        <v>0</v>
      </c>
      <c r="U2858" s="156">
        <v>0</v>
      </c>
      <c r="V2858" s="157">
        <v>0</v>
      </c>
      <c r="W2858" s="158">
        <v>47</v>
      </c>
      <c r="X2858" s="159">
        <v>1</v>
      </c>
      <c r="Y2858" s="160">
        <v>2</v>
      </c>
      <c r="Z2858" s="161">
        <f t="shared" si="721"/>
        <v>4.7</v>
      </c>
      <c r="AA2858" s="155">
        <v>0</v>
      </c>
      <c r="AB2858" s="162" t="s">
        <v>80</v>
      </c>
      <c r="AC2858" s="163" t="s">
        <v>56</v>
      </c>
      <c r="AD2858" s="164" t="s">
        <v>56</v>
      </c>
      <c r="AE2858" s="163" t="s">
        <v>56</v>
      </c>
      <c r="AF2858" s="164">
        <f t="shared" si="722"/>
        <v>70.5</v>
      </c>
      <c r="AG2858" s="165">
        <f t="shared" si="723"/>
        <v>16920</v>
      </c>
      <c r="AH2858" s="166" t="s">
        <v>113</v>
      </c>
      <c r="AI2858" s="167"/>
      <c r="AJ2858" s="168"/>
      <c r="AK2858" s="169"/>
      <c r="AL2858" s="170"/>
      <c r="AM2858" s="171"/>
      <c r="AN2858" s="172"/>
      <c r="AO2858" s="173">
        <f t="shared" si="717"/>
        <v>0</v>
      </c>
      <c r="AP2858" s="174" t="s">
        <v>82</v>
      </c>
      <c r="AQ2858" s="175" t="str" cm="1">
        <f t="array" ref="AQ2858">_xlfn.IFS(OR($G2858="公衆街路灯A",$G2858="定額電灯"),$G2858&amp;AP2858,COUNTIF(G2858,"*従量電灯*"),G2858,1,"-")</f>
        <v>従量電灯</v>
      </c>
      <c r="AR2858" s="176" t="str" cm="1">
        <f t="array" ref="AR2858">_xlfn.IFS($AN2858=0,"-",OR($AH2858="対象外",$AH2858="-"),"-",OR($G2858="公衆街路灯A",$G2858="定額電灯"),_xlfn.XLOOKUP($AQ2858,削除禁止_電灯料金!$B:$B,削除禁止_電灯料金!$E:$E,0),1,"-")</f>
        <v>-</v>
      </c>
      <c r="AS2858" s="177" t="str" cm="1">
        <f t="array" ref="AS2858">_xlfn.IFS($AR2858="-","-",OR($G2858="公衆街路灯A",$G2858="定額電灯"),_xlfn.XLOOKUP(AQ2858,削除禁止_電灯料金!$B:$B,削除禁止_電灯料金!$D:$D,0),1,"-")</f>
        <v>-</v>
      </c>
      <c r="AT2858" s="176">
        <f>IFERROR(IF(OR($G2858="公衆街路灯A",$G2858="定額電灯"),"-",ROUND((_xlfn.XLOOKUP($AQ2858,削除禁止_電灯料金!$B:$B,削除禁止_電灯料金!$E:$E)*AM2858/1000*$K2858*$L2858/12),2)),"-")</f>
        <v>0</v>
      </c>
      <c r="AU2858" s="177">
        <f>IFERROR(IF(OR($G2858="公衆街路灯A",$G2858="定額電灯"),"-",ROUND((AM2858/1000*$K2858*$L2858/12)*_xlfn.XLOOKUP($A2858,削除禁止_電灯料金!K:K,削除禁止_電灯料金!M:M,"-"),2)),"-")</f>
        <v>0</v>
      </c>
      <c r="AV2858" s="178">
        <f>IFERROR(IF(OR($G2858="公衆街路灯A",$G2858="定額電灯"),ROUND((((AR2858+AS2858)*AN2858))*12*_xlfn.XLOOKUP($A2858,削除禁止_電灯料金!K:K,削除禁止_電灯料金!N:N),0),ROUND((AT2858+AU2858)*AN2858*12*_xlfn.XLOOKUP($A2858,削除禁止_電灯料金!K:K,削除禁止_電灯料金!N:N),0)),0)</f>
        <v>0</v>
      </c>
      <c r="AW2858" s="145"/>
    </row>
    <row r="2859" spans="1:49" ht="30" customHeight="1">
      <c r="A2859" s="1">
        <v>63</v>
      </c>
      <c r="B2859" s="319" t="s">
        <v>2560</v>
      </c>
      <c r="C2859" s="332"/>
      <c r="D2859" s="256" t="s">
        <v>82</v>
      </c>
      <c r="E2859" s="257" t="s">
        <v>224</v>
      </c>
      <c r="F2859" s="258" t="s">
        <v>1015</v>
      </c>
      <c r="G2859" s="148" t="s">
        <v>73</v>
      </c>
      <c r="H2859" s="149"/>
      <c r="I2859" s="280"/>
      <c r="J2859" s="267"/>
      <c r="K2859" s="152">
        <v>2</v>
      </c>
      <c r="L2859" s="153">
        <v>300</v>
      </c>
      <c r="M2859" s="281" t="s">
        <v>2573</v>
      </c>
      <c r="N2859" s="119" t="s">
        <v>389</v>
      </c>
      <c r="O2859" s="120">
        <v>1</v>
      </c>
      <c r="P2859" s="155" t="s">
        <v>383</v>
      </c>
      <c r="Q2859" s="155">
        <v>0</v>
      </c>
      <c r="R2859" s="155">
        <v>0</v>
      </c>
      <c r="S2859" s="156">
        <v>0</v>
      </c>
      <c r="T2859" s="156">
        <v>0</v>
      </c>
      <c r="U2859" s="156" t="s">
        <v>519</v>
      </c>
      <c r="V2859" s="157">
        <v>0</v>
      </c>
      <c r="W2859" s="158">
        <v>13</v>
      </c>
      <c r="X2859" s="159">
        <v>2</v>
      </c>
      <c r="Y2859" s="160">
        <v>2</v>
      </c>
      <c r="Z2859" s="161">
        <f t="shared" si="721"/>
        <v>1.3</v>
      </c>
      <c r="AA2859" s="155">
        <v>0</v>
      </c>
      <c r="AB2859" s="162" t="s">
        <v>80</v>
      </c>
      <c r="AC2859" s="163" t="s">
        <v>56</v>
      </c>
      <c r="AD2859" s="164" t="s">
        <v>56</v>
      </c>
      <c r="AE2859" s="163" t="s">
        <v>56</v>
      </c>
      <c r="AF2859" s="164">
        <f t="shared" si="722"/>
        <v>19.5</v>
      </c>
      <c r="AG2859" s="165">
        <f t="shared" si="723"/>
        <v>4680</v>
      </c>
      <c r="AH2859" s="166" t="s">
        <v>81</v>
      </c>
      <c r="AI2859" s="167"/>
      <c r="AJ2859" s="168"/>
      <c r="AK2859" s="169"/>
      <c r="AL2859" s="170"/>
      <c r="AM2859" s="171"/>
      <c r="AN2859" s="172"/>
      <c r="AO2859" s="173">
        <f t="shared" si="717"/>
        <v>0</v>
      </c>
      <c r="AP2859" s="174" t="s">
        <v>82</v>
      </c>
      <c r="AQ2859" s="175" t="str" cm="1">
        <f t="array" ref="AQ2859">_xlfn.IFS(OR($G2859="公衆街路灯A",$G2859="定額電灯"),$G2859&amp;AP2859,COUNTIF(G2859,"*従量電灯*"),G2859,1,"-")</f>
        <v>従量電灯</v>
      </c>
      <c r="AR2859" s="176" t="str" cm="1">
        <f t="array" ref="AR2859">_xlfn.IFS($AN2859=0,"-",OR($AH2859="対象外",$AH2859="-"),"-",OR($G2859="公衆街路灯A",$G2859="定額電灯"),_xlfn.XLOOKUP($AQ2859,削除禁止_電灯料金!$B:$B,削除禁止_電灯料金!$E:$E,0),1,"-")</f>
        <v>-</v>
      </c>
      <c r="AS2859" s="177" t="str" cm="1">
        <f t="array" ref="AS2859">_xlfn.IFS($AR2859="-","-",OR($G2859="公衆街路灯A",$G2859="定額電灯"),_xlfn.XLOOKUP(AQ2859,削除禁止_電灯料金!$B:$B,削除禁止_電灯料金!$D:$D,0),1,"-")</f>
        <v>-</v>
      </c>
      <c r="AT2859" s="176">
        <f>IFERROR(IF(OR($G2859="公衆街路灯A",$G2859="定額電灯"),"-",ROUND((_xlfn.XLOOKUP($AQ2859,削除禁止_電灯料金!$B:$B,削除禁止_電灯料金!$E:$E)*AM2859/1000*$K2859*$L2859/12),2)),"-")</f>
        <v>0</v>
      </c>
      <c r="AU2859" s="177">
        <f>IFERROR(IF(OR($G2859="公衆街路灯A",$G2859="定額電灯"),"-",ROUND((AM2859/1000*$K2859*$L2859/12)*_xlfn.XLOOKUP($A2859,削除禁止_電灯料金!K:K,削除禁止_電灯料金!M:M,"-"),2)),"-")</f>
        <v>0</v>
      </c>
      <c r="AV2859" s="178">
        <f>IFERROR(IF(OR($G2859="公衆街路灯A",$G2859="定額電灯"),ROUND((((AR2859+AS2859)*AN2859))*12*_xlfn.XLOOKUP($A2859,削除禁止_電灯料金!K:K,削除禁止_電灯料金!N:N),0),ROUND((AT2859+AU2859)*AN2859*12*_xlfn.XLOOKUP($A2859,削除禁止_電灯料金!K:K,削除禁止_電灯料金!N:N),0)),0)</f>
        <v>0</v>
      </c>
      <c r="AW2859" s="145"/>
    </row>
    <row r="2860" spans="1:49" ht="30" customHeight="1">
      <c r="A2860" s="1">
        <v>63</v>
      </c>
      <c r="B2860" s="319" t="s">
        <v>2560</v>
      </c>
      <c r="C2860" s="332"/>
      <c r="D2860" s="256" t="s">
        <v>82</v>
      </c>
      <c r="E2860" s="257" t="s">
        <v>224</v>
      </c>
      <c r="F2860" s="258" t="s">
        <v>1013</v>
      </c>
      <c r="G2860" s="148" t="s">
        <v>73</v>
      </c>
      <c r="H2860" s="149"/>
      <c r="I2860" s="280"/>
      <c r="J2860" s="267"/>
      <c r="K2860" s="152">
        <v>2</v>
      </c>
      <c r="L2860" s="153">
        <v>300</v>
      </c>
      <c r="M2860" s="281" t="s">
        <v>630</v>
      </c>
      <c r="N2860" s="119" t="s">
        <v>134</v>
      </c>
      <c r="O2860" s="120">
        <v>2</v>
      </c>
      <c r="P2860" s="155" t="s">
        <v>227</v>
      </c>
      <c r="Q2860" s="155">
        <v>0</v>
      </c>
      <c r="R2860" s="155">
        <v>0</v>
      </c>
      <c r="S2860" s="156">
        <v>0</v>
      </c>
      <c r="T2860" s="156">
        <v>0</v>
      </c>
      <c r="U2860" s="156">
        <v>0</v>
      </c>
      <c r="V2860" s="157">
        <v>0</v>
      </c>
      <c r="W2860" s="158">
        <v>47</v>
      </c>
      <c r="X2860" s="159">
        <v>1</v>
      </c>
      <c r="Y2860" s="160">
        <v>2</v>
      </c>
      <c r="Z2860" s="161">
        <f t="shared" si="721"/>
        <v>4.7</v>
      </c>
      <c r="AA2860" s="155">
        <v>0</v>
      </c>
      <c r="AB2860" s="162" t="s">
        <v>80</v>
      </c>
      <c r="AC2860" s="163" t="s">
        <v>56</v>
      </c>
      <c r="AD2860" s="164" t="s">
        <v>56</v>
      </c>
      <c r="AE2860" s="163" t="s">
        <v>56</v>
      </c>
      <c r="AF2860" s="164">
        <f t="shared" si="722"/>
        <v>70.5</v>
      </c>
      <c r="AG2860" s="165">
        <f t="shared" si="723"/>
        <v>16920</v>
      </c>
      <c r="AH2860" s="166" t="s">
        <v>113</v>
      </c>
      <c r="AI2860" s="167"/>
      <c r="AJ2860" s="168"/>
      <c r="AK2860" s="169"/>
      <c r="AL2860" s="170"/>
      <c r="AM2860" s="171"/>
      <c r="AN2860" s="172"/>
      <c r="AO2860" s="173">
        <f t="shared" si="717"/>
        <v>0</v>
      </c>
      <c r="AP2860" s="174" t="s">
        <v>82</v>
      </c>
      <c r="AQ2860" s="175" t="str" cm="1">
        <f t="array" ref="AQ2860">_xlfn.IFS(OR($G2860="公衆街路灯A",$G2860="定額電灯"),$G2860&amp;AP2860,COUNTIF(G2860,"*従量電灯*"),G2860,1,"-")</f>
        <v>従量電灯</v>
      </c>
      <c r="AR2860" s="176" t="str" cm="1">
        <f t="array" ref="AR2860">_xlfn.IFS($AN2860=0,"-",OR($AH2860="対象外",$AH2860="-"),"-",OR($G2860="公衆街路灯A",$G2860="定額電灯"),_xlfn.XLOOKUP($AQ2860,削除禁止_電灯料金!$B:$B,削除禁止_電灯料金!$E:$E,0),1,"-")</f>
        <v>-</v>
      </c>
      <c r="AS2860" s="177" t="str" cm="1">
        <f t="array" ref="AS2860">_xlfn.IFS($AR2860="-","-",OR($G2860="公衆街路灯A",$G2860="定額電灯"),_xlfn.XLOOKUP(AQ2860,削除禁止_電灯料金!$B:$B,削除禁止_電灯料金!$D:$D,0),1,"-")</f>
        <v>-</v>
      </c>
      <c r="AT2860" s="176">
        <f>IFERROR(IF(OR($G2860="公衆街路灯A",$G2860="定額電灯"),"-",ROUND((_xlfn.XLOOKUP($AQ2860,削除禁止_電灯料金!$B:$B,削除禁止_電灯料金!$E:$E)*AM2860/1000*$K2860*$L2860/12),2)),"-")</f>
        <v>0</v>
      </c>
      <c r="AU2860" s="177">
        <f>IFERROR(IF(OR($G2860="公衆街路灯A",$G2860="定額電灯"),"-",ROUND((AM2860/1000*$K2860*$L2860/12)*_xlfn.XLOOKUP($A2860,削除禁止_電灯料金!K:K,削除禁止_電灯料金!M:M,"-"),2)),"-")</f>
        <v>0</v>
      </c>
      <c r="AV2860" s="178">
        <f>IFERROR(IF(OR($G2860="公衆街路灯A",$G2860="定額電灯"),ROUND((((AR2860+AS2860)*AN2860))*12*_xlfn.XLOOKUP($A2860,削除禁止_電灯料金!K:K,削除禁止_電灯料金!N:N),0),ROUND((AT2860+AU2860)*AN2860*12*_xlfn.XLOOKUP($A2860,削除禁止_電灯料金!K:K,削除禁止_電灯料金!N:N),0)),0)</f>
        <v>0</v>
      </c>
      <c r="AW2860" s="145"/>
    </row>
    <row r="2861" spans="1:49" ht="30" customHeight="1">
      <c r="A2861" s="1">
        <v>63</v>
      </c>
      <c r="B2861" s="319" t="s">
        <v>2560</v>
      </c>
      <c r="C2861" s="332"/>
      <c r="D2861" s="256" t="s">
        <v>82</v>
      </c>
      <c r="E2861" s="257" t="s">
        <v>224</v>
      </c>
      <c r="F2861" s="258" t="s">
        <v>1013</v>
      </c>
      <c r="G2861" s="148" t="s">
        <v>73</v>
      </c>
      <c r="H2861" s="149"/>
      <c r="I2861" s="280"/>
      <c r="J2861" s="267"/>
      <c r="K2861" s="152">
        <v>2</v>
      </c>
      <c r="L2861" s="153">
        <v>300</v>
      </c>
      <c r="M2861" s="281" t="s">
        <v>2573</v>
      </c>
      <c r="N2861" s="119" t="s">
        <v>389</v>
      </c>
      <c r="O2861" s="120">
        <v>1</v>
      </c>
      <c r="P2861" s="155" t="s">
        <v>383</v>
      </c>
      <c r="Q2861" s="155">
        <v>0</v>
      </c>
      <c r="R2861" s="155">
        <v>0</v>
      </c>
      <c r="S2861" s="156">
        <v>0</v>
      </c>
      <c r="T2861" s="156">
        <v>0</v>
      </c>
      <c r="U2861" s="156" t="s">
        <v>519</v>
      </c>
      <c r="V2861" s="157">
        <v>0</v>
      </c>
      <c r="W2861" s="158">
        <v>13</v>
      </c>
      <c r="X2861" s="159">
        <v>2</v>
      </c>
      <c r="Y2861" s="160">
        <v>2</v>
      </c>
      <c r="Z2861" s="161">
        <f t="shared" si="721"/>
        <v>1.3</v>
      </c>
      <c r="AA2861" s="155">
        <v>0</v>
      </c>
      <c r="AB2861" s="162" t="s">
        <v>80</v>
      </c>
      <c r="AC2861" s="163" t="s">
        <v>56</v>
      </c>
      <c r="AD2861" s="164" t="s">
        <v>56</v>
      </c>
      <c r="AE2861" s="163" t="s">
        <v>56</v>
      </c>
      <c r="AF2861" s="164">
        <f t="shared" si="722"/>
        <v>19.5</v>
      </c>
      <c r="AG2861" s="165">
        <f t="shared" si="723"/>
        <v>4680</v>
      </c>
      <c r="AH2861" s="166" t="s">
        <v>81</v>
      </c>
      <c r="AI2861" s="167"/>
      <c r="AJ2861" s="168"/>
      <c r="AK2861" s="169"/>
      <c r="AL2861" s="170"/>
      <c r="AM2861" s="171"/>
      <c r="AN2861" s="172"/>
      <c r="AO2861" s="173">
        <f t="shared" si="717"/>
        <v>0</v>
      </c>
      <c r="AP2861" s="174" t="s">
        <v>82</v>
      </c>
      <c r="AQ2861" s="175" t="str" cm="1">
        <f t="array" ref="AQ2861">_xlfn.IFS(OR($G2861="公衆街路灯A",$G2861="定額電灯"),$G2861&amp;AP2861,COUNTIF(G2861,"*従量電灯*"),G2861,1,"-")</f>
        <v>従量電灯</v>
      </c>
      <c r="AR2861" s="176" t="str" cm="1">
        <f t="array" ref="AR2861">_xlfn.IFS($AN2861=0,"-",OR($AH2861="対象外",$AH2861="-"),"-",OR($G2861="公衆街路灯A",$G2861="定額電灯"),_xlfn.XLOOKUP($AQ2861,削除禁止_電灯料金!$B:$B,削除禁止_電灯料金!$E:$E,0),1,"-")</f>
        <v>-</v>
      </c>
      <c r="AS2861" s="177" t="str" cm="1">
        <f t="array" ref="AS2861">_xlfn.IFS($AR2861="-","-",OR($G2861="公衆街路灯A",$G2861="定額電灯"),_xlfn.XLOOKUP(AQ2861,削除禁止_電灯料金!$B:$B,削除禁止_電灯料金!$D:$D,0),1,"-")</f>
        <v>-</v>
      </c>
      <c r="AT2861" s="176">
        <f>IFERROR(IF(OR($G2861="公衆街路灯A",$G2861="定額電灯"),"-",ROUND((_xlfn.XLOOKUP($AQ2861,削除禁止_電灯料金!$B:$B,削除禁止_電灯料金!$E:$E)*AM2861/1000*$K2861*$L2861/12),2)),"-")</f>
        <v>0</v>
      </c>
      <c r="AU2861" s="177">
        <f>IFERROR(IF(OR($G2861="公衆街路灯A",$G2861="定額電灯"),"-",ROUND((AM2861/1000*$K2861*$L2861/12)*_xlfn.XLOOKUP($A2861,削除禁止_電灯料金!K:K,削除禁止_電灯料金!M:M,"-"),2)),"-")</f>
        <v>0</v>
      </c>
      <c r="AV2861" s="178">
        <f>IFERROR(IF(OR($G2861="公衆街路灯A",$G2861="定額電灯"),ROUND((((AR2861+AS2861)*AN2861))*12*_xlfn.XLOOKUP($A2861,削除禁止_電灯料金!K:K,削除禁止_電灯料金!N:N),0),ROUND((AT2861+AU2861)*AN2861*12*_xlfn.XLOOKUP($A2861,削除禁止_電灯料金!K:K,削除禁止_電灯料金!N:N),0)),0)</f>
        <v>0</v>
      </c>
      <c r="AW2861" s="145"/>
    </row>
    <row r="2862" spans="1:49" ht="30" customHeight="1">
      <c r="A2862" s="1">
        <v>63</v>
      </c>
      <c r="B2862" s="319" t="s">
        <v>2560</v>
      </c>
      <c r="C2862" s="332"/>
      <c r="D2862" s="259" t="s">
        <v>82</v>
      </c>
      <c r="E2862" s="260" t="s">
        <v>224</v>
      </c>
      <c r="F2862" s="261" t="s">
        <v>2574</v>
      </c>
      <c r="G2862" s="182" t="s">
        <v>73</v>
      </c>
      <c r="H2862" s="183" t="s">
        <v>118</v>
      </c>
      <c r="I2862" s="311"/>
      <c r="J2862" s="312"/>
      <c r="K2862" s="186">
        <v>10</v>
      </c>
      <c r="L2862" s="187">
        <v>300</v>
      </c>
      <c r="M2862" s="313" t="s">
        <v>2575</v>
      </c>
      <c r="N2862" s="189" t="s">
        <v>75</v>
      </c>
      <c r="O2862" s="190">
        <v>1</v>
      </c>
      <c r="P2862" s="191" t="s">
        <v>450</v>
      </c>
      <c r="Q2862" s="191">
        <v>0</v>
      </c>
      <c r="R2862" s="191">
        <v>0</v>
      </c>
      <c r="S2862" s="192">
        <v>0</v>
      </c>
      <c r="T2862" s="192">
        <v>0</v>
      </c>
      <c r="U2862" s="192" t="s">
        <v>2576</v>
      </c>
      <c r="V2862" s="193">
        <v>0</v>
      </c>
      <c r="W2862" s="194">
        <v>36</v>
      </c>
      <c r="X2862" s="195">
        <v>1</v>
      </c>
      <c r="Y2862" s="196">
        <v>1</v>
      </c>
      <c r="Z2862" s="197">
        <v>0</v>
      </c>
      <c r="AA2862" s="191">
        <v>0</v>
      </c>
      <c r="AB2862" s="198" t="s">
        <v>80</v>
      </c>
      <c r="AC2862" s="199" t="s">
        <v>56</v>
      </c>
      <c r="AD2862" s="200" t="s">
        <v>56</v>
      </c>
      <c r="AE2862" s="199" t="s">
        <v>56</v>
      </c>
      <c r="AF2862" s="200">
        <v>0</v>
      </c>
      <c r="AG2862" s="201">
        <v>0</v>
      </c>
      <c r="AH2862" s="201" t="s">
        <v>124</v>
      </c>
      <c r="AI2862" s="202" t="s">
        <v>124</v>
      </c>
      <c r="AJ2862" s="203"/>
      <c r="AK2862" s="204"/>
      <c r="AL2862" s="194"/>
      <c r="AM2862" s="205"/>
      <c r="AN2862" s="206"/>
      <c r="AO2862" s="200">
        <f t="shared" si="717"/>
        <v>0</v>
      </c>
      <c r="AP2862" s="207" t="s">
        <v>82</v>
      </c>
      <c r="AQ2862" s="198" t="str" cm="1">
        <f t="array" ref="AQ2862">_xlfn.IFS(OR($G2862="公衆街路灯A",$G2862="定額電灯"),$G2862&amp;AP2862,COUNTIF(G2862,"*従量電灯*"),G2862,1,"-")</f>
        <v>従量電灯</v>
      </c>
      <c r="AR2862" s="208" t="str" cm="1">
        <f t="array" ref="AR2862">_xlfn.IFS($AN2862=0,"-",OR($AH2862="対象外",$AH2862="-"),"-",OR($G2862="公衆街路灯A",$G2862="定額電灯"),_xlfn.XLOOKUP($AQ2862,削除禁止_電灯料金!$B:$B,削除禁止_電灯料金!$E:$E,0),1,"-")</f>
        <v>-</v>
      </c>
      <c r="AS2862" s="209" t="str" cm="1">
        <f t="array" ref="AS2862">_xlfn.IFS($AR2862="-","-",OR($G2862="公衆街路灯A",$G2862="定額電灯"),_xlfn.XLOOKUP(AQ2862,削除禁止_電灯料金!$B:$B,削除禁止_電灯料金!$D:$D,0),1,"-")</f>
        <v>-</v>
      </c>
      <c r="AT2862" s="208">
        <f>IFERROR(IF(OR($G2862="公衆街路灯A",$G2862="定額電灯"),"-",ROUND((_xlfn.XLOOKUP($AQ2862,削除禁止_電灯料金!$B:$B,削除禁止_電灯料金!$E:$E)*AM2862/1000*$K2862*$L2862/12),2)),"-")</f>
        <v>0</v>
      </c>
      <c r="AU2862" s="209">
        <f>IFERROR(IF(OR($G2862="公衆街路灯A",$G2862="定額電灯"),"-",ROUND((AM2862/1000*$K2862*$L2862/12)*_xlfn.XLOOKUP($A2862,削除禁止_電灯料金!K:K,削除禁止_電灯料金!M:M,"-"),2)),"-")</f>
        <v>0</v>
      </c>
      <c r="AV2862" s="210">
        <f>IFERROR(IF(OR($G2862="公衆街路灯A",$G2862="定額電灯"),ROUND((((AR2862+AS2862)*AN2862))*12*_xlfn.XLOOKUP($A2862,削除禁止_電灯料金!K:K,削除禁止_電灯料金!N:N),0),ROUND((AT2862+AU2862)*AN2862*12*_xlfn.XLOOKUP($A2862,削除禁止_電灯料金!K:K,削除禁止_電灯料金!N:N),0)),0)</f>
        <v>0</v>
      </c>
      <c r="AW2862" s="145"/>
    </row>
    <row r="2863" spans="1:49" ht="30" customHeight="1">
      <c r="A2863" s="1">
        <v>63</v>
      </c>
      <c r="B2863" s="319" t="s">
        <v>2560</v>
      </c>
      <c r="C2863" s="332"/>
      <c r="D2863" s="256" t="s">
        <v>82</v>
      </c>
      <c r="E2863" s="257" t="s">
        <v>224</v>
      </c>
      <c r="F2863" s="258" t="s">
        <v>2577</v>
      </c>
      <c r="G2863" s="148" t="s">
        <v>73</v>
      </c>
      <c r="H2863" s="149"/>
      <c r="I2863" s="280"/>
      <c r="J2863" s="267"/>
      <c r="K2863" s="152">
        <v>2</v>
      </c>
      <c r="L2863" s="153">
        <v>300</v>
      </c>
      <c r="M2863" s="281" t="s">
        <v>2578</v>
      </c>
      <c r="N2863" s="119" t="s">
        <v>1183</v>
      </c>
      <c r="O2863" s="120">
        <v>3</v>
      </c>
      <c r="P2863" s="155" t="s">
        <v>156</v>
      </c>
      <c r="Q2863" s="155">
        <v>0</v>
      </c>
      <c r="R2863" s="155">
        <v>0</v>
      </c>
      <c r="S2863" s="156">
        <v>0</v>
      </c>
      <c r="T2863" s="156">
        <v>0</v>
      </c>
      <c r="U2863" s="156">
        <v>0</v>
      </c>
      <c r="V2863" s="157">
        <v>0</v>
      </c>
      <c r="W2863" s="158">
        <v>26</v>
      </c>
      <c r="X2863" s="159">
        <v>1</v>
      </c>
      <c r="Y2863" s="160">
        <v>3</v>
      </c>
      <c r="Z2863" s="161">
        <f t="shared" ref="Z2863:Z2877" si="724">K2863*L2863*W2863*Y2863/12/1000</f>
        <v>3.9</v>
      </c>
      <c r="AA2863" s="155">
        <v>0</v>
      </c>
      <c r="AB2863" s="162" t="s">
        <v>80</v>
      </c>
      <c r="AC2863" s="163" t="s">
        <v>56</v>
      </c>
      <c r="AD2863" s="164" t="s">
        <v>56</v>
      </c>
      <c r="AE2863" s="163" t="s">
        <v>56</v>
      </c>
      <c r="AF2863" s="164">
        <f t="shared" ref="AF2863:AF2877" si="725">$B$2*Z2863/Y2863</f>
        <v>39</v>
      </c>
      <c r="AG2863" s="165">
        <f t="shared" ref="AG2863:AG2877" si="726">Y2863*AF2863*120</f>
        <v>14040</v>
      </c>
      <c r="AH2863" s="166" t="s">
        <v>81</v>
      </c>
      <c r="AI2863" s="167"/>
      <c r="AJ2863" s="168"/>
      <c r="AK2863" s="169"/>
      <c r="AL2863" s="170"/>
      <c r="AM2863" s="171"/>
      <c r="AN2863" s="172"/>
      <c r="AO2863" s="173">
        <f t="shared" si="717"/>
        <v>0</v>
      </c>
      <c r="AP2863" s="174" t="s">
        <v>82</v>
      </c>
      <c r="AQ2863" s="175" t="str" cm="1">
        <f t="array" ref="AQ2863">_xlfn.IFS(OR($G2863="公衆街路灯A",$G2863="定額電灯"),$G2863&amp;AP2863,COUNTIF(G2863,"*従量電灯*"),G2863,1,"-")</f>
        <v>従量電灯</v>
      </c>
      <c r="AR2863" s="176" t="str" cm="1">
        <f t="array" ref="AR2863">_xlfn.IFS($AN2863=0,"-",OR($AH2863="対象外",$AH2863="-"),"-",OR($G2863="公衆街路灯A",$G2863="定額電灯"),_xlfn.XLOOKUP($AQ2863,削除禁止_電灯料金!$B:$B,削除禁止_電灯料金!$E:$E,0),1,"-")</f>
        <v>-</v>
      </c>
      <c r="AS2863" s="177" t="str" cm="1">
        <f t="array" ref="AS2863">_xlfn.IFS($AR2863="-","-",OR($G2863="公衆街路灯A",$G2863="定額電灯"),_xlfn.XLOOKUP(AQ2863,削除禁止_電灯料金!$B:$B,削除禁止_電灯料金!$D:$D,0),1,"-")</f>
        <v>-</v>
      </c>
      <c r="AT2863" s="176">
        <f>IFERROR(IF(OR($G2863="公衆街路灯A",$G2863="定額電灯"),"-",ROUND((_xlfn.XLOOKUP($AQ2863,削除禁止_電灯料金!$B:$B,削除禁止_電灯料金!$E:$E)*AM2863/1000*$K2863*$L2863/12),2)),"-")</f>
        <v>0</v>
      </c>
      <c r="AU2863" s="177">
        <f>IFERROR(IF(OR($G2863="公衆街路灯A",$G2863="定額電灯"),"-",ROUND((AM2863/1000*$K2863*$L2863/12)*_xlfn.XLOOKUP($A2863,削除禁止_電灯料金!K:K,削除禁止_電灯料金!M:M,"-"),2)),"-")</f>
        <v>0</v>
      </c>
      <c r="AV2863" s="178">
        <f>IFERROR(IF(OR($G2863="公衆街路灯A",$G2863="定額電灯"),ROUND((((AR2863+AS2863)*AN2863))*12*_xlfn.XLOOKUP($A2863,削除禁止_電灯料金!K:K,削除禁止_電灯料金!N:N),0),ROUND((AT2863+AU2863)*AN2863*12*_xlfn.XLOOKUP($A2863,削除禁止_電灯料金!K:K,削除禁止_電灯料金!N:N),0)),0)</f>
        <v>0</v>
      </c>
      <c r="AW2863" s="145"/>
    </row>
    <row r="2864" spans="1:49" ht="30" customHeight="1">
      <c r="A2864" s="1">
        <v>63</v>
      </c>
      <c r="B2864" s="319" t="s">
        <v>2560</v>
      </c>
      <c r="C2864" s="332"/>
      <c r="D2864" s="256" t="s">
        <v>82</v>
      </c>
      <c r="E2864" s="257" t="s">
        <v>224</v>
      </c>
      <c r="F2864" s="258" t="s">
        <v>2579</v>
      </c>
      <c r="G2864" s="148" t="s">
        <v>73</v>
      </c>
      <c r="H2864" s="149"/>
      <c r="I2864" s="280"/>
      <c r="J2864" s="267"/>
      <c r="K2864" s="152">
        <v>2</v>
      </c>
      <c r="L2864" s="153">
        <v>240</v>
      </c>
      <c r="M2864" s="281" t="s">
        <v>2580</v>
      </c>
      <c r="N2864" s="119" t="s">
        <v>1643</v>
      </c>
      <c r="O2864" s="120">
        <v>1</v>
      </c>
      <c r="P2864" s="155" t="s">
        <v>2463</v>
      </c>
      <c r="Q2864" s="155">
        <v>0</v>
      </c>
      <c r="R2864" s="155">
        <v>0</v>
      </c>
      <c r="S2864" s="156">
        <v>0</v>
      </c>
      <c r="T2864" s="156">
        <v>0</v>
      </c>
      <c r="U2864" s="156" t="s">
        <v>2581</v>
      </c>
      <c r="V2864" s="157">
        <v>0</v>
      </c>
      <c r="W2864" s="158">
        <v>108</v>
      </c>
      <c r="X2864" s="159">
        <v>1</v>
      </c>
      <c r="Y2864" s="160">
        <v>1</v>
      </c>
      <c r="Z2864" s="161">
        <f t="shared" si="724"/>
        <v>4.32</v>
      </c>
      <c r="AA2864" s="155">
        <v>0</v>
      </c>
      <c r="AB2864" s="162" t="s">
        <v>80</v>
      </c>
      <c r="AC2864" s="163" t="s">
        <v>56</v>
      </c>
      <c r="AD2864" s="164" t="s">
        <v>56</v>
      </c>
      <c r="AE2864" s="163" t="s">
        <v>56</v>
      </c>
      <c r="AF2864" s="164">
        <f t="shared" si="725"/>
        <v>129.60000000000002</v>
      </c>
      <c r="AG2864" s="165">
        <f t="shared" si="726"/>
        <v>15552.000000000004</v>
      </c>
      <c r="AH2864" s="166" t="s">
        <v>81</v>
      </c>
      <c r="AI2864" s="167"/>
      <c r="AJ2864" s="168"/>
      <c r="AK2864" s="169"/>
      <c r="AL2864" s="170"/>
      <c r="AM2864" s="171"/>
      <c r="AN2864" s="172"/>
      <c r="AO2864" s="173">
        <f t="shared" si="717"/>
        <v>0</v>
      </c>
      <c r="AP2864" s="174" t="s">
        <v>82</v>
      </c>
      <c r="AQ2864" s="175" t="str" cm="1">
        <f t="array" ref="AQ2864">_xlfn.IFS(OR($G2864="公衆街路灯A",$G2864="定額電灯"),$G2864&amp;AP2864,COUNTIF(G2864,"*従量電灯*"),G2864,1,"-")</f>
        <v>従量電灯</v>
      </c>
      <c r="AR2864" s="176" t="str" cm="1">
        <f t="array" ref="AR2864">_xlfn.IFS($AN2864=0,"-",OR($AH2864="対象外",$AH2864="-"),"-",OR($G2864="公衆街路灯A",$G2864="定額電灯"),_xlfn.XLOOKUP($AQ2864,削除禁止_電灯料金!$B:$B,削除禁止_電灯料金!$E:$E,0),1,"-")</f>
        <v>-</v>
      </c>
      <c r="AS2864" s="177" t="str" cm="1">
        <f t="array" ref="AS2864">_xlfn.IFS($AR2864="-","-",OR($G2864="公衆街路灯A",$G2864="定額電灯"),_xlfn.XLOOKUP(AQ2864,削除禁止_電灯料金!$B:$B,削除禁止_電灯料金!$D:$D,0),1,"-")</f>
        <v>-</v>
      </c>
      <c r="AT2864" s="176">
        <f>IFERROR(IF(OR($G2864="公衆街路灯A",$G2864="定額電灯"),"-",ROUND((_xlfn.XLOOKUP($AQ2864,削除禁止_電灯料金!$B:$B,削除禁止_電灯料金!$E:$E)*AM2864/1000*$K2864*$L2864/12),2)),"-")</f>
        <v>0</v>
      </c>
      <c r="AU2864" s="177">
        <f>IFERROR(IF(OR($G2864="公衆街路灯A",$G2864="定額電灯"),"-",ROUND((AM2864/1000*$K2864*$L2864/12)*_xlfn.XLOOKUP($A2864,削除禁止_電灯料金!K:K,削除禁止_電灯料金!M:M,"-"),2)),"-")</f>
        <v>0</v>
      </c>
      <c r="AV2864" s="178">
        <f>IFERROR(IF(OR($G2864="公衆街路灯A",$G2864="定額電灯"),ROUND((((AR2864+AS2864)*AN2864))*12*_xlfn.XLOOKUP($A2864,削除禁止_電灯料金!K:K,削除禁止_電灯料金!N:N),0),ROUND((AT2864+AU2864)*AN2864*12*_xlfn.XLOOKUP($A2864,削除禁止_電灯料金!K:K,削除禁止_電灯料金!N:N),0)),0)</f>
        <v>0</v>
      </c>
      <c r="AW2864" s="145"/>
    </row>
    <row r="2865" spans="1:49" ht="30" customHeight="1">
      <c r="A2865" s="1">
        <v>63</v>
      </c>
      <c r="B2865" s="319" t="s">
        <v>2560</v>
      </c>
      <c r="C2865" s="332"/>
      <c r="D2865" s="256" t="s">
        <v>82</v>
      </c>
      <c r="E2865" s="257" t="s">
        <v>224</v>
      </c>
      <c r="F2865" s="258" t="s">
        <v>2579</v>
      </c>
      <c r="G2865" s="148" t="s">
        <v>73</v>
      </c>
      <c r="H2865" s="149"/>
      <c r="I2865" s="280"/>
      <c r="J2865" s="267"/>
      <c r="K2865" s="152">
        <v>2</v>
      </c>
      <c r="L2865" s="153">
        <v>240</v>
      </c>
      <c r="M2865" s="281" t="s">
        <v>2582</v>
      </c>
      <c r="N2865" s="119" t="s">
        <v>210</v>
      </c>
      <c r="O2865" s="120">
        <v>1</v>
      </c>
      <c r="P2865" s="155" t="s">
        <v>135</v>
      </c>
      <c r="Q2865" s="155">
        <v>0</v>
      </c>
      <c r="R2865" s="155">
        <v>0</v>
      </c>
      <c r="S2865" s="156">
        <v>0</v>
      </c>
      <c r="T2865" s="156">
        <v>0</v>
      </c>
      <c r="U2865" s="156">
        <v>0</v>
      </c>
      <c r="V2865" s="157">
        <v>0</v>
      </c>
      <c r="W2865" s="158">
        <v>28</v>
      </c>
      <c r="X2865" s="159">
        <v>1</v>
      </c>
      <c r="Y2865" s="160">
        <v>1</v>
      </c>
      <c r="Z2865" s="161">
        <f t="shared" si="724"/>
        <v>1.1200000000000001</v>
      </c>
      <c r="AA2865" s="155">
        <v>0</v>
      </c>
      <c r="AB2865" s="162" t="s">
        <v>80</v>
      </c>
      <c r="AC2865" s="163" t="s">
        <v>56</v>
      </c>
      <c r="AD2865" s="164" t="s">
        <v>56</v>
      </c>
      <c r="AE2865" s="163" t="s">
        <v>56</v>
      </c>
      <c r="AF2865" s="164">
        <f t="shared" si="725"/>
        <v>33.6</v>
      </c>
      <c r="AG2865" s="165">
        <f t="shared" si="726"/>
        <v>4032</v>
      </c>
      <c r="AH2865" s="166" t="s">
        <v>113</v>
      </c>
      <c r="AI2865" s="167"/>
      <c r="AJ2865" s="168"/>
      <c r="AK2865" s="169"/>
      <c r="AL2865" s="170"/>
      <c r="AM2865" s="171"/>
      <c r="AN2865" s="172"/>
      <c r="AO2865" s="173">
        <f t="shared" si="717"/>
        <v>0</v>
      </c>
      <c r="AP2865" s="174" t="s">
        <v>82</v>
      </c>
      <c r="AQ2865" s="175" t="str" cm="1">
        <f t="array" ref="AQ2865">_xlfn.IFS(OR($G2865="公衆街路灯A",$G2865="定額電灯"),$G2865&amp;AP2865,COUNTIF(G2865,"*従量電灯*"),G2865,1,"-")</f>
        <v>従量電灯</v>
      </c>
      <c r="AR2865" s="176" t="str" cm="1">
        <f t="array" ref="AR2865">_xlfn.IFS($AN2865=0,"-",OR($AH2865="対象外",$AH2865="-"),"-",OR($G2865="公衆街路灯A",$G2865="定額電灯"),_xlfn.XLOOKUP($AQ2865,削除禁止_電灯料金!$B:$B,削除禁止_電灯料金!$E:$E,0),1,"-")</f>
        <v>-</v>
      </c>
      <c r="AS2865" s="177" t="str" cm="1">
        <f t="array" ref="AS2865">_xlfn.IFS($AR2865="-","-",OR($G2865="公衆街路灯A",$G2865="定額電灯"),_xlfn.XLOOKUP(AQ2865,削除禁止_電灯料金!$B:$B,削除禁止_電灯料金!$D:$D,0),1,"-")</f>
        <v>-</v>
      </c>
      <c r="AT2865" s="176">
        <f>IFERROR(IF(OR($G2865="公衆街路灯A",$G2865="定額電灯"),"-",ROUND((_xlfn.XLOOKUP($AQ2865,削除禁止_電灯料金!$B:$B,削除禁止_電灯料金!$E:$E)*AM2865/1000*$K2865*$L2865/12),2)),"-")</f>
        <v>0</v>
      </c>
      <c r="AU2865" s="177">
        <f>IFERROR(IF(OR($G2865="公衆街路灯A",$G2865="定額電灯"),"-",ROUND((AM2865/1000*$K2865*$L2865/12)*_xlfn.XLOOKUP($A2865,削除禁止_電灯料金!K:K,削除禁止_電灯料金!M:M,"-"),2)),"-")</f>
        <v>0</v>
      </c>
      <c r="AV2865" s="178">
        <f>IFERROR(IF(OR($G2865="公衆街路灯A",$G2865="定額電灯"),ROUND((((AR2865+AS2865)*AN2865))*12*_xlfn.XLOOKUP($A2865,削除禁止_電灯料金!K:K,削除禁止_電灯料金!N:N),0),ROUND((AT2865+AU2865)*AN2865*12*_xlfn.XLOOKUP($A2865,削除禁止_電灯料金!K:K,削除禁止_電灯料金!N:N),0)),0)</f>
        <v>0</v>
      </c>
      <c r="AW2865" s="145"/>
    </row>
    <row r="2866" spans="1:49" ht="30" customHeight="1">
      <c r="A2866" s="1">
        <v>63</v>
      </c>
      <c r="B2866" s="319" t="s">
        <v>2560</v>
      </c>
      <c r="C2866" s="332"/>
      <c r="D2866" s="256" t="s">
        <v>82</v>
      </c>
      <c r="E2866" s="257" t="s">
        <v>224</v>
      </c>
      <c r="F2866" s="258" t="s">
        <v>2579</v>
      </c>
      <c r="G2866" s="148" t="s">
        <v>73</v>
      </c>
      <c r="H2866" s="149"/>
      <c r="I2866" s="280"/>
      <c r="J2866" s="267"/>
      <c r="K2866" s="152">
        <v>24</v>
      </c>
      <c r="L2866" s="153">
        <v>365</v>
      </c>
      <c r="M2866" s="281" t="s">
        <v>2583</v>
      </c>
      <c r="N2866" s="119" t="s">
        <v>86</v>
      </c>
      <c r="O2866" s="120">
        <v>1</v>
      </c>
      <c r="P2866" s="155" t="s">
        <v>432</v>
      </c>
      <c r="Q2866" s="155">
        <v>0</v>
      </c>
      <c r="R2866" s="155">
        <v>0</v>
      </c>
      <c r="S2866" s="156">
        <v>0</v>
      </c>
      <c r="T2866" s="156">
        <v>0</v>
      </c>
      <c r="U2866" s="156" t="s">
        <v>2576</v>
      </c>
      <c r="V2866" s="157" t="s">
        <v>2584</v>
      </c>
      <c r="W2866" s="158">
        <v>3</v>
      </c>
      <c r="X2866" s="159">
        <v>1</v>
      </c>
      <c r="Y2866" s="160">
        <v>1</v>
      </c>
      <c r="Z2866" s="161">
        <f t="shared" si="724"/>
        <v>2.19</v>
      </c>
      <c r="AA2866" s="155">
        <v>0</v>
      </c>
      <c r="AB2866" s="162" t="s">
        <v>80</v>
      </c>
      <c r="AC2866" s="163" t="s">
        <v>56</v>
      </c>
      <c r="AD2866" s="164" t="s">
        <v>56</v>
      </c>
      <c r="AE2866" s="163" t="s">
        <v>56</v>
      </c>
      <c r="AF2866" s="164">
        <f t="shared" si="725"/>
        <v>65.7</v>
      </c>
      <c r="AG2866" s="165">
        <f t="shared" si="726"/>
        <v>7884</v>
      </c>
      <c r="AH2866" s="166" t="s">
        <v>81</v>
      </c>
      <c r="AI2866" s="167"/>
      <c r="AJ2866" s="168"/>
      <c r="AK2866" s="169"/>
      <c r="AL2866" s="170"/>
      <c r="AM2866" s="171"/>
      <c r="AN2866" s="172"/>
      <c r="AO2866" s="173">
        <f t="shared" si="717"/>
        <v>0</v>
      </c>
      <c r="AP2866" s="174" t="s">
        <v>82</v>
      </c>
      <c r="AQ2866" s="175" t="str" cm="1">
        <f t="array" ref="AQ2866">_xlfn.IFS(OR($G2866="公衆街路灯A",$G2866="定額電灯"),$G2866&amp;AP2866,COUNTIF(G2866,"*従量電灯*"),G2866,1,"-")</f>
        <v>従量電灯</v>
      </c>
      <c r="AR2866" s="176" t="str" cm="1">
        <f t="array" ref="AR2866">_xlfn.IFS($AN2866=0,"-",OR($AH2866="対象外",$AH2866="-"),"-",OR($G2866="公衆街路灯A",$G2866="定額電灯"),_xlfn.XLOOKUP($AQ2866,削除禁止_電灯料金!$B:$B,削除禁止_電灯料金!$E:$E,0),1,"-")</f>
        <v>-</v>
      </c>
      <c r="AS2866" s="177" t="str" cm="1">
        <f t="array" ref="AS2866">_xlfn.IFS($AR2866="-","-",OR($G2866="公衆街路灯A",$G2866="定額電灯"),_xlfn.XLOOKUP(AQ2866,削除禁止_電灯料金!$B:$B,削除禁止_電灯料金!$D:$D,0),1,"-")</f>
        <v>-</v>
      </c>
      <c r="AT2866" s="176">
        <f>IFERROR(IF(OR($G2866="公衆街路灯A",$G2866="定額電灯"),"-",ROUND((_xlfn.XLOOKUP($AQ2866,削除禁止_電灯料金!$B:$B,削除禁止_電灯料金!$E:$E)*AM2866/1000*$K2866*$L2866/12),2)),"-")</f>
        <v>0</v>
      </c>
      <c r="AU2866" s="177">
        <f>IFERROR(IF(OR($G2866="公衆街路灯A",$G2866="定額電灯"),"-",ROUND((AM2866/1000*$K2866*$L2866/12)*_xlfn.XLOOKUP($A2866,削除禁止_電灯料金!K:K,削除禁止_電灯料金!M:M,"-"),2)),"-")</f>
        <v>0</v>
      </c>
      <c r="AV2866" s="178">
        <f>IFERROR(IF(OR($G2866="公衆街路灯A",$G2866="定額電灯"),ROUND((((AR2866+AS2866)*AN2866))*12*_xlfn.XLOOKUP($A2866,削除禁止_電灯料金!K:K,削除禁止_電灯料金!N:N),0),ROUND((AT2866+AU2866)*AN2866*12*_xlfn.XLOOKUP($A2866,削除禁止_電灯料金!K:K,削除禁止_電灯料金!N:N),0)),0)</f>
        <v>0</v>
      </c>
      <c r="AW2866" s="145"/>
    </row>
    <row r="2867" spans="1:49" ht="30" customHeight="1">
      <c r="A2867" s="1">
        <v>63</v>
      </c>
      <c r="B2867" s="319" t="s">
        <v>2560</v>
      </c>
      <c r="C2867" s="332"/>
      <c r="D2867" s="256" t="s">
        <v>82</v>
      </c>
      <c r="E2867" s="257" t="s">
        <v>224</v>
      </c>
      <c r="F2867" s="258" t="s">
        <v>366</v>
      </c>
      <c r="G2867" s="148" t="s">
        <v>73</v>
      </c>
      <c r="H2867" s="149"/>
      <c r="I2867" s="280"/>
      <c r="J2867" s="267"/>
      <c r="K2867" s="152">
        <v>10</v>
      </c>
      <c r="L2867" s="153">
        <v>300</v>
      </c>
      <c r="M2867" s="281" t="s">
        <v>1074</v>
      </c>
      <c r="N2867" s="119" t="s">
        <v>134</v>
      </c>
      <c r="O2867" s="120">
        <v>2</v>
      </c>
      <c r="P2867" s="155" t="s">
        <v>127</v>
      </c>
      <c r="Q2867" s="155">
        <v>0</v>
      </c>
      <c r="R2867" s="155">
        <v>0</v>
      </c>
      <c r="S2867" s="156">
        <v>0</v>
      </c>
      <c r="T2867" s="156">
        <v>0</v>
      </c>
      <c r="U2867" s="156">
        <v>0</v>
      </c>
      <c r="V2867" s="157">
        <v>0</v>
      </c>
      <c r="W2867" s="158">
        <v>27</v>
      </c>
      <c r="X2867" s="159">
        <v>3</v>
      </c>
      <c r="Y2867" s="160">
        <v>6</v>
      </c>
      <c r="Z2867" s="161">
        <f t="shared" si="724"/>
        <v>40.5</v>
      </c>
      <c r="AA2867" s="155">
        <v>0</v>
      </c>
      <c r="AB2867" s="162" t="s">
        <v>80</v>
      </c>
      <c r="AC2867" s="163" t="s">
        <v>56</v>
      </c>
      <c r="AD2867" s="164" t="s">
        <v>56</v>
      </c>
      <c r="AE2867" s="163" t="s">
        <v>56</v>
      </c>
      <c r="AF2867" s="164">
        <f t="shared" si="725"/>
        <v>202.5</v>
      </c>
      <c r="AG2867" s="165">
        <f t="shared" si="726"/>
        <v>145800</v>
      </c>
      <c r="AH2867" s="166" t="s">
        <v>113</v>
      </c>
      <c r="AI2867" s="167"/>
      <c r="AJ2867" s="168"/>
      <c r="AK2867" s="169"/>
      <c r="AL2867" s="170"/>
      <c r="AM2867" s="171"/>
      <c r="AN2867" s="172"/>
      <c r="AO2867" s="173">
        <f t="shared" si="717"/>
        <v>0</v>
      </c>
      <c r="AP2867" s="174" t="s">
        <v>82</v>
      </c>
      <c r="AQ2867" s="175" t="str" cm="1">
        <f t="array" ref="AQ2867">_xlfn.IFS(OR($G2867="公衆街路灯A",$G2867="定額電灯"),$G2867&amp;AP2867,COUNTIF(G2867,"*従量電灯*"),G2867,1,"-")</f>
        <v>従量電灯</v>
      </c>
      <c r="AR2867" s="176" t="str" cm="1">
        <f t="array" ref="AR2867">_xlfn.IFS($AN2867=0,"-",OR($AH2867="対象外",$AH2867="-"),"-",OR($G2867="公衆街路灯A",$G2867="定額電灯"),_xlfn.XLOOKUP($AQ2867,削除禁止_電灯料金!$B:$B,削除禁止_電灯料金!$E:$E,0),1,"-")</f>
        <v>-</v>
      </c>
      <c r="AS2867" s="177" t="str" cm="1">
        <f t="array" ref="AS2867">_xlfn.IFS($AR2867="-","-",OR($G2867="公衆街路灯A",$G2867="定額電灯"),_xlfn.XLOOKUP(AQ2867,削除禁止_電灯料金!$B:$B,削除禁止_電灯料金!$D:$D,0),1,"-")</f>
        <v>-</v>
      </c>
      <c r="AT2867" s="176">
        <f>IFERROR(IF(OR($G2867="公衆街路灯A",$G2867="定額電灯"),"-",ROUND((_xlfn.XLOOKUP($AQ2867,削除禁止_電灯料金!$B:$B,削除禁止_電灯料金!$E:$E)*AM2867/1000*$K2867*$L2867/12),2)),"-")</f>
        <v>0</v>
      </c>
      <c r="AU2867" s="177">
        <f>IFERROR(IF(OR($G2867="公衆街路灯A",$G2867="定額電灯"),"-",ROUND((AM2867/1000*$K2867*$L2867/12)*_xlfn.XLOOKUP($A2867,削除禁止_電灯料金!K:K,削除禁止_電灯料金!M:M,"-"),2)),"-")</f>
        <v>0</v>
      </c>
      <c r="AV2867" s="178">
        <f>IFERROR(IF(OR($G2867="公衆街路灯A",$G2867="定額電灯"),ROUND((((AR2867+AS2867)*AN2867))*12*_xlfn.XLOOKUP($A2867,削除禁止_電灯料金!K:K,削除禁止_電灯料金!N:N),0),ROUND((AT2867+AU2867)*AN2867*12*_xlfn.XLOOKUP($A2867,削除禁止_電灯料金!K:K,削除禁止_電灯料金!N:N),0)),0)</f>
        <v>0</v>
      </c>
      <c r="AW2867" s="145"/>
    </row>
    <row r="2868" spans="1:49" ht="30" customHeight="1">
      <c r="A2868" s="1">
        <v>63</v>
      </c>
      <c r="B2868" s="319" t="s">
        <v>2560</v>
      </c>
      <c r="C2868" s="332"/>
      <c r="D2868" s="256" t="s">
        <v>82</v>
      </c>
      <c r="E2868" s="257" t="s">
        <v>224</v>
      </c>
      <c r="F2868" s="258" t="s">
        <v>2585</v>
      </c>
      <c r="G2868" s="148" t="s">
        <v>73</v>
      </c>
      <c r="H2868" s="149"/>
      <c r="I2868" s="280"/>
      <c r="J2868" s="267"/>
      <c r="K2868" s="152">
        <v>10</v>
      </c>
      <c r="L2868" s="153">
        <v>300</v>
      </c>
      <c r="M2868" s="281" t="s">
        <v>1074</v>
      </c>
      <c r="N2868" s="119" t="s">
        <v>134</v>
      </c>
      <c r="O2868" s="120">
        <v>2</v>
      </c>
      <c r="P2868" s="155" t="s">
        <v>127</v>
      </c>
      <c r="Q2868" s="155">
        <v>0</v>
      </c>
      <c r="R2868" s="155">
        <v>0</v>
      </c>
      <c r="S2868" s="156">
        <v>0</v>
      </c>
      <c r="T2868" s="156">
        <v>0</v>
      </c>
      <c r="U2868" s="156">
        <v>0</v>
      </c>
      <c r="V2868" s="157">
        <v>0</v>
      </c>
      <c r="W2868" s="158">
        <v>27</v>
      </c>
      <c r="X2868" s="159">
        <v>2</v>
      </c>
      <c r="Y2868" s="160">
        <v>4</v>
      </c>
      <c r="Z2868" s="161">
        <f t="shared" si="724"/>
        <v>27</v>
      </c>
      <c r="AA2868" s="155">
        <v>0</v>
      </c>
      <c r="AB2868" s="162" t="s">
        <v>80</v>
      </c>
      <c r="AC2868" s="163" t="s">
        <v>56</v>
      </c>
      <c r="AD2868" s="164" t="s">
        <v>56</v>
      </c>
      <c r="AE2868" s="163" t="s">
        <v>56</v>
      </c>
      <c r="AF2868" s="164">
        <f t="shared" si="725"/>
        <v>202.5</v>
      </c>
      <c r="AG2868" s="165">
        <f t="shared" si="726"/>
        <v>97200</v>
      </c>
      <c r="AH2868" s="166" t="s">
        <v>113</v>
      </c>
      <c r="AI2868" s="167"/>
      <c r="AJ2868" s="168"/>
      <c r="AK2868" s="169"/>
      <c r="AL2868" s="170"/>
      <c r="AM2868" s="171"/>
      <c r="AN2868" s="172"/>
      <c r="AO2868" s="173">
        <f t="shared" si="717"/>
        <v>0</v>
      </c>
      <c r="AP2868" s="174" t="s">
        <v>82</v>
      </c>
      <c r="AQ2868" s="175" t="str" cm="1">
        <f t="array" ref="AQ2868">_xlfn.IFS(OR($G2868="公衆街路灯A",$G2868="定額電灯"),$G2868&amp;AP2868,COUNTIF(G2868,"*従量電灯*"),G2868,1,"-")</f>
        <v>従量電灯</v>
      </c>
      <c r="AR2868" s="176" t="str" cm="1">
        <f t="array" ref="AR2868">_xlfn.IFS($AN2868=0,"-",OR($AH2868="対象外",$AH2868="-"),"-",OR($G2868="公衆街路灯A",$G2868="定額電灯"),_xlfn.XLOOKUP($AQ2868,削除禁止_電灯料金!$B:$B,削除禁止_電灯料金!$E:$E,0),1,"-")</f>
        <v>-</v>
      </c>
      <c r="AS2868" s="177" t="str" cm="1">
        <f t="array" ref="AS2868">_xlfn.IFS($AR2868="-","-",OR($G2868="公衆街路灯A",$G2868="定額電灯"),_xlfn.XLOOKUP(AQ2868,削除禁止_電灯料金!$B:$B,削除禁止_電灯料金!$D:$D,0),1,"-")</f>
        <v>-</v>
      </c>
      <c r="AT2868" s="176">
        <f>IFERROR(IF(OR($G2868="公衆街路灯A",$G2868="定額電灯"),"-",ROUND((_xlfn.XLOOKUP($AQ2868,削除禁止_電灯料金!$B:$B,削除禁止_電灯料金!$E:$E)*AM2868/1000*$K2868*$L2868/12),2)),"-")</f>
        <v>0</v>
      </c>
      <c r="AU2868" s="177">
        <f>IFERROR(IF(OR($G2868="公衆街路灯A",$G2868="定額電灯"),"-",ROUND((AM2868/1000*$K2868*$L2868/12)*_xlfn.XLOOKUP($A2868,削除禁止_電灯料金!K:K,削除禁止_電灯料金!M:M,"-"),2)),"-")</f>
        <v>0</v>
      </c>
      <c r="AV2868" s="178">
        <f>IFERROR(IF(OR($G2868="公衆街路灯A",$G2868="定額電灯"),ROUND((((AR2868+AS2868)*AN2868))*12*_xlfn.XLOOKUP($A2868,削除禁止_電灯料金!K:K,削除禁止_電灯料金!N:N),0),ROUND((AT2868+AU2868)*AN2868*12*_xlfn.XLOOKUP($A2868,削除禁止_電灯料金!K:K,削除禁止_電灯料金!N:N),0)),0)</f>
        <v>0</v>
      </c>
      <c r="AW2868" s="145"/>
    </row>
    <row r="2869" spans="1:49" ht="30" customHeight="1">
      <c r="A2869" s="1">
        <v>63</v>
      </c>
      <c r="B2869" s="319" t="s">
        <v>2560</v>
      </c>
      <c r="C2869" s="332"/>
      <c r="D2869" s="256" t="s">
        <v>82</v>
      </c>
      <c r="E2869" s="257" t="s">
        <v>224</v>
      </c>
      <c r="F2869" s="258" t="s">
        <v>2586</v>
      </c>
      <c r="G2869" s="148" t="s">
        <v>73</v>
      </c>
      <c r="H2869" s="149"/>
      <c r="I2869" s="280"/>
      <c r="J2869" s="267"/>
      <c r="K2869" s="152">
        <v>2</v>
      </c>
      <c r="L2869" s="153">
        <v>240</v>
      </c>
      <c r="M2869" s="281" t="s">
        <v>2587</v>
      </c>
      <c r="N2869" s="119" t="s">
        <v>75</v>
      </c>
      <c r="O2869" s="120">
        <v>1</v>
      </c>
      <c r="P2869" s="155" t="s">
        <v>162</v>
      </c>
      <c r="Q2869" s="155">
        <v>0</v>
      </c>
      <c r="R2869" s="155" t="s">
        <v>77</v>
      </c>
      <c r="S2869" s="156">
        <v>0</v>
      </c>
      <c r="T2869" s="156">
        <v>0</v>
      </c>
      <c r="U2869" s="156">
        <v>0</v>
      </c>
      <c r="V2869" s="157">
        <v>0</v>
      </c>
      <c r="W2869" s="158">
        <v>48</v>
      </c>
      <c r="X2869" s="159">
        <v>1</v>
      </c>
      <c r="Y2869" s="160">
        <v>1</v>
      </c>
      <c r="Z2869" s="161">
        <f t="shared" si="724"/>
        <v>1.92</v>
      </c>
      <c r="AA2869" s="155">
        <v>0</v>
      </c>
      <c r="AB2869" s="162" t="s">
        <v>80</v>
      </c>
      <c r="AC2869" s="163" t="s">
        <v>56</v>
      </c>
      <c r="AD2869" s="164" t="s">
        <v>56</v>
      </c>
      <c r="AE2869" s="163" t="s">
        <v>56</v>
      </c>
      <c r="AF2869" s="164">
        <f t="shared" si="725"/>
        <v>57.599999999999994</v>
      </c>
      <c r="AG2869" s="165">
        <f t="shared" si="726"/>
        <v>6911.9999999999991</v>
      </c>
      <c r="AH2869" s="166" t="s">
        <v>81</v>
      </c>
      <c r="AI2869" s="167"/>
      <c r="AJ2869" s="168"/>
      <c r="AK2869" s="169"/>
      <c r="AL2869" s="170"/>
      <c r="AM2869" s="171"/>
      <c r="AN2869" s="172"/>
      <c r="AO2869" s="173">
        <f t="shared" si="717"/>
        <v>0</v>
      </c>
      <c r="AP2869" s="174" t="s">
        <v>82</v>
      </c>
      <c r="AQ2869" s="175" t="str" cm="1">
        <f t="array" ref="AQ2869">_xlfn.IFS(OR($G2869="公衆街路灯A",$G2869="定額電灯"),$G2869&amp;AP2869,COUNTIF(G2869,"*従量電灯*"),G2869,1,"-")</f>
        <v>従量電灯</v>
      </c>
      <c r="AR2869" s="176" t="str" cm="1">
        <f t="array" ref="AR2869">_xlfn.IFS($AN2869=0,"-",OR($AH2869="対象外",$AH2869="-"),"-",OR($G2869="公衆街路灯A",$G2869="定額電灯"),_xlfn.XLOOKUP($AQ2869,削除禁止_電灯料金!$B:$B,削除禁止_電灯料金!$E:$E,0),1,"-")</f>
        <v>-</v>
      </c>
      <c r="AS2869" s="177" t="str" cm="1">
        <f t="array" ref="AS2869">_xlfn.IFS($AR2869="-","-",OR($G2869="公衆街路灯A",$G2869="定額電灯"),_xlfn.XLOOKUP(AQ2869,削除禁止_電灯料金!$B:$B,削除禁止_電灯料金!$D:$D,0),1,"-")</f>
        <v>-</v>
      </c>
      <c r="AT2869" s="176">
        <f>IFERROR(IF(OR($G2869="公衆街路灯A",$G2869="定額電灯"),"-",ROUND((_xlfn.XLOOKUP($AQ2869,削除禁止_電灯料金!$B:$B,削除禁止_電灯料金!$E:$E)*AM2869/1000*$K2869*$L2869/12),2)),"-")</f>
        <v>0</v>
      </c>
      <c r="AU2869" s="177">
        <f>IFERROR(IF(OR($G2869="公衆街路灯A",$G2869="定額電灯"),"-",ROUND((AM2869/1000*$K2869*$L2869/12)*_xlfn.XLOOKUP($A2869,削除禁止_電灯料金!K:K,削除禁止_電灯料金!M:M,"-"),2)),"-")</f>
        <v>0</v>
      </c>
      <c r="AV2869" s="178">
        <f>IFERROR(IF(OR($G2869="公衆街路灯A",$G2869="定額電灯"),ROUND((((AR2869+AS2869)*AN2869))*12*_xlfn.XLOOKUP($A2869,削除禁止_電灯料金!K:K,削除禁止_電灯料金!N:N),0),ROUND((AT2869+AU2869)*AN2869*12*_xlfn.XLOOKUP($A2869,削除禁止_電灯料金!K:K,削除禁止_電灯料金!N:N),0)),0)</f>
        <v>0</v>
      </c>
      <c r="AW2869" s="145"/>
    </row>
    <row r="2870" spans="1:49" ht="30" customHeight="1">
      <c r="A2870" s="1">
        <v>63</v>
      </c>
      <c r="B2870" s="319" t="s">
        <v>2560</v>
      </c>
      <c r="C2870" s="332"/>
      <c r="D2870" s="256" t="s">
        <v>82</v>
      </c>
      <c r="E2870" s="257" t="s">
        <v>224</v>
      </c>
      <c r="F2870" s="258" t="s">
        <v>1137</v>
      </c>
      <c r="G2870" s="148" t="s">
        <v>73</v>
      </c>
      <c r="H2870" s="149"/>
      <c r="I2870" s="280"/>
      <c r="J2870" s="267"/>
      <c r="K2870" s="152">
        <v>1</v>
      </c>
      <c r="L2870" s="153">
        <v>12</v>
      </c>
      <c r="M2870" s="281" t="s">
        <v>1067</v>
      </c>
      <c r="N2870" s="119" t="s">
        <v>134</v>
      </c>
      <c r="O2870" s="120">
        <v>1</v>
      </c>
      <c r="P2870" s="155" t="s">
        <v>1017</v>
      </c>
      <c r="Q2870" s="155">
        <v>0</v>
      </c>
      <c r="R2870" s="155">
        <v>0</v>
      </c>
      <c r="S2870" s="156">
        <v>0</v>
      </c>
      <c r="T2870" s="156">
        <v>0</v>
      </c>
      <c r="U2870" s="156">
        <v>0</v>
      </c>
      <c r="V2870" s="157">
        <v>0</v>
      </c>
      <c r="W2870" s="158">
        <v>36</v>
      </c>
      <c r="X2870" s="159">
        <v>1</v>
      </c>
      <c r="Y2870" s="160">
        <v>1</v>
      </c>
      <c r="Z2870" s="161">
        <f t="shared" si="724"/>
        <v>3.5999999999999997E-2</v>
      </c>
      <c r="AA2870" s="155">
        <v>0</v>
      </c>
      <c r="AB2870" s="162" t="s">
        <v>80</v>
      </c>
      <c r="AC2870" s="163" t="s">
        <v>56</v>
      </c>
      <c r="AD2870" s="164" t="s">
        <v>56</v>
      </c>
      <c r="AE2870" s="163" t="s">
        <v>56</v>
      </c>
      <c r="AF2870" s="164">
        <f t="shared" si="725"/>
        <v>1.0799999999999998</v>
      </c>
      <c r="AG2870" s="165">
        <f t="shared" si="726"/>
        <v>129.6</v>
      </c>
      <c r="AH2870" s="166" t="s">
        <v>113</v>
      </c>
      <c r="AI2870" s="167"/>
      <c r="AJ2870" s="168"/>
      <c r="AK2870" s="169"/>
      <c r="AL2870" s="170"/>
      <c r="AM2870" s="171"/>
      <c r="AN2870" s="172"/>
      <c r="AO2870" s="173">
        <f t="shared" si="717"/>
        <v>0</v>
      </c>
      <c r="AP2870" s="174" t="s">
        <v>82</v>
      </c>
      <c r="AQ2870" s="175" t="str" cm="1">
        <f t="array" ref="AQ2870">_xlfn.IFS(OR($G2870="公衆街路灯A",$G2870="定額電灯"),$G2870&amp;AP2870,COUNTIF(G2870,"*従量電灯*"),G2870,1,"-")</f>
        <v>従量電灯</v>
      </c>
      <c r="AR2870" s="176" t="str" cm="1">
        <f t="array" ref="AR2870">_xlfn.IFS($AN2870=0,"-",OR($AH2870="対象外",$AH2870="-"),"-",OR($G2870="公衆街路灯A",$G2870="定額電灯"),_xlfn.XLOOKUP($AQ2870,削除禁止_電灯料金!$B:$B,削除禁止_電灯料金!$E:$E,0),1,"-")</f>
        <v>-</v>
      </c>
      <c r="AS2870" s="177" t="str" cm="1">
        <f t="array" ref="AS2870">_xlfn.IFS($AR2870="-","-",OR($G2870="公衆街路灯A",$G2870="定額電灯"),_xlfn.XLOOKUP(AQ2870,削除禁止_電灯料金!$B:$B,削除禁止_電灯料金!$D:$D,0),1,"-")</f>
        <v>-</v>
      </c>
      <c r="AT2870" s="176">
        <f>IFERROR(IF(OR($G2870="公衆街路灯A",$G2870="定額電灯"),"-",ROUND((_xlfn.XLOOKUP($AQ2870,削除禁止_電灯料金!$B:$B,削除禁止_電灯料金!$E:$E)*AM2870/1000*$K2870*$L2870/12),2)),"-")</f>
        <v>0</v>
      </c>
      <c r="AU2870" s="177">
        <f>IFERROR(IF(OR($G2870="公衆街路灯A",$G2870="定額電灯"),"-",ROUND((AM2870/1000*$K2870*$L2870/12)*_xlfn.XLOOKUP($A2870,削除禁止_電灯料金!K:K,削除禁止_電灯料金!M:M,"-"),2)),"-")</f>
        <v>0</v>
      </c>
      <c r="AV2870" s="178">
        <f>IFERROR(IF(OR($G2870="公衆街路灯A",$G2870="定額電灯"),ROUND((((AR2870+AS2870)*AN2870))*12*_xlfn.XLOOKUP($A2870,削除禁止_電灯料金!K:K,削除禁止_電灯料金!N:N),0),ROUND((AT2870+AU2870)*AN2870*12*_xlfn.XLOOKUP($A2870,削除禁止_電灯料金!K:K,削除禁止_電灯料金!N:N),0)),0)</f>
        <v>0</v>
      </c>
      <c r="AW2870" s="145"/>
    </row>
    <row r="2871" spans="1:49" ht="30" customHeight="1">
      <c r="A2871" s="1">
        <v>63</v>
      </c>
      <c r="B2871" s="319" t="s">
        <v>2560</v>
      </c>
      <c r="C2871" s="332"/>
      <c r="D2871" s="256" t="s">
        <v>82</v>
      </c>
      <c r="E2871" s="257" t="s">
        <v>224</v>
      </c>
      <c r="F2871" s="258" t="s">
        <v>2588</v>
      </c>
      <c r="G2871" s="148" t="s">
        <v>73</v>
      </c>
      <c r="H2871" s="149"/>
      <c r="I2871" s="280"/>
      <c r="J2871" s="267"/>
      <c r="K2871" s="152">
        <v>2</v>
      </c>
      <c r="L2871" s="153">
        <v>240</v>
      </c>
      <c r="M2871" s="281" t="s">
        <v>2589</v>
      </c>
      <c r="N2871" s="119" t="s">
        <v>172</v>
      </c>
      <c r="O2871" s="120">
        <v>1</v>
      </c>
      <c r="P2871" s="155" t="s">
        <v>182</v>
      </c>
      <c r="Q2871" s="155">
        <v>0</v>
      </c>
      <c r="R2871" s="155" t="s">
        <v>183</v>
      </c>
      <c r="S2871" s="156" t="s">
        <v>2590</v>
      </c>
      <c r="T2871" s="156">
        <v>0</v>
      </c>
      <c r="U2871" s="156" t="s">
        <v>2591</v>
      </c>
      <c r="V2871" s="157">
        <v>0</v>
      </c>
      <c r="W2871" s="158">
        <v>76</v>
      </c>
      <c r="X2871" s="159">
        <v>2</v>
      </c>
      <c r="Y2871" s="160">
        <v>2</v>
      </c>
      <c r="Z2871" s="161">
        <f t="shared" si="724"/>
        <v>6.08</v>
      </c>
      <c r="AA2871" s="155">
        <v>0</v>
      </c>
      <c r="AB2871" s="162" t="s">
        <v>80</v>
      </c>
      <c r="AC2871" s="163" t="s">
        <v>56</v>
      </c>
      <c r="AD2871" s="164" t="s">
        <v>56</v>
      </c>
      <c r="AE2871" s="163" t="s">
        <v>56</v>
      </c>
      <c r="AF2871" s="164">
        <f t="shared" si="725"/>
        <v>91.2</v>
      </c>
      <c r="AG2871" s="165">
        <f t="shared" si="726"/>
        <v>21888</v>
      </c>
      <c r="AH2871" s="166" t="s">
        <v>81</v>
      </c>
      <c r="AI2871" s="167"/>
      <c r="AJ2871" s="168"/>
      <c r="AK2871" s="169"/>
      <c r="AL2871" s="170"/>
      <c r="AM2871" s="171"/>
      <c r="AN2871" s="172"/>
      <c r="AO2871" s="173">
        <f t="shared" si="717"/>
        <v>0</v>
      </c>
      <c r="AP2871" s="174" t="s">
        <v>82</v>
      </c>
      <c r="AQ2871" s="175" t="str" cm="1">
        <f t="array" ref="AQ2871">_xlfn.IFS(OR($G2871="公衆街路灯A",$G2871="定額電灯"),$G2871&amp;AP2871,COUNTIF(G2871,"*従量電灯*"),G2871,1,"-")</f>
        <v>従量電灯</v>
      </c>
      <c r="AR2871" s="176" t="str" cm="1">
        <f t="array" ref="AR2871">_xlfn.IFS($AN2871=0,"-",OR($AH2871="対象外",$AH2871="-"),"-",OR($G2871="公衆街路灯A",$G2871="定額電灯"),_xlfn.XLOOKUP($AQ2871,削除禁止_電灯料金!$B:$B,削除禁止_電灯料金!$E:$E,0),1,"-")</f>
        <v>-</v>
      </c>
      <c r="AS2871" s="177" t="str" cm="1">
        <f t="array" ref="AS2871">_xlfn.IFS($AR2871="-","-",OR($G2871="公衆街路灯A",$G2871="定額電灯"),_xlfn.XLOOKUP(AQ2871,削除禁止_電灯料金!$B:$B,削除禁止_電灯料金!$D:$D,0),1,"-")</f>
        <v>-</v>
      </c>
      <c r="AT2871" s="176">
        <f>IFERROR(IF(OR($G2871="公衆街路灯A",$G2871="定額電灯"),"-",ROUND((_xlfn.XLOOKUP($AQ2871,削除禁止_電灯料金!$B:$B,削除禁止_電灯料金!$E:$E)*AM2871/1000*$K2871*$L2871/12),2)),"-")</f>
        <v>0</v>
      </c>
      <c r="AU2871" s="177">
        <f>IFERROR(IF(OR($G2871="公衆街路灯A",$G2871="定額電灯"),"-",ROUND((AM2871/1000*$K2871*$L2871/12)*_xlfn.XLOOKUP($A2871,削除禁止_電灯料金!K:K,削除禁止_電灯料金!M:M,"-"),2)),"-")</f>
        <v>0</v>
      </c>
      <c r="AV2871" s="178">
        <f>IFERROR(IF(OR($G2871="公衆街路灯A",$G2871="定額電灯"),ROUND((((AR2871+AS2871)*AN2871))*12*_xlfn.XLOOKUP($A2871,削除禁止_電灯料金!K:K,削除禁止_電灯料金!N:N),0),ROUND((AT2871+AU2871)*AN2871*12*_xlfn.XLOOKUP($A2871,削除禁止_電灯料金!K:K,削除禁止_電灯料金!N:N),0)),0)</f>
        <v>0</v>
      </c>
      <c r="AW2871" s="145"/>
    </row>
    <row r="2872" spans="1:49" ht="30" customHeight="1">
      <c r="A2872" s="1">
        <v>63</v>
      </c>
      <c r="B2872" s="319" t="s">
        <v>2560</v>
      </c>
      <c r="C2872" s="332"/>
      <c r="D2872" s="256" t="s">
        <v>82</v>
      </c>
      <c r="E2872" s="257" t="s">
        <v>224</v>
      </c>
      <c r="F2872" s="258" t="s">
        <v>1138</v>
      </c>
      <c r="G2872" s="148" t="s">
        <v>73</v>
      </c>
      <c r="H2872" s="149"/>
      <c r="I2872" s="280"/>
      <c r="J2872" s="267"/>
      <c r="K2872" s="152">
        <v>1</v>
      </c>
      <c r="L2872" s="153">
        <v>12</v>
      </c>
      <c r="M2872" s="281" t="s">
        <v>1139</v>
      </c>
      <c r="N2872" s="119" t="s">
        <v>134</v>
      </c>
      <c r="O2872" s="120">
        <v>2</v>
      </c>
      <c r="P2872" s="155" t="s">
        <v>1017</v>
      </c>
      <c r="Q2872" s="155">
        <v>0</v>
      </c>
      <c r="R2872" s="155">
        <v>0</v>
      </c>
      <c r="S2872" s="156">
        <v>0</v>
      </c>
      <c r="T2872" s="156">
        <v>0</v>
      </c>
      <c r="U2872" s="156">
        <v>0</v>
      </c>
      <c r="V2872" s="157">
        <v>0</v>
      </c>
      <c r="W2872" s="158">
        <v>36</v>
      </c>
      <c r="X2872" s="159">
        <v>1</v>
      </c>
      <c r="Y2872" s="160">
        <v>2</v>
      </c>
      <c r="Z2872" s="161">
        <f t="shared" si="724"/>
        <v>7.1999999999999995E-2</v>
      </c>
      <c r="AA2872" s="155">
        <v>0</v>
      </c>
      <c r="AB2872" s="162" t="s">
        <v>80</v>
      </c>
      <c r="AC2872" s="163" t="s">
        <v>56</v>
      </c>
      <c r="AD2872" s="164" t="s">
        <v>56</v>
      </c>
      <c r="AE2872" s="163" t="s">
        <v>56</v>
      </c>
      <c r="AF2872" s="164">
        <f t="shared" si="725"/>
        <v>1.0799999999999998</v>
      </c>
      <c r="AG2872" s="165">
        <f t="shared" si="726"/>
        <v>259.2</v>
      </c>
      <c r="AH2872" s="166" t="s">
        <v>113</v>
      </c>
      <c r="AI2872" s="167"/>
      <c r="AJ2872" s="168"/>
      <c r="AK2872" s="169"/>
      <c r="AL2872" s="170"/>
      <c r="AM2872" s="171"/>
      <c r="AN2872" s="172"/>
      <c r="AO2872" s="173">
        <f t="shared" si="717"/>
        <v>0</v>
      </c>
      <c r="AP2872" s="174" t="s">
        <v>82</v>
      </c>
      <c r="AQ2872" s="175" t="str" cm="1">
        <f t="array" ref="AQ2872">_xlfn.IFS(OR($G2872="公衆街路灯A",$G2872="定額電灯"),$G2872&amp;AP2872,COUNTIF(G2872,"*従量電灯*"),G2872,1,"-")</f>
        <v>従量電灯</v>
      </c>
      <c r="AR2872" s="176" t="str" cm="1">
        <f t="array" ref="AR2872">_xlfn.IFS($AN2872=0,"-",OR($AH2872="対象外",$AH2872="-"),"-",OR($G2872="公衆街路灯A",$G2872="定額電灯"),_xlfn.XLOOKUP($AQ2872,削除禁止_電灯料金!$B:$B,削除禁止_電灯料金!$E:$E,0),1,"-")</f>
        <v>-</v>
      </c>
      <c r="AS2872" s="177" t="str" cm="1">
        <f t="array" ref="AS2872">_xlfn.IFS($AR2872="-","-",OR($G2872="公衆街路灯A",$G2872="定額電灯"),_xlfn.XLOOKUP(AQ2872,削除禁止_電灯料金!$B:$B,削除禁止_電灯料金!$D:$D,0),1,"-")</f>
        <v>-</v>
      </c>
      <c r="AT2872" s="176">
        <f>IFERROR(IF(OR($G2872="公衆街路灯A",$G2872="定額電灯"),"-",ROUND((_xlfn.XLOOKUP($AQ2872,削除禁止_電灯料金!$B:$B,削除禁止_電灯料金!$E:$E)*AM2872/1000*$K2872*$L2872/12),2)),"-")</f>
        <v>0</v>
      </c>
      <c r="AU2872" s="177">
        <f>IFERROR(IF(OR($G2872="公衆街路灯A",$G2872="定額電灯"),"-",ROUND((AM2872/1000*$K2872*$L2872/12)*_xlfn.XLOOKUP($A2872,削除禁止_電灯料金!K:K,削除禁止_電灯料金!M:M,"-"),2)),"-")</f>
        <v>0</v>
      </c>
      <c r="AV2872" s="178">
        <f>IFERROR(IF(OR($G2872="公衆街路灯A",$G2872="定額電灯"),ROUND((((AR2872+AS2872)*AN2872))*12*_xlfn.XLOOKUP($A2872,削除禁止_電灯料金!K:K,削除禁止_電灯料金!N:N),0),ROUND((AT2872+AU2872)*AN2872*12*_xlfn.XLOOKUP($A2872,削除禁止_電灯料金!K:K,削除禁止_電灯料金!N:N),0)),0)</f>
        <v>0</v>
      </c>
      <c r="AW2872" s="145"/>
    </row>
    <row r="2873" spans="1:49" ht="30" customHeight="1">
      <c r="A2873" s="1">
        <v>63</v>
      </c>
      <c r="B2873" s="319" t="s">
        <v>2560</v>
      </c>
      <c r="C2873" s="332"/>
      <c r="D2873" s="256" t="s">
        <v>82</v>
      </c>
      <c r="E2873" s="257" t="s">
        <v>224</v>
      </c>
      <c r="F2873" s="258" t="s">
        <v>2592</v>
      </c>
      <c r="G2873" s="148" t="s">
        <v>73</v>
      </c>
      <c r="H2873" s="149"/>
      <c r="I2873" s="280"/>
      <c r="J2873" s="267"/>
      <c r="K2873" s="152">
        <v>2</v>
      </c>
      <c r="L2873" s="153">
        <v>120</v>
      </c>
      <c r="M2873" s="281" t="s">
        <v>2593</v>
      </c>
      <c r="N2873" s="119" t="s">
        <v>134</v>
      </c>
      <c r="O2873" s="120">
        <v>2</v>
      </c>
      <c r="P2873" s="155" t="s">
        <v>111</v>
      </c>
      <c r="Q2873" s="155">
        <v>0</v>
      </c>
      <c r="R2873" s="155">
        <v>0</v>
      </c>
      <c r="S2873" s="156" t="s">
        <v>2594</v>
      </c>
      <c r="T2873" s="156">
        <v>0</v>
      </c>
      <c r="U2873" s="156">
        <v>0</v>
      </c>
      <c r="V2873" s="157">
        <v>0</v>
      </c>
      <c r="W2873" s="158">
        <v>48</v>
      </c>
      <c r="X2873" s="159">
        <v>12</v>
      </c>
      <c r="Y2873" s="160">
        <v>24</v>
      </c>
      <c r="Z2873" s="161">
        <f t="shared" si="724"/>
        <v>23.04</v>
      </c>
      <c r="AA2873" s="155">
        <v>0</v>
      </c>
      <c r="AB2873" s="162" t="s">
        <v>80</v>
      </c>
      <c r="AC2873" s="163" t="s">
        <v>56</v>
      </c>
      <c r="AD2873" s="164" t="s">
        <v>56</v>
      </c>
      <c r="AE2873" s="163" t="s">
        <v>56</v>
      </c>
      <c r="AF2873" s="164">
        <f t="shared" si="725"/>
        <v>28.799999999999997</v>
      </c>
      <c r="AG2873" s="165">
        <f t="shared" si="726"/>
        <v>82943.999999999985</v>
      </c>
      <c r="AH2873" s="166" t="s">
        <v>113</v>
      </c>
      <c r="AI2873" s="167"/>
      <c r="AJ2873" s="168"/>
      <c r="AK2873" s="169"/>
      <c r="AL2873" s="170"/>
      <c r="AM2873" s="171"/>
      <c r="AN2873" s="172"/>
      <c r="AO2873" s="173">
        <f t="shared" si="717"/>
        <v>0</v>
      </c>
      <c r="AP2873" s="174" t="s">
        <v>82</v>
      </c>
      <c r="AQ2873" s="175" t="str" cm="1">
        <f t="array" ref="AQ2873">_xlfn.IFS(OR($G2873="公衆街路灯A",$G2873="定額電灯"),$G2873&amp;AP2873,COUNTIF(G2873,"*従量電灯*"),G2873,1,"-")</f>
        <v>従量電灯</v>
      </c>
      <c r="AR2873" s="176" t="str" cm="1">
        <f t="array" ref="AR2873">_xlfn.IFS($AN2873=0,"-",OR($AH2873="対象外",$AH2873="-"),"-",OR($G2873="公衆街路灯A",$G2873="定額電灯"),_xlfn.XLOOKUP($AQ2873,削除禁止_電灯料金!$B:$B,削除禁止_電灯料金!$E:$E,0),1,"-")</f>
        <v>-</v>
      </c>
      <c r="AS2873" s="177" t="str" cm="1">
        <f t="array" ref="AS2873">_xlfn.IFS($AR2873="-","-",OR($G2873="公衆街路灯A",$G2873="定額電灯"),_xlfn.XLOOKUP(AQ2873,削除禁止_電灯料金!$B:$B,削除禁止_電灯料金!$D:$D,0),1,"-")</f>
        <v>-</v>
      </c>
      <c r="AT2873" s="176">
        <f>IFERROR(IF(OR($G2873="公衆街路灯A",$G2873="定額電灯"),"-",ROUND((_xlfn.XLOOKUP($AQ2873,削除禁止_電灯料金!$B:$B,削除禁止_電灯料金!$E:$E)*AM2873/1000*$K2873*$L2873/12),2)),"-")</f>
        <v>0</v>
      </c>
      <c r="AU2873" s="177">
        <f>IFERROR(IF(OR($G2873="公衆街路灯A",$G2873="定額電灯"),"-",ROUND((AM2873/1000*$K2873*$L2873/12)*_xlfn.XLOOKUP($A2873,削除禁止_電灯料金!K:K,削除禁止_電灯料金!M:M,"-"),2)),"-")</f>
        <v>0</v>
      </c>
      <c r="AV2873" s="178">
        <f>IFERROR(IF(OR($G2873="公衆街路灯A",$G2873="定額電灯"),ROUND((((AR2873+AS2873)*AN2873))*12*_xlfn.XLOOKUP($A2873,削除禁止_電灯料金!K:K,削除禁止_電灯料金!N:N),0),ROUND((AT2873+AU2873)*AN2873*12*_xlfn.XLOOKUP($A2873,削除禁止_電灯料金!K:K,削除禁止_電灯料金!N:N),0)),0)</f>
        <v>0</v>
      </c>
      <c r="AW2873" s="145"/>
    </row>
    <row r="2874" spans="1:49" ht="30" customHeight="1">
      <c r="A2874" s="1">
        <v>63</v>
      </c>
      <c r="B2874" s="319" t="s">
        <v>2560</v>
      </c>
      <c r="C2874" s="332"/>
      <c r="D2874" s="256" t="s">
        <v>82</v>
      </c>
      <c r="E2874" s="257" t="s">
        <v>224</v>
      </c>
      <c r="F2874" s="258" t="s">
        <v>1066</v>
      </c>
      <c r="G2874" s="148" t="s">
        <v>73</v>
      </c>
      <c r="H2874" s="149"/>
      <c r="I2874" s="280"/>
      <c r="J2874" s="267"/>
      <c r="K2874" s="152">
        <v>10</v>
      </c>
      <c r="L2874" s="153">
        <v>300</v>
      </c>
      <c r="M2874" s="281" t="s">
        <v>1074</v>
      </c>
      <c r="N2874" s="119" t="s">
        <v>134</v>
      </c>
      <c r="O2874" s="120">
        <v>2</v>
      </c>
      <c r="P2874" s="155" t="s">
        <v>127</v>
      </c>
      <c r="Q2874" s="155">
        <v>0</v>
      </c>
      <c r="R2874" s="155">
        <v>0</v>
      </c>
      <c r="S2874" s="156">
        <v>0</v>
      </c>
      <c r="T2874" s="156">
        <v>0</v>
      </c>
      <c r="U2874" s="156">
        <v>0</v>
      </c>
      <c r="V2874" s="157">
        <v>0</v>
      </c>
      <c r="W2874" s="158">
        <v>27</v>
      </c>
      <c r="X2874" s="159">
        <v>2</v>
      </c>
      <c r="Y2874" s="160">
        <v>4</v>
      </c>
      <c r="Z2874" s="161">
        <f t="shared" si="724"/>
        <v>27</v>
      </c>
      <c r="AA2874" s="155">
        <v>0</v>
      </c>
      <c r="AB2874" s="162" t="s">
        <v>80</v>
      </c>
      <c r="AC2874" s="163" t="s">
        <v>56</v>
      </c>
      <c r="AD2874" s="164" t="s">
        <v>56</v>
      </c>
      <c r="AE2874" s="163" t="s">
        <v>56</v>
      </c>
      <c r="AF2874" s="164">
        <f t="shared" si="725"/>
        <v>202.5</v>
      </c>
      <c r="AG2874" s="165">
        <f t="shared" si="726"/>
        <v>97200</v>
      </c>
      <c r="AH2874" s="166" t="s">
        <v>113</v>
      </c>
      <c r="AI2874" s="167"/>
      <c r="AJ2874" s="168"/>
      <c r="AK2874" s="169"/>
      <c r="AL2874" s="170"/>
      <c r="AM2874" s="171"/>
      <c r="AN2874" s="172"/>
      <c r="AO2874" s="173">
        <f t="shared" si="717"/>
        <v>0</v>
      </c>
      <c r="AP2874" s="174" t="s">
        <v>82</v>
      </c>
      <c r="AQ2874" s="175" t="str" cm="1">
        <f t="array" ref="AQ2874">_xlfn.IFS(OR($G2874="公衆街路灯A",$G2874="定額電灯"),$G2874&amp;AP2874,COUNTIF(G2874,"*従量電灯*"),G2874,1,"-")</f>
        <v>従量電灯</v>
      </c>
      <c r="AR2874" s="176" t="str" cm="1">
        <f t="array" ref="AR2874">_xlfn.IFS($AN2874=0,"-",OR($AH2874="対象外",$AH2874="-"),"-",OR($G2874="公衆街路灯A",$G2874="定額電灯"),_xlfn.XLOOKUP($AQ2874,削除禁止_電灯料金!$B:$B,削除禁止_電灯料金!$E:$E,0),1,"-")</f>
        <v>-</v>
      </c>
      <c r="AS2874" s="177" t="str" cm="1">
        <f t="array" ref="AS2874">_xlfn.IFS($AR2874="-","-",OR($G2874="公衆街路灯A",$G2874="定額電灯"),_xlfn.XLOOKUP(AQ2874,削除禁止_電灯料金!$B:$B,削除禁止_電灯料金!$D:$D,0),1,"-")</f>
        <v>-</v>
      </c>
      <c r="AT2874" s="176">
        <f>IFERROR(IF(OR($G2874="公衆街路灯A",$G2874="定額電灯"),"-",ROUND((_xlfn.XLOOKUP($AQ2874,削除禁止_電灯料金!$B:$B,削除禁止_電灯料金!$E:$E)*AM2874/1000*$K2874*$L2874/12),2)),"-")</f>
        <v>0</v>
      </c>
      <c r="AU2874" s="177">
        <f>IFERROR(IF(OR($G2874="公衆街路灯A",$G2874="定額電灯"),"-",ROUND((AM2874/1000*$K2874*$L2874/12)*_xlfn.XLOOKUP($A2874,削除禁止_電灯料金!K:K,削除禁止_電灯料金!M:M,"-"),2)),"-")</f>
        <v>0</v>
      </c>
      <c r="AV2874" s="178">
        <f>IFERROR(IF(OR($G2874="公衆街路灯A",$G2874="定額電灯"),ROUND((((AR2874+AS2874)*AN2874))*12*_xlfn.XLOOKUP($A2874,削除禁止_電灯料金!K:K,削除禁止_電灯料金!N:N),0),ROUND((AT2874+AU2874)*AN2874*12*_xlfn.XLOOKUP($A2874,削除禁止_電灯料金!K:K,削除禁止_電灯料金!N:N),0)),0)</f>
        <v>0</v>
      </c>
      <c r="AW2874" s="145"/>
    </row>
    <row r="2875" spans="1:49" ht="30" customHeight="1">
      <c r="A2875" s="1">
        <v>63</v>
      </c>
      <c r="B2875" s="319" t="s">
        <v>2560</v>
      </c>
      <c r="C2875" s="332"/>
      <c r="D2875" s="256" t="s">
        <v>82</v>
      </c>
      <c r="E2875" s="257" t="s">
        <v>224</v>
      </c>
      <c r="F2875" s="258" t="s">
        <v>1066</v>
      </c>
      <c r="G2875" s="148" t="s">
        <v>73</v>
      </c>
      <c r="H2875" s="149"/>
      <c r="I2875" s="280"/>
      <c r="J2875" s="267"/>
      <c r="K2875" s="152">
        <v>10</v>
      </c>
      <c r="L2875" s="153">
        <v>300</v>
      </c>
      <c r="M2875" s="281" t="s">
        <v>2595</v>
      </c>
      <c r="N2875" s="119" t="s">
        <v>234</v>
      </c>
      <c r="O2875" s="120">
        <v>2</v>
      </c>
      <c r="P2875" s="155" t="s">
        <v>127</v>
      </c>
      <c r="Q2875" s="155">
        <v>0</v>
      </c>
      <c r="R2875" s="155">
        <v>0</v>
      </c>
      <c r="S2875" s="156">
        <v>0</v>
      </c>
      <c r="T2875" s="156">
        <v>0</v>
      </c>
      <c r="U2875" s="156">
        <v>0</v>
      </c>
      <c r="V2875" s="157">
        <v>0</v>
      </c>
      <c r="W2875" s="158">
        <v>27</v>
      </c>
      <c r="X2875" s="159">
        <v>4</v>
      </c>
      <c r="Y2875" s="160">
        <v>8</v>
      </c>
      <c r="Z2875" s="161">
        <f t="shared" si="724"/>
        <v>54</v>
      </c>
      <c r="AA2875" s="155">
        <v>0</v>
      </c>
      <c r="AB2875" s="162" t="s">
        <v>80</v>
      </c>
      <c r="AC2875" s="163" t="s">
        <v>56</v>
      </c>
      <c r="AD2875" s="164" t="s">
        <v>56</v>
      </c>
      <c r="AE2875" s="163" t="s">
        <v>56</v>
      </c>
      <c r="AF2875" s="164">
        <f t="shared" si="725"/>
        <v>202.5</v>
      </c>
      <c r="AG2875" s="165">
        <f t="shared" si="726"/>
        <v>194400</v>
      </c>
      <c r="AH2875" s="166" t="s">
        <v>113</v>
      </c>
      <c r="AI2875" s="167"/>
      <c r="AJ2875" s="168"/>
      <c r="AK2875" s="169"/>
      <c r="AL2875" s="170"/>
      <c r="AM2875" s="171"/>
      <c r="AN2875" s="172"/>
      <c r="AO2875" s="173">
        <f t="shared" si="717"/>
        <v>0</v>
      </c>
      <c r="AP2875" s="174" t="s">
        <v>82</v>
      </c>
      <c r="AQ2875" s="175" t="str" cm="1">
        <f t="array" ref="AQ2875">_xlfn.IFS(OR($G2875="公衆街路灯A",$G2875="定額電灯"),$G2875&amp;AP2875,COUNTIF(G2875,"*従量電灯*"),G2875,1,"-")</f>
        <v>従量電灯</v>
      </c>
      <c r="AR2875" s="176" t="str" cm="1">
        <f t="array" ref="AR2875">_xlfn.IFS($AN2875=0,"-",OR($AH2875="対象外",$AH2875="-"),"-",OR($G2875="公衆街路灯A",$G2875="定額電灯"),_xlfn.XLOOKUP($AQ2875,削除禁止_電灯料金!$B:$B,削除禁止_電灯料金!$E:$E,0),1,"-")</f>
        <v>-</v>
      </c>
      <c r="AS2875" s="177" t="str" cm="1">
        <f t="array" ref="AS2875">_xlfn.IFS($AR2875="-","-",OR($G2875="公衆街路灯A",$G2875="定額電灯"),_xlfn.XLOOKUP(AQ2875,削除禁止_電灯料金!$B:$B,削除禁止_電灯料金!$D:$D,0),1,"-")</f>
        <v>-</v>
      </c>
      <c r="AT2875" s="176">
        <f>IFERROR(IF(OR($G2875="公衆街路灯A",$G2875="定額電灯"),"-",ROUND((_xlfn.XLOOKUP($AQ2875,削除禁止_電灯料金!$B:$B,削除禁止_電灯料金!$E:$E)*AM2875/1000*$K2875*$L2875/12),2)),"-")</f>
        <v>0</v>
      </c>
      <c r="AU2875" s="177">
        <f>IFERROR(IF(OR($G2875="公衆街路灯A",$G2875="定額電灯"),"-",ROUND((AM2875/1000*$K2875*$L2875/12)*_xlfn.XLOOKUP($A2875,削除禁止_電灯料金!K:K,削除禁止_電灯料金!M:M,"-"),2)),"-")</f>
        <v>0</v>
      </c>
      <c r="AV2875" s="178">
        <f>IFERROR(IF(OR($G2875="公衆街路灯A",$G2875="定額電灯"),ROUND((((AR2875+AS2875)*AN2875))*12*_xlfn.XLOOKUP($A2875,削除禁止_電灯料金!K:K,削除禁止_電灯料金!N:N),0),ROUND((AT2875+AU2875)*AN2875*12*_xlfn.XLOOKUP($A2875,削除禁止_電灯料金!K:K,削除禁止_電灯料金!N:N),0)),0)</f>
        <v>0</v>
      </c>
      <c r="AW2875" s="145"/>
    </row>
    <row r="2876" spans="1:49" ht="30" customHeight="1">
      <c r="A2876" s="1">
        <v>63</v>
      </c>
      <c r="B2876" s="319" t="s">
        <v>2560</v>
      </c>
      <c r="C2876" s="332"/>
      <c r="D2876" s="256" t="s">
        <v>82</v>
      </c>
      <c r="E2876" s="257" t="s">
        <v>224</v>
      </c>
      <c r="F2876" s="258" t="s">
        <v>2596</v>
      </c>
      <c r="G2876" s="148" t="s">
        <v>73</v>
      </c>
      <c r="H2876" s="149"/>
      <c r="I2876" s="280"/>
      <c r="J2876" s="267"/>
      <c r="K2876" s="152">
        <v>4</v>
      </c>
      <c r="L2876" s="153">
        <v>240</v>
      </c>
      <c r="M2876" s="281" t="s">
        <v>2597</v>
      </c>
      <c r="N2876" s="119" t="s">
        <v>234</v>
      </c>
      <c r="O2876" s="120">
        <v>2</v>
      </c>
      <c r="P2876" s="155" t="s">
        <v>111</v>
      </c>
      <c r="Q2876" s="155">
        <v>0</v>
      </c>
      <c r="R2876" s="155">
        <v>0</v>
      </c>
      <c r="S2876" s="156" t="s">
        <v>2598</v>
      </c>
      <c r="T2876" s="156">
        <v>0</v>
      </c>
      <c r="U2876" s="156">
        <v>0</v>
      </c>
      <c r="V2876" s="157">
        <v>0</v>
      </c>
      <c r="W2876" s="158">
        <v>48</v>
      </c>
      <c r="X2876" s="159">
        <v>12</v>
      </c>
      <c r="Y2876" s="160">
        <v>24</v>
      </c>
      <c r="Z2876" s="161">
        <f t="shared" si="724"/>
        <v>92.16</v>
      </c>
      <c r="AA2876" s="155">
        <v>0</v>
      </c>
      <c r="AB2876" s="162" t="s">
        <v>80</v>
      </c>
      <c r="AC2876" s="163" t="s">
        <v>56</v>
      </c>
      <c r="AD2876" s="164" t="s">
        <v>56</v>
      </c>
      <c r="AE2876" s="163" t="s">
        <v>56</v>
      </c>
      <c r="AF2876" s="164">
        <f t="shared" si="725"/>
        <v>115.19999999999999</v>
      </c>
      <c r="AG2876" s="165">
        <f t="shared" si="726"/>
        <v>331775.99999999994</v>
      </c>
      <c r="AH2876" s="166" t="s">
        <v>113</v>
      </c>
      <c r="AI2876" s="167"/>
      <c r="AJ2876" s="168"/>
      <c r="AK2876" s="169"/>
      <c r="AL2876" s="170"/>
      <c r="AM2876" s="171"/>
      <c r="AN2876" s="172"/>
      <c r="AO2876" s="173">
        <f t="shared" si="717"/>
        <v>0</v>
      </c>
      <c r="AP2876" s="174" t="s">
        <v>82</v>
      </c>
      <c r="AQ2876" s="175" t="str" cm="1">
        <f t="array" ref="AQ2876">_xlfn.IFS(OR($G2876="公衆街路灯A",$G2876="定額電灯"),$G2876&amp;AP2876,COUNTIF(G2876,"*従量電灯*"),G2876,1,"-")</f>
        <v>従量電灯</v>
      </c>
      <c r="AR2876" s="176" t="str" cm="1">
        <f t="array" ref="AR2876">_xlfn.IFS($AN2876=0,"-",OR($AH2876="対象外",$AH2876="-"),"-",OR($G2876="公衆街路灯A",$G2876="定額電灯"),_xlfn.XLOOKUP($AQ2876,削除禁止_電灯料金!$B:$B,削除禁止_電灯料金!$E:$E,0),1,"-")</f>
        <v>-</v>
      </c>
      <c r="AS2876" s="177" t="str" cm="1">
        <f t="array" ref="AS2876">_xlfn.IFS($AR2876="-","-",OR($G2876="公衆街路灯A",$G2876="定額電灯"),_xlfn.XLOOKUP(AQ2876,削除禁止_電灯料金!$B:$B,削除禁止_電灯料金!$D:$D,0),1,"-")</f>
        <v>-</v>
      </c>
      <c r="AT2876" s="176">
        <f>IFERROR(IF(OR($G2876="公衆街路灯A",$G2876="定額電灯"),"-",ROUND((_xlfn.XLOOKUP($AQ2876,削除禁止_電灯料金!$B:$B,削除禁止_電灯料金!$E:$E)*AM2876/1000*$K2876*$L2876/12),2)),"-")</f>
        <v>0</v>
      </c>
      <c r="AU2876" s="177">
        <f>IFERROR(IF(OR($G2876="公衆街路灯A",$G2876="定額電灯"),"-",ROUND((AM2876/1000*$K2876*$L2876/12)*_xlfn.XLOOKUP($A2876,削除禁止_電灯料金!K:K,削除禁止_電灯料金!M:M,"-"),2)),"-")</f>
        <v>0</v>
      </c>
      <c r="AV2876" s="178">
        <f>IFERROR(IF(OR($G2876="公衆街路灯A",$G2876="定額電灯"),ROUND((((AR2876+AS2876)*AN2876))*12*_xlfn.XLOOKUP($A2876,削除禁止_電灯料金!K:K,削除禁止_電灯料金!N:N),0),ROUND((AT2876+AU2876)*AN2876*12*_xlfn.XLOOKUP($A2876,削除禁止_電灯料金!K:K,削除禁止_電灯料金!N:N),0)),0)</f>
        <v>0</v>
      </c>
      <c r="AW2876" s="145"/>
    </row>
    <row r="2877" spans="1:49" ht="30" customHeight="1">
      <c r="A2877" s="1">
        <v>63</v>
      </c>
      <c r="B2877" s="319" t="s">
        <v>2560</v>
      </c>
      <c r="C2877" s="332"/>
      <c r="D2877" s="256" t="s">
        <v>82</v>
      </c>
      <c r="E2877" s="257" t="s">
        <v>224</v>
      </c>
      <c r="F2877" s="258" t="s">
        <v>2599</v>
      </c>
      <c r="G2877" s="148" t="s">
        <v>73</v>
      </c>
      <c r="H2877" s="149"/>
      <c r="I2877" s="280"/>
      <c r="J2877" s="267"/>
      <c r="K2877" s="152">
        <v>4</v>
      </c>
      <c r="L2877" s="153">
        <v>240</v>
      </c>
      <c r="M2877" s="281" t="s">
        <v>2597</v>
      </c>
      <c r="N2877" s="119" t="s">
        <v>234</v>
      </c>
      <c r="O2877" s="120">
        <v>2</v>
      </c>
      <c r="P2877" s="155" t="s">
        <v>111</v>
      </c>
      <c r="Q2877" s="155">
        <v>0</v>
      </c>
      <c r="R2877" s="155">
        <v>0</v>
      </c>
      <c r="S2877" s="156" t="s">
        <v>2598</v>
      </c>
      <c r="T2877" s="156">
        <v>0</v>
      </c>
      <c r="U2877" s="156">
        <v>0</v>
      </c>
      <c r="V2877" s="157">
        <v>0</v>
      </c>
      <c r="W2877" s="158">
        <v>48</v>
      </c>
      <c r="X2877" s="159">
        <v>12</v>
      </c>
      <c r="Y2877" s="160">
        <v>24</v>
      </c>
      <c r="Z2877" s="161">
        <f t="shared" si="724"/>
        <v>92.16</v>
      </c>
      <c r="AA2877" s="155">
        <v>0</v>
      </c>
      <c r="AB2877" s="162" t="s">
        <v>80</v>
      </c>
      <c r="AC2877" s="163" t="s">
        <v>56</v>
      </c>
      <c r="AD2877" s="164" t="s">
        <v>56</v>
      </c>
      <c r="AE2877" s="163" t="s">
        <v>56</v>
      </c>
      <c r="AF2877" s="164">
        <f t="shared" si="725"/>
        <v>115.19999999999999</v>
      </c>
      <c r="AG2877" s="165">
        <f t="shared" si="726"/>
        <v>331775.99999999994</v>
      </c>
      <c r="AH2877" s="166" t="s">
        <v>113</v>
      </c>
      <c r="AI2877" s="167"/>
      <c r="AJ2877" s="168"/>
      <c r="AK2877" s="169"/>
      <c r="AL2877" s="170"/>
      <c r="AM2877" s="171"/>
      <c r="AN2877" s="172"/>
      <c r="AO2877" s="173">
        <f t="shared" si="717"/>
        <v>0</v>
      </c>
      <c r="AP2877" s="174" t="s">
        <v>82</v>
      </c>
      <c r="AQ2877" s="175" t="str" cm="1">
        <f t="array" ref="AQ2877">_xlfn.IFS(OR($G2877="公衆街路灯A",$G2877="定額電灯"),$G2877&amp;AP2877,COUNTIF(G2877,"*従量電灯*"),G2877,1,"-")</f>
        <v>従量電灯</v>
      </c>
      <c r="AR2877" s="176" t="str" cm="1">
        <f t="array" ref="AR2877">_xlfn.IFS($AN2877=0,"-",OR($AH2877="対象外",$AH2877="-"),"-",OR($G2877="公衆街路灯A",$G2877="定額電灯"),_xlfn.XLOOKUP($AQ2877,削除禁止_電灯料金!$B:$B,削除禁止_電灯料金!$E:$E,0),1,"-")</f>
        <v>-</v>
      </c>
      <c r="AS2877" s="177" t="str" cm="1">
        <f t="array" ref="AS2877">_xlfn.IFS($AR2877="-","-",OR($G2877="公衆街路灯A",$G2877="定額電灯"),_xlfn.XLOOKUP(AQ2877,削除禁止_電灯料金!$B:$B,削除禁止_電灯料金!$D:$D,0),1,"-")</f>
        <v>-</v>
      </c>
      <c r="AT2877" s="176">
        <f>IFERROR(IF(OR($G2877="公衆街路灯A",$G2877="定額電灯"),"-",ROUND((_xlfn.XLOOKUP($AQ2877,削除禁止_電灯料金!$B:$B,削除禁止_電灯料金!$E:$E)*AM2877/1000*$K2877*$L2877/12),2)),"-")</f>
        <v>0</v>
      </c>
      <c r="AU2877" s="177">
        <f>IFERROR(IF(OR($G2877="公衆街路灯A",$G2877="定額電灯"),"-",ROUND((AM2877/1000*$K2877*$L2877/12)*_xlfn.XLOOKUP($A2877,削除禁止_電灯料金!K:K,削除禁止_電灯料金!M:M,"-"),2)),"-")</f>
        <v>0</v>
      </c>
      <c r="AV2877" s="178">
        <f>IFERROR(IF(OR($G2877="公衆街路灯A",$G2877="定額電灯"),ROUND((((AR2877+AS2877)*AN2877))*12*_xlfn.XLOOKUP($A2877,削除禁止_電灯料金!K:K,削除禁止_電灯料金!N:N),0),ROUND((AT2877+AU2877)*AN2877*12*_xlfn.XLOOKUP($A2877,削除禁止_電灯料金!K:K,削除禁止_電灯料金!N:N),0)),0)</f>
        <v>0</v>
      </c>
      <c r="AW2877" s="145"/>
    </row>
    <row r="2878" spans="1:49" ht="30" customHeight="1">
      <c r="A2878" s="1">
        <v>63</v>
      </c>
      <c r="B2878" s="319" t="s">
        <v>2560</v>
      </c>
      <c r="C2878" s="332"/>
      <c r="D2878" s="259" t="s">
        <v>82</v>
      </c>
      <c r="E2878" s="260" t="s">
        <v>224</v>
      </c>
      <c r="F2878" s="261" t="s">
        <v>2600</v>
      </c>
      <c r="G2878" s="182" t="s">
        <v>73</v>
      </c>
      <c r="H2878" s="318" t="s">
        <v>2122</v>
      </c>
      <c r="I2878" s="311"/>
      <c r="J2878" s="312"/>
      <c r="K2878" s="186" t="s">
        <v>82</v>
      </c>
      <c r="L2878" s="187" t="s">
        <v>82</v>
      </c>
      <c r="M2878" s="313" t="s">
        <v>2601</v>
      </c>
      <c r="N2878" s="189" t="s">
        <v>120</v>
      </c>
      <c r="O2878" s="190">
        <v>1</v>
      </c>
      <c r="P2878" s="191" t="s">
        <v>486</v>
      </c>
      <c r="Q2878" s="191">
        <v>0</v>
      </c>
      <c r="R2878" s="191">
        <v>0</v>
      </c>
      <c r="S2878" s="192" t="s">
        <v>2602</v>
      </c>
      <c r="T2878" s="192">
        <v>0</v>
      </c>
      <c r="U2878" s="192" t="s">
        <v>683</v>
      </c>
      <c r="V2878" s="193">
        <v>0</v>
      </c>
      <c r="W2878" s="194" t="s">
        <v>56</v>
      </c>
      <c r="X2878" s="195">
        <v>6</v>
      </c>
      <c r="Y2878" s="196">
        <v>6</v>
      </c>
      <c r="Z2878" s="197">
        <v>0</v>
      </c>
      <c r="AA2878" s="191">
        <v>0</v>
      </c>
      <c r="AB2878" s="198" t="s">
        <v>80</v>
      </c>
      <c r="AC2878" s="199" t="s">
        <v>56</v>
      </c>
      <c r="AD2878" s="200" t="s">
        <v>56</v>
      </c>
      <c r="AE2878" s="199" t="s">
        <v>56</v>
      </c>
      <c r="AF2878" s="200">
        <v>0</v>
      </c>
      <c r="AG2878" s="201">
        <v>0</v>
      </c>
      <c r="AH2878" s="201" t="s">
        <v>124</v>
      </c>
      <c r="AI2878" s="202" t="s">
        <v>487</v>
      </c>
      <c r="AJ2878" s="203"/>
      <c r="AK2878" s="204"/>
      <c r="AL2878" s="194"/>
      <c r="AM2878" s="205"/>
      <c r="AN2878" s="206"/>
      <c r="AO2878" s="200">
        <f t="shared" si="717"/>
        <v>0</v>
      </c>
      <c r="AP2878" s="207" t="s">
        <v>82</v>
      </c>
      <c r="AQ2878" s="198" t="str" cm="1">
        <f t="array" ref="AQ2878">_xlfn.IFS(OR($G2878="公衆街路灯A",$G2878="定額電灯"),$G2878&amp;AP2878,COUNTIF(G2878,"*従量電灯*"),G2878,1,"-")</f>
        <v>従量電灯</v>
      </c>
      <c r="AR2878" s="208" t="str" cm="1">
        <f t="array" ref="AR2878">_xlfn.IFS($AN2878=0,"-",OR($AH2878="対象外",$AH2878="-"),"-",OR($G2878="公衆街路灯A",$G2878="定額電灯"),_xlfn.XLOOKUP($AQ2878,削除禁止_電灯料金!$B:$B,削除禁止_電灯料金!$E:$E,0),1,"-")</f>
        <v>-</v>
      </c>
      <c r="AS2878" s="209" t="str" cm="1">
        <f t="array" ref="AS2878">_xlfn.IFS($AR2878="-","-",OR($G2878="公衆街路灯A",$G2878="定額電灯"),_xlfn.XLOOKUP(AQ2878,削除禁止_電灯料金!$B:$B,削除禁止_電灯料金!$D:$D,0),1,"-")</f>
        <v>-</v>
      </c>
      <c r="AT2878" s="208" t="str">
        <f>IFERROR(IF(OR($G2878="公衆街路灯A",$G2878="定額電灯"),"-",ROUND((_xlfn.XLOOKUP($AQ2878,削除禁止_電灯料金!$B:$B,削除禁止_電灯料金!$E:$E)*AM2878/1000*$K2878*$L2878/12),2)),"-")</f>
        <v>-</v>
      </c>
      <c r="AU2878" s="209" t="str">
        <f>IFERROR(IF(OR($G2878="公衆街路灯A",$G2878="定額電灯"),"-",ROUND((AM2878/1000*$K2878*$L2878/12)*_xlfn.XLOOKUP($A2878,削除禁止_電灯料金!K:K,削除禁止_電灯料金!M:M,"-"),2)),"-")</f>
        <v>-</v>
      </c>
      <c r="AV2878" s="210">
        <f>IFERROR(IF(OR($G2878="公衆街路灯A",$G2878="定額電灯"),ROUND((((AR2878+AS2878)*AN2878))*12*_xlfn.XLOOKUP($A2878,削除禁止_電灯料金!K:K,削除禁止_電灯料金!N:N),0),ROUND((AT2878+AU2878)*AN2878*12*_xlfn.XLOOKUP($A2878,削除禁止_電灯料金!K:K,削除禁止_電灯料金!N:N),0)),0)</f>
        <v>0</v>
      </c>
      <c r="AW2878" s="145"/>
    </row>
    <row r="2879" spans="1:49" ht="30" customHeight="1">
      <c r="A2879" s="1">
        <v>63</v>
      </c>
      <c r="B2879" s="319" t="s">
        <v>2560</v>
      </c>
      <c r="C2879" s="332"/>
      <c r="D2879" s="256" t="s">
        <v>82</v>
      </c>
      <c r="E2879" s="257" t="s">
        <v>252</v>
      </c>
      <c r="F2879" s="258" t="s">
        <v>2571</v>
      </c>
      <c r="G2879" s="148" t="s">
        <v>73</v>
      </c>
      <c r="H2879" s="149"/>
      <c r="I2879" s="280"/>
      <c r="J2879" s="267"/>
      <c r="K2879" s="152">
        <v>1</v>
      </c>
      <c r="L2879" s="153">
        <v>120</v>
      </c>
      <c r="M2879" s="281" t="s">
        <v>640</v>
      </c>
      <c r="N2879" s="119" t="s">
        <v>134</v>
      </c>
      <c r="O2879" s="120">
        <v>2</v>
      </c>
      <c r="P2879" s="155" t="s">
        <v>135</v>
      </c>
      <c r="Q2879" s="155">
        <v>0</v>
      </c>
      <c r="R2879" s="155">
        <v>0</v>
      </c>
      <c r="S2879" s="156">
        <v>0</v>
      </c>
      <c r="T2879" s="156">
        <v>0</v>
      </c>
      <c r="U2879" s="156">
        <v>0</v>
      </c>
      <c r="V2879" s="157">
        <v>0</v>
      </c>
      <c r="W2879" s="158">
        <v>28</v>
      </c>
      <c r="X2879" s="159">
        <v>1</v>
      </c>
      <c r="Y2879" s="160">
        <v>2</v>
      </c>
      <c r="Z2879" s="161">
        <f t="shared" ref="Z2879:Z2891" si="727">K2879*L2879*W2879*Y2879/12/1000</f>
        <v>0.56000000000000005</v>
      </c>
      <c r="AA2879" s="155">
        <v>0</v>
      </c>
      <c r="AB2879" s="162" t="s">
        <v>80</v>
      </c>
      <c r="AC2879" s="163" t="s">
        <v>56</v>
      </c>
      <c r="AD2879" s="164" t="s">
        <v>56</v>
      </c>
      <c r="AE2879" s="163" t="s">
        <v>56</v>
      </c>
      <c r="AF2879" s="164">
        <f t="shared" ref="AF2879:AF2891" si="728">$B$2*Z2879/Y2879</f>
        <v>8.4</v>
      </c>
      <c r="AG2879" s="165">
        <f t="shared" ref="AG2879:AG2891" si="729">Y2879*AF2879*120</f>
        <v>2016</v>
      </c>
      <c r="AH2879" s="166" t="s">
        <v>113</v>
      </c>
      <c r="AI2879" s="167"/>
      <c r="AJ2879" s="168"/>
      <c r="AK2879" s="169"/>
      <c r="AL2879" s="170"/>
      <c r="AM2879" s="171"/>
      <c r="AN2879" s="172"/>
      <c r="AO2879" s="173">
        <f t="shared" si="717"/>
        <v>0</v>
      </c>
      <c r="AP2879" s="174" t="s">
        <v>82</v>
      </c>
      <c r="AQ2879" s="175" t="str" cm="1">
        <f t="array" ref="AQ2879">_xlfn.IFS(OR($G2879="公衆街路灯A",$G2879="定額電灯"),$G2879&amp;AP2879,COUNTIF(G2879,"*従量電灯*"),G2879,1,"-")</f>
        <v>従量電灯</v>
      </c>
      <c r="AR2879" s="176" t="str" cm="1">
        <f t="array" ref="AR2879">_xlfn.IFS($AN2879=0,"-",OR($AH2879="対象外",$AH2879="-"),"-",OR($G2879="公衆街路灯A",$G2879="定額電灯"),_xlfn.XLOOKUP($AQ2879,削除禁止_電灯料金!$B:$B,削除禁止_電灯料金!$E:$E,0),1,"-")</f>
        <v>-</v>
      </c>
      <c r="AS2879" s="177" t="str" cm="1">
        <f t="array" ref="AS2879">_xlfn.IFS($AR2879="-","-",OR($G2879="公衆街路灯A",$G2879="定額電灯"),_xlfn.XLOOKUP(AQ2879,削除禁止_電灯料金!$B:$B,削除禁止_電灯料金!$D:$D,0),1,"-")</f>
        <v>-</v>
      </c>
      <c r="AT2879" s="176">
        <f>IFERROR(IF(OR($G2879="公衆街路灯A",$G2879="定額電灯"),"-",ROUND((_xlfn.XLOOKUP($AQ2879,削除禁止_電灯料金!$B:$B,削除禁止_電灯料金!$E:$E)*AM2879/1000*$K2879*$L2879/12),2)),"-")</f>
        <v>0</v>
      </c>
      <c r="AU2879" s="177">
        <f>IFERROR(IF(OR($G2879="公衆街路灯A",$G2879="定額電灯"),"-",ROUND((AM2879/1000*$K2879*$L2879/12)*_xlfn.XLOOKUP($A2879,削除禁止_電灯料金!K:K,削除禁止_電灯料金!M:M,"-"),2)),"-")</f>
        <v>0</v>
      </c>
      <c r="AV2879" s="178">
        <f>IFERROR(IF(OR($G2879="公衆街路灯A",$G2879="定額電灯"),ROUND((((AR2879+AS2879)*AN2879))*12*_xlfn.XLOOKUP($A2879,削除禁止_電灯料金!K:K,削除禁止_電灯料金!N:N),0),ROUND((AT2879+AU2879)*AN2879*12*_xlfn.XLOOKUP($A2879,削除禁止_電灯料金!K:K,削除禁止_電灯料金!N:N),0)),0)</f>
        <v>0</v>
      </c>
      <c r="AW2879" s="145"/>
    </row>
    <row r="2880" spans="1:49" ht="30" customHeight="1">
      <c r="A2880" s="1">
        <v>63</v>
      </c>
      <c r="B2880" s="319" t="s">
        <v>2560</v>
      </c>
      <c r="C2880" s="332"/>
      <c r="D2880" s="256" t="s">
        <v>82</v>
      </c>
      <c r="E2880" s="257" t="s">
        <v>252</v>
      </c>
      <c r="F2880" s="258" t="s">
        <v>2571</v>
      </c>
      <c r="G2880" s="148" t="s">
        <v>73</v>
      </c>
      <c r="H2880" s="149"/>
      <c r="I2880" s="280"/>
      <c r="J2880" s="267"/>
      <c r="K2880" s="152">
        <v>1</v>
      </c>
      <c r="L2880" s="153">
        <v>120</v>
      </c>
      <c r="M2880" s="281" t="s">
        <v>2572</v>
      </c>
      <c r="N2880" s="119" t="s">
        <v>142</v>
      </c>
      <c r="O2880" s="120">
        <v>1</v>
      </c>
      <c r="P2880" s="155" t="s">
        <v>503</v>
      </c>
      <c r="Q2880" s="155">
        <v>0</v>
      </c>
      <c r="R2880" s="155">
        <v>0</v>
      </c>
      <c r="S2880" s="156" t="s">
        <v>143</v>
      </c>
      <c r="T2880" s="156">
        <v>0</v>
      </c>
      <c r="U2880" s="156" t="s">
        <v>442</v>
      </c>
      <c r="V2880" s="157">
        <v>0</v>
      </c>
      <c r="W2880" s="158">
        <v>18</v>
      </c>
      <c r="X2880" s="159">
        <v>1</v>
      </c>
      <c r="Y2880" s="160">
        <v>1</v>
      </c>
      <c r="Z2880" s="161">
        <f t="shared" si="727"/>
        <v>0.18</v>
      </c>
      <c r="AA2880" s="155">
        <v>0</v>
      </c>
      <c r="AB2880" s="162" t="s">
        <v>80</v>
      </c>
      <c r="AC2880" s="163" t="s">
        <v>56</v>
      </c>
      <c r="AD2880" s="164" t="s">
        <v>56</v>
      </c>
      <c r="AE2880" s="163" t="s">
        <v>56</v>
      </c>
      <c r="AF2880" s="164">
        <f t="shared" si="728"/>
        <v>5.3999999999999995</v>
      </c>
      <c r="AG2880" s="165">
        <f t="shared" si="729"/>
        <v>647.99999999999989</v>
      </c>
      <c r="AH2880" s="166" t="s">
        <v>81</v>
      </c>
      <c r="AI2880" s="167"/>
      <c r="AJ2880" s="168"/>
      <c r="AK2880" s="169"/>
      <c r="AL2880" s="170"/>
      <c r="AM2880" s="171"/>
      <c r="AN2880" s="172"/>
      <c r="AO2880" s="173">
        <f t="shared" si="717"/>
        <v>0</v>
      </c>
      <c r="AP2880" s="174" t="s">
        <v>82</v>
      </c>
      <c r="AQ2880" s="175" t="str" cm="1">
        <f t="array" ref="AQ2880">_xlfn.IFS(OR($G2880="公衆街路灯A",$G2880="定額電灯"),$G2880&amp;AP2880,COUNTIF(G2880,"*従量電灯*"),G2880,1,"-")</f>
        <v>従量電灯</v>
      </c>
      <c r="AR2880" s="176" t="str" cm="1">
        <f t="array" ref="AR2880">_xlfn.IFS($AN2880=0,"-",OR($AH2880="対象外",$AH2880="-"),"-",OR($G2880="公衆街路灯A",$G2880="定額電灯"),_xlfn.XLOOKUP($AQ2880,削除禁止_電灯料金!$B:$B,削除禁止_電灯料金!$E:$E,0),1,"-")</f>
        <v>-</v>
      </c>
      <c r="AS2880" s="177" t="str" cm="1">
        <f t="array" ref="AS2880">_xlfn.IFS($AR2880="-","-",OR($G2880="公衆街路灯A",$G2880="定額電灯"),_xlfn.XLOOKUP(AQ2880,削除禁止_電灯料金!$B:$B,削除禁止_電灯料金!$D:$D,0),1,"-")</f>
        <v>-</v>
      </c>
      <c r="AT2880" s="176">
        <f>IFERROR(IF(OR($G2880="公衆街路灯A",$G2880="定額電灯"),"-",ROUND((_xlfn.XLOOKUP($AQ2880,削除禁止_電灯料金!$B:$B,削除禁止_電灯料金!$E:$E)*AM2880/1000*$K2880*$L2880/12),2)),"-")</f>
        <v>0</v>
      </c>
      <c r="AU2880" s="177">
        <f>IFERROR(IF(OR($G2880="公衆街路灯A",$G2880="定額電灯"),"-",ROUND((AM2880/1000*$K2880*$L2880/12)*_xlfn.XLOOKUP($A2880,削除禁止_電灯料金!K:K,削除禁止_電灯料金!M:M,"-"),2)),"-")</f>
        <v>0</v>
      </c>
      <c r="AV2880" s="178">
        <f>IFERROR(IF(OR($G2880="公衆街路灯A",$G2880="定額電灯"),ROUND((((AR2880+AS2880)*AN2880))*12*_xlfn.XLOOKUP($A2880,削除禁止_電灯料金!K:K,削除禁止_電灯料金!N:N),0),ROUND((AT2880+AU2880)*AN2880*12*_xlfn.XLOOKUP($A2880,削除禁止_電灯料金!K:K,削除禁止_電灯料金!N:N),0)),0)</f>
        <v>0</v>
      </c>
      <c r="AW2880" s="145"/>
    </row>
    <row r="2881" spans="1:49" ht="30" customHeight="1">
      <c r="A2881" s="1">
        <v>63</v>
      </c>
      <c r="B2881" s="319" t="s">
        <v>2560</v>
      </c>
      <c r="C2881" s="332"/>
      <c r="D2881" s="256" t="s">
        <v>82</v>
      </c>
      <c r="E2881" s="257" t="s">
        <v>252</v>
      </c>
      <c r="F2881" s="258" t="s">
        <v>1315</v>
      </c>
      <c r="G2881" s="148" t="s">
        <v>73</v>
      </c>
      <c r="H2881" s="149"/>
      <c r="I2881" s="280"/>
      <c r="J2881" s="267"/>
      <c r="K2881" s="152">
        <v>4</v>
      </c>
      <c r="L2881" s="153">
        <v>240</v>
      </c>
      <c r="M2881" s="281" t="s">
        <v>2568</v>
      </c>
      <c r="N2881" s="119" t="s">
        <v>134</v>
      </c>
      <c r="O2881" s="120">
        <v>2</v>
      </c>
      <c r="P2881" s="155" t="s">
        <v>227</v>
      </c>
      <c r="Q2881" s="155">
        <v>0</v>
      </c>
      <c r="R2881" s="155">
        <v>0</v>
      </c>
      <c r="S2881" s="156">
        <v>0</v>
      </c>
      <c r="T2881" s="156">
        <v>0</v>
      </c>
      <c r="U2881" s="156">
        <v>0</v>
      </c>
      <c r="V2881" s="157" t="s">
        <v>2569</v>
      </c>
      <c r="W2881" s="158">
        <v>47</v>
      </c>
      <c r="X2881" s="159">
        <v>2</v>
      </c>
      <c r="Y2881" s="160">
        <v>4</v>
      </c>
      <c r="Z2881" s="161">
        <f t="shared" si="727"/>
        <v>15.04</v>
      </c>
      <c r="AA2881" s="155">
        <v>0</v>
      </c>
      <c r="AB2881" s="162" t="s">
        <v>80</v>
      </c>
      <c r="AC2881" s="163" t="s">
        <v>56</v>
      </c>
      <c r="AD2881" s="164" t="s">
        <v>56</v>
      </c>
      <c r="AE2881" s="163" t="s">
        <v>56</v>
      </c>
      <c r="AF2881" s="164">
        <f t="shared" si="728"/>
        <v>112.8</v>
      </c>
      <c r="AG2881" s="165">
        <f t="shared" si="729"/>
        <v>54144</v>
      </c>
      <c r="AH2881" s="166" t="s">
        <v>81</v>
      </c>
      <c r="AI2881" s="167"/>
      <c r="AJ2881" s="168"/>
      <c r="AK2881" s="169"/>
      <c r="AL2881" s="170"/>
      <c r="AM2881" s="171"/>
      <c r="AN2881" s="172"/>
      <c r="AO2881" s="173">
        <f t="shared" si="717"/>
        <v>0</v>
      </c>
      <c r="AP2881" s="174" t="s">
        <v>82</v>
      </c>
      <c r="AQ2881" s="175" t="str" cm="1">
        <f t="array" ref="AQ2881">_xlfn.IFS(OR($G2881="公衆街路灯A",$G2881="定額電灯"),$G2881&amp;AP2881,COUNTIF(G2881,"*従量電灯*"),G2881,1,"-")</f>
        <v>従量電灯</v>
      </c>
      <c r="AR2881" s="176" t="str" cm="1">
        <f t="array" ref="AR2881">_xlfn.IFS($AN2881=0,"-",OR($AH2881="対象外",$AH2881="-"),"-",OR($G2881="公衆街路灯A",$G2881="定額電灯"),_xlfn.XLOOKUP($AQ2881,削除禁止_電灯料金!$B:$B,削除禁止_電灯料金!$E:$E,0),1,"-")</f>
        <v>-</v>
      </c>
      <c r="AS2881" s="177" t="str" cm="1">
        <f t="array" ref="AS2881">_xlfn.IFS($AR2881="-","-",OR($G2881="公衆街路灯A",$G2881="定額電灯"),_xlfn.XLOOKUP(AQ2881,削除禁止_電灯料金!$B:$B,削除禁止_電灯料金!$D:$D,0),1,"-")</f>
        <v>-</v>
      </c>
      <c r="AT2881" s="176">
        <f>IFERROR(IF(OR($G2881="公衆街路灯A",$G2881="定額電灯"),"-",ROUND((_xlfn.XLOOKUP($AQ2881,削除禁止_電灯料金!$B:$B,削除禁止_電灯料金!$E:$E)*AM2881/1000*$K2881*$L2881/12),2)),"-")</f>
        <v>0</v>
      </c>
      <c r="AU2881" s="177">
        <f>IFERROR(IF(OR($G2881="公衆街路灯A",$G2881="定額電灯"),"-",ROUND((AM2881/1000*$K2881*$L2881/12)*_xlfn.XLOOKUP($A2881,削除禁止_電灯料金!K:K,削除禁止_電灯料金!M:M,"-"),2)),"-")</f>
        <v>0</v>
      </c>
      <c r="AV2881" s="178">
        <f>IFERROR(IF(OR($G2881="公衆街路灯A",$G2881="定額電灯"),ROUND((((AR2881+AS2881)*AN2881))*12*_xlfn.XLOOKUP($A2881,削除禁止_電灯料金!K:K,削除禁止_電灯料金!N:N),0),ROUND((AT2881+AU2881)*AN2881*12*_xlfn.XLOOKUP($A2881,削除禁止_電灯料金!K:K,削除禁止_電灯料金!N:N),0)),0)</f>
        <v>0</v>
      </c>
      <c r="AW2881" s="145"/>
    </row>
    <row r="2882" spans="1:49" ht="30" customHeight="1">
      <c r="A2882" s="1">
        <v>63</v>
      </c>
      <c r="B2882" s="319" t="s">
        <v>2560</v>
      </c>
      <c r="C2882" s="332"/>
      <c r="D2882" s="256" t="s">
        <v>82</v>
      </c>
      <c r="E2882" s="257" t="s">
        <v>252</v>
      </c>
      <c r="F2882" s="258" t="s">
        <v>1315</v>
      </c>
      <c r="G2882" s="148" t="s">
        <v>73</v>
      </c>
      <c r="H2882" s="149"/>
      <c r="I2882" s="280"/>
      <c r="J2882" s="267"/>
      <c r="K2882" s="152">
        <v>24</v>
      </c>
      <c r="L2882" s="153">
        <v>365</v>
      </c>
      <c r="M2882" s="281" t="s">
        <v>2563</v>
      </c>
      <c r="N2882" s="119" t="s">
        <v>416</v>
      </c>
      <c r="O2882" s="120">
        <v>1</v>
      </c>
      <c r="P2882" s="155" t="s">
        <v>135</v>
      </c>
      <c r="Q2882" s="155">
        <v>0</v>
      </c>
      <c r="R2882" s="155">
        <v>0</v>
      </c>
      <c r="S2882" s="156" t="s">
        <v>100</v>
      </c>
      <c r="T2882" s="156">
        <v>0</v>
      </c>
      <c r="U2882" s="156" t="s">
        <v>102</v>
      </c>
      <c r="V2882" s="157" t="s">
        <v>2564</v>
      </c>
      <c r="W2882" s="158">
        <v>28</v>
      </c>
      <c r="X2882" s="159">
        <v>1</v>
      </c>
      <c r="Y2882" s="160">
        <v>1</v>
      </c>
      <c r="Z2882" s="161">
        <f t="shared" si="727"/>
        <v>20.440000000000001</v>
      </c>
      <c r="AA2882" s="155">
        <v>0</v>
      </c>
      <c r="AB2882" s="162" t="s">
        <v>80</v>
      </c>
      <c r="AC2882" s="163" t="s">
        <v>56</v>
      </c>
      <c r="AD2882" s="164" t="s">
        <v>56</v>
      </c>
      <c r="AE2882" s="163" t="s">
        <v>56</v>
      </c>
      <c r="AF2882" s="164">
        <f t="shared" si="728"/>
        <v>613.20000000000005</v>
      </c>
      <c r="AG2882" s="165">
        <f t="shared" si="729"/>
        <v>73584</v>
      </c>
      <c r="AH2882" s="166" t="s">
        <v>81</v>
      </c>
      <c r="AI2882" s="167"/>
      <c r="AJ2882" s="168"/>
      <c r="AK2882" s="169"/>
      <c r="AL2882" s="170"/>
      <c r="AM2882" s="171"/>
      <c r="AN2882" s="172"/>
      <c r="AO2882" s="173">
        <f t="shared" si="717"/>
        <v>0</v>
      </c>
      <c r="AP2882" s="174" t="s">
        <v>82</v>
      </c>
      <c r="AQ2882" s="175" t="str" cm="1">
        <f t="array" ref="AQ2882">_xlfn.IFS(OR($G2882="公衆街路灯A",$G2882="定額電灯"),$G2882&amp;AP2882,COUNTIF(G2882,"*従量電灯*"),G2882,1,"-")</f>
        <v>従量電灯</v>
      </c>
      <c r="AR2882" s="176" t="str" cm="1">
        <f t="array" ref="AR2882">_xlfn.IFS($AN2882=0,"-",OR($AH2882="対象外",$AH2882="-"),"-",OR($G2882="公衆街路灯A",$G2882="定額電灯"),_xlfn.XLOOKUP($AQ2882,削除禁止_電灯料金!$B:$B,削除禁止_電灯料金!$E:$E,0),1,"-")</f>
        <v>-</v>
      </c>
      <c r="AS2882" s="177" t="str" cm="1">
        <f t="array" ref="AS2882">_xlfn.IFS($AR2882="-","-",OR($G2882="公衆街路灯A",$G2882="定額電灯"),_xlfn.XLOOKUP(AQ2882,削除禁止_電灯料金!$B:$B,削除禁止_電灯料金!$D:$D,0),1,"-")</f>
        <v>-</v>
      </c>
      <c r="AT2882" s="176">
        <f>IFERROR(IF(OR($G2882="公衆街路灯A",$G2882="定額電灯"),"-",ROUND((_xlfn.XLOOKUP($AQ2882,削除禁止_電灯料金!$B:$B,削除禁止_電灯料金!$E:$E)*AM2882/1000*$K2882*$L2882/12),2)),"-")</f>
        <v>0</v>
      </c>
      <c r="AU2882" s="177">
        <f>IFERROR(IF(OR($G2882="公衆街路灯A",$G2882="定額電灯"),"-",ROUND((AM2882/1000*$K2882*$L2882/12)*_xlfn.XLOOKUP($A2882,削除禁止_電灯料金!K:K,削除禁止_電灯料金!M:M,"-"),2)),"-")</f>
        <v>0</v>
      </c>
      <c r="AV2882" s="178">
        <f>IFERROR(IF(OR($G2882="公衆街路灯A",$G2882="定額電灯"),ROUND((((AR2882+AS2882)*AN2882))*12*_xlfn.XLOOKUP($A2882,削除禁止_電灯料金!K:K,削除禁止_電灯料金!N:N),0),ROUND((AT2882+AU2882)*AN2882*12*_xlfn.XLOOKUP($A2882,削除禁止_電灯料金!K:K,削除禁止_電灯料金!N:N),0)),0)</f>
        <v>0</v>
      </c>
      <c r="AW2882" s="145"/>
    </row>
    <row r="2883" spans="1:49" ht="30" customHeight="1">
      <c r="A2883" s="1">
        <v>63</v>
      </c>
      <c r="B2883" s="319" t="s">
        <v>2560</v>
      </c>
      <c r="C2883" s="332"/>
      <c r="D2883" s="256" t="s">
        <v>82</v>
      </c>
      <c r="E2883" s="257" t="s">
        <v>252</v>
      </c>
      <c r="F2883" s="258" t="s">
        <v>2198</v>
      </c>
      <c r="G2883" s="148" t="s">
        <v>73</v>
      </c>
      <c r="H2883" s="149"/>
      <c r="I2883" s="280"/>
      <c r="J2883" s="267"/>
      <c r="K2883" s="152">
        <v>2</v>
      </c>
      <c r="L2883" s="153">
        <v>240</v>
      </c>
      <c r="M2883" s="281" t="s">
        <v>640</v>
      </c>
      <c r="N2883" s="119" t="s">
        <v>134</v>
      </c>
      <c r="O2883" s="120">
        <v>2</v>
      </c>
      <c r="P2883" s="155" t="s">
        <v>135</v>
      </c>
      <c r="Q2883" s="155">
        <v>0</v>
      </c>
      <c r="R2883" s="155">
        <v>0</v>
      </c>
      <c r="S2883" s="156">
        <v>0</v>
      </c>
      <c r="T2883" s="156">
        <v>0</v>
      </c>
      <c r="U2883" s="156">
        <v>0</v>
      </c>
      <c r="V2883" s="157">
        <v>0</v>
      </c>
      <c r="W2883" s="158">
        <v>28</v>
      </c>
      <c r="X2883" s="159">
        <v>1</v>
      </c>
      <c r="Y2883" s="160">
        <v>2</v>
      </c>
      <c r="Z2883" s="161">
        <f t="shared" si="727"/>
        <v>2.2400000000000002</v>
      </c>
      <c r="AA2883" s="155">
        <v>0</v>
      </c>
      <c r="AB2883" s="162" t="s">
        <v>80</v>
      </c>
      <c r="AC2883" s="163" t="s">
        <v>56</v>
      </c>
      <c r="AD2883" s="164" t="s">
        <v>56</v>
      </c>
      <c r="AE2883" s="163" t="s">
        <v>56</v>
      </c>
      <c r="AF2883" s="164">
        <f t="shared" si="728"/>
        <v>33.6</v>
      </c>
      <c r="AG2883" s="165">
        <f t="shared" si="729"/>
        <v>8064</v>
      </c>
      <c r="AH2883" s="166" t="s">
        <v>113</v>
      </c>
      <c r="AI2883" s="167"/>
      <c r="AJ2883" s="168"/>
      <c r="AK2883" s="169"/>
      <c r="AL2883" s="170"/>
      <c r="AM2883" s="171"/>
      <c r="AN2883" s="172"/>
      <c r="AO2883" s="173">
        <f t="shared" si="717"/>
        <v>0</v>
      </c>
      <c r="AP2883" s="174" t="s">
        <v>82</v>
      </c>
      <c r="AQ2883" s="175" t="str" cm="1">
        <f t="array" ref="AQ2883">_xlfn.IFS(OR($G2883="公衆街路灯A",$G2883="定額電灯"),$G2883&amp;AP2883,COUNTIF(G2883,"*従量電灯*"),G2883,1,"-")</f>
        <v>従量電灯</v>
      </c>
      <c r="AR2883" s="176" t="str" cm="1">
        <f t="array" ref="AR2883">_xlfn.IFS($AN2883=0,"-",OR($AH2883="対象外",$AH2883="-"),"-",OR($G2883="公衆街路灯A",$G2883="定額電灯"),_xlfn.XLOOKUP($AQ2883,削除禁止_電灯料金!$B:$B,削除禁止_電灯料金!$E:$E,0),1,"-")</f>
        <v>-</v>
      </c>
      <c r="AS2883" s="177" t="str" cm="1">
        <f t="array" ref="AS2883">_xlfn.IFS($AR2883="-","-",OR($G2883="公衆街路灯A",$G2883="定額電灯"),_xlfn.XLOOKUP(AQ2883,削除禁止_電灯料金!$B:$B,削除禁止_電灯料金!$D:$D,0),1,"-")</f>
        <v>-</v>
      </c>
      <c r="AT2883" s="176">
        <f>IFERROR(IF(OR($G2883="公衆街路灯A",$G2883="定額電灯"),"-",ROUND((_xlfn.XLOOKUP($AQ2883,削除禁止_電灯料金!$B:$B,削除禁止_電灯料金!$E:$E)*AM2883/1000*$K2883*$L2883/12),2)),"-")</f>
        <v>0</v>
      </c>
      <c r="AU2883" s="177">
        <f>IFERROR(IF(OR($G2883="公衆街路灯A",$G2883="定額電灯"),"-",ROUND((AM2883/1000*$K2883*$L2883/12)*_xlfn.XLOOKUP($A2883,削除禁止_電灯料金!K:K,削除禁止_電灯料金!M:M,"-"),2)),"-")</f>
        <v>0</v>
      </c>
      <c r="AV2883" s="178">
        <f>IFERROR(IF(OR($G2883="公衆街路灯A",$G2883="定額電灯"),ROUND((((AR2883+AS2883)*AN2883))*12*_xlfn.XLOOKUP($A2883,削除禁止_電灯料金!K:K,削除禁止_電灯料金!N:N),0),ROUND((AT2883+AU2883)*AN2883*12*_xlfn.XLOOKUP($A2883,削除禁止_電灯料金!K:K,削除禁止_電灯料金!N:N),0)),0)</f>
        <v>0</v>
      </c>
      <c r="AW2883" s="145"/>
    </row>
    <row r="2884" spans="1:49" ht="30" customHeight="1">
      <c r="A2884" s="1">
        <v>63</v>
      </c>
      <c r="B2884" s="319" t="s">
        <v>2560</v>
      </c>
      <c r="C2884" s="332"/>
      <c r="D2884" s="256" t="s">
        <v>82</v>
      </c>
      <c r="E2884" s="257" t="s">
        <v>252</v>
      </c>
      <c r="F2884" s="258" t="s">
        <v>1281</v>
      </c>
      <c r="G2884" s="148" t="s">
        <v>73</v>
      </c>
      <c r="H2884" s="149"/>
      <c r="I2884" s="280"/>
      <c r="J2884" s="267"/>
      <c r="K2884" s="152">
        <v>4</v>
      </c>
      <c r="L2884" s="153">
        <v>240</v>
      </c>
      <c r="M2884" s="281" t="s">
        <v>630</v>
      </c>
      <c r="N2884" s="119" t="s">
        <v>134</v>
      </c>
      <c r="O2884" s="120">
        <v>2</v>
      </c>
      <c r="P2884" s="155" t="s">
        <v>227</v>
      </c>
      <c r="Q2884" s="155">
        <v>0</v>
      </c>
      <c r="R2884" s="155">
        <v>0</v>
      </c>
      <c r="S2884" s="156">
        <v>0</v>
      </c>
      <c r="T2884" s="156">
        <v>0</v>
      </c>
      <c r="U2884" s="156">
        <v>0</v>
      </c>
      <c r="V2884" s="157">
        <v>0</v>
      </c>
      <c r="W2884" s="158">
        <v>47</v>
      </c>
      <c r="X2884" s="159">
        <v>4</v>
      </c>
      <c r="Y2884" s="160">
        <v>8</v>
      </c>
      <c r="Z2884" s="161">
        <f t="shared" si="727"/>
        <v>30.08</v>
      </c>
      <c r="AA2884" s="155">
        <v>0</v>
      </c>
      <c r="AB2884" s="162" t="s">
        <v>80</v>
      </c>
      <c r="AC2884" s="163" t="s">
        <v>56</v>
      </c>
      <c r="AD2884" s="164" t="s">
        <v>56</v>
      </c>
      <c r="AE2884" s="163" t="s">
        <v>56</v>
      </c>
      <c r="AF2884" s="164">
        <f t="shared" si="728"/>
        <v>112.8</v>
      </c>
      <c r="AG2884" s="165">
        <f t="shared" si="729"/>
        <v>108288</v>
      </c>
      <c r="AH2884" s="166" t="s">
        <v>113</v>
      </c>
      <c r="AI2884" s="167"/>
      <c r="AJ2884" s="168"/>
      <c r="AK2884" s="169"/>
      <c r="AL2884" s="170"/>
      <c r="AM2884" s="171"/>
      <c r="AN2884" s="172"/>
      <c r="AO2884" s="173">
        <f t="shared" si="717"/>
        <v>0</v>
      </c>
      <c r="AP2884" s="174" t="s">
        <v>82</v>
      </c>
      <c r="AQ2884" s="175" t="str" cm="1">
        <f t="array" ref="AQ2884">_xlfn.IFS(OR($G2884="公衆街路灯A",$G2884="定額電灯"),$G2884&amp;AP2884,COUNTIF(G2884,"*従量電灯*"),G2884,1,"-")</f>
        <v>従量電灯</v>
      </c>
      <c r="AR2884" s="176" t="str" cm="1">
        <f t="array" ref="AR2884">_xlfn.IFS($AN2884=0,"-",OR($AH2884="対象外",$AH2884="-"),"-",OR($G2884="公衆街路灯A",$G2884="定額電灯"),_xlfn.XLOOKUP($AQ2884,削除禁止_電灯料金!$B:$B,削除禁止_電灯料金!$E:$E,0),1,"-")</f>
        <v>-</v>
      </c>
      <c r="AS2884" s="177" t="str" cm="1">
        <f t="array" ref="AS2884">_xlfn.IFS($AR2884="-","-",OR($G2884="公衆街路灯A",$G2884="定額電灯"),_xlfn.XLOOKUP(AQ2884,削除禁止_電灯料金!$B:$B,削除禁止_電灯料金!$D:$D,0),1,"-")</f>
        <v>-</v>
      </c>
      <c r="AT2884" s="176">
        <f>IFERROR(IF(OR($G2884="公衆街路灯A",$G2884="定額電灯"),"-",ROUND((_xlfn.XLOOKUP($AQ2884,削除禁止_電灯料金!$B:$B,削除禁止_電灯料金!$E:$E)*AM2884/1000*$K2884*$L2884/12),2)),"-")</f>
        <v>0</v>
      </c>
      <c r="AU2884" s="177">
        <f>IFERROR(IF(OR($G2884="公衆街路灯A",$G2884="定額電灯"),"-",ROUND((AM2884/1000*$K2884*$L2884/12)*_xlfn.XLOOKUP($A2884,削除禁止_電灯料金!K:K,削除禁止_電灯料金!M:M,"-"),2)),"-")</f>
        <v>0</v>
      </c>
      <c r="AV2884" s="178">
        <f>IFERROR(IF(OR($G2884="公衆街路灯A",$G2884="定額電灯"),ROUND((((AR2884+AS2884)*AN2884))*12*_xlfn.XLOOKUP($A2884,削除禁止_電灯料金!K:K,削除禁止_電灯料金!N:N),0),ROUND((AT2884+AU2884)*AN2884*12*_xlfn.XLOOKUP($A2884,削除禁止_電灯料金!K:K,削除禁止_電灯料金!N:N),0)),0)</f>
        <v>0</v>
      </c>
      <c r="AW2884" s="145"/>
    </row>
    <row r="2885" spans="1:49" ht="30" customHeight="1">
      <c r="A2885" s="1">
        <v>63</v>
      </c>
      <c r="B2885" s="319" t="s">
        <v>2560</v>
      </c>
      <c r="C2885" s="332"/>
      <c r="D2885" s="256" t="s">
        <v>82</v>
      </c>
      <c r="E2885" s="257" t="s">
        <v>252</v>
      </c>
      <c r="F2885" s="258" t="s">
        <v>1281</v>
      </c>
      <c r="G2885" s="148" t="s">
        <v>73</v>
      </c>
      <c r="H2885" s="149"/>
      <c r="I2885" s="280"/>
      <c r="J2885" s="267"/>
      <c r="K2885" s="152">
        <v>4</v>
      </c>
      <c r="L2885" s="153">
        <v>240</v>
      </c>
      <c r="M2885" s="281" t="s">
        <v>2568</v>
      </c>
      <c r="N2885" s="119" t="s">
        <v>134</v>
      </c>
      <c r="O2885" s="120">
        <v>2</v>
      </c>
      <c r="P2885" s="155" t="s">
        <v>227</v>
      </c>
      <c r="Q2885" s="155">
        <v>0</v>
      </c>
      <c r="R2885" s="155">
        <v>0</v>
      </c>
      <c r="S2885" s="156">
        <v>0</v>
      </c>
      <c r="T2885" s="156">
        <v>0</v>
      </c>
      <c r="U2885" s="156">
        <v>0</v>
      </c>
      <c r="V2885" s="157" t="s">
        <v>2569</v>
      </c>
      <c r="W2885" s="158">
        <v>47</v>
      </c>
      <c r="X2885" s="159">
        <v>2</v>
      </c>
      <c r="Y2885" s="160">
        <v>4</v>
      </c>
      <c r="Z2885" s="161">
        <f t="shared" si="727"/>
        <v>15.04</v>
      </c>
      <c r="AA2885" s="155">
        <v>0</v>
      </c>
      <c r="AB2885" s="162" t="s">
        <v>80</v>
      </c>
      <c r="AC2885" s="163" t="s">
        <v>56</v>
      </c>
      <c r="AD2885" s="164" t="s">
        <v>56</v>
      </c>
      <c r="AE2885" s="163" t="s">
        <v>56</v>
      </c>
      <c r="AF2885" s="164">
        <f t="shared" si="728"/>
        <v>112.8</v>
      </c>
      <c r="AG2885" s="165">
        <f t="shared" si="729"/>
        <v>54144</v>
      </c>
      <c r="AH2885" s="166" t="s">
        <v>81</v>
      </c>
      <c r="AI2885" s="167"/>
      <c r="AJ2885" s="168"/>
      <c r="AK2885" s="169"/>
      <c r="AL2885" s="170"/>
      <c r="AM2885" s="171"/>
      <c r="AN2885" s="172"/>
      <c r="AO2885" s="173">
        <f t="shared" si="717"/>
        <v>0</v>
      </c>
      <c r="AP2885" s="174" t="s">
        <v>82</v>
      </c>
      <c r="AQ2885" s="175" t="str" cm="1">
        <f t="array" ref="AQ2885">_xlfn.IFS(OR($G2885="公衆街路灯A",$G2885="定額電灯"),$G2885&amp;AP2885,COUNTIF(G2885,"*従量電灯*"),G2885,1,"-")</f>
        <v>従量電灯</v>
      </c>
      <c r="AR2885" s="176" t="str" cm="1">
        <f t="array" ref="AR2885">_xlfn.IFS($AN2885=0,"-",OR($AH2885="対象外",$AH2885="-"),"-",OR($G2885="公衆街路灯A",$G2885="定額電灯"),_xlfn.XLOOKUP($AQ2885,削除禁止_電灯料金!$B:$B,削除禁止_電灯料金!$E:$E,0),1,"-")</f>
        <v>-</v>
      </c>
      <c r="AS2885" s="177" t="str" cm="1">
        <f t="array" ref="AS2885">_xlfn.IFS($AR2885="-","-",OR($G2885="公衆街路灯A",$G2885="定額電灯"),_xlfn.XLOOKUP(AQ2885,削除禁止_電灯料金!$B:$B,削除禁止_電灯料金!$D:$D,0),1,"-")</f>
        <v>-</v>
      </c>
      <c r="AT2885" s="176">
        <f>IFERROR(IF(OR($G2885="公衆街路灯A",$G2885="定額電灯"),"-",ROUND((_xlfn.XLOOKUP($AQ2885,削除禁止_電灯料金!$B:$B,削除禁止_電灯料金!$E:$E)*AM2885/1000*$K2885*$L2885/12),2)),"-")</f>
        <v>0</v>
      </c>
      <c r="AU2885" s="177">
        <f>IFERROR(IF(OR($G2885="公衆街路灯A",$G2885="定額電灯"),"-",ROUND((AM2885/1000*$K2885*$L2885/12)*_xlfn.XLOOKUP($A2885,削除禁止_電灯料金!K:K,削除禁止_電灯料金!M:M,"-"),2)),"-")</f>
        <v>0</v>
      </c>
      <c r="AV2885" s="178">
        <f>IFERROR(IF(OR($G2885="公衆街路灯A",$G2885="定額電灯"),ROUND((((AR2885+AS2885)*AN2885))*12*_xlfn.XLOOKUP($A2885,削除禁止_電灯料金!K:K,削除禁止_電灯料金!N:N),0),ROUND((AT2885+AU2885)*AN2885*12*_xlfn.XLOOKUP($A2885,削除禁止_電灯料金!K:K,削除禁止_電灯料金!N:N),0)),0)</f>
        <v>0</v>
      </c>
      <c r="AW2885" s="145"/>
    </row>
    <row r="2886" spans="1:49" ht="30" customHeight="1">
      <c r="A2886" s="1">
        <v>63</v>
      </c>
      <c r="B2886" s="319" t="s">
        <v>2560</v>
      </c>
      <c r="C2886" s="332"/>
      <c r="D2886" s="256" t="s">
        <v>82</v>
      </c>
      <c r="E2886" s="257" t="s">
        <v>252</v>
      </c>
      <c r="F2886" s="258" t="s">
        <v>1149</v>
      </c>
      <c r="G2886" s="148" t="s">
        <v>73</v>
      </c>
      <c r="H2886" s="149"/>
      <c r="I2886" s="280"/>
      <c r="J2886" s="267"/>
      <c r="K2886" s="152">
        <v>4</v>
      </c>
      <c r="L2886" s="153">
        <v>240</v>
      </c>
      <c r="M2886" s="281" t="s">
        <v>630</v>
      </c>
      <c r="N2886" s="119" t="s">
        <v>134</v>
      </c>
      <c r="O2886" s="120">
        <v>2</v>
      </c>
      <c r="P2886" s="155" t="s">
        <v>227</v>
      </c>
      <c r="Q2886" s="155">
        <v>0</v>
      </c>
      <c r="R2886" s="155">
        <v>0</v>
      </c>
      <c r="S2886" s="156">
        <v>0</v>
      </c>
      <c r="T2886" s="156">
        <v>0</v>
      </c>
      <c r="U2886" s="156">
        <v>0</v>
      </c>
      <c r="V2886" s="157">
        <v>0</v>
      </c>
      <c r="W2886" s="158">
        <v>47</v>
      </c>
      <c r="X2886" s="159">
        <v>14</v>
      </c>
      <c r="Y2886" s="160">
        <v>28</v>
      </c>
      <c r="Z2886" s="161">
        <f t="shared" si="727"/>
        <v>105.28</v>
      </c>
      <c r="AA2886" s="155">
        <v>0</v>
      </c>
      <c r="AB2886" s="162" t="s">
        <v>80</v>
      </c>
      <c r="AC2886" s="163" t="s">
        <v>56</v>
      </c>
      <c r="AD2886" s="164" t="s">
        <v>56</v>
      </c>
      <c r="AE2886" s="163" t="s">
        <v>56</v>
      </c>
      <c r="AF2886" s="164">
        <f t="shared" si="728"/>
        <v>112.8</v>
      </c>
      <c r="AG2886" s="165">
        <f t="shared" si="729"/>
        <v>379008</v>
      </c>
      <c r="AH2886" s="166" t="s">
        <v>113</v>
      </c>
      <c r="AI2886" s="167"/>
      <c r="AJ2886" s="168"/>
      <c r="AK2886" s="169"/>
      <c r="AL2886" s="170"/>
      <c r="AM2886" s="171"/>
      <c r="AN2886" s="172"/>
      <c r="AO2886" s="173">
        <f t="shared" si="717"/>
        <v>0</v>
      </c>
      <c r="AP2886" s="174" t="s">
        <v>82</v>
      </c>
      <c r="AQ2886" s="175" t="str" cm="1">
        <f t="array" ref="AQ2886">_xlfn.IFS(OR($G2886="公衆街路灯A",$G2886="定額電灯"),$G2886&amp;AP2886,COUNTIF(G2886,"*従量電灯*"),G2886,1,"-")</f>
        <v>従量電灯</v>
      </c>
      <c r="AR2886" s="176" t="str" cm="1">
        <f t="array" ref="AR2886">_xlfn.IFS($AN2886=0,"-",OR($AH2886="対象外",$AH2886="-"),"-",OR($G2886="公衆街路灯A",$G2886="定額電灯"),_xlfn.XLOOKUP($AQ2886,削除禁止_電灯料金!$B:$B,削除禁止_電灯料金!$E:$E,0),1,"-")</f>
        <v>-</v>
      </c>
      <c r="AS2886" s="177" t="str" cm="1">
        <f t="array" ref="AS2886">_xlfn.IFS($AR2886="-","-",OR($G2886="公衆街路灯A",$G2886="定額電灯"),_xlfn.XLOOKUP(AQ2886,削除禁止_電灯料金!$B:$B,削除禁止_電灯料金!$D:$D,0),1,"-")</f>
        <v>-</v>
      </c>
      <c r="AT2886" s="176">
        <f>IFERROR(IF(OR($G2886="公衆街路灯A",$G2886="定額電灯"),"-",ROUND((_xlfn.XLOOKUP($AQ2886,削除禁止_電灯料金!$B:$B,削除禁止_電灯料金!$E:$E)*AM2886/1000*$K2886*$L2886/12),2)),"-")</f>
        <v>0</v>
      </c>
      <c r="AU2886" s="177">
        <f>IFERROR(IF(OR($G2886="公衆街路灯A",$G2886="定額電灯"),"-",ROUND((AM2886/1000*$K2886*$L2886/12)*_xlfn.XLOOKUP($A2886,削除禁止_電灯料金!K:K,削除禁止_電灯料金!M:M,"-"),2)),"-")</f>
        <v>0</v>
      </c>
      <c r="AV2886" s="178">
        <f>IFERROR(IF(OR($G2886="公衆街路灯A",$G2886="定額電灯"),ROUND((((AR2886+AS2886)*AN2886))*12*_xlfn.XLOOKUP($A2886,削除禁止_電灯料金!K:K,削除禁止_電灯料金!N:N),0),ROUND((AT2886+AU2886)*AN2886*12*_xlfn.XLOOKUP($A2886,削除禁止_電灯料金!K:K,削除禁止_電灯料金!N:N),0)),0)</f>
        <v>0</v>
      </c>
      <c r="AW2886" s="145"/>
    </row>
    <row r="2887" spans="1:49" ht="30" customHeight="1">
      <c r="A2887" s="1">
        <v>63</v>
      </c>
      <c r="B2887" s="319" t="s">
        <v>2560</v>
      </c>
      <c r="C2887" s="332"/>
      <c r="D2887" s="256" t="s">
        <v>82</v>
      </c>
      <c r="E2887" s="257" t="s">
        <v>252</v>
      </c>
      <c r="F2887" s="258" t="s">
        <v>1149</v>
      </c>
      <c r="G2887" s="148" t="s">
        <v>73</v>
      </c>
      <c r="H2887" s="149"/>
      <c r="I2887" s="280"/>
      <c r="J2887" s="267"/>
      <c r="K2887" s="152">
        <v>4</v>
      </c>
      <c r="L2887" s="153">
        <v>240</v>
      </c>
      <c r="M2887" s="281" t="s">
        <v>2568</v>
      </c>
      <c r="N2887" s="119" t="s">
        <v>134</v>
      </c>
      <c r="O2887" s="120">
        <v>2</v>
      </c>
      <c r="P2887" s="155" t="s">
        <v>227</v>
      </c>
      <c r="Q2887" s="155">
        <v>0</v>
      </c>
      <c r="R2887" s="155">
        <v>0</v>
      </c>
      <c r="S2887" s="156">
        <v>0</v>
      </c>
      <c r="T2887" s="156">
        <v>0</v>
      </c>
      <c r="U2887" s="156">
        <v>0</v>
      </c>
      <c r="V2887" s="157" t="s">
        <v>2569</v>
      </c>
      <c r="W2887" s="158">
        <v>47</v>
      </c>
      <c r="X2887" s="159">
        <v>4</v>
      </c>
      <c r="Y2887" s="160">
        <v>8</v>
      </c>
      <c r="Z2887" s="161">
        <f t="shared" si="727"/>
        <v>30.08</v>
      </c>
      <c r="AA2887" s="155">
        <v>0</v>
      </c>
      <c r="AB2887" s="162" t="s">
        <v>80</v>
      </c>
      <c r="AC2887" s="163" t="s">
        <v>56</v>
      </c>
      <c r="AD2887" s="164" t="s">
        <v>56</v>
      </c>
      <c r="AE2887" s="163" t="s">
        <v>56</v>
      </c>
      <c r="AF2887" s="164">
        <f t="shared" si="728"/>
        <v>112.8</v>
      </c>
      <c r="AG2887" s="165">
        <f t="shared" si="729"/>
        <v>108288</v>
      </c>
      <c r="AH2887" s="166" t="s">
        <v>81</v>
      </c>
      <c r="AI2887" s="167"/>
      <c r="AJ2887" s="168"/>
      <c r="AK2887" s="169"/>
      <c r="AL2887" s="170"/>
      <c r="AM2887" s="171"/>
      <c r="AN2887" s="172"/>
      <c r="AO2887" s="173">
        <f t="shared" si="717"/>
        <v>0</v>
      </c>
      <c r="AP2887" s="174" t="s">
        <v>82</v>
      </c>
      <c r="AQ2887" s="175" t="str" cm="1">
        <f t="array" ref="AQ2887">_xlfn.IFS(OR($G2887="公衆街路灯A",$G2887="定額電灯"),$G2887&amp;AP2887,COUNTIF(G2887,"*従量電灯*"),G2887,1,"-")</f>
        <v>従量電灯</v>
      </c>
      <c r="AR2887" s="176" t="str" cm="1">
        <f t="array" ref="AR2887">_xlfn.IFS($AN2887=0,"-",OR($AH2887="対象外",$AH2887="-"),"-",OR($G2887="公衆街路灯A",$G2887="定額電灯"),_xlfn.XLOOKUP($AQ2887,削除禁止_電灯料金!$B:$B,削除禁止_電灯料金!$E:$E,0),1,"-")</f>
        <v>-</v>
      </c>
      <c r="AS2887" s="177" t="str" cm="1">
        <f t="array" ref="AS2887">_xlfn.IFS($AR2887="-","-",OR($G2887="公衆街路灯A",$G2887="定額電灯"),_xlfn.XLOOKUP(AQ2887,削除禁止_電灯料金!$B:$B,削除禁止_電灯料金!$D:$D,0),1,"-")</f>
        <v>-</v>
      </c>
      <c r="AT2887" s="176">
        <f>IFERROR(IF(OR($G2887="公衆街路灯A",$G2887="定額電灯"),"-",ROUND((_xlfn.XLOOKUP($AQ2887,削除禁止_電灯料金!$B:$B,削除禁止_電灯料金!$E:$E)*AM2887/1000*$K2887*$L2887/12),2)),"-")</f>
        <v>0</v>
      </c>
      <c r="AU2887" s="177">
        <f>IFERROR(IF(OR($G2887="公衆街路灯A",$G2887="定額電灯"),"-",ROUND((AM2887/1000*$K2887*$L2887/12)*_xlfn.XLOOKUP($A2887,削除禁止_電灯料金!K:K,削除禁止_電灯料金!M:M,"-"),2)),"-")</f>
        <v>0</v>
      </c>
      <c r="AV2887" s="178">
        <f>IFERROR(IF(OR($G2887="公衆街路灯A",$G2887="定額電灯"),ROUND((((AR2887+AS2887)*AN2887))*12*_xlfn.XLOOKUP($A2887,削除禁止_電灯料金!K:K,削除禁止_電灯料金!N:N),0),ROUND((AT2887+AU2887)*AN2887*12*_xlfn.XLOOKUP($A2887,削除禁止_電灯料金!K:K,削除禁止_電灯料金!N:N),0)),0)</f>
        <v>0</v>
      </c>
      <c r="AW2887" s="145"/>
    </row>
    <row r="2888" spans="1:49" ht="30" customHeight="1">
      <c r="A2888" s="1">
        <v>63</v>
      </c>
      <c r="B2888" s="319" t="s">
        <v>2560</v>
      </c>
      <c r="C2888" s="332"/>
      <c r="D2888" s="256" t="s">
        <v>82</v>
      </c>
      <c r="E2888" s="257" t="s">
        <v>252</v>
      </c>
      <c r="F2888" s="258" t="s">
        <v>1149</v>
      </c>
      <c r="G2888" s="148" t="s">
        <v>73</v>
      </c>
      <c r="H2888" s="149"/>
      <c r="I2888" s="280"/>
      <c r="J2888" s="267"/>
      <c r="K2888" s="152">
        <v>24</v>
      </c>
      <c r="L2888" s="153">
        <v>365</v>
      </c>
      <c r="M2888" s="281" t="s">
        <v>2563</v>
      </c>
      <c r="N2888" s="119" t="s">
        <v>416</v>
      </c>
      <c r="O2888" s="120">
        <v>1</v>
      </c>
      <c r="P2888" s="155" t="s">
        <v>135</v>
      </c>
      <c r="Q2888" s="155">
        <v>0</v>
      </c>
      <c r="R2888" s="155">
        <v>0</v>
      </c>
      <c r="S2888" s="156" t="s">
        <v>100</v>
      </c>
      <c r="T2888" s="156">
        <v>0</v>
      </c>
      <c r="U2888" s="156" t="s">
        <v>102</v>
      </c>
      <c r="V2888" s="157" t="s">
        <v>2564</v>
      </c>
      <c r="W2888" s="158">
        <v>28</v>
      </c>
      <c r="X2888" s="159">
        <v>2</v>
      </c>
      <c r="Y2888" s="160">
        <v>2</v>
      </c>
      <c r="Z2888" s="161">
        <f t="shared" si="727"/>
        <v>40.880000000000003</v>
      </c>
      <c r="AA2888" s="155">
        <v>0</v>
      </c>
      <c r="AB2888" s="162" t="s">
        <v>80</v>
      </c>
      <c r="AC2888" s="163" t="s">
        <v>56</v>
      </c>
      <c r="AD2888" s="164" t="s">
        <v>56</v>
      </c>
      <c r="AE2888" s="163" t="s">
        <v>56</v>
      </c>
      <c r="AF2888" s="164">
        <f t="shared" si="728"/>
        <v>613.20000000000005</v>
      </c>
      <c r="AG2888" s="165">
        <f t="shared" si="729"/>
        <v>147168</v>
      </c>
      <c r="AH2888" s="166" t="s">
        <v>81</v>
      </c>
      <c r="AI2888" s="167"/>
      <c r="AJ2888" s="168"/>
      <c r="AK2888" s="169"/>
      <c r="AL2888" s="170"/>
      <c r="AM2888" s="171"/>
      <c r="AN2888" s="172"/>
      <c r="AO2888" s="173">
        <f t="shared" si="717"/>
        <v>0</v>
      </c>
      <c r="AP2888" s="174" t="s">
        <v>82</v>
      </c>
      <c r="AQ2888" s="175" t="str" cm="1">
        <f t="array" ref="AQ2888">_xlfn.IFS(OR($G2888="公衆街路灯A",$G2888="定額電灯"),$G2888&amp;AP2888,COUNTIF(G2888,"*従量電灯*"),G2888,1,"-")</f>
        <v>従量電灯</v>
      </c>
      <c r="AR2888" s="176" t="str" cm="1">
        <f t="array" ref="AR2888">_xlfn.IFS($AN2888=0,"-",OR($AH2888="対象外",$AH2888="-"),"-",OR($G2888="公衆街路灯A",$G2888="定額電灯"),_xlfn.XLOOKUP($AQ2888,削除禁止_電灯料金!$B:$B,削除禁止_電灯料金!$E:$E,0),1,"-")</f>
        <v>-</v>
      </c>
      <c r="AS2888" s="177" t="str" cm="1">
        <f t="array" ref="AS2888">_xlfn.IFS($AR2888="-","-",OR($G2888="公衆街路灯A",$G2888="定額電灯"),_xlfn.XLOOKUP(AQ2888,削除禁止_電灯料金!$B:$B,削除禁止_電灯料金!$D:$D,0),1,"-")</f>
        <v>-</v>
      </c>
      <c r="AT2888" s="176">
        <f>IFERROR(IF(OR($G2888="公衆街路灯A",$G2888="定額電灯"),"-",ROUND((_xlfn.XLOOKUP($AQ2888,削除禁止_電灯料金!$B:$B,削除禁止_電灯料金!$E:$E)*AM2888/1000*$K2888*$L2888/12),2)),"-")</f>
        <v>0</v>
      </c>
      <c r="AU2888" s="177">
        <f>IFERROR(IF(OR($G2888="公衆街路灯A",$G2888="定額電灯"),"-",ROUND((AM2888/1000*$K2888*$L2888/12)*_xlfn.XLOOKUP($A2888,削除禁止_電灯料金!K:K,削除禁止_電灯料金!M:M,"-"),2)),"-")</f>
        <v>0</v>
      </c>
      <c r="AV2888" s="178">
        <f>IFERROR(IF(OR($G2888="公衆街路灯A",$G2888="定額電灯"),ROUND((((AR2888+AS2888)*AN2888))*12*_xlfn.XLOOKUP($A2888,削除禁止_電灯料金!K:K,削除禁止_電灯料金!N:N),0),ROUND((AT2888+AU2888)*AN2888*12*_xlfn.XLOOKUP($A2888,削除禁止_電灯料金!K:K,削除禁止_電灯料金!N:N),0)),0)</f>
        <v>0</v>
      </c>
      <c r="AW2888" s="145"/>
    </row>
    <row r="2889" spans="1:49" ht="30" customHeight="1">
      <c r="A2889" s="1">
        <v>63</v>
      </c>
      <c r="B2889" s="319" t="s">
        <v>2560</v>
      </c>
      <c r="C2889" s="332"/>
      <c r="D2889" s="256" t="s">
        <v>82</v>
      </c>
      <c r="E2889" s="257" t="s">
        <v>252</v>
      </c>
      <c r="F2889" s="258" t="s">
        <v>2196</v>
      </c>
      <c r="G2889" s="148" t="s">
        <v>73</v>
      </c>
      <c r="H2889" s="149"/>
      <c r="I2889" s="280"/>
      <c r="J2889" s="267"/>
      <c r="K2889" s="152">
        <v>1</v>
      </c>
      <c r="L2889" s="153">
        <v>12</v>
      </c>
      <c r="M2889" s="281" t="s">
        <v>630</v>
      </c>
      <c r="N2889" s="119" t="s">
        <v>134</v>
      </c>
      <c r="O2889" s="120">
        <v>2</v>
      </c>
      <c r="P2889" s="155" t="s">
        <v>227</v>
      </c>
      <c r="Q2889" s="155">
        <v>0</v>
      </c>
      <c r="R2889" s="155">
        <v>0</v>
      </c>
      <c r="S2889" s="156">
        <v>0</v>
      </c>
      <c r="T2889" s="156">
        <v>0</v>
      </c>
      <c r="U2889" s="156">
        <v>0</v>
      </c>
      <c r="V2889" s="157">
        <v>0</v>
      </c>
      <c r="W2889" s="158">
        <v>47</v>
      </c>
      <c r="X2889" s="159">
        <v>1</v>
      </c>
      <c r="Y2889" s="160">
        <v>2</v>
      </c>
      <c r="Z2889" s="161">
        <f t="shared" si="727"/>
        <v>9.4E-2</v>
      </c>
      <c r="AA2889" s="155">
        <v>0</v>
      </c>
      <c r="AB2889" s="162" t="s">
        <v>80</v>
      </c>
      <c r="AC2889" s="163" t="s">
        <v>56</v>
      </c>
      <c r="AD2889" s="164" t="s">
        <v>56</v>
      </c>
      <c r="AE2889" s="163" t="s">
        <v>56</v>
      </c>
      <c r="AF2889" s="164">
        <f t="shared" si="728"/>
        <v>1.41</v>
      </c>
      <c r="AG2889" s="165">
        <f t="shared" si="729"/>
        <v>338.4</v>
      </c>
      <c r="AH2889" s="166" t="s">
        <v>113</v>
      </c>
      <c r="AI2889" s="167"/>
      <c r="AJ2889" s="168"/>
      <c r="AK2889" s="169"/>
      <c r="AL2889" s="170"/>
      <c r="AM2889" s="171"/>
      <c r="AN2889" s="172"/>
      <c r="AO2889" s="173">
        <f t="shared" si="717"/>
        <v>0</v>
      </c>
      <c r="AP2889" s="174" t="s">
        <v>82</v>
      </c>
      <c r="AQ2889" s="175" t="str" cm="1">
        <f t="array" ref="AQ2889">_xlfn.IFS(OR($G2889="公衆街路灯A",$G2889="定額電灯"),$G2889&amp;AP2889,COUNTIF(G2889,"*従量電灯*"),G2889,1,"-")</f>
        <v>従量電灯</v>
      </c>
      <c r="AR2889" s="176" t="str" cm="1">
        <f t="array" ref="AR2889">_xlfn.IFS($AN2889=0,"-",OR($AH2889="対象外",$AH2889="-"),"-",OR($G2889="公衆街路灯A",$G2889="定額電灯"),_xlfn.XLOOKUP($AQ2889,削除禁止_電灯料金!$B:$B,削除禁止_電灯料金!$E:$E,0),1,"-")</f>
        <v>-</v>
      </c>
      <c r="AS2889" s="177" t="str" cm="1">
        <f t="array" ref="AS2889">_xlfn.IFS($AR2889="-","-",OR($G2889="公衆街路灯A",$G2889="定額電灯"),_xlfn.XLOOKUP(AQ2889,削除禁止_電灯料金!$B:$B,削除禁止_電灯料金!$D:$D,0),1,"-")</f>
        <v>-</v>
      </c>
      <c r="AT2889" s="176">
        <f>IFERROR(IF(OR($G2889="公衆街路灯A",$G2889="定額電灯"),"-",ROUND((_xlfn.XLOOKUP($AQ2889,削除禁止_電灯料金!$B:$B,削除禁止_電灯料金!$E:$E)*AM2889/1000*$K2889*$L2889/12),2)),"-")</f>
        <v>0</v>
      </c>
      <c r="AU2889" s="177">
        <f>IFERROR(IF(OR($G2889="公衆街路灯A",$G2889="定額電灯"),"-",ROUND((AM2889/1000*$K2889*$L2889/12)*_xlfn.XLOOKUP($A2889,削除禁止_電灯料金!K:K,削除禁止_電灯料金!M:M,"-"),2)),"-")</f>
        <v>0</v>
      </c>
      <c r="AV2889" s="178">
        <f>IFERROR(IF(OR($G2889="公衆街路灯A",$G2889="定額電灯"),ROUND((((AR2889+AS2889)*AN2889))*12*_xlfn.XLOOKUP($A2889,削除禁止_電灯料金!K:K,削除禁止_電灯料金!N:N),0),ROUND((AT2889+AU2889)*AN2889*12*_xlfn.XLOOKUP($A2889,削除禁止_電灯料金!K:K,削除禁止_電灯料金!N:N),0)),0)</f>
        <v>0</v>
      </c>
      <c r="AW2889" s="145"/>
    </row>
    <row r="2890" spans="1:49" ht="30" customHeight="1">
      <c r="A2890" s="1">
        <v>63</v>
      </c>
      <c r="B2890" s="319" t="s">
        <v>2560</v>
      </c>
      <c r="C2890" s="332"/>
      <c r="D2890" s="256" t="s">
        <v>82</v>
      </c>
      <c r="E2890" s="257" t="s">
        <v>252</v>
      </c>
      <c r="F2890" s="258" t="s">
        <v>1313</v>
      </c>
      <c r="G2890" s="148" t="s">
        <v>73</v>
      </c>
      <c r="H2890" s="149"/>
      <c r="I2890" s="280"/>
      <c r="J2890" s="267"/>
      <c r="K2890" s="152">
        <v>1</v>
      </c>
      <c r="L2890" s="153">
        <v>12</v>
      </c>
      <c r="M2890" s="281" t="s">
        <v>640</v>
      </c>
      <c r="N2890" s="119" t="s">
        <v>134</v>
      </c>
      <c r="O2890" s="120">
        <v>2</v>
      </c>
      <c r="P2890" s="155" t="s">
        <v>135</v>
      </c>
      <c r="Q2890" s="155">
        <v>0</v>
      </c>
      <c r="R2890" s="155">
        <v>0</v>
      </c>
      <c r="S2890" s="156">
        <v>0</v>
      </c>
      <c r="T2890" s="156">
        <v>0</v>
      </c>
      <c r="U2890" s="156">
        <v>0</v>
      </c>
      <c r="V2890" s="157">
        <v>0</v>
      </c>
      <c r="W2890" s="158">
        <v>28</v>
      </c>
      <c r="X2890" s="159">
        <v>1</v>
      </c>
      <c r="Y2890" s="160">
        <v>2</v>
      </c>
      <c r="Z2890" s="161">
        <f t="shared" si="727"/>
        <v>5.6000000000000001E-2</v>
      </c>
      <c r="AA2890" s="155">
        <v>0</v>
      </c>
      <c r="AB2890" s="162" t="s">
        <v>80</v>
      </c>
      <c r="AC2890" s="163" t="s">
        <v>56</v>
      </c>
      <c r="AD2890" s="164" t="s">
        <v>56</v>
      </c>
      <c r="AE2890" s="163" t="s">
        <v>56</v>
      </c>
      <c r="AF2890" s="164">
        <f t="shared" si="728"/>
        <v>0.84</v>
      </c>
      <c r="AG2890" s="165">
        <f t="shared" si="729"/>
        <v>201.6</v>
      </c>
      <c r="AH2890" s="166" t="s">
        <v>113</v>
      </c>
      <c r="AI2890" s="167"/>
      <c r="AJ2890" s="168"/>
      <c r="AK2890" s="169"/>
      <c r="AL2890" s="170"/>
      <c r="AM2890" s="171"/>
      <c r="AN2890" s="172"/>
      <c r="AO2890" s="173">
        <f t="shared" si="717"/>
        <v>0</v>
      </c>
      <c r="AP2890" s="174" t="s">
        <v>82</v>
      </c>
      <c r="AQ2890" s="175" t="str" cm="1">
        <f t="array" ref="AQ2890">_xlfn.IFS(OR($G2890="公衆街路灯A",$G2890="定額電灯"),$G2890&amp;AP2890,COUNTIF(G2890,"*従量電灯*"),G2890,1,"-")</f>
        <v>従量電灯</v>
      </c>
      <c r="AR2890" s="176" t="str" cm="1">
        <f t="array" ref="AR2890">_xlfn.IFS($AN2890=0,"-",OR($AH2890="対象外",$AH2890="-"),"-",OR($G2890="公衆街路灯A",$G2890="定額電灯"),_xlfn.XLOOKUP($AQ2890,削除禁止_電灯料金!$B:$B,削除禁止_電灯料金!$E:$E,0),1,"-")</f>
        <v>-</v>
      </c>
      <c r="AS2890" s="177" t="str" cm="1">
        <f t="array" ref="AS2890">_xlfn.IFS($AR2890="-","-",OR($G2890="公衆街路灯A",$G2890="定額電灯"),_xlfn.XLOOKUP(AQ2890,削除禁止_電灯料金!$B:$B,削除禁止_電灯料金!$D:$D,0),1,"-")</f>
        <v>-</v>
      </c>
      <c r="AT2890" s="176">
        <f>IFERROR(IF(OR($G2890="公衆街路灯A",$G2890="定額電灯"),"-",ROUND((_xlfn.XLOOKUP($AQ2890,削除禁止_電灯料金!$B:$B,削除禁止_電灯料金!$E:$E)*AM2890/1000*$K2890*$L2890/12),2)),"-")</f>
        <v>0</v>
      </c>
      <c r="AU2890" s="177">
        <f>IFERROR(IF(OR($G2890="公衆街路灯A",$G2890="定額電灯"),"-",ROUND((AM2890/1000*$K2890*$L2890/12)*_xlfn.XLOOKUP($A2890,削除禁止_電灯料金!K:K,削除禁止_電灯料金!M:M,"-"),2)),"-")</f>
        <v>0</v>
      </c>
      <c r="AV2890" s="178">
        <f>IFERROR(IF(OR($G2890="公衆街路灯A",$G2890="定額電灯"),ROUND((((AR2890+AS2890)*AN2890))*12*_xlfn.XLOOKUP($A2890,削除禁止_電灯料金!K:K,削除禁止_電灯料金!N:N),0),ROUND((AT2890+AU2890)*AN2890*12*_xlfn.XLOOKUP($A2890,削除禁止_電灯料金!K:K,削除禁止_電灯料金!N:N),0)),0)</f>
        <v>0</v>
      </c>
      <c r="AW2890" s="145"/>
    </row>
    <row r="2891" spans="1:49" ht="30" customHeight="1">
      <c r="A2891" s="1">
        <v>63</v>
      </c>
      <c r="B2891" s="319" t="s">
        <v>2560</v>
      </c>
      <c r="C2891" s="332"/>
      <c r="D2891" s="256" t="s">
        <v>82</v>
      </c>
      <c r="E2891" s="257" t="s">
        <v>605</v>
      </c>
      <c r="F2891" s="258" t="s">
        <v>606</v>
      </c>
      <c r="G2891" s="148" t="s">
        <v>73</v>
      </c>
      <c r="H2891" s="149"/>
      <c r="I2891" s="280"/>
      <c r="J2891" s="267"/>
      <c r="K2891" s="152">
        <v>10</v>
      </c>
      <c r="L2891" s="153">
        <v>300</v>
      </c>
      <c r="M2891" s="281" t="s">
        <v>2568</v>
      </c>
      <c r="N2891" s="119" t="s">
        <v>134</v>
      </c>
      <c r="O2891" s="120">
        <v>2</v>
      </c>
      <c r="P2891" s="155" t="s">
        <v>227</v>
      </c>
      <c r="Q2891" s="155">
        <v>0</v>
      </c>
      <c r="R2891" s="155">
        <v>0</v>
      </c>
      <c r="S2891" s="156">
        <v>0</v>
      </c>
      <c r="T2891" s="156">
        <v>0</v>
      </c>
      <c r="U2891" s="156">
        <v>0</v>
      </c>
      <c r="V2891" s="157" t="s">
        <v>2569</v>
      </c>
      <c r="W2891" s="158">
        <v>47</v>
      </c>
      <c r="X2891" s="159">
        <v>1</v>
      </c>
      <c r="Y2891" s="160">
        <v>2</v>
      </c>
      <c r="Z2891" s="161">
        <f t="shared" si="727"/>
        <v>23.5</v>
      </c>
      <c r="AA2891" s="155">
        <v>0</v>
      </c>
      <c r="AB2891" s="162" t="s">
        <v>80</v>
      </c>
      <c r="AC2891" s="163" t="s">
        <v>56</v>
      </c>
      <c r="AD2891" s="164" t="s">
        <v>56</v>
      </c>
      <c r="AE2891" s="163" t="s">
        <v>56</v>
      </c>
      <c r="AF2891" s="164">
        <f t="shared" si="728"/>
        <v>352.5</v>
      </c>
      <c r="AG2891" s="165">
        <f t="shared" si="729"/>
        <v>84600</v>
      </c>
      <c r="AH2891" s="166" t="s">
        <v>81</v>
      </c>
      <c r="AI2891" s="167"/>
      <c r="AJ2891" s="168"/>
      <c r="AK2891" s="169"/>
      <c r="AL2891" s="170"/>
      <c r="AM2891" s="171"/>
      <c r="AN2891" s="172"/>
      <c r="AO2891" s="173">
        <f t="shared" si="717"/>
        <v>0</v>
      </c>
      <c r="AP2891" s="174" t="s">
        <v>82</v>
      </c>
      <c r="AQ2891" s="175" t="str" cm="1">
        <f t="array" ref="AQ2891">_xlfn.IFS(OR($G2891="公衆街路灯A",$G2891="定額電灯"),$G2891&amp;AP2891,COUNTIF(G2891,"*従量電灯*"),G2891,1,"-")</f>
        <v>従量電灯</v>
      </c>
      <c r="AR2891" s="176" t="str" cm="1">
        <f t="array" ref="AR2891">_xlfn.IFS($AN2891=0,"-",OR($AH2891="対象外",$AH2891="-"),"-",OR($G2891="公衆街路灯A",$G2891="定額電灯"),_xlfn.XLOOKUP($AQ2891,削除禁止_電灯料金!$B:$B,削除禁止_電灯料金!$E:$E,0),1,"-")</f>
        <v>-</v>
      </c>
      <c r="AS2891" s="177" t="str" cm="1">
        <f t="array" ref="AS2891">_xlfn.IFS($AR2891="-","-",OR($G2891="公衆街路灯A",$G2891="定額電灯"),_xlfn.XLOOKUP(AQ2891,削除禁止_電灯料金!$B:$B,削除禁止_電灯料金!$D:$D,0),1,"-")</f>
        <v>-</v>
      </c>
      <c r="AT2891" s="176">
        <f>IFERROR(IF(OR($G2891="公衆街路灯A",$G2891="定額電灯"),"-",ROUND((_xlfn.XLOOKUP($AQ2891,削除禁止_電灯料金!$B:$B,削除禁止_電灯料金!$E:$E)*AM2891/1000*$K2891*$L2891/12),2)),"-")</f>
        <v>0</v>
      </c>
      <c r="AU2891" s="177">
        <f>IFERROR(IF(OR($G2891="公衆街路灯A",$G2891="定額電灯"),"-",ROUND((AM2891/1000*$K2891*$L2891/12)*_xlfn.XLOOKUP($A2891,削除禁止_電灯料金!K:K,削除禁止_電灯料金!M:M,"-"),2)),"-")</f>
        <v>0</v>
      </c>
      <c r="AV2891" s="178">
        <f>IFERROR(IF(OR($G2891="公衆街路灯A",$G2891="定額電灯"),ROUND((((AR2891+AS2891)*AN2891))*12*_xlfn.XLOOKUP($A2891,削除禁止_電灯料金!K:K,削除禁止_電灯料金!N:N),0),ROUND((AT2891+AU2891)*AN2891*12*_xlfn.XLOOKUP($A2891,削除禁止_電灯料金!K:K,削除禁止_電灯料金!N:N),0)),0)</f>
        <v>0</v>
      </c>
      <c r="AW2891" s="145"/>
    </row>
    <row r="2892" spans="1:49" ht="30" customHeight="1">
      <c r="A2892" s="1">
        <v>63</v>
      </c>
      <c r="B2892" s="319" t="s">
        <v>2560</v>
      </c>
      <c r="C2892" s="332"/>
      <c r="D2892" s="259" t="s">
        <v>82</v>
      </c>
      <c r="E2892" s="260" t="s">
        <v>605</v>
      </c>
      <c r="F2892" s="261" t="s">
        <v>2603</v>
      </c>
      <c r="G2892" s="182" t="s">
        <v>73</v>
      </c>
      <c r="H2892" s="183" t="s">
        <v>118</v>
      </c>
      <c r="I2892" s="311"/>
      <c r="J2892" s="312"/>
      <c r="K2892" s="186">
        <v>4</v>
      </c>
      <c r="L2892" s="187">
        <v>300</v>
      </c>
      <c r="M2892" s="313" t="s">
        <v>2604</v>
      </c>
      <c r="N2892" s="189" t="s">
        <v>561</v>
      </c>
      <c r="O2892" s="190">
        <v>1</v>
      </c>
      <c r="P2892" s="191" t="s">
        <v>450</v>
      </c>
      <c r="Q2892" s="191">
        <v>0</v>
      </c>
      <c r="R2892" s="191">
        <v>0</v>
      </c>
      <c r="S2892" s="192">
        <v>0</v>
      </c>
      <c r="T2892" s="192">
        <v>0</v>
      </c>
      <c r="U2892" s="192">
        <v>0</v>
      </c>
      <c r="V2892" s="193">
        <v>0</v>
      </c>
      <c r="W2892" s="194">
        <v>36</v>
      </c>
      <c r="X2892" s="195">
        <v>2</v>
      </c>
      <c r="Y2892" s="196">
        <v>2</v>
      </c>
      <c r="Z2892" s="197">
        <v>0</v>
      </c>
      <c r="AA2892" s="191">
        <v>0</v>
      </c>
      <c r="AB2892" s="198" t="s">
        <v>80</v>
      </c>
      <c r="AC2892" s="199" t="s">
        <v>56</v>
      </c>
      <c r="AD2892" s="200" t="s">
        <v>56</v>
      </c>
      <c r="AE2892" s="199" t="s">
        <v>56</v>
      </c>
      <c r="AF2892" s="200">
        <v>0</v>
      </c>
      <c r="AG2892" s="201">
        <v>0</v>
      </c>
      <c r="AH2892" s="201" t="s">
        <v>124</v>
      </c>
      <c r="AI2892" s="202" t="s">
        <v>124</v>
      </c>
      <c r="AJ2892" s="203"/>
      <c r="AK2892" s="204"/>
      <c r="AL2892" s="194"/>
      <c r="AM2892" s="205"/>
      <c r="AN2892" s="206"/>
      <c r="AO2892" s="200">
        <f t="shared" si="717"/>
        <v>0</v>
      </c>
      <c r="AP2892" s="207" t="s">
        <v>82</v>
      </c>
      <c r="AQ2892" s="198" t="str" cm="1">
        <f t="array" ref="AQ2892">_xlfn.IFS(OR($G2892="公衆街路灯A",$G2892="定額電灯"),$G2892&amp;AP2892,COUNTIF(G2892,"*従量電灯*"),G2892,1,"-")</f>
        <v>従量電灯</v>
      </c>
      <c r="AR2892" s="208" t="str" cm="1">
        <f t="array" ref="AR2892">_xlfn.IFS($AN2892=0,"-",OR($AH2892="対象外",$AH2892="-"),"-",OR($G2892="公衆街路灯A",$G2892="定額電灯"),_xlfn.XLOOKUP($AQ2892,削除禁止_電灯料金!$B:$B,削除禁止_電灯料金!$E:$E,0),1,"-")</f>
        <v>-</v>
      </c>
      <c r="AS2892" s="209" t="str" cm="1">
        <f t="array" ref="AS2892">_xlfn.IFS($AR2892="-","-",OR($G2892="公衆街路灯A",$G2892="定額電灯"),_xlfn.XLOOKUP(AQ2892,削除禁止_電灯料金!$B:$B,削除禁止_電灯料金!$D:$D,0),1,"-")</f>
        <v>-</v>
      </c>
      <c r="AT2892" s="208">
        <f>IFERROR(IF(OR($G2892="公衆街路灯A",$G2892="定額電灯"),"-",ROUND((_xlfn.XLOOKUP($AQ2892,削除禁止_電灯料金!$B:$B,削除禁止_電灯料金!$E:$E)*AM2892/1000*$K2892*$L2892/12),2)),"-")</f>
        <v>0</v>
      </c>
      <c r="AU2892" s="209">
        <f>IFERROR(IF(OR($G2892="公衆街路灯A",$G2892="定額電灯"),"-",ROUND((AM2892/1000*$K2892*$L2892/12)*_xlfn.XLOOKUP($A2892,削除禁止_電灯料金!K:K,削除禁止_電灯料金!M:M,"-"),2)),"-")</f>
        <v>0</v>
      </c>
      <c r="AV2892" s="210">
        <f>IFERROR(IF(OR($G2892="公衆街路灯A",$G2892="定額電灯"),ROUND((((AR2892+AS2892)*AN2892))*12*_xlfn.XLOOKUP($A2892,削除禁止_電灯料金!K:K,削除禁止_電灯料金!N:N),0),ROUND((AT2892+AU2892)*AN2892*12*_xlfn.XLOOKUP($A2892,削除禁止_電灯料金!K:K,削除禁止_電灯料金!N:N),0)),0)</f>
        <v>0</v>
      </c>
      <c r="AW2892" s="145"/>
    </row>
    <row r="2893" spans="1:49" ht="30" customHeight="1">
      <c r="A2893" s="1">
        <v>63</v>
      </c>
      <c r="B2893" s="319" t="s">
        <v>2560</v>
      </c>
      <c r="C2893" s="332"/>
      <c r="D2893" s="256" t="s">
        <v>612</v>
      </c>
      <c r="E2893" s="257" t="s">
        <v>82</v>
      </c>
      <c r="F2893" s="258" t="s">
        <v>621</v>
      </c>
      <c r="G2893" s="148" t="s">
        <v>73</v>
      </c>
      <c r="H2893" s="149"/>
      <c r="I2893" s="280"/>
      <c r="J2893" s="267"/>
      <c r="K2893" s="152">
        <v>4</v>
      </c>
      <c r="L2893" s="153">
        <v>300</v>
      </c>
      <c r="M2893" s="281" t="s">
        <v>2343</v>
      </c>
      <c r="N2893" s="119" t="s">
        <v>210</v>
      </c>
      <c r="O2893" s="120">
        <v>1</v>
      </c>
      <c r="P2893" s="155" t="s">
        <v>294</v>
      </c>
      <c r="Q2893" s="155">
        <v>0</v>
      </c>
      <c r="R2893" s="155">
        <v>0</v>
      </c>
      <c r="S2893" s="156">
        <v>0</v>
      </c>
      <c r="T2893" s="156">
        <v>0</v>
      </c>
      <c r="U2893" s="156">
        <v>0</v>
      </c>
      <c r="V2893" s="157">
        <v>0</v>
      </c>
      <c r="W2893" s="158">
        <v>47</v>
      </c>
      <c r="X2893" s="159">
        <v>2</v>
      </c>
      <c r="Y2893" s="160">
        <v>2</v>
      </c>
      <c r="Z2893" s="161">
        <f t="shared" ref="Z2893" si="730">K2893*L2893*W2893*Y2893/12/1000</f>
        <v>9.4</v>
      </c>
      <c r="AA2893" s="155">
        <v>0</v>
      </c>
      <c r="AB2893" s="162" t="s">
        <v>80</v>
      </c>
      <c r="AC2893" s="163" t="s">
        <v>56</v>
      </c>
      <c r="AD2893" s="164" t="s">
        <v>56</v>
      </c>
      <c r="AE2893" s="163" t="s">
        <v>56</v>
      </c>
      <c r="AF2893" s="164">
        <f t="shared" ref="AF2893" si="731">$B$2*Z2893/Y2893</f>
        <v>141</v>
      </c>
      <c r="AG2893" s="165">
        <f t="shared" ref="AG2893" si="732">Y2893*AF2893*120</f>
        <v>33840</v>
      </c>
      <c r="AH2893" s="166" t="s">
        <v>113</v>
      </c>
      <c r="AI2893" s="167"/>
      <c r="AJ2893" s="168"/>
      <c r="AK2893" s="169"/>
      <c r="AL2893" s="170"/>
      <c r="AM2893" s="171"/>
      <c r="AN2893" s="172"/>
      <c r="AO2893" s="173">
        <f t="shared" si="717"/>
        <v>0</v>
      </c>
      <c r="AP2893" s="174" t="s">
        <v>82</v>
      </c>
      <c r="AQ2893" s="175" t="str" cm="1">
        <f t="array" ref="AQ2893">_xlfn.IFS(OR($G2893="公衆街路灯A",$G2893="定額電灯"),$G2893&amp;AP2893,COUNTIF(G2893,"*従量電灯*"),G2893,1,"-")</f>
        <v>従量電灯</v>
      </c>
      <c r="AR2893" s="176" t="str" cm="1">
        <f t="array" ref="AR2893">_xlfn.IFS($AN2893=0,"-",OR($AH2893="対象外",$AH2893="-"),"-",OR($G2893="公衆街路灯A",$G2893="定額電灯"),_xlfn.XLOOKUP($AQ2893,削除禁止_電灯料金!$B:$B,削除禁止_電灯料金!$E:$E,0),1,"-")</f>
        <v>-</v>
      </c>
      <c r="AS2893" s="177" t="str" cm="1">
        <f t="array" ref="AS2893">_xlfn.IFS($AR2893="-","-",OR($G2893="公衆街路灯A",$G2893="定額電灯"),_xlfn.XLOOKUP(AQ2893,削除禁止_電灯料金!$B:$B,削除禁止_電灯料金!$D:$D,0),1,"-")</f>
        <v>-</v>
      </c>
      <c r="AT2893" s="176">
        <f>IFERROR(IF(OR($G2893="公衆街路灯A",$G2893="定額電灯"),"-",ROUND((_xlfn.XLOOKUP($AQ2893,削除禁止_電灯料金!$B:$B,削除禁止_電灯料金!$E:$E)*AM2893/1000*$K2893*$L2893/12),2)),"-")</f>
        <v>0</v>
      </c>
      <c r="AU2893" s="177">
        <f>IFERROR(IF(OR($G2893="公衆街路灯A",$G2893="定額電灯"),"-",ROUND((AM2893/1000*$K2893*$L2893/12)*_xlfn.XLOOKUP($A2893,削除禁止_電灯料金!K:K,削除禁止_電灯料金!M:M,"-"),2)),"-")</f>
        <v>0</v>
      </c>
      <c r="AV2893" s="178">
        <f>IFERROR(IF(OR($G2893="公衆街路灯A",$G2893="定額電灯"),ROUND((((AR2893+AS2893)*AN2893))*12*_xlfn.XLOOKUP($A2893,削除禁止_電灯料金!K:K,削除禁止_電灯料金!N:N),0),ROUND((AT2893+AU2893)*AN2893*12*_xlfn.XLOOKUP($A2893,削除禁止_電灯料金!K:K,削除禁止_電灯料金!N:N),0)),0)</f>
        <v>0</v>
      </c>
      <c r="AW2893" s="145"/>
    </row>
    <row r="2894" spans="1:49" ht="30" customHeight="1">
      <c r="A2894" s="1">
        <v>63</v>
      </c>
      <c r="B2894" s="319" t="s">
        <v>2560</v>
      </c>
      <c r="C2894" s="42"/>
      <c r="D2894" s="146"/>
      <c r="E2894" s="147"/>
      <c r="F2894" s="148"/>
      <c r="G2894" s="148"/>
      <c r="H2894" s="149"/>
      <c r="I2894" s="150"/>
      <c r="J2894" s="151"/>
      <c r="K2894" s="213"/>
      <c r="L2894" s="214"/>
      <c r="M2894" s="154" t="s">
        <v>82</v>
      </c>
      <c r="N2894" s="119">
        <v>0</v>
      </c>
      <c r="O2894" s="120">
        <v>0</v>
      </c>
      <c r="P2894" s="155">
        <v>0</v>
      </c>
      <c r="Q2894" s="155">
        <v>0</v>
      </c>
      <c r="R2894" s="155">
        <v>0</v>
      </c>
      <c r="S2894" s="156">
        <v>0</v>
      </c>
      <c r="T2894" s="156">
        <v>0</v>
      </c>
      <c r="U2894" s="156">
        <v>0</v>
      </c>
      <c r="V2894" s="157">
        <v>0</v>
      </c>
      <c r="W2894" s="158">
        <v>0</v>
      </c>
      <c r="X2894" s="159"/>
      <c r="Y2894" s="160">
        <v>0</v>
      </c>
      <c r="Z2894" s="161">
        <v>0</v>
      </c>
      <c r="AA2894" s="155">
        <v>0</v>
      </c>
      <c r="AB2894" s="162" t="s">
        <v>56</v>
      </c>
      <c r="AC2894" s="163" t="s">
        <v>56</v>
      </c>
      <c r="AD2894" s="164" t="s">
        <v>56</v>
      </c>
      <c r="AE2894" s="163" t="s">
        <v>56</v>
      </c>
      <c r="AF2894" s="164" t="s">
        <v>56</v>
      </c>
      <c r="AG2894" s="165">
        <v>0</v>
      </c>
      <c r="AH2894" s="166" t="s">
        <v>56</v>
      </c>
      <c r="AI2894" s="167"/>
      <c r="AJ2894" s="168"/>
      <c r="AK2894" s="169"/>
      <c r="AL2894" s="170"/>
      <c r="AM2894" s="171"/>
      <c r="AN2894" s="172"/>
      <c r="AO2894" s="173">
        <f t="shared" si="717"/>
        <v>0</v>
      </c>
      <c r="AP2894" s="174" t="s">
        <v>82</v>
      </c>
      <c r="AQ2894" s="175" t="str" cm="1">
        <f t="array" ref="AQ2894">_xlfn.IFS(OR($G2894="公衆街路灯A",$G2894="定額電灯"),$G2894&amp;AP2894,COUNTIF(G2894,"*従量電灯*"),G2894,1,"-")</f>
        <v>-</v>
      </c>
      <c r="AR2894" s="176" t="str" cm="1">
        <f t="array" ref="AR2894">_xlfn.IFS($AN2894=0,"-",OR($AH2894="対象外",$AH2894="-"),"-",OR($G2894="公衆街路灯A",$G2894="定額電灯"),_xlfn.XLOOKUP($AQ2894,削除禁止_電灯料金!$B:$B,削除禁止_電灯料金!$E:$E,0),1,"-")</f>
        <v>-</v>
      </c>
      <c r="AS2894" s="177" t="str" cm="1">
        <f t="array" ref="AS2894">_xlfn.IFS($AR2894="-","-",OR($G2894="公衆街路灯A",$G2894="定額電灯"),_xlfn.XLOOKUP(AQ2894,削除禁止_電灯料金!$B:$B,削除禁止_電灯料金!$D:$D,0),1,"-")</f>
        <v>-</v>
      </c>
      <c r="AT2894" s="176" t="str">
        <f>IFERROR(IF(OR($G2894="公衆街路灯A",$G2894="定額電灯"),"-",ROUND((_xlfn.XLOOKUP($AQ2894,削除禁止_電灯料金!$B:$B,削除禁止_電灯料金!$E:$E)*AM2894/1000*$K2894*$L2894/12),2)),"-")</f>
        <v>-</v>
      </c>
      <c r="AU2894" s="177">
        <f>IFERROR(IF(OR($G2894="公衆街路灯A",$G2894="定額電灯"),"-",ROUND((AM2894/1000*$K2894*$L2894/12)*_xlfn.XLOOKUP($A2894,削除禁止_電灯料金!K:K,削除禁止_電灯料金!M:M,"-"),2)),"-")</f>
        <v>0</v>
      </c>
      <c r="AV2894" s="178">
        <f>IFERROR(IF(OR($G2894="公衆街路灯A",$G2894="定額電灯"),ROUND((((AR2894+AS2894)*AN2894))*12*_xlfn.XLOOKUP($A2894,削除禁止_電灯料金!K:K,削除禁止_電灯料金!N:N),0),ROUND((AT2894+AU2894)*AN2894*12*_xlfn.XLOOKUP($A2894,削除禁止_電灯料金!K:K,削除禁止_電灯料金!N:N),0)),0)</f>
        <v>0</v>
      </c>
      <c r="AW2894" s="145"/>
    </row>
    <row r="2895" spans="1:49" ht="30" customHeight="1">
      <c r="A2895" s="1">
        <v>63</v>
      </c>
      <c r="B2895" s="319" t="s">
        <v>2560</v>
      </c>
      <c r="C2895" s="42"/>
      <c r="D2895" s="146"/>
      <c r="E2895" s="147" t="s">
        <v>219</v>
      </c>
      <c r="F2895" s="148" t="s">
        <v>219</v>
      </c>
      <c r="G2895" s="148"/>
      <c r="H2895" s="149"/>
      <c r="I2895" s="150"/>
      <c r="J2895" s="151"/>
      <c r="K2895" s="213"/>
      <c r="L2895" s="214"/>
      <c r="M2895" s="179" t="s">
        <v>82</v>
      </c>
      <c r="N2895" s="119">
        <v>0</v>
      </c>
      <c r="O2895" s="120">
        <v>0</v>
      </c>
      <c r="P2895" s="155">
        <v>0</v>
      </c>
      <c r="Q2895" s="155">
        <v>0</v>
      </c>
      <c r="R2895" s="155">
        <v>0</v>
      </c>
      <c r="S2895" s="156">
        <v>0</v>
      </c>
      <c r="T2895" s="156">
        <v>0</v>
      </c>
      <c r="U2895" s="156">
        <v>0</v>
      </c>
      <c r="V2895" s="157">
        <v>0</v>
      </c>
      <c r="W2895" s="158">
        <v>0</v>
      </c>
      <c r="X2895" s="159"/>
      <c r="Y2895" s="160">
        <v>0</v>
      </c>
      <c r="Z2895" s="161">
        <v>0</v>
      </c>
      <c r="AA2895" s="155">
        <v>0</v>
      </c>
      <c r="AB2895" s="162" t="s">
        <v>56</v>
      </c>
      <c r="AC2895" s="163" t="s">
        <v>56</v>
      </c>
      <c r="AD2895" s="164" t="s">
        <v>56</v>
      </c>
      <c r="AE2895" s="163" t="s">
        <v>56</v>
      </c>
      <c r="AF2895" s="164" t="s">
        <v>56</v>
      </c>
      <c r="AG2895" s="165">
        <v>0</v>
      </c>
      <c r="AH2895" s="166" t="s">
        <v>56</v>
      </c>
      <c r="AI2895" s="167"/>
      <c r="AJ2895" s="168"/>
      <c r="AK2895" s="169"/>
      <c r="AL2895" s="170"/>
      <c r="AM2895" s="171"/>
      <c r="AN2895" s="172"/>
      <c r="AO2895" s="173">
        <f t="shared" si="717"/>
        <v>0</v>
      </c>
      <c r="AP2895" s="174" t="s">
        <v>82</v>
      </c>
      <c r="AQ2895" s="175" t="str" cm="1">
        <f t="array" ref="AQ2895">_xlfn.IFS(OR($G2895="公衆街路灯A",$G2895="定額電灯"),$G2895&amp;AP2895,COUNTIF(G2895,"*従量電灯*"),G2895,1,"-")</f>
        <v>-</v>
      </c>
      <c r="AR2895" s="176" t="str" cm="1">
        <f t="array" ref="AR2895">_xlfn.IFS($AN2895=0,"-",OR($AH2895="対象外",$AH2895="-"),"-",OR($G2895="公衆街路灯A",$G2895="定額電灯"),_xlfn.XLOOKUP($AQ2895,削除禁止_電灯料金!$B:$B,削除禁止_電灯料金!$E:$E,0),1,"-")</f>
        <v>-</v>
      </c>
      <c r="AS2895" s="177" t="str" cm="1">
        <f t="array" ref="AS2895">_xlfn.IFS($AR2895="-","-",OR($G2895="公衆街路灯A",$G2895="定額電灯"),_xlfn.XLOOKUP(AQ2895,削除禁止_電灯料金!$B:$B,削除禁止_電灯料金!$D:$D,0),1,"-")</f>
        <v>-</v>
      </c>
      <c r="AT2895" s="176" t="str">
        <f>IFERROR(IF(OR($G2895="公衆街路灯A",$G2895="定額電灯"),"-",ROUND((_xlfn.XLOOKUP($AQ2895,削除禁止_電灯料金!$B:$B,削除禁止_電灯料金!$E:$E)*AM2895/1000*$K2895*$L2895/12),2)),"-")</f>
        <v>-</v>
      </c>
      <c r="AU2895" s="177">
        <f>IFERROR(IF(OR($G2895="公衆街路灯A",$G2895="定額電灯"),"-",ROUND((AM2895/1000*$K2895*$L2895/12)*_xlfn.XLOOKUP($A2895,削除禁止_電灯料金!K:K,削除禁止_電灯料金!M:M,"-"),2)),"-")</f>
        <v>0</v>
      </c>
      <c r="AV2895" s="178">
        <f>IFERROR(IF(OR($G2895="公衆街路灯A",$G2895="定額電灯"),ROUND((((AR2895+AS2895)*AN2895))*12*_xlfn.XLOOKUP($A2895,削除禁止_電灯料金!K:K,削除禁止_電灯料金!N:N),0),ROUND((AT2895+AU2895)*AN2895*12*_xlfn.XLOOKUP($A2895,削除禁止_電灯料金!K:K,削除禁止_電灯料金!N:N),0)),0)</f>
        <v>0</v>
      </c>
      <c r="AW2895" s="145"/>
    </row>
    <row r="2896" spans="1:49" ht="30" customHeight="1" thickBot="1">
      <c r="A2896" s="1">
        <v>63</v>
      </c>
      <c r="B2896" s="319" t="s">
        <v>2560</v>
      </c>
      <c r="C2896" s="42"/>
      <c r="D2896" s="215"/>
      <c r="E2896" s="216" t="s">
        <v>219</v>
      </c>
      <c r="F2896" s="217" t="s">
        <v>219</v>
      </c>
      <c r="G2896" s="216"/>
      <c r="H2896" s="216"/>
      <c r="I2896" s="218"/>
      <c r="J2896" s="219"/>
      <c r="K2896" s="220"/>
      <c r="L2896" s="221"/>
      <c r="M2896" s="222" t="s">
        <v>82</v>
      </c>
      <c r="N2896" s="223">
        <v>0</v>
      </c>
      <c r="O2896" s="224">
        <v>0</v>
      </c>
      <c r="P2896" s="225">
        <v>0</v>
      </c>
      <c r="Q2896" s="225">
        <v>0</v>
      </c>
      <c r="R2896" s="225">
        <v>0</v>
      </c>
      <c r="S2896" s="226">
        <v>0</v>
      </c>
      <c r="T2896" s="226">
        <v>0</v>
      </c>
      <c r="U2896" s="226">
        <v>0</v>
      </c>
      <c r="V2896" s="227">
        <v>0</v>
      </c>
      <c r="W2896" s="228">
        <v>0</v>
      </c>
      <c r="X2896" s="229"/>
      <c r="Y2896" s="410">
        <v>0</v>
      </c>
      <c r="Z2896" s="230">
        <v>0</v>
      </c>
      <c r="AA2896" s="225">
        <v>0</v>
      </c>
      <c r="AB2896" s="231" t="s">
        <v>56</v>
      </c>
      <c r="AC2896" s="232" t="s">
        <v>56</v>
      </c>
      <c r="AD2896" s="411" t="s">
        <v>56</v>
      </c>
      <c r="AE2896" s="232" t="s">
        <v>56</v>
      </c>
      <c r="AF2896" s="411" t="s">
        <v>56</v>
      </c>
      <c r="AG2896" s="412">
        <v>0</v>
      </c>
      <c r="AH2896" s="413" t="s">
        <v>56</v>
      </c>
      <c r="AI2896" s="236"/>
      <c r="AJ2896" s="237"/>
      <c r="AK2896" s="238"/>
      <c r="AL2896" s="239"/>
      <c r="AM2896" s="240"/>
      <c r="AN2896" s="241"/>
      <c r="AO2896" s="242">
        <f t="shared" si="717"/>
        <v>0</v>
      </c>
      <c r="AP2896" s="243" t="s">
        <v>82</v>
      </c>
      <c r="AQ2896" s="414" t="str" cm="1">
        <f t="array" ref="AQ2896">_xlfn.IFS(OR($G2896="公衆街路灯A",$G2896="定額電灯"),$G2896&amp;AP2896,COUNTIF(G2896,"*従量電灯*"),G2896,1,"-")</f>
        <v>-</v>
      </c>
      <c r="AR2896" s="415" t="str" cm="1">
        <f t="array" ref="AR2896">_xlfn.IFS($AN2896=0,"-",OR($AH2896="対象外",$AH2896="-"),"-",OR($G2896="公衆街路灯A",$G2896="定額電灯"),_xlfn.XLOOKUP($AQ2896,削除禁止_電灯料金!$B:$B,削除禁止_電灯料金!$E:$E,0),1,"-")</f>
        <v>-</v>
      </c>
      <c r="AS2896" s="416" t="str" cm="1">
        <f t="array" ref="AS2896">_xlfn.IFS($AR2896="-","-",OR($G2896="公衆街路灯A",$G2896="定額電灯"),_xlfn.XLOOKUP(AQ2896,削除禁止_電灯料金!$B:$B,削除禁止_電灯料金!$D:$D,0),1,"-")</f>
        <v>-</v>
      </c>
      <c r="AT2896" s="415" t="str">
        <f>IFERROR(IF(OR($G2896="公衆街路灯A",$G2896="定額電灯"),"-",ROUND((_xlfn.XLOOKUP($AQ2896,削除禁止_電灯料金!$B:$B,削除禁止_電灯料金!$E:$E)*AM2896/1000*$K2896*$L2896/12),2)),"-")</f>
        <v>-</v>
      </c>
      <c r="AU2896" s="416">
        <f>IFERROR(IF(OR($G2896="公衆街路灯A",$G2896="定額電灯"),"-",ROUND((AM2896/1000*$K2896*$L2896/12)*_xlfn.XLOOKUP($A2896,削除禁止_電灯料金!K:K,削除禁止_電灯料金!M:M,"-"),2)),"-")</f>
        <v>0</v>
      </c>
      <c r="AV2896" s="247">
        <f>IFERROR(IF(OR($G2896="公衆街路灯A",$G2896="定額電灯"),ROUND((((AR2896+AS2896)*AN2896))*12*_xlfn.XLOOKUP($A2896,削除禁止_電灯料金!K:K,削除禁止_電灯料金!N:N),0),ROUND((AT2896+AU2896)*AN2896*12*_xlfn.XLOOKUP($A2896,削除禁止_電灯料金!K:K,削除禁止_電灯料金!N:N),0)),0)</f>
        <v>0</v>
      </c>
      <c r="AW2896" s="145"/>
    </row>
    <row r="2897" spans="1:49" ht="30" customHeight="1">
      <c r="A2897" s="1"/>
      <c r="B2897" s="41"/>
      <c r="C2897" s="248"/>
    </row>
    <row r="2898" spans="1:49" ht="30" customHeight="1">
      <c r="A2898" s="1">
        <v>64</v>
      </c>
      <c r="B2898" s="319" t="s">
        <v>2605</v>
      </c>
      <c r="C2898" s="42"/>
      <c r="D2898" s="4" t="s">
        <v>2606</v>
      </c>
      <c r="E2898" s="43"/>
      <c r="F2898" s="44"/>
      <c r="G2898" s="44"/>
      <c r="H2898" s="45"/>
      <c r="I2898" s="43"/>
      <c r="J2898" s="43"/>
      <c r="K2898" s="43"/>
      <c r="L2898" s="43"/>
      <c r="M2898" s="43"/>
      <c r="N2898" s="46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B2898" s="42"/>
      <c r="AC2898" s="42"/>
      <c r="AD2898" s="42"/>
      <c r="AE2898" s="42"/>
      <c r="AF2898" s="42"/>
      <c r="AG2898" s="42"/>
      <c r="AH2898" s="47"/>
      <c r="AI2898" s="48"/>
      <c r="AJ2898" s="48"/>
      <c r="AK2898" s="47"/>
      <c r="AL2898" s="49"/>
      <c r="AM2898" s="47"/>
      <c r="AN2898" s="47"/>
      <c r="AO2898" s="47"/>
      <c r="AP2898" s="47"/>
      <c r="AQ2898" s="49"/>
      <c r="AR2898" s="47"/>
      <c r="AS2898" s="47"/>
      <c r="AT2898" s="47"/>
      <c r="AU2898" s="47"/>
      <c r="AV2898" s="47"/>
      <c r="AW2898" s="47"/>
    </row>
    <row r="2899" spans="1:49" ht="30" customHeight="1">
      <c r="A2899" s="1">
        <v>64</v>
      </c>
      <c r="B2899" s="319" t="s">
        <v>2605</v>
      </c>
      <c r="C2899" s="42"/>
      <c r="D2899" s="43"/>
      <c r="E2899" s="43"/>
      <c r="F2899" s="44"/>
      <c r="G2899" s="44"/>
      <c r="H2899" s="45"/>
      <c r="I2899" s="43"/>
      <c r="J2899" s="43"/>
      <c r="K2899" s="43"/>
      <c r="L2899" s="43"/>
      <c r="M2899" s="43"/>
      <c r="N2899" s="46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B2899" s="42"/>
      <c r="AC2899" s="42"/>
      <c r="AD2899" s="42"/>
      <c r="AE2899" s="42"/>
      <c r="AF2899" s="42"/>
      <c r="AG2899" s="42"/>
      <c r="AH2899" s="47"/>
      <c r="AI2899" s="50"/>
      <c r="AJ2899" s="48"/>
      <c r="AK2899" s="47"/>
      <c r="AL2899" s="49"/>
      <c r="AM2899" s="47"/>
      <c r="AN2899" s="47"/>
      <c r="AO2899" s="51"/>
      <c r="AP2899" s="47"/>
      <c r="AQ2899" s="49"/>
      <c r="AR2899" s="51"/>
      <c r="AS2899" s="51"/>
      <c r="AT2899" s="51"/>
      <c r="AU2899" s="51"/>
      <c r="AV2899" s="47"/>
      <c r="AW2899" s="47"/>
    </row>
    <row r="2900" spans="1:49" ht="30" customHeight="1">
      <c r="A2900" s="1">
        <v>64</v>
      </c>
      <c r="B2900" s="319" t="s">
        <v>2605</v>
      </c>
      <c r="C2900" s="42"/>
      <c r="D2900" s="52" t="s">
        <v>47</v>
      </c>
      <c r="E2900" s="52"/>
      <c r="F2900" s="53">
        <v>10</v>
      </c>
      <c r="G2900" s="44"/>
      <c r="H2900" s="45"/>
      <c r="I2900" s="54"/>
      <c r="J2900" s="54"/>
      <c r="K2900" s="55"/>
      <c r="L2900" s="46"/>
      <c r="M2900" s="46"/>
      <c r="N2900" s="56"/>
      <c r="O2900" s="56"/>
      <c r="P2900" s="56"/>
      <c r="Q2900" s="56"/>
      <c r="R2900" s="56"/>
      <c r="S2900" s="56"/>
      <c r="T2900" s="56"/>
      <c r="U2900" s="56"/>
      <c r="V2900" s="56"/>
      <c r="W2900" s="56"/>
      <c r="X2900" s="56"/>
      <c r="Y2900" s="56"/>
      <c r="Z2900" s="56"/>
      <c r="AA2900" s="56"/>
      <c r="AB2900" s="56"/>
      <c r="AC2900" s="56"/>
      <c r="AD2900" s="56"/>
      <c r="AE2900" s="56"/>
      <c r="AF2900" s="56"/>
      <c r="AG2900" s="56"/>
      <c r="AH2900" s="47"/>
      <c r="AI2900" s="50"/>
      <c r="AJ2900" s="48"/>
      <c r="AK2900" s="47"/>
      <c r="AL2900" s="49"/>
      <c r="AM2900" s="47"/>
      <c r="AN2900" s="47"/>
      <c r="AO2900" s="47"/>
      <c r="AP2900" s="47"/>
      <c r="AQ2900" s="49"/>
      <c r="AR2900" s="47"/>
      <c r="AS2900" s="47"/>
      <c r="AT2900" s="47"/>
      <c r="AU2900" s="47"/>
      <c r="AV2900" s="47"/>
      <c r="AW2900" s="47"/>
    </row>
    <row r="2901" spans="1:49" ht="30" customHeight="1" thickBot="1">
      <c r="A2901" s="1">
        <v>64</v>
      </c>
      <c r="B2901" s="319" t="s">
        <v>2605</v>
      </c>
      <c r="C2901" s="42"/>
      <c r="D2901" s="57" t="s">
        <v>48</v>
      </c>
      <c r="E2901" s="57"/>
      <c r="F2901" s="58">
        <v>10</v>
      </c>
      <c r="G2901" s="44"/>
      <c r="H2901" s="45"/>
      <c r="I2901" s="54"/>
      <c r="J2901" s="54"/>
      <c r="K2901" s="55"/>
      <c r="L2901" s="46"/>
      <c r="M2901" s="46"/>
      <c r="N2901" s="56"/>
      <c r="O2901" s="56"/>
      <c r="P2901" s="56"/>
      <c r="Q2901" s="56"/>
      <c r="R2901" s="56"/>
      <c r="S2901" s="56"/>
      <c r="T2901" s="56"/>
      <c r="U2901" s="56"/>
      <c r="V2901" s="56"/>
      <c r="W2901" s="56"/>
      <c r="X2901" s="56"/>
      <c r="Y2901" s="56"/>
      <c r="Z2901" s="56"/>
      <c r="AA2901" s="56"/>
      <c r="AB2901" s="56"/>
      <c r="AC2901" s="56"/>
      <c r="AD2901" s="56"/>
      <c r="AE2901" s="56"/>
      <c r="AF2901" s="56"/>
      <c r="AG2901" s="56"/>
      <c r="AH2901" s="47"/>
      <c r="AI2901" s="50"/>
      <c r="AJ2901" s="48"/>
      <c r="AK2901" s="47"/>
      <c r="AL2901" s="49"/>
      <c r="AM2901" s="47"/>
      <c r="AN2901" s="47"/>
      <c r="AO2901" s="47"/>
      <c r="AP2901" s="47"/>
      <c r="AQ2901" s="49"/>
      <c r="AR2901" s="47"/>
      <c r="AS2901" s="47"/>
      <c r="AT2901" s="47"/>
      <c r="AU2901" s="47"/>
      <c r="AV2901" s="47"/>
      <c r="AW2901" s="47"/>
    </row>
    <row r="2902" spans="1:49" ht="30" customHeight="1" thickBot="1">
      <c r="A2902" s="1">
        <v>64</v>
      </c>
      <c r="B2902" s="319" t="s">
        <v>2605</v>
      </c>
      <c r="C2902" s="42"/>
      <c r="D2902" s="59" t="s">
        <v>49</v>
      </c>
      <c r="E2902" s="59"/>
      <c r="F2902" s="60">
        <v>30</v>
      </c>
      <c r="G2902" s="44"/>
      <c r="H2902" s="45"/>
      <c r="I2902" s="61"/>
      <c r="J2902" s="61"/>
      <c r="K2902" s="42"/>
      <c r="L2902" s="42"/>
      <c r="M2902" s="42"/>
      <c r="N2902" s="56"/>
      <c r="O2902" s="56"/>
      <c r="P2902" s="56"/>
      <c r="Q2902" s="56"/>
      <c r="R2902" s="56"/>
      <c r="S2902" s="56"/>
      <c r="T2902" s="56"/>
      <c r="U2902" s="56"/>
      <c r="V2902" s="56"/>
      <c r="W2902" s="56"/>
      <c r="X2902" s="56"/>
      <c r="Y2902" s="56"/>
      <c r="Z2902" s="56"/>
      <c r="AA2902" s="56"/>
      <c r="AB2902" s="56"/>
      <c r="AC2902" s="62"/>
      <c r="AD2902" s="62"/>
      <c r="AE2902" s="63"/>
      <c r="AF2902" s="42"/>
      <c r="AG2902" s="56"/>
      <c r="AH2902" s="47"/>
      <c r="AI2902" s="64" t="s">
        <v>50</v>
      </c>
      <c r="AJ2902" s="48"/>
      <c r="AK2902" s="47"/>
      <c r="AL2902" s="49"/>
      <c r="AM2902" s="47"/>
      <c r="AN2902" s="47"/>
      <c r="AO2902" s="47"/>
      <c r="AP2902" s="47"/>
      <c r="AQ2902" s="49"/>
      <c r="AR2902" s="47"/>
      <c r="AS2902" s="47"/>
      <c r="AT2902" s="47"/>
      <c r="AU2902" s="47"/>
      <c r="AV2902" s="47"/>
      <c r="AW2902" s="65"/>
    </row>
    <row r="2903" spans="1:49" ht="30" customHeight="1" thickBot="1">
      <c r="A2903" s="1">
        <v>64</v>
      </c>
      <c r="B2903" s="319" t="s">
        <v>2605</v>
      </c>
      <c r="C2903" s="42"/>
      <c r="D2903" s="66" t="s">
        <v>51</v>
      </c>
      <c r="E2903" s="66"/>
      <c r="F2903" s="67">
        <v>0.41499999999999998</v>
      </c>
      <c r="G2903" s="44"/>
      <c r="H2903" s="45"/>
      <c r="I2903" s="68"/>
      <c r="J2903" s="68"/>
      <c r="K2903" s="42"/>
      <c r="L2903" s="42"/>
      <c r="M2903" s="42"/>
      <c r="N2903" s="56"/>
      <c r="O2903" s="56"/>
      <c r="P2903" s="56"/>
      <c r="Q2903" s="56"/>
      <c r="R2903" s="56"/>
      <c r="S2903" s="56"/>
      <c r="T2903" s="56"/>
      <c r="U2903" s="56"/>
      <c r="V2903" s="56"/>
      <c r="W2903" s="56"/>
      <c r="X2903" s="56"/>
      <c r="Y2903" s="56"/>
      <c r="Z2903" s="56"/>
      <c r="AA2903" s="56"/>
      <c r="AB2903" s="56"/>
      <c r="AC2903" s="62" t="s">
        <v>52</v>
      </c>
      <c r="AD2903" s="69"/>
      <c r="AE2903" s="70" t="s">
        <v>53</v>
      </c>
      <c r="AF2903" s="69"/>
      <c r="AG2903" s="56"/>
      <c r="AH2903" s="47"/>
      <c r="AI2903" s="48"/>
      <c r="AJ2903" s="48"/>
      <c r="AK2903" s="47"/>
      <c r="AL2903" s="49"/>
      <c r="AM2903" s="47"/>
      <c r="AN2903" s="47"/>
      <c r="AO2903" s="47"/>
      <c r="AP2903" s="47"/>
      <c r="AQ2903" s="49"/>
      <c r="AR2903" s="47" t="s">
        <v>52</v>
      </c>
      <c r="AS2903" s="47"/>
      <c r="AT2903" s="47" t="s">
        <v>53</v>
      </c>
      <c r="AU2903" s="47"/>
      <c r="AV2903" s="47"/>
      <c r="AW2903" s="65"/>
    </row>
    <row r="2904" spans="1:49" ht="30" customHeight="1" thickBot="1">
      <c r="A2904" s="1">
        <v>64</v>
      </c>
      <c r="B2904" s="319" t="s">
        <v>2605</v>
      </c>
      <c r="C2904" s="42"/>
      <c r="D2904" s="71" t="s">
        <v>54</v>
      </c>
      <c r="E2904" s="45"/>
      <c r="F2904" s="45"/>
      <c r="G2904" s="45"/>
      <c r="H2904" s="45"/>
      <c r="I2904" s="45"/>
      <c r="J2904" s="45"/>
      <c r="K2904" s="72"/>
      <c r="L2904" s="72"/>
      <c r="M2904" s="73" t="s">
        <v>55</v>
      </c>
      <c r="N2904" s="74"/>
      <c r="O2904" s="74"/>
      <c r="P2904" s="74"/>
      <c r="Q2904" s="74"/>
      <c r="R2904" s="74"/>
      <c r="S2904" s="74"/>
      <c r="T2904" s="74"/>
      <c r="U2904" s="74"/>
      <c r="V2904" s="74"/>
      <c r="W2904" s="74"/>
      <c r="X2904" s="74"/>
      <c r="Y2904" s="74"/>
      <c r="Z2904" s="74"/>
      <c r="AA2904" s="74"/>
      <c r="AB2904" s="74"/>
      <c r="AC2904" s="75" t="s">
        <v>1</v>
      </c>
      <c r="AD2904" s="76"/>
      <c r="AE2904" s="76" t="s">
        <v>2</v>
      </c>
      <c r="AF2904" s="76"/>
      <c r="AG2904" s="77" t="s">
        <v>56</v>
      </c>
      <c r="AH2904" s="78" t="s">
        <v>57</v>
      </c>
      <c r="AI2904" s="79"/>
      <c r="AJ2904" s="79"/>
      <c r="AK2904" s="80"/>
      <c r="AL2904" s="15"/>
      <c r="AM2904" s="80"/>
      <c r="AN2904" s="80"/>
      <c r="AO2904" s="80"/>
      <c r="AP2904" s="80"/>
      <c r="AQ2904" s="15"/>
      <c r="AR2904" s="78" t="s">
        <v>1</v>
      </c>
      <c r="AS2904" s="81"/>
      <c r="AT2904" s="78" t="s">
        <v>2</v>
      </c>
      <c r="AU2904" s="81"/>
      <c r="AV2904" s="82" t="s">
        <v>56</v>
      </c>
      <c r="AW2904" s="83"/>
    </row>
    <row r="2905" spans="1:49" ht="42" customHeight="1">
      <c r="A2905" s="1">
        <v>64</v>
      </c>
      <c r="B2905" s="319" t="s">
        <v>2605</v>
      </c>
      <c r="C2905" s="42"/>
      <c r="D2905" s="474" t="s">
        <v>4</v>
      </c>
      <c r="E2905" s="476" t="s">
        <v>5</v>
      </c>
      <c r="F2905" s="476" t="s">
        <v>6</v>
      </c>
      <c r="G2905" s="476" t="s">
        <v>58</v>
      </c>
      <c r="H2905" s="476" t="s">
        <v>7</v>
      </c>
      <c r="I2905" s="20" t="s">
        <v>8</v>
      </c>
      <c r="J2905" s="20"/>
      <c r="K2905" s="84" t="s">
        <v>9</v>
      </c>
      <c r="L2905" s="85" t="s">
        <v>59</v>
      </c>
      <c r="M2905" s="478" t="s">
        <v>60</v>
      </c>
      <c r="N2905" s="480" t="s">
        <v>61</v>
      </c>
      <c r="O2905" s="482" t="s">
        <v>62</v>
      </c>
      <c r="P2905" s="482" t="s">
        <v>10</v>
      </c>
      <c r="Q2905" s="484" t="s">
        <v>63</v>
      </c>
      <c r="R2905" s="482" t="s">
        <v>64</v>
      </c>
      <c r="S2905" s="482" t="s">
        <v>65</v>
      </c>
      <c r="T2905" s="482" t="s">
        <v>66</v>
      </c>
      <c r="U2905" s="482" t="s">
        <v>67</v>
      </c>
      <c r="V2905" s="484" t="s">
        <v>11</v>
      </c>
      <c r="W2905" s="251" t="s">
        <v>12</v>
      </c>
      <c r="X2905" s="86" t="s">
        <v>13</v>
      </c>
      <c r="Y2905" s="86" t="s">
        <v>14</v>
      </c>
      <c r="Z2905" s="252" t="s">
        <v>15</v>
      </c>
      <c r="AA2905" s="484" t="s">
        <v>16</v>
      </c>
      <c r="AB2905" s="482" t="s">
        <v>17</v>
      </c>
      <c r="AC2905" s="87" t="s">
        <v>18</v>
      </c>
      <c r="AD2905" s="88" t="s">
        <v>19</v>
      </c>
      <c r="AE2905" s="87" t="s">
        <v>30</v>
      </c>
      <c r="AF2905" s="88" t="s">
        <v>21</v>
      </c>
      <c r="AG2905" s="89" t="s">
        <v>22</v>
      </c>
      <c r="AH2905" s="468" t="s">
        <v>23</v>
      </c>
      <c r="AI2905" s="470" t="s">
        <v>24</v>
      </c>
      <c r="AJ2905" s="470" t="s">
        <v>25</v>
      </c>
      <c r="AK2905" s="470" t="s">
        <v>26</v>
      </c>
      <c r="AL2905" s="91" t="s">
        <v>68</v>
      </c>
      <c r="AM2905" s="90" t="s">
        <v>27</v>
      </c>
      <c r="AN2905" s="92" t="s">
        <v>28</v>
      </c>
      <c r="AO2905" s="93" t="s">
        <v>29</v>
      </c>
      <c r="AP2905" s="28" t="s">
        <v>16</v>
      </c>
      <c r="AQ2905" s="472" t="s">
        <v>17</v>
      </c>
      <c r="AR2905" s="94" t="s">
        <v>18</v>
      </c>
      <c r="AS2905" s="95" t="s">
        <v>19</v>
      </c>
      <c r="AT2905" s="94" t="s">
        <v>30</v>
      </c>
      <c r="AU2905" s="95" t="s">
        <v>21</v>
      </c>
      <c r="AV2905" s="96" t="s">
        <v>31</v>
      </c>
      <c r="AW2905" s="83"/>
    </row>
    <row r="2906" spans="1:49" ht="30" customHeight="1" thickBot="1">
      <c r="A2906" s="1">
        <v>64</v>
      </c>
      <c r="B2906" s="319" t="s">
        <v>2605</v>
      </c>
      <c r="C2906" s="42"/>
      <c r="D2906" s="475"/>
      <c r="E2906" s="477"/>
      <c r="F2906" s="477"/>
      <c r="G2906" s="477"/>
      <c r="H2906" s="477"/>
      <c r="I2906" s="97" t="s">
        <v>69</v>
      </c>
      <c r="J2906" s="97" t="s">
        <v>70</v>
      </c>
      <c r="K2906" s="98" t="s">
        <v>34</v>
      </c>
      <c r="L2906" s="99" t="s">
        <v>35</v>
      </c>
      <c r="M2906" s="479"/>
      <c r="N2906" s="481"/>
      <c r="O2906" s="483"/>
      <c r="P2906" s="483"/>
      <c r="Q2906" s="485"/>
      <c r="R2906" s="483"/>
      <c r="S2906" s="483"/>
      <c r="T2906" s="483"/>
      <c r="U2906" s="483"/>
      <c r="V2906" s="485"/>
      <c r="W2906" s="100" t="s">
        <v>36</v>
      </c>
      <c r="X2906" s="100" t="s">
        <v>37</v>
      </c>
      <c r="Y2906" s="100" t="s">
        <v>38</v>
      </c>
      <c r="Z2906" s="101" t="s">
        <v>39</v>
      </c>
      <c r="AA2906" s="485"/>
      <c r="AB2906" s="483"/>
      <c r="AC2906" s="102" t="s">
        <v>40</v>
      </c>
      <c r="AD2906" s="103" t="s">
        <v>40</v>
      </c>
      <c r="AE2906" s="102" t="s">
        <v>40</v>
      </c>
      <c r="AF2906" s="103" t="s">
        <v>40</v>
      </c>
      <c r="AG2906" s="104">
        <v>10</v>
      </c>
      <c r="AH2906" s="469"/>
      <c r="AI2906" s="471"/>
      <c r="AJ2906" s="471"/>
      <c r="AK2906" s="471"/>
      <c r="AL2906" s="36" t="s">
        <v>41</v>
      </c>
      <c r="AM2906" s="105" t="s">
        <v>42</v>
      </c>
      <c r="AN2906" s="106" t="s">
        <v>43</v>
      </c>
      <c r="AO2906" s="107" t="s">
        <v>39</v>
      </c>
      <c r="AP2906" s="37" t="s">
        <v>44</v>
      </c>
      <c r="AQ2906" s="473"/>
      <c r="AR2906" s="108" t="s">
        <v>40</v>
      </c>
      <c r="AS2906" s="109" t="s">
        <v>40</v>
      </c>
      <c r="AT2906" s="108" t="s">
        <v>40</v>
      </c>
      <c r="AU2906" s="109" t="s">
        <v>40</v>
      </c>
      <c r="AV2906" s="40">
        <v>10</v>
      </c>
      <c r="AW2906" s="83"/>
    </row>
    <row r="2907" spans="1:49" ht="30" customHeight="1">
      <c r="A2907" s="1">
        <v>64</v>
      </c>
      <c r="B2907" s="319" t="s">
        <v>2605</v>
      </c>
      <c r="C2907" s="332"/>
      <c r="D2907" s="314" t="s">
        <v>82</v>
      </c>
      <c r="E2907" s="315" t="s">
        <v>224</v>
      </c>
      <c r="F2907" s="316" t="s">
        <v>2607</v>
      </c>
      <c r="G2907" s="284" t="s">
        <v>73</v>
      </c>
      <c r="H2907" s="285" t="s">
        <v>118</v>
      </c>
      <c r="I2907" s="286"/>
      <c r="J2907" s="287"/>
      <c r="K2907" s="288">
        <v>10</v>
      </c>
      <c r="L2907" s="289">
        <v>300</v>
      </c>
      <c r="M2907" s="290" t="s">
        <v>2608</v>
      </c>
      <c r="N2907" s="189" t="s">
        <v>75</v>
      </c>
      <c r="O2907" s="190">
        <v>1</v>
      </c>
      <c r="P2907" s="291" t="s">
        <v>722</v>
      </c>
      <c r="Q2907" s="291">
        <v>0</v>
      </c>
      <c r="R2907" s="291">
        <v>0</v>
      </c>
      <c r="S2907" s="292">
        <v>0</v>
      </c>
      <c r="T2907" s="292">
        <v>0</v>
      </c>
      <c r="U2907" s="292" t="s">
        <v>853</v>
      </c>
      <c r="V2907" s="293">
        <v>0</v>
      </c>
      <c r="W2907" s="294">
        <v>50</v>
      </c>
      <c r="X2907" s="364">
        <v>3</v>
      </c>
      <c r="Y2907" s="296">
        <v>3</v>
      </c>
      <c r="Z2907" s="297">
        <v>0</v>
      </c>
      <c r="AA2907" s="291">
        <v>0</v>
      </c>
      <c r="AB2907" s="298" t="s">
        <v>80</v>
      </c>
      <c r="AC2907" s="299" t="s">
        <v>56</v>
      </c>
      <c r="AD2907" s="300" t="s">
        <v>56</v>
      </c>
      <c r="AE2907" s="299" t="s">
        <v>56</v>
      </c>
      <c r="AF2907" s="300">
        <v>0</v>
      </c>
      <c r="AG2907" s="301">
        <v>0</v>
      </c>
      <c r="AH2907" s="301" t="s">
        <v>124</v>
      </c>
      <c r="AI2907" s="302" t="s">
        <v>124</v>
      </c>
      <c r="AJ2907" s="303"/>
      <c r="AK2907" s="304"/>
      <c r="AL2907" s="294"/>
      <c r="AM2907" s="305"/>
      <c r="AN2907" s="306"/>
      <c r="AO2907" s="300">
        <f t="shared" ref="AO2907:AO2959" si="733">IFERROR((AM2907/1000)*K2907*L2907*AN2907/12,0)</f>
        <v>0</v>
      </c>
      <c r="AP2907" s="307" t="s">
        <v>82</v>
      </c>
      <c r="AQ2907" s="298" t="str" cm="1">
        <f t="array" ref="AQ2907">_xlfn.IFS(OR($G2907="公衆街路灯A",$G2907="定額電灯"),$G2907&amp;AP2907,COUNTIF(G2907,"*従量電灯*"),G2907,1,"-")</f>
        <v>従量電灯</v>
      </c>
      <c r="AR2907" s="308" t="str" cm="1">
        <f t="array" ref="AR2907">_xlfn.IFS($AN2907=0,"-",OR($AH2907="対象外",$AH2907="-"),"-",OR($G2907="公衆街路灯A",$G2907="定額電灯"),_xlfn.XLOOKUP($AQ2907,削除禁止_電灯料金!$B:$B,削除禁止_電灯料金!$E:$E,0),1,"-")</f>
        <v>-</v>
      </c>
      <c r="AS2907" s="309" t="str" cm="1">
        <f t="array" ref="AS2907">_xlfn.IFS($AR2907="-","-",OR($G2907="公衆街路灯A",$G2907="定額電灯"),_xlfn.XLOOKUP(AQ2907,削除禁止_電灯料金!$B:$B,削除禁止_電灯料金!$D:$D,0),1,"-")</f>
        <v>-</v>
      </c>
      <c r="AT2907" s="308">
        <f>IFERROR(IF(OR($G2907="公衆街路灯A",$G2907="定額電灯"),"-",ROUND((_xlfn.XLOOKUP($AQ2907,削除禁止_電灯料金!$B:$B,削除禁止_電灯料金!$E:$E)*AM2907/1000*$K2907*$L2907/12),2)),"-")</f>
        <v>0</v>
      </c>
      <c r="AU2907" s="309">
        <f>IFERROR(IF(OR($G2907="公衆街路灯A",$G2907="定額電灯"),"-",ROUND((AM2907/1000*$K2907*$L2907/12)*_xlfn.XLOOKUP($A2907,削除禁止_電灯料金!K:K,削除禁止_電灯料金!M:M,"-"),2)),"-")</f>
        <v>0</v>
      </c>
      <c r="AV2907" s="310">
        <f>IFERROR(IF(OR($G2907="公衆街路灯A",$G2907="定額電灯"),ROUND((((AR2907+AS2907)*AN2907))*12*_xlfn.XLOOKUP($A2907,削除禁止_電灯料金!K:K,削除禁止_電灯料金!N:N),0),ROUND((AT2907+AU2907)*AN2907*12*_xlfn.XLOOKUP($A2907,削除禁止_電灯料金!K:K,削除禁止_電灯料金!N:N),0)),0)</f>
        <v>0</v>
      </c>
      <c r="AW2907" s="145"/>
    </row>
    <row r="2908" spans="1:49" ht="30" customHeight="1">
      <c r="A2908" s="1">
        <v>64</v>
      </c>
      <c r="B2908" s="319" t="s">
        <v>2605</v>
      </c>
      <c r="C2908" s="332"/>
      <c r="D2908" s="256" t="s">
        <v>82</v>
      </c>
      <c r="E2908" s="257" t="s">
        <v>224</v>
      </c>
      <c r="F2908" s="258" t="s">
        <v>2609</v>
      </c>
      <c r="G2908" s="148" t="s">
        <v>73</v>
      </c>
      <c r="H2908" s="279"/>
      <c r="I2908" s="280"/>
      <c r="J2908" s="267"/>
      <c r="K2908" s="152">
        <v>24</v>
      </c>
      <c r="L2908" s="153">
        <v>365</v>
      </c>
      <c r="M2908" s="281" t="s">
        <v>2610</v>
      </c>
      <c r="N2908" s="119" t="s">
        <v>416</v>
      </c>
      <c r="O2908" s="120">
        <v>1</v>
      </c>
      <c r="P2908" s="155" t="s">
        <v>135</v>
      </c>
      <c r="Q2908" s="155">
        <v>0</v>
      </c>
      <c r="R2908" s="155">
        <v>0</v>
      </c>
      <c r="S2908" s="156" t="s">
        <v>100</v>
      </c>
      <c r="T2908" s="156" t="s">
        <v>235</v>
      </c>
      <c r="U2908" s="156" t="s">
        <v>102</v>
      </c>
      <c r="V2908" s="157">
        <v>0</v>
      </c>
      <c r="W2908" s="158">
        <v>28</v>
      </c>
      <c r="X2908" s="365">
        <v>1</v>
      </c>
      <c r="Y2908" s="160">
        <v>1</v>
      </c>
      <c r="Z2908" s="161">
        <f t="shared" ref="Z2908:Z2909" si="734">K2908*L2908*W2908*Y2908/12/1000</f>
        <v>20.440000000000001</v>
      </c>
      <c r="AA2908" s="155">
        <v>0</v>
      </c>
      <c r="AB2908" s="162" t="s">
        <v>80</v>
      </c>
      <c r="AC2908" s="163" t="s">
        <v>56</v>
      </c>
      <c r="AD2908" s="164" t="s">
        <v>56</v>
      </c>
      <c r="AE2908" s="163" t="s">
        <v>56</v>
      </c>
      <c r="AF2908" s="164">
        <f t="shared" ref="AF2908:AF2909" si="735">$B$2*Z2908/Y2908</f>
        <v>613.20000000000005</v>
      </c>
      <c r="AG2908" s="165">
        <f t="shared" ref="AG2908:AG2909" si="736">Y2908*AF2908*120</f>
        <v>73584</v>
      </c>
      <c r="AH2908" s="166" t="s">
        <v>81</v>
      </c>
      <c r="AI2908" s="167"/>
      <c r="AJ2908" s="168"/>
      <c r="AK2908" s="169"/>
      <c r="AL2908" s="170"/>
      <c r="AM2908" s="171"/>
      <c r="AN2908" s="172"/>
      <c r="AO2908" s="173">
        <f t="shared" si="733"/>
        <v>0</v>
      </c>
      <c r="AP2908" s="174" t="s">
        <v>82</v>
      </c>
      <c r="AQ2908" s="175" t="str" cm="1">
        <f t="array" ref="AQ2908">_xlfn.IFS(OR($G2908="公衆街路灯A",$G2908="定額電灯"),$G2908&amp;AP2908,COUNTIF(G2908,"*従量電灯*"),G2908,1,"-")</f>
        <v>従量電灯</v>
      </c>
      <c r="AR2908" s="176" t="str" cm="1">
        <f t="array" ref="AR2908">_xlfn.IFS($AN2908=0,"-",OR($AH2908="対象外",$AH2908="-"),"-",OR($G2908="公衆街路灯A",$G2908="定額電灯"),_xlfn.XLOOKUP($AQ2908,削除禁止_電灯料金!$B:$B,削除禁止_電灯料金!$E:$E,0),1,"-")</f>
        <v>-</v>
      </c>
      <c r="AS2908" s="177" t="str" cm="1">
        <f t="array" ref="AS2908">_xlfn.IFS($AR2908="-","-",OR($G2908="公衆街路灯A",$G2908="定額電灯"),_xlfn.XLOOKUP(AQ2908,削除禁止_電灯料金!$B:$B,削除禁止_電灯料金!$D:$D,0),1,"-")</f>
        <v>-</v>
      </c>
      <c r="AT2908" s="176">
        <f>IFERROR(IF(OR($G2908="公衆街路灯A",$G2908="定額電灯"),"-",ROUND((_xlfn.XLOOKUP($AQ2908,削除禁止_電灯料金!$B:$B,削除禁止_電灯料金!$E:$E)*AM2908/1000*$K2908*$L2908/12),2)),"-")</f>
        <v>0</v>
      </c>
      <c r="AU2908" s="177">
        <f>IFERROR(IF(OR($G2908="公衆街路灯A",$G2908="定額電灯"),"-",ROUND((AM2908/1000*$K2908*$L2908/12)*_xlfn.XLOOKUP($A2908,削除禁止_電灯料金!K:K,削除禁止_電灯料金!M:M,"-"),2)),"-")</f>
        <v>0</v>
      </c>
      <c r="AV2908" s="178">
        <f>IFERROR(IF(OR($G2908="公衆街路灯A",$G2908="定額電灯"),ROUND((((AR2908+AS2908)*AN2908))*12*_xlfn.XLOOKUP($A2908,削除禁止_電灯料金!K:K,削除禁止_電灯料金!N:N),0),ROUND((AT2908+AU2908)*AN2908*12*_xlfn.XLOOKUP($A2908,削除禁止_電灯料金!K:K,削除禁止_電灯料金!N:N),0)),0)</f>
        <v>0</v>
      </c>
      <c r="AW2908" s="145"/>
    </row>
    <row r="2909" spans="1:49" ht="30" customHeight="1">
      <c r="A2909" s="1">
        <v>64</v>
      </c>
      <c r="B2909" s="319" t="s">
        <v>2605</v>
      </c>
      <c r="C2909" s="332"/>
      <c r="D2909" s="256" t="s">
        <v>82</v>
      </c>
      <c r="E2909" s="257" t="s">
        <v>224</v>
      </c>
      <c r="F2909" s="258" t="s">
        <v>2609</v>
      </c>
      <c r="G2909" s="148" t="s">
        <v>73</v>
      </c>
      <c r="H2909" s="279"/>
      <c r="I2909" s="280"/>
      <c r="J2909" s="267"/>
      <c r="K2909" s="152">
        <v>24</v>
      </c>
      <c r="L2909" s="153">
        <v>365</v>
      </c>
      <c r="M2909" s="281" t="s">
        <v>2611</v>
      </c>
      <c r="N2909" s="119" t="s">
        <v>86</v>
      </c>
      <c r="O2909" s="120">
        <v>1</v>
      </c>
      <c r="P2909" s="155" t="s">
        <v>432</v>
      </c>
      <c r="Q2909" s="155">
        <v>0</v>
      </c>
      <c r="R2909" s="155">
        <v>0</v>
      </c>
      <c r="S2909" s="156">
        <v>0</v>
      </c>
      <c r="T2909" s="156">
        <v>0</v>
      </c>
      <c r="U2909" s="156">
        <v>0</v>
      </c>
      <c r="V2909" s="157" t="s">
        <v>2612</v>
      </c>
      <c r="W2909" s="158">
        <v>3</v>
      </c>
      <c r="X2909" s="365">
        <v>2</v>
      </c>
      <c r="Y2909" s="160">
        <v>2</v>
      </c>
      <c r="Z2909" s="161">
        <f t="shared" si="734"/>
        <v>4.38</v>
      </c>
      <c r="AA2909" s="155">
        <v>0</v>
      </c>
      <c r="AB2909" s="162" t="s">
        <v>80</v>
      </c>
      <c r="AC2909" s="163" t="s">
        <v>56</v>
      </c>
      <c r="AD2909" s="164" t="s">
        <v>56</v>
      </c>
      <c r="AE2909" s="163" t="s">
        <v>56</v>
      </c>
      <c r="AF2909" s="164">
        <f t="shared" si="735"/>
        <v>65.7</v>
      </c>
      <c r="AG2909" s="165">
        <f t="shared" si="736"/>
        <v>15768</v>
      </c>
      <c r="AH2909" s="166" t="s">
        <v>81</v>
      </c>
      <c r="AI2909" s="167"/>
      <c r="AJ2909" s="168"/>
      <c r="AK2909" s="169"/>
      <c r="AL2909" s="170"/>
      <c r="AM2909" s="171"/>
      <c r="AN2909" s="172"/>
      <c r="AO2909" s="173">
        <f t="shared" si="733"/>
        <v>0</v>
      </c>
      <c r="AP2909" s="174" t="s">
        <v>82</v>
      </c>
      <c r="AQ2909" s="175" t="str" cm="1">
        <f t="array" ref="AQ2909">_xlfn.IFS(OR($G2909="公衆街路灯A",$G2909="定額電灯"),$G2909&amp;AP2909,COUNTIF(G2909,"*従量電灯*"),G2909,1,"-")</f>
        <v>従量電灯</v>
      </c>
      <c r="AR2909" s="176" t="str" cm="1">
        <f t="array" ref="AR2909">_xlfn.IFS($AN2909=0,"-",OR($AH2909="対象外",$AH2909="-"),"-",OR($G2909="公衆街路灯A",$G2909="定額電灯"),_xlfn.XLOOKUP($AQ2909,削除禁止_電灯料金!$B:$B,削除禁止_電灯料金!$E:$E,0),1,"-")</f>
        <v>-</v>
      </c>
      <c r="AS2909" s="177" t="str" cm="1">
        <f t="array" ref="AS2909">_xlfn.IFS($AR2909="-","-",OR($G2909="公衆街路灯A",$G2909="定額電灯"),_xlfn.XLOOKUP(AQ2909,削除禁止_電灯料金!$B:$B,削除禁止_電灯料金!$D:$D,0),1,"-")</f>
        <v>-</v>
      </c>
      <c r="AT2909" s="176">
        <f>IFERROR(IF(OR($G2909="公衆街路灯A",$G2909="定額電灯"),"-",ROUND((_xlfn.XLOOKUP($AQ2909,削除禁止_電灯料金!$B:$B,削除禁止_電灯料金!$E:$E)*AM2909/1000*$K2909*$L2909/12),2)),"-")</f>
        <v>0</v>
      </c>
      <c r="AU2909" s="177">
        <f>IFERROR(IF(OR($G2909="公衆街路灯A",$G2909="定額電灯"),"-",ROUND((AM2909/1000*$K2909*$L2909/12)*_xlfn.XLOOKUP($A2909,削除禁止_電灯料金!K:K,削除禁止_電灯料金!M:M,"-"),2)),"-")</f>
        <v>0</v>
      </c>
      <c r="AV2909" s="178">
        <f>IFERROR(IF(OR($G2909="公衆街路灯A",$G2909="定額電灯"),ROUND((((AR2909+AS2909)*AN2909))*12*_xlfn.XLOOKUP($A2909,削除禁止_電灯料金!K:K,削除禁止_電灯料金!N:N),0),ROUND((AT2909+AU2909)*AN2909*12*_xlfn.XLOOKUP($A2909,削除禁止_電灯料金!K:K,削除禁止_電灯料金!N:N),0)),0)</f>
        <v>0</v>
      </c>
      <c r="AW2909" s="145"/>
    </row>
    <row r="2910" spans="1:49" ht="30" customHeight="1">
      <c r="A2910" s="1">
        <v>64</v>
      </c>
      <c r="B2910" s="319" t="s">
        <v>2605</v>
      </c>
      <c r="C2910" s="332"/>
      <c r="D2910" s="259" t="s">
        <v>82</v>
      </c>
      <c r="E2910" s="260" t="s">
        <v>224</v>
      </c>
      <c r="F2910" s="261" t="s">
        <v>2609</v>
      </c>
      <c r="G2910" s="182" t="s">
        <v>73</v>
      </c>
      <c r="H2910" s="183" t="s">
        <v>118</v>
      </c>
      <c r="I2910" s="311"/>
      <c r="J2910" s="312"/>
      <c r="K2910" s="186">
        <v>10</v>
      </c>
      <c r="L2910" s="187">
        <v>300</v>
      </c>
      <c r="M2910" s="313" t="s">
        <v>2613</v>
      </c>
      <c r="N2910" s="189" t="s">
        <v>75</v>
      </c>
      <c r="O2910" s="190">
        <v>1</v>
      </c>
      <c r="P2910" s="191" t="s">
        <v>2614</v>
      </c>
      <c r="Q2910" s="191">
        <v>0</v>
      </c>
      <c r="R2910" s="191">
        <v>0</v>
      </c>
      <c r="S2910" s="192">
        <v>0</v>
      </c>
      <c r="T2910" s="192">
        <v>0</v>
      </c>
      <c r="U2910" s="192" t="s">
        <v>853</v>
      </c>
      <c r="V2910" s="193">
        <v>0</v>
      </c>
      <c r="W2910" s="194">
        <v>150</v>
      </c>
      <c r="X2910" s="366">
        <v>3</v>
      </c>
      <c r="Y2910" s="196">
        <v>3</v>
      </c>
      <c r="Z2910" s="197">
        <v>0</v>
      </c>
      <c r="AA2910" s="191">
        <v>0</v>
      </c>
      <c r="AB2910" s="198" t="s">
        <v>80</v>
      </c>
      <c r="AC2910" s="199" t="s">
        <v>56</v>
      </c>
      <c r="AD2910" s="200" t="s">
        <v>56</v>
      </c>
      <c r="AE2910" s="199" t="s">
        <v>56</v>
      </c>
      <c r="AF2910" s="200">
        <v>0</v>
      </c>
      <c r="AG2910" s="201">
        <v>0</v>
      </c>
      <c r="AH2910" s="201" t="s">
        <v>124</v>
      </c>
      <c r="AI2910" s="202" t="s">
        <v>124</v>
      </c>
      <c r="AJ2910" s="203"/>
      <c r="AK2910" s="204"/>
      <c r="AL2910" s="194"/>
      <c r="AM2910" s="205"/>
      <c r="AN2910" s="206"/>
      <c r="AO2910" s="200">
        <f t="shared" si="733"/>
        <v>0</v>
      </c>
      <c r="AP2910" s="207" t="s">
        <v>82</v>
      </c>
      <c r="AQ2910" s="198" t="str" cm="1">
        <f t="array" ref="AQ2910">_xlfn.IFS(OR($G2910="公衆街路灯A",$G2910="定額電灯"),$G2910&amp;AP2910,COUNTIF(G2910,"*従量電灯*"),G2910,1,"-")</f>
        <v>従量電灯</v>
      </c>
      <c r="AR2910" s="208" t="str" cm="1">
        <f t="array" ref="AR2910">_xlfn.IFS($AN2910=0,"-",OR($AH2910="対象外",$AH2910="-"),"-",OR($G2910="公衆街路灯A",$G2910="定額電灯"),_xlfn.XLOOKUP($AQ2910,削除禁止_電灯料金!$B:$B,削除禁止_電灯料金!$E:$E,0),1,"-")</f>
        <v>-</v>
      </c>
      <c r="AS2910" s="209" t="str" cm="1">
        <f t="array" ref="AS2910">_xlfn.IFS($AR2910="-","-",OR($G2910="公衆街路灯A",$G2910="定額電灯"),_xlfn.XLOOKUP(AQ2910,削除禁止_電灯料金!$B:$B,削除禁止_電灯料金!$D:$D,0),1,"-")</f>
        <v>-</v>
      </c>
      <c r="AT2910" s="208">
        <f>IFERROR(IF(OR($G2910="公衆街路灯A",$G2910="定額電灯"),"-",ROUND((_xlfn.XLOOKUP($AQ2910,削除禁止_電灯料金!$B:$B,削除禁止_電灯料金!$E:$E)*AM2910/1000*$K2910*$L2910/12),2)),"-")</f>
        <v>0</v>
      </c>
      <c r="AU2910" s="209">
        <f>IFERROR(IF(OR($G2910="公衆街路灯A",$G2910="定額電灯"),"-",ROUND((AM2910/1000*$K2910*$L2910/12)*_xlfn.XLOOKUP($A2910,削除禁止_電灯料金!K:K,削除禁止_電灯料金!M:M,"-"),2)),"-")</f>
        <v>0</v>
      </c>
      <c r="AV2910" s="210">
        <f>IFERROR(IF(OR($G2910="公衆街路灯A",$G2910="定額電灯"),ROUND((((AR2910+AS2910)*AN2910))*12*_xlfn.XLOOKUP($A2910,削除禁止_電灯料金!K:K,削除禁止_電灯料金!N:N),0),ROUND((AT2910+AU2910)*AN2910*12*_xlfn.XLOOKUP($A2910,削除禁止_電灯料金!K:K,削除禁止_電灯料金!N:N),0)),0)</f>
        <v>0</v>
      </c>
      <c r="AW2910" s="145"/>
    </row>
    <row r="2911" spans="1:49" ht="30" customHeight="1">
      <c r="A2911" s="1">
        <v>64</v>
      </c>
      <c r="B2911" s="319" t="s">
        <v>2605</v>
      </c>
      <c r="C2911" s="332"/>
      <c r="D2911" s="259" t="s">
        <v>82</v>
      </c>
      <c r="E2911" s="260" t="s">
        <v>224</v>
      </c>
      <c r="F2911" s="261" t="s">
        <v>2615</v>
      </c>
      <c r="G2911" s="182" t="s">
        <v>73</v>
      </c>
      <c r="H2911" s="183" t="s">
        <v>118</v>
      </c>
      <c r="I2911" s="311"/>
      <c r="J2911" s="312"/>
      <c r="K2911" s="186">
        <v>1</v>
      </c>
      <c r="L2911" s="187">
        <v>12</v>
      </c>
      <c r="M2911" s="313" t="s">
        <v>2616</v>
      </c>
      <c r="N2911" s="189" t="s">
        <v>561</v>
      </c>
      <c r="O2911" s="190">
        <v>1</v>
      </c>
      <c r="P2911" s="191" t="s">
        <v>450</v>
      </c>
      <c r="Q2911" s="191">
        <v>0</v>
      </c>
      <c r="R2911" s="191">
        <v>0</v>
      </c>
      <c r="S2911" s="192">
        <v>0</v>
      </c>
      <c r="T2911" s="192">
        <v>0</v>
      </c>
      <c r="U2911" s="192">
        <v>0</v>
      </c>
      <c r="V2911" s="193">
        <v>0</v>
      </c>
      <c r="W2911" s="194">
        <v>36</v>
      </c>
      <c r="X2911" s="366">
        <v>1</v>
      </c>
      <c r="Y2911" s="196">
        <v>1</v>
      </c>
      <c r="Z2911" s="197">
        <v>0</v>
      </c>
      <c r="AA2911" s="191">
        <v>0</v>
      </c>
      <c r="AB2911" s="198" t="s">
        <v>80</v>
      </c>
      <c r="AC2911" s="199" t="s">
        <v>56</v>
      </c>
      <c r="AD2911" s="200" t="s">
        <v>56</v>
      </c>
      <c r="AE2911" s="199" t="s">
        <v>56</v>
      </c>
      <c r="AF2911" s="200">
        <v>0</v>
      </c>
      <c r="AG2911" s="201">
        <v>0</v>
      </c>
      <c r="AH2911" s="201" t="s">
        <v>124</v>
      </c>
      <c r="AI2911" s="202" t="s">
        <v>124</v>
      </c>
      <c r="AJ2911" s="203"/>
      <c r="AK2911" s="204"/>
      <c r="AL2911" s="194"/>
      <c r="AM2911" s="205"/>
      <c r="AN2911" s="206"/>
      <c r="AO2911" s="200">
        <f t="shared" si="733"/>
        <v>0</v>
      </c>
      <c r="AP2911" s="207" t="s">
        <v>82</v>
      </c>
      <c r="AQ2911" s="198" t="str" cm="1">
        <f t="array" ref="AQ2911">_xlfn.IFS(OR($G2911="公衆街路灯A",$G2911="定額電灯"),$G2911&amp;AP2911,COUNTIF(G2911,"*従量電灯*"),G2911,1,"-")</f>
        <v>従量電灯</v>
      </c>
      <c r="AR2911" s="208" t="str" cm="1">
        <f t="array" ref="AR2911">_xlfn.IFS($AN2911=0,"-",OR($AH2911="対象外",$AH2911="-"),"-",OR($G2911="公衆街路灯A",$G2911="定額電灯"),_xlfn.XLOOKUP($AQ2911,削除禁止_電灯料金!$B:$B,削除禁止_電灯料金!$E:$E,0),1,"-")</f>
        <v>-</v>
      </c>
      <c r="AS2911" s="209" t="str" cm="1">
        <f t="array" ref="AS2911">_xlfn.IFS($AR2911="-","-",OR($G2911="公衆街路灯A",$G2911="定額電灯"),_xlfn.XLOOKUP(AQ2911,削除禁止_電灯料金!$B:$B,削除禁止_電灯料金!$D:$D,0),1,"-")</f>
        <v>-</v>
      </c>
      <c r="AT2911" s="208">
        <f>IFERROR(IF(OR($G2911="公衆街路灯A",$G2911="定額電灯"),"-",ROUND((_xlfn.XLOOKUP($AQ2911,削除禁止_電灯料金!$B:$B,削除禁止_電灯料金!$E:$E)*AM2911/1000*$K2911*$L2911/12),2)),"-")</f>
        <v>0</v>
      </c>
      <c r="AU2911" s="209">
        <f>IFERROR(IF(OR($G2911="公衆街路灯A",$G2911="定額電灯"),"-",ROUND((AM2911/1000*$K2911*$L2911/12)*_xlfn.XLOOKUP($A2911,削除禁止_電灯料金!K:K,削除禁止_電灯料金!M:M,"-"),2)),"-")</f>
        <v>0</v>
      </c>
      <c r="AV2911" s="210">
        <f>IFERROR(IF(OR($G2911="公衆街路灯A",$G2911="定額電灯"),ROUND((((AR2911+AS2911)*AN2911))*12*_xlfn.XLOOKUP($A2911,削除禁止_電灯料金!K:K,削除禁止_電灯料金!N:N),0),ROUND((AT2911+AU2911)*AN2911*12*_xlfn.XLOOKUP($A2911,削除禁止_電灯料金!K:K,削除禁止_電灯料金!N:N),0)),0)</f>
        <v>0</v>
      </c>
      <c r="AW2911" s="145"/>
    </row>
    <row r="2912" spans="1:49" ht="30" customHeight="1">
      <c r="A2912" s="1">
        <v>64</v>
      </c>
      <c r="B2912" s="319" t="s">
        <v>2605</v>
      </c>
      <c r="C2912" s="332"/>
      <c r="D2912" s="256" t="s">
        <v>82</v>
      </c>
      <c r="E2912" s="257" t="s">
        <v>224</v>
      </c>
      <c r="F2912" s="258" t="s">
        <v>1013</v>
      </c>
      <c r="G2912" s="148" t="s">
        <v>73</v>
      </c>
      <c r="H2912" s="279"/>
      <c r="I2912" s="280"/>
      <c r="J2912" s="267"/>
      <c r="K2912" s="152">
        <v>2</v>
      </c>
      <c r="L2912" s="153">
        <v>300</v>
      </c>
      <c r="M2912" s="281" t="s">
        <v>1376</v>
      </c>
      <c r="N2912" s="119" t="s">
        <v>134</v>
      </c>
      <c r="O2912" s="120">
        <v>2</v>
      </c>
      <c r="P2912" s="155" t="s">
        <v>294</v>
      </c>
      <c r="Q2912" s="155">
        <v>0</v>
      </c>
      <c r="R2912" s="155">
        <v>0</v>
      </c>
      <c r="S2912" s="156">
        <v>0</v>
      </c>
      <c r="T2912" s="156">
        <v>0</v>
      </c>
      <c r="U2912" s="156">
        <v>0</v>
      </c>
      <c r="V2912" s="157">
        <v>0</v>
      </c>
      <c r="W2912" s="158">
        <v>47</v>
      </c>
      <c r="X2912" s="365">
        <v>1</v>
      </c>
      <c r="Y2912" s="160">
        <v>2</v>
      </c>
      <c r="Z2912" s="161">
        <f t="shared" ref="Z2912:Z2917" si="737">K2912*L2912*W2912*Y2912/12/1000</f>
        <v>4.7</v>
      </c>
      <c r="AA2912" s="155">
        <v>0</v>
      </c>
      <c r="AB2912" s="162" t="s">
        <v>80</v>
      </c>
      <c r="AC2912" s="163" t="s">
        <v>56</v>
      </c>
      <c r="AD2912" s="164" t="s">
        <v>56</v>
      </c>
      <c r="AE2912" s="163" t="s">
        <v>56</v>
      </c>
      <c r="AF2912" s="164">
        <f t="shared" ref="AF2912:AF2917" si="738">$B$2*Z2912/Y2912</f>
        <v>70.5</v>
      </c>
      <c r="AG2912" s="165">
        <f t="shared" ref="AG2912:AG2917" si="739">Y2912*AF2912*120</f>
        <v>16920</v>
      </c>
      <c r="AH2912" s="166" t="s">
        <v>113</v>
      </c>
      <c r="AI2912" s="167"/>
      <c r="AJ2912" s="168"/>
      <c r="AK2912" s="169"/>
      <c r="AL2912" s="170"/>
      <c r="AM2912" s="171"/>
      <c r="AN2912" s="172"/>
      <c r="AO2912" s="173">
        <f t="shared" si="733"/>
        <v>0</v>
      </c>
      <c r="AP2912" s="174" t="s">
        <v>82</v>
      </c>
      <c r="AQ2912" s="175" t="str" cm="1">
        <f t="array" ref="AQ2912">_xlfn.IFS(OR($G2912="公衆街路灯A",$G2912="定額電灯"),$G2912&amp;AP2912,COUNTIF(G2912,"*従量電灯*"),G2912,1,"-")</f>
        <v>従量電灯</v>
      </c>
      <c r="AR2912" s="176" t="str" cm="1">
        <f t="array" ref="AR2912">_xlfn.IFS($AN2912=0,"-",OR($AH2912="対象外",$AH2912="-"),"-",OR($G2912="公衆街路灯A",$G2912="定額電灯"),_xlfn.XLOOKUP($AQ2912,削除禁止_電灯料金!$B:$B,削除禁止_電灯料金!$E:$E,0),1,"-")</f>
        <v>-</v>
      </c>
      <c r="AS2912" s="177" t="str" cm="1">
        <f t="array" ref="AS2912">_xlfn.IFS($AR2912="-","-",OR($G2912="公衆街路灯A",$G2912="定額電灯"),_xlfn.XLOOKUP(AQ2912,削除禁止_電灯料金!$B:$B,削除禁止_電灯料金!$D:$D,0),1,"-")</f>
        <v>-</v>
      </c>
      <c r="AT2912" s="176">
        <f>IFERROR(IF(OR($G2912="公衆街路灯A",$G2912="定額電灯"),"-",ROUND((_xlfn.XLOOKUP($AQ2912,削除禁止_電灯料金!$B:$B,削除禁止_電灯料金!$E:$E)*AM2912/1000*$K2912*$L2912/12),2)),"-")</f>
        <v>0</v>
      </c>
      <c r="AU2912" s="177">
        <f>IFERROR(IF(OR($G2912="公衆街路灯A",$G2912="定額電灯"),"-",ROUND((AM2912/1000*$K2912*$L2912/12)*_xlfn.XLOOKUP($A2912,削除禁止_電灯料金!K:K,削除禁止_電灯料金!M:M,"-"),2)),"-")</f>
        <v>0</v>
      </c>
      <c r="AV2912" s="178">
        <f>IFERROR(IF(OR($G2912="公衆街路灯A",$G2912="定額電灯"),ROUND((((AR2912+AS2912)*AN2912))*12*_xlfn.XLOOKUP($A2912,削除禁止_電灯料金!K:K,削除禁止_電灯料金!N:N),0),ROUND((AT2912+AU2912)*AN2912*12*_xlfn.XLOOKUP($A2912,削除禁止_電灯料金!K:K,削除禁止_電灯料金!N:N),0)),0)</f>
        <v>0</v>
      </c>
      <c r="AW2912" s="145"/>
    </row>
    <row r="2913" spans="1:49" ht="30" customHeight="1">
      <c r="A2913" s="1">
        <v>64</v>
      </c>
      <c r="B2913" s="319" t="s">
        <v>2605</v>
      </c>
      <c r="C2913" s="332"/>
      <c r="D2913" s="256" t="s">
        <v>82</v>
      </c>
      <c r="E2913" s="257" t="s">
        <v>224</v>
      </c>
      <c r="F2913" s="258" t="s">
        <v>1013</v>
      </c>
      <c r="G2913" s="148" t="s">
        <v>73</v>
      </c>
      <c r="H2913" s="279"/>
      <c r="I2913" s="280"/>
      <c r="J2913" s="267"/>
      <c r="K2913" s="152">
        <v>2</v>
      </c>
      <c r="L2913" s="153">
        <v>300</v>
      </c>
      <c r="M2913" s="281" t="s">
        <v>2617</v>
      </c>
      <c r="N2913" s="119" t="s">
        <v>389</v>
      </c>
      <c r="O2913" s="120">
        <v>1</v>
      </c>
      <c r="P2913" s="155" t="s">
        <v>383</v>
      </c>
      <c r="Q2913" s="155">
        <v>0</v>
      </c>
      <c r="R2913" s="155">
        <v>0</v>
      </c>
      <c r="S2913" s="156">
        <v>0</v>
      </c>
      <c r="T2913" s="156">
        <v>0</v>
      </c>
      <c r="U2913" s="156" t="s">
        <v>2618</v>
      </c>
      <c r="V2913" s="157">
        <v>0</v>
      </c>
      <c r="W2913" s="158">
        <v>13</v>
      </c>
      <c r="X2913" s="365">
        <v>2</v>
      </c>
      <c r="Y2913" s="160">
        <v>2</v>
      </c>
      <c r="Z2913" s="161">
        <f t="shared" si="737"/>
        <v>1.3</v>
      </c>
      <c r="AA2913" s="155">
        <v>0</v>
      </c>
      <c r="AB2913" s="162" t="s">
        <v>80</v>
      </c>
      <c r="AC2913" s="163" t="s">
        <v>56</v>
      </c>
      <c r="AD2913" s="164" t="s">
        <v>56</v>
      </c>
      <c r="AE2913" s="163" t="s">
        <v>56</v>
      </c>
      <c r="AF2913" s="164">
        <f t="shared" si="738"/>
        <v>19.5</v>
      </c>
      <c r="AG2913" s="165">
        <f t="shared" si="739"/>
        <v>4680</v>
      </c>
      <c r="AH2913" s="166" t="s">
        <v>81</v>
      </c>
      <c r="AI2913" s="167"/>
      <c r="AJ2913" s="168"/>
      <c r="AK2913" s="169"/>
      <c r="AL2913" s="170"/>
      <c r="AM2913" s="171"/>
      <c r="AN2913" s="172"/>
      <c r="AO2913" s="173">
        <f t="shared" si="733"/>
        <v>0</v>
      </c>
      <c r="AP2913" s="174" t="s">
        <v>82</v>
      </c>
      <c r="AQ2913" s="175" t="str" cm="1">
        <f t="array" ref="AQ2913">_xlfn.IFS(OR($G2913="公衆街路灯A",$G2913="定額電灯"),$G2913&amp;AP2913,COUNTIF(G2913,"*従量電灯*"),G2913,1,"-")</f>
        <v>従量電灯</v>
      </c>
      <c r="AR2913" s="176" t="str" cm="1">
        <f t="array" ref="AR2913">_xlfn.IFS($AN2913=0,"-",OR($AH2913="対象外",$AH2913="-"),"-",OR($G2913="公衆街路灯A",$G2913="定額電灯"),_xlfn.XLOOKUP($AQ2913,削除禁止_電灯料金!$B:$B,削除禁止_電灯料金!$E:$E,0),1,"-")</f>
        <v>-</v>
      </c>
      <c r="AS2913" s="177" t="str" cm="1">
        <f t="array" ref="AS2913">_xlfn.IFS($AR2913="-","-",OR($G2913="公衆街路灯A",$G2913="定額電灯"),_xlfn.XLOOKUP(AQ2913,削除禁止_電灯料金!$B:$B,削除禁止_電灯料金!$D:$D,0),1,"-")</f>
        <v>-</v>
      </c>
      <c r="AT2913" s="176">
        <f>IFERROR(IF(OR($G2913="公衆街路灯A",$G2913="定額電灯"),"-",ROUND((_xlfn.XLOOKUP($AQ2913,削除禁止_電灯料金!$B:$B,削除禁止_電灯料金!$E:$E)*AM2913/1000*$K2913*$L2913/12),2)),"-")</f>
        <v>0</v>
      </c>
      <c r="AU2913" s="177">
        <f>IFERROR(IF(OR($G2913="公衆街路灯A",$G2913="定額電灯"),"-",ROUND((AM2913/1000*$K2913*$L2913/12)*_xlfn.XLOOKUP($A2913,削除禁止_電灯料金!K:K,削除禁止_電灯料金!M:M,"-"),2)),"-")</f>
        <v>0</v>
      </c>
      <c r="AV2913" s="178">
        <f>IFERROR(IF(OR($G2913="公衆街路灯A",$G2913="定額電灯"),ROUND((((AR2913+AS2913)*AN2913))*12*_xlfn.XLOOKUP($A2913,削除禁止_電灯料金!K:K,削除禁止_電灯料金!N:N),0),ROUND((AT2913+AU2913)*AN2913*12*_xlfn.XLOOKUP($A2913,削除禁止_電灯料金!K:K,削除禁止_電灯料金!N:N),0)),0)</f>
        <v>0</v>
      </c>
      <c r="AW2913" s="145"/>
    </row>
    <row r="2914" spans="1:49" ht="30" customHeight="1">
      <c r="A2914" s="1">
        <v>64</v>
      </c>
      <c r="B2914" s="319" t="s">
        <v>2605</v>
      </c>
      <c r="C2914" s="332"/>
      <c r="D2914" s="256" t="s">
        <v>82</v>
      </c>
      <c r="E2914" s="257" t="s">
        <v>224</v>
      </c>
      <c r="F2914" s="258" t="s">
        <v>1015</v>
      </c>
      <c r="G2914" s="148" t="s">
        <v>73</v>
      </c>
      <c r="H2914" s="279"/>
      <c r="I2914" s="280"/>
      <c r="J2914" s="267"/>
      <c r="K2914" s="152">
        <v>2</v>
      </c>
      <c r="L2914" s="153">
        <v>300</v>
      </c>
      <c r="M2914" s="281" t="s">
        <v>1376</v>
      </c>
      <c r="N2914" s="119" t="s">
        <v>134</v>
      </c>
      <c r="O2914" s="120">
        <v>2</v>
      </c>
      <c r="P2914" s="155" t="s">
        <v>294</v>
      </c>
      <c r="Q2914" s="155">
        <v>0</v>
      </c>
      <c r="R2914" s="155">
        <v>0</v>
      </c>
      <c r="S2914" s="156">
        <v>0</v>
      </c>
      <c r="T2914" s="156">
        <v>0</v>
      </c>
      <c r="U2914" s="156">
        <v>0</v>
      </c>
      <c r="V2914" s="157">
        <v>0</v>
      </c>
      <c r="W2914" s="158">
        <v>47</v>
      </c>
      <c r="X2914" s="365">
        <v>1</v>
      </c>
      <c r="Y2914" s="160">
        <v>2</v>
      </c>
      <c r="Z2914" s="161">
        <f t="shared" si="737"/>
        <v>4.7</v>
      </c>
      <c r="AA2914" s="155">
        <v>0</v>
      </c>
      <c r="AB2914" s="162" t="s">
        <v>80</v>
      </c>
      <c r="AC2914" s="163" t="s">
        <v>56</v>
      </c>
      <c r="AD2914" s="164" t="s">
        <v>56</v>
      </c>
      <c r="AE2914" s="163" t="s">
        <v>56</v>
      </c>
      <c r="AF2914" s="164">
        <f t="shared" si="738"/>
        <v>70.5</v>
      </c>
      <c r="AG2914" s="165">
        <f t="shared" si="739"/>
        <v>16920</v>
      </c>
      <c r="AH2914" s="166" t="s">
        <v>113</v>
      </c>
      <c r="AI2914" s="167"/>
      <c r="AJ2914" s="168"/>
      <c r="AK2914" s="169"/>
      <c r="AL2914" s="170"/>
      <c r="AM2914" s="171"/>
      <c r="AN2914" s="172"/>
      <c r="AO2914" s="173">
        <f t="shared" si="733"/>
        <v>0</v>
      </c>
      <c r="AP2914" s="174" t="s">
        <v>82</v>
      </c>
      <c r="AQ2914" s="175" t="str" cm="1">
        <f t="array" ref="AQ2914">_xlfn.IFS(OR($G2914="公衆街路灯A",$G2914="定額電灯"),$G2914&amp;AP2914,COUNTIF(G2914,"*従量電灯*"),G2914,1,"-")</f>
        <v>従量電灯</v>
      </c>
      <c r="AR2914" s="176" t="str" cm="1">
        <f t="array" ref="AR2914">_xlfn.IFS($AN2914=0,"-",OR($AH2914="対象外",$AH2914="-"),"-",OR($G2914="公衆街路灯A",$G2914="定額電灯"),_xlfn.XLOOKUP($AQ2914,削除禁止_電灯料金!$B:$B,削除禁止_電灯料金!$E:$E,0),1,"-")</f>
        <v>-</v>
      </c>
      <c r="AS2914" s="177" t="str" cm="1">
        <f t="array" ref="AS2914">_xlfn.IFS($AR2914="-","-",OR($G2914="公衆街路灯A",$G2914="定額電灯"),_xlfn.XLOOKUP(AQ2914,削除禁止_電灯料金!$B:$B,削除禁止_電灯料金!$D:$D,0),1,"-")</f>
        <v>-</v>
      </c>
      <c r="AT2914" s="176">
        <f>IFERROR(IF(OR($G2914="公衆街路灯A",$G2914="定額電灯"),"-",ROUND((_xlfn.XLOOKUP($AQ2914,削除禁止_電灯料金!$B:$B,削除禁止_電灯料金!$E:$E)*AM2914/1000*$K2914*$L2914/12),2)),"-")</f>
        <v>0</v>
      </c>
      <c r="AU2914" s="177">
        <f>IFERROR(IF(OR($G2914="公衆街路灯A",$G2914="定額電灯"),"-",ROUND((AM2914/1000*$K2914*$L2914/12)*_xlfn.XLOOKUP($A2914,削除禁止_電灯料金!K:K,削除禁止_電灯料金!M:M,"-"),2)),"-")</f>
        <v>0</v>
      </c>
      <c r="AV2914" s="178">
        <f>IFERROR(IF(OR($G2914="公衆街路灯A",$G2914="定額電灯"),ROUND((((AR2914+AS2914)*AN2914))*12*_xlfn.XLOOKUP($A2914,削除禁止_電灯料金!K:K,削除禁止_電灯料金!N:N),0),ROUND((AT2914+AU2914)*AN2914*12*_xlfn.XLOOKUP($A2914,削除禁止_電灯料金!K:K,削除禁止_電灯料金!N:N),0)),0)</f>
        <v>0</v>
      </c>
      <c r="AW2914" s="145"/>
    </row>
    <row r="2915" spans="1:49" ht="30" customHeight="1">
      <c r="A2915" s="1">
        <v>64</v>
      </c>
      <c r="B2915" s="319" t="s">
        <v>2605</v>
      </c>
      <c r="C2915" s="332"/>
      <c r="D2915" s="256" t="s">
        <v>82</v>
      </c>
      <c r="E2915" s="257" t="s">
        <v>224</v>
      </c>
      <c r="F2915" s="258" t="s">
        <v>1015</v>
      </c>
      <c r="G2915" s="148" t="s">
        <v>73</v>
      </c>
      <c r="H2915" s="279"/>
      <c r="I2915" s="280"/>
      <c r="J2915" s="267"/>
      <c r="K2915" s="152">
        <v>2</v>
      </c>
      <c r="L2915" s="153">
        <v>300</v>
      </c>
      <c r="M2915" s="281" t="s">
        <v>2617</v>
      </c>
      <c r="N2915" s="119" t="s">
        <v>389</v>
      </c>
      <c r="O2915" s="120">
        <v>1</v>
      </c>
      <c r="P2915" s="155" t="s">
        <v>383</v>
      </c>
      <c r="Q2915" s="155">
        <v>0</v>
      </c>
      <c r="R2915" s="155">
        <v>0</v>
      </c>
      <c r="S2915" s="156">
        <v>0</v>
      </c>
      <c r="T2915" s="156">
        <v>0</v>
      </c>
      <c r="U2915" s="156" t="s">
        <v>2618</v>
      </c>
      <c r="V2915" s="157">
        <v>0</v>
      </c>
      <c r="W2915" s="158">
        <v>13</v>
      </c>
      <c r="X2915" s="365">
        <v>2</v>
      </c>
      <c r="Y2915" s="160">
        <v>2</v>
      </c>
      <c r="Z2915" s="161">
        <f t="shared" si="737"/>
        <v>1.3</v>
      </c>
      <c r="AA2915" s="155">
        <v>0</v>
      </c>
      <c r="AB2915" s="162" t="s">
        <v>80</v>
      </c>
      <c r="AC2915" s="163" t="s">
        <v>56</v>
      </c>
      <c r="AD2915" s="164" t="s">
        <v>56</v>
      </c>
      <c r="AE2915" s="163" t="s">
        <v>56</v>
      </c>
      <c r="AF2915" s="164">
        <f t="shared" si="738"/>
        <v>19.5</v>
      </c>
      <c r="AG2915" s="165">
        <f t="shared" si="739"/>
        <v>4680</v>
      </c>
      <c r="AH2915" s="166" t="s">
        <v>81</v>
      </c>
      <c r="AI2915" s="167"/>
      <c r="AJ2915" s="168"/>
      <c r="AK2915" s="169"/>
      <c r="AL2915" s="170"/>
      <c r="AM2915" s="171"/>
      <c r="AN2915" s="172"/>
      <c r="AO2915" s="173">
        <f t="shared" si="733"/>
        <v>0</v>
      </c>
      <c r="AP2915" s="174" t="s">
        <v>82</v>
      </c>
      <c r="AQ2915" s="175" t="str" cm="1">
        <f t="array" ref="AQ2915">_xlfn.IFS(OR($G2915="公衆街路灯A",$G2915="定額電灯"),$G2915&amp;AP2915,COUNTIF(G2915,"*従量電灯*"),G2915,1,"-")</f>
        <v>従量電灯</v>
      </c>
      <c r="AR2915" s="176" t="str" cm="1">
        <f t="array" ref="AR2915">_xlfn.IFS($AN2915=0,"-",OR($AH2915="対象外",$AH2915="-"),"-",OR($G2915="公衆街路灯A",$G2915="定額電灯"),_xlfn.XLOOKUP($AQ2915,削除禁止_電灯料金!$B:$B,削除禁止_電灯料金!$E:$E,0),1,"-")</f>
        <v>-</v>
      </c>
      <c r="AS2915" s="177" t="str" cm="1">
        <f t="array" ref="AS2915">_xlfn.IFS($AR2915="-","-",OR($G2915="公衆街路灯A",$G2915="定額電灯"),_xlfn.XLOOKUP(AQ2915,削除禁止_電灯料金!$B:$B,削除禁止_電灯料金!$D:$D,0),1,"-")</f>
        <v>-</v>
      </c>
      <c r="AT2915" s="176">
        <f>IFERROR(IF(OR($G2915="公衆街路灯A",$G2915="定額電灯"),"-",ROUND((_xlfn.XLOOKUP($AQ2915,削除禁止_電灯料金!$B:$B,削除禁止_電灯料金!$E:$E)*AM2915/1000*$K2915*$L2915/12),2)),"-")</f>
        <v>0</v>
      </c>
      <c r="AU2915" s="177">
        <f>IFERROR(IF(OR($G2915="公衆街路灯A",$G2915="定額電灯"),"-",ROUND((AM2915/1000*$K2915*$L2915/12)*_xlfn.XLOOKUP($A2915,削除禁止_電灯料金!K:K,削除禁止_電灯料金!M:M,"-"),2)),"-")</f>
        <v>0</v>
      </c>
      <c r="AV2915" s="178">
        <f>IFERROR(IF(OR($G2915="公衆街路灯A",$G2915="定額電灯"),ROUND((((AR2915+AS2915)*AN2915))*12*_xlfn.XLOOKUP($A2915,削除禁止_電灯料金!K:K,削除禁止_電灯料金!N:N),0),ROUND((AT2915+AU2915)*AN2915*12*_xlfn.XLOOKUP($A2915,削除禁止_電灯料金!K:K,削除禁止_電灯料金!N:N),0)),0)</f>
        <v>0</v>
      </c>
      <c r="AW2915" s="145"/>
    </row>
    <row r="2916" spans="1:49" ht="30" customHeight="1">
      <c r="A2916" s="1">
        <v>64</v>
      </c>
      <c r="B2916" s="319" t="s">
        <v>2605</v>
      </c>
      <c r="C2916" s="332"/>
      <c r="D2916" s="256" t="s">
        <v>82</v>
      </c>
      <c r="E2916" s="257" t="s">
        <v>224</v>
      </c>
      <c r="F2916" s="258" t="s">
        <v>2619</v>
      </c>
      <c r="G2916" s="148" t="s">
        <v>73</v>
      </c>
      <c r="H2916" s="279"/>
      <c r="I2916" s="280"/>
      <c r="J2916" s="267"/>
      <c r="K2916" s="152">
        <v>2</v>
      </c>
      <c r="L2916" s="153">
        <v>300</v>
      </c>
      <c r="M2916" s="281" t="s">
        <v>2620</v>
      </c>
      <c r="N2916" s="119" t="s">
        <v>134</v>
      </c>
      <c r="O2916" s="120">
        <v>2</v>
      </c>
      <c r="P2916" s="155" t="s">
        <v>135</v>
      </c>
      <c r="Q2916" s="155">
        <v>0</v>
      </c>
      <c r="R2916" s="155">
        <v>0</v>
      </c>
      <c r="S2916" s="156">
        <v>0</v>
      </c>
      <c r="T2916" s="156">
        <v>0</v>
      </c>
      <c r="U2916" s="156">
        <v>0</v>
      </c>
      <c r="V2916" s="157">
        <v>0</v>
      </c>
      <c r="W2916" s="158">
        <v>28</v>
      </c>
      <c r="X2916" s="365">
        <v>1</v>
      </c>
      <c r="Y2916" s="160">
        <v>2</v>
      </c>
      <c r="Z2916" s="161">
        <f t="shared" si="737"/>
        <v>2.8</v>
      </c>
      <c r="AA2916" s="155">
        <v>0</v>
      </c>
      <c r="AB2916" s="162" t="s">
        <v>80</v>
      </c>
      <c r="AC2916" s="163" t="s">
        <v>56</v>
      </c>
      <c r="AD2916" s="164" t="s">
        <v>56</v>
      </c>
      <c r="AE2916" s="163" t="s">
        <v>56</v>
      </c>
      <c r="AF2916" s="164">
        <f t="shared" si="738"/>
        <v>42</v>
      </c>
      <c r="AG2916" s="165">
        <f t="shared" si="739"/>
        <v>10080</v>
      </c>
      <c r="AH2916" s="166" t="s">
        <v>113</v>
      </c>
      <c r="AI2916" s="167"/>
      <c r="AJ2916" s="168"/>
      <c r="AK2916" s="169"/>
      <c r="AL2916" s="170"/>
      <c r="AM2916" s="171"/>
      <c r="AN2916" s="172"/>
      <c r="AO2916" s="173">
        <f t="shared" si="733"/>
        <v>0</v>
      </c>
      <c r="AP2916" s="174" t="s">
        <v>82</v>
      </c>
      <c r="AQ2916" s="175" t="str" cm="1">
        <f t="array" ref="AQ2916">_xlfn.IFS(OR($G2916="公衆街路灯A",$G2916="定額電灯"),$G2916&amp;AP2916,COUNTIF(G2916,"*従量電灯*"),G2916,1,"-")</f>
        <v>従量電灯</v>
      </c>
      <c r="AR2916" s="176" t="str" cm="1">
        <f t="array" ref="AR2916">_xlfn.IFS($AN2916=0,"-",OR($AH2916="対象外",$AH2916="-"),"-",OR($G2916="公衆街路灯A",$G2916="定額電灯"),_xlfn.XLOOKUP($AQ2916,削除禁止_電灯料金!$B:$B,削除禁止_電灯料金!$E:$E,0),1,"-")</f>
        <v>-</v>
      </c>
      <c r="AS2916" s="177" t="str" cm="1">
        <f t="array" ref="AS2916">_xlfn.IFS($AR2916="-","-",OR($G2916="公衆街路灯A",$G2916="定額電灯"),_xlfn.XLOOKUP(AQ2916,削除禁止_電灯料金!$B:$B,削除禁止_電灯料金!$D:$D,0),1,"-")</f>
        <v>-</v>
      </c>
      <c r="AT2916" s="176">
        <f>IFERROR(IF(OR($G2916="公衆街路灯A",$G2916="定額電灯"),"-",ROUND((_xlfn.XLOOKUP($AQ2916,削除禁止_電灯料金!$B:$B,削除禁止_電灯料金!$E:$E)*AM2916/1000*$K2916*$L2916/12),2)),"-")</f>
        <v>0</v>
      </c>
      <c r="AU2916" s="177">
        <f>IFERROR(IF(OR($G2916="公衆街路灯A",$G2916="定額電灯"),"-",ROUND((AM2916/1000*$K2916*$L2916/12)*_xlfn.XLOOKUP($A2916,削除禁止_電灯料金!K:K,削除禁止_電灯料金!M:M,"-"),2)),"-")</f>
        <v>0</v>
      </c>
      <c r="AV2916" s="178">
        <f>IFERROR(IF(OR($G2916="公衆街路灯A",$G2916="定額電灯"),ROUND((((AR2916+AS2916)*AN2916))*12*_xlfn.XLOOKUP($A2916,削除禁止_電灯料金!K:K,削除禁止_電灯料金!N:N),0),ROUND((AT2916+AU2916)*AN2916*12*_xlfn.XLOOKUP($A2916,削除禁止_電灯料金!K:K,削除禁止_電灯料金!N:N),0)),0)</f>
        <v>0</v>
      </c>
      <c r="AW2916" s="145"/>
    </row>
    <row r="2917" spans="1:49" ht="30" customHeight="1">
      <c r="A2917" s="1">
        <v>64</v>
      </c>
      <c r="B2917" s="319" t="s">
        <v>2605</v>
      </c>
      <c r="C2917" s="332"/>
      <c r="D2917" s="256" t="s">
        <v>82</v>
      </c>
      <c r="E2917" s="257" t="s">
        <v>224</v>
      </c>
      <c r="F2917" s="258" t="s">
        <v>1315</v>
      </c>
      <c r="G2917" s="148" t="s">
        <v>73</v>
      </c>
      <c r="H2917" s="279"/>
      <c r="I2917" s="280"/>
      <c r="J2917" s="267"/>
      <c r="K2917" s="152">
        <v>24</v>
      </c>
      <c r="L2917" s="153">
        <v>365</v>
      </c>
      <c r="M2917" s="281" t="s">
        <v>2611</v>
      </c>
      <c r="N2917" s="119" t="s">
        <v>86</v>
      </c>
      <c r="O2917" s="120">
        <v>1</v>
      </c>
      <c r="P2917" s="155" t="s">
        <v>432</v>
      </c>
      <c r="Q2917" s="155">
        <v>0</v>
      </c>
      <c r="R2917" s="155">
        <v>0</v>
      </c>
      <c r="S2917" s="156">
        <v>0</v>
      </c>
      <c r="T2917" s="156">
        <v>0</v>
      </c>
      <c r="U2917" s="156">
        <v>0</v>
      </c>
      <c r="V2917" s="157" t="s">
        <v>2612</v>
      </c>
      <c r="W2917" s="158">
        <v>3</v>
      </c>
      <c r="X2917" s="365">
        <v>2</v>
      </c>
      <c r="Y2917" s="160">
        <v>2</v>
      </c>
      <c r="Z2917" s="161">
        <f t="shared" si="737"/>
        <v>4.38</v>
      </c>
      <c r="AA2917" s="155">
        <v>0</v>
      </c>
      <c r="AB2917" s="162" t="s">
        <v>80</v>
      </c>
      <c r="AC2917" s="163" t="s">
        <v>56</v>
      </c>
      <c r="AD2917" s="164" t="s">
        <v>56</v>
      </c>
      <c r="AE2917" s="163" t="s">
        <v>56</v>
      </c>
      <c r="AF2917" s="164">
        <f t="shared" si="738"/>
        <v>65.7</v>
      </c>
      <c r="AG2917" s="165">
        <f t="shared" si="739"/>
        <v>15768</v>
      </c>
      <c r="AH2917" s="166" t="s">
        <v>81</v>
      </c>
      <c r="AI2917" s="167"/>
      <c r="AJ2917" s="168"/>
      <c r="AK2917" s="169"/>
      <c r="AL2917" s="170"/>
      <c r="AM2917" s="171"/>
      <c r="AN2917" s="172"/>
      <c r="AO2917" s="173">
        <f t="shared" si="733"/>
        <v>0</v>
      </c>
      <c r="AP2917" s="174" t="s">
        <v>82</v>
      </c>
      <c r="AQ2917" s="175" t="str" cm="1">
        <f t="array" ref="AQ2917">_xlfn.IFS(OR($G2917="公衆街路灯A",$G2917="定額電灯"),$G2917&amp;AP2917,COUNTIF(G2917,"*従量電灯*"),G2917,1,"-")</f>
        <v>従量電灯</v>
      </c>
      <c r="AR2917" s="176" t="str" cm="1">
        <f t="array" ref="AR2917">_xlfn.IFS($AN2917=0,"-",OR($AH2917="対象外",$AH2917="-"),"-",OR($G2917="公衆街路灯A",$G2917="定額電灯"),_xlfn.XLOOKUP($AQ2917,削除禁止_電灯料金!$B:$B,削除禁止_電灯料金!$E:$E,0),1,"-")</f>
        <v>-</v>
      </c>
      <c r="AS2917" s="177" t="str" cm="1">
        <f t="array" ref="AS2917">_xlfn.IFS($AR2917="-","-",OR($G2917="公衆街路灯A",$G2917="定額電灯"),_xlfn.XLOOKUP(AQ2917,削除禁止_電灯料金!$B:$B,削除禁止_電灯料金!$D:$D,0),1,"-")</f>
        <v>-</v>
      </c>
      <c r="AT2917" s="176">
        <f>IFERROR(IF(OR($G2917="公衆街路灯A",$G2917="定額電灯"),"-",ROUND((_xlfn.XLOOKUP($AQ2917,削除禁止_電灯料金!$B:$B,削除禁止_電灯料金!$E:$E)*AM2917/1000*$K2917*$L2917/12),2)),"-")</f>
        <v>0</v>
      </c>
      <c r="AU2917" s="177">
        <f>IFERROR(IF(OR($G2917="公衆街路灯A",$G2917="定額電灯"),"-",ROUND((AM2917/1000*$K2917*$L2917/12)*_xlfn.XLOOKUP($A2917,削除禁止_電灯料金!K:K,削除禁止_電灯料金!M:M,"-"),2)),"-")</f>
        <v>0</v>
      </c>
      <c r="AV2917" s="178">
        <f>IFERROR(IF(OR($G2917="公衆街路灯A",$G2917="定額電灯"),ROUND((((AR2917+AS2917)*AN2917))*12*_xlfn.XLOOKUP($A2917,削除禁止_電灯料金!K:K,削除禁止_電灯料金!N:N),0),ROUND((AT2917+AU2917)*AN2917*12*_xlfn.XLOOKUP($A2917,削除禁止_電灯料金!K:K,削除禁止_電灯料金!N:N),0)),0)</f>
        <v>0</v>
      </c>
      <c r="AW2917" s="145"/>
    </row>
    <row r="2918" spans="1:49" ht="30" customHeight="1">
      <c r="A2918" s="1">
        <v>64</v>
      </c>
      <c r="B2918" s="319" t="s">
        <v>2605</v>
      </c>
      <c r="C2918" s="332"/>
      <c r="D2918" s="259" t="s">
        <v>82</v>
      </c>
      <c r="E2918" s="260" t="s">
        <v>224</v>
      </c>
      <c r="F2918" s="261" t="s">
        <v>1315</v>
      </c>
      <c r="G2918" s="182" t="s">
        <v>73</v>
      </c>
      <c r="H2918" s="183" t="s">
        <v>118</v>
      </c>
      <c r="I2918" s="311"/>
      <c r="J2918" s="312"/>
      <c r="K2918" s="186">
        <v>10</v>
      </c>
      <c r="L2918" s="187">
        <v>300</v>
      </c>
      <c r="M2918" s="313" t="s">
        <v>2613</v>
      </c>
      <c r="N2918" s="189" t="s">
        <v>75</v>
      </c>
      <c r="O2918" s="190">
        <v>1</v>
      </c>
      <c r="P2918" s="191" t="s">
        <v>2614</v>
      </c>
      <c r="Q2918" s="191">
        <v>0</v>
      </c>
      <c r="R2918" s="191">
        <v>0</v>
      </c>
      <c r="S2918" s="192">
        <v>0</v>
      </c>
      <c r="T2918" s="192">
        <v>0</v>
      </c>
      <c r="U2918" s="192" t="s">
        <v>853</v>
      </c>
      <c r="V2918" s="193">
        <v>0</v>
      </c>
      <c r="W2918" s="194">
        <v>150</v>
      </c>
      <c r="X2918" s="366">
        <v>5</v>
      </c>
      <c r="Y2918" s="196">
        <v>5</v>
      </c>
      <c r="Z2918" s="197">
        <v>0</v>
      </c>
      <c r="AA2918" s="191">
        <v>0</v>
      </c>
      <c r="AB2918" s="198" t="s">
        <v>80</v>
      </c>
      <c r="AC2918" s="199" t="s">
        <v>56</v>
      </c>
      <c r="AD2918" s="200" t="s">
        <v>56</v>
      </c>
      <c r="AE2918" s="199" t="s">
        <v>56</v>
      </c>
      <c r="AF2918" s="200">
        <v>0</v>
      </c>
      <c r="AG2918" s="201">
        <v>0</v>
      </c>
      <c r="AH2918" s="201" t="s">
        <v>124</v>
      </c>
      <c r="AI2918" s="202" t="s">
        <v>124</v>
      </c>
      <c r="AJ2918" s="203"/>
      <c r="AK2918" s="204"/>
      <c r="AL2918" s="194"/>
      <c r="AM2918" s="205"/>
      <c r="AN2918" s="206"/>
      <c r="AO2918" s="200">
        <f t="shared" si="733"/>
        <v>0</v>
      </c>
      <c r="AP2918" s="207" t="s">
        <v>82</v>
      </c>
      <c r="AQ2918" s="198" t="str" cm="1">
        <f t="array" ref="AQ2918">_xlfn.IFS(OR($G2918="公衆街路灯A",$G2918="定額電灯"),$G2918&amp;AP2918,COUNTIF(G2918,"*従量電灯*"),G2918,1,"-")</f>
        <v>従量電灯</v>
      </c>
      <c r="AR2918" s="208" t="str" cm="1">
        <f t="array" ref="AR2918">_xlfn.IFS($AN2918=0,"-",OR($AH2918="対象外",$AH2918="-"),"-",OR($G2918="公衆街路灯A",$G2918="定額電灯"),_xlfn.XLOOKUP($AQ2918,削除禁止_電灯料金!$B:$B,削除禁止_電灯料金!$E:$E,0),1,"-")</f>
        <v>-</v>
      </c>
      <c r="AS2918" s="209" t="str" cm="1">
        <f t="array" ref="AS2918">_xlfn.IFS($AR2918="-","-",OR($G2918="公衆街路灯A",$G2918="定額電灯"),_xlfn.XLOOKUP(AQ2918,削除禁止_電灯料金!$B:$B,削除禁止_電灯料金!$D:$D,0),1,"-")</f>
        <v>-</v>
      </c>
      <c r="AT2918" s="208">
        <f>IFERROR(IF(OR($G2918="公衆街路灯A",$G2918="定額電灯"),"-",ROUND((_xlfn.XLOOKUP($AQ2918,削除禁止_電灯料金!$B:$B,削除禁止_電灯料金!$E:$E)*AM2918/1000*$K2918*$L2918/12),2)),"-")</f>
        <v>0</v>
      </c>
      <c r="AU2918" s="209">
        <f>IFERROR(IF(OR($G2918="公衆街路灯A",$G2918="定額電灯"),"-",ROUND((AM2918/1000*$K2918*$L2918/12)*_xlfn.XLOOKUP($A2918,削除禁止_電灯料金!K:K,削除禁止_電灯料金!M:M,"-"),2)),"-")</f>
        <v>0</v>
      </c>
      <c r="AV2918" s="210">
        <f>IFERROR(IF(OR($G2918="公衆街路灯A",$G2918="定額電灯"),ROUND((((AR2918+AS2918)*AN2918))*12*_xlfn.XLOOKUP($A2918,削除禁止_電灯料金!K:K,削除禁止_電灯料金!N:N),0),ROUND((AT2918+AU2918)*AN2918*12*_xlfn.XLOOKUP($A2918,削除禁止_電灯料金!K:K,削除禁止_電灯料金!N:N),0)),0)</f>
        <v>0</v>
      </c>
      <c r="AW2918" s="145"/>
    </row>
    <row r="2919" spans="1:49" ht="30" customHeight="1">
      <c r="A2919" s="1">
        <v>64</v>
      </c>
      <c r="B2919" s="319" t="s">
        <v>2605</v>
      </c>
      <c r="C2919" s="332"/>
      <c r="D2919" s="259" t="s">
        <v>82</v>
      </c>
      <c r="E2919" s="260" t="s">
        <v>224</v>
      </c>
      <c r="F2919" s="261" t="s">
        <v>1315</v>
      </c>
      <c r="G2919" s="182" t="s">
        <v>73</v>
      </c>
      <c r="H2919" s="183" t="s">
        <v>118</v>
      </c>
      <c r="I2919" s="311"/>
      <c r="J2919" s="312"/>
      <c r="K2919" s="186">
        <v>10</v>
      </c>
      <c r="L2919" s="187">
        <v>300</v>
      </c>
      <c r="M2919" s="313" t="s">
        <v>2608</v>
      </c>
      <c r="N2919" s="189" t="s">
        <v>75</v>
      </c>
      <c r="O2919" s="190">
        <v>1</v>
      </c>
      <c r="P2919" s="191" t="s">
        <v>722</v>
      </c>
      <c r="Q2919" s="191">
        <v>0</v>
      </c>
      <c r="R2919" s="191">
        <v>0</v>
      </c>
      <c r="S2919" s="192">
        <v>0</v>
      </c>
      <c r="T2919" s="192">
        <v>0</v>
      </c>
      <c r="U2919" s="192" t="s">
        <v>853</v>
      </c>
      <c r="V2919" s="193">
        <v>0</v>
      </c>
      <c r="W2919" s="194">
        <v>50</v>
      </c>
      <c r="X2919" s="366">
        <v>2</v>
      </c>
      <c r="Y2919" s="196">
        <v>2</v>
      </c>
      <c r="Z2919" s="197">
        <v>0</v>
      </c>
      <c r="AA2919" s="191">
        <v>0</v>
      </c>
      <c r="AB2919" s="198" t="s">
        <v>80</v>
      </c>
      <c r="AC2919" s="199" t="s">
        <v>56</v>
      </c>
      <c r="AD2919" s="200" t="s">
        <v>56</v>
      </c>
      <c r="AE2919" s="199" t="s">
        <v>56</v>
      </c>
      <c r="AF2919" s="200">
        <v>0</v>
      </c>
      <c r="AG2919" s="201">
        <v>0</v>
      </c>
      <c r="AH2919" s="201" t="s">
        <v>124</v>
      </c>
      <c r="AI2919" s="202" t="s">
        <v>124</v>
      </c>
      <c r="AJ2919" s="203"/>
      <c r="AK2919" s="204"/>
      <c r="AL2919" s="194"/>
      <c r="AM2919" s="205"/>
      <c r="AN2919" s="206"/>
      <c r="AO2919" s="200">
        <f t="shared" si="733"/>
        <v>0</v>
      </c>
      <c r="AP2919" s="207" t="s">
        <v>82</v>
      </c>
      <c r="AQ2919" s="198" t="str" cm="1">
        <f t="array" ref="AQ2919">_xlfn.IFS(OR($G2919="公衆街路灯A",$G2919="定額電灯"),$G2919&amp;AP2919,COUNTIF(G2919,"*従量電灯*"),G2919,1,"-")</f>
        <v>従量電灯</v>
      </c>
      <c r="AR2919" s="208" t="str" cm="1">
        <f t="array" ref="AR2919">_xlfn.IFS($AN2919=0,"-",OR($AH2919="対象外",$AH2919="-"),"-",OR($G2919="公衆街路灯A",$G2919="定額電灯"),_xlfn.XLOOKUP($AQ2919,削除禁止_電灯料金!$B:$B,削除禁止_電灯料金!$E:$E,0),1,"-")</f>
        <v>-</v>
      </c>
      <c r="AS2919" s="209" t="str" cm="1">
        <f t="array" ref="AS2919">_xlfn.IFS($AR2919="-","-",OR($G2919="公衆街路灯A",$G2919="定額電灯"),_xlfn.XLOOKUP(AQ2919,削除禁止_電灯料金!$B:$B,削除禁止_電灯料金!$D:$D,0),1,"-")</f>
        <v>-</v>
      </c>
      <c r="AT2919" s="208">
        <f>IFERROR(IF(OR($G2919="公衆街路灯A",$G2919="定額電灯"),"-",ROUND((_xlfn.XLOOKUP($AQ2919,削除禁止_電灯料金!$B:$B,削除禁止_電灯料金!$E:$E)*AM2919/1000*$K2919*$L2919/12),2)),"-")</f>
        <v>0</v>
      </c>
      <c r="AU2919" s="209">
        <f>IFERROR(IF(OR($G2919="公衆街路灯A",$G2919="定額電灯"),"-",ROUND((AM2919/1000*$K2919*$L2919/12)*_xlfn.XLOOKUP($A2919,削除禁止_電灯料金!K:K,削除禁止_電灯料金!M:M,"-"),2)),"-")</f>
        <v>0</v>
      </c>
      <c r="AV2919" s="210">
        <f>IFERROR(IF(OR($G2919="公衆街路灯A",$G2919="定額電灯"),ROUND((((AR2919+AS2919)*AN2919))*12*_xlfn.XLOOKUP($A2919,削除禁止_電灯料金!K:K,削除禁止_電灯料金!N:N),0),ROUND((AT2919+AU2919)*AN2919*12*_xlfn.XLOOKUP($A2919,削除禁止_電灯料金!K:K,削除禁止_電灯料金!N:N),0)),0)</f>
        <v>0</v>
      </c>
      <c r="AW2919" s="145"/>
    </row>
    <row r="2920" spans="1:49" ht="30" customHeight="1">
      <c r="A2920" s="1">
        <v>64</v>
      </c>
      <c r="B2920" s="319" t="s">
        <v>2605</v>
      </c>
      <c r="C2920" s="332"/>
      <c r="D2920" s="256" t="s">
        <v>82</v>
      </c>
      <c r="E2920" s="257" t="s">
        <v>224</v>
      </c>
      <c r="F2920" s="258" t="s">
        <v>1315</v>
      </c>
      <c r="G2920" s="148" t="s">
        <v>73</v>
      </c>
      <c r="H2920" s="279"/>
      <c r="I2920" s="280"/>
      <c r="J2920" s="267"/>
      <c r="K2920" s="152">
        <v>10</v>
      </c>
      <c r="L2920" s="153">
        <v>300</v>
      </c>
      <c r="M2920" s="281" t="s">
        <v>2621</v>
      </c>
      <c r="N2920" s="119" t="s">
        <v>2124</v>
      </c>
      <c r="O2920" s="120">
        <v>1</v>
      </c>
      <c r="P2920" s="155" t="s">
        <v>1121</v>
      </c>
      <c r="Q2920" s="155">
        <v>0</v>
      </c>
      <c r="R2920" s="155">
        <v>0</v>
      </c>
      <c r="S2920" s="156">
        <v>0</v>
      </c>
      <c r="T2920" s="156">
        <v>0</v>
      </c>
      <c r="U2920" s="156" t="s">
        <v>2622</v>
      </c>
      <c r="V2920" s="157">
        <v>0</v>
      </c>
      <c r="W2920" s="158">
        <v>5</v>
      </c>
      <c r="X2920" s="365">
        <v>1</v>
      </c>
      <c r="Y2920" s="160">
        <v>1</v>
      </c>
      <c r="Z2920" s="161">
        <f t="shared" ref="Z2920:Z2921" si="740">K2920*L2920*W2920*Y2920/12/1000</f>
        <v>1.25</v>
      </c>
      <c r="AA2920" s="155">
        <v>0</v>
      </c>
      <c r="AB2920" s="162" t="s">
        <v>80</v>
      </c>
      <c r="AC2920" s="163" t="s">
        <v>56</v>
      </c>
      <c r="AD2920" s="164" t="s">
        <v>56</v>
      </c>
      <c r="AE2920" s="163" t="s">
        <v>56</v>
      </c>
      <c r="AF2920" s="164">
        <f t="shared" ref="AF2920:AF2921" si="741">$B$2*Z2920/Y2920</f>
        <v>37.5</v>
      </c>
      <c r="AG2920" s="165">
        <f t="shared" ref="AG2920:AG2921" si="742">Y2920*AF2920*120</f>
        <v>4500</v>
      </c>
      <c r="AH2920" s="166" t="s">
        <v>81</v>
      </c>
      <c r="AI2920" s="167"/>
      <c r="AJ2920" s="168"/>
      <c r="AK2920" s="169"/>
      <c r="AL2920" s="170"/>
      <c r="AM2920" s="171"/>
      <c r="AN2920" s="172"/>
      <c r="AO2920" s="173">
        <f t="shared" si="733"/>
        <v>0</v>
      </c>
      <c r="AP2920" s="174" t="s">
        <v>82</v>
      </c>
      <c r="AQ2920" s="175" t="str" cm="1">
        <f t="array" ref="AQ2920">_xlfn.IFS(OR($G2920="公衆街路灯A",$G2920="定額電灯"),$G2920&amp;AP2920,COUNTIF(G2920,"*従量電灯*"),G2920,1,"-")</f>
        <v>従量電灯</v>
      </c>
      <c r="AR2920" s="176" t="str" cm="1">
        <f t="array" ref="AR2920">_xlfn.IFS($AN2920=0,"-",OR($AH2920="対象外",$AH2920="-"),"-",OR($G2920="公衆街路灯A",$G2920="定額電灯"),_xlfn.XLOOKUP($AQ2920,削除禁止_電灯料金!$B:$B,削除禁止_電灯料金!$E:$E,0),1,"-")</f>
        <v>-</v>
      </c>
      <c r="AS2920" s="177" t="str" cm="1">
        <f t="array" ref="AS2920">_xlfn.IFS($AR2920="-","-",OR($G2920="公衆街路灯A",$G2920="定額電灯"),_xlfn.XLOOKUP(AQ2920,削除禁止_電灯料金!$B:$B,削除禁止_電灯料金!$D:$D,0),1,"-")</f>
        <v>-</v>
      </c>
      <c r="AT2920" s="176">
        <f>IFERROR(IF(OR($G2920="公衆街路灯A",$G2920="定額電灯"),"-",ROUND((_xlfn.XLOOKUP($AQ2920,削除禁止_電灯料金!$B:$B,削除禁止_電灯料金!$E:$E)*AM2920/1000*$K2920*$L2920/12),2)),"-")</f>
        <v>0</v>
      </c>
      <c r="AU2920" s="177">
        <f>IFERROR(IF(OR($G2920="公衆街路灯A",$G2920="定額電灯"),"-",ROUND((AM2920/1000*$K2920*$L2920/12)*_xlfn.XLOOKUP($A2920,削除禁止_電灯料金!K:K,削除禁止_電灯料金!M:M,"-"),2)),"-")</f>
        <v>0</v>
      </c>
      <c r="AV2920" s="178">
        <f>IFERROR(IF(OR($G2920="公衆街路灯A",$G2920="定額電灯"),ROUND((((AR2920+AS2920)*AN2920))*12*_xlfn.XLOOKUP($A2920,削除禁止_電灯料金!K:K,削除禁止_電灯料金!N:N),0),ROUND((AT2920+AU2920)*AN2920*12*_xlfn.XLOOKUP($A2920,削除禁止_電灯料金!K:K,削除禁止_電灯料金!N:N),0)),0)</f>
        <v>0</v>
      </c>
      <c r="AW2920" s="145"/>
    </row>
    <row r="2921" spans="1:49" ht="30" customHeight="1">
      <c r="A2921" s="1">
        <v>64</v>
      </c>
      <c r="B2921" s="319" t="s">
        <v>2605</v>
      </c>
      <c r="C2921" s="332"/>
      <c r="D2921" s="256" t="s">
        <v>82</v>
      </c>
      <c r="E2921" s="257" t="s">
        <v>224</v>
      </c>
      <c r="F2921" s="258" t="s">
        <v>2402</v>
      </c>
      <c r="G2921" s="148" t="s">
        <v>73</v>
      </c>
      <c r="H2921" s="279"/>
      <c r="I2921" s="280"/>
      <c r="J2921" s="267"/>
      <c r="K2921" s="152">
        <v>1</v>
      </c>
      <c r="L2921" s="153">
        <v>120</v>
      </c>
      <c r="M2921" s="281" t="s">
        <v>1376</v>
      </c>
      <c r="N2921" s="119" t="s">
        <v>134</v>
      </c>
      <c r="O2921" s="120">
        <v>2</v>
      </c>
      <c r="P2921" s="155" t="s">
        <v>294</v>
      </c>
      <c r="Q2921" s="155">
        <v>0</v>
      </c>
      <c r="R2921" s="155">
        <v>0</v>
      </c>
      <c r="S2921" s="156">
        <v>0</v>
      </c>
      <c r="T2921" s="156">
        <v>0</v>
      </c>
      <c r="U2921" s="156">
        <v>0</v>
      </c>
      <c r="V2921" s="157">
        <v>0</v>
      </c>
      <c r="W2921" s="158">
        <v>47</v>
      </c>
      <c r="X2921" s="365">
        <v>6</v>
      </c>
      <c r="Y2921" s="160">
        <v>12</v>
      </c>
      <c r="Z2921" s="161">
        <f t="shared" si="740"/>
        <v>5.64</v>
      </c>
      <c r="AA2921" s="155">
        <v>0</v>
      </c>
      <c r="AB2921" s="162" t="s">
        <v>80</v>
      </c>
      <c r="AC2921" s="163" t="s">
        <v>56</v>
      </c>
      <c r="AD2921" s="164" t="s">
        <v>56</v>
      </c>
      <c r="AE2921" s="163" t="s">
        <v>56</v>
      </c>
      <c r="AF2921" s="164">
        <f t="shared" si="741"/>
        <v>14.1</v>
      </c>
      <c r="AG2921" s="165">
        <f t="shared" si="742"/>
        <v>20304</v>
      </c>
      <c r="AH2921" s="166" t="s">
        <v>113</v>
      </c>
      <c r="AI2921" s="167"/>
      <c r="AJ2921" s="168"/>
      <c r="AK2921" s="169"/>
      <c r="AL2921" s="170"/>
      <c r="AM2921" s="171"/>
      <c r="AN2921" s="172"/>
      <c r="AO2921" s="173">
        <f t="shared" si="733"/>
        <v>0</v>
      </c>
      <c r="AP2921" s="174" t="s">
        <v>82</v>
      </c>
      <c r="AQ2921" s="175" t="str" cm="1">
        <f t="array" ref="AQ2921">_xlfn.IFS(OR($G2921="公衆街路灯A",$G2921="定額電灯"),$G2921&amp;AP2921,COUNTIF(G2921,"*従量電灯*"),G2921,1,"-")</f>
        <v>従量電灯</v>
      </c>
      <c r="AR2921" s="176" t="str" cm="1">
        <f t="array" ref="AR2921">_xlfn.IFS($AN2921=0,"-",OR($AH2921="対象外",$AH2921="-"),"-",OR($G2921="公衆街路灯A",$G2921="定額電灯"),_xlfn.XLOOKUP($AQ2921,削除禁止_電灯料金!$B:$B,削除禁止_電灯料金!$E:$E,0),1,"-")</f>
        <v>-</v>
      </c>
      <c r="AS2921" s="177" t="str" cm="1">
        <f t="array" ref="AS2921">_xlfn.IFS($AR2921="-","-",OR($G2921="公衆街路灯A",$G2921="定額電灯"),_xlfn.XLOOKUP(AQ2921,削除禁止_電灯料金!$B:$B,削除禁止_電灯料金!$D:$D,0),1,"-")</f>
        <v>-</v>
      </c>
      <c r="AT2921" s="176">
        <f>IFERROR(IF(OR($G2921="公衆街路灯A",$G2921="定額電灯"),"-",ROUND((_xlfn.XLOOKUP($AQ2921,削除禁止_電灯料金!$B:$B,削除禁止_電灯料金!$E:$E)*AM2921/1000*$K2921*$L2921/12),2)),"-")</f>
        <v>0</v>
      </c>
      <c r="AU2921" s="177">
        <f>IFERROR(IF(OR($G2921="公衆街路灯A",$G2921="定額電灯"),"-",ROUND((AM2921/1000*$K2921*$L2921/12)*_xlfn.XLOOKUP($A2921,削除禁止_電灯料金!K:K,削除禁止_電灯料金!M:M,"-"),2)),"-")</f>
        <v>0</v>
      </c>
      <c r="AV2921" s="178">
        <f>IFERROR(IF(OR($G2921="公衆街路灯A",$G2921="定額電灯"),ROUND((((AR2921+AS2921)*AN2921))*12*_xlfn.XLOOKUP($A2921,削除禁止_電灯料金!K:K,削除禁止_電灯料金!N:N),0),ROUND((AT2921+AU2921)*AN2921*12*_xlfn.XLOOKUP($A2921,削除禁止_電灯料金!K:K,削除禁止_電灯料金!N:N),0)),0)</f>
        <v>0</v>
      </c>
      <c r="AW2921" s="145"/>
    </row>
    <row r="2922" spans="1:49" ht="30" customHeight="1">
      <c r="A2922" s="1">
        <v>64</v>
      </c>
      <c r="B2922" s="319" t="s">
        <v>2605</v>
      </c>
      <c r="C2922" s="332"/>
      <c r="D2922" s="259" t="s">
        <v>82</v>
      </c>
      <c r="E2922" s="260" t="s">
        <v>224</v>
      </c>
      <c r="F2922" s="261" t="s">
        <v>2623</v>
      </c>
      <c r="G2922" s="182" t="s">
        <v>56</v>
      </c>
      <c r="H2922" s="318" t="s">
        <v>526</v>
      </c>
      <c r="I2922" s="311"/>
      <c r="J2922" s="312"/>
      <c r="K2922" s="186" t="s">
        <v>82</v>
      </c>
      <c r="L2922" s="187" t="s">
        <v>82</v>
      </c>
      <c r="M2922" s="313" t="s">
        <v>82</v>
      </c>
      <c r="N2922" s="189">
        <v>0</v>
      </c>
      <c r="O2922" s="190">
        <v>0</v>
      </c>
      <c r="P2922" s="191">
        <v>0</v>
      </c>
      <c r="Q2922" s="191">
        <v>0</v>
      </c>
      <c r="R2922" s="191">
        <v>0</v>
      </c>
      <c r="S2922" s="192">
        <v>0</v>
      </c>
      <c r="T2922" s="192">
        <v>0</v>
      </c>
      <c r="U2922" s="192">
        <v>0</v>
      </c>
      <c r="V2922" s="193">
        <v>0</v>
      </c>
      <c r="W2922" s="194">
        <v>0</v>
      </c>
      <c r="X2922" s="366"/>
      <c r="Y2922" s="196">
        <v>0</v>
      </c>
      <c r="Z2922" s="197">
        <v>0</v>
      </c>
      <c r="AA2922" s="191">
        <v>0</v>
      </c>
      <c r="AB2922" s="198" t="s">
        <v>56</v>
      </c>
      <c r="AC2922" s="199" t="s">
        <v>56</v>
      </c>
      <c r="AD2922" s="200" t="s">
        <v>56</v>
      </c>
      <c r="AE2922" s="199" t="s">
        <v>56</v>
      </c>
      <c r="AF2922" s="200" t="s">
        <v>56</v>
      </c>
      <c r="AG2922" s="201">
        <v>0</v>
      </c>
      <c r="AH2922" s="201" t="s">
        <v>56</v>
      </c>
      <c r="AI2922" s="202"/>
      <c r="AJ2922" s="203"/>
      <c r="AK2922" s="204"/>
      <c r="AL2922" s="194"/>
      <c r="AM2922" s="205"/>
      <c r="AN2922" s="206"/>
      <c r="AO2922" s="200">
        <f t="shared" si="733"/>
        <v>0</v>
      </c>
      <c r="AP2922" s="207" t="s">
        <v>82</v>
      </c>
      <c r="AQ2922" s="198" t="str" cm="1">
        <f t="array" ref="AQ2922">_xlfn.IFS(OR($G2922="公衆街路灯A",$G2922="定額電灯"),$G2922&amp;AP2922,COUNTIF(G2922,"*従量電灯*"),G2922,1,"-")</f>
        <v>-</v>
      </c>
      <c r="AR2922" s="208" t="str" cm="1">
        <f t="array" ref="AR2922">_xlfn.IFS($AN2922=0,"-",OR($AH2922="対象外",$AH2922="-"),"-",OR($G2922="公衆街路灯A",$G2922="定額電灯"),_xlfn.XLOOKUP($AQ2922,削除禁止_電灯料金!$B:$B,削除禁止_電灯料金!$E:$E,0),1,"-")</f>
        <v>-</v>
      </c>
      <c r="AS2922" s="209" t="str" cm="1">
        <f t="array" ref="AS2922">_xlfn.IFS($AR2922="-","-",OR($G2922="公衆街路灯A",$G2922="定額電灯"),_xlfn.XLOOKUP(AQ2922,削除禁止_電灯料金!$B:$B,削除禁止_電灯料金!$D:$D,0),1,"-")</f>
        <v>-</v>
      </c>
      <c r="AT2922" s="208" t="str">
        <f>IFERROR(IF(OR($G2922="公衆街路灯A",$G2922="定額電灯"),"-",ROUND((_xlfn.XLOOKUP($AQ2922,削除禁止_電灯料金!$B:$B,削除禁止_電灯料金!$E:$E)*AM2922/1000*$K2922*$L2922/12),2)),"-")</f>
        <v>-</v>
      </c>
      <c r="AU2922" s="209" t="str">
        <f>IFERROR(IF(OR($G2922="公衆街路灯A",$G2922="定額電灯"),"-",ROUND((AM2922/1000*$K2922*$L2922/12)*_xlfn.XLOOKUP($A2922,削除禁止_電灯料金!K:K,削除禁止_電灯料金!M:M,"-"),2)),"-")</f>
        <v>-</v>
      </c>
      <c r="AV2922" s="210">
        <f>IFERROR(IF(OR($G2922="公衆街路灯A",$G2922="定額電灯"),ROUND((((AR2922+AS2922)*AN2922))*12*_xlfn.XLOOKUP($A2922,削除禁止_電灯料金!K:K,削除禁止_電灯料金!N:N),0),ROUND((AT2922+AU2922)*AN2922*12*_xlfn.XLOOKUP($A2922,削除禁止_電灯料金!K:K,削除禁止_電灯料金!N:N),0)),0)</f>
        <v>0</v>
      </c>
      <c r="AW2922" s="145"/>
    </row>
    <row r="2923" spans="1:49" ht="30" customHeight="1">
      <c r="A2923" s="1">
        <v>64</v>
      </c>
      <c r="B2923" s="319" t="s">
        <v>2605</v>
      </c>
      <c r="C2923" s="332"/>
      <c r="D2923" s="259" t="s">
        <v>82</v>
      </c>
      <c r="E2923" s="260" t="s">
        <v>224</v>
      </c>
      <c r="F2923" s="261" t="s">
        <v>2624</v>
      </c>
      <c r="G2923" s="182" t="s">
        <v>56</v>
      </c>
      <c r="H2923" s="318" t="s">
        <v>526</v>
      </c>
      <c r="I2923" s="311"/>
      <c r="J2923" s="312"/>
      <c r="K2923" s="186" t="s">
        <v>82</v>
      </c>
      <c r="L2923" s="187" t="s">
        <v>82</v>
      </c>
      <c r="M2923" s="313" t="s">
        <v>82</v>
      </c>
      <c r="N2923" s="189">
        <v>0</v>
      </c>
      <c r="O2923" s="190">
        <v>0</v>
      </c>
      <c r="P2923" s="191">
        <v>0</v>
      </c>
      <c r="Q2923" s="191">
        <v>0</v>
      </c>
      <c r="R2923" s="191">
        <v>0</v>
      </c>
      <c r="S2923" s="192">
        <v>0</v>
      </c>
      <c r="T2923" s="192">
        <v>0</v>
      </c>
      <c r="U2923" s="192">
        <v>0</v>
      </c>
      <c r="V2923" s="193">
        <v>0</v>
      </c>
      <c r="W2923" s="194">
        <v>0</v>
      </c>
      <c r="X2923" s="366"/>
      <c r="Y2923" s="196">
        <v>0</v>
      </c>
      <c r="Z2923" s="197">
        <v>0</v>
      </c>
      <c r="AA2923" s="191">
        <v>0</v>
      </c>
      <c r="AB2923" s="198" t="s">
        <v>56</v>
      </c>
      <c r="AC2923" s="199" t="s">
        <v>56</v>
      </c>
      <c r="AD2923" s="200" t="s">
        <v>56</v>
      </c>
      <c r="AE2923" s="199" t="s">
        <v>56</v>
      </c>
      <c r="AF2923" s="200" t="s">
        <v>56</v>
      </c>
      <c r="AG2923" s="201">
        <v>0</v>
      </c>
      <c r="AH2923" s="201" t="s">
        <v>56</v>
      </c>
      <c r="AI2923" s="202"/>
      <c r="AJ2923" s="203"/>
      <c r="AK2923" s="204"/>
      <c r="AL2923" s="194"/>
      <c r="AM2923" s="205"/>
      <c r="AN2923" s="206"/>
      <c r="AO2923" s="200">
        <f t="shared" si="733"/>
        <v>0</v>
      </c>
      <c r="AP2923" s="207" t="s">
        <v>82</v>
      </c>
      <c r="AQ2923" s="198" t="str" cm="1">
        <f t="array" ref="AQ2923">_xlfn.IFS(OR($G2923="公衆街路灯A",$G2923="定額電灯"),$G2923&amp;AP2923,COUNTIF(G2923,"*従量電灯*"),G2923,1,"-")</f>
        <v>-</v>
      </c>
      <c r="AR2923" s="208" t="str" cm="1">
        <f t="array" ref="AR2923">_xlfn.IFS($AN2923=0,"-",OR($AH2923="対象外",$AH2923="-"),"-",OR($G2923="公衆街路灯A",$G2923="定額電灯"),_xlfn.XLOOKUP($AQ2923,削除禁止_電灯料金!$B:$B,削除禁止_電灯料金!$E:$E,0),1,"-")</f>
        <v>-</v>
      </c>
      <c r="AS2923" s="209" t="str" cm="1">
        <f t="array" ref="AS2923">_xlfn.IFS($AR2923="-","-",OR($G2923="公衆街路灯A",$G2923="定額電灯"),_xlfn.XLOOKUP(AQ2923,削除禁止_電灯料金!$B:$B,削除禁止_電灯料金!$D:$D,0),1,"-")</f>
        <v>-</v>
      </c>
      <c r="AT2923" s="208" t="str">
        <f>IFERROR(IF(OR($G2923="公衆街路灯A",$G2923="定額電灯"),"-",ROUND((_xlfn.XLOOKUP($AQ2923,削除禁止_電灯料金!$B:$B,削除禁止_電灯料金!$E:$E)*AM2923/1000*$K2923*$L2923/12),2)),"-")</f>
        <v>-</v>
      </c>
      <c r="AU2923" s="209" t="str">
        <f>IFERROR(IF(OR($G2923="公衆街路灯A",$G2923="定額電灯"),"-",ROUND((AM2923/1000*$K2923*$L2923/12)*_xlfn.XLOOKUP($A2923,削除禁止_電灯料金!K:K,削除禁止_電灯料金!M:M,"-"),2)),"-")</f>
        <v>-</v>
      </c>
      <c r="AV2923" s="210">
        <f>IFERROR(IF(OR($G2923="公衆街路灯A",$G2923="定額電灯"),ROUND((((AR2923+AS2923)*AN2923))*12*_xlfn.XLOOKUP($A2923,削除禁止_電灯料金!K:K,削除禁止_電灯料金!N:N),0),ROUND((AT2923+AU2923)*AN2923*12*_xlfn.XLOOKUP($A2923,削除禁止_電灯料金!K:K,削除禁止_電灯料金!N:N),0)),0)</f>
        <v>0</v>
      </c>
      <c r="AW2923" s="145"/>
    </row>
    <row r="2924" spans="1:49" ht="30" customHeight="1">
      <c r="A2924" s="1">
        <v>64</v>
      </c>
      <c r="B2924" s="319" t="s">
        <v>2605</v>
      </c>
      <c r="C2924" s="332"/>
      <c r="D2924" s="259" t="s">
        <v>82</v>
      </c>
      <c r="E2924" s="260" t="s">
        <v>224</v>
      </c>
      <c r="F2924" s="261" t="s">
        <v>2625</v>
      </c>
      <c r="G2924" s="182" t="s">
        <v>56</v>
      </c>
      <c r="H2924" s="318" t="s">
        <v>526</v>
      </c>
      <c r="I2924" s="311"/>
      <c r="J2924" s="312"/>
      <c r="K2924" s="186" t="s">
        <v>82</v>
      </c>
      <c r="L2924" s="187" t="s">
        <v>82</v>
      </c>
      <c r="M2924" s="313" t="s">
        <v>82</v>
      </c>
      <c r="N2924" s="189">
        <v>0</v>
      </c>
      <c r="O2924" s="190">
        <v>0</v>
      </c>
      <c r="P2924" s="191">
        <v>0</v>
      </c>
      <c r="Q2924" s="191">
        <v>0</v>
      </c>
      <c r="R2924" s="191">
        <v>0</v>
      </c>
      <c r="S2924" s="192">
        <v>0</v>
      </c>
      <c r="T2924" s="192">
        <v>0</v>
      </c>
      <c r="U2924" s="192">
        <v>0</v>
      </c>
      <c r="V2924" s="193">
        <v>0</v>
      </c>
      <c r="W2924" s="194">
        <v>0</v>
      </c>
      <c r="X2924" s="366"/>
      <c r="Y2924" s="196">
        <v>0</v>
      </c>
      <c r="Z2924" s="197">
        <v>0</v>
      </c>
      <c r="AA2924" s="191">
        <v>0</v>
      </c>
      <c r="AB2924" s="198" t="s">
        <v>56</v>
      </c>
      <c r="AC2924" s="199" t="s">
        <v>56</v>
      </c>
      <c r="AD2924" s="200" t="s">
        <v>56</v>
      </c>
      <c r="AE2924" s="199" t="s">
        <v>56</v>
      </c>
      <c r="AF2924" s="200" t="s">
        <v>56</v>
      </c>
      <c r="AG2924" s="201">
        <v>0</v>
      </c>
      <c r="AH2924" s="201" t="s">
        <v>56</v>
      </c>
      <c r="AI2924" s="202"/>
      <c r="AJ2924" s="203"/>
      <c r="AK2924" s="204"/>
      <c r="AL2924" s="194"/>
      <c r="AM2924" s="205"/>
      <c r="AN2924" s="206"/>
      <c r="AO2924" s="200">
        <f t="shared" si="733"/>
        <v>0</v>
      </c>
      <c r="AP2924" s="207" t="s">
        <v>82</v>
      </c>
      <c r="AQ2924" s="198" t="str" cm="1">
        <f t="array" ref="AQ2924">_xlfn.IFS(OR($G2924="公衆街路灯A",$G2924="定額電灯"),$G2924&amp;AP2924,COUNTIF(G2924,"*従量電灯*"),G2924,1,"-")</f>
        <v>-</v>
      </c>
      <c r="AR2924" s="208" t="str" cm="1">
        <f t="array" ref="AR2924">_xlfn.IFS($AN2924=0,"-",OR($AH2924="対象外",$AH2924="-"),"-",OR($G2924="公衆街路灯A",$G2924="定額電灯"),_xlfn.XLOOKUP($AQ2924,削除禁止_電灯料金!$B:$B,削除禁止_電灯料金!$E:$E,0),1,"-")</f>
        <v>-</v>
      </c>
      <c r="AS2924" s="209" t="str" cm="1">
        <f t="array" ref="AS2924">_xlfn.IFS($AR2924="-","-",OR($G2924="公衆街路灯A",$G2924="定額電灯"),_xlfn.XLOOKUP(AQ2924,削除禁止_電灯料金!$B:$B,削除禁止_電灯料金!$D:$D,0),1,"-")</f>
        <v>-</v>
      </c>
      <c r="AT2924" s="208" t="str">
        <f>IFERROR(IF(OR($G2924="公衆街路灯A",$G2924="定額電灯"),"-",ROUND((_xlfn.XLOOKUP($AQ2924,削除禁止_電灯料金!$B:$B,削除禁止_電灯料金!$E:$E)*AM2924/1000*$K2924*$L2924/12),2)),"-")</f>
        <v>-</v>
      </c>
      <c r="AU2924" s="209" t="str">
        <f>IFERROR(IF(OR($G2924="公衆街路灯A",$G2924="定額電灯"),"-",ROUND((AM2924/1000*$K2924*$L2924/12)*_xlfn.XLOOKUP($A2924,削除禁止_電灯料金!K:K,削除禁止_電灯料金!M:M,"-"),2)),"-")</f>
        <v>-</v>
      </c>
      <c r="AV2924" s="210">
        <f>IFERROR(IF(OR($G2924="公衆街路灯A",$G2924="定額電灯"),ROUND((((AR2924+AS2924)*AN2924))*12*_xlfn.XLOOKUP($A2924,削除禁止_電灯料金!K:K,削除禁止_電灯料金!N:N),0),ROUND((AT2924+AU2924)*AN2924*12*_xlfn.XLOOKUP($A2924,削除禁止_電灯料金!K:K,削除禁止_電灯料金!N:N),0)),0)</f>
        <v>0</v>
      </c>
      <c r="AW2924" s="145"/>
    </row>
    <row r="2925" spans="1:49" ht="30" customHeight="1">
      <c r="A2925" s="1">
        <v>64</v>
      </c>
      <c r="B2925" s="319" t="s">
        <v>2605</v>
      </c>
      <c r="C2925" s="332"/>
      <c r="D2925" s="256" t="s">
        <v>82</v>
      </c>
      <c r="E2925" s="257" t="s">
        <v>224</v>
      </c>
      <c r="F2925" s="258" t="s">
        <v>2626</v>
      </c>
      <c r="G2925" s="148" t="s">
        <v>73</v>
      </c>
      <c r="H2925" s="279"/>
      <c r="I2925" s="280"/>
      <c r="J2925" s="267"/>
      <c r="K2925" s="152">
        <v>1</v>
      </c>
      <c r="L2925" s="153">
        <v>12</v>
      </c>
      <c r="M2925" s="281" t="s">
        <v>2627</v>
      </c>
      <c r="N2925" s="119" t="s">
        <v>134</v>
      </c>
      <c r="O2925" s="120">
        <v>1</v>
      </c>
      <c r="P2925" s="155" t="s">
        <v>135</v>
      </c>
      <c r="Q2925" s="155">
        <v>0</v>
      </c>
      <c r="R2925" s="155">
        <v>0</v>
      </c>
      <c r="S2925" s="156">
        <v>0</v>
      </c>
      <c r="T2925" s="156">
        <v>0</v>
      </c>
      <c r="U2925" s="156">
        <v>0</v>
      </c>
      <c r="V2925" s="157">
        <v>0</v>
      </c>
      <c r="W2925" s="158">
        <v>28</v>
      </c>
      <c r="X2925" s="365">
        <v>1</v>
      </c>
      <c r="Y2925" s="160">
        <v>1</v>
      </c>
      <c r="Z2925" s="161">
        <f t="shared" ref="Z2925:Z2929" si="743">K2925*L2925*W2925*Y2925/12/1000</f>
        <v>2.8000000000000001E-2</v>
      </c>
      <c r="AA2925" s="155">
        <v>0</v>
      </c>
      <c r="AB2925" s="162" t="s">
        <v>80</v>
      </c>
      <c r="AC2925" s="163" t="s">
        <v>56</v>
      </c>
      <c r="AD2925" s="164" t="s">
        <v>56</v>
      </c>
      <c r="AE2925" s="163" t="s">
        <v>56</v>
      </c>
      <c r="AF2925" s="164">
        <f t="shared" ref="AF2925:AF2929" si="744">$B$2*Z2925/Y2925</f>
        <v>0.84</v>
      </c>
      <c r="AG2925" s="165">
        <f t="shared" ref="AG2925:AG2929" si="745">Y2925*AF2925*120</f>
        <v>100.8</v>
      </c>
      <c r="AH2925" s="166" t="s">
        <v>113</v>
      </c>
      <c r="AI2925" s="167"/>
      <c r="AJ2925" s="168"/>
      <c r="AK2925" s="169"/>
      <c r="AL2925" s="170"/>
      <c r="AM2925" s="171"/>
      <c r="AN2925" s="172"/>
      <c r="AO2925" s="173">
        <f t="shared" si="733"/>
        <v>0</v>
      </c>
      <c r="AP2925" s="174" t="s">
        <v>82</v>
      </c>
      <c r="AQ2925" s="175" t="str" cm="1">
        <f t="array" ref="AQ2925">_xlfn.IFS(OR($G2925="公衆街路灯A",$G2925="定額電灯"),$G2925&amp;AP2925,COUNTIF(G2925,"*従量電灯*"),G2925,1,"-")</f>
        <v>従量電灯</v>
      </c>
      <c r="AR2925" s="176" t="str" cm="1">
        <f t="array" ref="AR2925">_xlfn.IFS($AN2925=0,"-",OR($AH2925="対象外",$AH2925="-"),"-",OR($G2925="公衆街路灯A",$G2925="定額電灯"),_xlfn.XLOOKUP($AQ2925,削除禁止_電灯料金!$B:$B,削除禁止_電灯料金!$E:$E,0),1,"-")</f>
        <v>-</v>
      </c>
      <c r="AS2925" s="177" t="str" cm="1">
        <f t="array" ref="AS2925">_xlfn.IFS($AR2925="-","-",OR($G2925="公衆街路灯A",$G2925="定額電灯"),_xlfn.XLOOKUP(AQ2925,削除禁止_電灯料金!$B:$B,削除禁止_電灯料金!$D:$D,0),1,"-")</f>
        <v>-</v>
      </c>
      <c r="AT2925" s="176">
        <f>IFERROR(IF(OR($G2925="公衆街路灯A",$G2925="定額電灯"),"-",ROUND((_xlfn.XLOOKUP($AQ2925,削除禁止_電灯料金!$B:$B,削除禁止_電灯料金!$E:$E)*AM2925/1000*$K2925*$L2925/12),2)),"-")</f>
        <v>0</v>
      </c>
      <c r="AU2925" s="177">
        <f>IFERROR(IF(OR($G2925="公衆街路灯A",$G2925="定額電灯"),"-",ROUND((AM2925/1000*$K2925*$L2925/12)*_xlfn.XLOOKUP($A2925,削除禁止_電灯料金!K:K,削除禁止_電灯料金!M:M,"-"),2)),"-")</f>
        <v>0</v>
      </c>
      <c r="AV2925" s="178">
        <f>IFERROR(IF(OR($G2925="公衆街路灯A",$G2925="定額電灯"),ROUND((((AR2925+AS2925)*AN2925))*12*_xlfn.XLOOKUP($A2925,削除禁止_電灯料金!K:K,削除禁止_電灯料金!N:N),0),ROUND((AT2925+AU2925)*AN2925*12*_xlfn.XLOOKUP($A2925,削除禁止_電灯料金!K:K,削除禁止_電灯料金!N:N),0)),0)</f>
        <v>0</v>
      </c>
      <c r="AW2925" s="145"/>
    </row>
    <row r="2926" spans="1:49" ht="30" customHeight="1">
      <c r="A2926" s="1">
        <v>64</v>
      </c>
      <c r="B2926" s="319" t="s">
        <v>2605</v>
      </c>
      <c r="C2926" s="332"/>
      <c r="D2926" s="256" t="s">
        <v>82</v>
      </c>
      <c r="E2926" s="257" t="s">
        <v>224</v>
      </c>
      <c r="F2926" s="258" t="s">
        <v>2628</v>
      </c>
      <c r="G2926" s="148" t="s">
        <v>73</v>
      </c>
      <c r="H2926" s="279"/>
      <c r="I2926" s="280"/>
      <c r="J2926" s="267"/>
      <c r="K2926" s="152">
        <v>10</v>
      </c>
      <c r="L2926" s="153">
        <v>300</v>
      </c>
      <c r="M2926" s="281" t="s">
        <v>2629</v>
      </c>
      <c r="N2926" s="119" t="s">
        <v>172</v>
      </c>
      <c r="O2926" s="120">
        <v>1</v>
      </c>
      <c r="P2926" s="155" t="s">
        <v>657</v>
      </c>
      <c r="Q2926" s="155">
        <v>0</v>
      </c>
      <c r="R2926" s="155">
        <v>0</v>
      </c>
      <c r="S2926" s="156" t="s">
        <v>211</v>
      </c>
      <c r="T2926" s="156">
        <v>0</v>
      </c>
      <c r="U2926" s="156" t="s">
        <v>2630</v>
      </c>
      <c r="V2926" s="157">
        <v>0</v>
      </c>
      <c r="W2926" s="158">
        <v>34</v>
      </c>
      <c r="X2926" s="365">
        <v>1</v>
      </c>
      <c r="Y2926" s="160">
        <v>1</v>
      </c>
      <c r="Z2926" s="161">
        <f t="shared" si="743"/>
        <v>8.5</v>
      </c>
      <c r="AA2926" s="155">
        <v>0</v>
      </c>
      <c r="AB2926" s="162" t="s">
        <v>80</v>
      </c>
      <c r="AC2926" s="163" t="s">
        <v>56</v>
      </c>
      <c r="AD2926" s="164" t="s">
        <v>56</v>
      </c>
      <c r="AE2926" s="163" t="s">
        <v>56</v>
      </c>
      <c r="AF2926" s="164">
        <f t="shared" si="744"/>
        <v>255</v>
      </c>
      <c r="AG2926" s="165">
        <f t="shared" si="745"/>
        <v>30600</v>
      </c>
      <c r="AH2926" s="166" t="s">
        <v>81</v>
      </c>
      <c r="AI2926" s="167"/>
      <c r="AJ2926" s="168"/>
      <c r="AK2926" s="169"/>
      <c r="AL2926" s="170"/>
      <c r="AM2926" s="171"/>
      <c r="AN2926" s="172"/>
      <c r="AO2926" s="173">
        <f t="shared" si="733"/>
        <v>0</v>
      </c>
      <c r="AP2926" s="174" t="s">
        <v>82</v>
      </c>
      <c r="AQ2926" s="175" t="str" cm="1">
        <f t="array" ref="AQ2926">_xlfn.IFS(OR($G2926="公衆街路灯A",$G2926="定額電灯"),$G2926&amp;AP2926,COUNTIF(G2926,"*従量電灯*"),G2926,1,"-")</f>
        <v>従量電灯</v>
      </c>
      <c r="AR2926" s="176" t="str" cm="1">
        <f t="array" ref="AR2926">_xlfn.IFS($AN2926=0,"-",OR($AH2926="対象外",$AH2926="-"),"-",OR($G2926="公衆街路灯A",$G2926="定額電灯"),_xlfn.XLOOKUP($AQ2926,削除禁止_電灯料金!$B:$B,削除禁止_電灯料金!$E:$E,0),1,"-")</f>
        <v>-</v>
      </c>
      <c r="AS2926" s="177" t="str" cm="1">
        <f t="array" ref="AS2926">_xlfn.IFS($AR2926="-","-",OR($G2926="公衆街路灯A",$G2926="定額電灯"),_xlfn.XLOOKUP(AQ2926,削除禁止_電灯料金!$B:$B,削除禁止_電灯料金!$D:$D,0),1,"-")</f>
        <v>-</v>
      </c>
      <c r="AT2926" s="176">
        <f>IFERROR(IF(OR($G2926="公衆街路灯A",$G2926="定額電灯"),"-",ROUND((_xlfn.XLOOKUP($AQ2926,削除禁止_電灯料金!$B:$B,削除禁止_電灯料金!$E:$E)*AM2926/1000*$K2926*$L2926/12),2)),"-")</f>
        <v>0</v>
      </c>
      <c r="AU2926" s="177">
        <f>IFERROR(IF(OR($G2926="公衆街路灯A",$G2926="定額電灯"),"-",ROUND((AM2926/1000*$K2926*$L2926/12)*_xlfn.XLOOKUP($A2926,削除禁止_電灯料金!K:K,削除禁止_電灯料金!M:M,"-"),2)),"-")</f>
        <v>0</v>
      </c>
      <c r="AV2926" s="178">
        <f>IFERROR(IF(OR($G2926="公衆街路灯A",$G2926="定額電灯"),ROUND((((AR2926+AS2926)*AN2926))*12*_xlfn.XLOOKUP($A2926,削除禁止_電灯料金!K:K,削除禁止_電灯料金!N:N),0),ROUND((AT2926+AU2926)*AN2926*12*_xlfn.XLOOKUP($A2926,削除禁止_電灯料金!K:K,削除禁止_電灯料金!N:N),0)),0)</f>
        <v>0</v>
      </c>
      <c r="AW2926" s="145"/>
    </row>
    <row r="2927" spans="1:49" ht="30" customHeight="1">
      <c r="A2927" s="1">
        <v>64</v>
      </c>
      <c r="B2927" s="319" t="s">
        <v>2605</v>
      </c>
      <c r="C2927" s="332"/>
      <c r="D2927" s="256" t="s">
        <v>82</v>
      </c>
      <c r="E2927" s="257" t="s">
        <v>224</v>
      </c>
      <c r="F2927" s="258" t="s">
        <v>2631</v>
      </c>
      <c r="G2927" s="148" t="s">
        <v>73</v>
      </c>
      <c r="H2927" s="279"/>
      <c r="I2927" s="280"/>
      <c r="J2927" s="267"/>
      <c r="K2927" s="152">
        <v>2</v>
      </c>
      <c r="L2927" s="153">
        <v>240</v>
      </c>
      <c r="M2927" s="281" t="s">
        <v>1406</v>
      </c>
      <c r="N2927" s="119" t="s">
        <v>210</v>
      </c>
      <c r="O2927" s="120">
        <v>1</v>
      </c>
      <c r="P2927" s="155" t="s">
        <v>383</v>
      </c>
      <c r="Q2927" s="155">
        <v>0</v>
      </c>
      <c r="R2927" s="155">
        <v>0</v>
      </c>
      <c r="S2927" s="156">
        <v>0</v>
      </c>
      <c r="T2927" s="156">
        <v>0</v>
      </c>
      <c r="U2927" s="156">
        <v>0</v>
      </c>
      <c r="V2927" s="157">
        <v>0</v>
      </c>
      <c r="W2927" s="158">
        <v>13</v>
      </c>
      <c r="X2927" s="365">
        <v>1</v>
      </c>
      <c r="Y2927" s="160">
        <v>1</v>
      </c>
      <c r="Z2927" s="161">
        <f t="shared" si="743"/>
        <v>0.52</v>
      </c>
      <c r="AA2927" s="155">
        <v>0</v>
      </c>
      <c r="AB2927" s="162" t="s">
        <v>80</v>
      </c>
      <c r="AC2927" s="163" t="s">
        <v>56</v>
      </c>
      <c r="AD2927" s="164" t="s">
        <v>56</v>
      </c>
      <c r="AE2927" s="163" t="s">
        <v>56</v>
      </c>
      <c r="AF2927" s="164">
        <f t="shared" si="744"/>
        <v>15.600000000000001</v>
      </c>
      <c r="AG2927" s="165">
        <f t="shared" si="745"/>
        <v>1872.0000000000002</v>
      </c>
      <c r="AH2927" s="166" t="s">
        <v>81</v>
      </c>
      <c r="AI2927" s="167"/>
      <c r="AJ2927" s="168"/>
      <c r="AK2927" s="169"/>
      <c r="AL2927" s="170"/>
      <c r="AM2927" s="171"/>
      <c r="AN2927" s="172"/>
      <c r="AO2927" s="173">
        <f t="shared" si="733"/>
        <v>0</v>
      </c>
      <c r="AP2927" s="174" t="s">
        <v>82</v>
      </c>
      <c r="AQ2927" s="175" t="str" cm="1">
        <f t="array" ref="AQ2927">_xlfn.IFS(OR($G2927="公衆街路灯A",$G2927="定額電灯"),$G2927&amp;AP2927,COUNTIF(G2927,"*従量電灯*"),G2927,1,"-")</f>
        <v>従量電灯</v>
      </c>
      <c r="AR2927" s="176" t="str" cm="1">
        <f t="array" ref="AR2927">_xlfn.IFS($AN2927=0,"-",OR($AH2927="対象外",$AH2927="-"),"-",OR($G2927="公衆街路灯A",$G2927="定額電灯"),_xlfn.XLOOKUP($AQ2927,削除禁止_電灯料金!$B:$B,削除禁止_電灯料金!$E:$E,0),1,"-")</f>
        <v>-</v>
      </c>
      <c r="AS2927" s="177" t="str" cm="1">
        <f t="array" ref="AS2927">_xlfn.IFS($AR2927="-","-",OR($G2927="公衆街路灯A",$G2927="定額電灯"),_xlfn.XLOOKUP(AQ2927,削除禁止_電灯料金!$B:$B,削除禁止_電灯料金!$D:$D,0),1,"-")</f>
        <v>-</v>
      </c>
      <c r="AT2927" s="176">
        <f>IFERROR(IF(OR($G2927="公衆街路灯A",$G2927="定額電灯"),"-",ROUND((_xlfn.XLOOKUP($AQ2927,削除禁止_電灯料金!$B:$B,削除禁止_電灯料金!$E:$E)*AM2927/1000*$K2927*$L2927/12),2)),"-")</f>
        <v>0</v>
      </c>
      <c r="AU2927" s="177">
        <f>IFERROR(IF(OR($G2927="公衆街路灯A",$G2927="定額電灯"),"-",ROUND((AM2927/1000*$K2927*$L2927/12)*_xlfn.XLOOKUP($A2927,削除禁止_電灯料金!K:K,削除禁止_電灯料金!M:M,"-"),2)),"-")</f>
        <v>0</v>
      </c>
      <c r="AV2927" s="178">
        <f>IFERROR(IF(OR($G2927="公衆街路灯A",$G2927="定額電灯"),ROUND((((AR2927+AS2927)*AN2927))*12*_xlfn.XLOOKUP($A2927,削除禁止_電灯料金!K:K,削除禁止_電灯料金!N:N),0),ROUND((AT2927+AU2927)*AN2927*12*_xlfn.XLOOKUP($A2927,削除禁止_電灯料金!K:K,削除禁止_電灯料金!N:N),0)),0)</f>
        <v>0</v>
      </c>
      <c r="AW2927" s="145"/>
    </row>
    <row r="2928" spans="1:49" ht="30" customHeight="1">
      <c r="A2928" s="1">
        <v>64</v>
      </c>
      <c r="B2928" s="319" t="s">
        <v>2605</v>
      </c>
      <c r="C2928" s="332"/>
      <c r="D2928" s="256" t="s">
        <v>82</v>
      </c>
      <c r="E2928" s="257" t="s">
        <v>224</v>
      </c>
      <c r="F2928" s="258" t="s">
        <v>2632</v>
      </c>
      <c r="G2928" s="148" t="s">
        <v>73</v>
      </c>
      <c r="H2928" s="279"/>
      <c r="I2928" s="280"/>
      <c r="J2928" s="267"/>
      <c r="K2928" s="152">
        <v>2</v>
      </c>
      <c r="L2928" s="153">
        <v>240</v>
      </c>
      <c r="M2928" s="281" t="s">
        <v>2633</v>
      </c>
      <c r="N2928" s="119" t="s">
        <v>1643</v>
      </c>
      <c r="O2928" s="120">
        <v>1</v>
      </c>
      <c r="P2928" s="155" t="s">
        <v>2463</v>
      </c>
      <c r="Q2928" s="155">
        <v>0</v>
      </c>
      <c r="R2928" s="155">
        <v>0</v>
      </c>
      <c r="S2928" s="156" t="s">
        <v>143</v>
      </c>
      <c r="T2928" s="156">
        <v>0</v>
      </c>
      <c r="U2928" s="156" t="s">
        <v>2634</v>
      </c>
      <c r="V2928" s="157">
        <v>0</v>
      </c>
      <c r="W2928" s="158">
        <v>108</v>
      </c>
      <c r="X2928" s="365">
        <v>2</v>
      </c>
      <c r="Y2928" s="160">
        <v>2</v>
      </c>
      <c r="Z2928" s="161">
        <f t="shared" si="743"/>
        <v>8.64</v>
      </c>
      <c r="AA2928" s="155">
        <v>0</v>
      </c>
      <c r="AB2928" s="162" t="s">
        <v>80</v>
      </c>
      <c r="AC2928" s="163" t="s">
        <v>56</v>
      </c>
      <c r="AD2928" s="164" t="s">
        <v>56</v>
      </c>
      <c r="AE2928" s="163" t="s">
        <v>56</v>
      </c>
      <c r="AF2928" s="164">
        <f t="shared" si="744"/>
        <v>129.60000000000002</v>
      </c>
      <c r="AG2928" s="165">
        <f t="shared" si="745"/>
        <v>31104.000000000007</v>
      </c>
      <c r="AH2928" s="166" t="s">
        <v>81</v>
      </c>
      <c r="AI2928" s="167"/>
      <c r="AJ2928" s="168"/>
      <c r="AK2928" s="169"/>
      <c r="AL2928" s="170"/>
      <c r="AM2928" s="171"/>
      <c r="AN2928" s="172"/>
      <c r="AO2928" s="173">
        <f t="shared" si="733"/>
        <v>0</v>
      </c>
      <c r="AP2928" s="174" t="s">
        <v>82</v>
      </c>
      <c r="AQ2928" s="175" t="str" cm="1">
        <f t="array" ref="AQ2928">_xlfn.IFS(OR($G2928="公衆街路灯A",$G2928="定額電灯"),$G2928&amp;AP2928,COUNTIF(G2928,"*従量電灯*"),G2928,1,"-")</f>
        <v>従量電灯</v>
      </c>
      <c r="AR2928" s="176" t="str" cm="1">
        <f t="array" ref="AR2928">_xlfn.IFS($AN2928=0,"-",OR($AH2928="対象外",$AH2928="-"),"-",OR($G2928="公衆街路灯A",$G2928="定額電灯"),_xlfn.XLOOKUP($AQ2928,削除禁止_電灯料金!$B:$B,削除禁止_電灯料金!$E:$E,0),1,"-")</f>
        <v>-</v>
      </c>
      <c r="AS2928" s="177" t="str" cm="1">
        <f t="array" ref="AS2928">_xlfn.IFS($AR2928="-","-",OR($G2928="公衆街路灯A",$G2928="定額電灯"),_xlfn.XLOOKUP(AQ2928,削除禁止_電灯料金!$B:$B,削除禁止_電灯料金!$D:$D,0),1,"-")</f>
        <v>-</v>
      </c>
      <c r="AT2928" s="176">
        <f>IFERROR(IF(OR($G2928="公衆街路灯A",$G2928="定額電灯"),"-",ROUND((_xlfn.XLOOKUP($AQ2928,削除禁止_電灯料金!$B:$B,削除禁止_電灯料金!$E:$E)*AM2928/1000*$K2928*$L2928/12),2)),"-")</f>
        <v>0</v>
      </c>
      <c r="AU2928" s="177">
        <f>IFERROR(IF(OR($G2928="公衆街路灯A",$G2928="定額電灯"),"-",ROUND((AM2928/1000*$K2928*$L2928/12)*_xlfn.XLOOKUP($A2928,削除禁止_電灯料金!K:K,削除禁止_電灯料金!M:M,"-"),2)),"-")</f>
        <v>0</v>
      </c>
      <c r="AV2928" s="178">
        <f>IFERROR(IF(OR($G2928="公衆街路灯A",$G2928="定額電灯"),ROUND((((AR2928+AS2928)*AN2928))*12*_xlfn.XLOOKUP($A2928,削除禁止_電灯料金!K:K,削除禁止_電灯料金!N:N),0),ROUND((AT2928+AU2928)*AN2928*12*_xlfn.XLOOKUP($A2928,削除禁止_電灯料金!K:K,削除禁止_電灯料金!N:N),0)),0)</f>
        <v>0</v>
      </c>
      <c r="AW2928" s="145"/>
    </row>
    <row r="2929" spans="1:49" ht="30" customHeight="1">
      <c r="A2929" s="1">
        <v>64</v>
      </c>
      <c r="B2929" s="319" t="s">
        <v>2605</v>
      </c>
      <c r="C2929" s="332"/>
      <c r="D2929" s="256" t="s">
        <v>82</v>
      </c>
      <c r="E2929" s="257" t="s">
        <v>224</v>
      </c>
      <c r="F2929" s="258" t="s">
        <v>2635</v>
      </c>
      <c r="G2929" s="148" t="s">
        <v>73</v>
      </c>
      <c r="H2929" s="279"/>
      <c r="I2929" s="280"/>
      <c r="J2929" s="267"/>
      <c r="K2929" s="152">
        <v>2</v>
      </c>
      <c r="L2929" s="153">
        <v>240</v>
      </c>
      <c r="M2929" s="281" t="s">
        <v>2633</v>
      </c>
      <c r="N2929" s="119" t="s">
        <v>1643</v>
      </c>
      <c r="O2929" s="120">
        <v>1</v>
      </c>
      <c r="P2929" s="155" t="s">
        <v>2463</v>
      </c>
      <c r="Q2929" s="155">
        <v>0</v>
      </c>
      <c r="R2929" s="155">
        <v>0</v>
      </c>
      <c r="S2929" s="156" t="s">
        <v>143</v>
      </c>
      <c r="T2929" s="156">
        <v>0</v>
      </c>
      <c r="U2929" s="156" t="s">
        <v>2634</v>
      </c>
      <c r="V2929" s="157">
        <v>0</v>
      </c>
      <c r="W2929" s="158">
        <v>108</v>
      </c>
      <c r="X2929" s="365">
        <v>2</v>
      </c>
      <c r="Y2929" s="160">
        <v>2</v>
      </c>
      <c r="Z2929" s="161">
        <f t="shared" si="743"/>
        <v>8.64</v>
      </c>
      <c r="AA2929" s="155">
        <v>0</v>
      </c>
      <c r="AB2929" s="162" t="s">
        <v>80</v>
      </c>
      <c r="AC2929" s="163" t="s">
        <v>56</v>
      </c>
      <c r="AD2929" s="164" t="s">
        <v>56</v>
      </c>
      <c r="AE2929" s="163" t="s">
        <v>56</v>
      </c>
      <c r="AF2929" s="164">
        <f t="shared" si="744"/>
        <v>129.60000000000002</v>
      </c>
      <c r="AG2929" s="165">
        <f t="shared" si="745"/>
        <v>31104.000000000007</v>
      </c>
      <c r="AH2929" s="166" t="s">
        <v>81</v>
      </c>
      <c r="AI2929" s="167"/>
      <c r="AJ2929" s="168"/>
      <c r="AK2929" s="169"/>
      <c r="AL2929" s="170"/>
      <c r="AM2929" s="171"/>
      <c r="AN2929" s="172"/>
      <c r="AO2929" s="173">
        <f t="shared" si="733"/>
        <v>0</v>
      </c>
      <c r="AP2929" s="174" t="s">
        <v>82</v>
      </c>
      <c r="AQ2929" s="175" t="str" cm="1">
        <f t="array" ref="AQ2929">_xlfn.IFS(OR($G2929="公衆街路灯A",$G2929="定額電灯"),$G2929&amp;AP2929,COUNTIF(G2929,"*従量電灯*"),G2929,1,"-")</f>
        <v>従量電灯</v>
      </c>
      <c r="AR2929" s="176" t="str" cm="1">
        <f t="array" ref="AR2929">_xlfn.IFS($AN2929=0,"-",OR($AH2929="対象外",$AH2929="-"),"-",OR($G2929="公衆街路灯A",$G2929="定額電灯"),_xlfn.XLOOKUP($AQ2929,削除禁止_電灯料金!$B:$B,削除禁止_電灯料金!$E:$E,0),1,"-")</f>
        <v>-</v>
      </c>
      <c r="AS2929" s="177" t="str" cm="1">
        <f t="array" ref="AS2929">_xlfn.IFS($AR2929="-","-",OR($G2929="公衆街路灯A",$G2929="定額電灯"),_xlfn.XLOOKUP(AQ2929,削除禁止_電灯料金!$B:$B,削除禁止_電灯料金!$D:$D,0),1,"-")</f>
        <v>-</v>
      </c>
      <c r="AT2929" s="176">
        <f>IFERROR(IF(OR($G2929="公衆街路灯A",$G2929="定額電灯"),"-",ROUND((_xlfn.XLOOKUP($AQ2929,削除禁止_電灯料金!$B:$B,削除禁止_電灯料金!$E:$E)*AM2929/1000*$K2929*$L2929/12),2)),"-")</f>
        <v>0</v>
      </c>
      <c r="AU2929" s="177">
        <f>IFERROR(IF(OR($G2929="公衆街路灯A",$G2929="定額電灯"),"-",ROUND((AM2929/1000*$K2929*$L2929/12)*_xlfn.XLOOKUP($A2929,削除禁止_電灯料金!K:K,削除禁止_電灯料金!M:M,"-"),2)),"-")</f>
        <v>0</v>
      </c>
      <c r="AV2929" s="178">
        <f>IFERROR(IF(OR($G2929="公衆街路灯A",$G2929="定額電灯"),ROUND((((AR2929+AS2929)*AN2929))*12*_xlfn.XLOOKUP($A2929,削除禁止_電灯料金!K:K,削除禁止_電灯料金!N:N),0),ROUND((AT2929+AU2929)*AN2929*12*_xlfn.XLOOKUP($A2929,削除禁止_電灯料金!K:K,削除禁止_電灯料金!N:N),0)),0)</f>
        <v>0</v>
      </c>
      <c r="AW2929" s="145"/>
    </row>
    <row r="2930" spans="1:49" ht="30" customHeight="1">
      <c r="A2930" s="1">
        <v>64</v>
      </c>
      <c r="B2930" s="319" t="s">
        <v>2605</v>
      </c>
      <c r="C2930" s="332"/>
      <c r="D2930" s="259" t="s">
        <v>82</v>
      </c>
      <c r="E2930" s="260" t="s">
        <v>224</v>
      </c>
      <c r="F2930" s="261" t="s">
        <v>2636</v>
      </c>
      <c r="G2930" s="182" t="s">
        <v>73</v>
      </c>
      <c r="H2930" s="183" t="s">
        <v>118</v>
      </c>
      <c r="I2930" s="311"/>
      <c r="J2930" s="312"/>
      <c r="K2930" s="186">
        <v>2</v>
      </c>
      <c r="L2930" s="187">
        <v>240</v>
      </c>
      <c r="M2930" s="313" t="s">
        <v>2637</v>
      </c>
      <c r="N2930" s="189" t="s">
        <v>75</v>
      </c>
      <c r="O2930" s="190">
        <v>1</v>
      </c>
      <c r="P2930" s="191" t="s">
        <v>722</v>
      </c>
      <c r="Q2930" s="191">
        <v>0</v>
      </c>
      <c r="R2930" s="191">
        <v>0</v>
      </c>
      <c r="S2930" s="192">
        <v>0</v>
      </c>
      <c r="T2930" s="192">
        <v>0</v>
      </c>
      <c r="U2930" s="192" t="s">
        <v>184</v>
      </c>
      <c r="V2930" s="193">
        <v>0</v>
      </c>
      <c r="W2930" s="194">
        <v>50</v>
      </c>
      <c r="X2930" s="366">
        <v>2</v>
      </c>
      <c r="Y2930" s="196">
        <v>2</v>
      </c>
      <c r="Z2930" s="197">
        <v>0</v>
      </c>
      <c r="AA2930" s="191">
        <v>0</v>
      </c>
      <c r="AB2930" s="198" t="s">
        <v>80</v>
      </c>
      <c r="AC2930" s="199" t="s">
        <v>56</v>
      </c>
      <c r="AD2930" s="200" t="s">
        <v>56</v>
      </c>
      <c r="AE2930" s="199" t="s">
        <v>56</v>
      </c>
      <c r="AF2930" s="200">
        <v>0</v>
      </c>
      <c r="AG2930" s="201">
        <v>0</v>
      </c>
      <c r="AH2930" s="201" t="s">
        <v>124</v>
      </c>
      <c r="AI2930" s="202" t="s">
        <v>124</v>
      </c>
      <c r="AJ2930" s="203"/>
      <c r="AK2930" s="204"/>
      <c r="AL2930" s="194"/>
      <c r="AM2930" s="205"/>
      <c r="AN2930" s="206"/>
      <c r="AO2930" s="200">
        <f t="shared" si="733"/>
        <v>0</v>
      </c>
      <c r="AP2930" s="207" t="s">
        <v>82</v>
      </c>
      <c r="AQ2930" s="198" t="str" cm="1">
        <f t="array" ref="AQ2930">_xlfn.IFS(OR($G2930="公衆街路灯A",$G2930="定額電灯"),$G2930&amp;AP2930,COUNTIF(G2930,"*従量電灯*"),G2930,1,"-")</f>
        <v>従量電灯</v>
      </c>
      <c r="AR2930" s="208" t="str" cm="1">
        <f t="array" ref="AR2930">_xlfn.IFS($AN2930=0,"-",OR($AH2930="対象外",$AH2930="-"),"-",OR($G2930="公衆街路灯A",$G2930="定額電灯"),_xlfn.XLOOKUP($AQ2930,削除禁止_電灯料金!$B:$B,削除禁止_電灯料金!$E:$E,0),1,"-")</f>
        <v>-</v>
      </c>
      <c r="AS2930" s="209" t="str" cm="1">
        <f t="array" ref="AS2930">_xlfn.IFS($AR2930="-","-",OR($G2930="公衆街路灯A",$G2930="定額電灯"),_xlfn.XLOOKUP(AQ2930,削除禁止_電灯料金!$B:$B,削除禁止_電灯料金!$D:$D,0),1,"-")</f>
        <v>-</v>
      </c>
      <c r="AT2930" s="208">
        <f>IFERROR(IF(OR($G2930="公衆街路灯A",$G2930="定額電灯"),"-",ROUND((_xlfn.XLOOKUP($AQ2930,削除禁止_電灯料金!$B:$B,削除禁止_電灯料金!$E:$E)*AM2930/1000*$K2930*$L2930/12),2)),"-")</f>
        <v>0</v>
      </c>
      <c r="AU2930" s="209">
        <f>IFERROR(IF(OR($G2930="公衆街路灯A",$G2930="定額電灯"),"-",ROUND((AM2930/1000*$K2930*$L2930/12)*_xlfn.XLOOKUP($A2930,削除禁止_電灯料金!K:K,削除禁止_電灯料金!M:M,"-"),2)),"-")</f>
        <v>0</v>
      </c>
      <c r="AV2930" s="210">
        <f>IFERROR(IF(OR($G2930="公衆街路灯A",$G2930="定額電灯"),ROUND((((AR2930+AS2930)*AN2930))*12*_xlfn.XLOOKUP($A2930,削除禁止_電灯料金!K:K,削除禁止_電灯料金!N:N),0),ROUND((AT2930+AU2930)*AN2930*12*_xlfn.XLOOKUP($A2930,削除禁止_電灯料金!K:K,削除禁止_電灯料金!N:N),0)),0)</f>
        <v>0</v>
      </c>
      <c r="AW2930" s="145"/>
    </row>
    <row r="2931" spans="1:49" ht="30" customHeight="1">
      <c r="A2931" s="1">
        <v>64</v>
      </c>
      <c r="B2931" s="319" t="s">
        <v>2605</v>
      </c>
      <c r="C2931" s="332"/>
      <c r="D2931" s="256" t="s">
        <v>82</v>
      </c>
      <c r="E2931" s="257" t="s">
        <v>224</v>
      </c>
      <c r="F2931" s="258" t="s">
        <v>2571</v>
      </c>
      <c r="G2931" s="148" t="s">
        <v>73</v>
      </c>
      <c r="H2931" s="279"/>
      <c r="I2931" s="280"/>
      <c r="J2931" s="267"/>
      <c r="K2931" s="152">
        <v>1</v>
      </c>
      <c r="L2931" s="153">
        <v>300</v>
      </c>
      <c r="M2931" s="281" t="s">
        <v>2620</v>
      </c>
      <c r="N2931" s="119" t="s">
        <v>134</v>
      </c>
      <c r="O2931" s="120">
        <v>2</v>
      </c>
      <c r="P2931" s="155" t="s">
        <v>135</v>
      </c>
      <c r="Q2931" s="155">
        <v>0</v>
      </c>
      <c r="R2931" s="155">
        <v>0</v>
      </c>
      <c r="S2931" s="156">
        <v>0</v>
      </c>
      <c r="T2931" s="156">
        <v>0</v>
      </c>
      <c r="U2931" s="156">
        <v>0</v>
      </c>
      <c r="V2931" s="157">
        <v>0</v>
      </c>
      <c r="W2931" s="158">
        <v>28</v>
      </c>
      <c r="X2931" s="365">
        <v>1</v>
      </c>
      <c r="Y2931" s="160">
        <v>2</v>
      </c>
      <c r="Z2931" s="161">
        <f t="shared" ref="Z2931:Z2941" si="746">K2931*L2931*W2931*Y2931/12/1000</f>
        <v>1.4</v>
      </c>
      <c r="AA2931" s="155">
        <v>0</v>
      </c>
      <c r="AB2931" s="162" t="s">
        <v>80</v>
      </c>
      <c r="AC2931" s="163" t="s">
        <v>56</v>
      </c>
      <c r="AD2931" s="164" t="s">
        <v>56</v>
      </c>
      <c r="AE2931" s="163" t="s">
        <v>56</v>
      </c>
      <c r="AF2931" s="164">
        <f t="shared" ref="AF2931:AF2941" si="747">$B$2*Z2931/Y2931</f>
        <v>21</v>
      </c>
      <c r="AG2931" s="165">
        <f t="shared" ref="AG2931:AG2941" si="748">Y2931*AF2931*120</f>
        <v>5040</v>
      </c>
      <c r="AH2931" s="166" t="s">
        <v>113</v>
      </c>
      <c r="AI2931" s="167"/>
      <c r="AJ2931" s="168"/>
      <c r="AK2931" s="169"/>
      <c r="AL2931" s="170"/>
      <c r="AM2931" s="171"/>
      <c r="AN2931" s="172"/>
      <c r="AO2931" s="173">
        <f t="shared" si="733"/>
        <v>0</v>
      </c>
      <c r="AP2931" s="174" t="s">
        <v>82</v>
      </c>
      <c r="AQ2931" s="175" t="str" cm="1">
        <f t="array" ref="AQ2931">_xlfn.IFS(OR($G2931="公衆街路灯A",$G2931="定額電灯"),$G2931&amp;AP2931,COUNTIF(G2931,"*従量電灯*"),G2931,1,"-")</f>
        <v>従量電灯</v>
      </c>
      <c r="AR2931" s="176" t="str" cm="1">
        <f t="array" ref="AR2931">_xlfn.IFS($AN2931=0,"-",OR($AH2931="対象外",$AH2931="-"),"-",OR($G2931="公衆街路灯A",$G2931="定額電灯"),_xlfn.XLOOKUP($AQ2931,削除禁止_電灯料金!$B:$B,削除禁止_電灯料金!$E:$E,0),1,"-")</f>
        <v>-</v>
      </c>
      <c r="AS2931" s="177" t="str" cm="1">
        <f t="array" ref="AS2931">_xlfn.IFS($AR2931="-","-",OR($G2931="公衆街路灯A",$G2931="定額電灯"),_xlfn.XLOOKUP(AQ2931,削除禁止_電灯料金!$B:$B,削除禁止_電灯料金!$D:$D,0),1,"-")</f>
        <v>-</v>
      </c>
      <c r="AT2931" s="176">
        <f>IFERROR(IF(OR($G2931="公衆街路灯A",$G2931="定額電灯"),"-",ROUND((_xlfn.XLOOKUP($AQ2931,削除禁止_電灯料金!$B:$B,削除禁止_電灯料金!$E:$E)*AM2931/1000*$K2931*$L2931/12),2)),"-")</f>
        <v>0</v>
      </c>
      <c r="AU2931" s="177">
        <f>IFERROR(IF(OR($G2931="公衆街路灯A",$G2931="定額電灯"),"-",ROUND((AM2931/1000*$K2931*$L2931/12)*_xlfn.XLOOKUP($A2931,削除禁止_電灯料金!K:K,削除禁止_電灯料金!M:M,"-"),2)),"-")</f>
        <v>0</v>
      </c>
      <c r="AV2931" s="178">
        <f>IFERROR(IF(OR($G2931="公衆街路灯A",$G2931="定額電灯"),ROUND((((AR2931+AS2931)*AN2931))*12*_xlfn.XLOOKUP($A2931,削除禁止_電灯料金!K:K,削除禁止_電灯料金!N:N),0),ROUND((AT2931+AU2931)*AN2931*12*_xlfn.XLOOKUP($A2931,削除禁止_電灯料金!K:K,削除禁止_電灯料金!N:N),0)),0)</f>
        <v>0</v>
      </c>
      <c r="AW2931" s="145"/>
    </row>
    <row r="2932" spans="1:49" ht="30" customHeight="1">
      <c r="A2932" s="1">
        <v>64</v>
      </c>
      <c r="B2932" s="319" t="s">
        <v>2605</v>
      </c>
      <c r="C2932" s="332"/>
      <c r="D2932" s="256" t="s">
        <v>82</v>
      </c>
      <c r="E2932" s="257" t="s">
        <v>224</v>
      </c>
      <c r="F2932" s="258" t="s">
        <v>2571</v>
      </c>
      <c r="G2932" s="148" t="s">
        <v>73</v>
      </c>
      <c r="H2932" s="279"/>
      <c r="I2932" s="280"/>
      <c r="J2932" s="267"/>
      <c r="K2932" s="152">
        <v>1</v>
      </c>
      <c r="L2932" s="153">
        <v>300</v>
      </c>
      <c r="M2932" s="281" t="s">
        <v>2638</v>
      </c>
      <c r="N2932" s="119" t="s">
        <v>142</v>
      </c>
      <c r="O2932" s="120">
        <v>1</v>
      </c>
      <c r="P2932" s="155" t="s">
        <v>503</v>
      </c>
      <c r="Q2932" s="155">
        <v>0</v>
      </c>
      <c r="R2932" s="155">
        <v>0</v>
      </c>
      <c r="S2932" s="156" t="s">
        <v>143</v>
      </c>
      <c r="T2932" s="156">
        <v>0</v>
      </c>
      <c r="U2932" s="156">
        <v>0</v>
      </c>
      <c r="V2932" s="157">
        <v>0</v>
      </c>
      <c r="W2932" s="158">
        <v>18</v>
      </c>
      <c r="X2932" s="365">
        <v>1</v>
      </c>
      <c r="Y2932" s="160">
        <v>1</v>
      </c>
      <c r="Z2932" s="161">
        <f t="shared" si="746"/>
        <v>0.45</v>
      </c>
      <c r="AA2932" s="155">
        <v>0</v>
      </c>
      <c r="AB2932" s="162" t="s">
        <v>80</v>
      </c>
      <c r="AC2932" s="163" t="s">
        <v>56</v>
      </c>
      <c r="AD2932" s="164" t="s">
        <v>56</v>
      </c>
      <c r="AE2932" s="163" t="s">
        <v>56</v>
      </c>
      <c r="AF2932" s="164">
        <f t="shared" si="747"/>
        <v>13.5</v>
      </c>
      <c r="AG2932" s="165">
        <f t="shared" si="748"/>
        <v>1620</v>
      </c>
      <c r="AH2932" s="166" t="s">
        <v>81</v>
      </c>
      <c r="AI2932" s="167"/>
      <c r="AJ2932" s="168"/>
      <c r="AK2932" s="169"/>
      <c r="AL2932" s="170"/>
      <c r="AM2932" s="171"/>
      <c r="AN2932" s="172"/>
      <c r="AO2932" s="173">
        <f t="shared" si="733"/>
        <v>0</v>
      </c>
      <c r="AP2932" s="174" t="s">
        <v>82</v>
      </c>
      <c r="AQ2932" s="175" t="str" cm="1">
        <f t="array" ref="AQ2932">_xlfn.IFS(OR($G2932="公衆街路灯A",$G2932="定額電灯"),$G2932&amp;AP2932,COUNTIF(G2932,"*従量電灯*"),G2932,1,"-")</f>
        <v>従量電灯</v>
      </c>
      <c r="AR2932" s="176" t="str" cm="1">
        <f t="array" ref="AR2932">_xlfn.IFS($AN2932=0,"-",OR($AH2932="対象外",$AH2932="-"),"-",OR($G2932="公衆街路灯A",$G2932="定額電灯"),_xlfn.XLOOKUP($AQ2932,削除禁止_電灯料金!$B:$B,削除禁止_電灯料金!$E:$E,0),1,"-")</f>
        <v>-</v>
      </c>
      <c r="AS2932" s="177" t="str" cm="1">
        <f t="array" ref="AS2932">_xlfn.IFS($AR2932="-","-",OR($G2932="公衆街路灯A",$G2932="定額電灯"),_xlfn.XLOOKUP(AQ2932,削除禁止_電灯料金!$B:$B,削除禁止_電灯料金!$D:$D,0),1,"-")</f>
        <v>-</v>
      </c>
      <c r="AT2932" s="176">
        <f>IFERROR(IF(OR($G2932="公衆街路灯A",$G2932="定額電灯"),"-",ROUND((_xlfn.XLOOKUP($AQ2932,削除禁止_電灯料金!$B:$B,削除禁止_電灯料金!$E:$E)*AM2932/1000*$K2932*$L2932/12),2)),"-")</f>
        <v>0</v>
      </c>
      <c r="AU2932" s="177">
        <f>IFERROR(IF(OR($G2932="公衆街路灯A",$G2932="定額電灯"),"-",ROUND((AM2932/1000*$K2932*$L2932/12)*_xlfn.XLOOKUP($A2932,削除禁止_電灯料金!K:K,削除禁止_電灯料金!M:M,"-"),2)),"-")</f>
        <v>0</v>
      </c>
      <c r="AV2932" s="178">
        <f>IFERROR(IF(OR($G2932="公衆街路灯A",$G2932="定額電灯"),ROUND((((AR2932+AS2932)*AN2932))*12*_xlfn.XLOOKUP($A2932,削除禁止_電灯料金!K:K,削除禁止_電灯料金!N:N),0),ROUND((AT2932+AU2932)*AN2932*12*_xlfn.XLOOKUP($A2932,削除禁止_電灯料金!K:K,削除禁止_電灯料金!N:N),0)),0)</f>
        <v>0</v>
      </c>
      <c r="AW2932" s="145"/>
    </row>
    <row r="2933" spans="1:49" ht="30" customHeight="1">
      <c r="A2933" s="1">
        <v>64</v>
      </c>
      <c r="B2933" s="319" t="s">
        <v>2605</v>
      </c>
      <c r="C2933" s="332"/>
      <c r="D2933" s="256" t="s">
        <v>82</v>
      </c>
      <c r="E2933" s="257" t="s">
        <v>224</v>
      </c>
      <c r="F2933" s="258" t="s">
        <v>2639</v>
      </c>
      <c r="G2933" s="148" t="s">
        <v>73</v>
      </c>
      <c r="H2933" s="279"/>
      <c r="I2933" s="280"/>
      <c r="J2933" s="267"/>
      <c r="K2933" s="152">
        <v>10</v>
      </c>
      <c r="L2933" s="153">
        <v>300</v>
      </c>
      <c r="M2933" s="281" t="s">
        <v>2629</v>
      </c>
      <c r="N2933" s="119" t="s">
        <v>172</v>
      </c>
      <c r="O2933" s="120">
        <v>1</v>
      </c>
      <c r="P2933" s="155" t="s">
        <v>657</v>
      </c>
      <c r="Q2933" s="155">
        <v>0</v>
      </c>
      <c r="R2933" s="155">
        <v>0</v>
      </c>
      <c r="S2933" s="156" t="s">
        <v>211</v>
      </c>
      <c r="T2933" s="156">
        <v>0</v>
      </c>
      <c r="U2933" s="156" t="s">
        <v>2630</v>
      </c>
      <c r="V2933" s="157">
        <v>0</v>
      </c>
      <c r="W2933" s="158">
        <v>34</v>
      </c>
      <c r="X2933" s="365">
        <v>1</v>
      </c>
      <c r="Y2933" s="160">
        <v>1</v>
      </c>
      <c r="Z2933" s="161">
        <f t="shared" si="746"/>
        <v>8.5</v>
      </c>
      <c r="AA2933" s="155">
        <v>0</v>
      </c>
      <c r="AB2933" s="162" t="s">
        <v>80</v>
      </c>
      <c r="AC2933" s="163" t="s">
        <v>56</v>
      </c>
      <c r="AD2933" s="164" t="s">
        <v>56</v>
      </c>
      <c r="AE2933" s="163" t="s">
        <v>56</v>
      </c>
      <c r="AF2933" s="164">
        <f t="shared" si="747"/>
        <v>255</v>
      </c>
      <c r="AG2933" s="165">
        <f t="shared" si="748"/>
        <v>30600</v>
      </c>
      <c r="AH2933" s="166" t="s">
        <v>81</v>
      </c>
      <c r="AI2933" s="167"/>
      <c r="AJ2933" s="168"/>
      <c r="AK2933" s="169"/>
      <c r="AL2933" s="170"/>
      <c r="AM2933" s="171"/>
      <c r="AN2933" s="172"/>
      <c r="AO2933" s="173">
        <f t="shared" si="733"/>
        <v>0</v>
      </c>
      <c r="AP2933" s="174" t="s">
        <v>82</v>
      </c>
      <c r="AQ2933" s="175" t="str" cm="1">
        <f t="array" ref="AQ2933">_xlfn.IFS(OR($G2933="公衆街路灯A",$G2933="定額電灯"),$G2933&amp;AP2933,COUNTIF(G2933,"*従量電灯*"),G2933,1,"-")</f>
        <v>従量電灯</v>
      </c>
      <c r="AR2933" s="176" t="str" cm="1">
        <f t="array" ref="AR2933">_xlfn.IFS($AN2933=0,"-",OR($AH2933="対象外",$AH2933="-"),"-",OR($G2933="公衆街路灯A",$G2933="定額電灯"),_xlfn.XLOOKUP($AQ2933,削除禁止_電灯料金!$B:$B,削除禁止_電灯料金!$E:$E,0),1,"-")</f>
        <v>-</v>
      </c>
      <c r="AS2933" s="177" t="str" cm="1">
        <f t="array" ref="AS2933">_xlfn.IFS($AR2933="-","-",OR($G2933="公衆街路灯A",$G2933="定額電灯"),_xlfn.XLOOKUP(AQ2933,削除禁止_電灯料金!$B:$B,削除禁止_電灯料金!$D:$D,0),1,"-")</f>
        <v>-</v>
      </c>
      <c r="AT2933" s="176">
        <f>IFERROR(IF(OR($G2933="公衆街路灯A",$G2933="定額電灯"),"-",ROUND((_xlfn.XLOOKUP($AQ2933,削除禁止_電灯料金!$B:$B,削除禁止_電灯料金!$E:$E)*AM2933/1000*$K2933*$L2933/12),2)),"-")</f>
        <v>0</v>
      </c>
      <c r="AU2933" s="177">
        <f>IFERROR(IF(OR($G2933="公衆街路灯A",$G2933="定額電灯"),"-",ROUND((AM2933/1000*$K2933*$L2933/12)*_xlfn.XLOOKUP($A2933,削除禁止_電灯料金!K:K,削除禁止_電灯料金!M:M,"-"),2)),"-")</f>
        <v>0</v>
      </c>
      <c r="AV2933" s="178">
        <f>IFERROR(IF(OR($G2933="公衆街路灯A",$G2933="定額電灯"),ROUND((((AR2933+AS2933)*AN2933))*12*_xlfn.XLOOKUP($A2933,削除禁止_電灯料金!K:K,削除禁止_電灯料金!N:N),0),ROUND((AT2933+AU2933)*AN2933*12*_xlfn.XLOOKUP($A2933,削除禁止_電灯料金!K:K,削除禁止_電灯料金!N:N),0)),0)</f>
        <v>0</v>
      </c>
      <c r="AW2933" s="145"/>
    </row>
    <row r="2934" spans="1:49" ht="30" customHeight="1">
      <c r="A2934" s="1">
        <v>64</v>
      </c>
      <c r="B2934" s="319" t="s">
        <v>2605</v>
      </c>
      <c r="C2934" s="332"/>
      <c r="D2934" s="256" t="s">
        <v>82</v>
      </c>
      <c r="E2934" s="257" t="s">
        <v>224</v>
      </c>
      <c r="F2934" s="258" t="s">
        <v>2640</v>
      </c>
      <c r="G2934" s="148" t="s">
        <v>73</v>
      </c>
      <c r="H2934" s="279"/>
      <c r="I2934" s="280"/>
      <c r="J2934" s="267"/>
      <c r="K2934" s="152">
        <v>24</v>
      </c>
      <c r="L2934" s="153">
        <v>365</v>
      </c>
      <c r="M2934" s="281" t="s">
        <v>2641</v>
      </c>
      <c r="N2934" s="119" t="s">
        <v>416</v>
      </c>
      <c r="O2934" s="120">
        <v>1</v>
      </c>
      <c r="P2934" s="155" t="s">
        <v>135</v>
      </c>
      <c r="Q2934" s="155">
        <v>0</v>
      </c>
      <c r="R2934" s="155">
        <v>0</v>
      </c>
      <c r="S2934" s="156" t="s">
        <v>100</v>
      </c>
      <c r="T2934" s="156">
        <v>0</v>
      </c>
      <c r="U2934" s="156" t="s">
        <v>102</v>
      </c>
      <c r="V2934" s="157">
        <v>0</v>
      </c>
      <c r="W2934" s="158">
        <v>28</v>
      </c>
      <c r="X2934" s="365">
        <v>1</v>
      </c>
      <c r="Y2934" s="160">
        <v>1</v>
      </c>
      <c r="Z2934" s="161">
        <f t="shared" si="746"/>
        <v>20.440000000000001</v>
      </c>
      <c r="AA2934" s="155">
        <v>0</v>
      </c>
      <c r="AB2934" s="162" t="s">
        <v>80</v>
      </c>
      <c r="AC2934" s="163" t="s">
        <v>56</v>
      </c>
      <c r="AD2934" s="164" t="s">
        <v>56</v>
      </c>
      <c r="AE2934" s="163" t="s">
        <v>56</v>
      </c>
      <c r="AF2934" s="164">
        <f t="shared" si="747"/>
        <v>613.20000000000005</v>
      </c>
      <c r="AG2934" s="165">
        <f t="shared" si="748"/>
        <v>73584</v>
      </c>
      <c r="AH2934" s="166" t="s">
        <v>81</v>
      </c>
      <c r="AI2934" s="167"/>
      <c r="AJ2934" s="168"/>
      <c r="AK2934" s="169"/>
      <c r="AL2934" s="170"/>
      <c r="AM2934" s="171"/>
      <c r="AN2934" s="172"/>
      <c r="AO2934" s="173">
        <f t="shared" si="733"/>
        <v>0</v>
      </c>
      <c r="AP2934" s="174" t="s">
        <v>82</v>
      </c>
      <c r="AQ2934" s="175" t="str" cm="1">
        <f t="array" ref="AQ2934">_xlfn.IFS(OR($G2934="公衆街路灯A",$G2934="定額電灯"),$G2934&amp;AP2934,COUNTIF(G2934,"*従量電灯*"),G2934,1,"-")</f>
        <v>従量電灯</v>
      </c>
      <c r="AR2934" s="176" t="str" cm="1">
        <f t="array" ref="AR2934">_xlfn.IFS($AN2934=0,"-",OR($AH2934="対象外",$AH2934="-"),"-",OR($G2934="公衆街路灯A",$G2934="定額電灯"),_xlfn.XLOOKUP($AQ2934,削除禁止_電灯料金!$B:$B,削除禁止_電灯料金!$E:$E,0),1,"-")</f>
        <v>-</v>
      </c>
      <c r="AS2934" s="177" t="str" cm="1">
        <f t="array" ref="AS2934">_xlfn.IFS($AR2934="-","-",OR($G2934="公衆街路灯A",$G2934="定額電灯"),_xlfn.XLOOKUP(AQ2934,削除禁止_電灯料金!$B:$B,削除禁止_電灯料金!$D:$D,0),1,"-")</f>
        <v>-</v>
      </c>
      <c r="AT2934" s="176">
        <f>IFERROR(IF(OR($G2934="公衆街路灯A",$G2934="定額電灯"),"-",ROUND((_xlfn.XLOOKUP($AQ2934,削除禁止_電灯料金!$B:$B,削除禁止_電灯料金!$E:$E)*AM2934/1000*$K2934*$L2934/12),2)),"-")</f>
        <v>0</v>
      </c>
      <c r="AU2934" s="177">
        <f>IFERROR(IF(OR($G2934="公衆街路灯A",$G2934="定額電灯"),"-",ROUND((AM2934/1000*$K2934*$L2934/12)*_xlfn.XLOOKUP($A2934,削除禁止_電灯料金!K:K,削除禁止_電灯料金!M:M,"-"),2)),"-")</f>
        <v>0</v>
      </c>
      <c r="AV2934" s="178">
        <f>IFERROR(IF(OR($G2934="公衆街路灯A",$G2934="定額電灯"),ROUND((((AR2934+AS2934)*AN2934))*12*_xlfn.XLOOKUP($A2934,削除禁止_電灯料金!K:K,削除禁止_電灯料金!N:N),0),ROUND((AT2934+AU2934)*AN2934*12*_xlfn.XLOOKUP($A2934,削除禁止_電灯料金!K:K,削除禁止_電灯料金!N:N),0)),0)</f>
        <v>0</v>
      </c>
      <c r="AW2934" s="145"/>
    </row>
    <row r="2935" spans="1:49" ht="30" customHeight="1">
      <c r="A2935" s="1">
        <v>64</v>
      </c>
      <c r="B2935" s="319" t="s">
        <v>2605</v>
      </c>
      <c r="C2935" s="332"/>
      <c r="D2935" s="256" t="s">
        <v>82</v>
      </c>
      <c r="E2935" s="257" t="s">
        <v>224</v>
      </c>
      <c r="F2935" s="258" t="s">
        <v>2642</v>
      </c>
      <c r="G2935" s="148" t="s">
        <v>73</v>
      </c>
      <c r="H2935" s="279"/>
      <c r="I2935" s="280"/>
      <c r="J2935" s="267"/>
      <c r="K2935" s="152">
        <v>1</v>
      </c>
      <c r="L2935" s="153">
        <v>12</v>
      </c>
      <c r="M2935" s="281" t="s">
        <v>2627</v>
      </c>
      <c r="N2935" s="119" t="s">
        <v>134</v>
      </c>
      <c r="O2935" s="120">
        <v>1</v>
      </c>
      <c r="P2935" s="155" t="s">
        <v>135</v>
      </c>
      <c r="Q2935" s="155">
        <v>0</v>
      </c>
      <c r="R2935" s="155">
        <v>0</v>
      </c>
      <c r="S2935" s="156">
        <v>0</v>
      </c>
      <c r="T2935" s="156">
        <v>0</v>
      </c>
      <c r="U2935" s="156">
        <v>0</v>
      </c>
      <c r="V2935" s="157">
        <v>0</v>
      </c>
      <c r="W2935" s="158">
        <v>28</v>
      </c>
      <c r="X2935" s="365">
        <v>1</v>
      </c>
      <c r="Y2935" s="160">
        <v>1</v>
      </c>
      <c r="Z2935" s="161">
        <f t="shared" si="746"/>
        <v>2.8000000000000001E-2</v>
      </c>
      <c r="AA2935" s="155">
        <v>0</v>
      </c>
      <c r="AB2935" s="162" t="s">
        <v>80</v>
      </c>
      <c r="AC2935" s="163" t="s">
        <v>56</v>
      </c>
      <c r="AD2935" s="164" t="s">
        <v>56</v>
      </c>
      <c r="AE2935" s="163" t="s">
        <v>56</v>
      </c>
      <c r="AF2935" s="164">
        <f t="shared" si="747"/>
        <v>0.84</v>
      </c>
      <c r="AG2935" s="165">
        <f t="shared" si="748"/>
        <v>100.8</v>
      </c>
      <c r="AH2935" s="166" t="s">
        <v>113</v>
      </c>
      <c r="AI2935" s="167"/>
      <c r="AJ2935" s="168"/>
      <c r="AK2935" s="169"/>
      <c r="AL2935" s="170"/>
      <c r="AM2935" s="171"/>
      <c r="AN2935" s="172"/>
      <c r="AO2935" s="173">
        <f t="shared" si="733"/>
        <v>0</v>
      </c>
      <c r="AP2935" s="174" t="s">
        <v>82</v>
      </c>
      <c r="AQ2935" s="175" t="str" cm="1">
        <f t="array" ref="AQ2935">_xlfn.IFS(OR($G2935="公衆街路灯A",$G2935="定額電灯"),$G2935&amp;AP2935,COUNTIF(G2935,"*従量電灯*"),G2935,1,"-")</f>
        <v>従量電灯</v>
      </c>
      <c r="AR2935" s="176" t="str" cm="1">
        <f t="array" ref="AR2935">_xlfn.IFS($AN2935=0,"-",OR($AH2935="対象外",$AH2935="-"),"-",OR($G2935="公衆街路灯A",$G2935="定額電灯"),_xlfn.XLOOKUP($AQ2935,削除禁止_電灯料金!$B:$B,削除禁止_電灯料金!$E:$E,0),1,"-")</f>
        <v>-</v>
      </c>
      <c r="AS2935" s="177" t="str" cm="1">
        <f t="array" ref="AS2935">_xlfn.IFS($AR2935="-","-",OR($G2935="公衆街路灯A",$G2935="定額電灯"),_xlfn.XLOOKUP(AQ2935,削除禁止_電灯料金!$B:$B,削除禁止_電灯料金!$D:$D,0),1,"-")</f>
        <v>-</v>
      </c>
      <c r="AT2935" s="176">
        <f>IFERROR(IF(OR($G2935="公衆街路灯A",$G2935="定額電灯"),"-",ROUND((_xlfn.XLOOKUP($AQ2935,削除禁止_電灯料金!$B:$B,削除禁止_電灯料金!$E:$E)*AM2935/1000*$K2935*$L2935/12),2)),"-")</f>
        <v>0</v>
      </c>
      <c r="AU2935" s="177">
        <f>IFERROR(IF(OR($G2935="公衆街路灯A",$G2935="定額電灯"),"-",ROUND((AM2935/1000*$K2935*$L2935/12)*_xlfn.XLOOKUP($A2935,削除禁止_電灯料金!K:K,削除禁止_電灯料金!M:M,"-"),2)),"-")</f>
        <v>0</v>
      </c>
      <c r="AV2935" s="178">
        <f>IFERROR(IF(OR($G2935="公衆街路灯A",$G2935="定額電灯"),ROUND((((AR2935+AS2935)*AN2935))*12*_xlfn.XLOOKUP($A2935,削除禁止_電灯料金!K:K,削除禁止_電灯料金!N:N),0),ROUND((AT2935+AU2935)*AN2935*12*_xlfn.XLOOKUP($A2935,削除禁止_電灯料金!K:K,削除禁止_電灯料金!N:N),0)),0)</f>
        <v>0</v>
      </c>
      <c r="AW2935" s="145"/>
    </row>
    <row r="2936" spans="1:49" ht="30" customHeight="1">
      <c r="A2936" s="1">
        <v>64</v>
      </c>
      <c r="B2936" s="319" t="s">
        <v>2605</v>
      </c>
      <c r="C2936" s="332"/>
      <c r="D2936" s="256" t="s">
        <v>82</v>
      </c>
      <c r="E2936" s="257" t="s">
        <v>224</v>
      </c>
      <c r="F2936" s="258" t="s">
        <v>355</v>
      </c>
      <c r="G2936" s="148" t="s">
        <v>73</v>
      </c>
      <c r="H2936" s="279"/>
      <c r="I2936" s="280"/>
      <c r="J2936" s="267"/>
      <c r="K2936" s="152">
        <v>10</v>
      </c>
      <c r="L2936" s="153">
        <v>300</v>
      </c>
      <c r="M2936" s="281" t="s">
        <v>1376</v>
      </c>
      <c r="N2936" s="119" t="s">
        <v>134</v>
      </c>
      <c r="O2936" s="120">
        <v>2</v>
      </c>
      <c r="P2936" s="155" t="s">
        <v>294</v>
      </c>
      <c r="Q2936" s="155">
        <v>0</v>
      </c>
      <c r="R2936" s="155">
        <v>0</v>
      </c>
      <c r="S2936" s="156">
        <v>0</v>
      </c>
      <c r="T2936" s="156">
        <v>0</v>
      </c>
      <c r="U2936" s="156">
        <v>0</v>
      </c>
      <c r="V2936" s="157">
        <v>0</v>
      </c>
      <c r="W2936" s="158">
        <v>47</v>
      </c>
      <c r="X2936" s="365">
        <v>6</v>
      </c>
      <c r="Y2936" s="160">
        <v>12</v>
      </c>
      <c r="Z2936" s="161">
        <f t="shared" si="746"/>
        <v>141</v>
      </c>
      <c r="AA2936" s="155">
        <v>0</v>
      </c>
      <c r="AB2936" s="162" t="s">
        <v>80</v>
      </c>
      <c r="AC2936" s="163" t="s">
        <v>56</v>
      </c>
      <c r="AD2936" s="164" t="s">
        <v>56</v>
      </c>
      <c r="AE2936" s="163" t="s">
        <v>56</v>
      </c>
      <c r="AF2936" s="164">
        <f t="shared" si="747"/>
        <v>352.5</v>
      </c>
      <c r="AG2936" s="165">
        <f t="shared" si="748"/>
        <v>507600</v>
      </c>
      <c r="AH2936" s="166" t="s">
        <v>113</v>
      </c>
      <c r="AI2936" s="167"/>
      <c r="AJ2936" s="168"/>
      <c r="AK2936" s="169"/>
      <c r="AL2936" s="170"/>
      <c r="AM2936" s="171"/>
      <c r="AN2936" s="172"/>
      <c r="AO2936" s="173">
        <f t="shared" si="733"/>
        <v>0</v>
      </c>
      <c r="AP2936" s="174" t="s">
        <v>82</v>
      </c>
      <c r="AQ2936" s="175" t="str" cm="1">
        <f t="array" ref="AQ2936">_xlfn.IFS(OR($G2936="公衆街路灯A",$G2936="定額電灯"),$G2936&amp;AP2936,COUNTIF(G2936,"*従量電灯*"),G2936,1,"-")</f>
        <v>従量電灯</v>
      </c>
      <c r="AR2936" s="176" t="str" cm="1">
        <f t="array" ref="AR2936">_xlfn.IFS($AN2936=0,"-",OR($AH2936="対象外",$AH2936="-"),"-",OR($G2936="公衆街路灯A",$G2936="定額電灯"),_xlfn.XLOOKUP($AQ2936,削除禁止_電灯料金!$B:$B,削除禁止_電灯料金!$E:$E,0),1,"-")</f>
        <v>-</v>
      </c>
      <c r="AS2936" s="177" t="str" cm="1">
        <f t="array" ref="AS2936">_xlfn.IFS($AR2936="-","-",OR($G2936="公衆街路灯A",$G2936="定額電灯"),_xlfn.XLOOKUP(AQ2936,削除禁止_電灯料金!$B:$B,削除禁止_電灯料金!$D:$D,0),1,"-")</f>
        <v>-</v>
      </c>
      <c r="AT2936" s="176">
        <f>IFERROR(IF(OR($G2936="公衆街路灯A",$G2936="定額電灯"),"-",ROUND((_xlfn.XLOOKUP($AQ2936,削除禁止_電灯料金!$B:$B,削除禁止_電灯料金!$E:$E)*AM2936/1000*$K2936*$L2936/12),2)),"-")</f>
        <v>0</v>
      </c>
      <c r="AU2936" s="177">
        <f>IFERROR(IF(OR($G2936="公衆街路灯A",$G2936="定額電灯"),"-",ROUND((AM2936/1000*$K2936*$L2936/12)*_xlfn.XLOOKUP($A2936,削除禁止_電灯料金!K:K,削除禁止_電灯料金!M:M,"-"),2)),"-")</f>
        <v>0</v>
      </c>
      <c r="AV2936" s="178">
        <f>IFERROR(IF(OR($G2936="公衆街路灯A",$G2936="定額電灯"),ROUND((((AR2936+AS2936)*AN2936))*12*_xlfn.XLOOKUP($A2936,削除禁止_電灯料金!K:K,削除禁止_電灯料金!N:N),0),ROUND((AT2936+AU2936)*AN2936*12*_xlfn.XLOOKUP($A2936,削除禁止_電灯料金!K:K,削除禁止_電灯料金!N:N),0)),0)</f>
        <v>0</v>
      </c>
      <c r="AW2936" s="145"/>
    </row>
    <row r="2937" spans="1:49" ht="30" customHeight="1">
      <c r="A2937" s="1">
        <v>64</v>
      </c>
      <c r="B2937" s="319" t="s">
        <v>2605</v>
      </c>
      <c r="C2937" s="332"/>
      <c r="D2937" s="256" t="s">
        <v>82</v>
      </c>
      <c r="E2937" s="257" t="s">
        <v>252</v>
      </c>
      <c r="F2937" s="258" t="s">
        <v>2571</v>
      </c>
      <c r="G2937" s="148" t="s">
        <v>73</v>
      </c>
      <c r="H2937" s="279"/>
      <c r="I2937" s="280"/>
      <c r="J2937" s="267"/>
      <c r="K2937" s="152">
        <v>1</v>
      </c>
      <c r="L2937" s="153">
        <v>240</v>
      </c>
      <c r="M2937" s="281" t="s">
        <v>2620</v>
      </c>
      <c r="N2937" s="119" t="s">
        <v>134</v>
      </c>
      <c r="O2937" s="120">
        <v>2</v>
      </c>
      <c r="P2937" s="155" t="s">
        <v>135</v>
      </c>
      <c r="Q2937" s="155">
        <v>0</v>
      </c>
      <c r="R2937" s="155">
        <v>0</v>
      </c>
      <c r="S2937" s="156">
        <v>0</v>
      </c>
      <c r="T2937" s="156">
        <v>0</v>
      </c>
      <c r="U2937" s="156">
        <v>0</v>
      </c>
      <c r="V2937" s="157">
        <v>0</v>
      </c>
      <c r="W2937" s="158">
        <v>28</v>
      </c>
      <c r="X2937" s="365">
        <v>1</v>
      </c>
      <c r="Y2937" s="160">
        <v>2</v>
      </c>
      <c r="Z2937" s="161">
        <f t="shared" si="746"/>
        <v>1.1200000000000001</v>
      </c>
      <c r="AA2937" s="155">
        <v>0</v>
      </c>
      <c r="AB2937" s="162" t="s">
        <v>80</v>
      </c>
      <c r="AC2937" s="163" t="s">
        <v>56</v>
      </c>
      <c r="AD2937" s="164" t="s">
        <v>56</v>
      </c>
      <c r="AE2937" s="163" t="s">
        <v>56</v>
      </c>
      <c r="AF2937" s="164">
        <f t="shared" si="747"/>
        <v>16.8</v>
      </c>
      <c r="AG2937" s="165">
        <f t="shared" si="748"/>
        <v>4032</v>
      </c>
      <c r="AH2937" s="166" t="s">
        <v>113</v>
      </c>
      <c r="AI2937" s="167"/>
      <c r="AJ2937" s="168"/>
      <c r="AK2937" s="169"/>
      <c r="AL2937" s="170"/>
      <c r="AM2937" s="171"/>
      <c r="AN2937" s="172"/>
      <c r="AO2937" s="173">
        <f t="shared" si="733"/>
        <v>0</v>
      </c>
      <c r="AP2937" s="174" t="s">
        <v>82</v>
      </c>
      <c r="AQ2937" s="175" t="str" cm="1">
        <f t="array" ref="AQ2937">_xlfn.IFS(OR($G2937="公衆街路灯A",$G2937="定額電灯"),$G2937&amp;AP2937,COUNTIF(G2937,"*従量電灯*"),G2937,1,"-")</f>
        <v>従量電灯</v>
      </c>
      <c r="AR2937" s="176" t="str" cm="1">
        <f t="array" ref="AR2937">_xlfn.IFS($AN2937=0,"-",OR($AH2937="対象外",$AH2937="-"),"-",OR($G2937="公衆街路灯A",$G2937="定額電灯"),_xlfn.XLOOKUP($AQ2937,削除禁止_電灯料金!$B:$B,削除禁止_電灯料金!$E:$E,0),1,"-")</f>
        <v>-</v>
      </c>
      <c r="AS2937" s="177" t="str" cm="1">
        <f t="array" ref="AS2937">_xlfn.IFS($AR2937="-","-",OR($G2937="公衆街路灯A",$G2937="定額電灯"),_xlfn.XLOOKUP(AQ2937,削除禁止_電灯料金!$B:$B,削除禁止_電灯料金!$D:$D,0),1,"-")</f>
        <v>-</v>
      </c>
      <c r="AT2937" s="176">
        <f>IFERROR(IF(OR($G2937="公衆街路灯A",$G2937="定額電灯"),"-",ROUND((_xlfn.XLOOKUP($AQ2937,削除禁止_電灯料金!$B:$B,削除禁止_電灯料金!$E:$E)*AM2937/1000*$K2937*$L2937/12),2)),"-")</f>
        <v>0</v>
      </c>
      <c r="AU2937" s="177">
        <f>IFERROR(IF(OR($G2937="公衆街路灯A",$G2937="定額電灯"),"-",ROUND((AM2937/1000*$K2937*$L2937/12)*_xlfn.XLOOKUP($A2937,削除禁止_電灯料金!K:K,削除禁止_電灯料金!M:M,"-"),2)),"-")</f>
        <v>0</v>
      </c>
      <c r="AV2937" s="178">
        <f>IFERROR(IF(OR($G2937="公衆街路灯A",$G2937="定額電灯"),ROUND((((AR2937+AS2937)*AN2937))*12*_xlfn.XLOOKUP($A2937,削除禁止_電灯料金!K:K,削除禁止_電灯料金!N:N),0),ROUND((AT2937+AU2937)*AN2937*12*_xlfn.XLOOKUP($A2937,削除禁止_電灯料金!K:K,削除禁止_電灯料金!N:N),0)),0)</f>
        <v>0</v>
      </c>
      <c r="AW2937" s="145"/>
    </row>
    <row r="2938" spans="1:49" ht="30" customHeight="1">
      <c r="A2938" s="1">
        <v>64</v>
      </c>
      <c r="B2938" s="319" t="s">
        <v>2605</v>
      </c>
      <c r="C2938" s="332"/>
      <c r="D2938" s="256" t="s">
        <v>82</v>
      </c>
      <c r="E2938" s="257" t="s">
        <v>252</v>
      </c>
      <c r="F2938" s="258" t="s">
        <v>2571</v>
      </c>
      <c r="G2938" s="148" t="s">
        <v>73</v>
      </c>
      <c r="H2938" s="279"/>
      <c r="I2938" s="280"/>
      <c r="J2938" s="267"/>
      <c r="K2938" s="152">
        <v>1</v>
      </c>
      <c r="L2938" s="153">
        <v>240</v>
      </c>
      <c r="M2938" s="281" t="s">
        <v>2638</v>
      </c>
      <c r="N2938" s="119" t="s">
        <v>142</v>
      </c>
      <c r="O2938" s="120">
        <v>1</v>
      </c>
      <c r="P2938" s="155" t="s">
        <v>503</v>
      </c>
      <c r="Q2938" s="155">
        <v>0</v>
      </c>
      <c r="R2938" s="155">
        <v>0</v>
      </c>
      <c r="S2938" s="156" t="s">
        <v>143</v>
      </c>
      <c r="T2938" s="156">
        <v>0</v>
      </c>
      <c r="U2938" s="156">
        <v>0</v>
      </c>
      <c r="V2938" s="157">
        <v>0</v>
      </c>
      <c r="W2938" s="158">
        <v>18</v>
      </c>
      <c r="X2938" s="365">
        <v>1</v>
      </c>
      <c r="Y2938" s="160">
        <v>1</v>
      </c>
      <c r="Z2938" s="161">
        <f t="shared" si="746"/>
        <v>0.36</v>
      </c>
      <c r="AA2938" s="155">
        <v>0</v>
      </c>
      <c r="AB2938" s="162" t="s">
        <v>80</v>
      </c>
      <c r="AC2938" s="163" t="s">
        <v>56</v>
      </c>
      <c r="AD2938" s="164" t="s">
        <v>56</v>
      </c>
      <c r="AE2938" s="163" t="s">
        <v>56</v>
      </c>
      <c r="AF2938" s="164">
        <f t="shared" si="747"/>
        <v>10.799999999999999</v>
      </c>
      <c r="AG2938" s="165">
        <f t="shared" si="748"/>
        <v>1295.9999999999998</v>
      </c>
      <c r="AH2938" s="166" t="s">
        <v>81</v>
      </c>
      <c r="AI2938" s="167"/>
      <c r="AJ2938" s="168"/>
      <c r="AK2938" s="169"/>
      <c r="AL2938" s="170"/>
      <c r="AM2938" s="171"/>
      <c r="AN2938" s="172"/>
      <c r="AO2938" s="173">
        <f t="shared" si="733"/>
        <v>0</v>
      </c>
      <c r="AP2938" s="174" t="s">
        <v>82</v>
      </c>
      <c r="AQ2938" s="175" t="str" cm="1">
        <f t="array" ref="AQ2938">_xlfn.IFS(OR($G2938="公衆街路灯A",$G2938="定額電灯"),$G2938&amp;AP2938,COUNTIF(G2938,"*従量電灯*"),G2938,1,"-")</f>
        <v>従量電灯</v>
      </c>
      <c r="AR2938" s="176" t="str" cm="1">
        <f t="array" ref="AR2938">_xlfn.IFS($AN2938=0,"-",OR($AH2938="対象外",$AH2938="-"),"-",OR($G2938="公衆街路灯A",$G2938="定額電灯"),_xlfn.XLOOKUP($AQ2938,削除禁止_電灯料金!$B:$B,削除禁止_電灯料金!$E:$E,0),1,"-")</f>
        <v>-</v>
      </c>
      <c r="AS2938" s="177" t="str" cm="1">
        <f t="array" ref="AS2938">_xlfn.IFS($AR2938="-","-",OR($G2938="公衆街路灯A",$G2938="定額電灯"),_xlfn.XLOOKUP(AQ2938,削除禁止_電灯料金!$B:$B,削除禁止_電灯料金!$D:$D,0),1,"-")</f>
        <v>-</v>
      </c>
      <c r="AT2938" s="176">
        <f>IFERROR(IF(OR($G2938="公衆街路灯A",$G2938="定額電灯"),"-",ROUND((_xlfn.XLOOKUP($AQ2938,削除禁止_電灯料金!$B:$B,削除禁止_電灯料金!$E:$E)*AM2938/1000*$K2938*$L2938/12),2)),"-")</f>
        <v>0</v>
      </c>
      <c r="AU2938" s="177">
        <f>IFERROR(IF(OR($G2938="公衆街路灯A",$G2938="定額電灯"),"-",ROUND((AM2938/1000*$K2938*$L2938/12)*_xlfn.XLOOKUP($A2938,削除禁止_電灯料金!K:K,削除禁止_電灯料金!M:M,"-"),2)),"-")</f>
        <v>0</v>
      </c>
      <c r="AV2938" s="178">
        <f>IFERROR(IF(OR($G2938="公衆街路灯A",$G2938="定額電灯"),ROUND((((AR2938+AS2938)*AN2938))*12*_xlfn.XLOOKUP($A2938,削除禁止_電灯料金!K:K,削除禁止_電灯料金!N:N),0),ROUND((AT2938+AU2938)*AN2938*12*_xlfn.XLOOKUP($A2938,削除禁止_電灯料金!K:K,削除禁止_電灯料金!N:N),0)),0)</f>
        <v>0</v>
      </c>
      <c r="AW2938" s="145"/>
    </row>
    <row r="2939" spans="1:49" ht="30" customHeight="1">
      <c r="A2939" s="1">
        <v>64</v>
      </c>
      <c r="B2939" s="319" t="s">
        <v>2605</v>
      </c>
      <c r="C2939" s="332"/>
      <c r="D2939" s="256" t="s">
        <v>82</v>
      </c>
      <c r="E2939" s="257" t="s">
        <v>252</v>
      </c>
      <c r="F2939" s="258" t="s">
        <v>1149</v>
      </c>
      <c r="G2939" s="148" t="s">
        <v>73</v>
      </c>
      <c r="H2939" s="279"/>
      <c r="I2939" s="280"/>
      <c r="J2939" s="267"/>
      <c r="K2939" s="152">
        <v>4</v>
      </c>
      <c r="L2939" s="153">
        <v>240</v>
      </c>
      <c r="M2939" s="281" t="s">
        <v>428</v>
      </c>
      <c r="N2939" s="119" t="s">
        <v>110</v>
      </c>
      <c r="O2939" s="120">
        <v>2</v>
      </c>
      <c r="P2939" s="155" t="s">
        <v>294</v>
      </c>
      <c r="Q2939" s="155">
        <v>0</v>
      </c>
      <c r="R2939" s="155">
        <v>0</v>
      </c>
      <c r="S2939" s="156">
        <v>0</v>
      </c>
      <c r="T2939" s="156">
        <v>0</v>
      </c>
      <c r="U2939" s="156">
        <v>0</v>
      </c>
      <c r="V2939" s="157">
        <v>0</v>
      </c>
      <c r="W2939" s="158">
        <v>47</v>
      </c>
      <c r="X2939" s="365">
        <v>14</v>
      </c>
      <c r="Y2939" s="160">
        <v>28</v>
      </c>
      <c r="Z2939" s="161">
        <f t="shared" si="746"/>
        <v>105.28</v>
      </c>
      <c r="AA2939" s="155">
        <v>0</v>
      </c>
      <c r="AB2939" s="162" t="s">
        <v>80</v>
      </c>
      <c r="AC2939" s="163" t="s">
        <v>56</v>
      </c>
      <c r="AD2939" s="164" t="s">
        <v>56</v>
      </c>
      <c r="AE2939" s="163" t="s">
        <v>56</v>
      </c>
      <c r="AF2939" s="164">
        <f t="shared" si="747"/>
        <v>112.8</v>
      </c>
      <c r="AG2939" s="165">
        <f t="shared" si="748"/>
        <v>379008</v>
      </c>
      <c r="AH2939" s="166" t="s">
        <v>113</v>
      </c>
      <c r="AI2939" s="167"/>
      <c r="AJ2939" s="168"/>
      <c r="AK2939" s="169"/>
      <c r="AL2939" s="170"/>
      <c r="AM2939" s="171"/>
      <c r="AN2939" s="172"/>
      <c r="AO2939" s="173">
        <f t="shared" si="733"/>
        <v>0</v>
      </c>
      <c r="AP2939" s="174" t="s">
        <v>82</v>
      </c>
      <c r="AQ2939" s="175" t="str" cm="1">
        <f t="array" ref="AQ2939">_xlfn.IFS(OR($G2939="公衆街路灯A",$G2939="定額電灯"),$G2939&amp;AP2939,COUNTIF(G2939,"*従量電灯*"),G2939,1,"-")</f>
        <v>従量電灯</v>
      </c>
      <c r="AR2939" s="176" t="str" cm="1">
        <f t="array" ref="AR2939">_xlfn.IFS($AN2939=0,"-",OR($AH2939="対象外",$AH2939="-"),"-",OR($G2939="公衆街路灯A",$G2939="定額電灯"),_xlfn.XLOOKUP($AQ2939,削除禁止_電灯料金!$B:$B,削除禁止_電灯料金!$E:$E,0),1,"-")</f>
        <v>-</v>
      </c>
      <c r="AS2939" s="177" t="str" cm="1">
        <f t="array" ref="AS2939">_xlfn.IFS($AR2939="-","-",OR($G2939="公衆街路灯A",$G2939="定額電灯"),_xlfn.XLOOKUP(AQ2939,削除禁止_電灯料金!$B:$B,削除禁止_電灯料金!$D:$D,0),1,"-")</f>
        <v>-</v>
      </c>
      <c r="AT2939" s="176">
        <f>IFERROR(IF(OR($G2939="公衆街路灯A",$G2939="定額電灯"),"-",ROUND((_xlfn.XLOOKUP($AQ2939,削除禁止_電灯料金!$B:$B,削除禁止_電灯料金!$E:$E)*AM2939/1000*$K2939*$L2939/12),2)),"-")</f>
        <v>0</v>
      </c>
      <c r="AU2939" s="177">
        <f>IFERROR(IF(OR($G2939="公衆街路灯A",$G2939="定額電灯"),"-",ROUND((AM2939/1000*$K2939*$L2939/12)*_xlfn.XLOOKUP($A2939,削除禁止_電灯料金!K:K,削除禁止_電灯料金!M:M,"-"),2)),"-")</f>
        <v>0</v>
      </c>
      <c r="AV2939" s="178">
        <f>IFERROR(IF(OR($G2939="公衆街路灯A",$G2939="定額電灯"),ROUND((((AR2939+AS2939)*AN2939))*12*_xlfn.XLOOKUP($A2939,削除禁止_電灯料金!K:K,削除禁止_電灯料金!N:N),0),ROUND((AT2939+AU2939)*AN2939*12*_xlfn.XLOOKUP($A2939,削除禁止_電灯料金!K:K,削除禁止_電灯料金!N:N),0)),0)</f>
        <v>0</v>
      </c>
      <c r="AW2939" s="145"/>
    </row>
    <row r="2940" spans="1:49" ht="30" customHeight="1">
      <c r="A2940" s="1">
        <v>64</v>
      </c>
      <c r="B2940" s="319" t="s">
        <v>2605</v>
      </c>
      <c r="C2940" s="332"/>
      <c r="D2940" s="256" t="s">
        <v>82</v>
      </c>
      <c r="E2940" s="257" t="s">
        <v>252</v>
      </c>
      <c r="F2940" s="258" t="s">
        <v>1149</v>
      </c>
      <c r="G2940" s="148" t="s">
        <v>73</v>
      </c>
      <c r="H2940" s="279"/>
      <c r="I2940" s="280"/>
      <c r="J2940" s="267"/>
      <c r="K2940" s="152">
        <v>4</v>
      </c>
      <c r="L2940" s="153">
        <v>240</v>
      </c>
      <c r="M2940" s="281" t="s">
        <v>2643</v>
      </c>
      <c r="N2940" s="119" t="s">
        <v>110</v>
      </c>
      <c r="O2940" s="120">
        <v>2</v>
      </c>
      <c r="P2940" s="155" t="s">
        <v>294</v>
      </c>
      <c r="Q2940" s="155">
        <v>0</v>
      </c>
      <c r="R2940" s="155">
        <v>0</v>
      </c>
      <c r="S2940" s="156">
        <v>0</v>
      </c>
      <c r="T2940" s="156">
        <v>0</v>
      </c>
      <c r="U2940" s="156">
        <v>0</v>
      </c>
      <c r="V2940" s="157" t="s">
        <v>2644</v>
      </c>
      <c r="W2940" s="158">
        <v>47</v>
      </c>
      <c r="X2940" s="365">
        <v>4</v>
      </c>
      <c r="Y2940" s="160">
        <v>8</v>
      </c>
      <c r="Z2940" s="161">
        <f t="shared" si="746"/>
        <v>30.08</v>
      </c>
      <c r="AA2940" s="155">
        <v>0</v>
      </c>
      <c r="AB2940" s="162" t="s">
        <v>80</v>
      </c>
      <c r="AC2940" s="163" t="s">
        <v>56</v>
      </c>
      <c r="AD2940" s="164" t="s">
        <v>56</v>
      </c>
      <c r="AE2940" s="163" t="s">
        <v>56</v>
      </c>
      <c r="AF2940" s="164">
        <f t="shared" si="747"/>
        <v>112.8</v>
      </c>
      <c r="AG2940" s="165">
        <f t="shared" si="748"/>
        <v>108288</v>
      </c>
      <c r="AH2940" s="166" t="s">
        <v>81</v>
      </c>
      <c r="AI2940" s="167"/>
      <c r="AJ2940" s="168"/>
      <c r="AK2940" s="169"/>
      <c r="AL2940" s="170"/>
      <c r="AM2940" s="171"/>
      <c r="AN2940" s="172"/>
      <c r="AO2940" s="173">
        <f t="shared" si="733"/>
        <v>0</v>
      </c>
      <c r="AP2940" s="174" t="s">
        <v>82</v>
      </c>
      <c r="AQ2940" s="175" t="str" cm="1">
        <f t="array" ref="AQ2940">_xlfn.IFS(OR($G2940="公衆街路灯A",$G2940="定額電灯"),$G2940&amp;AP2940,COUNTIF(G2940,"*従量電灯*"),G2940,1,"-")</f>
        <v>従量電灯</v>
      </c>
      <c r="AR2940" s="176" t="str" cm="1">
        <f t="array" ref="AR2940">_xlfn.IFS($AN2940=0,"-",OR($AH2940="対象外",$AH2940="-"),"-",OR($G2940="公衆街路灯A",$G2940="定額電灯"),_xlfn.XLOOKUP($AQ2940,削除禁止_電灯料金!$B:$B,削除禁止_電灯料金!$E:$E,0),1,"-")</f>
        <v>-</v>
      </c>
      <c r="AS2940" s="177" t="str" cm="1">
        <f t="array" ref="AS2940">_xlfn.IFS($AR2940="-","-",OR($G2940="公衆街路灯A",$G2940="定額電灯"),_xlfn.XLOOKUP(AQ2940,削除禁止_電灯料金!$B:$B,削除禁止_電灯料金!$D:$D,0),1,"-")</f>
        <v>-</v>
      </c>
      <c r="AT2940" s="176">
        <f>IFERROR(IF(OR($G2940="公衆街路灯A",$G2940="定額電灯"),"-",ROUND((_xlfn.XLOOKUP($AQ2940,削除禁止_電灯料金!$B:$B,削除禁止_電灯料金!$E:$E)*AM2940/1000*$K2940*$L2940/12),2)),"-")</f>
        <v>0</v>
      </c>
      <c r="AU2940" s="177">
        <f>IFERROR(IF(OR($G2940="公衆街路灯A",$G2940="定額電灯"),"-",ROUND((AM2940/1000*$K2940*$L2940/12)*_xlfn.XLOOKUP($A2940,削除禁止_電灯料金!K:K,削除禁止_電灯料金!M:M,"-"),2)),"-")</f>
        <v>0</v>
      </c>
      <c r="AV2940" s="178">
        <f>IFERROR(IF(OR($G2940="公衆街路灯A",$G2940="定額電灯"),ROUND((((AR2940+AS2940)*AN2940))*12*_xlfn.XLOOKUP($A2940,削除禁止_電灯料金!K:K,削除禁止_電灯料金!N:N),0),ROUND((AT2940+AU2940)*AN2940*12*_xlfn.XLOOKUP($A2940,削除禁止_電灯料金!K:K,削除禁止_電灯料金!N:N),0)),0)</f>
        <v>0</v>
      </c>
      <c r="AW2940" s="145"/>
    </row>
    <row r="2941" spans="1:49" ht="30" customHeight="1">
      <c r="A2941" s="1">
        <v>64</v>
      </c>
      <c r="B2941" s="319" t="s">
        <v>2605</v>
      </c>
      <c r="C2941" s="332"/>
      <c r="D2941" s="256" t="s">
        <v>82</v>
      </c>
      <c r="E2941" s="257" t="s">
        <v>252</v>
      </c>
      <c r="F2941" s="258" t="s">
        <v>1149</v>
      </c>
      <c r="G2941" s="148" t="s">
        <v>73</v>
      </c>
      <c r="H2941" s="279"/>
      <c r="I2941" s="280"/>
      <c r="J2941" s="267"/>
      <c r="K2941" s="152">
        <v>24</v>
      </c>
      <c r="L2941" s="153">
        <v>365</v>
      </c>
      <c r="M2941" s="281" t="s">
        <v>2641</v>
      </c>
      <c r="N2941" s="119" t="s">
        <v>416</v>
      </c>
      <c r="O2941" s="120">
        <v>1</v>
      </c>
      <c r="P2941" s="155" t="s">
        <v>135</v>
      </c>
      <c r="Q2941" s="155">
        <v>0</v>
      </c>
      <c r="R2941" s="155">
        <v>0</v>
      </c>
      <c r="S2941" s="156" t="s">
        <v>100</v>
      </c>
      <c r="T2941" s="156">
        <v>0</v>
      </c>
      <c r="U2941" s="156" t="s">
        <v>102</v>
      </c>
      <c r="V2941" s="157">
        <v>0</v>
      </c>
      <c r="W2941" s="158">
        <v>28</v>
      </c>
      <c r="X2941" s="365">
        <v>2</v>
      </c>
      <c r="Y2941" s="160">
        <v>2</v>
      </c>
      <c r="Z2941" s="161">
        <f t="shared" si="746"/>
        <v>40.880000000000003</v>
      </c>
      <c r="AA2941" s="155">
        <v>0</v>
      </c>
      <c r="AB2941" s="162" t="s">
        <v>80</v>
      </c>
      <c r="AC2941" s="163" t="s">
        <v>56</v>
      </c>
      <c r="AD2941" s="164" t="s">
        <v>56</v>
      </c>
      <c r="AE2941" s="163" t="s">
        <v>56</v>
      </c>
      <c r="AF2941" s="164">
        <f t="shared" si="747"/>
        <v>613.20000000000005</v>
      </c>
      <c r="AG2941" s="165">
        <f t="shared" si="748"/>
        <v>147168</v>
      </c>
      <c r="AH2941" s="166" t="s">
        <v>81</v>
      </c>
      <c r="AI2941" s="167"/>
      <c r="AJ2941" s="168"/>
      <c r="AK2941" s="169"/>
      <c r="AL2941" s="170"/>
      <c r="AM2941" s="171"/>
      <c r="AN2941" s="172"/>
      <c r="AO2941" s="173">
        <f t="shared" si="733"/>
        <v>0</v>
      </c>
      <c r="AP2941" s="174" t="s">
        <v>82</v>
      </c>
      <c r="AQ2941" s="175" t="str" cm="1">
        <f t="array" ref="AQ2941">_xlfn.IFS(OR($G2941="公衆街路灯A",$G2941="定額電灯"),$G2941&amp;AP2941,COUNTIF(G2941,"*従量電灯*"),G2941,1,"-")</f>
        <v>従量電灯</v>
      </c>
      <c r="AR2941" s="176" t="str" cm="1">
        <f t="array" ref="AR2941">_xlfn.IFS($AN2941=0,"-",OR($AH2941="対象外",$AH2941="-"),"-",OR($G2941="公衆街路灯A",$G2941="定額電灯"),_xlfn.XLOOKUP($AQ2941,削除禁止_電灯料金!$B:$B,削除禁止_電灯料金!$E:$E,0),1,"-")</f>
        <v>-</v>
      </c>
      <c r="AS2941" s="177" t="str" cm="1">
        <f t="array" ref="AS2941">_xlfn.IFS($AR2941="-","-",OR($G2941="公衆街路灯A",$G2941="定額電灯"),_xlfn.XLOOKUP(AQ2941,削除禁止_電灯料金!$B:$B,削除禁止_電灯料金!$D:$D,0),1,"-")</f>
        <v>-</v>
      </c>
      <c r="AT2941" s="176">
        <f>IFERROR(IF(OR($G2941="公衆街路灯A",$G2941="定額電灯"),"-",ROUND((_xlfn.XLOOKUP($AQ2941,削除禁止_電灯料金!$B:$B,削除禁止_電灯料金!$E:$E)*AM2941/1000*$K2941*$L2941/12),2)),"-")</f>
        <v>0</v>
      </c>
      <c r="AU2941" s="177">
        <f>IFERROR(IF(OR($G2941="公衆街路灯A",$G2941="定額電灯"),"-",ROUND((AM2941/1000*$K2941*$L2941/12)*_xlfn.XLOOKUP($A2941,削除禁止_電灯料金!K:K,削除禁止_電灯料金!M:M,"-"),2)),"-")</f>
        <v>0</v>
      </c>
      <c r="AV2941" s="178">
        <f>IFERROR(IF(OR($G2941="公衆街路灯A",$G2941="定額電灯"),ROUND((((AR2941+AS2941)*AN2941))*12*_xlfn.XLOOKUP($A2941,削除禁止_電灯料金!K:K,削除禁止_電灯料金!N:N),0),ROUND((AT2941+AU2941)*AN2941*12*_xlfn.XLOOKUP($A2941,削除禁止_電灯料金!K:K,削除禁止_電灯料金!N:N),0)),0)</f>
        <v>0</v>
      </c>
      <c r="AW2941" s="145"/>
    </row>
    <row r="2942" spans="1:49" ht="30" customHeight="1">
      <c r="A2942" s="1">
        <v>64</v>
      </c>
      <c r="B2942" s="319" t="s">
        <v>2605</v>
      </c>
      <c r="C2942" s="332"/>
      <c r="D2942" s="259" t="s">
        <v>82</v>
      </c>
      <c r="E2942" s="260" t="s">
        <v>252</v>
      </c>
      <c r="F2942" s="261" t="s">
        <v>2645</v>
      </c>
      <c r="G2942" s="182" t="s">
        <v>73</v>
      </c>
      <c r="H2942" s="183" t="s">
        <v>118</v>
      </c>
      <c r="I2942" s="311"/>
      <c r="J2942" s="312"/>
      <c r="K2942" s="186">
        <v>1</v>
      </c>
      <c r="L2942" s="187">
        <v>12</v>
      </c>
      <c r="M2942" s="313" t="s">
        <v>2616</v>
      </c>
      <c r="N2942" s="189" t="s">
        <v>561</v>
      </c>
      <c r="O2942" s="190">
        <v>1</v>
      </c>
      <c r="P2942" s="191" t="s">
        <v>450</v>
      </c>
      <c r="Q2942" s="191">
        <v>0</v>
      </c>
      <c r="R2942" s="191">
        <v>0</v>
      </c>
      <c r="S2942" s="192">
        <v>0</v>
      </c>
      <c r="T2942" s="192">
        <v>0</v>
      </c>
      <c r="U2942" s="192">
        <v>0</v>
      </c>
      <c r="V2942" s="193">
        <v>0</v>
      </c>
      <c r="W2942" s="194">
        <v>36</v>
      </c>
      <c r="X2942" s="366">
        <v>1</v>
      </c>
      <c r="Y2942" s="196">
        <v>1</v>
      </c>
      <c r="Z2942" s="197">
        <v>0</v>
      </c>
      <c r="AA2942" s="191">
        <v>0</v>
      </c>
      <c r="AB2942" s="198" t="s">
        <v>80</v>
      </c>
      <c r="AC2942" s="199" t="s">
        <v>56</v>
      </c>
      <c r="AD2942" s="200" t="s">
        <v>56</v>
      </c>
      <c r="AE2942" s="199" t="s">
        <v>56</v>
      </c>
      <c r="AF2942" s="200">
        <v>0</v>
      </c>
      <c r="AG2942" s="201">
        <v>0</v>
      </c>
      <c r="AH2942" s="201" t="s">
        <v>124</v>
      </c>
      <c r="AI2942" s="202" t="s">
        <v>124</v>
      </c>
      <c r="AJ2942" s="203"/>
      <c r="AK2942" s="204"/>
      <c r="AL2942" s="194"/>
      <c r="AM2942" s="205"/>
      <c r="AN2942" s="206"/>
      <c r="AO2942" s="200">
        <f t="shared" si="733"/>
        <v>0</v>
      </c>
      <c r="AP2942" s="207" t="s">
        <v>82</v>
      </c>
      <c r="AQ2942" s="198" t="str" cm="1">
        <f t="array" ref="AQ2942">_xlfn.IFS(OR($G2942="公衆街路灯A",$G2942="定額電灯"),$G2942&amp;AP2942,COUNTIF(G2942,"*従量電灯*"),G2942,1,"-")</f>
        <v>従量電灯</v>
      </c>
      <c r="AR2942" s="208" t="str" cm="1">
        <f t="array" ref="AR2942">_xlfn.IFS($AN2942=0,"-",OR($AH2942="対象外",$AH2942="-"),"-",OR($G2942="公衆街路灯A",$G2942="定額電灯"),_xlfn.XLOOKUP($AQ2942,削除禁止_電灯料金!$B:$B,削除禁止_電灯料金!$E:$E,0),1,"-")</f>
        <v>-</v>
      </c>
      <c r="AS2942" s="209" t="str" cm="1">
        <f t="array" ref="AS2942">_xlfn.IFS($AR2942="-","-",OR($G2942="公衆街路灯A",$G2942="定額電灯"),_xlfn.XLOOKUP(AQ2942,削除禁止_電灯料金!$B:$B,削除禁止_電灯料金!$D:$D,0),1,"-")</f>
        <v>-</v>
      </c>
      <c r="AT2942" s="208">
        <f>IFERROR(IF(OR($G2942="公衆街路灯A",$G2942="定額電灯"),"-",ROUND((_xlfn.XLOOKUP($AQ2942,削除禁止_電灯料金!$B:$B,削除禁止_電灯料金!$E:$E)*AM2942/1000*$K2942*$L2942/12),2)),"-")</f>
        <v>0</v>
      </c>
      <c r="AU2942" s="209">
        <f>IFERROR(IF(OR($G2942="公衆街路灯A",$G2942="定額電灯"),"-",ROUND((AM2942/1000*$K2942*$L2942/12)*_xlfn.XLOOKUP($A2942,削除禁止_電灯料金!K:K,削除禁止_電灯料金!M:M,"-"),2)),"-")</f>
        <v>0</v>
      </c>
      <c r="AV2942" s="210">
        <f>IFERROR(IF(OR($G2942="公衆街路灯A",$G2942="定額電灯"),ROUND((((AR2942+AS2942)*AN2942))*12*_xlfn.XLOOKUP($A2942,削除禁止_電灯料金!K:K,削除禁止_電灯料金!N:N),0),ROUND((AT2942+AU2942)*AN2942*12*_xlfn.XLOOKUP($A2942,削除禁止_電灯料金!K:K,削除禁止_電灯料金!N:N),0)),0)</f>
        <v>0</v>
      </c>
      <c r="AW2942" s="145"/>
    </row>
    <row r="2943" spans="1:49" ht="30" customHeight="1">
      <c r="A2943" s="1">
        <v>64</v>
      </c>
      <c r="B2943" s="319" t="s">
        <v>2605</v>
      </c>
      <c r="C2943" s="332"/>
      <c r="D2943" s="256" t="s">
        <v>82</v>
      </c>
      <c r="E2943" s="257" t="s">
        <v>252</v>
      </c>
      <c r="F2943" s="258" t="s">
        <v>2196</v>
      </c>
      <c r="G2943" s="148" t="s">
        <v>73</v>
      </c>
      <c r="H2943" s="279"/>
      <c r="I2943" s="280"/>
      <c r="J2943" s="267"/>
      <c r="K2943" s="152">
        <v>1</v>
      </c>
      <c r="L2943" s="153">
        <v>12</v>
      </c>
      <c r="M2943" s="281" t="s">
        <v>2620</v>
      </c>
      <c r="N2943" s="119" t="s">
        <v>134</v>
      </c>
      <c r="O2943" s="120">
        <v>2</v>
      </c>
      <c r="P2943" s="155" t="s">
        <v>135</v>
      </c>
      <c r="Q2943" s="155">
        <v>0</v>
      </c>
      <c r="R2943" s="155">
        <v>0</v>
      </c>
      <c r="S2943" s="156">
        <v>0</v>
      </c>
      <c r="T2943" s="156">
        <v>0</v>
      </c>
      <c r="U2943" s="156">
        <v>0</v>
      </c>
      <c r="V2943" s="157">
        <v>0</v>
      </c>
      <c r="W2943" s="158">
        <v>28</v>
      </c>
      <c r="X2943" s="365">
        <v>1</v>
      </c>
      <c r="Y2943" s="160">
        <v>2</v>
      </c>
      <c r="Z2943" s="161">
        <f t="shared" ref="Z2943:Z2947" si="749">K2943*L2943*W2943*Y2943/12/1000</f>
        <v>5.6000000000000001E-2</v>
      </c>
      <c r="AA2943" s="155">
        <v>0</v>
      </c>
      <c r="AB2943" s="162" t="s">
        <v>80</v>
      </c>
      <c r="AC2943" s="163" t="s">
        <v>56</v>
      </c>
      <c r="AD2943" s="164" t="s">
        <v>56</v>
      </c>
      <c r="AE2943" s="163" t="s">
        <v>56</v>
      </c>
      <c r="AF2943" s="164">
        <f t="shared" ref="AF2943:AF2947" si="750">$B$2*Z2943/Y2943</f>
        <v>0.84</v>
      </c>
      <c r="AG2943" s="165">
        <f t="shared" ref="AG2943:AG2947" si="751">Y2943*AF2943*120</f>
        <v>201.6</v>
      </c>
      <c r="AH2943" s="166" t="s">
        <v>113</v>
      </c>
      <c r="AI2943" s="167"/>
      <c r="AJ2943" s="168"/>
      <c r="AK2943" s="169"/>
      <c r="AL2943" s="170"/>
      <c r="AM2943" s="171"/>
      <c r="AN2943" s="172"/>
      <c r="AO2943" s="173">
        <f t="shared" si="733"/>
        <v>0</v>
      </c>
      <c r="AP2943" s="174" t="s">
        <v>82</v>
      </c>
      <c r="AQ2943" s="175" t="str" cm="1">
        <f t="array" ref="AQ2943">_xlfn.IFS(OR($G2943="公衆街路灯A",$G2943="定額電灯"),$G2943&amp;AP2943,COUNTIF(G2943,"*従量電灯*"),G2943,1,"-")</f>
        <v>従量電灯</v>
      </c>
      <c r="AR2943" s="176" t="str" cm="1">
        <f t="array" ref="AR2943">_xlfn.IFS($AN2943=0,"-",OR($AH2943="対象外",$AH2943="-"),"-",OR($G2943="公衆街路灯A",$G2943="定額電灯"),_xlfn.XLOOKUP($AQ2943,削除禁止_電灯料金!$B:$B,削除禁止_電灯料金!$E:$E,0),1,"-")</f>
        <v>-</v>
      </c>
      <c r="AS2943" s="177" t="str" cm="1">
        <f t="array" ref="AS2943">_xlfn.IFS($AR2943="-","-",OR($G2943="公衆街路灯A",$G2943="定額電灯"),_xlfn.XLOOKUP(AQ2943,削除禁止_電灯料金!$B:$B,削除禁止_電灯料金!$D:$D,0),1,"-")</f>
        <v>-</v>
      </c>
      <c r="AT2943" s="176">
        <f>IFERROR(IF(OR($G2943="公衆街路灯A",$G2943="定額電灯"),"-",ROUND((_xlfn.XLOOKUP($AQ2943,削除禁止_電灯料金!$B:$B,削除禁止_電灯料金!$E:$E)*AM2943/1000*$K2943*$L2943/12),2)),"-")</f>
        <v>0</v>
      </c>
      <c r="AU2943" s="177">
        <f>IFERROR(IF(OR($G2943="公衆街路灯A",$G2943="定額電灯"),"-",ROUND((AM2943/1000*$K2943*$L2943/12)*_xlfn.XLOOKUP($A2943,削除禁止_電灯料金!K:K,削除禁止_電灯料金!M:M,"-"),2)),"-")</f>
        <v>0</v>
      </c>
      <c r="AV2943" s="178">
        <f>IFERROR(IF(OR($G2943="公衆街路灯A",$G2943="定額電灯"),ROUND((((AR2943+AS2943)*AN2943))*12*_xlfn.XLOOKUP($A2943,削除禁止_電灯料金!K:K,削除禁止_電灯料金!N:N),0),ROUND((AT2943+AU2943)*AN2943*12*_xlfn.XLOOKUP($A2943,削除禁止_電灯料金!K:K,削除禁止_電灯料金!N:N),0)),0)</f>
        <v>0</v>
      </c>
      <c r="AW2943" s="145"/>
    </row>
    <row r="2944" spans="1:49" ht="30" customHeight="1">
      <c r="A2944" s="1">
        <v>64</v>
      </c>
      <c r="B2944" s="319" t="s">
        <v>2605</v>
      </c>
      <c r="C2944" s="332"/>
      <c r="D2944" s="256" t="s">
        <v>82</v>
      </c>
      <c r="E2944" s="257" t="s">
        <v>252</v>
      </c>
      <c r="F2944" s="258" t="s">
        <v>1281</v>
      </c>
      <c r="G2944" s="148" t="s">
        <v>73</v>
      </c>
      <c r="H2944" s="279"/>
      <c r="I2944" s="280"/>
      <c r="J2944" s="267"/>
      <c r="K2944" s="152">
        <v>4</v>
      </c>
      <c r="L2944" s="153">
        <v>240</v>
      </c>
      <c r="M2944" s="281" t="s">
        <v>428</v>
      </c>
      <c r="N2944" s="119" t="s">
        <v>110</v>
      </c>
      <c r="O2944" s="120">
        <v>2</v>
      </c>
      <c r="P2944" s="155" t="s">
        <v>294</v>
      </c>
      <c r="Q2944" s="155">
        <v>0</v>
      </c>
      <c r="R2944" s="155">
        <v>0</v>
      </c>
      <c r="S2944" s="156">
        <v>0</v>
      </c>
      <c r="T2944" s="156">
        <v>0</v>
      </c>
      <c r="U2944" s="156">
        <v>0</v>
      </c>
      <c r="V2944" s="157">
        <v>0</v>
      </c>
      <c r="W2944" s="158">
        <v>47</v>
      </c>
      <c r="X2944" s="365">
        <v>4</v>
      </c>
      <c r="Y2944" s="160">
        <v>8</v>
      </c>
      <c r="Z2944" s="161">
        <f t="shared" si="749"/>
        <v>30.08</v>
      </c>
      <c r="AA2944" s="155">
        <v>0</v>
      </c>
      <c r="AB2944" s="162" t="s">
        <v>80</v>
      </c>
      <c r="AC2944" s="163" t="s">
        <v>56</v>
      </c>
      <c r="AD2944" s="164" t="s">
        <v>56</v>
      </c>
      <c r="AE2944" s="163" t="s">
        <v>56</v>
      </c>
      <c r="AF2944" s="164">
        <f t="shared" si="750"/>
        <v>112.8</v>
      </c>
      <c r="AG2944" s="165">
        <f t="shared" si="751"/>
        <v>108288</v>
      </c>
      <c r="AH2944" s="166" t="s">
        <v>113</v>
      </c>
      <c r="AI2944" s="167"/>
      <c r="AJ2944" s="168"/>
      <c r="AK2944" s="169"/>
      <c r="AL2944" s="170"/>
      <c r="AM2944" s="171"/>
      <c r="AN2944" s="172"/>
      <c r="AO2944" s="173">
        <f t="shared" si="733"/>
        <v>0</v>
      </c>
      <c r="AP2944" s="174" t="s">
        <v>82</v>
      </c>
      <c r="AQ2944" s="175" t="str" cm="1">
        <f t="array" ref="AQ2944">_xlfn.IFS(OR($G2944="公衆街路灯A",$G2944="定額電灯"),$G2944&amp;AP2944,COUNTIF(G2944,"*従量電灯*"),G2944,1,"-")</f>
        <v>従量電灯</v>
      </c>
      <c r="AR2944" s="176" t="str" cm="1">
        <f t="array" ref="AR2944">_xlfn.IFS($AN2944=0,"-",OR($AH2944="対象外",$AH2944="-"),"-",OR($G2944="公衆街路灯A",$G2944="定額電灯"),_xlfn.XLOOKUP($AQ2944,削除禁止_電灯料金!$B:$B,削除禁止_電灯料金!$E:$E,0),1,"-")</f>
        <v>-</v>
      </c>
      <c r="AS2944" s="177" t="str" cm="1">
        <f t="array" ref="AS2944">_xlfn.IFS($AR2944="-","-",OR($G2944="公衆街路灯A",$G2944="定額電灯"),_xlfn.XLOOKUP(AQ2944,削除禁止_電灯料金!$B:$B,削除禁止_電灯料金!$D:$D,0),1,"-")</f>
        <v>-</v>
      </c>
      <c r="AT2944" s="176">
        <f>IFERROR(IF(OR($G2944="公衆街路灯A",$G2944="定額電灯"),"-",ROUND((_xlfn.XLOOKUP($AQ2944,削除禁止_電灯料金!$B:$B,削除禁止_電灯料金!$E:$E)*AM2944/1000*$K2944*$L2944/12),2)),"-")</f>
        <v>0</v>
      </c>
      <c r="AU2944" s="177">
        <f>IFERROR(IF(OR($G2944="公衆街路灯A",$G2944="定額電灯"),"-",ROUND((AM2944/1000*$K2944*$L2944/12)*_xlfn.XLOOKUP($A2944,削除禁止_電灯料金!K:K,削除禁止_電灯料金!M:M,"-"),2)),"-")</f>
        <v>0</v>
      </c>
      <c r="AV2944" s="178">
        <f>IFERROR(IF(OR($G2944="公衆街路灯A",$G2944="定額電灯"),ROUND((((AR2944+AS2944)*AN2944))*12*_xlfn.XLOOKUP($A2944,削除禁止_電灯料金!K:K,削除禁止_電灯料金!N:N),0),ROUND((AT2944+AU2944)*AN2944*12*_xlfn.XLOOKUP($A2944,削除禁止_電灯料金!K:K,削除禁止_電灯料金!N:N),0)),0)</f>
        <v>0</v>
      </c>
      <c r="AW2944" s="145"/>
    </row>
    <row r="2945" spans="1:49" ht="30" customHeight="1">
      <c r="A2945" s="1">
        <v>64</v>
      </c>
      <c r="B2945" s="319" t="s">
        <v>2605</v>
      </c>
      <c r="C2945" s="332"/>
      <c r="D2945" s="256" t="s">
        <v>82</v>
      </c>
      <c r="E2945" s="257" t="s">
        <v>252</v>
      </c>
      <c r="F2945" s="258" t="s">
        <v>1281</v>
      </c>
      <c r="G2945" s="148" t="s">
        <v>73</v>
      </c>
      <c r="H2945" s="279"/>
      <c r="I2945" s="280"/>
      <c r="J2945" s="267"/>
      <c r="K2945" s="152">
        <v>4</v>
      </c>
      <c r="L2945" s="153">
        <v>240</v>
      </c>
      <c r="M2945" s="281" t="s">
        <v>2643</v>
      </c>
      <c r="N2945" s="119" t="s">
        <v>110</v>
      </c>
      <c r="O2945" s="120">
        <v>2</v>
      </c>
      <c r="P2945" s="155" t="s">
        <v>294</v>
      </c>
      <c r="Q2945" s="155">
        <v>0</v>
      </c>
      <c r="R2945" s="155">
        <v>0</v>
      </c>
      <c r="S2945" s="156">
        <v>0</v>
      </c>
      <c r="T2945" s="156">
        <v>0</v>
      </c>
      <c r="U2945" s="156">
        <v>0</v>
      </c>
      <c r="V2945" s="157" t="s">
        <v>2644</v>
      </c>
      <c r="W2945" s="158">
        <v>47</v>
      </c>
      <c r="X2945" s="365">
        <v>2</v>
      </c>
      <c r="Y2945" s="160">
        <v>4</v>
      </c>
      <c r="Z2945" s="161">
        <f t="shared" si="749"/>
        <v>15.04</v>
      </c>
      <c r="AA2945" s="155">
        <v>0</v>
      </c>
      <c r="AB2945" s="162" t="s">
        <v>80</v>
      </c>
      <c r="AC2945" s="163" t="s">
        <v>56</v>
      </c>
      <c r="AD2945" s="164" t="s">
        <v>56</v>
      </c>
      <c r="AE2945" s="163" t="s">
        <v>56</v>
      </c>
      <c r="AF2945" s="164">
        <f t="shared" si="750"/>
        <v>112.8</v>
      </c>
      <c r="AG2945" s="165">
        <f t="shared" si="751"/>
        <v>54144</v>
      </c>
      <c r="AH2945" s="166" t="s">
        <v>81</v>
      </c>
      <c r="AI2945" s="167"/>
      <c r="AJ2945" s="168"/>
      <c r="AK2945" s="169"/>
      <c r="AL2945" s="170"/>
      <c r="AM2945" s="171"/>
      <c r="AN2945" s="172"/>
      <c r="AO2945" s="173">
        <f t="shared" si="733"/>
        <v>0</v>
      </c>
      <c r="AP2945" s="174" t="s">
        <v>82</v>
      </c>
      <c r="AQ2945" s="175" t="str" cm="1">
        <f t="array" ref="AQ2945">_xlfn.IFS(OR($G2945="公衆街路灯A",$G2945="定額電灯"),$G2945&amp;AP2945,COUNTIF(G2945,"*従量電灯*"),G2945,1,"-")</f>
        <v>従量電灯</v>
      </c>
      <c r="AR2945" s="176" t="str" cm="1">
        <f t="array" ref="AR2945">_xlfn.IFS($AN2945=0,"-",OR($AH2945="対象外",$AH2945="-"),"-",OR($G2945="公衆街路灯A",$G2945="定額電灯"),_xlfn.XLOOKUP($AQ2945,削除禁止_電灯料金!$B:$B,削除禁止_電灯料金!$E:$E,0),1,"-")</f>
        <v>-</v>
      </c>
      <c r="AS2945" s="177" t="str" cm="1">
        <f t="array" ref="AS2945">_xlfn.IFS($AR2945="-","-",OR($G2945="公衆街路灯A",$G2945="定額電灯"),_xlfn.XLOOKUP(AQ2945,削除禁止_電灯料金!$B:$B,削除禁止_電灯料金!$D:$D,0),1,"-")</f>
        <v>-</v>
      </c>
      <c r="AT2945" s="176">
        <f>IFERROR(IF(OR($G2945="公衆街路灯A",$G2945="定額電灯"),"-",ROUND((_xlfn.XLOOKUP($AQ2945,削除禁止_電灯料金!$B:$B,削除禁止_電灯料金!$E:$E)*AM2945/1000*$K2945*$L2945/12),2)),"-")</f>
        <v>0</v>
      </c>
      <c r="AU2945" s="177">
        <f>IFERROR(IF(OR($G2945="公衆街路灯A",$G2945="定額電灯"),"-",ROUND((AM2945/1000*$K2945*$L2945/12)*_xlfn.XLOOKUP($A2945,削除禁止_電灯料金!K:K,削除禁止_電灯料金!M:M,"-"),2)),"-")</f>
        <v>0</v>
      </c>
      <c r="AV2945" s="178">
        <f>IFERROR(IF(OR($G2945="公衆街路灯A",$G2945="定額電灯"),ROUND((((AR2945+AS2945)*AN2945))*12*_xlfn.XLOOKUP($A2945,削除禁止_電灯料金!K:K,削除禁止_電灯料金!N:N),0),ROUND((AT2945+AU2945)*AN2945*12*_xlfn.XLOOKUP($A2945,削除禁止_電灯料金!K:K,削除禁止_電灯料金!N:N),0)),0)</f>
        <v>0</v>
      </c>
      <c r="AW2945" s="145"/>
    </row>
    <row r="2946" spans="1:49" ht="30" customHeight="1">
      <c r="A2946" s="1">
        <v>64</v>
      </c>
      <c r="B2946" s="319" t="s">
        <v>2605</v>
      </c>
      <c r="C2946" s="332"/>
      <c r="D2946" s="256" t="s">
        <v>82</v>
      </c>
      <c r="E2946" s="257" t="s">
        <v>252</v>
      </c>
      <c r="F2946" s="258" t="s">
        <v>1315</v>
      </c>
      <c r="G2946" s="148" t="s">
        <v>73</v>
      </c>
      <c r="H2946" s="279"/>
      <c r="I2946" s="280"/>
      <c r="J2946" s="267"/>
      <c r="K2946" s="152">
        <v>2</v>
      </c>
      <c r="L2946" s="153">
        <v>240</v>
      </c>
      <c r="M2946" s="281" t="s">
        <v>2646</v>
      </c>
      <c r="N2946" s="119" t="s">
        <v>93</v>
      </c>
      <c r="O2946" s="120">
        <v>4</v>
      </c>
      <c r="P2946" s="155" t="s">
        <v>135</v>
      </c>
      <c r="Q2946" s="155">
        <v>0</v>
      </c>
      <c r="R2946" s="155">
        <v>0</v>
      </c>
      <c r="S2946" s="156">
        <v>0</v>
      </c>
      <c r="T2946" s="156">
        <v>0</v>
      </c>
      <c r="U2946" s="156" t="s">
        <v>376</v>
      </c>
      <c r="V2946" s="157">
        <v>0</v>
      </c>
      <c r="W2946" s="158">
        <v>28</v>
      </c>
      <c r="X2946" s="365">
        <v>1</v>
      </c>
      <c r="Y2946" s="160">
        <v>4</v>
      </c>
      <c r="Z2946" s="161">
        <f t="shared" si="749"/>
        <v>4.4800000000000004</v>
      </c>
      <c r="AA2946" s="155">
        <v>0</v>
      </c>
      <c r="AB2946" s="162" t="s">
        <v>80</v>
      </c>
      <c r="AC2946" s="163" t="s">
        <v>56</v>
      </c>
      <c r="AD2946" s="164" t="s">
        <v>56</v>
      </c>
      <c r="AE2946" s="163" t="s">
        <v>56</v>
      </c>
      <c r="AF2946" s="164">
        <f t="shared" si="750"/>
        <v>33.6</v>
      </c>
      <c r="AG2946" s="165">
        <f t="shared" si="751"/>
        <v>16128</v>
      </c>
      <c r="AH2946" s="166" t="s">
        <v>113</v>
      </c>
      <c r="AI2946" s="167"/>
      <c r="AJ2946" s="168"/>
      <c r="AK2946" s="169"/>
      <c r="AL2946" s="170"/>
      <c r="AM2946" s="171"/>
      <c r="AN2946" s="172"/>
      <c r="AO2946" s="173">
        <f t="shared" si="733"/>
        <v>0</v>
      </c>
      <c r="AP2946" s="174" t="s">
        <v>82</v>
      </c>
      <c r="AQ2946" s="175" t="str" cm="1">
        <f t="array" ref="AQ2946">_xlfn.IFS(OR($G2946="公衆街路灯A",$G2946="定額電灯"),$G2946&amp;AP2946,COUNTIF(G2946,"*従量電灯*"),G2946,1,"-")</f>
        <v>従量電灯</v>
      </c>
      <c r="AR2946" s="176" t="str" cm="1">
        <f t="array" ref="AR2946">_xlfn.IFS($AN2946=0,"-",OR($AH2946="対象外",$AH2946="-"),"-",OR($G2946="公衆街路灯A",$G2946="定額電灯"),_xlfn.XLOOKUP($AQ2946,削除禁止_電灯料金!$B:$B,削除禁止_電灯料金!$E:$E,0),1,"-")</f>
        <v>-</v>
      </c>
      <c r="AS2946" s="177" t="str" cm="1">
        <f t="array" ref="AS2946">_xlfn.IFS($AR2946="-","-",OR($G2946="公衆街路灯A",$G2946="定額電灯"),_xlfn.XLOOKUP(AQ2946,削除禁止_電灯料金!$B:$B,削除禁止_電灯料金!$D:$D,0),1,"-")</f>
        <v>-</v>
      </c>
      <c r="AT2946" s="176">
        <f>IFERROR(IF(OR($G2946="公衆街路灯A",$G2946="定額電灯"),"-",ROUND((_xlfn.XLOOKUP($AQ2946,削除禁止_電灯料金!$B:$B,削除禁止_電灯料金!$E:$E)*AM2946/1000*$K2946*$L2946/12),2)),"-")</f>
        <v>0</v>
      </c>
      <c r="AU2946" s="177">
        <f>IFERROR(IF(OR($G2946="公衆街路灯A",$G2946="定額電灯"),"-",ROUND((AM2946/1000*$K2946*$L2946/12)*_xlfn.XLOOKUP($A2946,削除禁止_電灯料金!K:K,削除禁止_電灯料金!M:M,"-"),2)),"-")</f>
        <v>0</v>
      </c>
      <c r="AV2946" s="178">
        <f>IFERROR(IF(OR($G2946="公衆街路灯A",$G2946="定額電灯"),ROUND((((AR2946+AS2946)*AN2946))*12*_xlfn.XLOOKUP($A2946,削除禁止_電灯料金!K:K,削除禁止_電灯料金!N:N),0),ROUND((AT2946+AU2946)*AN2946*12*_xlfn.XLOOKUP($A2946,削除禁止_電灯料金!K:K,削除禁止_電灯料金!N:N),0)),0)</f>
        <v>0</v>
      </c>
      <c r="AW2946" s="145"/>
    </row>
    <row r="2947" spans="1:49" ht="30" customHeight="1">
      <c r="A2947" s="1">
        <v>64</v>
      </c>
      <c r="B2947" s="319" t="s">
        <v>2605</v>
      </c>
      <c r="C2947" s="332"/>
      <c r="D2947" s="256" t="s">
        <v>82</v>
      </c>
      <c r="E2947" s="257" t="s">
        <v>252</v>
      </c>
      <c r="F2947" s="258" t="s">
        <v>1315</v>
      </c>
      <c r="G2947" s="148" t="s">
        <v>73</v>
      </c>
      <c r="H2947" s="279"/>
      <c r="I2947" s="280"/>
      <c r="J2947" s="267"/>
      <c r="K2947" s="152">
        <v>2</v>
      </c>
      <c r="L2947" s="153">
        <v>240</v>
      </c>
      <c r="M2947" s="281" t="s">
        <v>2647</v>
      </c>
      <c r="N2947" s="119" t="s">
        <v>93</v>
      </c>
      <c r="O2947" s="120">
        <v>4</v>
      </c>
      <c r="P2947" s="155" t="s">
        <v>135</v>
      </c>
      <c r="Q2947" s="155">
        <v>0</v>
      </c>
      <c r="R2947" s="155">
        <v>0</v>
      </c>
      <c r="S2947" s="156">
        <v>0</v>
      </c>
      <c r="T2947" s="156">
        <v>0</v>
      </c>
      <c r="U2947" s="156" t="s">
        <v>376</v>
      </c>
      <c r="V2947" s="157" t="s">
        <v>2648</v>
      </c>
      <c r="W2947" s="158">
        <v>28</v>
      </c>
      <c r="X2947" s="365">
        <v>1</v>
      </c>
      <c r="Y2947" s="160">
        <v>4</v>
      </c>
      <c r="Z2947" s="161">
        <f t="shared" si="749"/>
        <v>4.4800000000000004</v>
      </c>
      <c r="AA2947" s="155">
        <v>0</v>
      </c>
      <c r="AB2947" s="162" t="s">
        <v>80</v>
      </c>
      <c r="AC2947" s="163" t="s">
        <v>56</v>
      </c>
      <c r="AD2947" s="164" t="s">
        <v>56</v>
      </c>
      <c r="AE2947" s="163" t="s">
        <v>56</v>
      </c>
      <c r="AF2947" s="164">
        <f t="shared" si="750"/>
        <v>33.6</v>
      </c>
      <c r="AG2947" s="165">
        <f t="shared" si="751"/>
        <v>16128</v>
      </c>
      <c r="AH2947" s="166" t="s">
        <v>113</v>
      </c>
      <c r="AI2947" s="167"/>
      <c r="AJ2947" s="168"/>
      <c r="AK2947" s="169"/>
      <c r="AL2947" s="170"/>
      <c r="AM2947" s="171"/>
      <c r="AN2947" s="172"/>
      <c r="AO2947" s="173">
        <f t="shared" si="733"/>
        <v>0</v>
      </c>
      <c r="AP2947" s="174" t="s">
        <v>82</v>
      </c>
      <c r="AQ2947" s="175" t="str" cm="1">
        <f t="array" ref="AQ2947">_xlfn.IFS(OR($G2947="公衆街路灯A",$G2947="定額電灯"),$G2947&amp;AP2947,COUNTIF(G2947,"*従量電灯*"),G2947,1,"-")</f>
        <v>従量電灯</v>
      </c>
      <c r="AR2947" s="176" t="str" cm="1">
        <f t="array" ref="AR2947">_xlfn.IFS($AN2947=0,"-",OR($AH2947="対象外",$AH2947="-"),"-",OR($G2947="公衆街路灯A",$G2947="定額電灯"),_xlfn.XLOOKUP($AQ2947,削除禁止_電灯料金!$B:$B,削除禁止_電灯料金!$E:$E,0),1,"-")</f>
        <v>-</v>
      </c>
      <c r="AS2947" s="177" t="str" cm="1">
        <f t="array" ref="AS2947">_xlfn.IFS($AR2947="-","-",OR($G2947="公衆街路灯A",$G2947="定額電灯"),_xlfn.XLOOKUP(AQ2947,削除禁止_電灯料金!$B:$B,削除禁止_電灯料金!$D:$D,0),1,"-")</f>
        <v>-</v>
      </c>
      <c r="AT2947" s="176">
        <f>IFERROR(IF(OR($G2947="公衆街路灯A",$G2947="定額電灯"),"-",ROUND((_xlfn.XLOOKUP($AQ2947,削除禁止_電灯料金!$B:$B,削除禁止_電灯料金!$E:$E)*AM2947/1000*$K2947*$L2947/12),2)),"-")</f>
        <v>0</v>
      </c>
      <c r="AU2947" s="177">
        <f>IFERROR(IF(OR($G2947="公衆街路灯A",$G2947="定額電灯"),"-",ROUND((AM2947/1000*$K2947*$L2947/12)*_xlfn.XLOOKUP($A2947,削除禁止_電灯料金!K:K,削除禁止_電灯料金!M:M,"-"),2)),"-")</f>
        <v>0</v>
      </c>
      <c r="AV2947" s="178">
        <f>IFERROR(IF(OR($G2947="公衆街路灯A",$G2947="定額電灯"),ROUND((((AR2947+AS2947)*AN2947))*12*_xlfn.XLOOKUP($A2947,削除禁止_電灯料金!K:K,削除禁止_電灯料金!N:N),0),ROUND((AT2947+AU2947)*AN2947*12*_xlfn.XLOOKUP($A2947,削除禁止_電灯料金!K:K,削除禁止_電灯料金!N:N),0)),0)</f>
        <v>0</v>
      </c>
      <c r="AW2947" s="145"/>
    </row>
    <row r="2948" spans="1:49" ht="30" customHeight="1">
      <c r="A2948" s="1">
        <v>64</v>
      </c>
      <c r="B2948" s="319" t="s">
        <v>2605</v>
      </c>
      <c r="C2948" s="332"/>
      <c r="D2948" s="256" t="s">
        <v>82</v>
      </c>
      <c r="E2948" s="257" t="s">
        <v>252</v>
      </c>
      <c r="F2948" s="258" t="s">
        <v>1315</v>
      </c>
      <c r="G2948" s="148" t="s">
        <v>73</v>
      </c>
      <c r="H2948" s="279"/>
      <c r="I2948" s="280"/>
      <c r="J2948" s="267"/>
      <c r="K2948" s="320">
        <v>0</v>
      </c>
      <c r="L2948" s="321">
        <v>0</v>
      </c>
      <c r="M2948" s="281" t="s">
        <v>917</v>
      </c>
      <c r="N2948" s="119" t="s">
        <v>918</v>
      </c>
      <c r="O2948" s="120">
        <v>1</v>
      </c>
      <c r="P2948" s="155">
        <v>0</v>
      </c>
      <c r="Q2948" s="155">
        <v>0</v>
      </c>
      <c r="R2948" s="155">
        <v>0</v>
      </c>
      <c r="S2948" s="156">
        <v>0</v>
      </c>
      <c r="T2948" s="156">
        <v>0</v>
      </c>
      <c r="U2948" s="156">
        <v>0</v>
      </c>
      <c r="V2948" s="157">
        <v>0</v>
      </c>
      <c r="W2948" s="158">
        <v>0</v>
      </c>
      <c r="X2948" s="365">
        <v>1</v>
      </c>
      <c r="Y2948" s="160">
        <v>1</v>
      </c>
      <c r="Z2948" s="161">
        <v>0</v>
      </c>
      <c r="AA2948" s="155">
        <v>0</v>
      </c>
      <c r="AB2948" s="162" t="s">
        <v>80</v>
      </c>
      <c r="AC2948" s="163" t="s">
        <v>56</v>
      </c>
      <c r="AD2948" s="164" t="s">
        <v>56</v>
      </c>
      <c r="AE2948" s="163" t="s">
        <v>56</v>
      </c>
      <c r="AF2948" s="164">
        <v>0</v>
      </c>
      <c r="AG2948" s="165">
        <v>0</v>
      </c>
      <c r="AH2948" s="166" t="s">
        <v>919</v>
      </c>
      <c r="AI2948" s="167"/>
      <c r="AJ2948" s="168"/>
      <c r="AK2948" s="169"/>
      <c r="AL2948" s="170"/>
      <c r="AM2948" s="171"/>
      <c r="AN2948" s="172"/>
      <c r="AO2948" s="173">
        <f t="shared" si="733"/>
        <v>0</v>
      </c>
      <c r="AP2948" s="174" t="s">
        <v>82</v>
      </c>
      <c r="AQ2948" s="175" t="str" cm="1">
        <f t="array" ref="AQ2948">_xlfn.IFS(OR($G2948="公衆街路灯A",$G2948="定額電灯"),$G2948&amp;AP2948,COUNTIF(G2948,"*従量電灯*"),G2948,1,"-")</f>
        <v>従量電灯</v>
      </c>
      <c r="AR2948" s="176" t="str" cm="1">
        <f t="array" ref="AR2948">_xlfn.IFS($AN2948=0,"-",OR($AH2948="対象外",$AH2948="-"),"-",OR($G2948="公衆街路灯A",$G2948="定額電灯"),_xlfn.XLOOKUP($AQ2948,削除禁止_電灯料金!$B:$B,削除禁止_電灯料金!$E:$E,0),1,"-")</f>
        <v>-</v>
      </c>
      <c r="AS2948" s="177" t="str" cm="1">
        <f t="array" ref="AS2948">_xlfn.IFS($AR2948="-","-",OR($G2948="公衆街路灯A",$G2948="定額電灯"),_xlfn.XLOOKUP(AQ2948,削除禁止_電灯料金!$B:$B,削除禁止_電灯料金!$D:$D,0),1,"-")</f>
        <v>-</v>
      </c>
      <c r="AT2948" s="176">
        <f>IFERROR(IF(OR($G2948="公衆街路灯A",$G2948="定額電灯"),"-",ROUND((_xlfn.XLOOKUP($AQ2948,削除禁止_電灯料金!$B:$B,削除禁止_電灯料金!$E:$E)*AM2948/1000*$K2948*$L2948/12),2)),"-")</f>
        <v>0</v>
      </c>
      <c r="AU2948" s="177">
        <f>IFERROR(IF(OR($G2948="公衆街路灯A",$G2948="定額電灯"),"-",ROUND((AM2948/1000*$K2948*$L2948/12)*_xlfn.XLOOKUP($A2948,削除禁止_電灯料金!K:K,削除禁止_電灯料金!M:M,"-"),2)),"-")</f>
        <v>0</v>
      </c>
      <c r="AV2948" s="178">
        <f>IFERROR(IF(OR($G2948="公衆街路灯A",$G2948="定額電灯"),ROUND((((AR2948+AS2948)*AN2948))*12*_xlfn.XLOOKUP($A2948,削除禁止_電灯料金!K:K,削除禁止_電灯料金!N:N),0),ROUND((AT2948+AU2948)*AN2948*12*_xlfn.XLOOKUP($A2948,削除禁止_電灯料金!K:K,削除禁止_電灯料金!N:N),0)),0)</f>
        <v>0</v>
      </c>
      <c r="AW2948" s="145"/>
    </row>
    <row r="2949" spans="1:49" ht="30" customHeight="1">
      <c r="A2949" s="1">
        <v>64</v>
      </c>
      <c r="B2949" s="319" t="s">
        <v>2605</v>
      </c>
      <c r="C2949" s="332"/>
      <c r="D2949" s="256" t="s">
        <v>82</v>
      </c>
      <c r="E2949" s="257" t="s">
        <v>252</v>
      </c>
      <c r="F2949" s="258" t="s">
        <v>1315</v>
      </c>
      <c r="G2949" s="148" t="s">
        <v>73</v>
      </c>
      <c r="H2949" s="279"/>
      <c r="I2949" s="280"/>
      <c r="J2949" s="267"/>
      <c r="K2949" s="152">
        <v>24</v>
      </c>
      <c r="L2949" s="153">
        <v>365</v>
      </c>
      <c r="M2949" s="281" t="s">
        <v>2641</v>
      </c>
      <c r="N2949" s="119" t="s">
        <v>416</v>
      </c>
      <c r="O2949" s="120">
        <v>1</v>
      </c>
      <c r="P2949" s="155" t="s">
        <v>135</v>
      </c>
      <c r="Q2949" s="155">
        <v>0</v>
      </c>
      <c r="R2949" s="155">
        <v>0</v>
      </c>
      <c r="S2949" s="156" t="s">
        <v>100</v>
      </c>
      <c r="T2949" s="156">
        <v>0</v>
      </c>
      <c r="U2949" s="156" t="s">
        <v>102</v>
      </c>
      <c r="V2949" s="157">
        <v>0</v>
      </c>
      <c r="W2949" s="158">
        <v>28</v>
      </c>
      <c r="X2949" s="365">
        <v>1</v>
      </c>
      <c r="Y2949" s="160">
        <v>1</v>
      </c>
      <c r="Z2949" s="161">
        <f t="shared" ref="Z2949:Z2950" si="752">K2949*L2949*W2949*Y2949/12/1000</f>
        <v>20.440000000000001</v>
      </c>
      <c r="AA2949" s="155">
        <v>0</v>
      </c>
      <c r="AB2949" s="162" t="s">
        <v>80</v>
      </c>
      <c r="AC2949" s="163" t="s">
        <v>56</v>
      </c>
      <c r="AD2949" s="164" t="s">
        <v>56</v>
      </c>
      <c r="AE2949" s="163" t="s">
        <v>56</v>
      </c>
      <c r="AF2949" s="164">
        <f t="shared" ref="AF2949:AF2950" si="753">$B$2*Z2949/Y2949</f>
        <v>613.20000000000005</v>
      </c>
      <c r="AG2949" s="165">
        <f t="shared" ref="AG2949:AG2950" si="754">Y2949*AF2949*120</f>
        <v>73584</v>
      </c>
      <c r="AH2949" s="166" t="s">
        <v>81</v>
      </c>
      <c r="AI2949" s="167"/>
      <c r="AJ2949" s="168"/>
      <c r="AK2949" s="169"/>
      <c r="AL2949" s="170"/>
      <c r="AM2949" s="171"/>
      <c r="AN2949" s="172"/>
      <c r="AO2949" s="173">
        <f t="shared" si="733"/>
        <v>0</v>
      </c>
      <c r="AP2949" s="174" t="s">
        <v>82</v>
      </c>
      <c r="AQ2949" s="175" t="str" cm="1">
        <f t="array" ref="AQ2949">_xlfn.IFS(OR($G2949="公衆街路灯A",$G2949="定額電灯"),$G2949&amp;AP2949,COUNTIF(G2949,"*従量電灯*"),G2949,1,"-")</f>
        <v>従量電灯</v>
      </c>
      <c r="AR2949" s="176" t="str" cm="1">
        <f t="array" ref="AR2949">_xlfn.IFS($AN2949=0,"-",OR($AH2949="対象外",$AH2949="-"),"-",OR($G2949="公衆街路灯A",$G2949="定額電灯"),_xlfn.XLOOKUP($AQ2949,削除禁止_電灯料金!$B:$B,削除禁止_電灯料金!$E:$E,0),1,"-")</f>
        <v>-</v>
      </c>
      <c r="AS2949" s="177" t="str" cm="1">
        <f t="array" ref="AS2949">_xlfn.IFS($AR2949="-","-",OR($G2949="公衆街路灯A",$G2949="定額電灯"),_xlfn.XLOOKUP(AQ2949,削除禁止_電灯料金!$B:$B,削除禁止_電灯料金!$D:$D,0),1,"-")</f>
        <v>-</v>
      </c>
      <c r="AT2949" s="176">
        <f>IFERROR(IF(OR($G2949="公衆街路灯A",$G2949="定額電灯"),"-",ROUND((_xlfn.XLOOKUP($AQ2949,削除禁止_電灯料金!$B:$B,削除禁止_電灯料金!$E:$E)*AM2949/1000*$K2949*$L2949/12),2)),"-")</f>
        <v>0</v>
      </c>
      <c r="AU2949" s="177">
        <f>IFERROR(IF(OR($G2949="公衆街路灯A",$G2949="定額電灯"),"-",ROUND((AM2949/1000*$K2949*$L2949/12)*_xlfn.XLOOKUP($A2949,削除禁止_電灯料金!K:K,削除禁止_電灯料金!M:M,"-"),2)),"-")</f>
        <v>0</v>
      </c>
      <c r="AV2949" s="178">
        <f>IFERROR(IF(OR($G2949="公衆街路灯A",$G2949="定額電灯"),ROUND((((AR2949+AS2949)*AN2949))*12*_xlfn.XLOOKUP($A2949,削除禁止_電灯料金!K:K,削除禁止_電灯料金!N:N),0),ROUND((AT2949+AU2949)*AN2949*12*_xlfn.XLOOKUP($A2949,削除禁止_電灯料金!K:K,削除禁止_電灯料金!N:N),0)),0)</f>
        <v>0</v>
      </c>
      <c r="AW2949" s="145"/>
    </row>
    <row r="2950" spans="1:49" ht="30" customHeight="1">
      <c r="A2950" s="1">
        <v>64</v>
      </c>
      <c r="B2950" s="319" t="s">
        <v>2605</v>
      </c>
      <c r="C2950" s="332"/>
      <c r="D2950" s="256" t="s">
        <v>82</v>
      </c>
      <c r="E2950" s="257" t="s">
        <v>605</v>
      </c>
      <c r="F2950" s="258" t="s">
        <v>606</v>
      </c>
      <c r="G2950" s="148" t="s">
        <v>73</v>
      </c>
      <c r="H2950" s="279"/>
      <c r="I2950" s="280"/>
      <c r="J2950" s="267"/>
      <c r="K2950" s="152">
        <v>10</v>
      </c>
      <c r="L2950" s="153">
        <v>300</v>
      </c>
      <c r="M2950" s="281" t="s">
        <v>2647</v>
      </c>
      <c r="N2950" s="119" t="s">
        <v>93</v>
      </c>
      <c r="O2950" s="120">
        <v>4</v>
      </c>
      <c r="P2950" s="155" t="s">
        <v>135</v>
      </c>
      <c r="Q2950" s="155">
        <v>0</v>
      </c>
      <c r="R2950" s="155">
        <v>0</v>
      </c>
      <c r="S2950" s="156">
        <v>0</v>
      </c>
      <c r="T2950" s="156">
        <v>0</v>
      </c>
      <c r="U2950" s="156" t="s">
        <v>376</v>
      </c>
      <c r="V2950" s="157" t="s">
        <v>2648</v>
      </c>
      <c r="W2950" s="158">
        <v>28</v>
      </c>
      <c r="X2950" s="365">
        <v>1</v>
      </c>
      <c r="Y2950" s="160">
        <v>4</v>
      </c>
      <c r="Z2950" s="161">
        <f t="shared" si="752"/>
        <v>28</v>
      </c>
      <c r="AA2950" s="155">
        <v>0</v>
      </c>
      <c r="AB2950" s="162" t="s">
        <v>80</v>
      </c>
      <c r="AC2950" s="163" t="s">
        <v>56</v>
      </c>
      <c r="AD2950" s="164" t="s">
        <v>56</v>
      </c>
      <c r="AE2950" s="163" t="s">
        <v>56</v>
      </c>
      <c r="AF2950" s="164">
        <f t="shared" si="753"/>
        <v>210</v>
      </c>
      <c r="AG2950" s="165">
        <f t="shared" si="754"/>
        <v>100800</v>
      </c>
      <c r="AH2950" s="166" t="s">
        <v>81</v>
      </c>
      <c r="AI2950" s="167"/>
      <c r="AJ2950" s="168"/>
      <c r="AK2950" s="169"/>
      <c r="AL2950" s="170"/>
      <c r="AM2950" s="171"/>
      <c r="AN2950" s="172"/>
      <c r="AO2950" s="173">
        <f t="shared" si="733"/>
        <v>0</v>
      </c>
      <c r="AP2950" s="174" t="s">
        <v>82</v>
      </c>
      <c r="AQ2950" s="175" t="str" cm="1">
        <f t="array" ref="AQ2950">_xlfn.IFS(OR($G2950="公衆街路灯A",$G2950="定額電灯"),$G2950&amp;AP2950,COUNTIF(G2950,"*従量電灯*"),G2950,1,"-")</f>
        <v>従量電灯</v>
      </c>
      <c r="AR2950" s="176" t="str" cm="1">
        <f t="array" ref="AR2950">_xlfn.IFS($AN2950=0,"-",OR($AH2950="対象外",$AH2950="-"),"-",OR($G2950="公衆街路灯A",$G2950="定額電灯"),_xlfn.XLOOKUP($AQ2950,削除禁止_電灯料金!$B:$B,削除禁止_電灯料金!$E:$E,0),1,"-")</f>
        <v>-</v>
      </c>
      <c r="AS2950" s="177" t="str" cm="1">
        <f t="array" ref="AS2950">_xlfn.IFS($AR2950="-","-",OR($G2950="公衆街路灯A",$G2950="定額電灯"),_xlfn.XLOOKUP(AQ2950,削除禁止_電灯料金!$B:$B,削除禁止_電灯料金!$D:$D,0),1,"-")</f>
        <v>-</v>
      </c>
      <c r="AT2950" s="176">
        <f>IFERROR(IF(OR($G2950="公衆街路灯A",$G2950="定額電灯"),"-",ROUND((_xlfn.XLOOKUP($AQ2950,削除禁止_電灯料金!$B:$B,削除禁止_電灯料金!$E:$E)*AM2950/1000*$K2950*$L2950/12),2)),"-")</f>
        <v>0</v>
      </c>
      <c r="AU2950" s="177">
        <f>IFERROR(IF(OR($G2950="公衆街路灯A",$G2950="定額電灯"),"-",ROUND((AM2950/1000*$K2950*$L2950/12)*_xlfn.XLOOKUP($A2950,削除禁止_電灯料金!K:K,削除禁止_電灯料金!M:M,"-"),2)),"-")</f>
        <v>0</v>
      </c>
      <c r="AV2950" s="178">
        <f>IFERROR(IF(OR($G2950="公衆街路灯A",$G2950="定額電灯"),ROUND((((AR2950+AS2950)*AN2950))*12*_xlfn.XLOOKUP($A2950,削除禁止_電灯料金!K:K,削除禁止_電灯料金!N:N),0),ROUND((AT2950+AU2950)*AN2950*12*_xlfn.XLOOKUP($A2950,削除禁止_電灯料金!K:K,削除禁止_電灯料金!N:N),0)),0)</f>
        <v>0</v>
      </c>
      <c r="AW2950" s="145"/>
    </row>
    <row r="2951" spans="1:49" ht="30" customHeight="1">
      <c r="A2951" s="1">
        <v>64</v>
      </c>
      <c r="B2951" s="319" t="s">
        <v>2605</v>
      </c>
      <c r="C2951" s="332"/>
      <c r="D2951" s="256" t="s">
        <v>82</v>
      </c>
      <c r="E2951" s="257" t="s">
        <v>605</v>
      </c>
      <c r="F2951" s="258" t="s">
        <v>606</v>
      </c>
      <c r="G2951" s="148" t="s">
        <v>73</v>
      </c>
      <c r="H2951" s="279"/>
      <c r="I2951" s="280"/>
      <c r="J2951" s="267"/>
      <c r="K2951" s="320">
        <v>0</v>
      </c>
      <c r="L2951" s="321">
        <v>0</v>
      </c>
      <c r="M2951" s="281" t="s">
        <v>917</v>
      </c>
      <c r="N2951" s="119" t="s">
        <v>918</v>
      </c>
      <c r="O2951" s="120">
        <v>1</v>
      </c>
      <c r="P2951" s="155">
        <v>0</v>
      </c>
      <c r="Q2951" s="155">
        <v>0</v>
      </c>
      <c r="R2951" s="155">
        <v>0</v>
      </c>
      <c r="S2951" s="156">
        <v>0</v>
      </c>
      <c r="T2951" s="156">
        <v>0</v>
      </c>
      <c r="U2951" s="156">
        <v>0</v>
      </c>
      <c r="V2951" s="157">
        <v>0</v>
      </c>
      <c r="W2951" s="158">
        <v>0</v>
      </c>
      <c r="X2951" s="365">
        <v>1</v>
      </c>
      <c r="Y2951" s="160">
        <v>1</v>
      </c>
      <c r="Z2951" s="161">
        <v>0</v>
      </c>
      <c r="AA2951" s="155">
        <v>0</v>
      </c>
      <c r="AB2951" s="162" t="s">
        <v>80</v>
      </c>
      <c r="AC2951" s="163" t="s">
        <v>56</v>
      </c>
      <c r="AD2951" s="164" t="s">
        <v>56</v>
      </c>
      <c r="AE2951" s="163" t="s">
        <v>56</v>
      </c>
      <c r="AF2951" s="164">
        <v>0</v>
      </c>
      <c r="AG2951" s="165">
        <v>0</v>
      </c>
      <c r="AH2951" s="166" t="s">
        <v>919</v>
      </c>
      <c r="AI2951" s="167"/>
      <c r="AJ2951" s="168"/>
      <c r="AK2951" s="169"/>
      <c r="AL2951" s="170"/>
      <c r="AM2951" s="171"/>
      <c r="AN2951" s="172"/>
      <c r="AO2951" s="173">
        <f t="shared" si="733"/>
        <v>0</v>
      </c>
      <c r="AP2951" s="174" t="s">
        <v>82</v>
      </c>
      <c r="AQ2951" s="175" t="str" cm="1">
        <f t="array" ref="AQ2951">_xlfn.IFS(OR($G2951="公衆街路灯A",$G2951="定額電灯"),$G2951&amp;AP2951,COUNTIF(G2951,"*従量電灯*"),G2951,1,"-")</f>
        <v>従量電灯</v>
      </c>
      <c r="AR2951" s="176" t="str" cm="1">
        <f t="array" ref="AR2951">_xlfn.IFS($AN2951=0,"-",OR($AH2951="対象外",$AH2951="-"),"-",OR($G2951="公衆街路灯A",$G2951="定額電灯"),_xlfn.XLOOKUP($AQ2951,削除禁止_電灯料金!$B:$B,削除禁止_電灯料金!$E:$E,0),1,"-")</f>
        <v>-</v>
      </c>
      <c r="AS2951" s="177" t="str" cm="1">
        <f t="array" ref="AS2951">_xlfn.IFS($AR2951="-","-",OR($G2951="公衆街路灯A",$G2951="定額電灯"),_xlfn.XLOOKUP(AQ2951,削除禁止_電灯料金!$B:$B,削除禁止_電灯料金!$D:$D,0),1,"-")</f>
        <v>-</v>
      </c>
      <c r="AT2951" s="176">
        <f>IFERROR(IF(OR($G2951="公衆街路灯A",$G2951="定額電灯"),"-",ROUND((_xlfn.XLOOKUP($AQ2951,削除禁止_電灯料金!$B:$B,削除禁止_電灯料金!$E:$E)*AM2951/1000*$K2951*$L2951/12),2)),"-")</f>
        <v>0</v>
      </c>
      <c r="AU2951" s="177">
        <f>IFERROR(IF(OR($G2951="公衆街路灯A",$G2951="定額電灯"),"-",ROUND((AM2951/1000*$K2951*$L2951/12)*_xlfn.XLOOKUP($A2951,削除禁止_電灯料金!K:K,削除禁止_電灯料金!M:M,"-"),2)),"-")</f>
        <v>0</v>
      </c>
      <c r="AV2951" s="178">
        <f>IFERROR(IF(OR($G2951="公衆街路灯A",$G2951="定額電灯"),ROUND((((AR2951+AS2951)*AN2951))*12*_xlfn.XLOOKUP($A2951,削除禁止_電灯料金!K:K,削除禁止_電灯料金!N:N),0),ROUND((AT2951+AU2951)*AN2951*12*_xlfn.XLOOKUP($A2951,削除禁止_電灯料金!K:K,削除禁止_電灯料金!N:N),0)),0)</f>
        <v>0</v>
      </c>
      <c r="AW2951" s="145"/>
    </row>
    <row r="2952" spans="1:49" ht="30" customHeight="1">
      <c r="A2952" s="1">
        <v>64</v>
      </c>
      <c r="B2952" s="319" t="s">
        <v>2605</v>
      </c>
      <c r="C2952" s="332"/>
      <c r="D2952" s="259" t="s">
        <v>82</v>
      </c>
      <c r="E2952" s="260" t="s">
        <v>605</v>
      </c>
      <c r="F2952" s="261" t="s">
        <v>2603</v>
      </c>
      <c r="G2952" s="182" t="s">
        <v>73</v>
      </c>
      <c r="H2952" s="183" t="s">
        <v>118</v>
      </c>
      <c r="I2952" s="311"/>
      <c r="J2952" s="312"/>
      <c r="K2952" s="186">
        <v>4</v>
      </c>
      <c r="L2952" s="187">
        <v>300</v>
      </c>
      <c r="M2952" s="313" t="s">
        <v>2649</v>
      </c>
      <c r="N2952" s="189" t="s">
        <v>653</v>
      </c>
      <c r="O2952" s="190">
        <v>1</v>
      </c>
      <c r="P2952" s="191" t="s">
        <v>450</v>
      </c>
      <c r="Q2952" s="191">
        <v>0</v>
      </c>
      <c r="R2952" s="191">
        <v>0</v>
      </c>
      <c r="S2952" s="192" t="s">
        <v>211</v>
      </c>
      <c r="T2952" s="192">
        <v>0</v>
      </c>
      <c r="U2952" s="192" t="s">
        <v>2630</v>
      </c>
      <c r="V2952" s="193">
        <v>0</v>
      </c>
      <c r="W2952" s="194">
        <v>36</v>
      </c>
      <c r="X2952" s="366">
        <v>1</v>
      </c>
      <c r="Y2952" s="196">
        <v>1</v>
      </c>
      <c r="Z2952" s="197">
        <v>0</v>
      </c>
      <c r="AA2952" s="191">
        <v>0</v>
      </c>
      <c r="AB2952" s="198" t="s">
        <v>80</v>
      </c>
      <c r="AC2952" s="199" t="s">
        <v>56</v>
      </c>
      <c r="AD2952" s="200" t="s">
        <v>56</v>
      </c>
      <c r="AE2952" s="199" t="s">
        <v>56</v>
      </c>
      <c r="AF2952" s="200">
        <v>0</v>
      </c>
      <c r="AG2952" s="201">
        <v>0</v>
      </c>
      <c r="AH2952" s="201" t="s">
        <v>124</v>
      </c>
      <c r="AI2952" s="202" t="s">
        <v>124</v>
      </c>
      <c r="AJ2952" s="203"/>
      <c r="AK2952" s="204"/>
      <c r="AL2952" s="194"/>
      <c r="AM2952" s="205"/>
      <c r="AN2952" s="206"/>
      <c r="AO2952" s="200">
        <f t="shared" si="733"/>
        <v>0</v>
      </c>
      <c r="AP2952" s="207" t="s">
        <v>82</v>
      </c>
      <c r="AQ2952" s="198" t="str" cm="1">
        <f t="array" ref="AQ2952">_xlfn.IFS(OR($G2952="公衆街路灯A",$G2952="定額電灯"),$G2952&amp;AP2952,COUNTIF(G2952,"*従量電灯*"),G2952,1,"-")</f>
        <v>従量電灯</v>
      </c>
      <c r="AR2952" s="208" t="str" cm="1">
        <f t="array" ref="AR2952">_xlfn.IFS($AN2952=0,"-",OR($AH2952="対象外",$AH2952="-"),"-",OR($G2952="公衆街路灯A",$G2952="定額電灯"),_xlfn.XLOOKUP($AQ2952,削除禁止_電灯料金!$B:$B,削除禁止_電灯料金!$E:$E,0),1,"-")</f>
        <v>-</v>
      </c>
      <c r="AS2952" s="209" t="str" cm="1">
        <f t="array" ref="AS2952">_xlfn.IFS($AR2952="-","-",OR($G2952="公衆街路灯A",$G2952="定額電灯"),_xlfn.XLOOKUP(AQ2952,削除禁止_電灯料金!$B:$B,削除禁止_電灯料金!$D:$D,0),1,"-")</f>
        <v>-</v>
      </c>
      <c r="AT2952" s="208">
        <f>IFERROR(IF(OR($G2952="公衆街路灯A",$G2952="定額電灯"),"-",ROUND((_xlfn.XLOOKUP($AQ2952,削除禁止_電灯料金!$B:$B,削除禁止_電灯料金!$E:$E)*AM2952/1000*$K2952*$L2952/12),2)),"-")</f>
        <v>0</v>
      </c>
      <c r="AU2952" s="209">
        <f>IFERROR(IF(OR($G2952="公衆街路灯A",$G2952="定額電灯"),"-",ROUND((AM2952/1000*$K2952*$L2952/12)*_xlfn.XLOOKUP($A2952,削除禁止_電灯料金!K:K,削除禁止_電灯料金!M:M,"-"),2)),"-")</f>
        <v>0</v>
      </c>
      <c r="AV2952" s="210">
        <f>IFERROR(IF(OR($G2952="公衆街路灯A",$G2952="定額電灯"),ROUND((((AR2952+AS2952)*AN2952))*12*_xlfn.XLOOKUP($A2952,削除禁止_電灯料金!K:K,削除禁止_電灯料金!N:N),0),ROUND((AT2952+AU2952)*AN2952*12*_xlfn.XLOOKUP($A2952,削除禁止_電灯料金!K:K,削除禁止_電灯料金!N:N),0)),0)</f>
        <v>0</v>
      </c>
      <c r="AW2952" s="145"/>
    </row>
    <row r="2953" spans="1:49" ht="30" customHeight="1">
      <c r="A2953" s="1">
        <v>64</v>
      </c>
      <c r="B2953" s="319" t="s">
        <v>2605</v>
      </c>
      <c r="C2953" s="332"/>
      <c r="D2953" s="256" t="s">
        <v>612</v>
      </c>
      <c r="E2953" s="257" t="s">
        <v>82</v>
      </c>
      <c r="F2953" s="258" t="s">
        <v>1348</v>
      </c>
      <c r="G2953" s="148" t="s">
        <v>73</v>
      </c>
      <c r="H2953" s="279" t="s">
        <v>2335</v>
      </c>
      <c r="I2953" s="280"/>
      <c r="J2953" s="267"/>
      <c r="K2953" s="152">
        <v>12</v>
      </c>
      <c r="L2953" s="153">
        <v>300</v>
      </c>
      <c r="M2953" s="281" t="s">
        <v>2650</v>
      </c>
      <c r="N2953" s="119" t="s">
        <v>215</v>
      </c>
      <c r="O2953" s="120">
        <v>1</v>
      </c>
      <c r="P2953" s="155" t="s">
        <v>603</v>
      </c>
      <c r="Q2953" s="155">
        <v>0</v>
      </c>
      <c r="R2953" s="155">
        <v>0</v>
      </c>
      <c r="S2953" s="156">
        <v>0</v>
      </c>
      <c r="T2953" s="156" t="s">
        <v>1836</v>
      </c>
      <c r="U2953" s="156" t="s">
        <v>2651</v>
      </c>
      <c r="V2953" s="157">
        <v>0</v>
      </c>
      <c r="W2953" s="158">
        <v>120</v>
      </c>
      <c r="X2953" s="365">
        <v>4</v>
      </c>
      <c r="Y2953" s="160">
        <v>4</v>
      </c>
      <c r="Z2953" s="161">
        <f t="shared" ref="Z2953" si="755">K2953*L2953*W2953*Y2953/12/1000</f>
        <v>144</v>
      </c>
      <c r="AA2953" s="155">
        <v>0</v>
      </c>
      <c r="AB2953" s="162" t="s">
        <v>80</v>
      </c>
      <c r="AC2953" s="163" t="s">
        <v>56</v>
      </c>
      <c r="AD2953" s="164" t="s">
        <v>56</v>
      </c>
      <c r="AE2953" s="163" t="s">
        <v>56</v>
      </c>
      <c r="AF2953" s="164">
        <f t="shared" ref="AF2953" si="756">$B$2*Z2953/Y2953</f>
        <v>1080</v>
      </c>
      <c r="AG2953" s="165">
        <f t="shared" ref="AG2953" si="757">Y2953*AF2953*120</f>
        <v>518400</v>
      </c>
      <c r="AH2953" s="166" t="s">
        <v>81</v>
      </c>
      <c r="AI2953" s="167"/>
      <c r="AJ2953" s="168"/>
      <c r="AK2953" s="169"/>
      <c r="AL2953" s="170"/>
      <c r="AM2953" s="171"/>
      <c r="AN2953" s="172"/>
      <c r="AO2953" s="173">
        <f t="shared" si="733"/>
        <v>0</v>
      </c>
      <c r="AP2953" s="174" t="s">
        <v>82</v>
      </c>
      <c r="AQ2953" s="175" t="str" cm="1">
        <f t="array" ref="AQ2953">_xlfn.IFS(OR($G2953="公衆街路灯A",$G2953="定額電灯"),$G2953&amp;AP2953,COUNTIF(G2953,"*従量電灯*"),G2953,1,"-")</f>
        <v>従量電灯</v>
      </c>
      <c r="AR2953" s="176" t="str" cm="1">
        <f t="array" ref="AR2953">_xlfn.IFS($AN2953=0,"-",OR($AH2953="対象外",$AH2953="-"),"-",OR($G2953="公衆街路灯A",$G2953="定額電灯"),_xlfn.XLOOKUP($AQ2953,削除禁止_電灯料金!$B:$B,削除禁止_電灯料金!$E:$E,0),1,"-")</f>
        <v>-</v>
      </c>
      <c r="AS2953" s="177" t="str" cm="1">
        <f t="array" ref="AS2953">_xlfn.IFS($AR2953="-","-",OR($G2953="公衆街路灯A",$G2953="定額電灯"),_xlfn.XLOOKUP(AQ2953,削除禁止_電灯料金!$B:$B,削除禁止_電灯料金!$D:$D,0),1,"-")</f>
        <v>-</v>
      </c>
      <c r="AT2953" s="176">
        <f>IFERROR(IF(OR($G2953="公衆街路灯A",$G2953="定額電灯"),"-",ROUND((_xlfn.XLOOKUP($AQ2953,削除禁止_電灯料金!$B:$B,削除禁止_電灯料金!$E:$E)*AM2953/1000*$K2953*$L2953/12),2)),"-")</f>
        <v>0</v>
      </c>
      <c r="AU2953" s="177">
        <f>IFERROR(IF(OR($G2953="公衆街路灯A",$G2953="定額電灯"),"-",ROUND((AM2953/1000*$K2953*$L2953/12)*_xlfn.XLOOKUP($A2953,削除禁止_電灯料金!K:K,削除禁止_電灯料金!M:M,"-"),2)),"-")</f>
        <v>0</v>
      </c>
      <c r="AV2953" s="178">
        <f>IFERROR(IF(OR($G2953="公衆街路灯A",$G2953="定額電灯"),ROUND((((AR2953+AS2953)*AN2953))*12*_xlfn.XLOOKUP($A2953,削除禁止_電灯料金!K:K,削除禁止_電灯料金!N:N),0),ROUND((AT2953+AU2953)*AN2953*12*_xlfn.XLOOKUP($A2953,削除禁止_電灯料金!K:K,削除禁止_電灯料金!N:N),0)),0)</f>
        <v>0</v>
      </c>
      <c r="AW2953" s="145"/>
    </row>
    <row r="2954" spans="1:49" ht="30" customHeight="1">
      <c r="A2954" s="1">
        <v>64</v>
      </c>
      <c r="B2954" s="319" t="s">
        <v>2605</v>
      </c>
      <c r="C2954" s="332"/>
      <c r="D2954" s="256" t="s">
        <v>612</v>
      </c>
      <c r="E2954" s="257" t="s">
        <v>82</v>
      </c>
      <c r="F2954" s="258" t="s">
        <v>1348</v>
      </c>
      <c r="G2954" s="148" t="s">
        <v>73</v>
      </c>
      <c r="H2954" s="279" t="s">
        <v>2338</v>
      </c>
      <c r="I2954" s="280"/>
      <c r="J2954" s="267"/>
      <c r="K2954" s="152">
        <v>0</v>
      </c>
      <c r="L2954" s="153">
        <v>0</v>
      </c>
      <c r="M2954" s="281" t="s">
        <v>2339</v>
      </c>
      <c r="N2954" s="119" t="s">
        <v>2340</v>
      </c>
      <c r="O2954" s="120">
        <v>0</v>
      </c>
      <c r="P2954" s="155">
        <v>0</v>
      </c>
      <c r="Q2954" s="155">
        <v>0</v>
      </c>
      <c r="R2954" s="155">
        <v>0</v>
      </c>
      <c r="S2954" s="156">
        <v>0</v>
      </c>
      <c r="T2954" s="156">
        <v>0</v>
      </c>
      <c r="U2954" s="156">
        <v>0</v>
      </c>
      <c r="V2954" s="157">
        <v>0</v>
      </c>
      <c r="W2954" s="158">
        <v>0</v>
      </c>
      <c r="X2954" s="365">
        <v>2</v>
      </c>
      <c r="Y2954" s="160">
        <v>0</v>
      </c>
      <c r="Z2954" s="161">
        <v>0</v>
      </c>
      <c r="AA2954" s="155">
        <v>0</v>
      </c>
      <c r="AB2954" s="162" t="s">
        <v>80</v>
      </c>
      <c r="AC2954" s="163" t="s">
        <v>56</v>
      </c>
      <c r="AD2954" s="164" t="s">
        <v>56</v>
      </c>
      <c r="AE2954" s="163" t="s">
        <v>56</v>
      </c>
      <c r="AF2954" s="164">
        <v>0</v>
      </c>
      <c r="AG2954" s="165">
        <v>0</v>
      </c>
      <c r="AH2954" s="166" t="s">
        <v>81</v>
      </c>
      <c r="AI2954" s="167"/>
      <c r="AJ2954" s="168"/>
      <c r="AK2954" s="169"/>
      <c r="AL2954" s="170"/>
      <c r="AM2954" s="171"/>
      <c r="AN2954" s="172"/>
      <c r="AO2954" s="173">
        <f t="shared" si="733"/>
        <v>0</v>
      </c>
      <c r="AP2954" s="174" t="s">
        <v>82</v>
      </c>
      <c r="AQ2954" s="175" t="str" cm="1">
        <f t="array" ref="AQ2954">_xlfn.IFS(OR($G2954="公衆街路灯A",$G2954="定額電灯"),$G2954&amp;AP2954,COUNTIF(G2954,"*従量電灯*"),G2954,1,"-")</f>
        <v>従量電灯</v>
      </c>
      <c r="AR2954" s="176" t="str" cm="1">
        <f t="array" ref="AR2954">_xlfn.IFS($AN2954=0,"-",OR($AH2954="対象外",$AH2954="-"),"-",OR($G2954="公衆街路灯A",$G2954="定額電灯"),_xlfn.XLOOKUP($AQ2954,削除禁止_電灯料金!$B:$B,削除禁止_電灯料金!$E:$E,0),1,"-")</f>
        <v>-</v>
      </c>
      <c r="AS2954" s="177" t="str" cm="1">
        <f t="array" ref="AS2954">_xlfn.IFS($AR2954="-","-",OR($G2954="公衆街路灯A",$G2954="定額電灯"),_xlfn.XLOOKUP(AQ2954,削除禁止_電灯料金!$B:$B,削除禁止_電灯料金!$D:$D,0),1,"-")</f>
        <v>-</v>
      </c>
      <c r="AT2954" s="176">
        <f>IFERROR(IF(OR($G2954="公衆街路灯A",$G2954="定額電灯"),"-",ROUND((_xlfn.XLOOKUP($AQ2954,削除禁止_電灯料金!$B:$B,削除禁止_電灯料金!$E:$E)*AM2954/1000*$K2954*$L2954/12),2)),"-")</f>
        <v>0</v>
      </c>
      <c r="AU2954" s="177">
        <f>IFERROR(IF(OR($G2954="公衆街路灯A",$G2954="定額電灯"),"-",ROUND((AM2954/1000*$K2954*$L2954/12)*_xlfn.XLOOKUP($A2954,削除禁止_電灯料金!K:K,削除禁止_電灯料金!M:M,"-"),2)),"-")</f>
        <v>0</v>
      </c>
      <c r="AV2954" s="178">
        <f>IFERROR(IF(OR($G2954="公衆街路灯A",$G2954="定額電灯"),ROUND((((AR2954+AS2954)*AN2954))*12*_xlfn.XLOOKUP($A2954,削除禁止_電灯料金!K:K,削除禁止_電灯料金!N:N),0),ROUND((AT2954+AU2954)*AN2954*12*_xlfn.XLOOKUP($A2954,削除禁止_電灯料金!K:K,削除禁止_電灯料金!N:N),0)),0)</f>
        <v>0</v>
      </c>
      <c r="AW2954" s="145"/>
    </row>
    <row r="2955" spans="1:49" ht="30" customHeight="1">
      <c r="A2955" s="1">
        <v>64</v>
      </c>
      <c r="B2955" s="319" t="s">
        <v>2605</v>
      </c>
      <c r="C2955" s="332"/>
      <c r="D2955" s="256" t="s">
        <v>612</v>
      </c>
      <c r="E2955" s="257" t="s">
        <v>82</v>
      </c>
      <c r="F2955" s="258" t="s">
        <v>2652</v>
      </c>
      <c r="G2955" s="148" t="s">
        <v>73</v>
      </c>
      <c r="H2955" s="279"/>
      <c r="I2955" s="280"/>
      <c r="J2955" s="267"/>
      <c r="K2955" s="152">
        <v>1</v>
      </c>
      <c r="L2955" s="153">
        <v>12</v>
      </c>
      <c r="M2955" s="281" t="s">
        <v>1376</v>
      </c>
      <c r="N2955" s="119" t="s">
        <v>134</v>
      </c>
      <c r="O2955" s="120">
        <v>2</v>
      </c>
      <c r="P2955" s="155" t="s">
        <v>294</v>
      </c>
      <c r="Q2955" s="155">
        <v>0</v>
      </c>
      <c r="R2955" s="155">
        <v>0</v>
      </c>
      <c r="S2955" s="156">
        <v>0</v>
      </c>
      <c r="T2955" s="156">
        <v>0</v>
      </c>
      <c r="U2955" s="156">
        <v>0</v>
      </c>
      <c r="V2955" s="157">
        <v>0</v>
      </c>
      <c r="W2955" s="158">
        <v>47</v>
      </c>
      <c r="X2955" s="365">
        <v>6</v>
      </c>
      <c r="Y2955" s="160">
        <v>12</v>
      </c>
      <c r="Z2955" s="161">
        <f t="shared" ref="Z2955:Z2956" si="758">K2955*L2955*W2955*Y2955/12/1000</f>
        <v>0.56399999999999995</v>
      </c>
      <c r="AA2955" s="155">
        <v>0</v>
      </c>
      <c r="AB2955" s="162" t="s">
        <v>80</v>
      </c>
      <c r="AC2955" s="163" t="s">
        <v>56</v>
      </c>
      <c r="AD2955" s="164" t="s">
        <v>56</v>
      </c>
      <c r="AE2955" s="163" t="s">
        <v>56</v>
      </c>
      <c r="AF2955" s="164">
        <f t="shared" ref="AF2955:AF2956" si="759">$B$2*Z2955/Y2955</f>
        <v>1.41</v>
      </c>
      <c r="AG2955" s="165">
        <f t="shared" ref="AG2955:AG2956" si="760">Y2955*AF2955*120</f>
        <v>2030.3999999999999</v>
      </c>
      <c r="AH2955" s="166" t="s">
        <v>113</v>
      </c>
      <c r="AI2955" s="167"/>
      <c r="AJ2955" s="168"/>
      <c r="AK2955" s="169"/>
      <c r="AL2955" s="170"/>
      <c r="AM2955" s="171"/>
      <c r="AN2955" s="172"/>
      <c r="AO2955" s="173">
        <f t="shared" si="733"/>
        <v>0</v>
      </c>
      <c r="AP2955" s="174" t="s">
        <v>82</v>
      </c>
      <c r="AQ2955" s="175" t="str" cm="1">
        <f t="array" ref="AQ2955">_xlfn.IFS(OR($G2955="公衆街路灯A",$G2955="定額電灯"),$G2955&amp;AP2955,COUNTIF(G2955,"*従量電灯*"),G2955,1,"-")</f>
        <v>従量電灯</v>
      </c>
      <c r="AR2955" s="176" t="str" cm="1">
        <f t="array" ref="AR2955">_xlfn.IFS($AN2955=0,"-",OR($AH2955="対象外",$AH2955="-"),"-",OR($G2955="公衆街路灯A",$G2955="定額電灯"),_xlfn.XLOOKUP($AQ2955,削除禁止_電灯料金!$B:$B,削除禁止_電灯料金!$E:$E,0),1,"-")</f>
        <v>-</v>
      </c>
      <c r="AS2955" s="177" t="str" cm="1">
        <f t="array" ref="AS2955">_xlfn.IFS($AR2955="-","-",OR($G2955="公衆街路灯A",$G2955="定額電灯"),_xlfn.XLOOKUP(AQ2955,削除禁止_電灯料金!$B:$B,削除禁止_電灯料金!$D:$D,0),1,"-")</f>
        <v>-</v>
      </c>
      <c r="AT2955" s="176">
        <f>IFERROR(IF(OR($G2955="公衆街路灯A",$G2955="定額電灯"),"-",ROUND((_xlfn.XLOOKUP($AQ2955,削除禁止_電灯料金!$B:$B,削除禁止_電灯料金!$E:$E)*AM2955/1000*$K2955*$L2955/12),2)),"-")</f>
        <v>0</v>
      </c>
      <c r="AU2955" s="177">
        <f>IFERROR(IF(OR($G2955="公衆街路灯A",$G2955="定額電灯"),"-",ROUND((AM2955/1000*$K2955*$L2955/12)*_xlfn.XLOOKUP($A2955,削除禁止_電灯料金!K:K,削除禁止_電灯料金!M:M,"-"),2)),"-")</f>
        <v>0</v>
      </c>
      <c r="AV2955" s="178">
        <f>IFERROR(IF(OR($G2955="公衆街路灯A",$G2955="定額電灯"),ROUND((((AR2955+AS2955)*AN2955))*12*_xlfn.XLOOKUP($A2955,削除禁止_電灯料金!K:K,削除禁止_電灯料金!N:N),0),ROUND((AT2955+AU2955)*AN2955*12*_xlfn.XLOOKUP($A2955,削除禁止_電灯料金!K:K,削除禁止_電灯料金!N:N),0)),0)</f>
        <v>0</v>
      </c>
      <c r="AW2955" s="145"/>
    </row>
    <row r="2956" spans="1:49" ht="30" customHeight="1">
      <c r="A2956" s="1">
        <v>64</v>
      </c>
      <c r="B2956" s="319" t="s">
        <v>2605</v>
      </c>
      <c r="C2956" s="332"/>
      <c r="D2956" s="256" t="s">
        <v>612</v>
      </c>
      <c r="E2956" s="257" t="s">
        <v>82</v>
      </c>
      <c r="F2956" s="258" t="s">
        <v>1204</v>
      </c>
      <c r="G2956" s="148" t="s">
        <v>73</v>
      </c>
      <c r="H2956" s="279"/>
      <c r="I2956" s="280"/>
      <c r="J2956" s="151" t="s">
        <v>213</v>
      </c>
      <c r="K2956" s="152">
        <v>12</v>
      </c>
      <c r="L2956" s="153">
        <v>300</v>
      </c>
      <c r="M2956" s="281" t="s">
        <v>2653</v>
      </c>
      <c r="N2956" s="119" t="s">
        <v>215</v>
      </c>
      <c r="O2956" s="120">
        <v>1</v>
      </c>
      <c r="P2956" s="155" t="s">
        <v>2211</v>
      </c>
      <c r="Q2956" s="155">
        <v>0</v>
      </c>
      <c r="R2956" s="155">
        <v>0</v>
      </c>
      <c r="S2956" s="156" t="s">
        <v>1424</v>
      </c>
      <c r="T2956" s="156">
        <v>0</v>
      </c>
      <c r="U2956" s="156" t="s">
        <v>2654</v>
      </c>
      <c r="V2956" s="157">
        <v>0</v>
      </c>
      <c r="W2956" s="158">
        <v>275</v>
      </c>
      <c r="X2956" s="365">
        <v>3</v>
      </c>
      <c r="Y2956" s="160">
        <v>3</v>
      </c>
      <c r="Z2956" s="161">
        <f t="shared" si="758"/>
        <v>247.5</v>
      </c>
      <c r="AA2956" s="155">
        <v>0</v>
      </c>
      <c r="AB2956" s="162" t="s">
        <v>80</v>
      </c>
      <c r="AC2956" s="163" t="s">
        <v>56</v>
      </c>
      <c r="AD2956" s="164" t="s">
        <v>56</v>
      </c>
      <c r="AE2956" s="163" t="s">
        <v>56</v>
      </c>
      <c r="AF2956" s="164">
        <f t="shared" si="759"/>
        <v>2475</v>
      </c>
      <c r="AG2956" s="165">
        <f t="shared" si="760"/>
        <v>891000</v>
      </c>
      <c r="AH2956" s="166" t="s">
        <v>81</v>
      </c>
      <c r="AI2956" s="167"/>
      <c r="AJ2956" s="168"/>
      <c r="AK2956" s="169"/>
      <c r="AL2956" s="170"/>
      <c r="AM2956" s="171"/>
      <c r="AN2956" s="172"/>
      <c r="AO2956" s="173">
        <f t="shared" si="733"/>
        <v>0</v>
      </c>
      <c r="AP2956" s="174" t="s">
        <v>82</v>
      </c>
      <c r="AQ2956" s="175" t="str" cm="1">
        <f t="array" ref="AQ2956">_xlfn.IFS(OR($G2956="公衆街路灯A",$G2956="定額電灯"),$G2956&amp;AP2956,COUNTIF(G2956,"*従量電灯*"),G2956,1,"-")</f>
        <v>従量電灯</v>
      </c>
      <c r="AR2956" s="176" t="str" cm="1">
        <f t="array" ref="AR2956">_xlfn.IFS($AN2956=0,"-",OR($AH2956="対象外",$AH2956="-"),"-",OR($G2956="公衆街路灯A",$G2956="定額電灯"),_xlfn.XLOOKUP($AQ2956,削除禁止_電灯料金!$B:$B,削除禁止_電灯料金!$E:$E,0),1,"-")</f>
        <v>-</v>
      </c>
      <c r="AS2956" s="177" t="str" cm="1">
        <f t="array" ref="AS2956">_xlfn.IFS($AR2956="-","-",OR($G2956="公衆街路灯A",$G2956="定額電灯"),_xlfn.XLOOKUP(AQ2956,削除禁止_電灯料金!$B:$B,削除禁止_電灯料金!$D:$D,0),1,"-")</f>
        <v>-</v>
      </c>
      <c r="AT2956" s="176">
        <f>IFERROR(IF(OR($G2956="公衆街路灯A",$G2956="定額電灯"),"-",ROUND((_xlfn.XLOOKUP($AQ2956,削除禁止_電灯料金!$B:$B,削除禁止_電灯料金!$E:$E)*AM2956/1000*$K2956*$L2956/12),2)),"-")</f>
        <v>0</v>
      </c>
      <c r="AU2956" s="177">
        <f>IFERROR(IF(OR($G2956="公衆街路灯A",$G2956="定額電灯"),"-",ROUND((AM2956/1000*$K2956*$L2956/12)*_xlfn.XLOOKUP($A2956,削除禁止_電灯料金!K:K,削除禁止_電灯料金!M:M,"-"),2)),"-")</f>
        <v>0</v>
      </c>
      <c r="AV2956" s="178">
        <f>IFERROR(IF(OR($G2956="公衆街路灯A",$G2956="定額電灯"),ROUND((((AR2956+AS2956)*AN2956))*12*_xlfn.XLOOKUP($A2956,削除禁止_電灯料金!K:K,削除禁止_電灯料金!N:N),0),ROUND((AT2956+AU2956)*AN2956*12*_xlfn.XLOOKUP($A2956,削除禁止_電灯料金!K:K,削除禁止_電灯料金!N:N),0)),0)</f>
        <v>0</v>
      </c>
      <c r="AW2956" s="145"/>
    </row>
    <row r="2957" spans="1:49" ht="30" customHeight="1">
      <c r="A2957" s="1">
        <v>64</v>
      </c>
      <c r="B2957" s="319" t="s">
        <v>2605</v>
      </c>
      <c r="C2957" s="42"/>
      <c r="D2957" s="146"/>
      <c r="E2957" s="147"/>
      <c r="F2957" s="148"/>
      <c r="G2957" s="148"/>
      <c r="H2957" s="149"/>
      <c r="I2957" s="150"/>
      <c r="J2957" s="151"/>
      <c r="K2957" s="213"/>
      <c r="L2957" s="214"/>
      <c r="M2957" s="154" t="s">
        <v>82</v>
      </c>
      <c r="N2957" s="119">
        <v>0</v>
      </c>
      <c r="O2957" s="120">
        <v>0</v>
      </c>
      <c r="P2957" s="155">
        <v>0</v>
      </c>
      <c r="Q2957" s="155">
        <v>0</v>
      </c>
      <c r="R2957" s="155">
        <v>0</v>
      </c>
      <c r="S2957" s="156">
        <v>0</v>
      </c>
      <c r="T2957" s="156">
        <v>0</v>
      </c>
      <c r="U2957" s="156">
        <v>0</v>
      </c>
      <c r="V2957" s="157">
        <v>0</v>
      </c>
      <c r="W2957" s="158">
        <v>0</v>
      </c>
      <c r="X2957" s="159"/>
      <c r="Y2957" s="160">
        <v>0</v>
      </c>
      <c r="Z2957" s="161">
        <v>0</v>
      </c>
      <c r="AA2957" s="155">
        <v>0</v>
      </c>
      <c r="AB2957" s="162" t="s">
        <v>56</v>
      </c>
      <c r="AC2957" s="163" t="s">
        <v>56</v>
      </c>
      <c r="AD2957" s="164" t="s">
        <v>56</v>
      </c>
      <c r="AE2957" s="163" t="s">
        <v>56</v>
      </c>
      <c r="AF2957" s="164" t="s">
        <v>56</v>
      </c>
      <c r="AG2957" s="165">
        <v>0</v>
      </c>
      <c r="AH2957" s="166" t="s">
        <v>56</v>
      </c>
      <c r="AI2957" s="167"/>
      <c r="AJ2957" s="168"/>
      <c r="AK2957" s="169"/>
      <c r="AL2957" s="170"/>
      <c r="AM2957" s="171"/>
      <c r="AN2957" s="172"/>
      <c r="AO2957" s="173">
        <f t="shared" si="733"/>
        <v>0</v>
      </c>
      <c r="AP2957" s="174" t="s">
        <v>82</v>
      </c>
      <c r="AQ2957" s="175" t="str" cm="1">
        <f t="array" ref="AQ2957">_xlfn.IFS(OR($G2957="公衆街路灯A",$G2957="定額電灯"),$G2957&amp;AP2957,COUNTIF(G2957,"*従量電灯*"),G2957,1,"-")</f>
        <v>-</v>
      </c>
      <c r="AR2957" s="176" t="str" cm="1">
        <f t="array" ref="AR2957">_xlfn.IFS($AN2957=0,"-",OR($AH2957="対象外",$AH2957="-"),"-",OR($G2957="公衆街路灯A",$G2957="定額電灯"),_xlfn.XLOOKUP($AQ2957,削除禁止_電灯料金!$B:$B,削除禁止_電灯料金!$E:$E,0),1,"-")</f>
        <v>-</v>
      </c>
      <c r="AS2957" s="177" t="str" cm="1">
        <f t="array" ref="AS2957">_xlfn.IFS($AR2957="-","-",OR($G2957="公衆街路灯A",$G2957="定額電灯"),_xlfn.XLOOKUP(AQ2957,削除禁止_電灯料金!$B:$B,削除禁止_電灯料金!$D:$D,0),1,"-")</f>
        <v>-</v>
      </c>
      <c r="AT2957" s="176" t="str">
        <f>IFERROR(IF(OR($G2957="公衆街路灯A",$G2957="定額電灯"),"-",ROUND((_xlfn.XLOOKUP($AQ2957,削除禁止_電灯料金!$B:$B,削除禁止_電灯料金!$E:$E)*AM2957/1000*$K2957*$L2957/12),2)),"-")</f>
        <v>-</v>
      </c>
      <c r="AU2957" s="177">
        <f>IFERROR(IF(OR($G2957="公衆街路灯A",$G2957="定額電灯"),"-",ROUND((AM2957/1000*$K2957*$L2957/12)*_xlfn.XLOOKUP($A2957,削除禁止_電灯料金!K:K,削除禁止_電灯料金!M:M,"-"),2)),"-")</f>
        <v>0</v>
      </c>
      <c r="AV2957" s="178">
        <f>IFERROR(IF(OR($G2957="公衆街路灯A",$G2957="定額電灯"),ROUND((((AR2957+AS2957)*AN2957))*12*_xlfn.XLOOKUP($A2957,削除禁止_電灯料金!K:K,削除禁止_電灯料金!N:N),0),ROUND((AT2957+AU2957)*AN2957*12*_xlfn.XLOOKUP($A2957,削除禁止_電灯料金!K:K,削除禁止_電灯料金!N:N),0)),0)</f>
        <v>0</v>
      </c>
      <c r="AW2957" s="145"/>
    </row>
    <row r="2958" spans="1:49" ht="30" customHeight="1">
      <c r="A2958" s="1">
        <v>64</v>
      </c>
      <c r="B2958" s="319" t="s">
        <v>2605</v>
      </c>
      <c r="C2958" s="42"/>
      <c r="D2958" s="146"/>
      <c r="E2958" s="147" t="s">
        <v>219</v>
      </c>
      <c r="F2958" s="148" t="s">
        <v>219</v>
      </c>
      <c r="G2958" s="148"/>
      <c r="H2958" s="149"/>
      <c r="I2958" s="150"/>
      <c r="J2958" s="151"/>
      <c r="K2958" s="213"/>
      <c r="L2958" s="214"/>
      <c r="M2958" s="179" t="s">
        <v>82</v>
      </c>
      <c r="N2958" s="119">
        <v>0</v>
      </c>
      <c r="O2958" s="120">
        <v>0</v>
      </c>
      <c r="P2958" s="155">
        <v>0</v>
      </c>
      <c r="Q2958" s="155">
        <v>0</v>
      </c>
      <c r="R2958" s="155">
        <v>0</v>
      </c>
      <c r="S2958" s="156">
        <v>0</v>
      </c>
      <c r="T2958" s="156">
        <v>0</v>
      </c>
      <c r="U2958" s="156">
        <v>0</v>
      </c>
      <c r="V2958" s="157">
        <v>0</v>
      </c>
      <c r="W2958" s="158">
        <v>0</v>
      </c>
      <c r="X2958" s="159"/>
      <c r="Y2958" s="160">
        <v>0</v>
      </c>
      <c r="Z2958" s="161">
        <v>0</v>
      </c>
      <c r="AA2958" s="155">
        <v>0</v>
      </c>
      <c r="AB2958" s="162" t="s">
        <v>56</v>
      </c>
      <c r="AC2958" s="163" t="s">
        <v>56</v>
      </c>
      <c r="AD2958" s="164" t="s">
        <v>56</v>
      </c>
      <c r="AE2958" s="163" t="s">
        <v>56</v>
      </c>
      <c r="AF2958" s="164" t="s">
        <v>56</v>
      </c>
      <c r="AG2958" s="165">
        <v>0</v>
      </c>
      <c r="AH2958" s="166" t="s">
        <v>56</v>
      </c>
      <c r="AI2958" s="167"/>
      <c r="AJ2958" s="168"/>
      <c r="AK2958" s="169"/>
      <c r="AL2958" s="170"/>
      <c r="AM2958" s="171"/>
      <c r="AN2958" s="172"/>
      <c r="AO2958" s="173">
        <f t="shared" si="733"/>
        <v>0</v>
      </c>
      <c r="AP2958" s="174" t="s">
        <v>82</v>
      </c>
      <c r="AQ2958" s="175" t="str" cm="1">
        <f t="array" ref="AQ2958">_xlfn.IFS(OR($G2958="公衆街路灯A",$G2958="定額電灯"),$G2958&amp;AP2958,COUNTIF(G2958,"*従量電灯*"),G2958,1,"-")</f>
        <v>-</v>
      </c>
      <c r="AR2958" s="176" t="str" cm="1">
        <f t="array" ref="AR2958">_xlfn.IFS($AN2958=0,"-",OR($AH2958="対象外",$AH2958="-"),"-",OR($G2958="公衆街路灯A",$G2958="定額電灯"),_xlfn.XLOOKUP($AQ2958,削除禁止_電灯料金!$B:$B,削除禁止_電灯料金!$E:$E,0),1,"-")</f>
        <v>-</v>
      </c>
      <c r="AS2958" s="177" t="str" cm="1">
        <f t="array" ref="AS2958">_xlfn.IFS($AR2958="-","-",OR($G2958="公衆街路灯A",$G2958="定額電灯"),_xlfn.XLOOKUP(AQ2958,削除禁止_電灯料金!$B:$B,削除禁止_電灯料金!$D:$D,0),1,"-")</f>
        <v>-</v>
      </c>
      <c r="AT2958" s="176" t="str">
        <f>IFERROR(IF(OR($G2958="公衆街路灯A",$G2958="定額電灯"),"-",ROUND((_xlfn.XLOOKUP($AQ2958,削除禁止_電灯料金!$B:$B,削除禁止_電灯料金!$E:$E)*AM2958/1000*$K2958*$L2958/12),2)),"-")</f>
        <v>-</v>
      </c>
      <c r="AU2958" s="177">
        <f>IFERROR(IF(OR($G2958="公衆街路灯A",$G2958="定額電灯"),"-",ROUND((AM2958/1000*$K2958*$L2958/12)*_xlfn.XLOOKUP($A2958,削除禁止_電灯料金!K:K,削除禁止_電灯料金!M:M,"-"),2)),"-")</f>
        <v>0</v>
      </c>
      <c r="AV2958" s="178">
        <f>IFERROR(IF(OR($G2958="公衆街路灯A",$G2958="定額電灯"),ROUND((((AR2958+AS2958)*AN2958))*12*_xlfn.XLOOKUP($A2958,削除禁止_電灯料金!K:K,削除禁止_電灯料金!N:N),0),ROUND((AT2958+AU2958)*AN2958*12*_xlfn.XLOOKUP($A2958,削除禁止_電灯料金!K:K,削除禁止_電灯料金!N:N),0)),0)</f>
        <v>0</v>
      </c>
      <c r="AW2958" s="145"/>
    </row>
    <row r="2959" spans="1:49" ht="30" customHeight="1" thickBot="1">
      <c r="A2959" s="1">
        <v>64</v>
      </c>
      <c r="B2959" s="319" t="s">
        <v>2605</v>
      </c>
      <c r="C2959" s="42"/>
      <c r="D2959" s="215"/>
      <c r="E2959" s="216" t="s">
        <v>219</v>
      </c>
      <c r="F2959" s="217" t="s">
        <v>219</v>
      </c>
      <c r="G2959" s="216"/>
      <c r="H2959" s="216"/>
      <c r="I2959" s="218"/>
      <c r="J2959" s="219"/>
      <c r="K2959" s="220"/>
      <c r="L2959" s="221"/>
      <c r="M2959" s="222" t="s">
        <v>82</v>
      </c>
      <c r="N2959" s="223">
        <v>0</v>
      </c>
      <c r="O2959" s="224">
        <v>0</v>
      </c>
      <c r="P2959" s="225">
        <v>0</v>
      </c>
      <c r="Q2959" s="225">
        <v>0</v>
      </c>
      <c r="R2959" s="225">
        <v>0</v>
      </c>
      <c r="S2959" s="226">
        <v>0</v>
      </c>
      <c r="T2959" s="226">
        <v>0</v>
      </c>
      <c r="U2959" s="226">
        <v>0</v>
      </c>
      <c r="V2959" s="227">
        <v>0</v>
      </c>
      <c r="W2959" s="228">
        <v>0</v>
      </c>
      <c r="X2959" s="229"/>
      <c r="Y2959" s="410">
        <v>0</v>
      </c>
      <c r="Z2959" s="230">
        <v>0</v>
      </c>
      <c r="AA2959" s="225">
        <v>0</v>
      </c>
      <c r="AB2959" s="231" t="s">
        <v>56</v>
      </c>
      <c r="AC2959" s="232" t="s">
        <v>56</v>
      </c>
      <c r="AD2959" s="411" t="s">
        <v>56</v>
      </c>
      <c r="AE2959" s="232" t="s">
        <v>56</v>
      </c>
      <c r="AF2959" s="411" t="s">
        <v>56</v>
      </c>
      <c r="AG2959" s="412">
        <v>0</v>
      </c>
      <c r="AH2959" s="413" t="s">
        <v>56</v>
      </c>
      <c r="AI2959" s="236"/>
      <c r="AJ2959" s="237"/>
      <c r="AK2959" s="238"/>
      <c r="AL2959" s="239"/>
      <c r="AM2959" s="240"/>
      <c r="AN2959" s="241"/>
      <c r="AO2959" s="242">
        <f t="shared" si="733"/>
        <v>0</v>
      </c>
      <c r="AP2959" s="243" t="s">
        <v>82</v>
      </c>
      <c r="AQ2959" s="414" t="str" cm="1">
        <f t="array" ref="AQ2959">_xlfn.IFS(OR($G2959="公衆街路灯A",$G2959="定額電灯"),$G2959&amp;AP2959,COUNTIF(G2959,"*従量電灯*"),G2959,1,"-")</f>
        <v>-</v>
      </c>
      <c r="AR2959" s="415" t="str" cm="1">
        <f t="array" ref="AR2959">_xlfn.IFS($AN2959=0,"-",OR($AH2959="対象外",$AH2959="-"),"-",OR($G2959="公衆街路灯A",$G2959="定額電灯"),_xlfn.XLOOKUP($AQ2959,削除禁止_電灯料金!$B:$B,削除禁止_電灯料金!$E:$E,0),1,"-")</f>
        <v>-</v>
      </c>
      <c r="AS2959" s="416" t="str" cm="1">
        <f t="array" ref="AS2959">_xlfn.IFS($AR2959="-","-",OR($G2959="公衆街路灯A",$G2959="定額電灯"),_xlfn.XLOOKUP(AQ2959,削除禁止_電灯料金!$B:$B,削除禁止_電灯料金!$D:$D,0),1,"-")</f>
        <v>-</v>
      </c>
      <c r="AT2959" s="415" t="str">
        <f>IFERROR(IF(OR($G2959="公衆街路灯A",$G2959="定額電灯"),"-",ROUND((_xlfn.XLOOKUP($AQ2959,削除禁止_電灯料金!$B:$B,削除禁止_電灯料金!$E:$E)*AM2959/1000*$K2959*$L2959/12),2)),"-")</f>
        <v>-</v>
      </c>
      <c r="AU2959" s="416">
        <f>IFERROR(IF(OR($G2959="公衆街路灯A",$G2959="定額電灯"),"-",ROUND((AM2959/1000*$K2959*$L2959/12)*_xlfn.XLOOKUP($A2959,削除禁止_電灯料金!K:K,削除禁止_電灯料金!M:M,"-"),2)),"-")</f>
        <v>0</v>
      </c>
      <c r="AV2959" s="247">
        <f>IFERROR(IF(OR($G2959="公衆街路灯A",$G2959="定額電灯"),ROUND((((AR2959+AS2959)*AN2959))*12*_xlfn.XLOOKUP($A2959,削除禁止_電灯料金!K:K,削除禁止_電灯料金!N:N),0),ROUND((AT2959+AU2959)*AN2959*12*_xlfn.XLOOKUP($A2959,削除禁止_電灯料金!K:K,削除禁止_電灯料金!N:N),0)),0)</f>
        <v>0</v>
      </c>
      <c r="AW2959" s="145"/>
    </row>
    <row r="2960" spans="1:49" ht="30" customHeight="1">
      <c r="A2960" s="1"/>
      <c r="B2960" s="41"/>
      <c r="C2960" s="248"/>
    </row>
    <row r="2961" spans="1:49" ht="30" customHeight="1">
      <c r="A2961" s="1">
        <v>65</v>
      </c>
      <c r="B2961" s="319" t="s">
        <v>2655</v>
      </c>
      <c r="C2961" s="42"/>
      <c r="D2961" s="4" t="s">
        <v>2656</v>
      </c>
      <c r="E2961" s="43"/>
      <c r="F2961" s="44"/>
      <c r="G2961" s="44"/>
      <c r="H2961" s="45"/>
      <c r="I2961" s="43"/>
      <c r="J2961" s="43"/>
      <c r="K2961" s="43"/>
      <c r="L2961" s="43"/>
      <c r="M2961" s="43"/>
      <c r="N2961" s="46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B2961" s="42"/>
      <c r="AC2961" s="42"/>
      <c r="AD2961" s="42"/>
      <c r="AE2961" s="42"/>
      <c r="AF2961" s="42"/>
      <c r="AG2961" s="42"/>
      <c r="AH2961" s="47"/>
      <c r="AI2961" s="48"/>
      <c r="AJ2961" s="48"/>
      <c r="AK2961" s="47"/>
      <c r="AL2961" s="49"/>
      <c r="AM2961" s="47"/>
      <c r="AN2961" s="47"/>
      <c r="AO2961" s="47"/>
      <c r="AP2961" s="47"/>
      <c r="AQ2961" s="49"/>
      <c r="AR2961" s="47"/>
      <c r="AS2961" s="47"/>
      <c r="AT2961" s="47"/>
      <c r="AU2961" s="47"/>
      <c r="AV2961" s="47"/>
      <c r="AW2961" s="47"/>
    </row>
    <row r="2962" spans="1:49" ht="30" customHeight="1">
      <c r="A2962" s="1">
        <v>65</v>
      </c>
      <c r="B2962" s="319" t="s">
        <v>2655</v>
      </c>
      <c r="C2962" s="42"/>
      <c r="D2962" s="43"/>
      <c r="E2962" s="43"/>
      <c r="F2962" s="44"/>
      <c r="G2962" s="44"/>
      <c r="H2962" s="45"/>
      <c r="I2962" s="43"/>
      <c r="J2962" s="43"/>
      <c r="K2962" s="43"/>
      <c r="L2962" s="43"/>
      <c r="M2962" s="43"/>
      <c r="N2962" s="46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2"/>
      <c r="AD2962" s="42"/>
      <c r="AE2962" s="42"/>
      <c r="AF2962" s="42"/>
      <c r="AG2962" s="42"/>
      <c r="AH2962" s="47"/>
      <c r="AI2962" s="50"/>
      <c r="AJ2962" s="48"/>
      <c r="AK2962" s="47"/>
      <c r="AL2962" s="49"/>
      <c r="AM2962" s="47"/>
      <c r="AN2962" s="47"/>
      <c r="AO2962" s="51"/>
      <c r="AP2962" s="47"/>
      <c r="AQ2962" s="49"/>
      <c r="AR2962" s="51"/>
      <c r="AS2962" s="51"/>
      <c r="AT2962" s="51"/>
      <c r="AU2962" s="51"/>
      <c r="AV2962" s="47"/>
      <c r="AW2962" s="47"/>
    </row>
    <row r="2963" spans="1:49" ht="30" customHeight="1">
      <c r="A2963" s="1">
        <v>65</v>
      </c>
      <c r="B2963" s="319" t="s">
        <v>2655</v>
      </c>
      <c r="C2963" s="42"/>
      <c r="D2963" s="52" t="s">
        <v>47</v>
      </c>
      <c r="E2963" s="52"/>
      <c r="F2963" s="53">
        <v>10</v>
      </c>
      <c r="G2963" s="44"/>
      <c r="H2963" s="45"/>
      <c r="I2963" s="54"/>
      <c r="J2963" s="54"/>
      <c r="K2963" s="55"/>
      <c r="L2963" s="46"/>
      <c r="M2963" s="46"/>
      <c r="N2963" s="56"/>
      <c r="O2963" s="56"/>
      <c r="P2963" s="56"/>
      <c r="Q2963" s="56"/>
      <c r="R2963" s="56"/>
      <c r="S2963" s="56"/>
      <c r="T2963" s="56"/>
      <c r="U2963" s="56"/>
      <c r="V2963" s="56"/>
      <c r="W2963" s="56"/>
      <c r="X2963" s="56"/>
      <c r="Y2963" s="56"/>
      <c r="Z2963" s="56"/>
      <c r="AA2963" s="56"/>
      <c r="AB2963" s="56"/>
      <c r="AC2963" s="56"/>
      <c r="AD2963" s="56"/>
      <c r="AE2963" s="56"/>
      <c r="AF2963" s="56"/>
      <c r="AG2963" s="56"/>
      <c r="AH2963" s="47"/>
      <c r="AI2963" s="50"/>
      <c r="AJ2963" s="48"/>
      <c r="AK2963" s="47"/>
      <c r="AL2963" s="49"/>
      <c r="AM2963" s="47"/>
      <c r="AN2963" s="47"/>
      <c r="AO2963" s="47"/>
      <c r="AP2963" s="47"/>
      <c r="AQ2963" s="49"/>
      <c r="AR2963" s="47"/>
      <c r="AS2963" s="47"/>
      <c r="AT2963" s="47"/>
      <c r="AU2963" s="47"/>
      <c r="AV2963" s="47"/>
      <c r="AW2963" s="47"/>
    </row>
    <row r="2964" spans="1:49" ht="30" customHeight="1" thickBot="1">
      <c r="A2964" s="1">
        <v>65</v>
      </c>
      <c r="B2964" s="319" t="s">
        <v>2655</v>
      </c>
      <c r="C2964" s="42"/>
      <c r="D2964" s="57" t="s">
        <v>48</v>
      </c>
      <c r="E2964" s="57"/>
      <c r="F2964" s="58">
        <v>10</v>
      </c>
      <c r="G2964" s="44"/>
      <c r="H2964" s="45"/>
      <c r="I2964" s="54"/>
      <c r="J2964" s="54"/>
      <c r="K2964" s="55"/>
      <c r="L2964" s="46"/>
      <c r="M2964" s="46"/>
      <c r="N2964" s="56"/>
      <c r="O2964" s="56"/>
      <c r="P2964" s="56"/>
      <c r="Q2964" s="56"/>
      <c r="R2964" s="56"/>
      <c r="S2964" s="56"/>
      <c r="T2964" s="56"/>
      <c r="U2964" s="56"/>
      <c r="V2964" s="56"/>
      <c r="W2964" s="56"/>
      <c r="X2964" s="56"/>
      <c r="Y2964" s="56"/>
      <c r="Z2964" s="56"/>
      <c r="AA2964" s="56"/>
      <c r="AB2964" s="56"/>
      <c r="AC2964" s="56"/>
      <c r="AD2964" s="56"/>
      <c r="AE2964" s="56"/>
      <c r="AF2964" s="56"/>
      <c r="AG2964" s="56"/>
      <c r="AH2964" s="47"/>
      <c r="AI2964" s="50"/>
      <c r="AJ2964" s="48"/>
      <c r="AK2964" s="47"/>
      <c r="AL2964" s="49"/>
      <c r="AM2964" s="47"/>
      <c r="AN2964" s="47"/>
      <c r="AO2964" s="47"/>
      <c r="AP2964" s="47"/>
      <c r="AQ2964" s="49"/>
      <c r="AR2964" s="47"/>
      <c r="AS2964" s="47"/>
      <c r="AT2964" s="47"/>
      <c r="AU2964" s="47"/>
      <c r="AV2964" s="47"/>
      <c r="AW2964" s="47"/>
    </row>
    <row r="2965" spans="1:49" ht="30" customHeight="1" thickBot="1">
      <c r="A2965" s="1">
        <v>65</v>
      </c>
      <c r="B2965" s="319" t="s">
        <v>2655</v>
      </c>
      <c r="C2965" s="42"/>
      <c r="D2965" s="59" t="s">
        <v>49</v>
      </c>
      <c r="E2965" s="59"/>
      <c r="F2965" s="60">
        <v>30</v>
      </c>
      <c r="G2965" s="44"/>
      <c r="H2965" s="45"/>
      <c r="I2965" s="61"/>
      <c r="J2965" s="61"/>
      <c r="K2965" s="42"/>
      <c r="L2965" s="42"/>
      <c r="M2965" s="42"/>
      <c r="N2965" s="56"/>
      <c r="O2965" s="56"/>
      <c r="P2965" s="56"/>
      <c r="Q2965" s="56"/>
      <c r="R2965" s="56"/>
      <c r="S2965" s="56"/>
      <c r="T2965" s="56"/>
      <c r="U2965" s="56"/>
      <c r="V2965" s="56"/>
      <c r="W2965" s="56"/>
      <c r="X2965" s="56"/>
      <c r="Y2965" s="56"/>
      <c r="Z2965" s="56"/>
      <c r="AA2965" s="56"/>
      <c r="AB2965" s="56"/>
      <c r="AC2965" s="62"/>
      <c r="AD2965" s="62"/>
      <c r="AE2965" s="63"/>
      <c r="AF2965" s="42"/>
      <c r="AG2965" s="56"/>
      <c r="AH2965" s="47"/>
      <c r="AI2965" s="64" t="s">
        <v>50</v>
      </c>
      <c r="AJ2965" s="48"/>
      <c r="AK2965" s="47"/>
      <c r="AL2965" s="49"/>
      <c r="AM2965" s="47"/>
      <c r="AN2965" s="47"/>
      <c r="AO2965" s="47"/>
      <c r="AP2965" s="47"/>
      <c r="AQ2965" s="49"/>
      <c r="AR2965" s="47"/>
      <c r="AS2965" s="47"/>
      <c r="AT2965" s="47"/>
      <c r="AU2965" s="47"/>
      <c r="AV2965" s="47"/>
      <c r="AW2965" s="65"/>
    </row>
    <row r="2966" spans="1:49" ht="30" customHeight="1" thickBot="1">
      <c r="A2966" s="1">
        <v>65</v>
      </c>
      <c r="B2966" s="319" t="s">
        <v>2655</v>
      </c>
      <c r="C2966" s="42"/>
      <c r="D2966" s="66" t="s">
        <v>51</v>
      </c>
      <c r="E2966" s="66"/>
      <c r="F2966" s="67">
        <v>0.41499999999999998</v>
      </c>
      <c r="G2966" s="44"/>
      <c r="H2966" s="45"/>
      <c r="I2966" s="68"/>
      <c r="J2966" s="68"/>
      <c r="K2966" s="42"/>
      <c r="L2966" s="42"/>
      <c r="M2966" s="42"/>
      <c r="N2966" s="56"/>
      <c r="O2966" s="56"/>
      <c r="P2966" s="56"/>
      <c r="Q2966" s="56"/>
      <c r="R2966" s="56"/>
      <c r="S2966" s="56"/>
      <c r="T2966" s="56"/>
      <c r="U2966" s="56"/>
      <c r="V2966" s="56"/>
      <c r="W2966" s="56"/>
      <c r="X2966" s="56"/>
      <c r="Y2966" s="56"/>
      <c r="Z2966" s="56"/>
      <c r="AA2966" s="56"/>
      <c r="AB2966" s="56"/>
      <c r="AC2966" s="62" t="s">
        <v>52</v>
      </c>
      <c r="AD2966" s="69"/>
      <c r="AE2966" s="70" t="s">
        <v>53</v>
      </c>
      <c r="AF2966" s="69"/>
      <c r="AG2966" s="56"/>
      <c r="AH2966" s="47"/>
      <c r="AI2966" s="48"/>
      <c r="AJ2966" s="48"/>
      <c r="AK2966" s="47"/>
      <c r="AL2966" s="49"/>
      <c r="AM2966" s="47"/>
      <c r="AN2966" s="47"/>
      <c r="AO2966" s="47"/>
      <c r="AP2966" s="47"/>
      <c r="AQ2966" s="49"/>
      <c r="AR2966" s="47" t="s">
        <v>52</v>
      </c>
      <c r="AS2966" s="47"/>
      <c r="AT2966" s="47" t="s">
        <v>53</v>
      </c>
      <c r="AU2966" s="47"/>
      <c r="AV2966" s="47"/>
      <c r="AW2966" s="65"/>
    </row>
    <row r="2967" spans="1:49" ht="30" customHeight="1" thickBot="1">
      <c r="A2967" s="1">
        <v>65</v>
      </c>
      <c r="B2967" s="319" t="s">
        <v>2655</v>
      </c>
      <c r="C2967" s="42"/>
      <c r="D2967" s="71" t="s">
        <v>54</v>
      </c>
      <c r="E2967" s="45"/>
      <c r="F2967" s="45"/>
      <c r="G2967" s="45"/>
      <c r="H2967" s="45"/>
      <c r="I2967" s="45"/>
      <c r="J2967" s="45"/>
      <c r="K2967" s="72"/>
      <c r="L2967" s="72"/>
      <c r="M2967" s="73" t="s">
        <v>55</v>
      </c>
      <c r="N2967" s="74"/>
      <c r="O2967" s="74"/>
      <c r="P2967" s="74"/>
      <c r="Q2967" s="74"/>
      <c r="R2967" s="74"/>
      <c r="S2967" s="74"/>
      <c r="T2967" s="74"/>
      <c r="U2967" s="74"/>
      <c r="V2967" s="74"/>
      <c r="W2967" s="74"/>
      <c r="X2967" s="74"/>
      <c r="Y2967" s="74"/>
      <c r="Z2967" s="74"/>
      <c r="AA2967" s="74"/>
      <c r="AB2967" s="74"/>
      <c r="AC2967" s="75" t="s">
        <v>1</v>
      </c>
      <c r="AD2967" s="76"/>
      <c r="AE2967" s="76" t="s">
        <v>2</v>
      </c>
      <c r="AF2967" s="76"/>
      <c r="AG2967" s="77" t="s">
        <v>56</v>
      </c>
      <c r="AH2967" s="78" t="s">
        <v>57</v>
      </c>
      <c r="AI2967" s="79"/>
      <c r="AJ2967" s="79"/>
      <c r="AK2967" s="80"/>
      <c r="AL2967" s="15"/>
      <c r="AM2967" s="80"/>
      <c r="AN2967" s="80"/>
      <c r="AO2967" s="80"/>
      <c r="AP2967" s="80"/>
      <c r="AQ2967" s="15"/>
      <c r="AR2967" s="78" t="s">
        <v>1</v>
      </c>
      <c r="AS2967" s="81"/>
      <c r="AT2967" s="78" t="s">
        <v>2</v>
      </c>
      <c r="AU2967" s="81"/>
      <c r="AV2967" s="82" t="s">
        <v>56</v>
      </c>
      <c r="AW2967" s="83"/>
    </row>
    <row r="2968" spans="1:49" ht="42" customHeight="1">
      <c r="A2968" s="1">
        <v>65</v>
      </c>
      <c r="B2968" s="319" t="s">
        <v>2655</v>
      </c>
      <c r="C2968" s="42"/>
      <c r="D2968" s="474" t="s">
        <v>4</v>
      </c>
      <c r="E2968" s="476" t="s">
        <v>5</v>
      </c>
      <c r="F2968" s="476" t="s">
        <v>6</v>
      </c>
      <c r="G2968" s="476" t="s">
        <v>58</v>
      </c>
      <c r="H2968" s="476" t="s">
        <v>7</v>
      </c>
      <c r="I2968" s="20" t="s">
        <v>8</v>
      </c>
      <c r="J2968" s="20"/>
      <c r="K2968" s="84" t="s">
        <v>9</v>
      </c>
      <c r="L2968" s="85" t="s">
        <v>59</v>
      </c>
      <c r="M2968" s="478" t="s">
        <v>60</v>
      </c>
      <c r="N2968" s="480" t="s">
        <v>61</v>
      </c>
      <c r="O2968" s="482" t="s">
        <v>62</v>
      </c>
      <c r="P2968" s="482" t="s">
        <v>10</v>
      </c>
      <c r="Q2968" s="484" t="s">
        <v>63</v>
      </c>
      <c r="R2968" s="482" t="s">
        <v>64</v>
      </c>
      <c r="S2968" s="482" t="s">
        <v>65</v>
      </c>
      <c r="T2968" s="482" t="s">
        <v>66</v>
      </c>
      <c r="U2968" s="482" t="s">
        <v>67</v>
      </c>
      <c r="V2968" s="484" t="s">
        <v>11</v>
      </c>
      <c r="W2968" s="251" t="s">
        <v>12</v>
      </c>
      <c r="X2968" s="86" t="s">
        <v>13</v>
      </c>
      <c r="Y2968" s="86" t="s">
        <v>14</v>
      </c>
      <c r="Z2968" s="252" t="s">
        <v>15</v>
      </c>
      <c r="AA2968" s="484" t="s">
        <v>16</v>
      </c>
      <c r="AB2968" s="482" t="s">
        <v>17</v>
      </c>
      <c r="AC2968" s="87" t="s">
        <v>18</v>
      </c>
      <c r="AD2968" s="88" t="s">
        <v>19</v>
      </c>
      <c r="AE2968" s="87" t="s">
        <v>30</v>
      </c>
      <c r="AF2968" s="88" t="s">
        <v>21</v>
      </c>
      <c r="AG2968" s="89" t="s">
        <v>22</v>
      </c>
      <c r="AH2968" s="468" t="s">
        <v>23</v>
      </c>
      <c r="AI2968" s="470" t="s">
        <v>24</v>
      </c>
      <c r="AJ2968" s="470" t="s">
        <v>25</v>
      </c>
      <c r="AK2968" s="470" t="s">
        <v>26</v>
      </c>
      <c r="AL2968" s="91" t="s">
        <v>68</v>
      </c>
      <c r="AM2968" s="90" t="s">
        <v>27</v>
      </c>
      <c r="AN2968" s="92" t="s">
        <v>28</v>
      </c>
      <c r="AO2968" s="93" t="s">
        <v>29</v>
      </c>
      <c r="AP2968" s="28" t="s">
        <v>16</v>
      </c>
      <c r="AQ2968" s="472" t="s">
        <v>17</v>
      </c>
      <c r="AR2968" s="94" t="s">
        <v>18</v>
      </c>
      <c r="AS2968" s="95" t="s">
        <v>19</v>
      </c>
      <c r="AT2968" s="94" t="s">
        <v>30</v>
      </c>
      <c r="AU2968" s="95" t="s">
        <v>21</v>
      </c>
      <c r="AV2968" s="96" t="s">
        <v>31</v>
      </c>
      <c r="AW2968" s="83"/>
    </row>
    <row r="2969" spans="1:49" ht="30" customHeight="1" thickBot="1">
      <c r="A2969" s="1">
        <v>65</v>
      </c>
      <c r="B2969" s="319" t="s">
        <v>2655</v>
      </c>
      <c r="C2969" s="42"/>
      <c r="D2969" s="475"/>
      <c r="E2969" s="477"/>
      <c r="F2969" s="477"/>
      <c r="G2969" s="477"/>
      <c r="H2969" s="477"/>
      <c r="I2969" s="97" t="s">
        <v>69</v>
      </c>
      <c r="J2969" s="97" t="s">
        <v>70</v>
      </c>
      <c r="K2969" s="98" t="s">
        <v>34</v>
      </c>
      <c r="L2969" s="99" t="s">
        <v>35</v>
      </c>
      <c r="M2969" s="479"/>
      <c r="N2969" s="481"/>
      <c r="O2969" s="483"/>
      <c r="P2969" s="483"/>
      <c r="Q2969" s="485"/>
      <c r="R2969" s="483"/>
      <c r="S2969" s="483"/>
      <c r="T2969" s="483"/>
      <c r="U2969" s="483"/>
      <c r="V2969" s="485"/>
      <c r="W2969" s="100" t="s">
        <v>36</v>
      </c>
      <c r="X2969" s="100" t="s">
        <v>37</v>
      </c>
      <c r="Y2969" s="100" t="s">
        <v>38</v>
      </c>
      <c r="Z2969" s="101" t="s">
        <v>39</v>
      </c>
      <c r="AA2969" s="485"/>
      <c r="AB2969" s="483"/>
      <c r="AC2969" s="102" t="s">
        <v>40</v>
      </c>
      <c r="AD2969" s="103" t="s">
        <v>40</v>
      </c>
      <c r="AE2969" s="102" t="s">
        <v>40</v>
      </c>
      <c r="AF2969" s="103" t="s">
        <v>40</v>
      </c>
      <c r="AG2969" s="104">
        <v>10</v>
      </c>
      <c r="AH2969" s="469"/>
      <c r="AI2969" s="471"/>
      <c r="AJ2969" s="471"/>
      <c r="AK2969" s="471"/>
      <c r="AL2969" s="36" t="s">
        <v>41</v>
      </c>
      <c r="AM2969" s="105" t="s">
        <v>42</v>
      </c>
      <c r="AN2969" s="106" t="s">
        <v>43</v>
      </c>
      <c r="AO2969" s="107" t="s">
        <v>39</v>
      </c>
      <c r="AP2969" s="37" t="s">
        <v>44</v>
      </c>
      <c r="AQ2969" s="473"/>
      <c r="AR2969" s="108" t="s">
        <v>40</v>
      </c>
      <c r="AS2969" s="109" t="s">
        <v>40</v>
      </c>
      <c r="AT2969" s="108" t="s">
        <v>40</v>
      </c>
      <c r="AU2969" s="109" t="s">
        <v>40</v>
      </c>
      <c r="AV2969" s="40">
        <v>10</v>
      </c>
      <c r="AW2969" s="83"/>
    </row>
    <row r="2970" spans="1:49" ht="30" customHeight="1">
      <c r="A2970" s="1">
        <v>65</v>
      </c>
      <c r="B2970" s="319" t="s">
        <v>2655</v>
      </c>
      <c r="C2970" s="42"/>
      <c r="D2970" s="282" t="s">
        <v>56</v>
      </c>
      <c r="E2970" s="283" t="s">
        <v>71</v>
      </c>
      <c r="F2970" s="284" t="s">
        <v>72</v>
      </c>
      <c r="G2970" s="284" t="s">
        <v>73</v>
      </c>
      <c r="H2970" s="285" t="s">
        <v>118</v>
      </c>
      <c r="I2970" s="286"/>
      <c r="J2970" s="287"/>
      <c r="K2970" s="288">
        <v>10</v>
      </c>
      <c r="L2970" s="289">
        <v>300</v>
      </c>
      <c r="M2970" s="290" t="s">
        <v>2562</v>
      </c>
      <c r="N2970" s="189" t="s">
        <v>75</v>
      </c>
      <c r="O2970" s="190">
        <v>1</v>
      </c>
      <c r="P2970" s="291" t="s">
        <v>450</v>
      </c>
      <c r="Q2970" s="291">
        <v>0</v>
      </c>
      <c r="R2970" s="291">
        <v>0</v>
      </c>
      <c r="S2970" s="292">
        <v>0</v>
      </c>
      <c r="T2970" s="292">
        <v>0</v>
      </c>
      <c r="U2970" s="292" t="s">
        <v>897</v>
      </c>
      <c r="V2970" s="293">
        <v>0</v>
      </c>
      <c r="W2970" s="294">
        <v>36</v>
      </c>
      <c r="X2970" s="295">
        <v>4</v>
      </c>
      <c r="Y2970" s="296">
        <v>4</v>
      </c>
      <c r="Z2970" s="297">
        <v>0</v>
      </c>
      <c r="AA2970" s="291">
        <v>0</v>
      </c>
      <c r="AB2970" s="298" t="s">
        <v>80</v>
      </c>
      <c r="AC2970" s="299" t="s">
        <v>56</v>
      </c>
      <c r="AD2970" s="300" t="s">
        <v>56</v>
      </c>
      <c r="AE2970" s="299" t="s">
        <v>56</v>
      </c>
      <c r="AF2970" s="300">
        <v>0</v>
      </c>
      <c r="AG2970" s="301">
        <v>0</v>
      </c>
      <c r="AH2970" s="301" t="s">
        <v>124</v>
      </c>
      <c r="AI2970" s="302" t="s">
        <v>124</v>
      </c>
      <c r="AJ2970" s="303"/>
      <c r="AK2970" s="304"/>
      <c r="AL2970" s="294"/>
      <c r="AM2970" s="305"/>
      <c r="AN2970" s="306"/>
      <c r="AO2970" s="300">
        <f t="shared" ref="AO2970:AO3025" si="761">IFERROR((AM2970/1000)*K2970*L2970*AN2970/12,0)</f>
        <v>0</v>
      </c>
      <c r="AP2970" s="307" t="s">
        <v>82</v>
      </c>
      <c r="AQ2970" s="298" t="str" cm="1">
        <f t="array" ref="AQ2970">_xlfn.IFS(OR($G2970="公衆街路灯A",$G2970="定額電灯"),$G2970&amp;AP2970,COUNTIF(G2970,"*従量電灯*"),G2970,1,"-")</f>
        <v>従量電灯</v>
      </c>
      <c r="AR2970" s="308" t="str" cm="1">
        <f t="array" ref="AR2970">_xlfn.IFS($AN2970=0,"-",OR($AH2970="対象外",$AH2970="-"),"-",OR($G2970="公衆街路灯A",$G2970="定額電灯"),_xlfn.XLOOKUP($AQ2970,削除禁止_電灯料金!$B:$B,削除禁止_電灯料金!$E:$E,0),1,"-")</f>
        <v>-</v>
      </c>
      <c r="AS2970" s="309" t="str" cm="1">
        <f t="array" ref="AS2970">_xlfn.IFS($AR2970="-","-",OR($G2970="公衆街路灯A",$G2970="定額電灯"),_xlfn.XLOOKUP(AQ2970,削除禁止_電灯料金!$B:$B,削除禁止_電灯料金!$D:$D,0),1,"-")</f>
        <v>-</v>
      </c>
      <c r="AT2970" s="308">
        <f>IFERROR(IF(OR($G2970="公衆街路灯A",$G2970="定額電灯"),"-",ROUND((_xlfn.XLOOKUP($AQ2970,削除禁止_電灯料金!$B:$B,削除禁止_電灯料金!$E:$E)*AM2970/1000*$K2970*$L2970/12),2)),"-")</f>
        <v>0</v>
      </c>
      <c r="AU2970" s="309">
        <f>IFERROR(IF(OR($G2970="公衆街路灯A",$G2970="定額電灯"),"-",ROUND((AM2970/1000*$K2970*$L2970/12)*_xlfn.XLOOKUP($A2970,削除禁止_電灯料金!K:K,削除禁止_電灯料金!M:M,"-"),2)),"-")</f>
        <v>0</v>
      </c>
      <c r="AV2970" s="310">
        <f>IFERROR(IF(OR($G2970="公衆街路灯A",$G2970="定額電灯"),ROUND((((AR2970+AS2970)*AN2970))*12*_xlfn.XLOOKUP($A2970,削除禁止_電灯料金!K:K,削除禁止_電灯料金!N:N),0),ROUND((AT2970+AU2970)*AN2970*12*_xlfn.XLOOKUP($A2970,削除禁止_電灯料金!K:K,削除禁止_電灯料金!N:N),0)),0)</f>
        <v>0</v>
      </c>
      <c r="AW2970" s="145"/>
    </row>
    <row r="2971" spans="1:49" ht="30" customHeight="1">
      <c r="A2971" s="1">
        <v>65</v>
      </c>
      <c r="B2971" s="319" t="s">
        <v>2655</v>
      </c>
      <c r="C2971" s="42"/>
      <c r="D2971" s="146" t="s">
        <v>56</v>
      </c>
      <c r="E2971" s="147" t="s">
        <v>71</v>
      </c>
      <c r="F2971" s="148" t="s">
        <v>91</v>
      </c>
      <c r="G2971" s="148" t="s">
        <v>73</v>
      </c>
      <c r="H2971" s="149"/>
      <c r="I2971" s="280"/>
      <c r="J2971" s="267"/>
      <c r="K2971" s="152">
        <v>10</v>
      </c>
      <c r="L2971" s="153">
        <v>300</v>
      </c>
      <c r="M2971" s="281" t="s">
        <v>2657</v>
      </c>
      <c r="N2971" s="119" t="s">
        <v>93</v>
      </c>
      <c r="O2971" s="120">
        <v>4</v>
      </c>
      <c r="P2971" s="155" t="s">
        <v>135</v>
      </c>
      <c r="Q2971" s="155">
        <v>0</v>
      </c>
      <c r="R2971" s="155">
        <v>0</v>
      </c>
      <c r="S2971" s="156">
        <v>0</v>
      </c>
      <c r="T2971" s="156">
        <v>0</v>
      </c>
      <c r="U2971" s="156" t="s">
        <v>2658</v>
      </c>
      <c r="V2971" s="157" t="s">
        <v>2659</v>
      </c>
      <c r="W2971" s="158">
        <v>28</v>
      </c>
      <c r="X2971" s="159">
        <v>1</v>
      </c>
      <c r="Y2971" s="160">
        <v>4</v>
      </c>
      <c r="Z2971" s="161">
        <f t="shared" ref="Z2971" si="762">K2971*L2971*W2971*Y2971/12/1000</f>
        <v>28</v>
      </c>
      <c r="AA2971" s="155">
        <v>0</v>
      </c>
      <c r="AB2971" s="162" t="s">
        <v>80</v>
      </c>
      <c r="AC2971" s="163" t="s">
        <v>56</v>
      </c>
      <c r="AD2971" s="164" t="s">
        <v>56</v>
      </c>
      <c r="AE2971" s="163" t="s">
        <v>56</v>
      </c>
      <c r="AF2971" s="164">
        <f t="shared" ref="AF2971" si="763">$B$2*Z2971/Y2971</f>
        <v>210</v>
      </c>
      <c r="AG2971" s="165">
        <f t="shared" ref="AG2971" si="764">Y2971*AF2971*120</f>
        <v>100800</v>
      </c>
      <c r="AH2971" s="166" t="s">
        <v>81</v>
      </c>
      <c r="AI2971" s="167"/>
      <c r="AJ2971" s="168"/>
      <c r="AK2971" s="169"/>
      <c r="AL2971" s="170"/>
      <c r="AM2971" s="171"/>
      <c r="AN2971" s="172"/>
      <c r="AO2971" s="173">
        <f t="shared" si="761"/>
        <v>0</v>
      </c>
      <c r="AP2971" s="174" t="s">
        <v>82</v>
      </c>
      <c r="AQ2971" s="175" t="str" cm="1">
        <f t="array" ref="AQ2971">_xlfn.IFS(OR($G2971="公衆街路灯A",$G2971="定額電灯"),$G2971&amp;AP2971,COUNTIF(G2971,"*従量電灯*"),G2971,1,"-")</f>
        <v>従量電灯</v>
      </c>
      <c r="AR2971" s="176" t="str" cm="1">
        <f t="array" ref="AR2971">_xlfn.IFS($AN2971=0,"-",OR($AH2971="対象外",$AH2971="-"),"-",OR($G2971="公衆街路灯A",$G2971="定額電灯"),_xlfn.XLOOKUP($AQ2971,削除禁止_電灯料金!$B:$B,削除禁止_電灯料金!$E:$E,0),1,"-")</f>
        <v>-</v>
      </c>
      <c r="AS2971" s="177" t="str" cm="1">
        <f t="array" ref="AS2971">_xlfn.IFS($AR2971="-","-",OR($G2971="公衆街路灯A",$G2971="定額電灯"),_xlfn.XLOOKUP(AQ2971,削除禁止_電灯料金!$B:$B,削除禁止_電灯料金!$D:$D,0),1,"-")</f>
        <v>-</v>
      </c>
      <c r="AT2971" s="176">
        <f>IFERROR(IF(OR($G2971="公衆街路灯A",$G2971="定額電灯"),"-",ROUND((_xlfn.XLOOKUP($AQ2971,削除禁止_電灯料金!$B:$B,削除禁止_電灯料金!$E:$E)*AM2971/1000*$K2971*$L2971/12),2)),"-")</f>
        <v>0</v>
      </c>
      <c r="AU2971" s="177">
        <f>IFERROR(IF(OR($G2971="公衆街路灯A",$G2971="定額電灯"),"-",ROUND((AM2971/1000*$K2971*$L2971/12)*_xlfn.XLOOKUP($A2971,削除禁止_電灯料金!K:K,削除禁止_電灯料金!M:M,"-"),2)),"-")</f>
        <v>0</v>
      </c>
      <c r="AV2971" s="178">
        <f>IFERROR(IF(OR($G2971="公衆街路灯A",$G2971="定額電灯"),ROUND((((AR2971+AS2971)*AN2971))*12*_xlfn.XLOOKUP($A2971,削除禁止_電灯料金!K:K,削除禁止_電灯料金!N:N),0),ROUND((AT2971+AU2971)*AN2971*12*_xlfn.XLOOKUP($A2971,削除禁止_電灯料金!K:K,削除禁止_電灯料金!N:N),0)),0)</f>
        <v>0</v>
      </c>
      <c r="AW2971" s="145"/>
    </row>
    <row r="2972" spans="1:49" ht="30" customHeight="1">
      <c r="A2972" s="1">
        <v>65</v>
      </c>
      <c r="B2972" s="319" t="s">
        <v>2655</v>
      </c>
      <c r="C2972" s="42"/>
      <c r="D2972" s="146" t="s">
        <v>56</v>
      </c>
      <c r="E2972" s="147" t="s">
        <v>71</v>
      </c>
      <c r="F2972" s="148" t="s">
        <v>91</v>
      </c>
      <c r="G2972" s="148" t="s">
        <v>73</v>
      </c>
      <c r="H2972" s="149"/>
      <c r="I2972" s="280"/>
      <c r="J2972" s="267"/>
      <c r="K2972" s="320">
        <v>0</v>
      </c>
      <c r="L2972" s="321">
        <v>0</v>
      </c>
      <c r="M2972" s="281" t="s">
        <v>917</v>
      </c>
      <c r="N2972" s="119" t="s">
        <v>918</v>
      </c>
      <c r="O2972" s="120">
        <v>1</v>
      </c>
      <c r="P2972" s="155">
        <v>0</v>
      </c>
      <c r="Q2972" s="155">
        <v>0</v>
      </c>
      <c r="R2972" s="155">
        <v>0</v>
      </c>
      <c r="S2972" s="156">
        <v>0</v>
      </c>
      <c r="T2972" s="156">
        <v>0</v>
      </c>
      <c r="U2972" s="156">
        <v>0</v>
      </c>
      <c r="V2972" s="157">
        <v>0</v>
      </c>
      <c r="W2972" s="158">
        <v>0</v>
      </c>
      <c r="X2972" s="159">
        <v>1</v>
      </c>
      <c r="Y2972" s="160">
        <v>1</v>
      </c>
      <c r="Z2972" s="161">
        <v>0</v>
      </c>
      <c r="AA2972" s="155">
        <v>0</v>
      </c>
      <c r="AB2972" s="162" t="s">
        <v>80</v>
      </c>
      <c r="AC2972" s="163" t="s">
        <v>56</v>
      </c>
      <c r="AD2972" s="164" t="s">
        <v>56</v>
      </c>
      <c r="AE2972" s="163" t="s">
        <v>56</v>
      </c>
      <c r="AF2972" s="164">
        <v>0</v>
      </c>
      <c r="AG2972" s="165">
        <v>0</v>
      </c>
      <c r="AH2972" s="166" t="s">
        <v>919</v>
      </c>
      <c r="AI2972" s="167"/>
      <c r="AJ2972" s="168"/>
      <c r="AK2972" s="169"/>
      <c r="AL2972" s="170"/>
      <c r="AM2972" s="171"/>
      <c r="AN2972" s="172"/>
      <c r="AO2972" s="173">
        <f t="shared" si="761"/>
        <v>0</v>
      </c>
      <c r="AP2972" s="174" t="s">
        <v>82</v>
      </c>
      <c r="AQ2972" s="175" t="str" cm="1">
        <f t="array" ref="AQ2972">_xlfn.IFS(OR($G2972="公衆街路灯A",$G2972="定額電灯"),$G2972&amp;AP2972,COUNTIF(G2972,"*従量電灯*"),G2972,1,"-")</f>
        <v>従量電灯</v>
      </c>
      <c r="AR2972" s="176" t="str" cm="1">
        <f t="array" ref="AR2972">_xlfn.IFS($AN2972=0,"-",OR($AH2972="対象外",$AH2972="-"),"-",OR($G2972="公衆街路灯A",$G2972="定額電灯"),_xlfn.XLOOKUP($AQ2972,削除禁止_電灯料金!$B:$B,削除禁止_電灯料金!$E:$E,0),1,"-")</f>
        <v>-</v>
      </c>
      <c r="AS2972" s="177" t="str" cm="1">
        <f t="array" ref="AS2972">_xlfn.IFS($AR2972="-","-",OR($G2972="公衆街路灯A",$G2972="定額電灯"),_xlfn.XLOOKUP(AQ2972,削除禁止_電灯料金!$B:$B,削除禁止_電灯料金!$D:$D,0),1,"-")</f>
        <v>-</v>
      </c>
      <c r="AT2972" s="176">
        <f>IFERROR(IF(OR($G2972="公衆街路灯A",$G2972="定額電灯"),"-",ROUND((_xlfn.XLOOKUP($AQ2972,削除禁止_電灯料金!$B:$B,削除禁止_電灯料金!$E:$E)*AM2972/1000*$K2972*$L2972/12),2)),"-")</f>
        <v>0</v>
      </c>
      <c r="AU2972" s="177">
        <f>IFERROR(IF(OR($G2972="公衆街路灯A",$G2972="定額電灯"),"-",ROUND((AM2972/1000*$K2972*$L2972/12)*_xlfn.XLOOKUP($A2972,削除禁止_電灯料金!K:K,削除禁止_電灯料金!M:M,"-"),2)),"-")</f>
        <v>0</v>
      </c>
      <c r="AV2972" s="178">
        <f>IFERROR(IF(OR($G2972="公衆街路灯A",$G2972="定額電灯"),ROUND((((AR2972+AS2972)*AN2972))*12*_xlfn.XLOOKUP($A2972,削除禁止_電灯料金!K:K,削除禁止_電灯料金!N:N),0),ROUND((AT2972+AU2972)*AN2972*12*_xlfn.XLOOKUP($A2972,削除禁止_電灯料金!K:K,削除禁止_電灯料金!N:N),0)),0)</f>
        <v>0</v>
      </c>
      <c r="AW2972" s="145"/>
    </row>
    <row r="2973" spans="1:49" ht="30" customHeight="1">
      <c r="A2973" s="1">
        <v>65</v>
      </c>
      <c r="B2973" s="319" t="s">
        <v>2655</v>
      </c>
      <c r="C2973" s="42"/>
      <c r="D2973" s="146" t="s">
        <v>56</v>
      </c>
      <c r="E2973" s="147" t="s">
        <v>71</v>
      </c>
      <c r="F2973" s="148" t="s">
        <v>91</v>
      </c>
      <c r="G2973" s="148" t="s">
        <v>73</v>
      </c>
      <c r="H2973" s="149"/>
      <c r="I2973" s="280"/>
      <c r="J2973" s="267"/>
      <c r="K2973" s="152">
        <v>24</v>
      </c>
      <c r="L2973" s="153">
        <v>365</v>
      </c>
      <c r="M2973" s="281" t="s">
        <v>2660</v>
      </c>
      <c r="N2973" s="119" t="s">
        <v>416</v>
      </c>
      <c r="O2973" s="120">
        <v>1</v>
      </c>
      <c r="P2973" s="155" t="s">
        <v>135</v>
      </c>
      <c r="Q2973" s="155">
        <v>0</v>
      </c>
      <c r="R2973" s="155">
        <v>0</v>
      </c>
      <c r="S2973" s="156" t="s">
        <v>531</v>
      </c>
      <c r="T2973" s="156">
        <v>0</v>
      </c>
      <c r="U2973" s="156">
        <v>0</v>
      </c>
      <c r="V2973" s="157" t="s">
        <v>2564</v>
      </c>
      <c r="W2973" s="158">
        <v>28</v>
      </c>
      <c r="X2973" s="159">
        <v>1</v>
      </c>
      <c r="Y2973" s="160">
        <v>1</v>
      </c>
      <c r="Z2973" s="161">
        <f t="shared" ref="Z2973:Z2978" si="765">K2973*L2973*W2973*Y2973/12/1000</f>
        <v>20.440000000000001</v>
      </c>
      <c r="AA2973" s="155">
        <v>0</v>
      </c>
      <c r="AB2973" s="162" t="s">
        <v>80</v>
      </c>
      <c r="AC2973" s="163" t="s">
        <v>56</v>
      </c>
      <c r="AD2973" s="164" t="s">
        <v>56</v>
      </c>
      <c r="AE2973" s="163" t="s">
        <v>56</v>
      </c>
      <c r="AF2973" s="164">
        <f t="shared" ref="AF2973:AF2978" si="766">$B$2*Z2973/Y2973</f>
        <v>613.20000000000005</v>
      </c>
      <c r="AG2973" s="165">
        <f t="shared" ref="AG2973:AG2978" si="767">Y2973*AF2973*120</f>
        <v>73584</v>
      </c>
      <c r="AH2973" s="166" t="s">
        <v>81</v>
      </c>
      <c r="AI2973" s="167"/>
      <c r="AJ2973" s="168"/>
      <c r="AK2973" s="169"/>
      <c r="AL2973" s="170"/>
      <c r="AM2973" s="171"/>
      <c r="AN2973" s="172"/>
      <c r="AO2973" s="173">
        <f t="shared" si="761"/>
        <v>0</v>
      </c>
      <c r="AP2973" s="174" t="s">
        <v>82</v>
      </c>
      <c r="AQ2973" s="175" t="str" cm="1">
        <f t="array" ref="AQ2973">_xlfn.IFS(OR($G2973="公衆街路灯A",$G2973="定額電灯"),$G2973&amp;AP2973,COUNTIF(G2973,"*従量電灯*"),G2973,1,"-")</f>
        <v>従量電灯</v>
      </c>
      <c r="AR2973" s="176" t="str" cm="1">
        <f t="array" ref="AR2973">_xlfn.IFS($AN2973=0,"-",OR($AH2973="対象外",$AH2973="-"),"-",OR($G2973="公衆街路灯A",$G2973="定額電灯"),_xlfn.XLOOKUP($AQ2973,削除禁止_電灯料金!$B:$B,削除禁止_電灯料金!$E:$E,0),1,"-")</f>
        <v>-</v>
      </c>
      <c r="AS2973" s="177" t="str" cm="1">
        <f t="array" ref="AS2973">_xlfn.IFS($AR2973="-","-",OR($G2973="公衆街路灯A",$G2973="定額電灯"),_xlfn.XLOOKUP(AQ2973,削除禁止_電灯料金!$B:$B,削除禁止_電灯料金!$D:$D,0),1,"-")</f>
        <v>-</v>
      </c>
      <c r="AT2973" s="176">
        <f>IFERROR(IF(OR($G2973="公衆街路灯A",$G2973="定額電灯"),"-",ROUND((_xlfn.XLOOKUP($AQ2973,削除禁止_電灯料金!$B:$B,削除禁止_電灯料金!$E:$E)*AM2973/1000*$K2973*$L2973/12),2)),"-")</f>
        <v>0</v>
      </c>
      <c r="AU2973" s="177">
        <f>IFERROR(IF(OR($G2973="公衆街路灯A",$G2973="定額電灯"),"-",ROUND((AM2973/1000*$K2973*$L2973/12)*_xlfn.XLOOKUP($A2973,削除禁止_電灯料金!K:K,削除禁止_電灯料金!M:M,"-"),2)),"-")</f>
        <v>0</v>
      </c>
      <c r="AV2973" s="178">
        <f>IFERROR(IF(OR($G2973="公衆街路灯A",$G2973="定額電灯"),ROUND((((AR2973+AS2973)*AN2973))*12*_xlfn.XLOOKUP($A2973,削除禁止_電灯料金!K:K,削除禁止_電灯料金!N:N),0),ROUND((AT2973+AU2973)*AN2973*12*_xlfn.XLOOKUP($A2973,削除禁止_電灯料金!K:K,削除禁止_電灯料金!N:N),0)),0)</f>
        <v>0</v>
      </c>
      <c r="AW2973" s="145"/>
    </row>
    <row r="2974" spans="1:49" ht="30" customHeight="1">
      <c r="A2974" s="1">
        <v>65</v>
      </c>
      <c r="B2974" s="319" t="s">
        <v>2655</v>
      </c>
      <c r="C2974" s="42"/>
      <c r="D2974" s="146" t="s">
        <v>56</v>
      </c>
      <c r="E2974" s="147" t="s">
        <v>71</v>
      </c>
      <c r="F2974" s="148" t="s">
        <v>2661</v>
      </c>
      <c r="G2974" s="148" t="s">
        <v>73</v>
      </c>
      <c r="H2974" s="149"/>
      <c r="I2974" s="280"/>
      <c r="J2974" s="267"/>
      <c r="K2974" s="152">
        <v>1</v>
      </c>
      <c r="L2974" s="153">
        <v>120</v>
      </c>
      <c r="M2974" s="281" t="s">
        <v>630</v>
      </c>
      <c r="N2974" s="119" t="s">
        <v>134</v>
      </c>
      <c r="O2974" s="120">
        <v>2</v>
      </c>
      <c r="P2974" s="155" t="s">
        <v>227</v>
      </c>
      <c r="Q2974" s="155">
        <v>0</v>
      </c>
      <c r="R2974" s="155">
        <v>0</v>
      </c>
      <c r="S2974" s="156">
        <v>0</v>
      </c>
      <c r="T2974" s="156">
        <v>0</v>
      </c>
      <c r="U2974" s="156">
        <v>0</v>
      </c>
      <c r="V2974" s="157">
        <v>0</v>
      </c>
      <c r="W2974" s="158">
        <v>47</v>
      </c>
      <c r="X2974" s="159">
        <v>4</v>
      </c>
      <c r="Y2974" s="160">
        <v>8</v>
      </c>
      <c r="Z2974" s="161">
        <f t="shared" si="765"/>
        <v>3.76</v>
      </c>
      <c r="AA2974" s="155">
        <v>0</v>
      </c>
      <c r="AB2974" s="162" t="s">
        <v>80</v>
      </c>
      <c r="AC2974" s="163" t="s">
        <v>56</v>
      </c>
      <c r="AD2974" s="164" t="s">
        <v>56</v>
      </c>
      <c r="AE2974" s="163" t="s">
        <v>56</v>
      </c>
      <c r="AF2974" s="164">
        <f t="shared" si="766"/>
        <v>14.1</v>
      </c>
      <c r="AG2974" s="165">
        <f t="shared" si="767"/>
        <v>13536</v>
      </c>
      <c r="AH2974" s="166" t="s">
        <v>113</v>
      </c>
      <c r="AI2974" s="167"/>
      <c r="AJ2974" s="168"/>
      <c r="AK2974" s="169"/>
      <c r="AL2974" s="170"/>
      <c r="AM2974" s="171"/>
      <c r="AN2974" s="172"/>
      <c r="AO2974" s="173">
        <f t="shared" si="761"/>
        <v>0</v>
      </c>
      <c r="AP2974" s="174" t="s">
        <v>82</v>
      </c>
      <c r="AQ2974" s="175" t="str" cm="1">
        <f t="array" ref="AQ2974">_xlfn.IFS(OR($G2974="公衆街路灯A",$G2974="定額電灯"),$G2974&amp;AP2974,COUNTIF(G2974,"*従量電灯*"),G2974,1,"-")</f>
        <v>従量電灯</v>
      </c>
      <c r="AR2974" s="176" t="str" cm="1">
        <f t="array" ref="AR2974">_xlfn.IFS($AN2974=0,"-",OR($AH2974="対象外",$AH2974="-"),"-",OR($G2974="公衆街路灯A",$G2974="定額電灯"),_xlfn.XLOOKUP($AQ2974,削除禁止_電灯料金!$B:$B,削除禁止_電灯料金!$E:$E,0),1,"-")</f>
        <v>-</v>
      </c>
      <c r="AS2974" s="177" t="str" cm="1">
        <f t="array" ref="AS2974">_xlfn.IFS($AR2974="-","-",OR($G2974="公衆街路灯A",$G2974="定額電灯"),_xlfn.XLOOKUP(AQ2974,削除禁止_電灯料金!$B:$B,削除禁止_電灯料金!$D:$D,0),1,"-")</f>
        <v>-</v>
      </c>
      <c r="AT2974" s="176">
        <f>IFERROR(IF(OR($G2974="公衆街路灯A",$G2974="定額電灯"),"-",ROUND((_xlfn.XLOOKUP($AQ2974,削除禁止_電灯料金!$B:$B,削除禁止_電灯料金!$E:$E)*AM2974/1000*$K2974*$L2974/12),2)),"-")</f>
        <v>0</v>
      </c>
      <c r="AU2974" s="177">
        <f>IFERROR(IF(OR($G2974="公衆街路灯A",$G2974="定額電灯"),"-",ROUND((AM2974/1000*$K2974*$L2974/12)*_xlfn.XLOOKUP($A2974,削除禁止_電灯料金!K:K,削除禁止_電灯料金!M:M,"-"),2)),"-")</f>
        <v>0</v>
      </c>
      <c r="AV2974" s="178">
        <f>IFERROR(IF(OR($G2974="公衆街路灯A",$G2974="定額電灯"),ROUND((((AR2974+AS2974)*AN2974))*12*_xlfn.XLOOKUP($A2974,削除禁止_電灯料金!K:K,削除禁止_電灯料金!N:N),0),ROUND((AT2974+AU2974)*AN2974*12*_xlfn.XLOOKUP($A2974,削除禁止_電灯料金!K:K,削除禁止_電灯料金!N:N),0)),0)</f>
        <v>0</v>
      </c>
      <c r="AW2974" s="145"/>
    </row>
    <row r="2975" spans="1:49" ht="30" customHeight="1">
      <c r="A2975" s="1">
        <v>65</v>
      </c>
      <c r="B2975" s="319" t="s">
        <v>2655</v>
      </c>
      <c r="C2975" s="42"/>
      <c r="D2975" s="146" t="s">
        <v>56</v>
      </c>
      <c r="E2975" s="147" t="s">
        <v>71</v>
      </c>
      <c r="F2975" s="148" t="s">
        <v>2661</v>
      </c>
      <c r="G2975" s="148" t="s">
        <v>73</v>
      </c>
      <c r="H2975" s="149"/>
      <c r="I2975" s="280"/>
      <c r="J2975" s="267"/>
      <c r="K2975" s="152">
        <v>1</v>
      </c>
      <c r="L2975" s="153">
        <v>120</v>
      </c>
      <c r="M2975" s="281" t="s">
        <v>2568</v>
      </c>
      <c r="N2975" s="119" t="s">
        <v>134</v>
      </c>
      <c r="O2975" s="120">
        <v>2</v>
      </c>
      <c r="P2975" s="155" t="s">
        <v>227</v>
      </c>
      <c r="Q2975" s="155">
        <v>0</v>
      </c>
      <c r="R2975" s="155">
        <v>0</v>
      </c>
      <c r="S2975" s="156">
        <v>0</v>
      </c>
      <c r="T2975" s="156">
        <v>0</v>
      </c>
      <c r="U2975" s="156">
        <v>0</v>
      </c>
      <c r="V2975" s="157" t="s">
        <v>2662</v>
      </c>
      <c r="W2975" s="158">
        <v>47</v>
      </c>
      <c r="X2975" s="159">
        <v>2</v>
      </c>
      <c r="Y2975" s="160">
        <v>4</v>
      </c>
      <c r="Z2975" s="161">
        <f t="shared" si="765"/>
        <v>1.88</v>
      </c>
      <c r="AA2975" s="155">
        <v>0</v>
      </c>
      <c r="AB2975" s="162" t="s">
        <v>80</v>
      </c>
      <c r="AC2975" s="163" t="s">
        <v>56</v>
      </c>
      <c r="AD2975" s="164" t="s">
        <v>56</v>
      </c>
      <c r="AE2975" s="163" t="s">
        <v>56</v>
      </c>
      <c r="AF2975" s="164">
        <f t="shared" si="766"/>
        <v>14.1</v>
      </c>
      <c r="AG2975" s="165">
        <f t="shared" si="767"/>
        <v>6768</v>
      </c>
      <c r="AH2975" s="166" t="s">
        <v>81</v>
      </c>
      <c r="AI2975" s="167"/>
      <c r="AJ2975" s="168"/>
      <c r="AK2975" s="169"/>
      <c r="AL2975" s="170"/>
      <c r="AM2975" s="171"/>
      <c r="AN2975" s="172"/>
      <c r="AO2975" s="173">
        <f t="shared" si="761"/>
        <v>0</v>
      </c>
      <c r="AP2975" s="174" t="s">
        <v>82</v>
      </c>
      <c r="AQ2975" s="175" t="str" cm="1">
        <f t="array" ref="AQ2975">_xlfn.IFS(OR($G2975="公衆街路灯A",$G2975="定額電灯"),$G2975&amp;AP2975,COUNTIF(G2975,"*従量電灯*"),G2975,1,"-")</f>
        <v>従量電灯</v>
      </c>
      <c r="AR2975" s="176" t="str" cm="1">
        <f t="array" ref="AR2975">_xlfn.IFS($AN2975=0,"-",OR($AH2975="対象外",$AH2975="-"),"-",OR($G2975="公衆街路灯A",$G2975="定額電灯"),_xlfn.XLOOKUP($AQ2975,削除禁止_電灯料金!$B:$B,削除禁止_電灯料金!$E:$E,0),1,"-")</f>
        <v>-</v>
      </c>
      <c r="AS2975" s="177" t="str" cm="1">
        <f t="array" ref="AS2975">_xlfn.IFS($AR2975="-","-",OR($G2975="公衆街路灯A",$G2975="定額電灯"),_xlfn.XLOOKUP(AQ2975,削除禁止_電灯料金!$B:$B,削除禁止_電灯料金!$D:$D,0),1,"-")</f>
        <v>-</v>
      </c>
      <c r="AT2975" s="176">
        <f>IFERROR(IF(OR($G2975="公衆街路灯A",$G2975="定額電灯"),"-",ROUND((_xlfn.XLOOKUP($AQ2975,削除禁止_電灯料金!$B:$B,削除禁止_電灯料金!$E:$E)*AM2975/1000*$K2975*$L2975/12),2)),"-")</f>
        <v>0</v>
      </c>
      <c r="AU2975" s="177">
        <f>IFERROR(IF(OR($G2975="公衆街路灯A",$G2975="定額電灯"),"-",ROUND((AM2975/1000*$K2975*$L2975/12)*_xlfn.XLOOKUP($A2975,削除禁止_電灯料金!K:K,削除禁止_電灯料金!M:M,"-"),2)),"-")</f>
        <v>0</v>
      </c>
      <c r="AV2975" s="178">
        <f>IFERROR(IF(OR($G2975="公衆街路灯A",$G2975="定額電灯"),ROUND((((AR2975+AS2975)*AN2975))*12*_xlfn.XLOOKUP($A2975,削除禁止_電灯料金!K:K,削除禁止_電灯料金!N:N),0),ROUND((AT2975+AU2975)*AN2975*12*_xlfn.XLOOKUP($A2975,削除禁止_電灯料金!K:K,削除禁止_電灯料金!N:N),0)),0)</f>
        <v>0</v>
      </c>
      <c r="AW2975" s="145"/>
    </row>
    <row r="2976" spans="1:49" ht="30" customHeight="1">
      <c r="A2976" s="1">
        <v>65</v>
      </c>
      <c r="B2976" s="319" t="s">
        <v>2655</v>
      </c>
      <c r="C2976" s="42"/>
      <c r="D2976" s="146" t="s">
        <v>56</v>
      </c>
      <c r="E2976" s="147" t="s">
        <v>71</v>
      </c>
      <c r="F2976" s="148" t="s">
        <v>2663</v>
      </c>
      <c r="G2976" s="148" t="s">
        <v>73</v>
      </c>
      <c r="H2976" s="149"/>
      <c r="I2976" s="280"/>
      <c r="J2976" s="267"/>
      <c r="K2976" s="152">
        <v>10</v>
      </c>
      <c r="L2976" s="153">
        <v>300</v>
      </c>
      <c r="M2976" s="281" t="s">
        <v>640</v>
      </c>
      <c r="N2976" s="119" t="s">
        <v>134</v>
      </c>
      <c r="O2976" s="120">
        <v>2</v>
      </c>
      <c r="P2976" s="155" t="s">
        <v>135</v>
      </c>
      <c r="Q2976" s="155">
        <v>0</v>
      </c>
      <c r="R2976" s="155">
        <v>0</v>
      </c>
      <c r="S2976" s="156">
        <v>0</v>
      </c>
      <c r="T2976" s="156">
        <v>0</v>
      </c>
      <c r="U2976" s="156">
        <v>0</v>
      </c>
      <c r="V2976" s="157">
        <v>0</v>
      </c>
      <c r="W2976" s="158">
        <v>28</v>
      </c>
      <c r="X2976" s="159">
        <v>1</v>
      </c>
      <c r="Y2976" s="160">
        <v>2</v>
      </c>
      <c r="Z2976" s="161">
        <f t="shared" si="765"/>
        <v>14</v>
      </c>
      <c r="AA2976" s="155">
        <v>0</v>
      </c>
      <c r="AB2976" s="162" t="s">
        <v>80</v>
      </c>
      <c r="AC2976" s="163" t="s">
        <v>56</v>
      </c>
      <c r="AD2976" s="164" t="s">
        <v>56</v>
      </c>
      <c r="AE2976" s="163" t="s">
        <v>56</v>
      </c>
      <c r="AF2976" s="164">
        <f t="shared" si="766"/>
        <v>210</v>
      </c>
      <c r="AG2976" s="165">
        <f t="shared" si="767"/>
        <v>50400</v>
      </c>
      <c r="AH2976" s="166" t="s">
        <v>113</v>
      </c>
      <c r="AI2976" s="167"/>
      <c r="AJ2976" s="168"/>
      <c r="AK2976" s="169"/>
      <c r="AL2976" s="170"/>
      <c r="AM2976" s="171"/>
      <c r="AN2976" s="172"/>
      <c r="AO2976" s="173">
        <f t="shared" si="761"/>
        <v>0</v>
      </c>
      <c r="AP2976" s="174" t="s">
        <v>82</v>
      </c>
      <c r="AQ2976" s="175" t="str" cm="1">
        <f t="array" ref="AQ2976">_xlfn.IFS(OR($G2976="公衆街路灯A",$G2976="定額電灯"),$G2976&amp;AP2976,COUNTIF(G2976,"*従量電灯*"),G2976,1,"-")</f>
        <v>従量電灯</v>
      </c>
      <c r="AR2976" s="176" t="str" cm="1">
        <f t="array" ref="AR2976">_xlfn.IFS($AN2976=0,"-",OR($AH2976="対象外",$AH2976="-"),"-",OR($G2976="公衆街路灯A",$G2976="定額電灯"),_xlfn.XLOOKUP($AQ2976,削除禁止_電灯料金!$B:$B,削除禁止_電灯料金!$E:$E,0),1,"-")</f>
        <v>-</v>
      </c>
      <c r="AS2976" s="177" t="str" cm="1">
        <f t="array" ref="AS2976">_xlfn.IFS($AR2976="-","-",OR($G2976="公衆街路灯A",$G2976="定額電灯"),_xlfn.XLOOKUP(AQ2976,削除禁止_電灯料金!$B:$B,削除禁止_電灯料金!$D:$D,0),1,"-")</f>
        <v>-</v>
      </c>
      <c r="AT2976" s="176">
        <f>IFERROR(IF(OR($G2976="公衆街路灯A",$G2976="定額電灯"),"-",ROUND((_xlfn.XLOOKUP($AQ2976,削除禁止_電灯料金!$B:$B,削除禁止_電灯料金!$E:$E)*AM2976/1000*$K2976*$L2976/12),2)),"-")</f>
        <v>0</v>
      </c>
      <c r="AU2976" s="177">
        <f>IFERROR(IF(OR($G2976="公衆街路灯A",$G2976="定額電灯"),"-",ROUND((AM2976/1000*$K2976*$L2976/12)*_xlfn.XLOOKUP($A2976,削除禁止_電灯料金!K:K,削除禁止_電灯料金!M:M,"-"),2)),"-")</f>
        <v>0</v>
      </c>
      <c r="AV2976" s="178">
        <f>IFERROR(IF(OR($G2976="公衆街路灯A",$G2976="定額電灯"),ROUND((((AR2976+AS2976)*AN2976))*12*_xlfn.XLOOKUP($A2976,削除禁止_電灯料金!K:K,削除禁止_電灯料金!N:N),0),ROUND((AT2976+AU2976)*AN2976*12*_xlfn.XLOOKUP($A2976,削除禁止_電灯料金!K:K,削除禁止_電灯料金!N:N),0)),0)</f>
        <v>0</v>
      </c>
      <c r="AW2976" s="145"/>
    </row>
    <row r="2977" spans="1:49" ht="30" customHeight="1">
      <c r="A2977" s="1">
        <v>65</v>
      </c>
      <c r="B2977" s="319" t="s">
        <v>2655</v>
      </c>
      <c r="C2977" s="42"/>
      <c r="D2977" s="146" t="s">
        <v>56</v>
      </c>
      <c r="E2977" s="147" t="s">
        <v>71</v>
      </c>
      <c r="F2977" s="148" t="s">
        <v>2663</v>
      </c>
      <c r="G2977" s="148" t="s">
        <v>73</v>
      </c>
      <c r="H2977" s="149"/>
      <c r="I2977" s="280"/>
      <c r="J2977" s="267"/>
      <c r="K2977" s="152">
        <v>10</v>
      </c>
      <c r="L2977" s="153">
        <v>300</v>
      </c>
      <c r="M2977" s="281" t="s">
        <v>2664</v>
      </c>
      <c r="N2977" s="119" t="s">
        <v>134</v>
      </c>
      <c r="O2977" s="120">
        <v>2</v>
      </c>
      <c r="P2977" s="155" t="s">
        <v>135</v>
      </c>
      <c r="Q2977" s="155">
        <v>0</v>
      </c>
      <c r="R2977" s="155">
        <v>0</v>
      </c>
      <c r="S2977" s="156">
        <v>0</v>
      </c>
      <c r="T2977" s="156">
        <v>0</v>
      </c>
      <c r="U2977" s="156">
        <v>0</v>
      </c>
      <c r="V2977" s="157" t="s">
        <v>2659</v>
      </c>
      <c r="W2977" s="158">
        <v>28</v>
      </c>
      <c r="X2977" s="159">
        <v>1</v>
      </c>
      <c r="Y2977" s="160">
        <v>2</v>
      </c>
      <c r="Z2977" s="161">
        <f t="shared" si="765"/>
        <v>14</v>
      </c>
      <c r="AA2977" s="155">
        <v>0</v>
      </c>
      <c r="AB2977" s="162" t="s">
        <v>80</v>
      </c>
      <c r="AC2977" s="163" t="s">
        <v>56</v>
      </c>
      <c r="AD2977" s="164" t="s">
        <v>56</v>
      </c>
      <c r="AE2977" s="163" t="s">
        <v>56</v>
      </c>
      <c r="AF2977" s="164">
        <f t="shared" si="766"/>
        <v>210</v>
      </c>
      <c r="AG2977" s="165">
        <f t="shared" si="767"/>
        <v>50400</v>
      </c>
      <c r="AH2977" s="166" t="s">
        <v>81</v>
      </c>
      <c r="AI2977" s="167"/>
      <c r="AJ2977" s="168"/>
      <c r="AK2977" s="169"/>
      <c r="AL2977" s="170"/>
      <c r="AM2977" s="171"/>
      <c r="AN2977" s="172"/>
      <c r="AO2977" s="173">
        <f t="shared" si="761"/>
        <v>0</v>
      </c>
      <c r="AP2977" s="174" t="s">
        <v>82</v>
      </c>
      <c r="AQ2977" s="175" t="str" cm="1">
        <f t="array" ref="AQ2977">_xlfn.IFS(OR($G2977="公衆街路灯A",$G2977="定額電灯"),$G2977&amp;AP2977,COUNTIF(G2977,"*従量電灯*"),G2977,1,"-")</f>
        <v>従量電灯</v>
      </c>
      <c r="AR2977" s="176" t="str" cm="1">
        <f t="array" ref="AR2977">_xlfn.IFS($AN2977=0,"-",OR($AH2977="対象外",$AH2977="-"),"-",OR($G2977="公衆街路灯A",$G2977="定額電灯"),_xlfn.XLOOKUP($AQ2977,削除禁止_電灯料金!$B:$B,削除禁止_電灯料金!$E:$E,0),1,"-")</f>
        <v>-</v>
      </c>
      <c r="AS2977" s="177" t="str" cm="1">
        <f t="array" ref="AS2977">_xlfn.IFS($AR2977="-","-",OR($G2977="公衆街路灯A",$G2977="定額電灯"),_xlfn.XLOOKUP(AQ2977,削除禁止_電灯料金!$B:$B,削除禁止_電灯料金!$D:$D,0),1,"-")</f>
        <v>-</v>
      </c>
      <c r="AT2977" s="176">
        <f>IFERROR(IF(OR($G2977="公衆街路灯A",$G2977="定額電灯"),"-",ROUND((_xlfn.XLOOKUP($AQ2977,削除禁止_電灯料金!$B:$B,削除禁止_電灯料金!$E:$E)*AM2977/1000*$K2977*$L2977/12),2)),"-")</f>
        <v>0</v>
      </c>
      <c r="AU2977" s="177">
        <f>IFERROR(IF(OR($G2977="公衆街路灯A",$G2977="定額電灯"),"-",ROUND((AM2977/1000*$K2977*$L2977/12)*_xlfn.XLOOKUP($A2977,削除禁止_電灯料金!K:K,削除禁止_電灯料金!M:M,"-"),2)),"-")</f>
        <v>0</v>
      </c>
      <c r="AV2977" s="178">
        <f>IFERROR(IF(OR($G2977="公衆街路灯A",$G2977="定額電灯"),ROUND((((AR2977+AS2977)*AN2977))*12*_xlfn.XLOOKUP($A2977,削除禁止_電灯料金!K:K,削除禁止_電灯料金!N:N),0),ROUND((AT2977+AU2977)*AN2977*12*_xlfn.XLOOKUP($A2977,削除禁止_電灯料金!K:K,削除禁止_電灯料金!N:N),0)),0)</f>
        <v>0</v>
      </c>
      <c r="AW2977" s="145"/>
    </row>
    <row r="2978" spans="1:49" ht="30" customHeight="1">
      <c r="A2978" s="1">
        <v>65</v>
      </c>
      <c r="B2978" s="319" t="s">
        <v>2655</v>
      </c>
      <c r="C2978" s="42"/>
      <c r="D2978" s="146" t="s">
        <v>56</v>
      </c>
      <c r="E2978" s="147" t="s">
        <v>71</v>
      </c>
      <c r="F2978" s="148" t="s">
        <v>2663</v>
      </c>
      <c r="G2978" s="148" t="s">
        <v>73</v>
      </c>
      <c r="H2978" s="149"/>
      <c r="I2978" s="280"/>
      <c r="J2978" s="267"/>
      <c r="K2978" s="152">
        <v>24</v>
      </c>
      <c r="L2978" s="153">
        <v>365</v>
      </c>
      <c r="M2978" s="281" t="s">
        <v>2660</v>
      </c>
      <c r="N2978" s="119" t="s">
        <v>416</v>
      </c>
      <c r="O2978" s="120">
        <v>1</v>
      </c>
      <c r="P2978" s="155" t="s">
        <v>135</v>
      </c>
      <c r="Q2978" s="155">
        <v>0</v>
      </c>
      <c r="R2978" s="155">
        <v>0</v>
      </c>
      <c r="S2978" s="156" t="s">
        <v>531</v>
      </c>
      <c r="T2978" s="156">
        <v>0</v>
      </c>
      <c r="U2978" s="156">
        <v>0</v>
      </c>
      <c r="V2978" s="157" t="s">
        <v>2564</v>
      </c>
      <c r="W2978" s="158">
        <v>28</v>
      </c>
      <c r="X2978" s="159">
        <v>1</v>
      </c>
      <c r="Y2978" s="160">
        <v>1</v>
      </c>
      <c r="Z2978" s="161">
        <f t="shared" si="765"/>
        <v>20.440000000000001</v>
      </c>
      <c r="AA2978" s="155">
        <v>0</v>
      </c>
      <c r="AB2978" s="162" t="s">
        <v>80</v>
      </c>
      <c r="AC2978" s="163" t="s">
        <v>56</v>
      </c>
      <c r="AD2978" s="164" t="s">
        <v>56</v>
      </c>
      <c r="AE2978" s="163" t="s">
        <v>56</v>
      </c>
      <c r="AF2978" s="164">
        <f t="shared" si="766"/>
        <v>613.20000000000005</v>
      </c>
      <c r="AG2978" s="165">
        <f t="shared" si="767"/>
        <v>73584</v>
      </c>
      <c r="AH2978" s="166" t="s">
        <v>81</v>
      </c>
      <c r="AI2978" s="167"/>
      <c r="AJ2978" s="168"/>
      <c r="AK2978" s="169"/>
      <c r="AL2978" s="170"/>
      <c r="AM2978" s="171"/>
      <c r="AN2978" s="172"/>
      <c r="AO2978" s="173">
        <f t="shared" si="761"/>
        <v>0</v>
      </c>
      <c r="AP2978" s="174" t="s">
        <v>82</v>
      </c>
      <c r="AQ2978" s="175" t="str" cm="1">
        <f t="array" ref="AQ2978">_xlfn.IFS(OR($G2978="公衆街路灯A",$G2978="定額電灯"),$G2978&amp;AP2978,COUNTIF(G2978,"*従量電灯*"),G2978,1,"-")</f>
        <v>従量電灯</v>
      </c>
      <c r="AR2978" s="176" t="str" cm="1">
        <f t="array" ref="AR2978">_xlfn.IFS($AN2978=0,"-",OR($AH2978="対象外",$AH2978="-"),"-",OR($G2978="公衆街路灯A",$G2978="定額電灯"),_xlfn.XLOOKUP($AQ2978,削除禁止_電灯料金!$B:$B,削除禁止_電灯料金!$E:$E,0),1,"-")</f>
        <v>-</v>
      </c>
      <c r="AS2978" s="177" t="str" cm="1">
        <f t="array" ref="AS2978">_xlfn.IFS($AR2978="-","-",OR($G2978="公衆街路灯A",$G2978="定額電灯"),_xlfn.XLOOKUP(AQ2978,削除禁止_電灯料金!$B:$B,削除禁止_電灯料金!$D:$D,0),1,"-")</f>
        <v>-</v>
      </c>
      <c r="AT2978" s="176">
        <f>IFERROR(IF(OR($G2978="公衆街路灯A",$G2978="定額電灯"),"-",ROUND((_xlfn.XLOOKUP($AQ2978,削除禁止_電灯料金!$B:$B,削除禁止_電灯料金!$E:$E)*AM2978/1000*$K2978*$L2978/12),2)),"-")</f>
        <v>0</v>
      </c>
      <c r="AU2978" s="177">
        <f>IFERROR(IF(OR($G2978="公衆街路灯A",$G2978="定額電灯"),"-",ROUND((AM2978/1000*$K2978*$L2978/12)*_xlfn.XLOOKUP($A2978,削除禁止_電灯料金!K:K,削除禁止_電灯料金!M:M,"-"),2)),"-")</f>
        <v>0</v>
      </c>
      <c r="AV2978" s="178">
        <f>IFERROR(IF(OR($G2978="公衆街路灯A",$G2978="定額電灯"),ROUND((((AR2978+AS2978)*AN2978))*12*_xlfn.XLOOKUP($A2978,削除禁止_電灯料金!K:K,削除禁止_電灯料金!N:N),0),ROUND((AT2978+AU2978)*AN2978*12*_xlfn.XLOOKUP($A2978,削除禁止_電灯料金!K:K,削除禁止_電灯料金!N:N),0)),0)</f>
        <v>0</v>
      </c>
      <c r="AW2978" s="145"/>
    </row>
    <row r="2979" spans="1:49" ht="30" customHeight="1">
      <c r="A2979" s="1">
        <v>65</v>
      </c>
      <c r="B2979" s="319" t="s">
        <v>2655</v>
      </c>
      <c r="C2979" s="42"/>
      <c r="D2979" s="180" t="s">
        <v>56</v>
      </c>
      <c r="E2979" s="181" t="s">
        <v>71</v>
      </c>
      <c r="F2979" s="182" t="s">
        <v>926</v>
      </c>
      <c r="G2979" s="182" t="s">
        <v>73</v>
      </c>
      <c r="H2979" s="183" t="s">
        <v>769</v>
      </c>
      <c r="I2979" s="311"/>
      <c r="J2979" s="312"/>
      <c r="K2979" s="186" t="s">
        <v>82</v>
      </c>
      <c r="L2979" s="187" t="s">
        <v>82</v>
      </c>
      <c r="M2979" s="313" t="s">
        <v>419</v>
      </c>
      <c r="N2979" s="189" t="s">
        <v>75</v>
      </c>
      <c r="O2979" s="190">
        <v>1</v>
      </c>
      <c r="P2979" s="191" t="s">
        <v>486</v>
      </c>
      <c r="Q2979" s="191">
        <v>0</v>
      </c>
      <c r="R2979" s="191" t="s">
        <v>2665</v>
      </c>
      <c r="S2979" s="192">
        <v>0</v>
      </c>
      <c r="T2979" s="192">
        <v>0</v>
      </c>
      <c r="U2979" s="192">
        <v>0</v>
      </c>
      <c r="V2979" s="193">
        <v>0</v>
      </c>
      <c r="W2979" s="194" t="s">
        <v>56</v>
      </c>
      <c r="X2979" s="195">
        <v>1</v>
      </c>
      <c r="Y2979" s="196">
        <v>1</v>
      </c>
      <c r="Z2979" s="197">
        <v>0</v>
      </c>
      <c r="AA2979" s="191">
        <v>0</v>
      </c>
      <c r="AB2979" s="198" t="s">
        <v>80</v>
      </c>
      <c r="AC2979" s="199" t="s">
        <v>56</v>
      </c>
      <c r="AD2979" s="200" t="s">
        <v>56</v>
      </c>
      <c r="AE2979" s="199" t="s">
        <v>56</v>
      </c>
      <c r="AF2979" s="200">
        <v>0</v>
      </c>
      <c r="AG2979" s="201">
        <v>0</v>
      </c>
      <c r="AH2979" s="201" t="s">
        <v>124</v>
      </c>
      <c r="AI2979" s="202" t="s">
        <v>487</v>
      </c>
      <c r="AJ2979" s="203"/>
      <c r="AK2979" s="204"/>
      <c r="AL2979" s="194"/>
      <c r="AM2979" s="205"/>
      <c r="AN2979" s="206"/>
      <c r="AO2979" s="200">
        <f t="shared" si="761"/>
        <v>0</v>
      </c>
      <c r="AP2979" s="207" t="s">
        <v>82</v>
      </c>
      <c r="AQ2979" s="198" t="str" cm="1">
        <f t="array" ref="AQ2979">_xlfn.IFS(OR($G2979="公衆街路灯A",$G2979="定額電灯"),$G2979&amp;AP2979,COUNTIF(G2979,"*従量電灯*"),G2979,1,"-")</f>
        <v>従量電灯</v>
      </c>
      <c r="AR2979" s="208" t="str" cm="1">
        <f t="array" ref="AR2979">_xlfn.IFS($AN2979=0,"-",OR($AH2979="対象外",$AH2979="-"),"-",OR($G2979="公衆街路灯A",$G2979="定額電灯"),_xlfn.XLOOKUP($AQ2979,削除禁止_電灯料金!$B:$B,削除禁止_電灯料金!$E:$E,0),1,"-")</f>
        <v>-</v>
      </c>
      <c r="AS2979" s="209" t="str" cm="1">
        <f t="array" ref="AS2979">_xlfn.IFS($AR2979="-","-",OR($G2979="公衆街路灯A",$G2979="定額電灯"),_xlfn.XLOOKUP(AQ2979,削除禁止_電灯料金!$B:$B,削除禁止_電灯料金!$D:$D,0),1,"-")</f>
        <v>-</v>
      </c>
      <c r="AT2979" s="208" t="str">
        <f>IFERROR(IF(OR($G2979="公衆街路灯A",$G2979="定額電灯"),"-",ROUND((_xlfn.XLOOKUP($AQ2979,削除禁止_電灯料金!$B:$B,削除禁止_電灯料金!$E:$E)*AM2979/1000*$K2979*$L2979/12),2)),"-")</f>
        <v>-</v>
      </c>
      <c r="AU2979" s="209" t="str">
        <f>IFERROR(IF(OR($G2979="公衆街路灯A",$G2979="定額電灯"),"-",ROUND((AM2979/1000*$K2979*$L2979/12)*_xlfn.XLOOKUP($A2979,削除禁止_電灯料金!K:K,削除禁止_電灯料金!M:M,"-"),2)),"-")</f>
        <v>-</v>
      </c>
      <c r="AV2979" s="210">
        <f>IFERROR(IF(OR($G2979="公衆街路灯A",$G2979="定額電灯"),ROUND((((AR2979+AS2979)*AN2979))*12*_xlfn.XLOOKUP($A2979,削除禁止_電灯料金!K:K,削除禁止_電灯料金!N:N),0),ROUND((AT2979+AU2979)*AN2979*12*_xlfn.XLOOKUP($A2979,削除禁止_電灯料金!K:K,削除禁止_電灯料金!N:N),0)),0)</f>
        <v>0</v>
      </c>
      <c r="AW2979" s="145"/>
    </row>
    <row r="2980" spans="1:49" ht="30" customHeight="1">
      <c r="A2980" s="1">
        <v>65</v>
      </c>
      <c r="B2980" s="319" t="s">
        <v>2655</v>
      </c>
      <c r="C2980" s="42"/>
      <c r="D2980" s="146" t="s">
        <v>56</v>
      </c>
      <c r="E2980" s="147" t="s">
        <v>71</v>
      </c>
      <c r="F2980" s="148" t="s">
        <v>926</v>
      </c>
      <c r="G2980" s="148" t="s">
        <v>73</v>
      </c>
      <c r="H2980" s="149"/>
      <c r="I2980" s="280"/>
      <c r="J2980" s="267"/>
      <c r="K2980" s="152">
        <v>10</v>
      </c>
      <c r="L2980" s="153">
        <v>300</v>
      </c>
      <c r="M2980" s="281" t="s">
        <v>421</v>
      </c>
      <c r="N2980" s="119" t="s">
        <v>204</v>
      </c>
      <c r="O2980" s="120">
        <v>1</v>
      </c>
      <c r="P2980" s="155" t="s">
        <v>135</v>
      </c>
      <c r="Q2980" s="155">
        <v>0</v>
      </c>
      <c r="R2980" s="155">
        <v>0</v>
      </c>
      <c r="S2980" s="156" t="s">
        <v>134</v>
      </c>
      <c r="T2980" s="156">
        <v>0</v>
      </c>
      <c r="U2980" s="156">
        <v>0</v>
      </c>
      <c r="V2980" s="157" t="s">
        <v>90</v>
      </c>
      <c r="W2980" s="158">
        <v>28</v>
      </c>
      <c r="X2980" s="159">
        <v>1</v>
      </c>
      <c r="Y2980" s="160">
        <v>1</v>
      </c>
      <c r="Z2980" s="161">
        <f t="shared" ref="Z2980" si="768">K2980*L2980*W2980*Y2980/12/1000</f>
        <v>7</v>
      </c>
      <c r="AA2980" s="155">
        <v>0</v>
      </c>
      <c r="AB2980" s="162" t="s">
        <v>80</v>
      </c>
      <c r="AC2980" s="163" t="s">
        <v>56</v>
      </c>
      <c r="AD2980" s="164" t="s">
        <v>56</v>
      </c>
      <c r="AE2980" s="163" t="s">
        <v>56</v>
      </c>
      <c r="AF2980" s="164">
        <f t="shared" ref="AF2980" si="769">$B$2*Z2980/Y2980</f>
        <v>210</v>
      </c>
      <c r="AG2980" s="165">
        <f t="shared" ref="AG2980" si="770">Y2980*AF2980*120</f>
        <v>25200</v>
      </c>
      <c r="AH2980" s="166" t="s">
        <v>81</v>
      </c>
      <c r="AI2980" s="167"/>
      <c r="AJ2980" s="168"/>
      <c r="AK2980" s="169"/>
      <c r="AL2980" s="170"/>
      <c r="AM2980" s="171"/>
      <c r="AN2980" s="172"/>
      <c r="AO2980" s="173">
        <f t="shared" si="761"/>
        <v>0</v>
      </c>
      <c r="AP2980" s="174" t="s">
        <v>82</v>
      </c>
      <c r="AQ2980" s="175" t="str" cm="1">
        <f t="array" ref="AQ2980">_xlfn.IFS(OR($G2980="公衆街路灯A",$G2980="定額電灯"),$G2980&amp;AP2980,COUNTIF(G2980,"*従量電灯*"),G2980,1,"-")</f>
        <v>従量電灯</v>
      </c>
      <c r="AR2980" s="176" t="str" cm="1">
        <f t="array" ref="AR2980">_xlfn.IFS($AN2980=0,"-",OR($AH2980="対象外",$AH2980="-"),"-",OR($G2980="公衆街路灯A",$G2980="定額電灯"),_xlfn.XLOOKUP($AQ2980,削除禁止_電灯料金!$B:$B,削除禁止_電灯料金!$E:$E,0),1,"-")</f>
        <v>-</v>
      </c>
      <c r="AS2980" s="177" t="str" cm="1">
        <f t="array" ref="AS2980">_xlfn.IFS($AR2980="-","-",OR($G2980="公衆街路灯A",$G2980="定額電灯"),_xlfn.XLOOKUP(AQ2980,削除禁止_電灯料金!$B:$B,削除禁止_電灯料金!$D:$D,0),1,"-")</f>
        <v>-</v>
      </c>
      <c r="AT2980" s="176">
        <f>IFERROR(IF(OR($G2980="公衆街路灯A",$G2980="定額電灯"),"-",ROUND((_xlfn.XLOOKUP($AQ2980,削除禁止_電灯料金!$B:$B,削除禁止_電灯料金!$E:$E)*AM2980/1000*$K2980*$L2980/12),2)),"-")</f>
        <v>0</v>
      </c>
      <c r="AU2980" s="177">
        <f>IFERROR(IF(OR($G2980="公衆街路灯A",$G2980="定額電灯"),"-",ROUND((AM2980/1000*$K2980*$L2980/12)*_xlfn.XLOOKUP($A2980,削除禁止_電灯料金!K:K,削除禁止_電灯料金!M:M,"-"),2)),"-")</f>
        <v>0</v>
      </c>
      <c r="AV2980" s="178">
        <f>IFERROR(IF(OR($G2980="公衆街路灯A",$G2980="定額電灯"),ROUND((((AR2980+AS2980)*AN2980))*12*_xlfn.XLOOKUP($A2980,削除禁止_電灯料金!K:K,削除禁止_電灯料金!N:N),0),ROUND((AT2980+AU2980)*AN2980*12*_xlfn.XLOOKUP($A2980,削除禁止_電灯料金!K:K,削除禁止_電灯料金!N:N),0)),0)</f>
        <v>0</v>
      </c>
      <c r="AW2980" s="145"/>
    </row>
    <row r="2981" spans="1:49" ht="30" customHeight="1">
      <c r="A2981" s="1">
        <v>65</v>
      </c>
      <c r="B2981" s="319" t="s">
        <v>2655</v>
      </c>
      <c r="C2981" s="42"/>
      <c r="D2981" s="180" t="s">
        <v>56</v>
      </c>
      <c r="E2981" s="181" t="s">
        <v>71</v>
      </c>
      <c r="F2981" s="182" t="s">
        <v>926</v>
      </c>
      <c r="G2981" s="182" t="s">
        <v>73</v>
      </c>
      <c r="H2981" s="183" t="s">
        <v>769</v>
      </c>
      <c r="I2981" s="311"/>
      <c r="J2981" s="312"/>
      <c r="K2981" s="186" t="s">
        <v>82</v>
      </c>
      <c r="L2981" s="187" t="s">
        <v>82</v>
      </c>
      <c r="M2981" s="313" t="s">
        <v>2666</v>
      </c>
      <c r="N2981" s="189" t="s">
        <v>416</v>
      </c>
      <c r="O2981" s="190">
        <v>1</v>
      </c>
      <c r="P2981" s="191" t="s">
        <v>486</v>
      </c>
      <c r="Q2981" s="191">
        <v>0</v>
      </c>
      <c r="R2981" s="191">
        <v>0</v>
      </c>
      <c r="S2981" s="192" t="s">
        <v>100</v>
      </c>
      <c r="T2981" s="192">
        <v>0</v>
      </c>
      <c r="U2981" s="192" t="s">
        <v>102</v>
      </c>
      <c r="V2981" s="193">
        <v>0</v>
      </c>
      <c r="W2981" s="194" t="s">
        <v>56</v>
      </c>
      <c r="X2981" s="195">
        <v>1</v>
      </c>
      <c r="Y2981" s="196">
        <v>1</v>
      </c>
      <c r="Z2981" s="197">
        <v>0</v>
      </c>
      <c r="AA2981" s="191">
        <v>0</v>
      </c>
      <c r="AB2981" s="198" t="s">
        <v>80</v>
      </c>
      <c r="AC2981" s="199" t="s">
        <v>56</v>
      </c>
      <c r="AD2981" s="200" t="s">
        <v>56</v>
      </c>
      <c r="AE2981" s="199" t="s">
        <v>56</v>
      </c>
      <c r="AF2981" s="200">
        <v>0</v>
      </c>
      <c r="AG2981" s="201">
        <v>0</v>
      </c>
      <c r="AH2981" s="201" t="s">
        <v>124</v>
      </c>
      <c r="AI2981" s="202" t="s">
        <v>487</v>
      </c>
      <c r="AJ2981" s="203"/>
      <c r="AK2981" s="204"/>
      <c r="AL2981" s="194"/>
      <c r="AM2981" s="205"/>
      <c r="AN2981" s="206"/>
      <c r="AO2981" s="200">
        <f t="shared" si="761"/>
        <v>0</v>
      </c>
      <c r="AP2981" s="207" t="s">
        <v>82</v>
      </c>
      <c r="AQ2981" s="198" t="str" cm="1">
        <f t="array" ref="AQ2981">_xlfn.IFS(OR($G2981="公衆街路灯A",$G2981="定額電灯"),$G2981&amp;AP2981,COUNTIF(G2981,"*従量電灯*"),G2981,1,"-")</f>
        <v>従量電灯</v>
      </c>
      <c r="AR2981" s="208" t="str" cm="1">
        <f t="array" ref="AR2981">_xlfn.IFS($AN2981=0,"-",OR($AH2981="対象外",$AH2981="-"),"-",OR($G2981="公衆街路灯A",$G2981="定額電灯"),_xlfn.XLOOKUP($AQ2981,削除禁止_電灯料金!$B:$B,削除禁止_電灯料金!$E:$E,0),1,"-")</f>
        <v>-</v>
      </c>
      <c r="AS2981" s="209" t="str" cm="1">
        <f t="array" ref="AS2981">_xlfn.IFS($AR2981="-","-",OR($G2981="公衆街路灯A",$G2981="定額電灯"),_xlfn.XLOOKUP(AQ2981,削除禁止_電灯料金!$B:$B,削除禁止_電灯料金!$D:$D,0),1,"-")</f>
        <v>-</v>
      </c>
      <c r="AT2981" s="208" t="str">
        <f>IFERROR(IF(OR($G2981="公衆街路灯A",$G2981="定額電灯"),"-",ROUND((_xlfn.XLOOKUP($AQ2981,削除禁止_電灯料金!$B:$B,削除禁止_電灯料金!$E:$E)*AM2981/1000*$K2981*$L2981/12),2)),"-")</f>
        <v>-</v>
      </c>
      <c r="AU2981" s="209" t="str">
        <f>IFERROR(IF(OR($G2981="公衆街路灯A",$G2981="定額電灯"),"-",ROUND((AM2981/1000*$K2981*$L2981/12)*_xlfn.XLOOKUP($A2981,削除禁止_電灯料金!K:K,削除禁止_電灯料金!M:M,"-"),2)),"-")</f>
        <v>-</v>
      </c>
      <c r="AV2981" s="210">
        <f>IFERROR(IF(OR($G2981="公衆街路灯A",$G2981="定額電灯"),ROUND((((AR2981+AS2981)*AN2981))*12*_xlfn.XLOOKUP($A2981,削除禁止_電灯料金!K:K,削除禁止_電灯料金!N:N),0),ROUND((AT2981+AU2981)*AN2981*12*_xlfn.XLOOKUP($A2981,削除禁止_電灯料金!K:K,削除禁止_電灯料金!N:N),0)),0)</f>
        <v>0</v>
      </c>
      <c r="AW2981" s="145"/>
    </row>
    <row r="2982" spans="1:49" ht="30" customHeight="1">
      <c r="A2982" s="1">
        <v>65</v>
      </c>
      <c r="B2982" s="319" t="s">
        <v>2655</v>
      </c>
      <c r="C2982" s="42"/>
      <c r="D2982" s="180" t="s">
        <v>56</v>
      </c>
      <c r="E2982" s="181" t="s">
        <v>71</v>
      </c>
      <c r="F2982" s="182" t="s">
        <v>831</v>
      </c>
      <c r="G2982" s="182" t="s">
        <v>73</v>
      </c>
      <c r="H2982" s="183" t="s">
        <v>769</v>
      </c>
      <c r="I2982" s="311"/>
      <c r="J2982" s="312"/>
      <c r="K2982" s="186" t="s">
        <v>82</v>
      </c>
      <c r="L2982" s="187" t="s">
        <v>82</v>
      </c>
      <c r="M2982" s="313" t="s">
        <v>419</v>
      </c>
      <c r="N2982" s="189" t="s">
        <v>75</v>
      </c>
      <c r="O2982" s="190">
        <v>1</v>
      </c>
      <c r="P2982" s="191" t="s">
        <v>486</v>
      </c>
      <c r="Q2982" s="191">
        <v>0</v>
      </c>
      <c r="R2982" s="191" t="s">
        <v>2665</v>
      </c>
      <c r="S2982" s="192">
        <v>0</v>
      </c>
      <c r="T2982" s="192">
        <v>0</v>
      </c>
      <c r="U2982" s="192">
        <v>0</v>
      </c>
      <c r="V2982" s="193">
        <v>0</v>
      </c>
      <c r="W2982" s="194" t="s">
        <v>56</v>
      </c>
      <c r="X2982" s="195">
        <v>2</v>
      </c>
      <c r="Y2982" s="196">
        <v>2</v>
      </c>
      <c r="Z2982" s="197">
        <v>0</v>
      </c>
      <c r="AA2982" s="191">
        <v>0</v>
      </c>
      <c r="AB2982" s="198" t="s">
        <v>80</v>
      </c>
      <c r="AC2982" s="199" t="s">
        <v>56</v>
      </c>
      <c r="AD2982" s="200" t="s">
        <v>56</v>
      </c>
      <c r="AE2982" s="199" t="s">
        <v>56</v>
      </c>
      <c r="AF2982" s="200">
        <v>0</v>
      </c>
      <c r="AG2982" s="201">
        <v>0</v>
      </c>
      <c r="AH2982" s="201" t="s">
        <v>124</v>
      </c>
      <c r="AI2982" s="202" t="s">
        <v>487</v>
      </c>
      <c r="AJ2982" s="203"/>
      <c r="AK2982" s="204"/>
      <c r="AL2982" s="194"/>
      <c r="AM2982" s="205"/>
      <c r="AN2982" s="206"/>
      <c r="AO2982" s="200">
        <f t="shared" si="761"/>
        <v>0</v>
      </c>
      <c r="AP2982" s="207" t="s">
        <v>82</v>
      </c>
      <c r="AQ2982" s="198" t="str" cm="1">
        <f t="array" ref="AQ2982">_xlfn.IFS(OR($G2982="公衆街路灯A",$G2982="定額電灯"),$G2982&amp;AP2982,COUNTIF(G2982,"*従量電灯*"),G2982,1,"-")</f>
        <v>従量電灯</v>
      </c>
      <c r="AR2982" s="208" t="str" cm="1">
        <f t="array" ref="AR2982">_xlfn.IFS($AN2982=0,"-",OR($AH2982="対象外",$AH2982="-"),"-",OR($G2982="公衆街路灯A",$G2982="定額電灯"),_xlfn.XLOOKUP($AQ2982,削除禁止_電灯料金!$B:$B,削除禁止_電灯料金!$E:$E,0),1,"-")</f>
        <v>-</v>
      </c>
      <c r="AS2982" s="209" t="str" cm="1">
        <f t="array" ref="AS2982">_xlfn.IFS($AR2982="-","-",OR($G2982="公衆街路灯A",$G2982="定額電灯"),_xlfn.XLOOKUP(AQ2982,削除禁止_電灯料金!$B:$B,削除禁止_電灯料金!$D:$D,0),1,"-")</f>
        <v>-</v>
      </c>
      <c r="AT2982" s="208" t="str">
        <f>IFERROR(IF(OR($G2982="公衆街路灯A",$G2982="定額電灯"),"-",ROUND((_xlfn.XLOOKUP($AQ2982,削除禁止_電灯料金!$B:$B,削除禁止_電灯料金!$E:$E)*AM2982/1000*$K2982*$L2982/12),2)),"-")</f>
        <v>-</v>
      </c>
      <c r="AU2982" s="209" t="str">
        <f>IFERROR(IF(OR($G2982="公衆街路灯A",$G2982="定額電灯"),"-",ROUND((AM2982/1000*$K2982*$L2982/12)*_xlfn.XLOOKUP($A2982,削除禁止_電灯料金!K:K,削除禁止_電灯料金!M:M,"-"),2)),"-")</f>
        <v>-</v>
      </c>
      <c r="AV2982" s="210">
        <f>IFERROR(IF(OR($G2982="公衆街路灯A",$G2982="定額電灯"),ROUND((((AR2982+AS2982)*AN2982))*12*_xlfn.XLOOKUP($A2982,削除禁止_電灯料金!K:K,削除禁止_電灯料金!N:N),0),ROUND((AT2982+AU2982)*AN2982*12*_xlfn.XLOOKUP($A2982,削除禁止_電灯料金!K:K,削除禁止_電灯料金!N:N),0)),0)</f>
        <v>0</v>
      </c>
      <c r="AW2982" s="145"/>
    </row>
    <row r="2983" spans="1:49" ht="30" customHeight="1">
      <c r="A2983" s="1">
        <v>65</v>
      </c>
      <c r="B2983" s="319" t="s">
        <v>2655</v>
      </c>
      <c r="C2983" s="42"/>
      <c r="D2983" s="180" t="s">
        <v>56</v>
      </c>
      <c r="E2983" s="181" t="s">
        <v>71</v>
      </c>
      <c r="F2983" s="182" t="s">
        <v>2667</v>
      </c>
      <c r="G2983" s="182" t="s">
        <v>73</v>
      </c>
      <c r="H2983" s="183" t="s">
        <v>118</v>
      </c>
      <c r="I2983" s="311"/>
      <c r="J2983" s="312"/>
      <c r="K2983" s="186">
        <v>1</v>
      </c>
      <c r="L2983" s="187">
        <v>12</v>
      </c>
      <c r="M2983" s="313" t="s">
        <v>2604</v>
      </c>
      <c r="N2983" s="189" t="s">
        <v>561</v>
      </c>
      <c r="O2983" s="190">
        <v>1</v>
      </c>
      <c r="P2983" s="191" t="s">
        <v>450</v>
      </c>
      <c r="Q2983" s="191">
        <v>0</v>
      </c>
      <c r="R2983" s="191">
        <v>0</v>
      </c>
      <c r="S2983" s="192">
        <v>0</v>
      </c>
      <c r="T2983" s="192">
        <v>0</v>
      </c>
      <c r="U2983" s="192">
        <v>0</v>
      </c>
      <c r="V2983" s="193">
        <v>0</v>
      </c>
      <c r="W2983" s="194">
        <v>36</v>
      </c>
      <c r="X2983" s="195">
        <v>1</v>
      </c>
      <c r="Y2983" s="196">
        <v>1</v>
      </c>
      <c r="Z2983" s="197">
        <v>0</v>
      </c>
      <c r="AA2983" s="191">
        <v>0</v>
      </c>
      <c r="AB2983" s="198" t="s">
        <v>80</v>
      </c>
      <c r="AC2983" s="199" t="s">
        <v>56</v>
      </c>
      <c r="AD2983" s="200" t="s">
        <v>56</v>
      </c>
      <c r="AE2983" s="199" t="s">
        <v>56</v>
      </c>
      <c r="AF2983" s="200">
        <v>0</v>
      </c>
      <c r="AG2983" s="201">
        <v>0</v>
      </c>
      <c r="AH2983" s="201" t="s">
        <v>124</v>
      </c>
      <c r="AI2983" s="202" t="s">
        <v>124</v>
      </c>
      <c r="AJ2983" s="203"/>
      <c r="AK2983" s="204"/>
      <c r="AL2983" s="194"/>
      <c r="AM2983" s="205"/>
      <c r="AN2983" s="206"/>
      <c r="AO2983" s="200">
        <f t="shared" si="761"/>
        <v>0</v>
      </c>
      <c r="AP2983" s="207" t="s">
        <v>82</v>
      </c>
      <c r="AQ2983" s="198" t="str" cm="1">
        <f t="array" ref="AQ2983">_xlfn.IFS(OR($G2983="公衆街路灯A",$G2983="定額電灯"),$G2983&amp;AP2983,COUNTIF(G2983,"*従量電灯*"),G2983,1,"-")</f>
        <v>従量電灯</v>
      </c>
      <c r="AR2983" s="208" t="str" cm="1">
        <f t="array" ref="AR2983">_xlfn.IFS($AN2983=0,"-",OR($AH2983="対象外",$AH2983="-"),"-",OR($G2983="公衆街路灯A",$G2983="定額電灯"),_xlfn.XLOOKUP($AQ2983,削除禁止_電灯料金!$B:$B,削除禁止_電灯料金!$E:$E,0),1,"-")</f>
        <v>-</v>
      </c>
      <c r="AS2983" s="209" t="str" cm="1">
        <f t="array" ref="AS2983">_xlfn.IFS($AR2983="-","-",OR($G2983="公衆街路灯A",$G2983="定額電灯"),_xlfn.XLOOKUP(AQ2983,削除禁止_電灯料金!$B:$B,削除禁止_電灯料金!$D:$D,0),1,"-")</f>
        <v>-</v>
      </c>
      <c r="AT2983" s="208">
        <f>IFERROR(IF(OR($G2983="公衆街路灯A",$G2983="定額電灯"),"-",ROUND((_xlfn.XLOOKUP($AQ2983,削除禁止_電灯料金!$B:$B,削除禁止_電灯料金!$E:$E)*AM2983/1000*$K2983*$L2983/12),2)),"-")</f>
        <v>0</v>
      </c>
      <c r="AU2983" s="209">
        <f>IFERROR(IF(OR($G2983="公衆街路灯A",$G2983="定額電灯"),"-",ROUND((AM2983/1000*$K2983*$L2983/12)*_xlfn.XLOOKUP($A2983,削除禁止_電灯料金!K:K,削除禁止_電灯料金!M:M,"-"),2)),"-")</f>
        <v>0</v>
      </c>
      <c r="AV2983" s="210">
        <f>IFERROR(IF(OR($G2983="公衆街路灯A",$G2983="定額電灯"),ROUND((((AR2983+AS2983)*AN2983))*12*_xlfn.XLOOKUP($A2983,削除禁止_電灯料金!K:K,削除禁止_電灯料金!N:N),0),ROUND((AT2983+AU2983)*AN2983*12*_xlfn.XLOOKUP($A2983,削除禁止_電灯料金!K:K,削除禁止_電灯料金!N:N),0)),0)</f>
        <v>0</v>
      </c>
      <c r="AW2983" s="145"/>
    </row>
    <row r="2984" spans="1:49" ht="30" customHeight="1">
      <c r="A2984" s="1">
        <v>65</v>
      </c>
      <c r="B2984" s="319" t="s">
        <v>2655</v>
      </c>
      <c r="C2984" s="42"/>
      <c r="D2984" s="146" t="s">
        <v>56</v>
      </c>
      <c r="E2984" s="147" t="s">
        <v>71</v>
      </c>
      <c r="F2984" s="148" t="s">
        <v>641</v>
      </c>
      <c r="G2984" s="148" t="s">
        <v>73</v>
      </c>
      <c r="H2984" s="149"/>
      <c r="I2984" s="280"/>
      <c r="J2984" s="267"/>
      <c r="K2984" s="152">
        <v>2</v>
      </c>
      <c r="L2984" s="153">
        <v>300</v>
      </c>
      <c r="M2984" s="281" t="s">
        <v>630</v>
      </c>
      <c r="N2984" s="119" t="s">
        <v>134</v>
      </c>
      <c r="O2984" s="120">
        <v>2</v>
      </c>
      <c r="P2984" s="155" t="s">
        <v>227</v>
      </c>
      <c r="Q2984" s="155">
        <v>0</v>
      </c>
      <c r="R2984" s="155">
        <v>0</v>
      </c>
      <c r="S2984" s="156">
        <v>0</v>
      </c>
      <c r="T2984" s="156">
        <v>0</v>
      </c>
      <c r="U2984" s="156">
        <v>0</v>
      </c>
      <c r="V2984" s="157">
        <v>0</v>
      </c>
      <c r="W2984" s="158">
        <v>47</v>
      </c>
      <c r="X2984" s="159">
        <v>1</v>
      </c>
      <c r="Y2984" s="160">
        <v>2</v>
      </c>
      <c r="Z2984" s="161">
        <f t="shared" ref="Z2984:Z2999" si="771">K2984*L2984*W2984*Y2984/12/1000</f>
        <v>4.7</v>
      </c>
      <c r="AA2984" s="155">
        <v>0</v>
      </c>
      <c r="AB2984" s="162" t="s">
        <v>80</v>
      </c>
      <c r="AC2984" s="163" t="s">
        <v>56</v>
      </c>
      <c r="AD2984" s="164" t="s">
        <v>56</v>
      </c>
      <c r="AE2984" s="163" t="s">
        <v>56</v>
      </c>
      <c r="AF2984" s="164">
        <f t="shared" ref="AF2984:AF2999" si="772">$B$2*Z2984/Y2984</f>
        <v>70.5</v>
      </c>
      <c r="AG2984" s="165">
        <f t="shared" ref="AG2984:AG2999" si="773">Y2984*AF2984*120</f>
        <v>16920</v>
      </c>
      <c r="AH2984" s="166" t="s">
        <v>113</v>
      </c>
      <c r="AI2984" s="167"/>
      <c r="AJ2984" s="168"/>
      <c r="AK2984" s="169"/>
      <c r="AL2984" s="170"/>
      <c r="AM2984" s="171"/>
      <c r="AN2984" s="172"/>
      <c r="AO2984" s="173">
        <f t="shared" si="761"/>
        <v>0</v>
      </c>
      <c r="AP2984" s="174" t="s">
        <v>82</v>
      </c>
      <c r="AQ2984" s="175" t="str" cm="1">
        <f t="array" ref="AQ2984">_xlfn.IFS(OR($G2984="公衆街路灯A",$G2984="定額電灯"),$G2984&amp;AP2984,COUNTIF(G2984,"*従量電灯*"),G2984,1,"-")</f>
        <v>従量電灯</v>
      </c>
      <c r="AR2984" s="176" t="str" cm="1">
        <f t="array" ref="AR2984">_xlfn.IFS($AN2984=0,"-",OR($AH2984="対象外",$AH2984="-"),"-",OR($G2984="公衆街路灯A",$G2984="定額電灯"),_xlfn.XLOOKUP($AQ2984,削除禁止_電灯料金!$B:$B,削除禁止_電灯料金!$E:$E,0),1,"-")</f>
        <v>-</v>
      </c>
      <c r="AS2984" s="177" t="str" cm="1">
        <f t="array" ref="AS2984">_xlfn.IFS($AR2984="-","-",OR($G2984="公衆街路灯A",$G2984="定額電灯"),_xlfn.XLOOKUP(AQ2984,削除禁止_電灯料金!$B:$B,削除禁止_電灯料金!$D:$D,0),1,"-")</f>
        <v>-</v>
      </c>
      <c r="AT2984" s="176">
        <f>IFERROR(IF(OR($G2984="公衆街路灯A",$G2984="定額電灯"),"-",ROUND((_xlfn.XLOOKUP($AQ2984,削除禁止_電灯料金!$B:$B,削除禁止_電灯料金!$E:$E)*AM2984/1000*$K2984*$L2984/12),2)),"-")</f>
        <v>0</v>
      </c>
      <c r="AU2984" s="177">
        <f>IFERROR(IF(OR($G2984="公衆街路灯A",$G2984="定額電灯"),"-",ROUND((AM2984/1000*$K2984*$L2984/12)*_xlfn.XLOOKUP($A2984,削除禁止_電灯料金!K:K,削除禁止_電灯料金!M:M,"-"),2)),"-")</f>
        <v>0</v>
      </c>
      <c r="AV2984" s="178">
        <f>IFERROR(IF(OR($G2984="公衆街路灯A",$G2984="定額電灯"),ROUND((((AR2984+AS2984)*AN2984))*12*_xlfn.XLOOKUP($A2984,削除禁止_電灯料金!K:K,削除禁止_電灯料金!N:N),0),ROUND((AT2984+AU2984)*AN2984*12*_xlfn.XLOOKUP($A2984,削除禁止_電灯料金!K:K,削除禁止_電灯料金!N:N),0)),0)</f>
        <v>0</v>
      </c>
      <c r="AW2984" s="145"/>
    </row>
    <row r="2985" spans="1:49" ht="30" customHeight="1">
      <c r="A2985" s="1">
        <v>65</v>
      </c>
      <c r="B2985" s="319" t="s">
        <v>2655</v>
      </c>
      <c r="C2985" s="42"/>
      <c r="D2985" s="146" t="s">
        <v>56</v>
      </c>
      <c r="E2985" s="147" t="s">
        <v>71</v>
      </c>
      <c r="F2985" s="148" t="s">
        <v>641</v>
      </c>
      <c r="G2985" s="148" t="s">
        <v>73</v>
      </c>
      <c r="H2985" s="149"/>
      <c r="I2985" s="280"/>
      <c r="J2985" s="267"/>
      <c r="K2985" s="152">
        <v>2</v>
      </c>
      <c r="L2985" s="153">
        <v>300</v>
      </c>
      <c r="M2985" s="281" t="s">
        <v>635</v>
      </c>
      <c r="N2985" s="119" t="s">
        <v>389</v>
      </c>
      <c r="O2985" s="120">
        <v>1</v>
      </c>
      <c r="P2985" s="155" t="s">
        <v>135</v>
      </c>
      <c r="Q2985" s="155">
        <v>0</v>
      </c>
      <c r="R2985" s="155">
        <v>0</v>
      </c>
      <c r="S2985" s="156">
        <v>0</v>
      </c>
      <c r="T2985" s="156">
        <v>0</v>
      </c>
      <c r="U2985" s="156" t="s">
        <v>519</v>
      </c>
      <c r="V2985" s="157">
        <v>0</v>
      </c>
      <c r="W2985" s="158">
        <v>28</v>
      </c>
      <c r="X2985" s="159">
        <v>2</v>
      </c>
      <c r="Y2985" s="160">
        <v>2</v>
      </c>
      <c r="Z2985" s="161">
        <f t="shared" si="771"/>
        <v>2.8</v>
      </c>
      <c r="AA2985" s="155">
        <v>0</v>
      </c>
      <c r="AB2985" s="162" t="s">
        <v>80</v>
      </c>
      <c r="AC2985" s="163" t="s">
        <v>56</v>
      </c>
      <c r="AD2985" s="164" t="s">
        <v>56</v>
      </c>
      <c r="AE2985" s="163" t="s">
        <v>56</v>
      </c>
      <c r="AF2985" s="164">
        <f t="shared" si="772"/>
        <v>42</v>
      </c>
      <c r="AG2985" s="165">
        <f t="shared" si="773"/>
        <v>10080</v>
      </c>
      <c r="AH2985" s="166" t="s">
        <v>113</v>
      </c>
      <c r="AI2985" s="167"/>
      <c r="AJ2985" s="168"/>
      <c r="AK2985" s="169"/>
      <c r="AL2985" s="170"/>
      <c r="AM2985" s="171"/>
      <c r="AN2985" s="172"/>
      <c r="AO2985" s="173">
        <f t="shared" si="761"/>
        <v>0</v>
      </c>
      <c r="AP2985" s="174" t="s">
        <v>82</v>
      </c>
      <c r="AQ2985" s="175" t="str" cm="1">
        <f t="array" ref="AQ2985">_xlfn.IFS(OR($G2985="公衆街路灯A",$G2985="定額電灯"),$G2985&amp;AP2985,COUNTIF(G2985,"*従量電灯*"),G2985,1,"-")</f>
        <v>従量電灯</v>
      </c>
      <c r="AR2985" s="176" t="str" cm="1">
        <f t="array" ref="AR2985">_xlfn.IFS($AN2985=0,"-",OR($AH2985="対象外",$AH2985="-"),"-",OR($G2985="公衆街路灯A",$G2985="定額電灯"),_xlfn.XLOOKUP($AQ2985,削除禁止_電灯料金!$B:$B,削除禁止_電灯料金!$E:$E,0),1,"-")</f>
        <v>-</v>
      </c>
      <c r="AS2985" s="177" t="str" cm="1">
        <f t="array" ref="AS2985">_xlfn.IFS($AR2985="-","-",OR($G2985="公衆街路灯A",$G2985="定額電灯"),_xlfn.XLOOKUP(AQ2985,削除禁止_電灯料金!$B:$B,削除禁止_電灯料金!$D:$D,0),1,"-")</f>
        <v>-</v>
      </c>
      <c r="AT2985" s="176">
        <f>IFERROR(IF(OR($G2985="公衆街路灯A",$G2985="定額電灯"),"-",ROUND((_xlfn.XLOOKUP($AQ2985,削除禁止_電灯料金!$B:$B,削除禁止_電灯料金!$E:$E)*AM2985/1000*$K2985*$L2985/12),2)),"-")</f>
        <v>0</v>
      </c>
      <c r="AU2985" s="177">
        <f>IFERROR(IF(OR($G2985="公衆街路灯A",$G2985="定額電灯"),"-",ROUND((AM2985/1000*$K2985*$L2985/12)*_xlfn.XLOOKUP($A2985,削除禁止_電灯料金!K:K,削除禁止_電灯料金!M:M,"-"),2)),"-")</f>
        <v>0</v>
      </c>
      <c r="AV2985" s="178">
        <f>IFERROR(IF(OR($G2985="公衆街路灯A",$G2985="定額電灯"),ROUND((((AR2985+AS2985)*AN2985))*12*_xlfn.XLOOKUP($A2985,削除禁止_電灯料金!K:K,削除禁止_電灯料金!N:N),0),ROUND((AT2985+AU2985)*AN2985*12*_xlfn.XLOOKUP($A2985,削除禁止_電灯料金!K:K,削除禁止_電灯料金!N:N),0)),0)</f>
        <v>0</v>
      </c>
      <c r="AW2985" s="145"/>
    </row>
    <row r="2986" spans="1:49" ht="30" customHeight="1">
      <c r="A2986" s="1">
        <v>65</v>
      </c>
      <c r="B2986" s="319" t="s">
        <v>2655</v>
      </c>
      <c r="C2986" s="42"/>
      <c r="D2986" s="146" t="s">
        <v>56</v>
      </c>
      <c r="E2986" s="147" t="s">
        <v>71</v>
      </c>
      <c r="F2986" s="148" t="s">
        <v>645</v>
      </c>
      <c r="G2986" s="148" t="s">
        <v>73</v>
      </c>
      <c r="H2986" s="149"/>
      <c r="I2986" s="280"/>
      <c r="J2986" s="267"/>
      <c r="K2986" s="152">
        <v>2</v>
      </c>
      <c r="L2986" s="153">
        <v>300</v>
      </c>
      <c r="M2986" s="281" t="s">
        <v>634</v>
      </c>
      <c r="N2986" s="119" t="s">
        <v>134</v>
      </c>
      <c r="O2986" s="120">
        <v>1</v>
      </c>
      <c r="P2986" s="155" t="s">
        <v>227</v>
      </c>
      <c r="Q2986" s="155">
        <v>0</v>
      </c>
      <c r="R2986" s="155">
        <v>0</v>
      </c>
      <c r="S2986" s="156">
        <v>0</v>
      </c>
      <c r="T2986" s="156">
        <v>0</v>
      </c>
      <c r="U2986" s="156">
        <v>0</v>
      </c>
      <c r="V2986" s="157">
        <v>0</v>
      </c>
      <c r="W2986" s="158">
        <v>47</v>
      </c>
      <c r="X2986" s="159">
        <v>1</v>
      </c>
      <c r="Y2986" s="160">
        <v>1</v>
      </c>
      <c r="Z2986" s="161">
        <f t="shared" si="771"/>
        <v>2.35</v>
      </c>
      <c r="AA2986" s="155">
        <v>0</v>
      </c>
      <c r="AB2986" s="162" t="s">
        <v>80</v>
      </c>
      <c r="AC2986" s="163" t="s">
        <v>56</v>
      </c>
      <c r="AD2986" s="164" t="s">
        <v>56</v>
      </c>
      <c r="AE2986" s="163" t="s">
        <v>56</v>
      </c>
      <c r="AF2986" s="164">
        <f t="shared" si="772"/>
        <v>70.5</v>
      </c>
      <c r="AG2986" s="165">
        <f t="shared" si="773"/>
        <v>8460</v>
      </c>
      <c r="AH2986" s="166" t="s">
        <v>113</v>
      </c>
      <c r="AI2986" s="167"/>
      <c r="AJ2986" s="168"/>
      <c r="AK2986" s="169"/>
      <c r="AL2986" s="170"/>
      <c r="AM2986" s="171"/>
      <c r="AN2986" s="172"/>
      <c r="AO2986" s="173">
        <f t="shared" si="761"/>
        <v>0</v>
      </c>
      <c r="AP2986" s="174" t="s">
        <v>82</v>
      </c>
      <c r="AQ2986" s="175" t="str" cm="1">
        <f t="array" ref="AQ2986">_xlfn.IFS(OR($G2986="公衆街路灯A",$G2986="定額電灯"),$G2986&amp;AP2986,COUNTIF(G2986,"*従量電灯*"),G2986,1,"-")</f>
        <v>従量電灯</v>
      </c>
      <c r="AR2986" s="176" t="str" cm="1">
        <f t="array" ref="AR2986">_xlfn.IFS($AN2986=0,"-",OR($AH2986="対象外",$AH2986="-"),"-",OR($G2986="公衆街路灯A",$G2986="定額電灯"),_xlfn.XLOOKUP($AQ2986,削除禁止_電灯料金!$B:$B,削除禁止_電灯料金!$E:$E,0),1,"-")</f>
        <v>-</v>
      </c>
      <c r="AS2986" s="177" t="str" cm="1">
        <f t="array" ref="AS2986">_xlfn.IFS($AR2986="-","-",OR($G2986="公衆街路灯A",$G2986="定額電灯"),_xlfn.XLOOKUP(AQ2986,削除禁止_電灯料金!$B:$B,削除禁止_電灯料金!$D:$D,0),1,"-")</f>
        <v>-</v>
      </c>
      <c r="AT2986" s="176">
        <f>IFERROR(IF(OR($G2986="公衆街路灯A",$G2986="定額電灯"),"-",ROUND((_xlfn.XLOOKUP($AQ2986,削除禁止_電灯料金!$B:$B,削除禁止_電灯料金!$E:$E)*AM2986/1000*$K2986*$L2986/12),2)),"-")</f>
        <v>0</v>
      </c>
      <c r="AU2986" s="177">
        <f>IFERROR(IF(OR($G2986="公衆街路灯A",$G2986="定額電灯"),"-",ROUND((AM2986/1000*$K2986*$L2986/12)*_xlfn.XLOOKUP($A2986,削除禁止_電灯料金!K:K,削除禁止_電灯料金!M:M,"-"),2)),"-")</f>
        <v>0</v>
      </c>
      <c r="AV2986" s="178">
        <f>IFERROR(IF(OR($G2986="公衆街路灯A",$G2986="定額電灯"),ROUND((((AR2986+AS2986)*AN2986))*12*_xlfn.XLOOKUP($A2986,削除禁止_電灯料金!K:K,削除禁止_電灯料金!N:N),0),ROUND((AT2986+AU2986)*AN2986*12*_xlfn.XLOOKUP($A2986,削除禁止_電灯料金!K:K,削除禁止_電灯料金!N:N),0)),0)</f>
        <v>0</v>
      </c>
      <c r="AW2986" s="145"/>
    </row>
    <row r="2987" spans="1:49" ht="30" customHeight="1">
      <c r="A2987" s="1">
        <v>65</v>
      </c>
      <c r="B2987" s="319" t="s">
        <v>2655</v>
      </c>
      <c r="C2987" s="42"/>
      <c r="D2987" s="146" t="s">
        <v>56</v>
      </c>
      <c r="E2987" s="147" t="s">
        <v>71</v>
      </c>
      <c r="F2987" s="148" t="s">
        <v>645</v>
      </c>
      <c r="G2987" s="148" t="s">
        <v>73</v>
      </c>
      <c r="H2987" s="149"/>
      <c r="I2987" s="280"/>
      <c r="J2987" s="267"/>
      <c r="K2987" s="152">
        <v>2</v>
      </c>
      <c r="L2987" s="153">
        <v>300</v>
      </c>
      <c r="M2987" s="281" t="s">
        <v>635</v>
      </c>
      <c r="N2987" s="119" t="s">
        <v>389</v>
      </c>
      <c r="O2987" s="120">
        <v>1</v>
      </c>
      <c r="P2987" s="155" t="s">
        <v>135</v>
      </c>
      <c r="Q2987" s="155">
        <v>0</v>
      </c>
      <c r="R2987" s="155">
        <v>0</v>
      </c>
      <c r="S2987" s="156">
        <v>0</v>
      </c>
      <c r="T2987" s="156">
        <v>0</v>
      </c>
      <c r="U2987" s="156" t="s">
        <v>519</v>
      </c>
      <c r="V2987" s="157">
        <v>0</v>
      </c>
      <c r="W2987" s="158">
        <v>28</v>
      </c>
      <c r="X2987" s="159">
        <v>2</v>
      </c>
      <c r="Y2987" s="160">
        <v>2</v>
      </c>
      <c r="Z2987" s="161">
        <f t="shared" si="771"/>
        <v>2.8</v>
      </c>
      <c r="AA2987" s="155">
        <v>0</v>
      </c>
      <c r="AB2987" s="162" t="s">
        <v>80</v>
      </c>
      <c r="AC2987" s="163" t="s">
        <v>56</v>
      </c>
      <c r="AD2987" s="164" t="s">
        <v>56</v>
      </c>
      <c r="AE2987" s="163" t="s">
        <v>56</v>
      </c>
      <c r="AF2987" s="164">
        <f t="shared" si="772"/>
        <v>42</v>
      </c>
      <c r="AG2987" s="165">
        <f t="shared" si="773"/>
        <v>10080</v>
      </c>
      <c r="AH2987" s="166" t="s">
        <v>113</v>
      </c>
      <c r="AI2987" s="167"/>
      <c r="AJ2987" s="168"/>
      <c r="AK2987" s="169"/>
      <c r="AL2987" s="170"/>
      <c r="AM2987" s="171"/>
      <c r="AN2987" s="172"/>
      <c r="AO2987" s="173">
        <f t="shared" si="761"/>
        <v>0</v>
      </c>
      <c r="AP2987" s="174" t="s">
        <v>82</v>
      </c>
      <c r="AQ2987" s="175" t="str" cm="1">
        <f t="array" ref="AQ2987">_xlfn.IFS(OR($G2987="公衆街路灯A",$G2987="定額電灯"),$G2987&amp;AP2987,COUNTIF(G2987,"*従量電灯*"),G2987,1,"-")</f>
        <v>従量電灯</v>
      </c>
      <c r="AR2987" s="176" t="str" cm="1">
        <f t="array" ref="AR2987">_xlfn.IFS($AN2987=0,"-",OR($AH2987="対象外",$AH2987="-"),"-",OR($G2987="公衆街路灯A",$G2987="定額電灯"),_xlfn.XLOOKUP($AQ2987,削除禁止_電灯料金!$B:$B,削除禁止_電灯料金!$E:$E,0),1,"-")</f>
        <v>-</v>
      </c>
      <c r="AS2987" s="177" t="str" cm="1">
        <f t="array" ref="AS2987">_xlfn.IFS($AR2987="-","-",OR($G2987="公衆街路灯A",$G2987="定額電灯"),_xlfn.XLOOKUP(AQ2987,削除禁止_電灯料金!$B:$B,削除禁止_電灯料金!$D:$D,0),1,"-")</f>
        <v>-</v>
      </c>
      <c r="AT2987" s="176">
        <f>IFERROR(IF(OR($G2987="公衆街路灯A",$G2987="定額電灯"),"-",ROUND((_xlfn.XLOOKUP($AQ2987,削除禁止_電灯料金!$B:$B,削除禁止_電灯料金!$E:$E)*AM2987/1000*$K2987*$L2987/12),2)),"-")</f>
        <v>0</v>
      </c>
      <c r="AU2987" s="177">
        <f>IFERROR(IF(OR($G2987="公衆街路灯A",$G2987="定額電灯"),"-",ROUND((AM2987/1000*$K2987*$L2987/12)*_xlfn.XLOOKUP($A2987,削除禁止_電灯料金!K:K,削除禁止_電灯料金!M:M,"-"),2)),"-")</f>
        <v>0</v>
      </c>
      <c r="AV2987" s="178">
        <f>IFERROR(IF(OR($G2987="公衆街路灯A",$G2987="定額電灯"),ROUND((((AR2987+AS2987)*AN2987))*12*_xlfn.XLOOKUP($A2987,削除禁止_電灯料金!K:K,削除禁止_電灯料金!N:N),0),ROUND((AT2987+AU2987)*AN2987*12*_xlfn.XLOOKUP($A2987,削除禁止_電灯料金!K:K,削除禁止_電灯料金!N:N),0)),0)</f>
        <v>0</v>
      </c>
      <c r="AW2987" s="145"/>
    </row>
    <row r="2988" spans="1:49" ht="30" customHeight="1">
      <c r="A2988" s="1">
        <v>65</v>
      </c>
      <c r="B2988" s="319" t="s">
        <v>2655</v>
      </c>
      <c r="C2988" s="42"/>
      <c r="D2988" s="146" t="s">
        <v>56</v>
      </c>
      <c r="E2988" s="147" t="s">
        <v>71</v>
      </c>
      <c r="F2988" s="148" t="s">
        <v>2668</v>
      </c>
      <c r="G2988" s="148" t="s">
        <v>73</v>
      </c>
      <c r="H2988" s="149"/>
      <c r="I2988" s="280"/>
      <c r="J2988" s="267"/>
      <c r="K2988" s="152">
        <v>1</v>
      </c>
      <c r="L2988" s="153">
        <v>240</v>
      </c>
      <c r="M2988" s="281" t="s">
        <v>640</v>
      </c>
      <c r="N2988" s="119" t="s">
        <v>134</v>
      </c>
      <c r="O2988" s="120">
        <v>2</v>
      </c>
      <c r="P2988" s="155" t="s">
        <v>135</v>
      </c>
      <c r="Q2988" s="155">
        <v>0</v>
      </c>
      <c r="R2988" s="155">
        <v>0</v>
      </c>
      <c r="S2988" s="156">
        <v>0</v>
      </c>
      <c r="T2988" s="156">
        <v>0</v>
      </c>
      <c r="U2988" s="156">
        <v>0</v>
      </c>
      <c r="V2988" s="157">
        <v>0</v>
      </c>
      <c r="W2988" s="158">
        <v>28</v>
      </c>
      <c r="X2988" s="159">
        <v>1</v>
      </c>
      <c r="Y2988" s="160">
        <v>2</v>
      </c>
      <c r="Z2988" s="161">
        <f t="shared" si="771"/>
        <v>1.1200000000000001</v>
      </c>
      <c r="AA2988" s="155">
        <v>0</v>
      </c>
      <c r="AB2988" s="162" t="s">
        <v>80</v>
      </c>
      <c r="AC2988" s="163" t="s">
        <v>56</v>
      </c>
      <c r="AD2988" s="164" t="s">
        <v>56</v>
      </c>
      <c r="AE2988" s="163" t="s">
        <v>56</v>
      </c>
      <c r="AF2988" s="164">
        <f t="shared" si="772"/>
        <v>16.8</v>
      </c>
      <c r="AG2988" s="165">
        <f t="shared" si="773"/>
        <v>4032</v>
      </c>
      <c r="AH2988" s="166" t="s">
        <v>113</v>
      </c>
      <c r="AI2988" s="167"/>
      <c r="AJ2988" s="168"/>
      <c r="AK2988" s="169"/>
      <c r="AL2988" s="170"/>
      <c r="AM2988" s="171"/>
      <c r="AN2988" s="172"/>
      <c r="AO2988" s="173">
        <f t="shared" si="761"/>
        <v>0</v>
      </c>
      <c r="AP2988" s="174" t="s">
        <v>82</v>
      </c>
      <c r="AQ2988" s="175" t="str" cm="1">
        <f t="array" ref="AQ2988">_xlfn.IFS(OR($G2988="公衆街路灯A",$G2988="定額電灯"),$G2988&amp;AP2988,COUNTIF(G2988,"*従量電灯*"),G2988,1,"-")</f>
        <v>従量電灯</v>
      </c>
      <c r="AR2988" s="176" t="str" cm="1">
        <f t="array" ref="AR2988">_xlfn.IFS($AN2988=0,"-",OR($AH2988="対象外",$AH2988="-"),"-",OR($G2988="公衆街路灯A",$G2988="定額電灯"),_xlfn.XLOOKUP($AQ2988,削除禁止_電灯料金!$B:$B,削除禁止_電灯料金!$E:$E,0),1,"-")</f>
        <v>-</v>
      </c>
      <c r="AS2988" s="177" t="str" cm="1">
        <f t="array" ref="AS2988">_xlfn.IFS($AR2988="-","-",OR($G2988="公衆街路灯A",$G2988="定額電灯"),_xlfn.XLOOKUP(AQ2988,削除禁止_電灯料金!$B:$B,削除禁止_電灯料金!$D:$D,0),1,"-")</f>
        <v>-</v>
      </c>
      <c r="AT2988" s="176">
        <f>IFERROR(IF(OR($G2988="公衆街路灯A",$G2988="定額電灯"),"-",ROUND((_xlfn.XLOOKUP($AQ2988,削除禁止_電灯料金!$B:$B,削除禁止_電灯料金!$E:$E)*AM2988/1000*$K2988*$L2988/12),2)),"-")</f>
        <v>0</v>
      </c>
      <c r="AU2988" s="177">
        <f>IFERROR(IF(OR($G2988="公衆街路灯A",$G2988="定額電灯"),"-",ROUND((AM2988/1000*$K2988*$L2988/12)*_xlfn.XLOOKUP($A2988,削除禁止_電灯料金!K:K,削除禁止_電灯料金!M:M,"-"),2)),"-")</f>
        <v>0</v>
      </c>
      <c r="AV2988" s="178">
        <f>IFERROR(IF(OR($G2988="公衆街路灯A",$G2988="定額電灯"),ROUND((((AR2988+AS2988)*AN2988))*12*_xlfn.XLOOKUP($A2988,削除禁止_電灯料金!K:K,削除禁止_電灯料金!N:N),0),ROUND((AT2988+AU2988)*AN2988*12*_xlfn.XLOOKUP($A2988,削除禁止_電灯料金!K:K,削除禁止_電灯料金!N:N),0)),0)</f>
        <v>0</v>
      </c>
      <c r="AW2988" s="145"/>
    </row>
    <row r="2989" spans="1:49" ht="30" customHeight="1">
      <c r="A2989" s="1">
        <v>65</v>
      </c>
      <c r="B2989" s="319" t="s">
        <v>2655</v>
      </c>
      <c r="C2989" s="42"/>
      <c r="D2989" s="146" t="s">
        <v>56</v>
      </c>
      <c r="E2989" s="147" t="s">
        <v>71</v>
      </c>
      <c r="F2989" s="148" t="s">
        <v>2461</v>
      </c>
      <c r="G2989" s="148" t="s">
        <v>73</v>
      </c>
      <c r="H2989" s="149"/>
      <c r="I2989" s="280"/>
      <c r="J2989" s="267"/>
      <c r="K2989" s="152">
        <v>2</v>
      </c>
      <c r="L2989" s="153">
        <v>240</v>
      </c>
      <c r="M2989" s="281" t="s">
        <v>2573</v>
      </c>
      <c r="N2989" s="119" t="s">
        <v>210</v>
      </c>
      <c r="O2989" s="120">
        <v>1</v>
      </c>
      <c r="P2989" s="155" t="s">
        <v>383</v>
      </c>
      <c r="Q2989" s="155">
        <v>0</v>
      </c>
      <c r="R2989" s="155">
        <v>0</v>
      </c>
      <c r="S2989" s="156">
        <v>0</v>
      </c>
      <c r="T2989" s="156">
        <v>0</v>
      </c>
      <c r="U2989" s="156">
        <v>0</v>
      </c>
      <c r="V2989" s="157">
        <v>0</v>
      </c>
      <c r="W2989" s="158">
        <v>13</v>
      </c>
      <c r="X2989" s="159">
        <v>1</v>
      </c>
      <c r="Y2989" s="160">
        <v>1</v>
      </c>
      <c r="Z2989" s="161">
        <f t="shared" si="771"/>
        <v>0.52</v>
      </c>
      <c r="AA2989" s="155">
        <v>0</v>
      </c>
      <c r="AB2989" s="162" t="s">
        <v>80</v>
      </c>
      <c r="AC2989" s="163" t="s">
        <v>56</v>
      </c>
      <c r="AD2989" s="164" t="s">
        <v>56</v>
      </c>
      <c r="AE2989" s="163" t="s">
        <v>56</v>
      </c>
      <c r="AF2989" s="164">
        <f t="shared" si="772"/>
        <v>15.600000000000001</v>
      </c>
      <c r="AG2989" s="165">
        <f t="shared" si="773"/>
        <v>1872.0000000000002</v>
      </c>
      <c r="AH2989" s="166" t="s">
        <v>81</v>
      </c>
      <c r="AI2989" s="167"/>
      <c r="AJ2989" s="168"/>
      <c r="AK2989" s="169"/>
      <c r="AL2989" s="170"/>
      <c r="AM2989" s="171"/>
      <c r="AN2989" s="172"/>
      <c r="AO2989" s="173">
        <f t="shared" si="761"/>
        <v>0</v>
      </c>
      <c r="AP2989" s="174" t="s">
        <v>82</v>
      </c>
      <c r="AQ2989" s="175" t="str" cm="1">
        <f t="array" ref="AQ2989">_xlfn.IFS(OR($G2989="公衆街路灯A",$G2989="定額電灯"),$G2989&amp;AP2989,COUNTIF(G2989,"*従量電灯*"),G2989,1,"-")</f>
        <v>従量電灯</v>
      </c>
      <c r="AR2989" s="176" t="str" cm="1">
        <f t="array" ref="AR2989">_xlfn.IFS($AN2989=0,"-",OR($AH2989="対象外",$AH2989="-"),"-",OR($G2989="公衆街路灯A",$G2989="定額電灯"),_xlfn.XLOOKUP($AQ2989,削除禁止_電灯料金!$B:$B,削除禁止_電灯料金!$E:$E,0),1,"-")</f>
        <v>-</v>
      </c>
      <c r="AS2989" s="177" t="str" cm="1">
        <f t="array" ref="AS2989">_xlfn.IFS($AR2989="-","-",OR($G2989="公衆街路灯A",$G2989="定額電灯"),_xlfn.XLOOKUP(AQ2989,削除禁止_電灯料金!$B:$B,削除禁止_電灯料金!$D:$D,0),1,"-")</f>
        <v>-</v>
      </c>
      <c r="AT2989" s="176">
        <f>IFERROR(IF(OR($G2989="公衆街路灯A",$G2989="定額電灯"),"-",ROUND((_xlfn.XLOOKUP($AQ2989,削除禁止_電灯料金!$B:$B,削除禁止_電灯料金!$E:$E)*AM2989/1000*$K2989*$L2989/12),2)),"-")</f>
        <v>0</v>
      </c>
      <c r="AU2989" s="177">
        <f>IFERROR(IF(OR($G2989="公衆街路灯A",$G2989="定額電灯"),"-",ROUND((AM2989/1000*$K2989*$L2989/12)*_xlfn.XLOOKUP($A2989,削除禁止_電灯料金!K:K,削除禁止_電灯料金!M:M,"-"),2)),"-")</f>
        <v>0</v>
      </c>
      <c r="AV2989" s="178">
        <f>IFERROR(IF(OR($G2989="公衆街路灯A",$G2989="定額電灯"),ROUND((((AR2989+AS2989)*AN2989))*12*_xlfn.XLOOKUP($A2989,削除禁止_電灯料金!K:K,削除禁止_電灯料金!N:N),0),ROUND((AT2989+AU2989)*AN2989*12*_xlfn.XLOOKUP($A2989,削除禁止_電灯料金!K:K,削除禁止_電灯料金!N:N),0)),0)</f>
        <v>0</v>
      </c>
      <c r="AW2989" s="145"/>
    </row>
    <row r="2990" spans="1:49" ht="30" customHeight="1">
      <c r="A2990" s="1">
        <v>65</v>
      </c>
      <c r="B2990" s="319" t="s">
        <v>2655</v>
      </c>
      <c r="C2990" s="42"/>
      <c r="D2990" s="146" t="s">
        <v>56</v>
      </c>
      <c r="E2990" s="147" t="s">
        <v>71</v>
      </c>
      <c r="F2990" s="148" t="s">
        <v>2461</v>
      </c>
      <c r="G2990" s="148" t="s">
        <v>73</v>
      </c>
      <c r="H2990" s="149"/>
      <c r="I2990" s="280"/>
      <c r="J2990" s="267"/>
      <c r="K2990" s="152">
        <v>2</v>
      </c>
      <c r="L2990" s="153">
        <v>240</v>
      </c>
      <c r="M2990" s="281" t="s">
        <v>2669</v>
      </c>
      <c r="N2990" s="119" t="s">
        <v>1643</v>
      </c>
      <c r="O2990" s="120">
        <v>1</v>
      </c>
      <c r="P2990" s="155" t="s">
        <v>1033</v>
      </c>
      <c r="Q2990" s="155">
        <v>0</v>
      </c>
      <c r="R2990" s="155">
        <v>0</v>
      </c>
      <c r="S2990" s="156" t="s">
        <v>143</v>
      </c>
      <c r="T2990" s="156">
        <v>0</v>
      </c>
      <c r="U2990" s="156" t="s">
        <v>2670</v>
      </c>
      <c r="V2990" s="157" t="s">
        <v>2671</v>
      </c>
      <c r="W2990" s="158">
        <v>75</v>
      </c>
      <c r="X2990" s="159">
        <v>2</v>
      </c>
      <c r="Y2990" s="160">
        <v>2</v>
      </c>
      <c r="Z2990" s="161">
        <f t="shared" si="771"/>
        <v>6</v>
      </c>
      <c r="AA2990" s="155">
        <v>0</v>
      </c>
      <c r="AB2990" s="162" t="s">
        <v>80</v>
      </c>
      <c r="AC2990" s="163" t="s">
        <v>56</v>
      </c>
      <c r="AD2990" s="164" t="s">
        <v>56</v>
      </c>
      <c r="AE2990" s="163" t="s">
        <v>56</v>
      </c>
      <c r="AF2990" s="164">
        <f t="shared" si="772"/>
        <v>90</v>
      </c>
      <c r="AG2990" s="165">
        <f t="shared" si="773"/>
        <v>21600</v>
      </c>
      <c r="AH2990" s="166" t="s">
        <v>81</v>
      </c>
      <c r="AI2990" s="167"/>
      <c r="AJ2990" s="168"/>
      <c r="AK2990" s="169"/>
      <c r="AL2990" s="170"/>
      <c r="AM2990" s="171"/>
      <c r="AN2990" s="172"/>
      <c r="AO2990" s="173">
        <f t="shared" si="761"/>
        <v>0</v>
      </c>
      <c r="AP2990" s="174" t="s">
        <v>82</v>
      </c>
      <c r="AQ2990" s="175" t="str" cm="1">
        <f t="array" ref="AQ2990">_xlfn.IFS(OR($G2990="公衆街路灯A",$G2990="定額電灯"),$G2990&amp;AP2990,COUNTIF(G2990,"*従量電灯*"),G2990,1,"-")</f>
        <v>従量電灯</v>
      </c>
      <c r="AR2990" s="176" t="str" cm="1">
        <f t="array" ref="AR2990">_xlfn.IFS($AN2990=0,"-",OR($AH2990="対象外",$AH2990="-"),"-",OR($G2990="公衆街路灯A",$G2990="定額電灯"),_xlfn.XLOOKUP($AQ2990,削除禁止_電灯料金!$B:$B,削除禁止_電灯料金!$E:$E,0),1,"-")</f>
        <v>-</v>
      </c>
      <c r="AS2990" s="177" t="str" cm="1">
        <f t="array" ref="AS2990">_xlfn.IFS($AR2990="-","-",OR($G2990="公衆街路灯A",$G2990="定額電灯"),_xlfn.XLOOKUP(AQ2990,削除禁止_電灯料金!$B:$B,削除禁止_電灯料金!$D:$D,0),1,"-")</f>
        <v>-</v>
      </c>
      <c r="AT2990" s="176">
        <f>IFERROR(IF(OR($G2990="公衆街路灯A",$G2990="定額電灯"),"-",ROUND((_xlfn.XLOOKUP($AQ2990,削除禁止_電灯料金!$B:$B,削除禁止_電灯料金!$E:$E)*AM2990/1000*$K2990*$L2990/12),2)),"-")</f>
        <v>0</v>
      </c>
      <c r="AU2990" s="177">
        <f>IFERROR(IF(OR($G2990="公衆街路灯A",$G2990="定額電灯"),"-",ROUND((AM2990/1000*$K2990*$L2990/12)*_xlfn.XLOOKUP($A2990,削除禁止_電灯料金!K:K,削除禁止_電灯料金!M:M,"-"),2)),"-")</f>
        <v>0</v>
      </c>
      <c r="AV2990" s="178">
        <f>IFERROR(IF(OR($G2990="公衆街路灯A",$G2990="定額電灯"),ROUND((((AR2990+AS2990)*AN2990))*12*_xlfn.XLOOKUP($A2990,削除禁止_電灯料金!K:K,削除禁止_電灯料金!N:N),0),ROUND((AT2990+AU2990)*AN2990*12*_xlfn.XLOOKUP($A2990,削除禁止_電灯料金!K:K,削除禁止_電灯料金!N:N),0)),0)</f>
        <v>0</v>
      </c>
      <c r="AW2990" s="145"/>
    </row>
    <row r="2991" spans="1:49" ht="30" customHeight="1">
      <c r="A2991" s="1">
        <v>65</v>
      </c>
      <c r="B2991" s="319" t="s">
        <v>2655</v>
      </c>
      <c r="C2991" s="42"/>
      <c r="D2991" s="146" t="s">
        <v>56</v>
      </c>
      <c r="E2991" s="147" t="s">
        <v>71</v>
      </c>
      <c r="F2991" s="148" t="s">
        <v>2461</v>
      </c>
      <c r="G2991" s="148" t="s">
        <v>73</v>
      </c>
      <c r="H2991" s="149"/>
      <c r="I2991" s="280"/>
      <c r="J2991" s="267"/>
      <c r="K2991" s="152">
        <v>2</v>
      </c>
      <c r="L2991" s="153">
        <v>240</v>
      </c>
      <c r="M2991" s="281" t="s">
        <v>2672</v>
      </c>
      <c r="N2991" s="119" t="s">
        <v>75</v>
      </c>
      <c r="O2991" s="120">
        <v>1</v>
      </c>
      <c r="P2991" s="155" t="s">
        <v>450</v>
      </c>
      <c r="Q2991" s="155">
        <v>0</v>
      </c>
      <c r="R2991" s="155">
        <v>0</v>
      </c>
      <c r="S2991" s="156">
        <v>0</v>
      </c>
      <c r="T2991" s="156">
        <v>0</v>
      </c>
      <c r="U2991" s="156" t="s">
        <v>2576</v>
      </c>
      <c r="V2991" s="157" t="s">
        <v>2673</v>
      </c>
      <c r="W2991" s="158">
        <v>36</v>
      </c>
      <c r="X2991" s="159">
        <v>2</v>
      </c>
      <c r="Y2991" s="160">
        <v>2</v>
      </c>
      <c r="Z2991" s="161">
        <f t="shared" si="771"/>
        <v>2.88</v>
      </c>
      <c r="AA2991" s="155">
        <v>0</v>
      </c>
      <c r="AB2991" s="162" t="s">
        <v>80</v>
      </c>
      <c r="AC2991" s="163" t="s">
        <v>56</v>
      </c>
      <c r="AD2991" s="164" t="s">
        <v>56</v>
      </c>
      <c r="AE2991" s="163" t="s">
        <v>56</v>
      </c>
      <c r="AF2991" s="164">
        <f t="shared" si="772"/>
        <v>43.199999999999996</v>
      </c>
      <c r="AG2991" s="165">
        <f t="shared" si="773"/>
        <v>10367.999999999998</v>
      </c>
      <c r="AH2991" s="166" t="s">
        <v>81</v>
      </c>
      <c r="AI2991" s="167"/>
      <c r="AJ2991" s="168"/>
      <c r="AK2991" s="169"/>
      <c r="AL2991" s="170"/>
      <c r="AM2991" s="171"/>
      <c r="AN2991" s="172"/>
      <c r="AO2991" s="173">
        <f t="shared" si="761"/>
        <v>0</v>
      </c>
      <c r="AP2991" s="174" t="s">
        <v>82</v>
      </c>
      <c r="AQ2991" s="175" t="str" cm="1">
        <f t="array" ref="AQ2991">_xlfn.IFS(OR($G2991="公衆街路灯A",$G2991="定額電灯"),$G2991&amp;AP2991,COUNTIF(G2991,"*従量電灯*"),G2991,1,"-")</f>
        <v>従量電灯</v>
      </c>
      <c r="AR2991" s="176" t="str" cm="1">
        <f t="array" ref="AR2991">_xlfn.IFS($AN2991=0,"-",OR($AH2991="対象外",$AH2991="-"),"-",OR($G2991="公衆街路灯A",$G2991="定額電灯"),_xlfn.XLOOKUP($AQ2991,削除禁止_電灯料金!$B:$B,削除禁止_電灯料金!$E:$E,0),1,"-")</f>
        <v>-</v>
      </c>
      <c r="AS2991" s="177" t="str" cm="1">
        <f t="array" ref="AS2991">_xlfn.IFS($AR2991="-","-",OR($G2991="公衆街路灯A",$G2991="定額電灯"),_xlfn.XLOOKUP(AQ2991,削除禁止_電灯料金!$B:$B,削除禁止_電灯料金!$D:$D,0),1,"-")</f>
        <v>-</v>
      </c>
      <c r="AT2991" s="176">
        <f>IFERROR(IF(OR($G2991="公衆街路灯A",$G2991="定額電灯"),"-",ROUND((_xlfn.XLOOKUP($AQ2991,削除禁止_電灯料金!$B:$B,削除禁止_電灯料金!$E:$E)*AM2991/1000*$K2991*$L2991/12),2)),"-")</f>
        <v>0</v>
      </c>
      <c r="AU2991" s="177">
        <f>IFERROR(IF(OR($G2991="公衆街路灯A",$G2991="定額電灯"),"-",ROUND((AM2991/1000*$K2991*$L2991/12)*_xlfn.XLOOKUP($A2991,削除禁止_電灯料金!K:K,削除禁止_電灯料金!M:M,"-"),2)),"-")</f>
        <v>0</v>
      </c>
      <c r="AV2991" s="178">
        <f>IFERROR(IF(OR($G2991="公衆街路灯A",$G2991="定額電灯"),ROUND((((AR2991+AS2991)*AN2991))*12*_xlfn.XLOOKUP($A2991,削除禁止_電灯料金!K:K,削除禁止_電灯料金!N:N),0),ROUND((AT2991+AU2991)*AN2991*12*_xlfn.XLOOKUP($A2991,削除禁止_電灯料金!K:K,削除禁止_電灯料金!N:N),0)),0)</f>
        <v>0</v>
      </c>
      <c r="AW2991" s="145"/>
    </row>
    <row r="2992" spans="1:49" ht="30" customHeight="1">
      <c r="A2992" s="1">
        <v>65</v>
      </c>
      <c r="B2992" s="319" t="s">
        <v>2655</v>
      </c>
      <c r="C2992" s="42"/>
      <c r="D2992" s="146" t="s">
        <v>56</v>
      </c>
      <c r="E2992" s="147" t="s">
        <v>71</v>
      </c>
      <c r="F2992" s="148" t="s">
        <v>108</v>
      </c>
      <c r="G2992" s="148" t="s">
        <v>73</v>
      </c>
      <c r="H2992" s="149"/>
      <c r="I2992" s="280"/>
      <c r="J2992" s="267"/>
      <c r="K2992" s="152">
        <v>10</v>
      </c>
      <c r="L2992" s="153">
        <v>240</v>
      </c>
      <c r="M2992" s="281" t="s">
        <v>630</v>
      </c>
      <c r="N2992" s="119" t="s">
        <v>134</v>
      </c>
      <c r="O2992" s="120">
        <v>2</v>
      </c>
      <c r="P2992" s="155" t="s">
        <v>227</v>
      </c>
      <c r="Q2992" s="155">
        <v>0</v>
      </c>
      <c r="R2992" s="155">
        <v>0</v>
      </c>
      <c r="S2992" s="156">
        <v>0</v>
      </c>
      <c r="T2992" s="156">
        <v>0</v>
      </c>
      <c r="U2992" s="156">
        <v>0</v>
      </c>
      <c r="V2992" s="157">
        <v>0</v>
      </c>
      <c r="W2992" s="158">
        <v>47</v>
      </c>
      <c r="X2992" s="159">
        <v>1</v>
      </c>
      <c r="Y2992" s="160">
        <v>2</v>
      </c>
      <c r="Z2992" s="161">
        <f t="shared" si="771"/>
        <v>18.8</v>
      </c>
      <c r="AA2992" s="155">
        <v>0</v>
      </c>
      <c r="AB2992" s="162" t="s">
        <v>80</v>
      </c>
      <c r="AC2992" s="163" t="s">
        <v>56</v>
      </c>
      <c r="AD2992" s="164" t="s">
        <v>56</v>
      </c>
      <c r="AE2992" s="163" t="s">
        <v>56</v>
      </c>
      <c r="AF2992" s="164">
        <f t="shared" si="772"/>
        <v>282</v>
      </c>
      <c r="AG2992" s="165">
        <f t="shared" si="773"/>
        <v>67680</v>
      </c>
      <c r="AH2992" s="166" t="s">
        <v>113</v>
      </c>
      <c r="AI2992" s="167"/>
      <c r="AJ2992" s="168"/>
      <c r="AK2992" s="169"/>
      <c r="AL2992" s="170"/>
      <c r="AM2992" s="171"/>
      <c r="AN2992" s="172"/>
      <c r="AO2992" s="173">
        <f t="shared" si="761"/>
        <v>0</v>
      </c>
      <c r="AP2992" s="174" t="s">
        <v>82</v>
      </c>
      <c r="AQ2992" s="175" t="str" cm="1">
        <f t="array" ref="AQ2992">_xlfn.IFS(OR($G2992="公衆街路灯A",$G2992="定額電灯"),$G2992&amp;AP2992,COUNTIF(G2992,"*従量電灯*"),G2992,1,"-")</f>
        <v>従量電灯</v>
      </c>
      <c r="AR2992" s="176" t="str" cm="1">
        <f t="array" ref="AR2992">_xlfn.IFS($AN2992=0,"-",OR($AH2992="対象外",$AH2992="-"),"-",OR($G2992="公衆街路灯A",$G2992="定額電灯"),_xlfn.XLOOKUP($AQ2992,削除禁止_電灯料金!$B:$B,削除禁止_電灯料金!$E:$E,0),1,"-")</f>
        <v>-</v>
      </c>
      <c r="AS2992" s="177" t="str" cm="1">
        <f t="array" ref="AS2992">_xlfn.IFS($AR2992="-","-",OR($G2992="公衆街路灯A",$G2992="定額電灯"),_xlfn.XLOOKUP(AQ2992,削除禁止_電灯料金!$B:$B,削除禁止_電灯料金!$D:$D,0),1,"-")</f>
        <v>-</v>
      </c>
      <c r="AT2992" s="176">
        <f>IFERROR(IF(OR($G2992="公衆街路灯A",$G2992="定額電灯"),"-",ROUND((_xlfn.XLOOKUP($AQ2992,削除禁止_電灯料金!$B:$B,削除禁止_電灯料金!$E:$E)*AM2992/1000*$K2992*$L2992/12),2)),"-")</f>
        <v>0</v>
      </c>
      <c r="AU2992" s="177">
        <f>IFERROR(IF(OR($G2992="公衆街路灯A",$G2992="定額電灯"),"-",ROUND((AM2992/1000*$K2992*$L2992/12)*_xlfn.XLOOKUP($A2992,削除禁止_電灯料金!K:K,削除禁止_電灯料金!M:M,"-"),2)),"-")</f>
        <v>0</v>
      </c>
      <c r="AV2992" s="178">
        <f>IFERROR(IF(OR($G2992="公衆街路灯A",$G2992="定額電灯"),ROUND((((AR2992+AS2992)*AN2992))*12*_xlfn.XLOOKUP($A2992,削除禁止_電灯料金!K:K,削除禁止_電灯料金!N:N),0),ROUND((AT2992+AU2992)*AN2992*12*_xlfn.XLOOKUP($A2992,削除禁止_電灯料金!K:K,削除禁止_電灯料金!N:N),0)),0)</f>
        <v>0</v>
      </c>
      <c r="AW2992" s="145"/>
    </row>
    <row r="2993" spans="1:49" ht="30" customHeight="1">
      <c r="A2993" s="1">
        <v>65</v>
      </c>
      <c r="B2993" s="319" t="s">
        <v>2655</v>
      </c>
      <c r="C2993" s="42"/>
      <c r="D2993" s="146" t="s">
        <v>56</v>
      </c>
      <c r="E2993" s="147" t="s">
        <v>71</v>
      </c>
      <c r="F2993" s="148" t="s">
        <v>108</v>
      </c>
      <c r="G2993" s="148" t="s">
        <v>73</v>
      </c>
      <c r="H2993" s="149"/>
      <c r="I2993" s="280"/>
      <c r="J2993" s="267"/>
      <c r="K2993" s="152">
        <v>10</v>
      </c>
      <c r="L2993" s="153">
        <v>240</v>
      </c>
      <c r="M2993" s="281" t="s">
        <v>2568</v>
      </c>
      <c r="N2993" s="119" t="s">
        <v>134</v>
      </c>
      <c r="O2993" s="120">
        <v>2</v>
      </c>
      <c r="P2993" s="155" t="s">
        <v>227</v>
      </c>
      <c r="Q2993" s="155">
        <v>0</v>
      </c>
      <c r="R2993" s="155">
        <v>0</v>
      </c>
      <c r="S2993" s="156">
        <v>0</v>
      </c>
      <c r="T2993" s="156">
        <v>0</v>
      </c>
      <c r="U2993" s="156">
        <v>0</v>
      </c>
      <c r="V2993" s="157" t="s">
        <v>2662</v>
      </c>
      <c r="W2993" s="158">
        <v>47</v>
      </c>
      <c r="X2993" s="159">
        <v>1</v>
      </c>
      <c r="Y2993" s="160">
        <v>2</v>
      </c>
      <c r="Z2993" s="161">
        <f t="shared" si="771"/>
        <v>18.8</v>
      </c>
      <c r="AA2993" s="155">
        <v>0</v>
      </c>
      <c r="AB2993" s="162" t="s">
        <v>80</v>
      </c>
      <c r="AC2993" s="163" t="s">
        <v>56</v>
      </c>
      <c r="AD2993" s="164" t="s">
        <v>56</v>
      </c>
      <c r="AE2993" s="163" t="s">
        <v>56</v>
      </c>
      <c r="AF2993" s="164">
        <f t="shared" si="772"/>
        <v>282</v>
      </c>
      <c r="AG2993" s="165">
        <f t="shared" si="773"/>
        <v>67680</v>
      </c>
      <c r="AH2993" s="166" t="s">
        <v>81</v>
      </c>
      <c r="AI2993" s="167"/>
      <c r="AJ2993" s="168"/>
      <c r="AK2993" s="169"/>
      <c r="AL2993" s="170"/>
      <c r="AM2993" s="171"/>
      <c r="AN2993" s="172"/>
      <c r="AO2993" s="173">
        <f t="shared" si="761"/>
        <v>0</v>
      </c>
      <c r="AP2993" s="174" t="s">
        <v>82</v>
      </c>
      <c r="AQ2993" s="175" t="str" cm="1">
        <f t="array" ref="AQ2993">_xlfn.IFS(OR($G2993="公衆街路灯A",$G2993="定額電灯"),$G2993&amp;AP2993,COUNTIF(G2993,"*従量電灯*"),G2993,1,"-")</f>
        <v>従量電灯</v>
      </c>
      <c r="AR2993" s="176" t="str" cm="1">
        <f t="array" ref="AR2993">_xlfn.IFS($AN2993=0,"-",OR($AH2993="対象外",$AH2993="-"),"-",OR($G2993="公衆街路灯A",$G2993="定額電灯"),_xlfn.XLOOKUP($AQ2993,削除禁止_電灯料金!$B:$B,削除禁止_電灯料金!$E:$E,0),1,"-")</f>
        <v>-</v>
      </c>
      <c r="AS2993" s="177" t="str" cm="1">
        <f t="array" ref="AS2993">_xlfn.IFS($AR2993="-","-",OR($G2993="公衆街路灯A",$G2993="定額電灯"),_xlfn.XLOOKUP(AQ2993,削除禁止_電灯料金!$B:$B,削除禁止_電灯料金!$D:$D,0),1,"-")</f>
        <v>-</v>
      </c>
      <c r="AT2993" s="176">
        <f>IFERROR(IF(OR($G2993="公衆街路灯A",$G2993="定額電灯"),"-",ROUND((_xlfn.XLOOKUP($AQ2993,削除禁止_電灯料金!$B:$B,削除禁止_電灯料金!$E:$E)*AM2993/1000*$K2993*$L2993/12),2)),"-")</f>
        <v>0</v>
      </c>
      <c r="AU2993" s="177">
        <f>IFERROR(IF(OR($G2993="公衆街路灯A",$G2993="定額電灯"),"-",ROUND((AM2993/1000*$K2993*$L2993/12)*_xlfn.XLOOKUP($A2993,削除禁止_電灯料金!K:K,削除禁止_電灯料金!M:M,"-"),2)),"-")</f>
        <v>0</v>
      </c>
      <c r="AV2993" s="178">
        <f>IFERROR(IF(OR($G2993="公衆街路灯A",$G2993="定額電灯"),ROUND((((AR2993+AS2993)*AN2993))*12*_xlfn.XLOOKUP($A2993,削除禁止_電灯料金!K:K,削除禁止_電灯料金!N:N),0),ROUND((AT2993+AU2993)*AN2993*12*_xlfn.XLOOKUP($A2993,削除禁止_電灯料金!K:K,削除禁止_電灯料金!N:N),0)),0)</f>
        <v>0</v>
      </c>
      <c r="AW2993" s="145"/>
    </row>
    <row r="2994" spans="1:49" ht="30" customHeight="1">
      <c r="A2994" s="1">
        <v>65</v>
      </c>
      <c r="B2994" s="319" t="s">
        <v>2655</v>
      </c>
      <c r="C2994" s="42"/>
      <c r="D2994" s="146" t="s">
        <v>56</v>
      </c>
      <c r="E2994" s="147" t="s">
        <v>71</v>
      </c>
      <c r="F2994" s="148" t="s">
        <v>2465</v>
      </c>
      <c r="G2994" s="148" t="s">
        <v>73</v>
      </c>
      <c r="H2994" s="149"/>
      <c r="I2994" s="280"/>
      <c r="J2994" s="267"/>
      <c r="K2994" s="152">
        <v>4</v>
      </c>
      <c r="L2994" s="153">
        <v>300</v>
      </c>
      <c r="M2994" s="281" t="s">
        <v>630</v>
      </c>
      <c r="N2994" s="119" t="s">
        <v>134</v>
      </c>
      <c r="O2994" s="120">
        <v>2</v>
      </c>
      <c r="P2994" s="155" t="s">
        <v>227</v>
      </c>
      <c r="Q2994" s="155">
        <v>0</v>
      </c>
      <c r="R2994" s="155">
        <v>0</v>
      </c>
      <c r="S2994" s="156">
        <v>0</v>
      </c>
      <c r="T2994" s="156">
        <v>0</v>
      </c>
      <c r="U2994" s="156">
        <v>0</v>
      </c>
      <c r="V2994" s="157">
        <v>0</v>
      </c>
      <c r="W2994" s="158">
        <v>47</v>
      </c>
      <c r="X2994" s="159">
        <v>6</v>
      </c>
      <c r="Y2994" s="160">
        <v>12</v>
      </c>
      <c r="Z2994" s="161">
        <f t="shared" si="771"/>
        <v>56.4</v>
      </c>
      <c r="AA2994" s="155">
        <v>0</v>
      </c>
      <c r="AB2994" s="162" t="s">
        <v>80</v>
      </c>
      <c r="AC2994" s="163" t="s">
        <v>56</v>
      </c>
      <c r="AD2994" s="164" t="s">
        <v>56</v>
      </c>
      <c r="AE2994" s="163" t="s">
        <v>56</v>
      </c>
      <c r="AF2994" s="164">
        <f t="shared" si="772"/>
        <v>141</v>
      </c>
      <c r="AG2994" s="165">
        <f t="shared" si="773"/>
        <v>203040</v>
      </c>
      <c r="AH2994" s="166" t="s">
        <v>113</v>
      </c>
      <c r="AI2994" s="167"/>
      <c r="AJ2994" s="168"/>
      <c r="AK2994" s="169"/>
      <c r="AL2994" s="170"/>
      <c r="AM2994" s="171"/>
      <c r="AN2994" s="172"/>
      <c r="AO2994" s="173">
        <f t="shared" si="761"/>
        <v>0</v>
      </c>
      <c r="AP2994" s="174" t="s">
        <v>82</v>
      </c>
      <c r="AQ2994" s="175" t="str" cm="1">
        <f t="array" ref="AQ2994">_xlfn.IFS(OR($G2994="公衆街路灯A",$G2994="定額電灯"),$G2994&amp;AP2994,COUNTIF(G2994,"*従量電灯*"),G2994,1,"-")</f>
        <v>従量電灯</v>
      </c>
      <c r="AR2994" s="176" t="str" cm="1">
        <f t="array" ref="AR2994">_xlfn.IFS($AN2994=0,"-",OR($AH2994="対象外",$AH2994="-"),"-",OR($G2994="公衆街路灯A",$G2994="定額電灯"),_xlfn.XLOOKUP($AQ2994,削除禁止_電灯料金!$B:$B,削除禁止_電灯料金!$E:$E,0),1,"-")</f>
        <v>-</v>
      </c>
      <c r="AS2994" s="177" t="str" cm="1">
        <f t="array" ref="AS2994">_xlfn.IFS($AR2994="-","-",OR($G2994="公衆街路灯A",$G2994="定額電灯"),_xlfn.XLOOKUP(AQ2994,削除禁止_電灯料金!$B:$B,削除禁止_電灯料金!$D:$D,0),1,"-")</f>
        <v>-</v>
      </c>
      <c r="AT2994" s="176">
        <f>IFERROR(IF(OR($G2994="公衆街路灯A",$G2994="定額電灯"),"-",ROUND((_xlfn.XLOOKUP($AQ2994,削除禁止_電灯料金!$B:$B,削除禁止_電灯料金!$E:$E)*AM2994/1000*$K2994*$L2994/12),2)),"-")</f>
        <v>0</v>
      </c>
      <c r="AU2994" s="177">
        <f>IFERROR(IF(OR($G2994="公衆街路灯A",$G2994="定額電灯"),"-",ROUND((AM2994/1000*$K2994*$L2994/12)*_xlfn.XLOOKUP($A2994,削除禁止_電灯料金!K:K,削除禁止_電灯料金!M:M,"-"),2)),"-")</f>
        <v>0</v>
      </c>
      <c r="AV2994" s="178">
        <f>IFERROR(IF(OR($G2994="公衆街路灯A",$G2994="定額電灯"),ROUND((((AR2994+AS2994)*AN2994))*12*_xlfn.XLOOKUP($A2994,削除禁止_電灯料金!K:K,削除禁止_電灯料金!N:N),0),ROUND((AT2994+AU2994)*AN2994*12*_xlfn.XLOOKUP($A2994,削除禁止_電灯料金!K:K,削除禁止_電灯料金!N:N),0)),0)</f>
        <v>0</v>
      </c>
      <c r="AW2994" s="145"/>
    </row>
    <row r="2995" spans="1:49" ht="30" customHeight="1">
      <c r="A2995" s="1">
        <v>65</v>
      </c>
      <c r="B2995" s="319" t="s">
        <v>2655</v>
      </c>
      <c r="C2995" s="42"/>
      <c r="D2995" s="146" t="s">
        <v>56</v>
      </c>
      <c r="E2995" s="147" t="s">
        <v>71</v>
      </c>
      <c r="F2995" s="148" t="s">
        <v>2465</v>
      </c>
      <c r="G2995" s="148" t="s">
        <v>73</v>
      </c>
      <c r="H2995" s="149"/>
      <c r="I2995" s="280"/>
      <c r="J2995" s="267"/>
      <c r="K2995" s="152">
        <v>4</v>
      </c>
      <c r="L2995" s="153">
        <v>300</v>
      </c>
      <c r="M2995" s="281" t="s">
        <v>2568</v>
      </c>
      <c r="N2995" s="119" t="s">
        <v>134</v>
      </c>
      <c r="O2995" s="120">
        <v>2</v>
      </c>
      <c r="P2995" s="155" t="s">
        <v>227</v>
      </c>
      <c r="Q2995" s="155">
        <v>0</v>
      </c>
      <c r="R2995" s="155">
        <v>0</v>
      </c>
      <c r="S2995" s="156">
        <v>0</v>
      </c>
      <c r="T2995" s="156">
        <v>0</v>
      </c>
      <c r="U2995" s="156">
        <v>0</v>
      </c>
      <c r="V2995" s="157" t="s">
        <v>2662</v>
      </c>
      <c r="W2995" s="158">
        <v>47</v>
      </c>
      <c r="X2995" s="159">
        <v>2</v>
      </c>
      <c r="Y2995" s="160">
        <v>4</v>
      </c>
      <c r="Z2995" s="161">
        <f t="shared" si="771"/>
        <v>18.8</v>
      </c>
      <c r="AA2995" s="155">
        <v>0</v>
      </c>
      <c r="AB2995" s="162" t="s">
        <v>80</v>
      </c>
      <c r="AC2995" s="163" t="s">
        <v>56</v>
      </c>
      <c r="AD2995" s="164" t="s">
        <v>56</v>
      </c>
      <c r="AE2995" s="163" t="s">
        <v>56</v>
      </c>
      <c r="AF2995" s="164">
        <f t="shared" si="772"/>
        <v>141</v>
      </c>
      <c r="AG2995" s="165">
        <f t="shared" si="773"/>
        <v>67680</v>
      </c>
      <c r="AH2995" s="166" t="s">
        <v>81</v>
      </c>
      <c r="AI2995" s="167"/>
      <c r="AJ2995" s="168"/>
      <c r="AK2995" s="169"/>
      <c r="AL2995" s="170"/>
      <c r="AM2995" s="171"/>
      <c r="AN2995" s="172"/>
      <c r="AO2995" s="173">
        <f t="shared" si="761"/>
        <v>0</v>
      </c>
      <c r="AP2995" s="174" t="s">
        <v>82</v>
      </c>
      <c r="AQ2995" s="175" t="str" cm="1">
        <f t="array" ref="AQ2995">_xlfn.IFS(OR($G2995="公衆街路灯A",$G2995="定額電灯"),$G2995&amp;AP2995,COUNTIF(G2995,"*従量電灯*"),G2995,1,"-")</f>
        <v>従量電灯</v>
      </c>
      <c r="AR2995" s="176" t="str" cm="1">
        <f t="array" ref="AR2995">_xlfn.IFS($AN2995=0,"-",OR($AH2995="対象外",$AH2995="-"),"-",OR($G2995="公衆街路灯A",$G2995="定額電灯"),_xlfn.XLOOKUP($AQ2995,削除禁止_電灯料金!$B:$B,削除禁止_電灯料金!$E:$E,0),1,"-")</f>
        <v>-</v>
      </c>
      <c r="AS2995" s="177" t="str" cm="1">
        <f t="array" ref="AS2995">_xlfn.IFS($AR2995="-","-",OR($G2995="公衆街路灯A",$G2995="定額電灯"),_xlfn.XLOOKUP(AQ2995,削除禁止_電灯料金!$B:$B,削除禁止_電灯料金!$D:$D,0),1,"-")</f>
        <v>-</v>
      </c>
      <c r="AT2995" s="176">
        <f>IFERROR(IF(OR($G2995="公衆街路灯A",$G2995="定額電灯"),"-",ROUND((_xlfn.XLOOKUP($AQ2995,削除禁止_電灯料金!$B:$B,削除禁止_電灯料金!$E:$E)*AM2995/1000*$K2995*$L2995/12),2)),"-")</f>
        <v>0</v>
      </c>
      <c r="AU2995" s="177">
        <f>IFERROR(IF(OR($G2995="公衆街路灯A",$G2995="定額電灯"),"-",ROUND((AM2995/1000*$K2995*$L2995/12)*_xlfn.XLOOKUP($A2995,削除禁止_電灯料金!K:K,削除禁止_電灯料金!M:M,"-"),2)),"-")</f>
        <v>0</v>
      </c>
      <c r="AV2995" s="178">
        <f>IFERROR(IF(OR($G2995="公衆街路灯A",$G2995="定額電灯"),ROUND((((AR2995+AS2995)*AN2995))*12*_xlfn.XLOOKUP($A2995,削除禁止_電灯料金!K:K,削除禁止_電灯料金!N:N),0),ROUND((AT2995+AU2995)*AN2995*12*_xlfn.XLOOKUP($A2995,削除禁止_電灯料金!K:K,削除禁止_電灯料金!N:N),0)),0)</f>
        <v>0</v>
      </c>
      <c r="AW2995" s="145"/>
    </row>
    <row r="2996" spans="1:49" ht="30" customHeight="1">
      <c r="A2996" s="1">
        <v>65</v>
      </c>
      <c r="B2996" s="319" t="s">
        <v>2655</v>
      </c>
      <c r="C2996" s="42"/>
      <c r="D2996" s="146" t="s">
        <v>56</v>
      </c>
      <c r="E2996" s="147" t="s">
        <v>71</v>
      </c>
      <c r="F2996" s="148" t="s">
        <v>2674</v>
      </c>
      <c r="G2996" s="148" t="s">
        <v>73</v>
      </c>
      <c r="H2996" s="149"/>
      <c r="I2996" s="280"/>
      <c r="J2996" s="267"/>
      <c r="K2996" s="152">
        <v>4</v>
      </c>
      <c r="L2996" s="153">
        <v>300</v>
      </c>
      <c r="M2996" s="281" t="s">
        <v>630</v>
      </c>
      <c r="N2996" s="119" t="s">
        <v>134</v>
      </c>
      <c r="O2996" s="120">
        <v>2</v>
      </c>
      <c r="P2996" s="155" t="s">
        <v>227</v>
      </c>
      <c r="Q2996" s="155">
        <v>0</v>
      </c>
      <c r="R2996" s="155">
        <v>0</v>
      </c>
      <c r="S2996" s="156">
        <v>0</v>
      </c>
      <c r="T2996" s="156">
        <v>0</v>
      </c>
      <c r="U2996" s="156">
        <v>0</v>
      </c>
      <c r="V2996" s="157">
        <v>0</v>
      </c>
      <c r="W2996" s="158">
        <v>47</v>
      </c>
      <c r="X2996" s="159">
        <v>6</v>
      </c>
      <c r="Y2996" s="160">
        <v>12</v>
      </c>
      <c r="Z2996" s="161">
        <f t="shared" si="771"/>
        <v>56.4</v>
      </c>
      <c r="AA2996" s="155">
        <v>0</v>
      </c>
      <c r="AB2996" s="162" t="s">
        <v>80</v>
      </c>
      <c r="AC2996" s="163" t="s">
        <v>56</v>
      </c>
      <c r="AD2996" s="164" t="s">
        <v>56</v>
      </c>
      <c r="AE2996" s="163" t="s">
        <v>56</v>
      </c>
      <c r="AF2996" s="164">
        <f t="shared" si="772"/>
        <v>141</v>
      </c>
      <c r="AG2996" s="165">
        <f t="shared" si="773"/>
        <v>203040</v>
      </c>
      <c r="AH2996" s="166" t="s">
        <v>113</v>
      </c>
      <c r="AI2996" s="167"/>
      <c r="AJ2996" s="168"/>
      <c r="AK2996" s="169"/>
      <c r="AL2996" s="170"/>
      <c r="AM2996" s="171"/>
      <c r="AN2996" s="172"/>
      <c r="AO2996" s="173">
        <f t="shared" si="761"/>
        <v>0</v>
      </c>
      <c r="AP2996" s="174" t="s">
        <v>82</v>
      </c>
      <c r="AQ2996" s="175" t="str" cm="1">
        <f t="array" ref="AQ2996">_xlfn.IFS(OR($G2996="公衆街路灯A",$G2996="定額電灯"),$G2996&amp;AP2996,COUNTIF(G2996,"*従量電灯*"),G2996,1,"-")</f>
        <v>従量電灯</v>
      </c>
      <c r="AR2996" s="176" t="str" cm="1">
        <f t="array" ref="AR2996">_xlfn.IFS($AN2996=0,"-",OR($AH2996="対象外",$AH2996="-"),"-",OR($G2996="公衆街路灯A",$G2996="定額電灯"),_xlfn.XLOOKUP($AQ2996,削除禁止_電灯料金!$B:$B,削除禁止_電灯料金!$E:$E,0),1,"-")</f>
        <v>-</v>
      </c>
      <c r="AS2996" s="177" t="str" cm="1">
        <f t="array" ref="AS2996">_xlfn.IFS($AR2996="-","-",OR($G2996="公衆街路灯A",$G2996="定額電灯"),_xlfn.XLOOKUP(AQ2996,削除禁止_電灯料金!$B:$B,削除禁止_電灯料金!$D:$D,0),1,"-")</f>
        <v>-</v>
      </c>
      <c r="AT2996" s="176">
        <f>IFERROR(IF(OR($G2996="公衆街路灯A",$G2996="定額電灯"),"-",ROUND((_xlfn.XLOOKUP($AQ2996,削除禁止_電灯料金!$B:$B,削除禁止_電灯料金!$E:$E)*AM2996/1000*$K2996*$L2996/12),2)),"-")</f>
        <v>0</v>
      </c>
      <c r="AU2996" s="177">
        <f>IFERROR(IF(OR($G2996="公衆街路灯A",$G2996="定額電灯"),"-",ROUND((AM2996/1000*$K2996*$L2996/12)*_xlfn.XLOOKUP($A2996,削除禁止_電灯料金!K:K,削除禁止_電灯料金!M:M,"-"),2)),"-")</f>
        <v>0</v>
      </c>
      <c r="AV2996" s="178">
        <f>IFERROR(IF(OR($G2996="公衆街路灯A",$G2996="定額電灯"),ROUND((((AR2996+AS2996)*AN2996))*12*_xlfn.XLOOKUP($A2996,削除禁止_電灯料金!K:K,削除禁止_電灯料金!N:N),0),ROUND((AT2996+AU2996)*AN2996*12*_xlfn.XLOOKUP($A2996,削除禁止_電灯料金!K:K,削除禁止_電灯料金!N:N),0)),0)</f>
        <v>0</v>
      </c>
      <c r="AW2996" s="145"/>
    </row>
    <row r="2997" spans="1:49" ht="30" customHeight="1">
      <c r="A2997" s="1">
        <v>65</v>
      </c>
      <c r="B2997" s="319" t="s">
        <v>2655</v>
      </c>
      <c r="C2997" s="42"/>
      <c r="D2997" s="146" t="s">
        <v>56</v>
      </c>
      <c r="E2997" s="147" t="s">
        <v>71</v>
      </c>
      <c r="F2997" s="148" t="s">
        <v>2674</v>
      </c>
      <c r="G2997" s="148" t="s">
        <v>73</v>
      </c>
      <c r="H2997" s="149"/>
      <c r="I2997" s="280"/>
      <c r="J2997" s="267"/>
      <c r="K2997" s="152">
        <v>4</v>
      </c>
      <c r="L2997" s="153">
        <v>300</v>
      </c>
      <c r="M2997" s="281" t="s">
        <v>2568</v>
      </c>
      <c r="N2997" s="119" t="s">
        <v>134</v>
      </c>
      <c r="O2997" s="120">
        <v>2</v>
      </c>
      <c r="P2997" s="155" t="s">
        <v>227</v>
      </c>
      <c r="Q2997" s="155">
        <v>0</v>
      </c>
      <c r="R2997" s="155">
        <v>0</v>
      </c>
      <c r="S2997" s="156">
        <v>0</v>
      </c>
      <c r="T2997" s="156">
        <v>0</v>
      </c>
      <c r="U2997" s="156">
        <v>0</v>
      </c>
      <c r="V2997" s="157" t="s">
        <v>2662</v>
      </c>
      <c r="W2997" s="158">
        <v>47</v>
      </c>
      <c r="X2997" s="159">
        <v>2</v>
      </c>
      <c r="Y2997" s="160">
        <v>4</v>
      </c>
      <c r="Z2997" s="161">
        <f t="shared" si="771"/>
        <v>18.8</v>
      </c>
      <c r="AA2997" s="155">
        <v>0</v>
      </c>
      <c r="AB2997" s="162" t="s">
        <v>80</v>
      </c>
      <c r="AC2997" s="163" t="s">
        <v>56</v>
      </c>
      <c r="AD2997" s="164" t="s">
        <v>56</v>
      </c>
      <c r="AE2997" s="163" t="s">
        <v>56</v>
      </c>
      <c r="AF2997" s="164">
        <f t="shared" si="772"/>
        <v>141</v>
      </c>
      <c r="AG2997" s="165">
        <f t="shared" si="773"/>
        <v>67680</v>
      </c>
      <c r="AH2997" s="166" t="s">
        <v>81</v>
      </c>
      <c r="AI2997" s="167"/>
      <c r="AJ2997" s="168"/>
      <c r="AK2997" s="169"/>
      <c r="AL2997" s="170"/>
      <c r="AM2997" s="171"/>
      <c r="AN2997" s="172"/>
      <c r="AO2997" s="173">
        <f t="shared" si="761"/>
        <v>0</v>
      </c>
      <c r="AP2997" s="174" t="s">
        <v>82</v>
      </c>
      <c r="AQ2997" s="175" t="str" cm="1">
        <f t="array" ref="AQ2997">_xlfn.IFS(OR($G2997="公衆街路灯A",$G2997="定額電灯"),$G2997&amp;AP2997,COUNTIF(G2997,"*従量電灯*"),G2997,1,"-")</f>
        <v>従量電灯</v>
      </c>
      <c r="AR2997" s="176" t="str" cm="1">
        <f t="array" ref="AR2997">_xlfn.IFS($AN2997=0,"-",OR($AH2997="対象外",$AH2997="-"),"-",OR($G2997="公衆街路灯A",$G2997="定額電灯"),_xlfn.XLOOKUP($AQ2997,削除禁止_電灯料金!$B:$B,削除禁止_電灯料金!$E:$E,0),1,"-")</f>
        <v>-</v>
      </c>
      <c r="AS2997" s="177" t="str" cm="1">
        <f t="array" ref="AS2997">_xlfn.IFS($AR2997="-","-",OR($G2997="公衆街路灯A",$G2997="定額電灯"),_xlfn.XLOOKUP(AQ2997,削除禁止_電灯料金!$B:$B,削除禁止_電灯料金!$D:$D,0),1,"-")</f>
        <v>-</v>
      </c>
      <c r="AT2997" s="176">
        <f>IFERROR(IF(OR($G2997="公衆街路灯A",$G2997="定額電灯"),"-",ROUND((_xlfn.XLOOKUP($AQ2997,削除禁止_電灯料金!$B:$B,削除禁止_電灯料金!$E:$E)*AM2997/1000*$K2997*$L2997/12),2)),"-")</f>
        <v>0</v>
      </c>
      <c r="AU2997" s="177">
        <f>IFERROR(IF(OR($G2997="公衆街路灯A",$G2997="定額電灯"),"-",ROUND((AM2997/1000*$K2997*$L2997/12)*_xlfn.XLOOKUP($A2997,削除禁止_電灯料金!K:K,削除禁止_電灯料金!M:M,"-"),2)),"-")</f>
        <v>0</v>
      </c>
      <c r="AV2997" s="178">
        <f>IFERROR(IF(OR($G2997="公衆街路灯A",$G2997="定額電灯"),ROUND((((AR2997+AS2997)*AN2997))*12*_xlfn.XLOOKUP($A2997,削除禁止_電灯料金!K:K,削除禁止_電灯料金!N:N),0),ROUND((AT2997+AU2997)*AN2997*12*_xlfn.XLOOKUP($A2997,削除禁止_電灯料金!K:K,削除禁止_電灯料金!N:N),0)),0)</f>
        <v>0</v>
      </c>
      <c r="AW2997" s="145"/>
    </row>
    <row r="2998" spans="1:49" ht="30" customHeight="1">
      <c r="A2998" s="1">
        <v>65</v>
      </c>
      <c r="B2998" s="319" t="s">
        <v>2655</v>
      </c>
      <c r="C2998" s="42"/>
      <c r="D2998" s="146" t="s">
        <v>56</v>
      </c>
      <c r="E2998" s="147" t="s">
        <v>71</v>
      </c>
      <c r="F2998" s="148" t="s">
        <v>2675</v>
      </c>
      <c r="G2998" s="148" t="s">
        <v>73</v>
      </c>
      <c r="H2998" s="149"/>
      <c r="I2998" s="280"/>
      <c r="J2998" s="267"/>
      <c r="K2998" s="152">
        <v>10</v>
      </c>
      <c r="L2998" s="153">
        <v>300</v>
      </c>
      <c r="M2998" s="281" t="s">
        <v>2664</v>
      </c>
      <c r="N2998" s="119" t="s">
        <v>134</v>
      </c>
      <c r="O2998" s="120">
        <v>2</v>
      </c>
      <c r="P2998" s="155" t="s">
        <v>135</v>
      </c>
      <c r="Q2998" s="155">
        <v>0</v>
      </c>
      <c r="R2998" s="155">
        <v>0</v>
      </c>
      <c r="S2998" s="156">
        <v>0</v>
      </c>
      <c r="T2998" s="156">
        <v>0</v>
      </c>
      <c r="U2998" s="156">
        <v>0</v>
      </c>
      <c r="V2998" s="157" t="s">
        <v>2659</v>
      </c>
      <c r="W2998" s="158">
        <v>28</v>
      </c>
      <c r="X2998" s="159">
        <v>4</v>
      </c>
      <c r="Y2998" s="160">
        <v>8</v>
      </c>
      <c r="Z2998" s="161">
        <f t="shared" si="771"/>
        <v>56</v>
      </c>
      <c r="AA2998" s="155">
        <v>0</v>
      </c>
      <c r="AB2998" s="162" t="s">
        <v>80</v>
      </c>
      <c r="AC2998" s="163" t="s">
        <v>56</v>
      </c>
      <c r="AD2998" s="164" t="s">
        <v>56</v>
      </c>
      <c r="AE2998" s="163" t="s">
        <v>56</v>
      </c>
      <c r="AF2998" s="164">
        <f t="shared" si="772"/>
        <v>210</v>
      </c>
      <c r="AG2998" s="165">
        <f t="shared" si="773"/>
        <v>201600</v>
      </c>
      <c r="AH2998" s="166" t="s">
        <v>81</v>
      </c>
      <c r="AI2998" s="167"/>
      <c r="AJ2998" s="168"/>
      <c r="AK2998" s="169"/>
      <c r="AL2998" s="170"/>
      <c r="AM2998" s="171"/>
      <c r="AN2998" s="172"/>
      <c r="AO2998" s="173">
        <f t="shared" si="761"/>
        <v>0</v>
      </c>
      <c r="AP2998" s="174" t="s">
        <v>82</v>
      </c>
      <c r="AQ2998" s="175" t="str" cm="1">
        <f t="array" ref="AQ2998">_xlfn.IFS(OR($G2998="公衆街路灯A",$G2998="定額電灯"),$G2998&amp;AP2998,COUNTIF(G2998,"*従量電灯*"),G2998,1,"-")</f>
        <v>従量電灯</v>
      </c>
      <c r="AR2998" s="176" t="str" cm="1">
        <f t="array" ref="AR2998">_xlfn.IFS($AN2998=0,"-",OR($AH2998="対象外",$AH2998="-"),"-",OR($G2998="公衆街路灯A",$G2998="定額電灯"),_xlfn.XLOOKUP($AQ2998,削除禁止_電灯料金!$B:$B,削除禁止_電灯料金!$E:$E,0),1,"-")</f>
        <v>-</v>
      </c>
      <c r="AS2998" s="177" t="str" cm="1">
        <f t="array" ref="AS2998">_xlfn.IFS($AR2998="-","-",OR($G2998="公衆街路灯A",$G2998="定額電灯"),_xlfn.XLOOKUP(AQ2998,削除禁止_電灯料金!$B:$B,削除禁止_電灯料金!$D:$D,0),1,"-")</f>
        <v>-</v>
      </c>
      <c r="AT2998" s="176">
        <f>IFERROR(IF(OR($G2998="公衆街路灯A",$G2998="定額電灯"),"-",ROUND((_xlfn.XLOOKUP($AQ2998,削除禁止_電灯料金!$B:$B,削除禁止_電灯料金!$E:$E)*AM2998/1000*$K2998*$L2998/12),2)),"-")</f>
        <v>0</v>
      </c>
      <c r="AU2998" s="177">
        <f>IFERROR(IF(OR($G2998="公衆街路灯A",$G2998="定額電灯"),"-",ROUND((AM2998/1000*$K2998*$L2998/12)*_xlfn.XLOOKUP($A2998,削除禁止_電灯料金!K:K,削除禁止_電灯料金!M:M,"-"),2)),"-")</f>
        <v>0</v>
      </c>
      <c r="AV2998" s="178">
        <f>IFERROR(IF(OR($G2998="公衆街路灯A",$G2998="定額電灯"),ROUND((((AR2998+AS2998)*AN2998))*12*_xlfn.XLOOKUP($A2998,削除禁止_電灯料金!K:K,削除禁止_電灯料金!N:N),0),ROUND((AT2998+AU2998)*AN2998*12*_xlfn.XLOOKUP($A2998,削除禁止_電灯料金!K:K,削除禁止_電灯料金!N:N),0)),0)</f>
        <v>0</v>
      </c>
      <c r="AW2998" s="145"/>
    </row>
    <row r="2999" spans="1:49" ht="30" customHeight="1">
      <c r="A2999" s="1">
        <v>65</v>
      </c>
      <c r="B2999" s="319" t="s">
        <v>2655</v>
      </c>
      <c r="C2999" s="42"/>
      <c r="D2999" s="146" t="s">
        <v>56</v>
      </c>
      <c r="E2999" s="147" t="s">
        <v>71</v>
      </c>
      <c r="F2999" s="148" t="s">
        <v>2675</v>
      </c>
      <c r="G2999" s="148" t="s">
        <v>73</v>
      </c>
      <c r="H2999" s="149"/>
      <c r="I2999" s="280"/>
      <c r="J2999" s="267"/>
      <c r="K2999" s="152">
        <v>24</v>
      </c>
      <c r="L2999" s="153">
        <v>365</v>
      </c>
      <c r="M2999" s="281" t="s">
        <v>2660</v>
      </c>
      <c r="N2999" s="119" t="s">
        <v>416</v>
      </c>
      <c r="O2999" s="120">
        <v>1</v>
      </c>
      <c r="P2999" s="155" t="s">
        <v>135</v>
      </c>
      <c r="Q2999" s="155">
        <v>0</v>
      </c>
      <c r="R2999" s="155">
        <v>0</v>
      </c>
      <c r="S2999" s="156" t="s">
        <v>531</v>
      </c>
      <c r="T2999" s="156">
        <v>0</v>
      </c>
      <c r="U2999" s="156">
        <v>0</v>
      </c>
      <c r="V2999" s="157" t="s">
        <v>2564</v>
      </c>
      <c r="W2999" s="158">
        <v>28</v>
      </c>
      <c r="X2999" s="159">
        <v>2</v>
      </c>
      <c r="Y2999" s="160">
        <v>2</v>
      </c>
      <c r="Z2999" s="161">
        <f t="shared" si="771"/>
        <v>40.880000000000003</v>
      </c>
      <c r="AA2999" s="155">
        <v>0</v>
      </c>
      <c r="AB2999" s="162" t="s">
        <v>80</v>
      </c>
      <c r="AC2999" s="163" t="s">
        <v>56</v>
      </c>
      <c r="AD2999" s="164" t="s">
        <v>56</v>
      </c>
      <c r="AE2999" s="163" t="s">
        <v>56</v>
      </c>
      <c r="AF2999" s="164">
        <f t="shared" si="772"/>
        <v>613.20000000000005</v>
      </c>
      <c r="AG2999" s="165">
        <f t="shared" si="773"/>
        <v>147168</v>
      </c>
      <c r="AH2999" s="166" t="s">
        <v>81</v>
      </c>
      <c r="AI2999" s="167"/>
      <c r="AJ2999" s="168"/>
      <c r="AK2999" s="169"/>
      <c r="AL2999" s="170"/>
      <c r="AM2999" s="171"/>
      <c r="AN2999" s="172"/>
      <c r="AO2999" s="173">
        <f t="shared" si="761"/>
        <v>0</v>
      </c>
      <c r="AP2999" s="174" t="s">
        <v>82</v>
      </c>
      <c r="AQ2999" s="175" t="str" cm="1">
        <f t="array" ref="AQ2999">_xlfn.IFS(OR($G2999="公衆街路灯A",$G2999="定額電灯"),$G2999&amp;AP2999,COUNTIF(G2999,"*従量電灯*"),G2999,1,"-")</f>
        <v>従量電灯</v>
      </c>
      <c r="AR2999" s="176" t="str" cm="1">
        <f t="array" ref="AR2999">_xlfn.IFS($AN2999=0,"-",OR($AH2999="対象外",$AH2999="-"),"-",OR($G2999="公衆街路灯A",$G2999="定額電灯"),_xlfn.XLOOKUP($AQ2999,削除禁止_電灯料金!$B:$B,削除禁止_電灯料金!$E:$E,0),1,"-")</f>
        <v>-</v>
      </c>
      <c r="AS2999" s="177" t="str" cm="1">
        <f t="array" ref="AS2999">_xlfn.IFS($AR2999="-","-",OR($G2999="公衆街路灯A",$G2999="定額電灯"),_xlfn.XLOOKUP(AQ2999,削除禁止_電灯料金!$B:$B,削除禁止_電灯料金!$D:$D,0),1,"-")</f>
        <v>-</v>
      </c>
      <c r="AT2999" s="176">
        <f>IFERROR(IF(OR($G2999="公衆街路灯A",$G2999="定額電灯"),"-",ROUND((_xlfn.XLOOKUP($AQ2999,削除禁止_電灯料金!$B:$B,削除禁止_電灯料金!$E:$E)*AM2999/1000*$K2999*$L2999/12),2)),"-")</f>
        <v>0</v>
      </c>
      <c r="AU2999" s="177">
        <f>IFERROR(IF(OR($G2999="公衆街路灯A",$G2999="定額電灯"),"-",ROUND((AM2999/1000*$K2999*$L2999/12)*_xlfn.XLOOKUP($A2999,削除禁止_電灯料金!K:K,削除禁止_電灯料金!M:M,"-"),2)),"-")</f>
        <v>0</v>
      </c>
      <c r="AV2999" s="178">
        <f>IFERROR(IF(OR($G2999="公衆街路灯A",$G2999="定額電灯"),ROUND((((AR2999+AS2999)*AN2999))*12*_xlfn.XLOOKUP($A2999,削除禁止_電灯料金!K:K,削除禁止_電灯料金!N:N),0),ROUND((AT2999+AU2999)*AN2999*12*_xlfn.XLOOKUP($A2999,削除禁止_電灯料金!K:K,削除禁止_電灯料金!N:N),0)),0)</f>
        <v>0</v>
      </c>
      <c r="AW2999" s="145"/>
    </row>
    <row r="3000" spans="1:49" ht="30" customHeight="1">
      <c r="A3000" s="1">
        <v>65</v>
      </c>
      <c r="B3000" s="319" t="s">
        <v>2655</v>
      </c>
      <c r="C3000" s="42"/>
      <c r="D3000" s="180" t="s">
        <v>56</v>
      </c>
      <c r="E3000" s="181" t="s">
        <v>71</v>
      </c>
      <c r="F3000" s="182" t="s">
        <v>2552</v>
      </c>
      <c r="G3000" s="182" t="s">
        <v>73</v>
      </c>
      <c r="H3000" s="183" t="s">
        <v>118</v>
      </c>
      <c r="I3000" s="311"/>
      <c r="J3000" s="312"/>
      <c r="K3000" s="186">
        <v>10</v>
      </c>
      <c r="L3000" s="187">
        <v>300</v>
      </c>
      <c r="M3000" s="313" t="s">
        <v>2604</v>
      </c>
      <c r="N3000" s="189" t="s">
        <v>561</v>
      </c>
      <c r="O3000" s="190">
        <v>1</v>
      </c>
      <c r="P3000" s="191" t="s">
        <v>450</v>
      </c>
      <c r="Q3000" s="191">
        <v>0</v>
      </c>
      <c r="R3000" s="191">
        <v>0</v>
      </c>
      <c r="S3000" s="192">
        <v>0</v>
      </c>
      <c r="T3000" s="192">
        <v>0</v>
      </c>
      <c r="U3000" s="192">
        <v>0</v>
      </c>
      <c r="V3000" s="193">
        <v>0</v>
      </c>
      <c r="W3000" s="194">
        <v>36</v>
      </c>
      <c r="X3000" s="195">
        <v>1</v>
      </c>
      <c r="Y3000" s="196">
        <v>1</v>
      </c>
      <c r="Z3000" s="197">
        <v>0</v>
      </c>
      <c r="AA3000" s="191">
        <v>0</v>
      </c>
      <c r="AB3000" s="198" t="s">
        <v>80</v>
      </c>
      <c r="AC3000" s="199" t="s">
        <v>56</v>
      </c>
      <c r="AD3000" s="200" t="s">
        <v>56</v>
      </c>
      <c r="AE3000" s="199" t="s">
        <v>56</v>
      </c>
      <c r="AF3000" s="200">
        <v>0</v>
      </c>
      <c r="AG3000" s="201">
        <v>0</v>
      </c>
      <c r="AH3000" s="201" t="s">
        <v>124</v>
      </c>
      <c r="AI3000" s="202" t="s">
        <v>124</v>
      </c>
      <c r="AJ3000" s="203"/>
      <c r="AK3000" s="204"/>
      <c r="AL3000" s="194"/>
      <c r="AM3000" s="205"/>
      <c r="AN3000" s="206"/>
      <c r="AO3000" s="200">
        <f t="shared" si="761"/>
        <v>0</v>
      </c>
      <c r="AP3000" s="207" t="s">
        <v>82</v>
      </c>
      <c r="AQ3000" s="198" t="str" cm="1">
        <f t="array" ref="AQ3000">_xlfn.IFS(OR($G3000="公衆街路灯A",$G3000="定額電灯"),$G3000&amp;AP3000,COUNTIF(G3000,"*従量電灯*"),G3000,1,"-")</f>
        <v>従量電灯</v>
      </c>
      <c r="AR3000" s="208" t="str" cm="1">
        <f t="array" ref="AR3000">_xlfn.IFS($AN3000=0,"-",OR($AH3000="対象外",$AH3000="-"),"-",OR($G3000="公衆街路灯A",$G3000="定額電灯"),_xlfn.XLOOKUP($AQ3000,削除禁止_電灯料金!$B:$B,削除禁止_電灯料金!$E:$E,0),1,"-")</f>
        <v>-</v>
      </c>
      <c r="AS3000" s="209" t="str" cm="1">
        <f t="array" ref="AS3000">_xlfn.IFS($AR3000="-","-",OR($G3000="公衆街路灯A",$G3000="定額電灯"),_xlfn.XLOOKUP(AQ3000,削除禁止_電灯料金!$B:$B,削除禁止_電灯料金!$D:$D,0),1,"-")</f>
        <v>-</v>
      </c>
      <c r="AT3000" s="208">
        <f>IFERROR(IF(OR($G3000="公衆街路灯A",$G3000="定額電灯"),"-",ROUND((_xlfn.XLOOKUP($AQ3000,削除禁止_電灯料金!$B:$B,削除禁止_電灯料金!$E:$E)*AM3000/1000*$K3000*$L3000/12),2)),"-")</f>
        <v>0</v>
      </c>
      <c r="AU3000" s="209">
        <f>IFERROR(IF(OR($G3000="公衆街路灯A",$G3000="定額電灯"),"-",ROUND((AM3000/1000*$K3000*$L3000/12)*_xlfn.XLOOKUP($A3000,削除禁止_電灯料金!K:K,削除禁止_電灯料金!M:M,"-"),2)),"-")</f>
        <v>0</v>
      </c>
      <c r="AV3000" s="210">
        <f>IFERROR(IF(OR($G3000="公衆街路灯A",$G3000="定額電灯"),ROUND((((AR3000+AS3000)*AN3000))*12*_xlfn.XLOOKUP($A3000,削除禁止_電灯料金!K:K,削除禁止_電灯料金!N:N),0),ROUND((AT3000+AU3000)*AN3000*12*_xlfn.XLOOKUP($A3000,削除禁止_電灯料金!K:K,削除禁止_電灯料金!N:N),0)),0)</f>
        <v>0</v>
      </c>
      <c r="AW3000" s="145"/>
    </row>
    <row r="3001" spans="1:49" ht="30" customHeight="1">
      <c r="A3001" s="1">
        <v>65</v>
      </c>
      <c r="B3001" s="319" t="s">
        <v>2655</v>
      </c>
      <c r="C3001" s="42"/>
      <c r="D3001" s="146" t="s">
        <v>56</v>
      </c>
      <c r="E3001" s="147" t="s">
        <v>71</v>
      </c>
      <c r="F3001" s="148" t="s">
        <v>2552</v>
      </c>
      <c r="G3001" s="148" t="s">
        <v>73</v>
      </c>
      <c r="H3001" s="149"/>
      <c r="I3001" s="280"/>
      <c r="J3001" s="267"/>
      <c r="K3001" s="152">
        <v>10</v>
      </c>
      <c r="L3001" s="153">
        <v>300</v>
      </c>
      <c r="M3001" s="281" t="s">
        <v>2676</v>
      </c>
      <c r="N3001" s="119" t="s">
        <v>134</v>
      </c>
      <c r="O3001" s="120">
        <v>2</v>
      </c>
      <c r="P3001" s="155" t="s">
        <v>135</v>
      </c>
      <c r="Q3001" s="155">
        <v>0</v>
      </c>
      <c r="R3001" s="155" t="s">
        <v>2677</v>
      </c>
      <c r="S3001" s="156">
        <v>0</v>
      </c>
      <c r="T3001" s="156">
        <v>0</v>
      </c>
      <c r="U3001" s="156">
        <v>0</v>
      </c>
      <c r="V3001" s="157">
        <v>0</v>
      </c>
      <c r="W3001" s="158">
        <v>28</v>
      </c>
      <c r="X3001" s="159">
        <v>1</v>
      </c>
      <c r="Y3001" s="160">
        <v>2</v>
      </c>
      <c r="Z3001" s="161">
        <f t="shared" ref="Z3001:Z3005" si="774">K3001*L3001*W3001*Y3001/12/1000</f>
        <v>14</v>
      </c>
      <c r="AA3001" s="155">
        <v>0</v>
      </c>
      <c r="AB3001" s="162" t="s">
        <v>80</v>
      </c>
      <c r="AC3001" s="163" t="s">
        <v>56</v>
      </c>
      <c r="AD3001" s="164" t="s">
        <v>56</v>
      </c>
      <c r="AE3001" s="163" t="s">
        <v>56</v>
      </c>
      <c r="AF3001" s="164">
        <f t="shared" ref="AF3001:AF3005" si="775">$B$2*Z3001/Y3001</f>
        <v>210</v>
      </c>
      <c r="AG3001" s="165">
        <f t="shared" ref="AG3001:AG3005" si="776">Y3001*AF3001*120</f>
        <v>50400</v>
      </c>
      <c r="AH3001" s="166" t="s">
        <v>113</v>
      </c>
      <c r="AI3001" s="167"/>
      <c r="AJ3001" s="168"/>
      <c r="AK3001" s="169"/>
      <c r="AL3001" s="170"/>
      <c r="AM3001" s="171"/>
      <c r="AN3001" s="172"/>
      <c r="AO3001" s="173">
        <f t="shared" si="761"/>
        <v>0</v>
      </c>
      <c r="AP3001" s="174" t="s">
        <v>82</v>
      </c>
      <c r="AQ3001" s="175" t="str" cm="1">
        <f t="array" ref="AQ3001">_xlfn.IFS(OR($G3001="公衆街路灯A",$G3001="定額電灯"),$G3001&amp;AP3001,COUNTIF(G3001,"*従量電灯*"),G3001,1,"-")</f>
        <v>従量電灯</v>
      </c>
      <c r="AR3001" s="176" t="str" cm="1">
        <f t="array" ref="AR3001">_xlfn.IFS($AN3001=0,"-",OR($AH3001="対象外",$AH3001="-"),"-",OR($G3001="公衆街路灯A",$G3001="定額電灯"),_xlfn.XLOOKUP($AQ3001,削除禁止_電灯料金!$B:$B,削除禁止_電灯料金!$E:$E,0),1,"-")</f>
        <v>-</v>
      </c>
      <c r="AS3001" s="177" t="str" cm="1">
        <f t="array" ref="AS3001">_xlfn.IFS($AR3001="-","-",OR($G3001="公衆街路灯A",$G3001="定額電灯"),_xlfn.XLOOKUP(AQ3001,削除禁止_電灯料金!$B:$B,削除禁止_電灯料金!$D:$D,0),1,"-")</f>
        <v>-</v>
      </c>
      <c r="AT3001" s="176">
        <f>IFERROR(IF(OR($G3001="公衆街路灯A",$G3001="定額電灯"),"-",ROUND((_xlfn.XLOOKUP($AQ3001,削除禁止_電灯料金!$B:$B,削除禁止_電灯料金!$E:$E)*AM3001/1000*$K3001*$L3001/12),2)),"-")</f>
        <v>0</v>
      </c>
      <c r="AU3001" s="177">
        <f>IFERROR(IF(OR($G3001="公衆街路灯A",$G3001="定額電灯"),"-",ROUND((AM3001/1000*$K3001*$L3001/12)*_xlfn.XLOOKUP($A3001,削除禁止_電灯料金!K:K,削除禁止_電灯料金!M:M,"-"),2)),"-")</f>
        <v>0</v>
      </c>
      <c r="AV3001" s="178">
        <f>IFERROR(IF(OR($G3001="公衆街路灯A",$G3001="定額電灯"),ROUND((((AR3001+AS3001)*AN3001))*12*_xlfn.XLOOKUP($A3001,削除禁止_電灯料金!K:K,削除禁止_電灯料金!N:N),0),ROUND((AT3001+AU3001)*AN3001*12*_xlfn.XLOOKUP($A3001,削除禁止_電灯料金!K:K,削除禁止_電灯料金!N:N),0)),0)</f>
        <v>0</v>
      </c>
      <c r="AW3001" s="145"/>
    </row>
    <row r="3002" spans="1:49" ht="30" customHeight="1">
      <c r="A3002" s="1">
        <v>65</v>
      </c>
      <c r="B3002" s="319" t="s">
        <v>2655</v>
      </c>
      <c r="C3002" s="42"/>
      <c r="D3002" s="146" t="s">
        <v>56</v>
      </c>
      <c r="E3002" s="147" t="s">
        <v>71</v>
      </c>
      <c r="F3002" s="148" t="s">
        <v>2548</v>
      </c>
      <c r="G3002" s="148" t="s">
        <v>73</v>
      </c>
      <c r="H3002" s="149"/>
      <c r="I3002" s="280"/>
      <c r="J3002" s="267"/>
      <c r="K3002" s="152">
        <v>24</v>
      </c>
      <c r="L3002" s="153">
        <v>365</v>
      </c>
      <c r="M3002" s="281" t="s">
        <v>2678</v>
      </c>
      <c r="N3002" s="119" t="s">
        <v>416</v>
      </c>
      <c r="O3002" s="120">
        <v>1</v>
      </c>
      <c r="P3002" s="155" t="s">
        <v>135</v>
      </c>
      <c r="Q3002" s="155">
        <v>0</v>
      </c>
      <c r="R3002" s="155">
        <v>0</v>
      </c>
      <c r="S3002" s="156" t="s">
        <v>100</v>
      </c>
      <c r="T3002" s="156">
        <v>0</v>
      </c>
      <c r="U3002" s="156" t="s">
        <v>102</v>
      </c>
      <c r="V3002" s="157">
        <v>0</v>
      </c>
      <c r="W3002" s="158">
        <v>28</v>
      </c>
      <c r="X3002" s="159">
        <v>1</v>
      </c>
      <c r="Y3002" s="160">
        <v>1</v>
      </c>
      <c r="Z3002" s="161">
        <f t="shared" si="774"/>
        <v>20.440000000000001</v>
      </c>
      <c r="AA3002" s="155">
        <v>0</v>
      </c>
      <c r="AB3002" s="162" t="s">
        <v>80</v>
      </c>
      <c r="AC3002" s="163" t="s">
        <v>56</v>
      </c>
      <c r="AD3002" s="164" t="s">
        <v>56</v>
      </c>
      <c r="AE3002" s="163" t="s">
        <v>56</v>
      </c>
      <c r="AF3002" s="164">
        <f t="shared" si="775"/>
        <v>613.20000000000005</v>
      </c>
      <c r="AG3002" s="165">
        <f t="shared" si="776"/>
        <v>73584</v>
      </c>
      <c r="AH3002" s="166" t="s">
        <v>81</v>
      </c>
      <c r="AI3002" s="167"/>
      <c r="AJ3002" s="168"/>
      <c r="AK3002" s="169"/>
      <c r="AL3002" s="170"/>
      <c r="AM3002" s="171"/>
      <c r="AN3002" s="172"/>
      <c r="AO3002" s="173">
        <f t="shared" si="761"/>
        <v>0</v>
      </c>
      <c r="AP3002" s="174" t="s">
        <v>82</v>
      </c>
      <c r="AQ3002" s="175" t="str" cm="1">
        <f t="array" ref="AQ3002">_xlfn.IFS(OR($G3002="公衆街路灯A",$G3002="定額電灯"),$G3002&amp;AP3002,COUNTIF(G3002,"*従量電灯*"),G3002,1,"-")</f>
        <v>従量電灯</v>
      </c>
      <c r="AR3002" s="176" t="str" cm="1">
        <f t="array" ref="AR3002">_xlfn.IFS($AN3002=0,"-",OR($AH3002="対象外",$AH3002="-"),"-",OR($G3002="公衆街路灯A",$G3002="定額電灯"),_xlfn.XLOOKUP($AQ3002,削除禁止_電灯料金!$B:$B,削除禁止_電灯料金!$E:$E,0),1,"-")</f>
        <v>-</v>
      </c>
      <c r="AS3002" s="177" t="str" cm="1">
        <f t="array" ref="AS3002">_xlfn.IFS($AR3002="-","-",OR($G3002="公衆街路灯A",$G3002="定額電灯"),_xlfn.XLOOKUP(AQ3002,削除禁止_電灯料金!$B:$B,削除禁止_電灯料金!$D:$D,0),1,"-")</f>
        <v>-</v>
      </c>
      <c r="AT3002" s="176">
        <f>IFERROR(IF(OR($G3002="公衆街路灯A",$G3002="定額電灯"),"-",ROUND((_xlfn.XLOOKUP($AQ3002,削除禁止_電灯料金!$B:$B,削除禁止_電灯料金!$E:$E)*AM3002/1000*$K3002*$L3002/12),2)),"-")</f>
        <v>0</v>
      </c>
      <c r="AU3002" s="177">
        <f>IFERROR(IF(OR($G3002="公衆街路灯A",$G3002="定額電灯"),"-",ROUND((AM3002/1000*$K3002*$L3002/12)*_xlfn.XLOOKUP($A3002,削除禁止_電灯料金!K:K,削除禁止_電灯料金!M:M,"-"),2)),"-")</f>
        <v>0</v>
      </c>
      <c r="AV3002" s="178">
        <f>IFERROR(IF(OR($G3002="公衆街路灯A",$G3002="定額電灯"),ROUND((((AR3002+AS3002)*AN3002))*12*_xlfn.XLOOKUP($A3002,削除禁止_電灯料金!K:K,削除禁止_電灯料金!N:N),0),ROUND((AT3002+AU3002)*AN3002*12*_xlfn.XLOOKUP($A3002,削除禁止_電灯料金!K:K,削除禁止_電灯料金!N:N),0)),0)</f>
        <v>0</v>
      </c>
      <c r="AW3002" s="145"/>
    </row>
    <row r="3003" spans="1:49" ht="30" customHeight="1">
      <c r="A3003" s="1">
        <v>65</v>
      </c>
      <c r="B3003" s="319" t="s">
        <v>2655</v>
      </c>
      <c r="C3003" s="42"/>
      <c r="D3003" s="146" t="s">
        <v>56</v>
      </c>
      <c r="E3003" s="147" t="s">
        <v>71</v>
      </c>
      <c r="F3003" s="148" t="s">
        <v>2548</v>
      </c>
      <c r="G3003" s="148" t="s">
        <v>73</v>
      </c>
      <c r="H3003" s="149"/>
      <c r="I3003" s="280"/>
      <c r="J3003" s="267"/>
      <c r="K3003" s="152">
        <v>1</v>
      </c>
      <c r="L3003" s="153">
        <v>120</v>
      </c>
      <c r="M3003" s="281" t="s">
        <v>2679</v>
      </c>
      <c r="N3003" s="119" t="s">
        <v>134</v>
      </c>
      <c r="O3003" s="120">
        <v>2</v>
      </c>
      <c r="P3003" s="155" t="s">
        <v>227</v>
      </c>
      <c r="Q3003" s="155">
        <v>0</v>
      </c>
      <c r="R3003" s="155" t="s">
        <v>2677</v>
      </c>
      <c r="S3003" s="156">
        <v>0</v>
      </c>
      <c r="T3003" s="156">
        <v>0</v>
      </c>
      <c r="U3003" s="156">
        <v>0</v>
      </c>
      <c r="V3003" s="157">
        <v>0</v>
      </c>
      <c r="W3003" s="158">
        <v>47</v>
      </c>
      <c r="X3003" s="159">
        <v>15</v>
      </c>
      <c r="Y3003" s="160">
        <v>30</v>
      </c>
      <c r="Z3003" s="161">
        <f t="shared" si="774"/>
        <v>14.1</v>
      </c>
      <c r="AA3003" s="155">
        <v>0</v>
      </c>
      <c r="AB3003" s="162" t="s">
        <v>80</v>
      </c>
      <c r="AC3003" s="163" t="s">
        <v>56</v>
      </c>
      <c r="AD3003" s="164" t="s">
        <v>56</v>
      </c>
      <c r="AE3003" s="163" t="s">
        <v>56</v>
      </c>
      <c r="AF3003" s="164">
        <f t="shared" si="775"/>
        <v>14.1</v>
      </c>
      <c r="AG3003" s="165">
        <f t="shared" si="776"/>
        <v>50760</v>
      </c>
      <c r="AH3003" s="166" t="s">
        <v>113</v>
      </c>
      <c r="AI3003" s="167"/>
      <c r="AJ3003" s="168"/>
      <c r="AK3003" s="169"/>
      <c r="AL3003" s="170"/>
      <c r="AM3003" s="171"/>
      <c r="AN3003" s="172"/>
      <c r="AO3003" s="173">
        <f t="shared" si="761"/>
        <v>0</v>
      </c>
      <c r="AP3003" s="174" t="s">
        <v>82</v>
      </c>
      <c r="AQ3003" s="175" t="str" cm="1">
        <f t="array" ref="AQ3003">_xlfn.IFS(OR($G3003="公衆街路灯A",$G3003="定額電灯"),$G3003&amp;AP3003,COUNTIF(G3003,"*従量電灯*"),G3003,1,"-")</f>
        <v>従量電灯</v>
      </c>
      <c r="AR3003" s="176" t="str" cm="1">
        <f t="array" ref="AR3003">_xlfn.IFS($AN3003=0,"-",OR($AH3003="対象外",$AH3003="-"),"-",OR($G3003="公衆街路灯A",$G3003="定額電灯"),_xlfn.XLOOKUP($AQ3003,削除禁止_電灯料金!$B:$B,削除禁止_電灯料金!$E:$E,0),1,"-")</f>
        <v>-</v>
      </c>
      <c r="AS3003" s="177" t="str" cm="1">
        <f t="array" ref="AS3003">_xlfn.IFS($AR3003="-","-",OR($G3003="公衆街路灯A",$G3003="定額電灯"),_xlfn.XLOOKUP(AQ3003,削除禁止_電灯料金!$B:$B,削除禁止_電灯料金!$D:$D,0),1,"-")</f>
        <v>-</v>
      </c>
      <c r="AT3003" s="176">
        <f>IFERROR(IF(OR($G3003="公衆街路灯A",$G3003="定額電灯"),"-",ROUND((_xlfn.XLOOKUP($AQ3003,削除禁止_電灯料金!$B:$B,削除禁止_電灯料金!$E:$E)*AM3003/1000*$K3003*$L3003/12),2)),"-")</f>
        <v>0</v>
      </c>
      <c r="AU3003" s="177">
        <f>IFERROR(IF(OR($G3003="公衆街路灯A",$G3003="定額電灯"),"-",ROUND((AM3003/1000*$K3003*$L3003/12)*_xlfn.XLOOKUP($A3003,削除禁止_電灯料金!K:K,削除禁止_電灯料金!M:M,"-"),2)),"-")</f>
        <v>0</v>
      </c>
      <c r="AV3003" s="178">
        <f>IFERROR(IF(OR($G3003="公衆街路灯A",$G3003="定額電灯"),ROUND((((AR3003+AS3003)*AN3003))*12*_xlfn.XLOOKUP($A3003,削除禁止_電灯料金!K:K,削除禁止_電灯料金!N:N),0),ROUND((AT3003+AU3003)*AN3003*12*_xlfn.XLOOKUP($A3003,削除禁止_電灯料金!K:K,削除禁止_電灯料金!N:N),0)),0)</f>
        <v>0</v>
      </c>
      <c r="AW3003" s="145"/>
    </row>
    <row r="3004" spans="1:49" ht="30" customHeight="1">
      <c r="A3004" s="1">
        <v>65</v>
      </c>
      <c r="B3004" s="319" t="s">
        <v>2655</v>
      </c>
      <c r="C3004" s="42"/>
      <c r="D3004" s="146" t="s">
        <v>56</v>
      </c>
      <c r="E3004" s="147" t="s">
        <v>71</v>
      </c>
      <c r="F3004" s="148" t="s">
        <v>2548</v>
      </c>
      <c r="G3004" s="148" t="s">
        <v>73</v>
      </c>
      <c r="H3004" s="149"/>
      <c r="I3004" s="280"/>
      <c r="J3004" s="267"/>
      <c r="K3004" s="152">
        <v>1</v>
      </c>
      <c r="L3004" s="153">
        <v>120</v>
      </c>
      <c r="M3004" s="281" t="s">
        <v>2680</v>
      </c>
      <c r="N3004" s="119" t="s">
        <v>110</v>
      </c>
      <c r="O3004" s="120">
        <v>1</v>
      </c>
      <c r="P3004" s="155" t="s">
        <v>227</v>
      </c>
      <c r="Q3004" s="155">
        <v>0</v>
      </c>
      <c r="R3004" s="155" t="s">
        <v>2681</v>
      </c>
      <c r="S3004" s="156">
        <v>0</v>
      </c>
      <c r="T3004" s="156">
        <v>0</v>
      </c>
      <c r="U3004" s="156">
        <v>0</v>
      </c>
      <c r="V3004" s="157">
        <v>0</v>
      </c>
      <c r="W3004" s="158">
        <v>47</v>
      </c>
      <c r="X3004" s="159">
        <v>2</v>
      </c>
      <c r="Y3004" s="160">
        <v>2</v>
      </c>
      <c r="Z3004" s="161">
        <f t="shared" si="774"/>
        <v>0.94</v>
      </c>
      <c r="AA3004" s="155">
        <v>0</v>
      </c>
      <c r="AB3004" s="162" t="s">
        <v>80</v>
      </c>
      <c r="AC3004" s="163" t="s">
        <v>56</v>
      </c>
      <c r="AD3004" s="164" t="s">
        <v>56</v>
      </c>
      <c r="AE3004" s="163" t="s">
        <v>56</v>
      </c>
      <c r="AF3004" s="164">
        <f t="shared" si="775"/>
        <v>14.1</v>
      </c>
      <c r="AG3004" s="165">
        <f t="shared" si="776"/>
        <v>3384</v>
      </c>
      <c r="AH3004" s="166" t="s">
        <v>113</v>
      </c>
      <c r="AI3004" s="167"/>
      <c r="AJ3004" s="168"/>
      <c r="AK3004" s="169"/>
      <c r="AL3004" s="170"/>
      <c r="AM3004" s="171"/>
      <c r="AN3004" s="172"/>
      <c r="AO3004" s="173">
        <f t="shared" si="761"/>
        <v>0</v>
      </c>
      <c r="AP3004" s="174" t="s">
        <v>82</v>
      </c>
      <c r="AQ3004" s="175" t="str" cm="1">
        <f t="array" ref="AQ3004">_xlfn.IFS(OR($G3004="公衆街路灯A",$G3004="定額電灯"),$G3004&amp;AP3004,COUNTIF(G3004,"*従量電灯*"),G3004,1,"-")</f>
        <v>従量電灯</v>
      </c>
      <c r="AR3004" s="176" t="str" cm="1">
        <f t="array" ref="AR3004">_xlfn.IFS($AN3004=0,"-",OR($AH3004="対象外",$AH3004="-"),"-",OR($G3004="公衆街路灯A",$G3004="定額電灯"),_xlfn.XLOOKUP($AQ3004,削除禁止_電灯料金!$B:$B,削除禁止_電灯料金!$E:$E,0),1,"-")</f>
        <v>-</v>
      </c>
      <c r="AS3004" s="177" t="str" cm="1">
        <f t="array" ref="AS3004">_xlfn.IFS($AR3004="-","-",OR($G3004="公衆街路灯A",$G3004="定額電灯"),_xlfn.XLOOKUP(AQ3004,削除禁止_電灯料金!$B:$B,削除禁止_電灯料金!$D:$D,0),1,"-")</f>
        <v>-</v>
      </c>
      <c r="AT3004" s="176">
        <f>IFERROR(IF(OR($G3004="公衆街路灯A",$G3004="定額電灯"),"-",ROUND((_xlfn.XLOOKUP($AQ3004,削除禁止_電灯料金!$B:$B,削除禁止_電灯料金!$E:$E)*AM3004/1000*$K3004*$L3004/12),2)),"-")</f>
        <v>0</v>
      </c>
      <c r="AU3004" s="177">
        <f>IFERROR(IF(OR($G3004="公衆街路灯A",$G3004="定額電灯"),"-",ROUND((AM3004/1000*$K3004*$L3004/12)*_xlfn.XLOOKUP($A3004,削除禁止_電灯料金!K:K,削除禁止_電灯料金!M:M,"-"),2)),"-")</f>
        <v>0</v>
      </c>
      <c r="AV3004" s="178">
        <f>IFERROR(IF(OR($G3004="公衆街路灯A",$G3004="定額電灯"),ROUND((((AR3004+AS3004)*AN3004))*12*_xlfn.XLOOKUP($A3004,削除禁止_電灯料金!K:K,削除禁止_電灯料金!N:N),0),ROUND((AT3004+AU3004)*AN3004*12*_xlfn.XLOOKUP($A3004,削除禁止_電灯料金!K:K,削除禁止_電灯料金!N:N),0)),0)</f>
        <v>0</v>
      </c>
      <c r="AW3004" s="145"/>
    </row>
    <row r="3005" spans="1:49" ht="30" customHeight="1">
      <c r="A3005" s="1">
        <v>65</v>
      </c>
      <c r="B3005" s="319" t="s">
        <v>2655</v>
      </c>
      <c r="C3005" s="42"/>
      <c r="D3005" s="146" t="s">
        <v>56</v>
      </c>
      <c r="E3005" s="147" t="s">
        <v>71</v>
      </c>
      <c r="F3005" s="148" t="s">
        <v>194</v>
      </c>
      <c r="G3005" s="148" t="s">
        <v>73</v>
      </c>
      <c r="H3005" s="149"/>
      <c r="I3005" s="280"/>
      <c r="J3005" s="267"/>
      <c r="K3005" s="152">
        <v>1</v>
      </c>
      <c r="L3005" s="153">
        <v>12</v>
      </c>
      <c r="M3005" s="281" t="s">
        <v>2682</v>
      </c>
      <c r="N3005" s="119" t="s">
        <v>134</v>
      </c>
      <c r="O3005" s="120">
        <v>1</v>
      </c>
      <c r="P3005" s="155" t="s">
        <v>227</v>
      </c>
      <c r="Q3005" s="155">
        <v>0</v>
      </c>
      <c r="R3005" s="155" t="s">
        <v>993</v>
      </c>
      <c r="S3005" s="156">
        <v>0</v>
      </c>
      <c r="T3005" s="156">
        <v>0</v>
      </c>
      <c r="U3005" s="156">
        <v>0</v>
      </c>
      <c r="V3005" s="157">
        <v>0</v>
      </c>
      <c r="W3005" s="158">
        <v>47</v>
      </c>
      <c r="X3005" s="159">
        <v>3</v>
      </c>
      <c r="Y3005" s="160">
        <v>3</v>
      </c>
      <c r="Z3005" s="161">
        <f t="shared" si="774"/>
        <v>0.14099999999999999</v>
      </c>
      <c r="AA3005" s="155">
        <v>0</v>
      </c>
      <c r="AB3005" s="162" t="s">
        <v>80</v>
      </c>
      <c r="AC3005" s="163" t="s">
        <v>56</v>
      </c>
      <c r="AD3005" s="164" t="s">
        <v>56</v>
      </c>
      <c r="AE3005" s="163" t="s">
        <v>56</v>
      </c>
      <c r="AF3005" s="164">
        <f t="shared" si="775"/>
        <v>1.41</v>
      </c>
      <c r="AG3005" s="165">
        <f t="shared" si="776"/>
        <v>507.59999999999997</v>
      </c>
      <c r="AH3005" s="166" t="s">
        <v>113</v>
      </c>
      <c r="AI3005" s="167"/>
      <c r="AJ3005" s="168"/>
      <c r="AK3005" s="169"/>
      <c r="AL3005" s="170"/>
      <c r="AM3005" s="171"/>
      <c r="AN3005" s="172"/>
      <c r="AO3005" s="173">
        <f t="shared" si="761"/>
        <v>0</v>
      </c>
      <c r="AP3005" s="174" t="s">
        <v>82</v>
      </c>
      <c r="AQ3005" s="175" t="str" cm="1">
        <f t="array" ref="AQ3005">_xlfn.IFS(OR($G3005="公衆街路灯A",$G3005="定額電灯"),$G3005&amp;AP3005,COUNTIF(G3005,"*従量電灯*"),G3005,1,"-")</f>
        <v>従量電灯</v>
      </c>
      <c r="AR3005" s="176" t="str" cm="1">
        <f t="array" ref="AR3005">_xlfn.IFS($AN3005=0,"-",OR($AH3005="対象外",$AH3005="-"),"-",OR($G3005="公衆街路灯A",$G3005="定額電灯"),_xlfn.XLOOKUP($AQ3005,削除禁止_電灯料金!$B:$B,削除禁止_電灯料金!$E:$E,0),1,"-")</f>
        <v>-</v>
      </c>
      <c r="AS3005" s="177" t="str" cm="1">
        <f t="array" ref="AS3005">_xlfn.IFS($AR3005="-","-",OR($G3005="公衆街路灯A",$G3005="定額電灯"),_xlfn.XLOOKUP(AQ3005,削除禁止_電灯料金!$B:$B,削除禁止_電灯料金!$D:$D,0),1,"-")</f>
        <v>-</v>
      </c>
      <c r="AT3005" s="176">
        <f>IFERROR(IF(OR($G3005="公衆街路灯A",$G3005="定額電灯"),"-",ROUND((_xlfn.XLOOKUP($AQ3005,削除禁止_電灯料金!$B:$B,削除禁止_電灯料金!$E:$E)*AM3005/1000*$K3005*$L3005/12),2)),"-")</f>
        <v>0</v>
      </c>
      <c r="AU3005" s="177">
        <f>IFERROR(IF(OR($G3005="公衆街路灯A",$G3005="定額電灯"),"-",ROUND((AM3005/1000*$K3005*$L3005/12)*_xlfn.XLOOKUP($A3005,削除禁止_電灯料金!K:K,削除禁止_電灯料金!M:M,"-"),2)),"-")</f>
        <v>0</v>
      </c>
      <c r="AV3005" s="178">
        <f>IFERROR(IF(OR($G3005="公衆街路灯A",$G3005="定額電灯"),ROUND((((AR3005+AS3005)*AN3005))*12*_xlfn.XLOOKUP($A3005,削除禁止_電灯料金!K:K,削除禁止_電灯料金!N:N),0),ROUND((AT3005+AU3005)*AN3005*12*_xlfn.XLOOKUP($A3005,削除禁止_電灯料金!K:K,削除禁止_電灯料金!N:N),0)),0)</f>
        <v>0</v>
      </c>
      <c r="AW3005" s="145"/>
    </row>
    <row r="3006" spans="1:49" ht="30" customHeight="1">
      <c r="A3006" s="1">
        <v>65</v>
      </c>
      <c r="B3006" s="319" t="s">
        <v>2655</v>
      </c>
      <c r="C3006" s="42"/>
      <c r="D3006" s="180" t="s">
        <v>56</v>
      </c>
      <c r="E3006" s="181" t="s">
        <v>71</v>
      </c>
      <c r="F3006" s="182" t="s">
        <v>672</v>
      </c>
      <c r="G3006" s="182" t="s">
        <v>73</v>
      </c>
      <c r="H3006" s="183" t="s">
        <v>118</v>
      </c>
      <c r="I3006" s="311"/>
      <c r="J3006" s="312"/>
      <c r="K3006" s="186">
        <v>4</v>
      </c>
      <c r="L3006" s="187">
        <v>300</v>
      </c>
      <c r="M3006" s="313" t="s">
        <v>2604</v>
      </c>
      <c r="N3006" s="189" t="s">
        <v>561</v>
      </c>
      <c r="O3006" s="190">
        <v>1</v>
      </c>
      <c r="P3006" s="191" t="s">
        <v>450</v>
      </c>
      <c r="Q3006" s="191">
        <v>0</v>
      </c>
      <c r="R3006" s="191">
        <v>0</v>
      </c>
      <c r="S3006" s="192">
        <v>0</v>
      </c>
      <c r="T3006" s="192">
        <v>0</v>
      </c>
      <c r="U3006" s="192">
        <v>0</v>
      </c>
      <c r="V3006" s="193">
        <v>0</v>
      </c>
      <c r="W3006" s="194">
        <v>36</v>
      </c>
      <c r="X3006" s="195">
        <v>1</v>
      </c>
      <c r="Y3006" s="196">
        <v>1</v>
      </c>
      <c r="Z3006" s="197">
        <v>0</v>
      </c>
      <c r="AA3006" s="191">
        <v>0</v>
      </c>
      <c r="AB3006" s="198" t="s">
        <v>80</v>
      </c>
      <c r="AC3006" s="199" t="s">
        <v>56</v>
      </c>
      <c r="AD3006" s="200" t="s">
        <v>56</v>
      </c>
      <c r="AE3006" s="199" t="s">
        <v>56</v>
      </c>
      <c r="AF3006" s="200">
        <v>0</v>
      </c>
      <c r="AG3006" s="201">
        <v>0</v>
      </c>
      <c r="AH3006" s="201" t="s">
        <v>124</v>
      </c>
      <c r="AI3006" s="202" t="s">
        <v>124</v>
      </c>
      <c r="AJ3006" s="203"/>
      <c r="AK3006" s="204"/>
      <c r="AL3006" s="194"/>
      <c r="AM3006" s="205"/>
      <c r="AN3006" s="206"/>
      <c r="AO3006" s="200">
        <f t="shared" si="761"/>
        <v>0</v>
      </c>
      <c r="AP3006" s="207" t="s">
        <v>82</v>
      </c>
      <c r="AQ3006" s="198" t="str" cm="1">
        <f t="array" ref="AQ3006">_xlfn.IFS(OR($G3006="公衆街路灯A",$G3006="定額電灯"),$G3006&amp;AP3006,COUNTIF(G3006,"*従量電灯*"),G3006,1,"-")</f>
        <v>従量電灯</v>
      </c>
      <c r="AR3006" s="208" t="str" cm="1">
        <f t="array" ref="AR3006">_xlfn.IFS($AN3006=0,"-",OR($AH3006="対象外",$AH3006="-"),"-",OR($G3006="公衆街路灯A",$G3006="定額電灯"),_xlfn.XLOOKUP($AQ3006,削除禁止_電灯料金!$B:$B,削除禁止_電灯料金!$E:$E,0),1,"-")</f>
        <v>-</v>
      </c>
      <c r="AS3006" s="209" t="str" cm="1">
        <f t="array" ref="AS3006">_xlfn.IFS($AR3006="-","-",OR($G3006="公衆街路灯A",$G3006="定額電灯"),_xlfn.XLOOKUP(AQ3006,削除禁止_電灯料金!$B:$B,削除禁止_電灯料金!$D:$D,0),1,"-")</f>
        <v>-</v>
      </c>
      <c r="AT3006" s="208">
        <f>IFERROR(IF(OR($G3006="公衆街路灯A",$G3006="定額電灯"),"-",ROUND((_xlfn.XLOOKUP($AQ3006,削除禁止_電灯料金!$B:$B,削除禁止_電灯料金!$E:$E)*AM3006/1000*$K3006*$L3006/12),2)),"-")</f>
        <v>0</v>
      </c>
      <c r="AU3006" s="209">
        <f>IFERROR(IF(OR($G3006="公衆街路灯A",$G3006="定額電灯"),"-",ROUND((AM3006/1000*$K3006*$L3006/12)*_xlfn.XLOOKUP($A3006,削除禁止_電灯料金!K:K,削除禁止_電灯料金!M:M,"-"),2)),"-")</f>
        <v>0</v>
      </c>
      <c r="AV3006" s="210">
        <f>IFERROR(IF(OR($G3006="公衆街路灯A",$G3006="定額電灯"),ROUND((((AR3006+AS3006)*AN3006))*12*_xlfn.XLOOKUP($A3006,削除禁止_電灯料金!K:K,削除禁止_電灯料金!N:N),0),ROUND((AT3006+AU3006)*AN3006*12*_xlfn.XLOOKUP($A3006,削除禁止_電灯料金!K:K,削除禁止_電灯料金!N:N),0)),0)</f>
        <v>0</v>
      </c>
      <c r="AW3006" s="145"/>
    </row>
    <row r="3007" spans="1:49" ht="30" customHeight="1">
      <c r="A3007" s="1">
        <v>65</v>
      </c>
      <c r="B3007" s="319" t="s">
        <v>2655</v>
      </c>
      <c r="C3007" s="42"/>
      <c r="D3007" s="180" t="s">
        <v>56</v>
      </c>
      <c r="E3007" s="181" t="s">
        <v>186</v>
      </c>
      <c r="F3007" s="182" t="s">
        <v>641</v>
      </c>
      <c r="G3007" s="182" t="s">
        <v>73</v>
      </c>
      <c r="H3007" s="183" t="s">
        <v>118</v>
      </c>
      <c r="I3007" s="311"/>
      <c r="J3007" s="312"/>
      <c r="K3007" s="186">
        <v>2</v>
      </c>
      <c r="L3007" s="187">
        <v>300</v>
      </c>
      <c r="M3007" s="313" t="s">
        <v>2604</v>
      </c>
      <c r="N3007" s="189" t="s">
        <v>561</v>
      </c>
      <c r="O3007" s="190">
        <v>1</v>
      </c>
      <c r="P3007" s="191" t="s">
        <v>450</v>
      </c>
      <c r="Q3007" s="191">
        <v>0</v>
      </c>
      <c r="R3007" s="191">
        <v>0</v>
      </c>
      <c r="S3007" s="192">
        <v>0</v>
      </c>
      <c r="T3007" s="192">
        <v>0</v>
      </c>
      <c r="U3007" s="192">
        <v>0</v>
      </c>
      <c r="V3007" s="193">
        <v>0</v>
      </c>
      <c r="W3007" s="194">
        <v>36</v>
      </c>
      <c r="X3007" s="195">
        <v>1</v>
      </c>
      <c r="Y3007" s="196">
        <v>1</v>
      </c>
      <c r="Z3007" s="197">
        <v>0</v>
      </c>
      <c r="AA3007" s="191">
        <v>0</v>
      </c>
      <c r="AB3007" s="198" t="s">
        <v>80</v>
      </c>
      <c r="AC3007" s="199" t="s">
        <v>56</v>
      </c>
      <c r="AD3007" s="200" t="s">
        <v>56</v>
      </c>
      <c r="AE3007" s="199" t="s">
        <v>56</v>
      </c>
      <c r="AF3007" s="200">
        <v>0</v>
      </c>
      <c r="AG3007" s="201">
        <v>0</v>
      </c>
      <c r="AH3007" s="201" t="s">
        <v>124</v>
      </c>
      <c r="AI3007" s="202" t="s">
        <v>124</v>
      </c>
      <c r="AJ3007" s="203"/>
      <c r="AK3007" s="204"/>
      <c r="AL3007" s="194"/>
      <c r="AM3007" s="205"/>
      <c r="AN3007" s="206"/>
      <c r="AO3007" s="200">
        <f t="shared" si="761"/>
        <v>0</v>
      </c>
      <c r="AP3007" s="207" t="s">
        <v>82</v>
      </c>
      <c r="AQ3007" s="198" t="str" cm="1">
        <f t="array" ref="AQ3007">_xlfn.IFS(OR($G3007="公衆街路灯A",$G3007="定額電灯"),$G3007&amp;AP3007,COUNTIF(G3007,"*従量電灯*"),G3007,1,"-")</f>
        <v>従量電灯</v>
      </c>
      <c r="AR3007" s="208" t="str" cm="1">
        <f t="array" ref="AR3007">_xlfn.IFS($AN3007=0,"-",OR($AH3007="対象外",$AH3007="-"),"-",OR($G3007="公衆街路灯A",$G3007="定額電灯"),_xlfn.XLOOKUP($AQ3007,削除禁止_電灯料金!$B:$B,削除禁止_電灯料金!$E:$E,0),1,"-")</f>
        <v>-</v>
      </c>
      <c r="AS3007" s="209" t="str" cm="1">
        <f t="array" ref="AS3007">_xlfn.IFS($AR3007="-","-",OR($G3007="公衆街路灯A",$G3007="定額電灯"),_xlfn.XLOOKUP(AQ3007,削除禁止_電灯料金!$B:$B,削除禁止_電灯料金!$D:$D,0),1,"-")</f>
        <v>-</v>
      </c>
      <c r="AT3007" s="208">
        <f>IFERROR(IF(OR($G3007="公衆街路灯A",$G3007="定額電灯"),"-",ROUND((_xlfn.XLOOKUP($AQ3007,削除禁止_電灯料金!$B:$B,削除禁止_電灯料金!$E:$E)*AM3007/1000*$K3007*$L3007/12),2)),"-")</f>
        <v>0</v>
      </c>
      <c r="AU3007" s="209">
        <f>IFERROR(IF(OR($G3007="公衆街路灯A",$G3007="定額電灯"),"-",ROUND((AM3007/1000*$K3007*$L3007/12)*_xlfn.XLOOKUP($A3007,削除禁止_電灯料金!K:K,削除禁止_電灯料金!M:M,"-"),2)),"-")</f>
        <v>0</v>
      </c>
      <c r="AV3007" s="210">
        <f>IFERROR(IF(OR($G3007="公衆街路灯A",$G3007="定額電灯"),ROUND((((AR3007+AS3007)*AN3007))*12*_xlfn.XLOOKUP($A3007,削除禁止_電灯料金!K:K,削除禁止_電灯料金!N:N),0),ROUND((AT3007+AU3007)*AN3007*12*_xlfn.XLOOKUP($A3007,削除禁止_電灯料金!K:K,削除禁止_電灯料金!N:N),0)),0)</f>
        <v>0</v>
      </c>
      <c r="AW3007" s="145"/>
    </row>
    <row r="3008" spans="1:49" ht="30" customHeight="1">
      <c r="A3008" s="1">
        <v>65</v>
      </c>
      <c r="B3008" s="319" t="s">
        <v>2655</v>
      </c>
      <c r="C3008" s="42"/>
      <c r="D3008" s="146" t="s">
        <v>56</v>
      </c>
      <c r="E3008" s="147" t="s">
        <v>186</v>
      </c>
      <c r="F3008" s="148" t="s">
        <v>641</v>
      </c>
      <c r="G3008" s="148" t="s">
        <v>73</v>
      </c>
      <c r="H3008" s="149"/>
      <c r="I3008" s="280"/>
      <c r="J3008" s="267"/>
      <c r="K3008" s="152">
        <v>2</v>
      </c>
      <c r="L3008" s="153">
        <v>300</v>
      </c>
      <c r="M3008" s="281" t="s">
        <v>630</v>
      </c>
      <c r="N3008" s="119" t="s">
        <v>134</v>
      </c>
      <c r="O3008" s="120">
        <v>2</v>
      </c>
      <c r="P3008" s="155" t="s">
        <v>227</v>
      </c>
      <c r="Q3008" s="155">
        <v>0</v>
      </c>
      <c r="R3008" s="155">
        <v>0</v>
      </c>
      <c r="S3008" s="156">
        <v>0</v>
      </c>
      <c r="T3008" s="156">
        <v>0</v>
      </c>
      <c r="U3008" s="156">
        <v>0</v>
      </c>
      <c r="V3008" s="157">
        <v>0</v>
      </c>
      <c r="W3008" s="158">
        <v>47</v>
      </c>
      <c r="X3008" s="159">
        <v>1</v>
      </c>
      <c r="Y3008" s="160">
        <v>2</v>
      </c>
      <c r="Z3008" s="161">
        <f t="shared" ref="Z3008:Z3021" si="777">K3008*L3008*W3008*Y3008/12/1000</f>
        <v>4.7</v>
      </c>
      <c r="AA3008" s="155">
        <v>0</v>
      </c>
      <c r="AB3008" s="162" t="s">
        <v>80</v>
      </c>
      <c r="AC3008" s="163" t="s">
        <v>56</v>
      </c>
      <c r="AD3008" s="164" t="s">
        <v>56</v>
      </c>
      <c r="AE3008" s="163" t="s">
        <v>56</v>
      </c>
      <c r="AF3008" s="164">
        <f t="shared" ref="AF3008:AF3021" si="778">$B$2*Z3008/Y3008</f>
        <v>70.5</v>
      </c>
      <c r="AG3008" s="165">
        <f t="shared" ref="AG3008:AG3021" si="779">Y3008*AF3008*120</f>
        <v>16920</v>
      </c>
      <c r="AH3008" s="166" t="s">
        <v>113</v>
      </c>
      <c r="AI3008" s="167"/>
      <c r="AJ3008" s="168"/>
      <c r="AK3008" s="169"/>
      <c r="AL3008" s="170"/>
      <c r="AM3008" s="171"/>
      <c r="AN3008" s="172"/>
      <c r="AO3008" s="173">
        <f t="shared" si="761"/>
        <v>0</v>
      </c>
      <c r="AP3008" s="174" t="s">
        <v>82</v>
      </c>
      <c r="AQ3008" s="175" t="str" cm="1">
        <f t="array" ref="AQ3008">_xlfn.IFS(OR($G3008="公衆街路灯A",$G3008="定額電灯"),$G3008&amp;AP3008,COUNTIF(G3008,"*従量電灯*"),G3008,1,"-")</f>
        <v>従量電灯</v>
      </c>
      <c r="AR3008" s="176" t="str" cm="1">
        <f t="array" ref="AR3008">_xlfn.IFS($AN3008=0,"-",OR($AH3008="対象外",$AH3008="-"),"-",OR($G3008="公衆街路灯A",$G3008="定額電灯"),_xlfn.XLOOKUP($AQ3008,削除禁止_電灯料金!$B:$B,削除禁止_電灯料金!$E:$E,0),1,"-")</f>
        <v>-</v>
      </c>
      <c r="AS3008" s="177" t="str" cm="1">
        <f t="array" ref="AS3008">_xlfn.IFS($AR3008="-","-",OR($G3008="公衆街路灯A",$G3008="定額電灯"),_xlfn.XLOOKUP(AQ3008,削除禁止_電灯料金!$B:$B,削除禁止_電灯料金!$D:$D,0),1,"-")</f>
        <v>-</v>
      </c>
      <c r="AT3008" s="176">
        <f>IFERROR(IF(OR($G3008="公衆街路灯A",$G3008="定額電灯"),"-",ROUND((_xlfn.XLOOKUP($AQ3008,削除禁止_電灯料金!$B:$B,削除禁止_電灯料金!$E:$E)*AM3008/1000*$K3008*$L3008/12),2)),"-")</f>
        <v>0</v>
      </c>
      <c r="AU3008" s="177">
        <f>IFERROR(IF(OR($G3008="公衆街路灯A",$G3008="定額電灯"),"-",ROUND((AM3008/1000*$K3008*$L3008/12)*_xlfn.XLOOKUP($A3008,削除禁止_電灯料金!K:K,削除禁止_電灯料金!M:M,"-"),2)),"-")</f>
        <v>0</v>
      </c>
      <c r="AV3008" s="178">
        <f>IFERROR(IF(OR($G3008="公衆街路灯A",$G3008="定額電灯"),ROUND((((AR3008+AS3008)*AN3008))*12*_xlfn.XLOOKUP($A3008,削除禁止_電灯料金!K:K,削除禁止_電灯料金!N:N),0),ROUND((AT3008+AU3008)*AN3008*12*_xlfn.XLOOKUP($A3008,削除禁止_電灯料金!K:K,削除禁止_電灯料金!N:N),0)),0)</f>
        <v>0</v>
      </c>
      <c r="AW3008" s="145"/>
    </row>
    <row r="3009" spans="1:49" ht="30" customHeight="1">
      <c r="A3009" s="1">
        <v>65</v>
      </c>
      <c r="B3009" s="319" t="s">
        <v>2655</v>
      </c>
      <c r="C3009" s="42"/>
      <c r="D3009" s="146" t="s">
        <v>56</v>
      </c>
      <c r="E3009" s="147" t="s">
        <v>186</v>
      </c>
      <c r="F3009" s="148" t="s">
        <v>641</v>
      </c>
      <c r="G3009" s="148" t="s">
        <v>73</v>
      </c>
      <c r="H3009" s="149"/>
      <c r="I3009" s="280"/>
      <c r="J3009" s="267"/>
      <c r="K3009" s="152">
        <v>2</v>
      </c>
      <c r="L3009" s="153">
        <v>300</v>
      </c>
      <c r="M3009" s="281" t="s">
        <v>635</v>
      </c>
      <c r="N3009" s="119" t="s">
        <v>389</v>
      </c>
      <c r="O3009" s="120">
        <v>1</v>
      </c>
      <c r="P3009" s="155" t="s">
        <v>135</v>
      </c>
      <c r="Q3009" s="155">
        <v>0</v>
      </c>
      <c r="R3009" s="155">
        <v>0</v>
      </c>
      <c r="S3009" s="156">
        <v>0</v>
      </c>
      <c r="T3009" s="156">
        <v>0</v>
      </c>
      <c r="U3009" s="156" t="s">
        <v>519</v>
      </c>
      <c r="V3009" s="157">
        <v>0</v>
      </c>
      <c r="W3009" s="158">
        <v>28</v>
      </c>
      <c r="X3009" s="159">
        <v>2</v>
      </c>
      <c r="Y3009" s="160">
        <v>2</v>
      </c>
      <c r="Z3009" s="161">
        <f t="shared" si="777"/>
        <v>2.8</v>
      </c>
      <c r="AA3009" s="155">
        <v>0</v>
      </c>
      <c r="AB3009" s="162" t="s">
        <v>80</v>
      </c>
      <c r="AC3009" s="163" t="s">
        <v>56</v>
      </c>
      <c r="AD3009" s="164" t="s">
        <v>56</v>
      </c>
      <c r="AE3009" s="163" t="s">
        <v>56</v>
      </c>
      <c r="AF3009" s="164">
        <f t="shared" si="778"/>
        <v>42</v>
      </c>
      <c r="AG3009" s="165">
        <f t="shared" si="779"/>
        <v>10080</v>
      </c>
      <c r="AH3009" s="166" t="s">
        <v>81</v>
      </c>
      <c r="AI3009" s="167"/>
      <c r="AJ3009" s="168"/>
      <c r="AK3009" s="169"/>
      <c r="AL3009" s="170"/>
      <c r="AM3009" s="171"/>
      <c r="AN3009" s="172"/>
      <c r="AO3009" s="173">
        <f t="shared" si="761"/>
        <v>0</v>
      </c>
      <c r="AP3009" s="174" t="s">
        <v>82</v>
      </c>
      <c r="AQ3009" s="175" t="str" cm="1">
        <f t="array" ref="AQ3009">_xlfn.IFS(OR($G3009="公衆街路灯A",$G3009="定額電灯"),$G3009&amp;AP3009,COUNTIF(G3009,"*従量電灯*"),G3009,1,"-")</f>
        <v>従量電灯</v>
      </c>
      <c r="AR3009" s="176" t="str" cm="1">
        <f t="array" ref="AR3009">_xlfn.IFS($AN3009=0,"-",OR($AH3009="対象外",$AH3009="-"),"-",OR($G3009="公衆街路灯A",$G3009="定額電灯"),_xlfn.XLOOKUP($AQ3009,削除禁止_電灯料金!$B:$B,削除禁止_電灯料金!$E:$E,0),1,"-")</f>
        <v>-</v>
      </c>
      <c r="AS3009" s="177" t="str" cm="1">
        <f t="array" ref="AS3009">_xlfn.IFS($AR3009="-","-",OR($G3009="公衆街路灯A",$G3009="定額電灯"),_xlfn.XLOOKUP(AQ3009,削除禁止_電灯料金!$B:$B,削除禁止_電灯料金!$D:$D,0),1,"-")</f>
        <v>-</v>
      </c>
      <c r="AT3009" s="176">
        <f>IFERROR(IF(OR($G3009="公衆街路灯A",$G3009="定額電灯"),"-",ROUND((_xlfn.XLOOKUP($AQ3009,削除禁止_電灯料金!$B:$B,削除禁止_電灯料金!$E:$E)*AM3009/1000*$K3009*$L3009/12),2)),"-")</f>
        <v>0</v>
      </c>
      <c r="AU3009" s="177">
        <f>IFERROR(IF(OR($G3009="公衆街路灯A",$G3009="定額電灯"),"-",ROUND((AM3009/1000*$K3009*$L3009/12)*_xlfn.XLOOKUP($A3009,削除禁止_電灯料金!K:K,削除禁止_電灯料金!M:M,"-"),2)),"-")</f>
        <v>0</v>
      </c>
      <c r="AV3009" s="178">
        <f>IFERROR(IF(OR($G3009="公衆街路灯A",$G3009="定額電灯"),ROUND((((AR3009+AS3009)*AN3009))*12*_xlfn.XLOOKUP($A3009,削除禁止_電灯料金!K:K,削除禁止_電灯料金!N:N),0),ROUND((AT3009+AU3009)*AN3009*12*_xlfn.XLOOKUP($A3009,削除禁止_電灯料金!K:K,削除禁止_電灯料金!N:N),0)),0)</f>
        <v>0</v>
      </c>
      <c r="AW3009" s="145"/>
    </row>
    <row r="3010" spans="1:49" ht="30" customHeight="1">
      <c r="A3010" s="1">
        <v>65</v>
      </c>
      <c r="B3010" s="319" t="s">
        <v>2655</v>
      </c>
      <c r="C3010" s="42"/>
      <c r="D3010" s="146" t="s">
        <v>56</v>
      </c>
      <c r="E3010" s="147" t="s">
        <v>186</v>
      </c>
      <c r="F3010" s="148" t="s">
        <v>645</v>
      </c>
      <c r="G3010" s="148" t="s">
        <v>73</v>
      </c>
      <c r="H3010" s="149"/>
      <c r="I3010" s="280"/>
      <c r="J3010" s="267"/>
      <c r="K3010" s="152">
        <v>2</v>
      </c>
      <c r="L3010" s="153">
        <v>300</v>
      </c>
      <c r="M3010" s="281" t="s">
        <v>640</v>
      </c>
      <c r="N3010" s="119" t="s">
        <v>134</v>
      </c>
      <c r="O3010" s="120">
        <v>2</v>
      </c>
      <c r="P3010" s="155" t="s">
        <v>135</v>
      </c>
      <c r="Q3010" s="155">
        <v>0</v>
      </c>
      <c r="R3010" s="155">
        <v>0</v>
      </c>
      <c r="S3010" s="156">
        <v>0</v>
      </c>
      <c r="T3010" s="156">
        <v>0</v>
      </c>
      <c r="U3010" s="156">
        <v>0</v>
      </c>
      <c r="V3010" s="157">
        <v>0</v>
      </c>
      <c r="W3010" s="158">
        <v>28</v>
      </c>
      <c r="X3010" s="159">
        <v>2</v>
      </c>
      <c r="Y3010" s="160">
        <v>4</v>
      </c>
      <c r="Z3010" s="161">
        <f t="shared" si="777"/>
        <v>5.6</v>
      </c>
      <c r="AA3010" s="155">
        <v>0</v>
      </c>
      <c r="AB3010" s="162" t="s">
        <v>80</v>
      </c>
      <c r="AC3010" s="163" t="s">
        <v>56</v>
      </c>
      <c r="AD3010" s="164" t="s">
        <v>56</v>
      </c>
      <c r="AE3010" s="163" t="s">
        <v>56</v>
      </c>
      <c r="AF3010" s="164">
        <f t="shared" si="778"/>
        <v>42</v>
      </c>
      <c r="AG3010" s="165">
        <f t="shared" si="779"/>
        <v>20160</v>
      </c>
      <c r="AH3010" s="166" t="s">
        <v>113</v>
      </c>
      <c r="AI3010" s="167"/>
      <c r="AJ3010" s="168"/>
      <c r="AK3010" s="169"/>
      <c r="AL3010" s="170"/>
      <c r="AM3010" s="171"/>
      <c r="AN3010" s="172"/>
      <c r="AO3010" s="173">
        <f t="shared" si="761"/>
        <v>0</v>
      </c>
      <c r="AP3010" s="174" t="s">
        <v>82</v>
      </c>
      <c r="AQ3010" s="175" t="str" cm="1">
        <f t="array" ref="AQ3010">_xlfn.IFS(OR($G3010="公衆街路灯A",$G3010="定額電灯"),$G3010&amp;AP3010,COUNTIF(G3010,"*従量電灯*"),G3010,1,"-")</f>
        <v>従量電灯</v>
      </c>
      <c r="AR3010" s="176" t="str" cm="1">
        <f t="array" ref="AR3010">_xlfn.IFS($AN3010=0,"-",OR($AH3010="対象外",$AH3010="-"),"-",OR($G3010="公衆街路灯A",$G3010="定額電灯"),_xlfn.XLOOKUP($AQ3010,削除禁止_電灯料金!$B:$B,削除禁止_電灯料金!$E:$E,0),1,"-")</f>
        <v>-</v>
      </c>
      <c r="AS3010" s="177" t="str" cm="1">
        <f t="array" ref="AS3010">_xlfn.IFS($AR3010="-","-",OR($G3010="公衆街路灯A",$G3010="定額電灯"),_xlfn.XLOOKUP(AQ3010,削除禁止_電灯料金!$B:$B,削除禁止_電灯料金!$D:$D,0),1,"-")</f>
        <v>-</v>
      </c>
      <c r="AT3010" s="176">
        <f>IFERROR(IF(OR($G3010="公衆街路灯A",$G3010="定額電灯"),"-",ROUND((_xlfn.XLOOKUP($AQ3010,削除禁止_電灯料金!$B:$B,削除禁止_電灯料金!$E:$E)*AM3010/1000*$K3010*$L3010/12),2)),"-")</f>
        <v>0</v>
      </c>
      <c r="AU3010" s="177">
        <f>IFERROR(IF(OR($G3010="公衆街路灯A",$G3010="定額電灯"),"-",ROUND((AM3010/1000*$K3010*$L3010/12)*_xlfn.XLOOKUP($A3010,削除禁止_電灯料金!K:K,削除禁止_電灯料金!M:M,"-"),2)),"-")</f>
        <v>0</v>
      </c>
      <c r="AV3010" s="178">
        <f>IFERROR(IF(OR($G3010="公衆街路灯A",$G3010="定額電灯"),ROUND((((AR3010+AS3010)*AN3010))*12*_xlfn.XLOOKUP($A3010,削除禁止_電灯料金!K:K,削除禁止_電灯料金!N:N),0),ROUND((AT3010+AU3010)*AN3010*12*_xlfn.XLOOKUP($A3010,削除禁止_電灯料金!K:K,削除禁止_電灯料金!N:N),0)),0)</f>
        <v>0</v>
      </c>
      <c r="AW3010" s="145"/>
    </row>
    <row r="3011" spans="1:49" ht="30" customHeight="1">
      <c r="A3011" s="1">
        <v>65</v>
      </c>
      <c r="B3011" s="319" t="s">
        <v>2655</v>
      </c>
      <c r="C3011" s="42"/>
      <c r="D3011" s="146" t="s">
        <v>56</v>
      </c>
      <c r="E3011" s="147" t="s">
        <v>186</v>
      </c>
      <c r="F3011" s="148" t="s">
        <v>645</v>
      </c>
      <c r="G3011" s="148" t="s">
        <v>73</v>
      </c>
      <c r="H3011" s="149"/>
      <c r="I3011" s="280"/>
      <c r="J3011" s="267"/>
      <c r="K3011" s="152">
        <v>2</v>
      </c>
      <c r="L3011" s="153">
        <v>300</v>
      </c>
      <c r="M3011" s="281" t="s">
        <v>635</v>
      </c>
      <c r="N3011" s="119" t="s">
        <v>389</v>
      </c>
      <c r="O3011" s="120">
        <v>1</v>
      </c>
      <c r="P3011" s="155" t="s">
        <v>135</v>
      </c>
      <c r="Q3011" s="155">
        <v>0</v>
      </c>
      <c r="R3011" s="155">
        <v>0</v>
      </c>
      <c r="S3011" s="156">
        <v>0</v>
      </c>
      <c r="T3011" s="156">
        <v>0</v>
      </c>
      <c r="U3011" s="156" t="s">
        <v>519</v>
      </c>
      <c r="V3011" s="157">
        <v>0</v>
      </c>
      <c r="W3011" s="158">
        <v>28</v>
      </c>
      <c r="X3011" s="159">
        <v>2</v>
      </c>
      <c r="Y3011" s="160">
        <v>2</v>
      </c>
      <c r="Z3011" s="161">
        <f t="shared" si="777"/>
        <v>2.8</v>
      </c>
      <c r="AA3011" s="155">
        <v>0</v>
      </c>
      <c r="AB3011" s="162" t="s">
        <v>80</v>
      </c>
      <c r="AC3011" s="163" t="s">
        <v>56</v>
      </c>
      <c r="AD3011" s="164" t="s">
        <v>56</v>
      </c>
      <c r="AE3011" s="163" t="s">
        <v>56</v>
      </c>
      <c r="AF3011" s="164">
        <f t="shared" si="778"/>
        <v>42</v>
      </c>
      <c r="AG3011" s="165">
        <f t="shared" si="779"/>
        <v>10080</v>
      </c>
      <c r="AH3011" s="166" t="s">
        <v>113</v>
      </c>
      <c r="AI3011" s="167"/>
      <c r="AJ3011" s="168"/>
      <c r="AK3011" s="169"/>
      <c r="AL3011" s="170"/>
      <c r="AM3011" s="171"/>
      <c r="AN3011" s="172"/>
      <c r="AO3011" s="173">
        <f t="shared" si="761"/>
        <v>0</v>
      </c>
      <c r="AP3011" s="174" t="s">
        <v>82</v>
      </c>
      <c r="AQ3011" s="175" t="str" cm="1">
        <f t="array" ref="AQ3011">_xlfn.IFS(OR($G3011="公衆街路灯A",$G3011="定額電灯"),$G3011&amp;AP3011,COUNTIF(G3011,"*従量電灯*"),G3011,1,"-")</f>
        <v>従量電灯</v>
      </c>
      <c r="AR3011" s="176" t="str" cm="1">
        <f t="array" ref="AR3011">_xlfn.IFS($AN3011=0,"-",OR($AH3011="対象外",$AH3011="-"),"-",OR($G3011="公衆街路灯A",$G3011="定額電灯"),_xlfn.XLOOKUP($AQ3011,削除禁止_電灯料金!$B:$B,削除禁止_電灯料金!$E:$E,0),1,"-")</f>
        <v>-</v>
      </c>
      <c r="AS3011" s="177" t="str" cm="1">
        <f t="array" ref="AS3011">_xlfn.IFS($AR3011="-","-",OR($G3011="公衆街路灯A",$G3011="定額電灯"),_xlfn.XLOOKUP(AQ3011,削除禁止_電灯料金!$B:$B,削除禁止_電灯料金!$D:$D,0),1,"-")</f>
        <v>-</v>
      </c>
      <c r="AT3011" s="176">
        <f>IFERROR(IF(OR($G3011="公衆街路灯A",$G3011="定額電灯"),"-",ROUND((_xlfn.XLOOKUP($AQ3011,削除禁止_電灯料金!$B:$B,削除禁止_電灯料金!$E:$E)*AM3011/1000*$K3011*$L3011/12),2)),"-")</f>
        <v>0</v>
      </c>
      <c r="AU3011" s="177">
        <f>IFERROR(IF(OR($G3011="公衆街路灯A",$G3011="定額電灯"),"-",ROUND((AM3011/1000*$K3011*$L3011/12)*_xlfn.XLOOKUP($A3011,削除禁止_電灯料金!K:K,削除禁止_電灯料金!M:M,"-"),2)),"-")</f>
        <v>0</v>
      </c>
      <c r="AV3011" s="178">
        <f>IFERROR(IF(OR($G3011="公衆街路灯A",$G3011="定額電灯"),ROUND((((AR3011+AS3011)*AN3011))*12*_xlfn.XLOOKUP($A3011,削除禁止_電灯料金!K:K,削除禁止_電灯料金!N:N),0),ROUND((AT3011+AU3011)*AN3011*12*_xlfn.XLOOKUP($A3011,削除禁止_電灯料金!K:K,削除禁止_電灯料金!N:N),0)),0)</f>
        <v>0</v>
      </c>
      <c r="AW3011" s="145"/>
    </row>
    <row r="3012" spans="1:49" ht="30" customHeight="1">
      <c r="A3012" s="1">
        <v>65</v>
      </c>
      <c r="B3012" s="319" t="s">
        <v>2655</v>
      </c>
      <c r="C3012" s="42"/>
      <c r="D3012" s="146" t="s">
        <v>56</v>
      </c>
      <c r="E3012" s="147" t="s">
        <v>186</v>
      </c>
      <c r="F3012" s="148" t="s">
        <v>194</v>
      </c>
      <c r="G3012" s="148" t="s">
        <v>73</v>
      </c>
      <c r="H3012" s="149"/>
      <c r="I3012" s="280"/>
      <c r="J3012" s="267"/>
      <c r="K3012" s="152">
        <v>1</v>
      </c>
      <c r="L3012" s="153">
        <v>12</v>
      </c>
      <c r="M3012" s="281" t="s">
        <v>2682</v>
      </c>
      <c r="N3012" s="119" t="s">
        <v>134</v>
      </c>
      <c r="O3012" s="120">
        <v>1</v>
      </c>
      <c r="P3012" s="155" t="s">
        <v>227</v>
      </c>
      <c r="Q3012" s="155">
        <v>0</v>
      </c>
      <c r="R3012" s="155" t="s">
        <v>993</v>
      </c>
      <c r="S3012" s="156">
        <v>0</v>
      </c>
      <c r="T3012" s="156">
        <v>0</v>
      </c>
      <c r="U3012" s="156">
        <v>0</v>
      </c>
      <c r="V3012" s="157">
        <v>0</v>
      </c>
      <c r="W3012" s="158">
        <v>47</v>
      </c>
      <c r="X3012" s="159">
        <v>1</v>
      </c>
      <c r="Y3012" s="160">
        <v>1</v>
      </c>
      <c r="Z3012" s="161">
        <f t="shared" si="777"/>
        <v>4.7E-2</v>
      </c>
      <c r="AA3012" s="155">
        <v>0</v>
      </c>
      <c r="AB3012" s="162" t="s">
        <v>80</v>
      </c>
      <c r="AC3012" s="163" t="s">
        <v>56</v>
      </c>
      <c r="AD3012" s="164" t="s">
        <v>56</v>
      </c>
      <c r="AE3012" s="163" t="s">
        <v>56</v>
      </c>
      <c r="AF3012" s="164">
        <f t="shared" si="778"/>
        <v>1.41</v>
      </c>
      <c r="AG3012" s="165">
        <f t="shared" si="779"/>
        <v>169.2</v>
      </c>
      <c r="AH3012" s="166" t="s">
        <v>113</v>
      </c>
      <c r="AI3012" s="167"/>
      <c r="AJ3012" s="168"/>
      <c r="AK3012" s="169"/>
      <c r="AL3012" s="170"/>
      <c r="AM3012" s="171"/>
      <c r="AN3012" s="172"/>
      <c r="AO3012" s="173">
        <f t="shared" si="761"/>
        <v>0</v>
      </c>
      <c r="AP3012" s="174" t="s">
        <v>82</v>
      </c>
      <c r="AQ3012" s="175" t="str" cm="1">
        <f t="array" ref="AQ3012">_xlfn.IFS(OR($G3012="公衆街路灯A",$G3012="定額電灯"),$G3012&amp;AP3012,COUNTIF(G3012,"*従量電灯*"),G3012,1,"-")</f>
        <v>従量電灯</v>
      </c>
      <c r="AR3012" s="176" t="str" cm="1">
        <f t="array" ref="AR3012">_xlfn.IFS($AN3012=0,"-",OR($AH3012="対象外",$AH3012="-"),"-",OR($G3012="公衆街路灯A",$G3012="定額電灯"),_xlfn.XLOOKUP($AQ3012,削除禁止_電灯料金!$B:$B,削除禁止_電灯料金!$E:$E,0),1,"-")</f>
        <v>-</v>
      </c>
      <c r="AS3012" s="177" t="str" cm="1">
        <f t="array" ref="AS3012">_xlfn.IFS($AR3012="-","-",OR($G3012="公衆街路灯A",$G3012="定額電灯"),_xlfn.XLOOKUP(AQ3012,削除禁止_電灯料金!$B:$B,削除禁止_電灯料金!$D:$D,0),1,"-")</f>
        <v>-</v>
      </c>
      <c r="AT3012" s="176">
        <f>IFERROR(IF(OR($G3012="公衆街路灯A",$G3012="定額電灯"),"-",ROUND((_xlfn.XLOOKUP($AQ3012,削除禁止_電灯料金!$B:$B,削除禁止_電灯料金!$E:$E)*AM3012/1000*$K3012*$L3012/12),2)),"-")</f>
        <v>0</v>
      </c>
      <c r="AU3012" s="177">
        <f>IFERROR(IF(OR($G3012="公衆街路灯A",$G3012="定額電灯"),"-",ROUND((AM3012/1000*$K3012*$L3012/12)*_xlfn.XLOOKUP($A3012,削除禁止_電灯料金!K:K,削除禁止_電灯料金!M:M,"-"),2)),"-")</f>
        <v>0</v>
      </c>
      <c r="AV3012" s="178">
        <f>IFERROR(IF(OR($G3012="公衆街路灯A",$G3012="定額電灯"),ROUND((((AR3012+AS3012)*AN3012))*12*_xlfn.XLOOKUP($A3012,削除禁止_電灯料金!K:K,削除禁止_電灯料金!N:N),0),ROUND((AT3012+AU3012)*AN3012*12*_xlfn.XLOOKUP($A3012,削除禁止_電灯料金!K:K,削除禁止_電灯料金!N:N),0)),0)</f>
        <v>0</v>
      </c>
      <c r="AW3012" s="145"/>
    </row>
    <row r="3013" spans="1:49" ht="30" customHeight="1">
      <c r="A3013" s="1">
        <v>65</v>
      </c>
      <c r="B3013" s="319" t="s">
        <v>2655</v>
      </c>
      <c r="C3013" s="42"/>
      <c r="D3013" s="146" t="s">
        <v>56</v>
      </c>
      <c r="E3013" s="147" t="s">
        <v>186</v>
      </c>
      <c r="F3013" s="148" t="s">
        <v>103</v>
      </c>
      <c r="G3013" s="148" t="s">
        <v>73</v>
      </c>
      <c r="H3013" s="149"/>
      <c r="I3013" s="280"/>
      <c r="J3013" s="267"/>
      <c r="K3013" s="152">
        <v>2</v>
      </c>
      <c r="L3013" s="153">
        <v>300</v>
      </c>
      <c r="M3013" s="281" t="s">
        <v>2568</v>
      </c>
      <c r="N3013" s="119" t="s">
        <v>134</v>
      </c>
      <c r="O3013" s="120">
        <v>2</v>
      </c>
      <c r="P3013" s="155" t="s">
        <v>227</v>
      </c>
      <c r="Q3013" s="155">
        <v>0</v>
      </c>
      <c r="R3013" s="155">
        <v>0</v>
      </c>
      <c r="S3013" s="156">
        <v>0</v>
      </c>
      <c r="T3013" s="156">
        <v>0</v>
      </c>
      <c r="U3013" s="156">
        <v>0</v>
      </c>
      <c r="V3013" s="157" t="s">
        <v>2662</v>
      </c>
      <c r="W3013" s="158">
        <v>47</v>
      </c>
      <c r="X3013" s="159">
        <v>1</v>
      </c>
      <c r="Y3013" s="160">
        <v>2</v>
      </c>
      <c r="Z3013" s="161">
        <f t="shared" si="777"/>
        <v>4.7</v>
      </c>
      <c r="AA3013" s="155">
        <v>0</v>
      </c>
      <c r="AB3013" s="162" t="s">
        <v>80</v>
      </c>
      <c r="AC3013" s="163" t="s">
        <v>56</v>
      </c>
      <c r="AD3013" s="164" t="s">
        <v>56</v>
      </c>
      <c r="AE3013" s="163" t="s">
        <v>56</v>
      </c>
      <c r="AF3013" s="164">
        <f t="shared" si="778"/>
        <v>70.5</v>
      </c>
      <c r="AG3013" s="165">
        <f t="shared" si="779"/>
        <v>16920</v>
      </c>
      <c r="AH3013" s="166" t="s">
        <v>81</v>
      </c>
      <c r="AI3013" s="167"/>
      <c r="AJ3013" s="168"/>
      <c r="AK3013" s="169"/>
      <c r="AL3013" s="170"/>
      <c r="AM3013" s="171"/>
      <c r="AN3013" s="172"/>
      <c r="AO3013" s="173">
        <f t="shared" si="761"/>
        <v>0</v>
      </c>
      <c r="AP3013" s="174" t="s">
        <v>82</v>
      </c>
      <c r="AQ3013" s="175" t="str" cm="1">
        <f t="array" ref="AQ3013">_xlfn.IFS(OR($G3013="公衆街路灯A",$G3013="定額電灯"),$G3013&amp;AP3013,COUNTIF(G3013,"*従量電灯*"),G3013,1,"-")</f>
        <v>従量電灯</v>
      </c>
      <c r="AR3013" s="176" t="str" cm="1">
        <f t="array" ref="AR3013">_xlfn.IFS($AN3013=0,"-",OR($AH3013="対象外",$AH3013="-"),"-",OR($G3013="公衆街路灯A",$G3013="定額電灯"),_xlfn.XLOOKUP($AQ3013,削除禁止_電灯料金!$B:$B,削除禁止_電灯料金!$E:$E,0),1,"-")</f>
        <v>-</v>
      </c>
      <c r="AS3013" s="177" t="str" cm="1">
        <f t="array" ref="AS3013">_xlfn.IFS($AR3013="-","-",OR($G3013="公衆街路灯A",$G3013="定額電灯"),_xlfn.XLOOKUP(AQ3013,削除禁止_電灯料金!$B:$B,削除禁止_電灯料金!$D:$D,0),1,"-")</f>
        <v>-</v>
      </c>
      <c r="AT3013" s="176">
        <f>IFERROR(IF(OR($G3013="公衆街路灯A",$G3013="定額電灯"),"-",ROUND((_xlfn.XLOOKUP($AQ3013,削除禁止_電灯料金!$B:$B,削除禁止_電灯料金!$E:$E)*AM3013/1000*$K3013*$L3013/12),2)),"-")</f>
        <v>0</v>
      </c>
      <c r="AU3013" s="177">
        <f>IFERROR(IF(OR($G3013="公衆街路灯A",$G3013="定額電灯"),"-",ROUND((AM3013/1000*$K3013*$L3013/12)*_xlfn.XLOOKUP($A3013,削除禁止_電灯料金!K:K,削除禁止_電灯料金!M:M,"-"),2)),"-")</f>
        <v>0</v>
      </c>
      <c r="AV3013" s="178">
        <f>IFERROR(IF(OR($G3013="公衆街路灯A",$G3013="定額電灯"),ROUND((((AR3013+AS3013)*AN3013))*12*_xlfn.XLOOKUP($A3013,削除禁止_電灯料金!K:K,削除禁止_電灯料金!N:N),0),ROUND((AT3013+AU3013)*AN3013*12*_xlfn.XLOOKUP($A3013,削除禁止_電灯料金!K:K,削除禁止_電灯料金!N:N),0)),0)</f>
        <v>0</v>
      </c>
      <c r="AW3013" s="145"/>
    </row>
    <row r="3014" spans="1:49" ht="30" customHeight="1">
      <c r="A3014" s="1">
        <v>65</v>
      </c>
      <c r="B3014" s="319" t="s">
        <v>2655</v>
      </c>
      <c r="C3014" s="42"/>
      <c r="D3014" s="146" t="s">
        <v>56</v>
      </c>
      <c r="E3014" s="147" t="s">
        <v>186</v>
      </c>
      <c r="F3014" s="148" t="s">
        <v>2668</v>
      </c>
      <c r="G3014" s="148" t="s">
        <v>73</v>
      </c>
      <c r="H3014" s="149"/>
      <c r="I3014" s="280"/>
      <c r="J3014" s="267"/>
      <c r="K3014" s="152">
        <v>1</v>
      </c>
      <c r="L3014" s="153">
        <v>120</v>
      </c>
      <c r="M3014" s="281" t="s">
        <v>1091</v>
      </c>
      <c r="N3014" s="119" t="s">
        <v>134</v>
      </c>
      <c r="O3014" s="120">
        <v>1</v>
      </c>
      <c r="P3014" s="155" t="s">
        <v>135</v>
      </c>
      <c r="Q3014" s="155">
        <v>0</v>
      </c>
      <c r="R3014" s="155">
        <v>0</v>
      </c>
      <c r="S3014" s="156">
        <v>0</v>
      </c>
      <c r="T3014" s="156">
        <v>0</v>
      </c>
      <c r="U3014" s="156">
        <v>0</v>
      </c>
      <c r="V3014" s="157">
        <v>0</v>
      </c>
      <c r="W3014" s="158">
        <v>28</v>
      </c>
      <c r="X3014" s="159">
        <v>1</v>
      </c>
      <c r="Y3014" s="160">
        <v>1</v>
      </c>
      <c r="Z3014" s="161">
        <f t="shared" si="777"/>
        <v>0.28000000000000003</v>
      </c>
      <c r="AA3014" s="155">
        <v>0</v>
      </c>
      <c r="AB3014" s="162" t="s">
        <v>80</v>
      </c>
      <c r="AC3014" s="163" t="s">
        <v>56</v>
      </c>
      <c r="AD3014" s="164" t="s">
        <v>56</v>
      </c>
      <c r="AE3014" s="163" t="s">
        <v>56</v>
      </c>
      <c r="AF3014" s="164">
        <f t="shared" si="778"/>
        <v>8.4</v>
      </c>
      <c r="AG3014" s="165">
        <f t="shared" si="779"/>
        <v>1008</v>
      </c>
      <c r="AH3014" s="166" t="s">
        <v>113</v>
      </c>
      <c r="AI3014" s="167"/>
      <c r="AJ3014" s="168"/>
      <c r="AK3014" s="169"/>
      <c r="AL3014" s="170"/>
      <c r="AM3014" s="171"/>
      <c r="AN3014" s="172"/>
      <c r="AO3014" s="173">
        <f t="shared" si="761"/>
        <v>0</v>
      </c>
      <c r="AP3014" s="174" t="s">
        <v>82</v>
      </c>
      <c r="AQ3014" s="175" t="str" cm="1">
        <f t="array" ref="AQ3014">_xlfn.IFS(OR($G3014="公衆街路灯A",$G3014="定額電灯"),$G3014&amp;AP3014,COUNTIF(G3014,"*従量電灯*"),G3014,1,"-")</f>
        <v>従量電灯</v>
      </c>
      <c r="AR3014" s="176" t="str" cm="1">
        <f t="array" ref="AR3014">_xlfn.IFS($AN3014=0,"-",OR($AH3014="対象外",$AH3014="-"),"-",OR($G3014="公衆街路灯A",$G3014="定額電灯"),_xlfn.XLOOKUP($AQ3014,削除禁止_電灯料金!$B:$B,削除禁止_電灯料金!$E:$E,0),1,"-")</f>
        <v>-</v>
      </c>
      <c r="AS3014" s="177" t="str" cm="1">
        <f t="array" ref="AS3014">_xlfn.IFS($AR3014="-","-",OR($G3014="公衆街路灯A",$G3014="定額電灯"),_xlfn.XLOOKUP(AQ3014,削除禁止_電灯料金!$B:$B,削除禁止_電灯料金!$D:$D,0),1,"-")</f>
        <v>-</v>
      </c>
      <c r="AT3014" s="176">
        <f>IFERROR(IF(OR($G3014="公衆街路灯A",$G3014="定額電灯"),"-",ROUND((_xlfn.XLOOKUP($AQ3014,削除禁止_電灯料金!$B:$B,削除禁止_電灯料金!$E:$E)*AM3014/1000*$K3014*$L3014/12),2)),"-")</f>
        <v>0</v>
      </c>
      <c r="AU3014" s="177">
        <f>IFERROR(IF(OR($G3014="公衆街路灯A",$G3014="定額電灯"),"-",ROUND((AM3014/1000*$K3014*$L3014/12)*_xlfn.XLOOKUP($A3014,削除禁止_電灯料金!K:K,削除禁止_電灯料金!M:M,"-"),2)),"-")</f>
        <v>0</v>
      </c>
      <c r="AV3014" s="178">
        <f>IFERROR(IF(OR($G3014="公衆街路灯A",$G3014="定額電灯"),ROUND((((AR3014+AS3014)*AN3014))*12*_xlfn.XLOOKUP($A3014,削除禁止_電灯料金!K:K,削除禁止_電灯料金!N:N),0),ROUND((AT3014+AU3014)*AN3014*12*_xlfn.XLOOKUP($A3014,削除禁止_電灯料金!K:K,削除禁止_電灯料金!N:N),0)),0)</f>
        <v>0</v>
      </c>
      <c r="AW3014" s="145"/>
    </row>
    <row r="3015" spans="1:49" ht="30" customHeight="1">
      <c r="A3015" s="1">
        <v>65</v>
      </c>
      <c r="B3015" s="319" t="s">
        <v>2655</v>
      </c>
      <c r="C3015" s="42"/>
      <c r="D3015" s="146" t="s">
        <v>56</v>
      </c>
      <c r="E3015" s="147" t="s">
        <v>186</v>
      </c>
      <c r="F3015" s="148" t="s">
        <v>2473</v>
      </c>
      <c r="G3015" s="148" t="s">
        <v>73</v>
      </c>
      <c r="H3015" s="149"/>
      <c r="I3015" s="280"/>
      <c r="J3015" s="267"/>
      <c r="K3015" s="152">
        <v>4</v>
      </c>
      <c r="L3015" s="153">
        <v>300</v>
      </c>
      <c r="M3015" s="281" t="s">
        <v>630</v>
      </c>
      <c r="N3015" s="119" t="s">
        <v>134</v>
      </c>
      <c r="O3015" s="120">
        <v>2</v>
      </c>
      <c r="P3015" s="155" t="s">
        <v>227</v>
      </c>
      <c r="Q3015" s="155">
        <v>0</v>
      </c>
      <c r="R3015" s="155">
        <v>0</v>
      </c>
      <c r="S3015" s="156">
        <v>0</v>
      </c>
      <c r="T3015" s="156">
        <v>0</v>
      </c>
      <c r="U3015" s="156">
        <v>0</v>
      </c>
      <c r="V3015" s="157">
        <v>0</v>
      </c>
      <c r="W3015" s="158">
        <v>47</v>
      </c>
      <c r="X3015" s="159">
        <v>19</v>
      </c>
      <c r="Y3015" s="160">
        <v>38</v>
      </c>
      <c r="Z3015" s="161">
        <f t="shared" si="777"/>
        <v>178.6</v>
      </c>
      <c r="AA3015" s="155">
        <v>0</v>
      </c>
      <c r="AB3015" s="162" t="s">
        <v>80</v>
      </c>
      <c r="AC3015" s="163" t="s">
        <v>56</v>
      </c>
      <c r="AD3015" s="164" t="s">
        <v>56</v>
      </c>
      <c r="AE3015" s="163" t="s">
        <v>56</v>
      </c>
      <c r="AF3015" s="164">
        <f t="shared" si="778"/>
        <v>141</v>
      </c>
      <c r="AG3015" s="165">
        <f t="shared" si="779"/>
        <v>642960</v>
      </c>
      <c r="AH3015" s="166" t="s">
        <v>113</v>
      </c>
      <c r="AI3015" s="167"/>
      <c r="AJ3015" s="168"/>
      <c r="AK3015" s="169"/>
      <c r="AL3015" s="170"/>
      <c r="AM3015" s="171"/>
      <c r="AN3015" s="172"/>
      <c r="AO3015" s="173">
        <f t="shared" si="761"/>
        <v>0</v>
      </c>
      <c r="AP3015" s="174" t="s">
        <v>82</v>
      </c>
      <c r="AQ3015" s="175" t="str" cm="1">
        <f t="array" ref="AQ3015">_xlfn.IFS(OR($G3015="公衆街路灯A",$G3015="定額電灯"),$G3015&amp;AP3015,COUNTIF(G3015,"*従量電灯*"),G3015,1,"-")</f>
        <v>従量電灯</v>
      </c>
      <c r="AR3015" s="176" t="str" cm="1">
        <f t="array" ref="AR3015">_xlfn.IFS($AN3015=0,"-",OR($AH3015="対象外",$AH3015="-"),"-",OR($G3015="公衆街路灯A",$G3015="定額電灯"),_xlfn.XLOOKUP($AQ3015,削除禁止_電灯料金!$B:$B,削除禁止_電灯料金!$E:$E,0),1,"-")</f>
        <v>-</v>
      </c>
      <c r="AS3015" s="177" t="str" cm="1">
        <f t="array" ref="AS3015">_xlfn.IFS($AR3015="-","-",OR($G3015="公衆街路灯A",$G3015="定額電灯"),_xlfn.XLOOKUP(AQ3015,削除禁止_電灯料金!$B:$B,削除禁止_電灯料金!$D:$D,0),1,"-")</f>
        <v>-</v>
      </c>
      <c r="AT3015" s="176">
        <f>IFERROR(IF(OR($G3015="公衆街路灯A",$G3015="定額電灯"),"-",ROUND((_xlfn.XLOOKUP($AQ3015,削除禁止_電灯料金!$B:$B,削除禁止_電灯料金!$E:$E)*AM3015/1000*$K3015*$L3015/12),2)),"-")</f>
        <v>0</v>
      </c>
      <c r="AU3015" s="177">
        <f>IFERROR(IF(OR($G3015="公衆街路灯A",$G3015="定額電灯"),"-",ROUND((AM3015/1000*$K3015*$L3015/12)*_xlfn.XLOOKUP($A3015,削除禁止_電灯料金!K:K,削除禁止_電灯料金!M:M,"-"),2)),"-")</f>
        <v>0</v>
      </c>
      <c r="AV3015" s="178">
        <f>IFERROR(IF(OR($G3015="公衆街路灯A",$G3015="定額電灯"),ROUND((((AR3015+AS3015)*AN3015))*12*_xlfn.XLOOKUP($A3015,削除禁止_電灯料金!K:K,削除禁止_電灯料金!N:N),0),ROUND((AT3015+AU3015)*AN3015*12*_xlfn.XLOOKUP($A3015,削除禁止_電灯料金!K:K,削除禁止_電灯料金!N:N),0)),0)</f>
        <v>0</v>
      </c>
      <c r="AW3015" s="145"/>
    </row>
    <row r="3016" spans="1:49" ht="30" customHeight="1">
      <c r="A3016" s="1">
        <v>65</v>
      </c>
      <c r="B3016" s="319" t="s">
        <v>2655</v>
      </c>
      <c r="C3016" s="42"/>
      <c r="D3016" s="146" t="s">
        <v>56</v>
      </c>
      <c r="E3016" s="147" t="s">
        <v>186</v>
      </c>
      <c r="F3016" s="148" t="s">
        <v>2473</v>
      </c>
      <c r="G3016" s="148" t="s">
        <v>73</v>
      </c>
      <c r="H3016" s="149"/>
      <c r="I3016" s="280"/>
      <c r="J3016" s="267"/>
      <c r="K3016" s="152">
        <v>4</v>
      </c>
      <c r="L3016" s="153">
        <v>300</v>
      </c>
      <c r="M3016" s="281" t="s">
        <v>2568</v>
      </c>
      <c r="N3016" s="119" t="s">
        <v>134</v>
      </c>
      <c r="O3016" s="120">
        <v>2</v>
      </c>
      <c r="P3016" s="155" t="s">
        <v>227</v>
      </c>
      <c r="Q3016" s="155">
        <v>0</v>
      </c>
      <c r="R3016" s="155">
        <v>0</v>
      </c>
      <c r="S3016" s="156">
        <v>0</v>
      </c>
      <c r="T3016" s="156">
        <v>0</v>
      </c>
      <c r="U3016" s="156">
        <v>0</v>
      </c>
      <c r="V3016" s="157" t="s">
        <v>2662</v>
      </c>
      <c r="W3016" s="158">
        <v>47</v>
      </c>
      <c r="X3016" s="159">
        <v>8</v>
      </c>
      <c r="Y3016" s="160">
        <v>16</v>
      </c>
      <c r="Z3016" s="161">
        <f t="shared" si="777"/>
        <v>75.2</v>
      </c>
      <c r="AA3016" s="155">
        <v>0</v>
      </c>
      <c r="AB3016" s="162" t="s">
        <v>80</v>
      </c>
      <c r="AC3016" s="163" t="s">
        <v>56</v>
      </c>
      <c r="AD3016" s="164" t="s">
        <v>56</v>
      </c>
      <c r="AE3016" s="163" t="s">
        <v>56</v>
      </c>
      <c r="AF3016" s="164">
        <f t="shared" si="778"/>
        <v>141</v>
      </c>
      <c r="AG3016" s="165">
        <f t="shared" si="779"/>
        <v>270720</v>
      </c>
      <c r="AH3016" s="166" t="s">
        <v>81</v>
      </c>
      <c r="AI3016" s="167"/>
      <c r="AJ3016" s="168"/>
      <c r="AK3016" s="169"/>
      <c r="AL3016" s="170"/>
      <c r="AM3016" s="171"/>
      <c r="AN3016" s="172"/>
      <c r="AO3016" s="173">
        <f t="shared" si="761"/>
        <v>0</v>
      </c>
      <c r="AP3016" s="174" t="s">
        <v>82</v>
      </c>
      <c r="AQ3016" s="175" t="str" cm="1">
        <f t="array" ref="AQ3016">_xlfn.IFS(OR($G3016="公衆街路灯A",$G3016="定額電灯"),$G3016&amp;AP3016,COUNTIF(G3016,"*従量電灯*"),G3016,1,"-")</f>
        <v>従量電灯</v>
      </c>
      <c r="AR3016" s="176" t="str" cm="1">
        <f t="array" ref="AR3016">_xlfn.IFS($AN3016=0,"-",OR($AH3016="対象外",$AH3016="-"),"-",OR($G3016="公衆街路灯A",$G3016="定額電灯"),_xlfn.XLOOKUP($AQ3016,削除禁止_電灯料金!$B:$B,削除禁止_電灯料金!$E:$E,0),1,"-")</f>
        <v>-</v>
      </c>
      <c r="AS3016" s="177" t="str" cm="1">
        <f t="array" ref="AS3016">_xlfn.IFS($AR3016="-","-",OR($G3016="公衆街路灯A",$G3016="定額電灯"),_xlfn.XLOOKUP(AQ3016,削除禁止_電灯料金!$B:$B,削除禁止_電灯料金!$D:$D,0),1,"-")</f>
        <v>-</v>
      </c>
      <c r="AT3016" s="176">
        <f>IFERROR(IF(OR($G3016="公衆街路灯A",$G3016="定額電灯"),"-",ROUND((_xlfn.XLOOKUP($AQ3016,削除禁止_電灯料金!$B:$B,削除禁止_電灯料金!$E:$E)*AM3016/1000*$K3016*$L3016/12),2)),"-")</f>
        <v>0</v>
      </c>
      <c r="AU3016" s="177">
        <f>IFERROR(IF(OR($G3016="公衆街路灯A",$G3016="定額電灯"),"-",ROUND((AM3016/1000*$K3016*$L3016/12)*_xlfn.XLOOKUP($A3016,削除禁止_電灯料金!K:K,削除禁止_電灯料金!M:M,"-"),2)),"-")</f>
        <v>0</v>
      </c>
      <c r="AV3016" s="178">
        <f>IFERROR(IF(OR($G3016="公衆街路灯A",$G3016="定額電灯"),ROUND((((AR3016+AS3016)*AN3016))*12*_xlfn.XLOOKUP($A3016,削除禁止_電灯料金!K:K,削除禁止_電灯料金!N:N),0),ROUND((AT3016+AU3016)*AN3016*12*_xlfn.XLOOKUP($A3016,削除禁止_電灯料金!K:K,削除禁止_電灯料金!N:N),0)),0)</f>
        <v>0</v>
      </c>
      <c r="AW3016" s="145"/>
    </row>
    <row r="3017" spans="1:49" ht="30" customHeight="1">
      <c r="A3017" s="1">
        <v>65</v>
      </c>
      <c r="B3017" s="319" t="s">
        <v>2655</v>
      </c>
      <c r="C3017" s="42"/>
      <c r="D3017" s="146" t="s">
        <v>56</v>
      </c>
      <c r="E3017" s="147" t="s">
        <v>186</v>
      </c>
      <c r="F3017" s="148" t="s">
        <v>2473</v>
      </c>
      <c r="G3017" s="148" t="s">
        <v>73</v>
      </c>
      <c r="H3017" s="149"/>
      <c r="I3017" s="280"/>
      <c r="J3017" s="267"/>
      <c r="K3017" s="152">
        <v>24</v>
      </c>
      <c r="L3017" s="153">
        <v>365</v>
      </c>
      <c r="M3017" s="281" t="s">
        <v>2660</v>
      </c>
      <c r="N3017" s="119" t="s">
        <v>416</v>
      </c>
      <c r="O3017" s="120">
        <v>1</v>
      </c>
      <c r="P3017" s="155" t="s">
        <v>135</v>
      </c>
      <c r="Q3017" s="155">
        <v>0</v>
      </c>
      <c r="R3017" s="155">
        <v>0</v>
      </c>
      <c r="S3017" s="156" t="s">
        <v>531</v>
      </c>
      <c r="T3017" s="156">
        <v>0</v>
      </c>
      <c r="U3017" s="156">
        <v>0</v>
      </c>
      <c r="V3017" s="157" t="s">
        <v>2564</v>
      </c>
      <c r="W3017" s="158">
        <v>28</v>
      </c>
      <c r="X3017" s="159">
        <v>2</v>
      </c>
      <c r="Y3017" s="160">
        <v>2</v>
      </c>
      <c r="Z3017" s="161">
        <f t="shared" si="777"/>
        <v>40.880000000000003</v>
      </c>
      <c r="AA3017" s="155">
        <v>0</v>
      </c>
      <c r="AB3017" s="162" t="s">
        <v>80</v>
      </c>
      <c r="AC3017" s="163" t="s">
        <v>56</v>
      </c>
      <c r="AD3017" s="164" t="s">
        <v>56</v>
      </c>
      <c r="AE3017" s="163" t="s">
        <v>56</v>
      </c>
      <c r="AF3017" s="164">
        <f t="shared" si="778"/>
        <v>613.20000000000005</v>
      </c>
      <c r="AG3017" s="165">
        <f t="shared" si="779"/>
        <v>147168</v>
      </c>
      <c r="AH3017" s="166" t="s">
        <v>81</v>
      </c>
      <c r="AI3017" s="167"/>
      <c r="AJ3017" s="168"/>
      <c r="AK3017" s="169"/>
      <c r="AL3017" s="170"/>
      <c r="AM3017" s="171"/>
      <c r="AN3017" s="172"/>
      <c r="AO3017" s="173">
        <f t="shared" si="761"/>
        <v>0</v>
      </c>
      <c r="AP3017" s="174" t="s">
        <v>82</v>
      </c>
      <c r="AQ3017" s="175" t="str" cm="1">
        <f t="array" ref="AQ3017">_xlfn.IFS(OR($G3017="公衆街路灯A",$G3017="定額電灯"),$G3017&amp;AP3017,COUNTIF(G3017,"*従量電灯*"),G3017,1,"-")</f>
        <v>従量電灯</v>
      </c>
      <c r="AR3017" s="176" t="str" cm="1">
        <f t="array" ref="AR3017">_xlfn.IFS($AN3017=0,"-",OR($AH3017="対象外",$AH3017="-"),"-",OR($G3017="公衆街路灯A",$G3017="定額電灯"),_xlfn.XLOOKUP($AQ3017,削除禁止_電灯料金!$B:$B,削除禁止_電灯料金!$E:$E,0),1,"-")</f>
        <v>-</v>
      </c>
      <c r="AS3017" s="177" t="str" cm="1">
        <f t="array" ref="AS3017">_xlfn.IFS($AR3017="-","-",OR($G3017="公衆街路灯A",$G3017="定額電灯"),_xlfn.XLOOKUP(AQ3017,削除禁止_電灯料金!$B:$B,削除禁止_電灯料金!$D:$D,0),1,"-")</f>
        <v>-</v>
      </c>
      <c r="AT3017" s="176">
        <f>IFERROR(IF(OR($G3017="公衆街路灯A",$G3017="定額電灯"),"-",ROUND((_xlfn.XLOOKUP($AQ3017,削除禁止_電灯料金!$B:$B,削除禁止_電灯料金!$E:$E)*AM3017/1000*$K3017*$L3017/12),2)),"-")</f>
        <v>0</v>
      </c>
      <c r="AU3017" s="177">
        <f>IFERROR(IF(OR($G3017="公衆街路灯A",$G3017="定額電灯"),"-",ROUND((AM3017/1000*$K3017*$L3017/12)*_xlfn.XLOOKUP($A3017,削除禁止_電灯料金!K:K,削除禁止_電灯料金!M:M,"-"),2)),"-")</f>
        <v>0</v>
      </c>
      <c r="AV3017" s="178">
        <f>IFERROR(IF(OR($G3017="公衆街路灯A",$G3017="定額電灯"),ROUND((((AR3017+AS3017)*AN3017))*12*_xlfn.XLOOKUP($A3017,削除禁止_電灯料金!K:K,削除禁止_電灯料金!N:N),0),ROUND((AT3017+AU3017)*AN3017*12*_xlfn.XLOOKUP($A3017,削除禁止_電灯料金!K:K,削除禁止_電灯料金!N:N),0)),0)</f>
        <v>0</v>
      </c>
      <c r="AW3017" s="145"/>
    </row>
    <row r="3018" spans="1:49" ht="30" customHeight="1">
      <c r="A3018" s="1">
        <v>65</v>
      </c>
      <c r="B3018" s="319" t="s">
        <v>2655</v>
      </c>
      <c r="C3018" s="42"/>
      <c r="D3018" s="146" t="s">
        <v>56</v>
      </c>
      <c r="E3018" s="147" t="s">
        <v>186</v>
      </c>
      <c r="F3018" s="148" t="s">
        <v>2683</v>
      </c>
      <c r="G3018" s="148" t="s">
        <v>73</v>
      </c>
      <c r="H3018" s="149"/>
      <c r="I3018" s="280"/>
      <c r="J3018" s="267"/>
      <c r="K3018" s="152">
        <v>1</v>
      </c>
      <c r="L3018" s="153">
        <v>12</v>
      </c>
      <c r="M3018" s="281" t="s">
        <v>640</v>
      </c>
      <c r="N3018" s="119" t="s">
        <v>134</v>
      </c>
      <c r="O3018" s="120">
        <v>2</v>
      </c>
      <c r="P3018" s="155" t="s">
        <v>135</v>
      </c>
      <c r="Q3018" s="155">
        <v>0</v>
      </c>
      <c r="R3018" s="155">
        <v>0</v>
      </c>
      <c r="S3018" s="156">
        <v>0</v>
      </c>
      <c r="T3018" s="156">
        <v>0</v>
      </c>
      <c r="U3018" s="156">
        <v>0</v>
      </c>
      <c r="V3018" s="157">
        <v>0</v>
      </c>
      <c r="W3018" s="158">
        <v>28</v>
      </c>
      <c r="X3018" s="159">
        <v>1</v>
      </c>
      <c r="Y3018" s="160">
        <v>2</v>
      </c>
      <c r="Z3018" s="161">
        <f t="shared" si="777"/>
        <v>5.6000000000000001E-2</v>
      </c>
      <c r="AA3018" s="155">
        <v>0</v>
      </c>
      <c r="AB3018" s="162" t="s">
        <v>80</v>
      </c>
      <c r="AC3018" s="163" t="s">
        <v>56</v>
      </c>
      <c r="AD3018" s="164" t="s">
        <v>56</v>
      </c>
      <c r="AE3018" s="163" t="s">
        <v>56</v>
      </c>
      <c r="AF3018" s="164">
        <f t="shared" si="778"/>
        <v>0.84</v>
      </c>
      <c r="AG3018" s="165">
        <f t="shared" si="779"/>
        <v>201.6</v>
      </c>
      <c r="AH3018" s="166" t="s">
        <v>113</v>
      </c>
      <c r="AI3018" s="167"/>
      <c r="AJ3018" s="168"/>
      <c r="AK3018" s="169"/>
      <c r="AL3018" s="170"/>
      <c r="AM3018" s="171"/>
      <c r="AN3018" s="172"/>
      <c r="AO3018" s="173">
        <f t="shared" si="761"/>
        <v>0</v>
      </c>
      <c r="AP3018" s="174" t="s">
        <v>82</v>
      </c>
      <c r="AQ3018" s="175" t="str" cm="1">
        <f t="array" ref="AQ3018">_xlfn.IFS(OR($G3018="公衆街路灯A",$G3018="定額電灯"),$G3018&amp;AP3018,COUNTIF(G3018,"*従量電灯*"),G3018,1,"-")</f>
        <v>従量電灯</v>
      </c>
      <c r="AR3018" s="176" t="str" cm="1">
        <f t="array" ref="AR3018">_xlfn.IFS($AN3018=0,"-",OR($AH3018="対象外",$AH3018="-"),"-",OR($G3018="公衆街路灯A",$G3018="定額電灯"),_xlfn.XLOOKUP($AQ3018,削除禁止_電灯料金!$B:$B,削除禁止_電灯料金!$E:$E,0),1,"-")</f>
        <v>-</v>
      </c>
      <c r="AS3018" s="177" t="str" cm="1">
        <f t="array" ref="AS3018">_xlfn.IFS($AR3018="-","-",OR($G3018="公衆街路灯A",$G3018="定額電灯"),_xlfn.XLOOKUP(AQ3018,削除禁止_電灯料金!$B:$B,削除禁止_電灯料金!$D:$D,0),1,"-")</f>
        <v>-</v>
      </c>
      <c r="AT3018" s="176">
        <f>IFERROR(IF(OR($G3018="公衆街路灯A",$G3018="定額電灯"),"-",ROUND((_xlfn.XLOOKUP($AQ3018,削除禁止_電灯料金!$B:$B,削除禁止_電灯料金!$E:$E)*AM3018/1000*$K3018*$L3018/12),2)),"-")</f>
        <v>0</v>
      </c>
      <c r="AU3018" s="177">
        <f>IFERROR(IF(OR($G3018="公衆街路灯A",$G3018="定額電灯"),"-",ROUND((AM3018/1000*$K3018*$L3018/12)*_xlfn.XLOOKUP($A3018,削除禁止_電灯料金!K:K,削除禁止_電灯料金!M:M,"-"),2)),"-")</f>
        <v>0</v>
      </c>
      <c r="AV3018" s="178">
        <f>IFERROR(IF(OR($G3018="公衆街路灯A",$G3018="定額電灯"),ROUND((((AR3018+AS3018)*AN3018))*12*_xlfn.XLOOKUP($A3018,削除禁止_電灯料金!K:K,削除禁止_電灯料金!N:N),0),ROUND((AT3018+AU3018)*AN3018*12*_xlfn.XLOOKUP($A3018,削除禁止_電灯料金!K:K,削除禁止_電灯料金!N:N),0)),0)</f>
        <v>0</v>
      </c>
      <c r="AW3018" s="145"/>
    </row>
    <row r="3019" spans="1:49" ht="30" customHeight="1">
      <c r="A3019" s="1">
        <v>65</v>
      </c>
      <c r="B3019" s="319" t="s">
        <v>2655</v>
      </c>
      <c r="C3019" s="42"/>
      <c r="D3019" s="146" t="s">
        <v>56</v>
      </c>
      <c r="E3019" s="147" t="s">
        <v>186</v>
      </c>
      <c r="F3019" s="148" t="s">
        <v>687</v>
      </c>
      <c r="G3019" s="148" t="s">
        <v>73</v>
      </c>
      <c r="H3019" s="149"/>
      <c r="I3019" s="280"/>
      <c r="J3019" s="267" t="s">
        <v>598</v>
      </c>
      <c r="K3019" s="152">
        <v>2</v>
      </c>
      <c r="L3019" s="153">
        <v>300</v>
      </c>
      <c r="M3019" s="281" t="s">
        <v>634</v>
      </c>
      <c r="N3019" s="119" t="s">
        <v>134</v>
      </c>
      <c r="O3019" s="120">
        <v>1</v>
      </c>
      <c r="P3019" s="155" t="s">
        <v>227</v>
      </c>
      <c r="Q3019" s="155">
        <v>0</v>
      </c>
      <c r="R3019" s="155">
        <v>0</v>
      </c>
      <c r="S3019" s="156">
        <v>0</v>
      </c>
      <c r="T3019" s="156">
        <v>0</v>
      </c>
      <c r="U3019" s="156">
        <v>0</v>
      </c>
      <c r="V3019" s="157">
        <v>0</v>
      </c>
      <c r="W3019" s="158">
        <v>47</v>
      </c>
      <c r="X3019" s="159">
        <v>3</v>
      </c>
      <c r="Y3019" s="160">
        <v>3</v>
      </c>
      <c r="Z3019" s="161">
        <f t="shared" si="777"/>
        <v>7.05</v>
      </c>
      <c r="AA3019" s="155">
        <v>0</v>
      </c>
      <c r="AB3019" s="162" t="s">
        <v>80</v>
      </c>
      <c r="AC3019" s="163" t="s">
        <v>56</v>
      </c>
      <c r="AD3019" s="164" t="s">
        <v>56</v>
      </c>
      <c r="AE3019" s="163" t="s">
        <v>56</v>
      </c>
      <c r="AF3019" s="164">
        <f t="shared" si="778"/>
        <v>70.5</v>
      </c>
      <c r="AG3019" s="165">
        <f t="shared" si="779"/>
        <v>25380</v>
      </c>
      <c r="AH3019" s="166" t="s">
        <v>113</v>
      </c>
      <c r="AI3019" s="167"/>
      <c r="AJ3019" s="168"/>
      <c r="AK3019" s="169"/>
      <c r="AL3019" s="170"/>
      <c r="AM3019" s="171"/>
      <c r="AN3019" s="172"/>
      <c r="AO3019" s="173">
        <f t="shared" si="761"/>
        <v>0</v>
      </c>
      <c r="AP3019" s="174" t="s">
        <v>82</v>
      </c>
      <c r="AQ3019" s="175" t="str" cm="1">
        <f t="array" ref="AQ3019">_xlfn.IFS(OR($G3019="公衆街路灯A",$G3019="定額電灯"),$G3019&amp;AP3019,COUNTIF(G3019,"*従量電灯*"),G3019,1,"-")</f>
        <v>従量電灯</v>
      </c>
      <c r="AR3019" s="176" t="str" cm="1">
        <f t="array" ref="AR3019">_xlfn.IFS($AN3019=0,"-",OR($AH3019="対象外",$AH3019="-"),"-",OR($G3019="公衆街路灯A",$G3019="定額電灯"),_xlfn.XLOOKUP($AQ3019,削除禁止_電灯料金!$B:$B,削除禁止_電灯料金!$E:$E,0),1,"-")</f>
        <v>-</v>
      </c>
      <c r="AS3019" s="177" t="str" cm="1">
        <f t="array" ref="AS3019">_xlfn.IFS($AR3019="-","-",OR($G3019="公衆街路灯A",$G3019="定額電灯"),_xlfn.XLOOKUP(AQ3019,削除禁止_電灯料金!$B:$B,削除禁止_電灯料金!$D:$D,0),1,"-")</f>
        <v>-</v>
      </c>
      <c r="AT3019" s="176">
        <f>IFERROR(IF(OR($G3019="公衆街路灯A",$G3019="定額電灯"),"-",ROUND((_xlfn.XLOOKUP($AQ3019,削除禁止_電灯料金!$B:$B,削除禁止_電灯料金!$E:$E)*AM3019/1000*$K3019*$L3019/12),2)),"-")</f>
        <v>0</v>
      </c>
      <c r="AU3019" s="177">
        <f>IFERROR(IF(OR($G3019="公衆街路灯A",$G3019="定額電灯"),"-",ROUND((AM3019/1000*$K3019*$L3019/12)*_xlfn.XLOOKUP($A3019,削除禁止_電灯料金!K:K,削除禁止_電灯料金!M:M,"-"),2)),"-")</f>
        <v>0</v>
      </c>
      <c r="AV3019" s="178">
        <f>IFERROR(IF(OR($G3019="公衆街路灯A",$G3019="定額電灯"),ROUND((((AR3019+AS3019)*AN3019))*12*_xlfn.XLOOKUP($A3019,削除禁止_電灯料金!K:K,削除禁止_電灯料金!N:N),0),ROUND((AT3019+AU3019)*AN3019*12*_xlfn.XLOOKUP($A3019,削除禁止_電灯料金!K:K,削除禁止_電灯料金!N:N),0)),0)</f>
        <v>0</v>
      </c>
      <c r="AW3019" s="145"/>
    </row>
    <row r="3020" spans="1:49" ht="30" customHeight="1">
      <c r="A3020" s="1">
        <v>65</v>
      </c>
      <c r="B3020" s="319" t="s">
        <v>2655</v>
      </c>
      <c r="C3020" s="42"/>
      <c r="D3020" s="146" t="s">
        <v>56</v>
      </c>
      <c r="E3020" s="147" t="s">
        <v>186</v>
      </c>
      <c r="F3020" s="148" t="s">
        <v>2684</v>
      </c>
      <c r="G3020" s="148" t="s">
        <v>73</v>
      </c>
      <c r="H3020" s="149"/>
      <c r="I3020" s="280"/>
      <c r="J3020" s="267"/>
      <c r="K3020" s="152">
        <v>2</v>
      </c>
      <c r="L3020" s="153">
        <v>300</v>
      </c>
      <c r="M3020" s="281" t="s">
        <v>2664</v>
      </c>
      <c r="N3020" s="119" t="s">
        <v>134</v>
      </c>
      <c r="O3020" s="120">
        <v>2</v>
      </c>
      <c r="P3020" s="155" t="s">
        <v>135</v>
      </c>
      <c r="Q3020" s="155">
        <v>0</v>
      </c>
      <c r="R3020" s="155">
        <v>0</v>
      </c>
      <c r="S3020" s="156">
        <v>0</v>
      </c>
      <c r="T3020" s="156">
        <v>0</v>
      </c>
      <c r="U3020" s="156">
        <v>0</v>
      </c>
      <c r="V3020" s="157" t="s">
        <v>2659</v>
      </c>
      <c r="W3020" s="158">
        <v>28</v>
      </c>
      <c r="X3020" s="159">
        <v>1</v>
      </c>
      <c r="Y3020" s="160">
        <v>2</v>
      </c>
      <c r="Z3020" s="161">
        <f t="shared" si="777"/>
        <v>2.8</v>
      </c>
      <c r="AA3020" s="155">
        <v>0</v>
      </c>
      <c r="AB3020" s="162" t="s">
        <v>80</v>
      </c>
      <c r="AC3020" s="163" t="s">
        <v>56</v>
      </c>
      <c r="AD3020" s="164" t="s">
        <v>56</v>
      </c>
      <c r="AE3020" s="163" t="s">
        <v>56</v>
      </c>
      <c r="AF3020" s="164">
        <f t="shared" si="778"/>
        <v>42</v>
      </c>
      <c r="AG3020" s="165">
        <f t="shared" si="779"/>
        <v>10080</v>
      </c>
      <c r="AH3020" s="166" t="s">
        <v>81</v>
      </c>
      <c r="AI3020" s="167"/>
      <c r="AJ3020" s="168"/>
      <c r="AK3020" s="169"/>
      <c r="AL3020" s="170"/>
      <c r="AM3020" s="171"/>
      <c r="AN3020" s="172"/>
      <c r="AO3020" s="173">
        <f t="shared" si="761"/>
        <v>0</v>
      </c>
      <c r="AP3020" s="174" t="s">
        <v>82</v>
      </c>
      <c r="AQ3020" s="175" t="str" cm="1">
        <f t="array" ref="AQ3020">_xlfn.IFS(OR($G3020="公衆街路灯A",$G3020="定額電灯"),$G3020&amp;AP3020,COUNTIF(G3020,"*従量電灯*"),G3020,1,"-")</f>
        <v>従量電灯</v>
      </c>
      <c r="AR3020" s="176" t="str" cm="1">
        <f t="array" ref="AR3020">_xlfn.IFS($AN3020=0,"-",OR($AH3020="対象外",$AH3020="-"),"-",OR($G3020="公衆街路灯A",$G3020="定額電灯"),_xlfn.XLOOKUP($AQ3020,削除禁止_電灯料金!$B:$B,削除禁止_電灯料金!$E:$E,0),1,"-")</f>
        <v>-</v>
      </c>
      <c r="AS3020" s="177" t="str" cm="1">
        <f t="array" ref="AS3020">_xlfn.IFS($AR3020="-","-",OR($G3020="公衆街路灯A",$G3020="定額電灯"),_xlfn.XLOOKUP(AQ3020,削除禁止_電灯料金!$B:$B,削除禁止_電灯料金!$D:$D,0),1,"-")</f>
        <v>-</v>
      </c>
      <c r="AT3020" s="176">
        <f>IFERROR(IF(OR($G3020="公衆街路灯A",$G3020="定額電灯"),"-",ROUND((_xlfn.XLOOKUP($AQ3020,削除禁止_電灯料金!$B:$B,削除禁止_電灯料金!$E:$E)*AM3020/1000*$K3020*$L3020/12),2)),"-")</f>
        <v>0</v>
      </c>
      <c r="AU3020" s="177">
        <f>IFERROR(IF(OR($G3020="公衆街路灯A",$G3020="定額電灯"),"-",ROUND((AM3020/1000*$K3020*$L3020/12)*_xlfn.XLOOKUP($A3020,削除禁止_電灯料金!K:K,削除禁止_電灯料金!M:M,"-"),2)),"-")</f>
        <v>0</v>
      </c>
      <c r="AV3020" s="178">
        <f>IFERROR(IF(OR($G3020="公衆街路灯A",$G3020="定額電灯"),ROUND((((AR3020+AS3020)*AN3020))*12*_xlfn.XLOOKUP($A3020,削除禁止_電灯料金!K:K,削除禁止_電灯料金!N:N),0),ROUND((AT3020+AU3020)*AN3020*12*_xlfn.XLOOKUP($A3020,削除禁止_電灯料金!K:K,削除禁止_電灯料金!N:N),0)),0)</f>
        <v>0</v>
      </c>
      <c r="AW3020" s="145"/>
    </row>
    <row r="3021" spans="1:49" ht="30" customHeight="1">
      <c r="A3021" s="1">
        <v>65</v>
      </c>
      <c r="B3021" s="319" t="s">
        <v>2655</v>
      </c>
      <c r="C3021" s="42"/>
      <c r="D3021" s="146" t="s">
        <v>56</v>
      </c>
      <c r="E3021" s="147" t="s">
        <v>200</v>
      </c>
      <c r="F3021" s="148" t="s">
        <v>2474</v>
      </c>
      <c r="G3021" s="148" t="s">
        <v>73</v>
      </c>
      <c r="H3021" s="149"/>
      <c r="I3021" s="280"/>
      <c r="J3021" s="267"/>
      <c r="K3021" s="152">
        <v>10</v>
      </c>
      <c r="L3021" s="153">
        <v>300</v>
      </c>
      <c r="M3021" s="281" t="s">
        <v>2568</v>
      </c>
      <c r="N3021" s="119" t="s">
        <v>134</v>
      </c>
      <c r="O3021" s="120">
        <v>2</v>
      </c>
      <c r="P3021" s="155" t="s">
        <v>227</v>
      </c>
      <c r="Q3021" s="155">
        <v>0</v>
      </c>
      <c r="R3021" s="155">
        <v>0</v>
      </c>
      <c r="S3021" s="156">
        <v>0</v>
      </c>
      <c r="T3021" s="156">
        <v>0</v>
      </c>
      <c r="U3021" s="156">
        <v>0</v>
      </c>
      <c r="V3021" s="157" t="s">
        <v>2662</v>
      </c>
      <c r="W3021" s="158">
        <v>47</v>
      </c>
      <c r="X3021" s="159">
        <v>1</v>
      </c>
      <c r="Y3021" s="160">
        <v>2</v>
      </c>
      <c r="Z3021" s="161">
        <f t="shared" si="777"/>
        <v>23.5</v>
      </c>
      <c r="AA3021" s="155">
        <v>0</v>
      </c>
      <c r="AB3021" s="162" t="s">
        <v>80</v>
      </c>
      <c r="AC3021" s="163" t="s">
        <v>56</v>
      </c>
      <c r="AD3021" s="164" t="s">
        <v>56</v>
      </c>
      <c r="AE3021" s="163" t="s">
        <v>56</v>
      </c>
      <c r="AF3021" s="164">
        <f t="shared" si="778"/>
        <v>352.5</v>
      </c>
      <c r="AG3021" s="165">
        <f t="shared" si="779"/>
        <v>84600</v>
      </c>
      <c r="AH3021" s="166" t="s">
        <v>81</v>
      </c>
      <c r="AI3021" s="167"/>
      <c r="AJ3021" s="168"/>
      <c r="AK3021" s="169"/>
      <c r="AL3021" s="170"/>
      <c r="AM3021" s="171"/>
      <c r="AN3021" s="172"/>
      <c r="AO3021" s="173">
        <f t="shared" si="761"/>
        <v>0</v>
      </c>
      <c r="AP3021" s="174" t="s">
        <v>82</v>
      </c>
      <c r="AQ3021" s="175" t="str" cm="1">
        <f t="array" ref="AQ3021">_xlfn.IFS(OR($G3021="公衆街路灯A",$G3021="定額電灯"),$G3021&amp;AP3021,COUNTIF(G3021,"*従量電灯*"),G3021,1,"-")</f>
        <v>従量電灯</v>
      </c>
      <c r="AR3021" s="176" t="str" cm="1">
        <f t="array" ref="AR3021">_xlfn.IFS($AN3021=0,"-",OR($AH3021="対象外",$AH3021="-"),"-",OR($G3021="公衆街路灯A",$G3021="定額電灯"),_xlfn.XLOOKUP($AQ3021,削除禁止_電灯料金!$B:$B,削除禁止_電灯料金!$E:$E,0),1,"-")</f>
        <v>-</v>
      </c>
      <c r="AS3021" s="177" t="str" cm="1">
        <f t="array" ref="AS3021">_xlfn.IFS($AR3021="-","-",OR($G3021="公衆街路灯A",$G3021="定額電灯"),_xlfn.XLOOKUP(AQ3021,削除禁止_電灯料金!$B:$B,削除禁止_電灯料金!$D:$D,0),1,"-")</f>
        <v>-</v>
      </c>
      <c r="AT3021" s="176">
        <f>IFERROR(IF(OR($G3021="公衆街路灯A",$G3021="定額電灯"),"-",ROUND((_xlfn.XLOOKUP($AQ3021,削除禁止_電灯料金!$B:$B,削除禁止_電灯料金!$E:$E)*AM3021/1000*$K3021*$L3021/12),2)),"-")</f>
        <v>0</v>
      </c>
      <c r="AU3021" s="177">
        <f>IFERROR(IF(OR($G3021="公衆街路灯A",$G3021="定額電灯"),"-",ROUND((AM3021/1000*$K3021*$L3021/12)*_xlfn.XLOOKUP($A3021,削除禁止_電灯料金!K:K,削除禁止_電灯料金!M:M,"-"),2)),"-")</f>
        <v>0</v>
      </c>
      <c r="AV3021" s="178">
        <f>IFERROR(IF(OR($G3021="公衆街路灯A",$G3021="定額電灯"),ROUND((((AR3021+AS3021)*AN3021))*12*_xlfn.XLOOKUP($A3021,削除禁止_電灯料金!K:K,削除禁止_電灯料金!N:N),0),ROUND((AT3021+AU3021)*AN3021*12*_xlfn.XLOOKUP($A3021,削除禁止_電灯料金!K:K,削除禁止_電灯料金!N:N),0)),0)</f>
        <v>0</v>
      </c>
      <c r="AW3021" s="145"/>
    </row>
    <row r="3022" spans="1:49" ht="30" customHeight="1">
      <c r="A3022" s="1">
        <v>65</v>
      </c>
      <c r="B3022" s="319" t="s">
        <v>2655</v>
      </c>
      <c r="C3022" s="42"/>
      <c r="D3022" s="180" t="s">
        <v>56</v>
      </c>
      <c r="E3022" s="181" t="s">
        <v>200</v>
      </c>
      <c r="F3022" s="182" t="s">
        <v>2685</v>
      </c>
      <c r="G3022" s="182" t="s">
        <v>56</v>
      </c>
      <c r="H3022" s="183" t="s">
        <v>168</v>
      </c>
      <c r="I3022" s="311"/>
      <c r="J3022" s="312"/>
      <c r="K3022" s="186" t="s">
        <v>82</v>
      </c>
      <c r="L3022" s="187" t="s">
        <v>82</v>
      </c>
      <c r="M3022" s="313" t="s">
        <v>82</v>
      </c>
      <c r="N3022" s="189">
        <v>0</v>
      </c>
      <c r="O3022" s="190">
        <v>0</v>
      </c>
      <c r="P3022" s="191">
        <v>0</v>
      </c>
      <c r="Q3022" s="191">
        <v>0</v>
      </c>
      <c r="R3022" s="191">
        <v>0</v>
      </c>
      <c r="S3022" s="192">
        <v>0</v>
      </c>
      <c r="T3022" s="192">
        <v>0</v>
      </c>
      <c r="U3022" s="192">
        <v>0</v>
      </c>
      <c r="V3022" s="193">
        <v>0</v>
      </c>
      <c r="W3022" s="194">
        <v>0</v>
      </c>
      <c r="X3022" s="195"/>
      <c r="Y3022" s="196">
        <v>0</v>
      </c>
      <c r="Z3022" s="197">
        <v>0</v>
      </c>
      <c r="AA3022" s="191">
        <v>0</v>
      </c>
      <c r="AB3022" s="198" t="s">
        <v>56</v>
      </c>
      <c r="AC3022" s="199" t="s">
        <v>56</v>
      </c>
      <c r="AD3022" s="200" t="s">
        <v>56</v>
      </c>
      <c r="AE3022" s="199" t="s">
        <v>56</v>
      </c>
      <c r="AF3022" s="200" t="s">
        <v>56</v>
      </c>
      <c r="AG3022" s="201">
        <v>0</v>
      </c>
      <c r="AH3022" s="201" t="s">
        <v>56</v>
      </c>
      <c r="AI3022" s="202"/>
      <c r="AJ3022" s="203"/>
      <c r="AK3022" s="204"/>
      <c r="AL3022" s="194"/>
      <c r="AM3022" s="205"/>
      <c r="AN3022" s="206"/>
      <c r="AO3022" s="200">
        <f t="shared" si="761"/>
        <v>0</v>
      </c>
      <c r="AP3022" s="207" t="s">
        <v>82</v>
      </c>
      <c r="AQ3022" s="198" t="str" cm="1">
        <f t="array" ref="AQ3022">_xlfn.IFS(OR($G3022="公衆街路灯A",$G3022="定額電灯"),$G3022&amp;AP3022,COUNTIF(G3022,"*従量電灯*"),G3022,1,"-")</f>
        <v>-</v>
      </c>
      <c r="AR3022" s="208" t="str" cm="1">
        <f t="array" ref="AR3022">_xlfn.IFS($AN3022=0,"-",OR($AH3022="対象外",$AH3022="-"),"-",OR($G3022="公衆街路灯A",$G3022="定額電灯"),_xlfn.XLOOKUP($AQ3022,削除禁止_電灯料金!$B:$B,削除禁止_電灯料金!$E:$E,0),1,"-")</f>
        <v>-</v>
      </c>
      <c r="AS3022" s="209" t="str" cm="1">
        <f t="array" ref="AS3022">_xlfn.IFS($AR3022="-","-",OR($G3022="公衆街路灯A",$G3022="定額電灯"),_xlfn.XLOOKUP(AQ3022,削除禁止_電灯料金!$B:$B,削除禁止_電灯料金!$D:$D,0),1,"-")</f>
        <v>-</v>
      </c>
      <c r="AT3022" s="208" t="str">
        <f>IFERROR(IF(OR($G3022="公衆街路灯A",$G3022="定額電灯"),"-",ROUND((_xlfn.XLOOKUP($AQ3022,削除禁止_電灯料金!$B:$B,削除禁止_電灯料金!$E:$E)*AM3022/1000*$K3022*$L3022/12),2)),"-")</f>
        <v>-</v>
      </c>
      <c r="AU3022" s="209" t="str">
        <f>IFERROR(IF(OR($G3022="公衆街路灯A",$G3022="定額電灯"),"-",ROUND((AM3022/1000*$K3022*$L3022/12)*_xlfn.XLOOKUP($A3022,削除禁止_電灯料金!K:K,削除禁止_電灯料金!M:M,"-"),2)),"-")</f>
        <v>-</v>
      </c>
      <c r="AV3022" s="210">
        <f>IFERROR(IF(OR($G3022="公衆街路灯A",$G3022="定額電灯"),ROUND((((AR3022+AS3022)*AN3022))*12*_xlfn.XLOOKUP($A3022,削除禁止_電灯料金!K:K,削除禁止_電灯料金!N:N),0),ROUND((AT3022+AU3022)*AN3022*12*_xlfn.XLOOKUP($A3022,削除禁止_電灯料金!K:K,削除禁止_電灯料金!N:N),0)),0)</f>
        <v>0</v>
      </c>
      <c r="AW3022" s="145"/>
    </row>
    <row r="3023" spans="1:49" ht="30" customHeight="1">
      <c r="A3023" s="1">
        <v>65</v>
      </c>
      <c r="B3023" s="319" t="s">
        <v>2655</v>
      </c>
      <c r="C3023" s="42"/>
      <c r="D3023" s="146"/>
      <c r="E3023" s="147"/>
      <c r="F3023" s="148"/>
      <c r="G3023" s="148"/>
      <c r="H3023" s="149"/>
      <c r="I3023" s="150"/>
      <c r="J3023" s="151"/>
      <c r="K3023" s="213"/>
      <c r="L3023" s="214"/>
      <c r="M3023" s="154" t="s">
        <v>82</v>
      </c>
      <c r="N3023" s="119">
        <v>0</v>
      </c>
      <c r="O3023" s="120">
        <v>0</v>
      </c>
      <c r="P3023" s="155">
        <v>0</v>
      </c>
      <c r="Q3023" s="155">
        <v>0</v>
      </c>
      <c r="R3023" s="155">
        <v>0</v>
      </c>
      <c r="S3023" s="156">
        <v>0</v>
      </c>
      <c r="T3023" s="156">
        <v>0</v>
      </c>
      <c r="U3023" s="156">
        <v>0</v>
      </c>
      <c r="V3023" s="157">
        <v>0</v>
      </c>
      <c r="W3023" s="158">
        <v>0</v>
      </c>
      <c r="X3023" s="159"/>
      <c r="Y3023" s="160">
        <v>0</v>
      </c>
      <c r="Z3023" s="161">
        <v>0</v>
      </c>
      <c r="AA3023" s="155">
        <v>0</v>
      </c>
      <c r="AB3023" s="162" t="s">
        <v>56</v>
      </c>
      <c r="AC3023" s="163" t="s">
        <v>56</v>
      </c>
      <c r="AD3023" s="164" t="s">
        <v>56</v>
      </c>
      <c r="AE3023" s="163" t="s">
        <v>56</v>
      </c>
      <c r="AF3023" s="164" t="s">
        <v>56</v>
      </c>
      <c r="AG3023" s="165">
        <v>0</v>
      </c>
      <c r="AH3023" s="166" t="s">
        <v>56</v>
      </c>
      <c r="AI3023" s="167"/>
      <c r="AJ3023" s="168"/>
      <c r="AK3023" s="169"/>
      <c r="AL3023" s="170"/>
      <c r="AM3023" s="171"/>
      <c r="AN3023" s="172"/>
      <c r="AO3023" s="173">
        <f t="shared" si="761"/>
        <v>0</v>
      </c>
      <c r="AP3023" s="174" t="s">
        <v>82</v>
      </c>
      <c r="AQ3023" s="175" t="str" cm="1">
        <f t="array" ref="AQ3023">_xlfn.IFS(OR($G3023="公衆街路灯A",$G3023="定額電灯"),$G3023&amp;AP3023,COUNTIF(G3023,"*従量電灯*"),G3023,1,"-")</f>
        <v>-</v>
      </c>
      <c r="AR3023" s="176" t="str" cm="1">
        <f t="array" ref="AR3023">_xlfn.IFS($AN3023=0,"-",OR($AH3023="対象外",$AH3023="-"),"-",OR($G3023="公衆街路灯A",$G3023="定額電灯"),_xlfn.XLOOKUP($AQ3023,削除禁止_電灯料金!$B:$B,削除禁止_電灯料金!$E:$E,0),1,"-")</f>
        <v>-</v>
      </c>
      <c r="AS3023" s="177" t="str" cm="1">
        <f t="array" ref="AS3023">_xlfn.IFS($AR3023="-","-",OR($G3023="公衆街路灯A",$G3023="定額電灯"),_xlfn.XLOOKUP(AQ3023,削除禁止_電灯料金!$B:$B,削除禁止_電灯料金!$D:$D,0),1,"-")</f>
        <v>-</v>
      </c>
      <c r="AT3023" s="176" t="str">
        <f>IFERROR(IF(OR($G3023="公衆街路灯A",$G3023="定額電灯"),"-",ROUND((_xlfn.XLOOKUP($AQ3023,削除禁止_電灯料金!$B:$B,削除禁止_電灯料金!$E:$E)*AM3023/1000*$K3023*$L3023/12),2)),"-")</f>
        <v>-</v>
      </c>
      <c r="AU3023" s="177">
        <f>IFERROR(IF(OR($G3023="公衆街路灯A",$G3023="定額電灯"),"-",ROUND((AM3023/1000*$K3023*$L3023/12)*_xlfn.XLOOKUP($A3023,削除禁止_電灯料金!K:K,削除禁止_電灯料金!M:M,"-"),2)),"-")</f>
        <v>0</v>
      </c>
      <c r="AV3023" s="178">
        <f>IFERROR(IF(OR($G3023="公衆街路灯A",$G3023="定額電灯"),ROUND((((AR3023+AS3023)*AN3023))*12*_xlfn.XLOOKUP($A3023,削除禁止_電灯料金!K:K,削除禁止_電灯料金!N:N),0),ROUND((AT3023+AU3023)*AN3023*12*_xlfn.XLOOKUP($A3023,削除禁止_電灯料金!K:K,削除禁止_電灯料金!N:N),0)),0)</f>
        <v>0</v>
      </c>
      <c r="AW3023" s="145"/>
    </row>
    <row r="3024" spans="1:49" ht="30" customHeight="1">
      <c r="A3024" s="1">
        <v>65</v>
      </c>
      <c r="B3024" s="319" t="s">
        <v>2655</v>
      </c>
      <c r="C3024" s="42"/>
      <c r="D3024" s="146"/>
      <c r="E3024" s="147" t="s">
        <v>219</v>
      </c>
      <c r="F3024" s="148" t="s">
        <v>219</v>
      </c>
      <c r="G3024" s="148"/>
      <c r="H3024" s="149"/>
      <c r="I3024" s="150"/>
      <c r="J3024" s="151"/>
      <c r="K3024" s="213"/>
      <c r="L3024" s="214"/>
      <c r="M3024" s="179" t="s">
        <v>82</v>
      </c>
      <c r="N3024" s="119">
        <v>0</v>
      </c>
      <c r="O3024" s="120">
        <v>0</v>
      </c>
      <c r="P3024" s="155">
        <v>0</v>
      </c>
      <c r="Q3024" s="155">
        <v>0</v>
      </c>
      <c r="R3024" s="155">
        <v>0</v>
      </c>
      <c r="S3024" s="156">
        <v>0</v>
      </c>
      <c r="T3024" s="156">
        <v>0</v>
      </c>
      <c r="U3024" s="156">
        <v>0</v>
      </c>
      <c r="V3024" s="157">
        <v>0</v>
      </c>
      <c r="W3024" s="158">
        <v>0</v>
      </c>
      <c r="X3024" s="159"/>
      <c r="Y3024" s="160">
        <v>0</v>
      </c>
      <c r="Z3024" s="161">
        <v>0</v>
      </c>
      <c r="AA3024" s="155">
        <v>0</v>
      </c>
      <c r="AB3024" s="162" t="s">
        <v>56</v>
      </c>
      <c r="AC3024" s="163" t="s">
        <v>56</v>
      </c>
      <c r="AD3024" s="164" t="s">
        <v>56</v>
      </c>
      <c r="AE3024" s="163" t="s">
        <v>56</v>
      </c>
      <c r="AF3024" s="164" t="s">
        <v>56</v>
      </c>
      <c r="AG3024" s="165">
        <v>0</v>
      </c>
      <c r="AH3024" s="166" t="s">
        <v>56</v>
      </c>
      <c r="AI3024" s="167"/>
      <c r="AJ3024" s="168"/>
      <c r="AK3024" s="169"/>
      <c r="AL3024" s="170"/>
      <c r="AM3024" s="171"/>
      <c r="AN3024" s="172"/>
      <c r="AO3024" s="173">
        <f t="shared" si="761"/>
        <v>0</v>
      </c>
      <c r="AP3024" s="174" t="s">
        <v>82</v>
      </c>
      <c r="AQ3024" s="175" t="str" cm="1">
        <f t="array" ref="AQ3024">_xlfn.IFS(OR($G3024="公衆街路灯A",$G3024="定額電灯"),$G3024&amp;AP3024,COUNTIF(G3024,"*従量電灯*"),G3024,1,"-")</f>
        <v>-</v>
      </c>
      <c r="AR3024" s="176" t="str" cm="1">
        <f t="array" ref="AR3024">_xlfn.IFS($AN3024=0,"-",OR($AH3024="対象外",$AH3024="-"),"-",OR($G3024="公衆街路灯A",$G3024="定額電灯"),_xlfn.XLOOKUP($AQ3024,削除禁止_電灯料金!$B:$B,削除禁止_電灯料金!$E:$E,0),1,"-")</f>
        <v>-</v>
      </c>
      <c r="AS3024" s="177" t="str" cm="1">
        <f t="array" ref="AS3024">_xlfn.IFS($AR3024="-","-",OR($G3024="公衆街路灯A",$G3024="定額電灯"),_xlfn.XLOOKUP(AQ3024,削除禁止_電灯料金!$B:$B,削除禁止_電灯料金!$D:$D,0),1,"-")</f>
        <v>-</v>
      </c>
      <c r="AT3024" s="176" t="str">
        <f>IFERROR(IF(OR($G3024="公衆街路灯A",$G3024="定額電灯"),"-",ROUND((_xlfn.XLOOKUP($AQ3024,削除禁止_電灯料金!$B:$B,削除禁止_電灯料金!$E:$E)*AM3024/1000*$K3024*$L3024/12),2)),"-")</f>
        <v>-</v>
      </c>
      <c r="AU3024" s="177">
        <f>IFERROR(IF(OR($G3024="公衆街路灯A",$G3024="定額電灯"),"-",ROUND((AM3024/1000*$K3024*$L3024/12)*_xlfn.XLOOKUP($A3024,削除禁止_電灯料金!K:K,削除禁止_電灯料金!M:M,"-"),2)),"-")</f>
        <v>0</v>
      </c>
      <c r="AV3024" s="178">
        <f>IFERROR(IF(OR($G3024="公衆街路灯A",$G3024="定額電灯"),ROUND((((AR3024+AS3024)*AN3024))*12*_xlfn.XLOOKUP($A3024,削除禁止_電灯料金!K:K,削除禁止_電灯料金!N:N),0),ROUND((AT3024+AU3024)*AN3024*12*_xlfn.XLOOKUP($A3024,削除禁止_電灯料金!K:K,削除禁止_電灯料金!N:N),0)),0)</f>
        <v>0</v>
      </c>
      <c r="AW3024" s="145"/>
    </row>
    <row r="3025" spans="1:49" ht="30" customHeight="1" thickBot="1">
      <c r="A3025" s="1">
        <v>65</v>
      </c>
      <c r="B3025" s="319" t="s">
        <v>2655</v>
      </c>
      <c r="C3025" s="42"/>
      <c r="D3025" s="215"/>
      <c r="E3025" s="216" t="s">
        <v>219</v>
      </c>
      <c r="F3025" s="217" t="s">
        <v>219</v>
      </c>
      <c r="G3025" s="216"/>
      <c r="H3025" s="216"/>
      <c r="I3025" s="218"/>
      <c r="J3025" s="219"/>
      <c r="K3025" s="220"/>
      <c r="L3025" s="221"/>
      <c r="M3025" s="222" t="s">
        <v>82</v>
      </c>
      <c r="N3025" s="223">
        <v>0</v>
      </c>
      <c r="O3025" s="224">
        <v>0</v>
      </c>
      <c r="P3025" s="225">
        <v>0</v>
      </c>
      <c r="Q3025" s="225">
        <v>0</v>
      </c>
      <c r="R3025" s="225">
        <v>0</v>
      </c>
      <c r="S3025" s="226">
        <v>0</v>
      </c>
      <c r="T3025" s="226">
        <v>0</v>
      </c>
      <c r="U3025" s="226">
        <v>0</v>
      </c>
      <c r="V3025" s="227">
        <v>0</v>
      </c>
      <c r="W3025" s="228">
        <v>0</v>
      </c>
      <c r="X3025" s="229"/>
      <c r="Y3025" s="410">
        <v>0</v>
      </c>
      <c r="Z3025" s="230">
        <v>0</v>
      </c>
      <c r="AA3025" s="225">
        <v>0</v>
      </c>
      <c r="AB3025" s="231" t="s">
        <v>56</v>
      </c>
      <c r="AC3025" s="232" t="s">
        <v>56</v>
      </c>
      <c r="AD3025" s="411" t="s">
        <v>56</v>
      </c>
      <c r="AE3025" s="232" t="s">
        <v>56</v>
      </c>
      <c r="AF3025" s="411" t="s">
        <v>56</v>
      </c>
      <c r="AG3025" s="412">
        <v>0</v>
      </c>
      <c r="AH3025" s="413" t="s">
        <v>56</v>
      </c>
      <c r="AI3025" s="236"/>
      <c r="AJ3025" s="237"/>
      <c r="AK3025" s="238"/>
      <c r="AL3025" s="239"/>
      <c r="AM3025" s="240"/>
      <c r="AN3025" s="241"/>
      <c r="AO3025" s="242">
        <f t="shared" si="761"/>
        <v>0</v>
      </c>
      <c r="AP3025" s="243" t="s">
        <v>82</v>
      </c>
      <c r="AQ3025" s="414" t="str" cm="1">
        <f t="array" ref="AQ3025">_xlfn.IFS(OR($G3025="公衆街路灯A",$G3025="定額電灯"),$G3025&amp;AP3025,COUNTIF(G3025,"*従量電灯*"),G3025,1,"-")</f>
        <v>-</v>
      </c>
      <c r="AR3025" s="415" t="str" cm="1">
        <f t="array" ref="AR3025">_xlfn.IFS($AN3025=0,"-",OR($AH3025="対象外",$AH3025="-"),"-",OR($G3025="公衆街路灯A",$G3025="定額電灯"),_xlfn.XLOOKUP($AQ3025,削除禁止_電灯料金!$B:$B,削除禁止_電灯料金!$E:$E,0),1,"-")</f>
        <v>-</v>
      </c>
      <c r="AS3025" s="416" t="str" cm="1">
        <f t="array" ref="AS3025">_xlfn.IFS($AR3025="-","-",OR($G3025="公衆街路灯A",$G3025="定額電灯"),_xlfn.XLOOKUP(AQ3025,削除禁止_電灯料金!$B:$B,削除禁止_電灯料金!$D:$D,0),1,"-")</f>
        <v>-</v>
      </c>
      <c r="AT3025" s="415" t="str">
        <f>IFERROR(IF(OR($G3025="公衆街路灯A",$G3025="定額電灯"),"-",ROUND((_xlfn.XLOOKUP($AQ3025,削除禁止_電灯料金!$B:$B,削除禁止_電灯料金!$E:$E)*AM3025/1000*$K3025*$L3025/12),2)),"-")</f>
        <v>-</v>
      </c>
      <c r="AU3025" s="416">
        <f>IFERROR(IF(OR($G3025="公衆街路灯A",$G3025="定額電灯"),"-",ROUND((AM3025/1000*$K3025*$L3025/12)*_xlfn.XLOOKUP($A3025,削除禁止_電灯料金!K:K,削除禁止_電灯料金!M:M,"-"),2)),"-")</f>
        <v>0</v>
      </c>
      <c r="AV3025" s="417">
        <f>IFERROR(IF(OR($G3025="公衆街路灯A",$G3025="定額電灯"),ROUND((((AR3025+AS3025)*AN3025))*12*_xlfn.XLOOKUP($A3025,削除禁止_電灯料金!K:K,削除禁止_電灯料金!N:N),0),ROUND((AT3025+AU3025)*AN3025*12*_xlfn.XLOOKUP($A3025,削除禁止_電灯料金!K:K,削除禁止_電灯料金!N:N),0)),0)</f>
        <v>0</v>
      </c>
      <c r="AW3025" s="145"/>
    </row>
    <row r="3026" spans="1:49" ht="30" customHeight="1">
      <c r="A3026" s="1"/>
      <c r="B3026" s="41"/>
      <c r="C3026" s="248"/>
    </row>
    <row r="3027" spans="1:49" ht="30" customHeight="1">
      <c r="A3027" s="1">
        <v>66</v>
      </c>
      <c r="B3027" s="319" t="s">
        <v>2686</v>
      </c>
      <c r="C3027" s="42"/>
      <c r="D3027" s="4" t="s">
        <v>2687</v>
      </c>
      <c r="E3027" s="43"/>
      <c r="F3027" s="44"/>
      <c r="G3027" s="44"/>
      <c r="H3027" s="45"/>
      <c r="I3027" s="43"/>
      <c r="J3027" s="43"/>
      <c r="K3027" s="43"/>
      <c r="L3027" s="43"/>
      <c r="M3027" s="43"/>
      <c r="N3027" s="46"/>
      <c r="O3027" s="42"/>
      <c r="P3027" s="42"/>
      <c r="Q3027" s="42"/>
      <c r="R3027" s="42"/>
      <c r="S3027" s="42"/>
      <c r="T3027" s="42"/>
      <c r="U3027" s="42"/>
      <c r="V3027" s="42"/>
      <c r="W3027" s="42"/>
      <c r="X3027" s="42"/>
      <c r="Y3027" s="42"/>
      <c r="Z3027" s="42"/>
      <c r="AA3027" s="42"/>
      <c r="AB3027" s="42"/>
      <c r="AC3027" s="42"/>
      <c r="AD3027" s="42"/>
      <c r="AE3027" s="42"/>
      <c r="AF3027" s="42"/>
      <c r="AG3027" s="42"/>
      <c r="AH3027" s="47"/>
      <c r="AI3027" s="48"/>
      <c r="AJ3027" s="48"/>
      <c r="AK3027" s="47"/>
      <c r="AL3027" s="49"/>
      <c r="AM3027" s="47"/>
      <c r="AN3027" s="47"/>
      <c r="AO3027" s="47"/>
      <c r="AP3027" s="47"/>
      <c r="AQ3027" s="49"/>
      <c r="AR3027" s="47"/>
      <c r="AS3027" s="47"/>
      <c r="AT3027" s="47"/>
      <c r="AU3027" s="47"/>
      <c r="AV3027" s="47"/>
      <c r="AW3027" s="47"/>
    </row>
    <row r="3028" spans="1:49" ht="30" customHeight="1">
      <c r="A3028" s="1">
        <v>66</v>
      </c>
      <c r="B3028" s="319" t="s">
        <v>2686</v>
      </c>
      <c r="C3028" s="42"/>
      <c r="D3028" s="43"/>
      <c r="E3028" s="43"/>
      <c r="F3028" s="44"/>
      <c r="G3028" s="44"/>
      <c r="H3028" s="45"/>
      <c r="I3028" s="43"/>
      <c r="J3028" s="43"/>
      <c r="K3028" s="43"/>
      <c r="L3028" s="43"/>
      <c r="M3028" s="43"/>
      <c r="N3028" s="46"/>
      <c r="O3028" s="42"/>
      <c r="P3028" s="42"/>
      <c r="Q3028" s="42"/>
      <c r="R3028" s="42"/>
      <c r="S3028" s="42"/>
      <c r="T3028" s="42"/>
      <c r="U3028" s="42"/>
      <c r="V3028" s="42"/>
      <c r="W3028" s="42"/>
      <c r="X3028" s="42"/>
      <c r="Y3028" s="42"/>
      <c r="Z3028" s="42"/>
      <c r="AA3028" s="42"/>
      <c r="AB3028" s="42"/>
      <c r="AC3028" s="42"/>
      <c r="AD3028" s="42"/>
      <c r="AE3028" s="42"/>
      <c r="AF3028" s="42"/>
      <c r="AG3028" s="42"/>
      <c r="AH3028" s="47"/>
      <c r="AI3028" s="50"/>
      <c r="AJ3028" s="48"/>
      <c r="AK3028" s="47"/>
      <c r="AL3028" s="49"/>
      <c r="AM3028" s="47"/>
      <c r="AN3028" s="47"/>
      <c r="AO3028" s="51"/>
      <c r="AP3028" s="47"/>
      <c r="AQ3028" s="49"/>
      <c r="AR3028" s="51"/>
      <c r="AS3028" s="51"/>
      <c r="AT3028" s="51"/>
      <c r="AU3028" s="51"/>
      <c r="AV3028" s="47"/>
      <c r="AW3028" s="47"/>
    </row>
    <row r="3029" spans="1:49" ht="30" customHeight="1">
      <c r="A3029" s="1">
        <v>66</v>
      </c>
      <c r="B3029" s="319" t="s">
        <v>2686</v>
      </c>
      <c r="C3029" s="42"/>
      <c r="D3029" s="52" t="s">
        <v>47</v>
      </c>
      <c r="E3029" s="52"/>
      <c r="F3029" s="53">
        <v>10</v>
      </c>
      <c r="G3029" s="44"/>
      <c r="H3029" s="45"/>
      <c r="I3029" s="54"/>
      <c r="J3029" s="54"/>
      <c r="K3029" s="55"/>
      <c r="L3029" s="46"/>
      <c r="M3029" s="46"/>
      <c r="N3029" s="56"/>
      <c r="O3029" s="56"/>
      <c r="P3029" s="56"/>
      <c r="Q3029" s="56"/>
      <c r="R3029" s="56"/>
      <c r="S3029" s="56"/>
      <c r="T3029" s="56"/>
      <c r="U3029" s="56"/>
      <c r="V3029" s="56"/>
      <c r="W3029" s="56"/>
      <c r="X3029" s="56"/>
      <c r="Y3029" s="56"/>
      <c r="Z3029" s="56"/>
      <c r="AA3029" s="56"/>
      <c r="AB3029" s="56"/>
      <c r="AC3029" s="56"/>
      <c r="AD3029" s="56"/>
      <c r="AE3029" s="56"/>
      <c r="AF3029" s="56"/>
      <c r="AG3029" s="56"/>
      <c r="AH3029" s="47"/>
      <c r="AI3029" s="50"/>
      <c r="AJ3029" s="48"/>
      <c r="AK3029" s="47"/>
      <c r="AL3029" s="49"/>
      <c r="AM3029" s="47"/>
      <c r="AN3029" s="47"/>
      <c r="AO3029" s="47"/>
      <c r="AP3029" s="47"/>
      <c r="AQ3029" s="49"/>
      <c r="AR3029" s="47"/>
      <c r="AS3029" s="47"/>
      <c r="AT3029" s="47"/>
      <c r="AU3029" s="47"/>
      <c r="AV3029" s="47"/>
      <c r="AW3029" s="47"/>
    </row>
    <row r="3030" spans="1:49" ht="30" customHeight="1" thickBot="1">
      <c r="A3030" s="1">
        <v>66</v>
      </c>
      <c r="B3030" s="319" t="s">
        <v>2686</v>
      </c>
      <c r="C3030" s="42"/>
      <c r="D3030" s="57" t="s">
        <v>48</v>
      </c>
      <c r="E3030" s="57"/>
      <c r="F3030" s="58">
        <v>10</v>
      </c>
      <c r="G3030" s="44"/>
      <c r="H3030" s="45"/>
      <c r="I3030" s="54"/>
      <c r="J3030" s="54"/>
      <c r="K3030" s="55"/>
      <c r="L3030" s="46"/>
      <c r="M3030" s="46"/>
      <c r="N3030" s="56"/>
      <c r="O3030" s="56"/>
      <c r="P3030" s="56"/>
      <c r="Q3030" s="56"/>
      <c r="R3030" s="56"/>
      <c r="S3030" s="56"/>
      <c r="T3030" s="56"/>
      <c r="U3030" s="56"/>
      <c r="V3030" s="56"/>
      <c r="W3030" s="56"/>
      <c r="X3030" s="56"/>
      <c r="Y3030" s="56"/>
      <c r="Z3030" s="56"/>
      <c r="AA3030" s="56"/>
      <c r="AB3030" s="56"/>
      <c r="AC3030" s="56"/>
      <c r="AD3030" s="56"/>
      <c r="AE3030" s="56"/>
      <c r="AF3030" s="56"/>
      <c r="AG3030" s="56"/>
      <c r="AH3030" s="47"/>
      <c r="AI3030" s="50"/>
      <c r="AJ3030" s="48"/>
      <c r="AK3030" s="47"/>
      <c r="AL3030" s="49"/>
      <c r="AM3030" s="47"/>
      <c r="AN3030" s="47"/>
      <c r="AO3030" s="47"/>
      <c r="AP3030" s="47"/>
      <c r="AQ3030" s="49"/>
      <c r="AR3030" s="47"/>
      <c r="AS3030" s="47"/>
      <c r="AT3030" s="47"/>
      <c r="AU3030" s="47"/>
      <c r="AV3030" s="47"/>
      <c r="AW3030" s="47"/>
    </row>
    <row r="3031" spans="1:49" ht="30" customHeight="1" thickBot="1">
      <c r="A3031" s="1">
        <v>66</v>
      </c>
      <c r="B3031" s="319" t="s">
        <v>2686</v>
      </c>
      <c r="C3031" s="42"/>
      <c r="D3031" s="59" t="s">
        <v>49</v>
      </c>
      <c r="E3031" s="59"/>
      <c r="F3031" s="60">
        <v>30</v>
      </c>
      <c r="G3031" s="44"/>
      <c r="H3031" s="45"/>
      <c r="I3031" s="61"/>
      <c r="J3031" s="61"/>
      <c r="K3031" s="42"/>
      <c r="L3031" s="42"/>
      <c r="M3031" s="42"/>
      <c r="N3031" s="56"/>
      <c r="O3031" s="56"/>
      <c r="P3031" s="56"/>
      <c r="Q3031" s="56"/>
      <c r="R3031" s="56"/>
      <c r="S3031" s="56"/>
      <c r="T3031" s="56"/>
      <c r="U3031" s="56"/>
      <c r="V3031" s="56"/>
      <c r="W3031" s="56"/>
      <c r="X3031" s="56"/>
      <c r="Y3031" s="56"/>
      <c r="Z3031" s="56"/>
      <c r="AA3031" s="56"/>
      <c r="AB3031" s="56"/>
      <c r="AC3031" s="62"/>
      <c r="AD3031" s="62"/>
      <c r="AE3031" s="63"/>
      <c r="AF3031" s="42"/>
      <c r="AG3031" s="56"/>
      <c r="AH3031" s="47"/>
      <c r="AI3031" s="64" t="s">
        <v>50</v>
      </c>
      <c r="AJ3031" s="48"/>
      <c r="AK3031" s="47"/>
      <c r="AL3031" s="49"/>
      <c r="AM3031" s="47"/>
      <c r="AN3031" s="47"/>
      <c r="AO3031" s="47"/>
      <c r="AP3031" s="47"/>
      <c r="AQ3031" s="49"/>
      <c r="AR3031" s="47"/>
      <c r="AS3031" s="47"/>
      <c r="AT3031" s="47"/>
      <c r="AU3031" s="47"/>
      <c r="AV3031" s="47"/>
      <c r="AW3031" s="65"/>
    </row>
    <row r="3032" spans="1:49" ht="30" customHeight="1" thickBot="1">
      <c r="A3032" s="1">
        <v>66</v>
      </c>
      <c r="B3032" s="319" t="s">
        <v>2686</v>
      </c>
      <c r="C3032" s="42"/>
      <c r="D3032" s="66" t="s">
        <v>51</v>
      </c>
      <c r="E3032" s="66"/>
      <c r="F3032" s="67">
        <v>0.41499999999999998</v>
      </c>
      <c r="G3032" s="44"/>
      <c r="H3032" s="45"/>
      <c r="I3032" s="68"/>
      <c r="J3032" s="68"/>
      <c r="K3032" s="42"/>
      <c r="L3032" s="42"/>
      <c r="M3032" s="42"/>
      <c r="N3032" s="56"/>
      <c r="O3032" s="56"/>
      <c r="P3032" s="56"/>
      <c r="Q3032" s="56"/>
      <c r="R3032" s="56"/>
      <c r="S3032" s="56"/>
      <c r="T3032" s="56"/>
      <c r="U3032" s="56"/>
      <c r="V3032" s="56"/>
      <c r="W3032" s="56"/>
      <c r="X3032" s="56"/>
      <c r="Y3032" s="56"/>
      <c r="Z3032" s="56"/>
      <c r="AA3032" s="56"/>
      <c r="AB3032" s="56"/>
      <c r="AC3032" s="62" t="s">
        <v>52</v>
      </c>
      <c r="AD3032" s="69"/>
      <c r="AE3032" s="70" t="s">
        <v>53</v>
      </c>
      <c r="AF3032" s="69"/>
      <c r="AG3032" s="56"/>
      <c r="AH3032" s="47"/>
      <c r="AI3032" s="48"/>
      <c r="AJ3032" s="48"/>
      <c r="AK3032" s="47"/>
      <c r="AL3032" s="49"/>
      <c r="AM3032" s="47"/>
      <c r="AN3032" s="47"/>
      <c r="AO3032" s="47"/>
      <c r="AP3032" s="47"/>
      <c r="AQ3032" s="49"/>
      <c r="AR3032" s="47" t="s">
        <v>52</v>
      </c>
      <c r="AS3032" s="47"/>
      <c r="AT3032" s="47" t="s">
        <v>53</v>
      </c>
      <c r="AU3032" s="47"/>
      <c r="AV3032" s="47"/>
      <c r="AW3032" s="65"/>
    </row>
    <row r="3033" spans="1:49" ht="30" customHeight="1" thickBot="1">
      <c r="A3033" s="1">
        <v>66</v>
      </c>
      <c r="B3033" s="319" t="s">
        <v>2686</v>
      </c>
      <c r="C3033" s="42"/>
      <c r="D3033" s="71" t="s">
        <v>54</v>
      </c>
      <c r="E3033" s="45"/>
      <c r="F3033" s="45"/>
      <c r="G3033" s="45"/>
      <c r="H3033" s="45"/>
      <c r="I3033" s="45"/>
      <c r="J3033" s="45"/>
      <c r="K3033" s="72"/>
      <c r="L3033" s="72"/>
      <c r="M3033" s="73" t="s">
        <v>55</v>
      </c>
      <c r="N3033" s="74"/>
      <c r="O3033" s="74"/>
      <c r="P3033" s="74"/>
      <c r="Q3033" s="74"/>
      <c r="R3033" s="74"/>
      <c r="S3033" s="74"/>
      <c r="T3033" s="74"/>
      <c r="U3033" s="74"/>
      <c r="V3033" s="74"/>
      <c r="W3033" s="74"/>
      <c r="X3033" s="74"/>
      <c r="Y3033" s="74"/>
      <c r="Z3033" s="74"/>
      <c r="AA3033" s="74"/>
      <c r="AB3033" s="74"/>
      <c r="AC3033" s="75" t="s">
        <v>1</v>
      </c>
      <c r="AD3033" s="76"/>
      <c r="AE3033" s="76" t="s">
        <v>2</v>
      </c>
      <c r="AF3033" s="76"/>
      <c r="AG3033" s="77" t="s">
        <v>56</v>
      </c>
      <c r="AH3033" s="78" t="s">
        <v>57</v>
      </c>
      <c r="AI3033" s="79"/>
      <c r="AJ3033" s="79"/>
      <c r="AK3033" s="80"/>
      <c r="AL3033" s="15"/>
      <c r="AM3033" s="80"/>
      <c r="AN3033" s="80"/>
      <c r="AO3033" s="80"/>
      <c r="AP3033" s="80"/>
      <c r="AQ3033" s="15"/>
      <c r="AR3033" s="78" t="s">
        <v>1</v>
      </c>
      <c r="AS3033" s="81"/>
      <c r="AT3033" s="78" t="s">
        <v>2</v>
      </c>
      <c r="AU3033" s="81"/>
      <c r="AV3033" s="82" t="s">
        <v>56</v>
      </c>
      <c r="AW3033" s="83"/>
    </row>
    <row r="3034" spans="1:49" ht="42" customHeight="1">
      <c r="A3034" s="1">
        <v>66</v>
      </c>
      <c r="B3034" s="319" t="s">
        <v>2686</v>
      </c>
      <c r="C3034" s="42"/>
      <c r="D3034" s="474" t="s">
        <v>4</v>
      </c>
      <c r="E3034" s="476" t="s">
        <v>5</v>
      </c>
      <c r="F3034" s="476" t="s">
        <v>6</v>
      </c>
      <c r="G3034" s="476" t="s">
        <v>58</v>
      </c>
      <c r="H3034" s="476" t="s">
        <v>7</v>
      </c>
      <c r="I3034" s="20" t="s">
        <v>8</v>
      </c>
      <c r="J3034" s="20"/>
      <c r="K3034" s="84" t="s">
        <v>9</v>
      </c>
      <c r="L3034" s="85" t="s">
        <v>59</v>
      </c>
      <c r="M3034" s="478" t="s">
        <v>60</v>
      </c>
      <c r="N3034" s="480" t="s">
        <v>61</v>
      </c>
      <c r="O3034" s="482" t="s">
        <v>62</v>
      </c>
      <c r="P3034" s="482" t="s">
        <v>10</v>
      </c>
      <c r="Q3034" s="484" t="s">
        <v>63</v>
      </c>
      <c r="R3034" s="482" t="s">
        <v>64</v>
      </c>
      <c r="S3034" s="482" t="s">
        <v>65</v>
      </c>
      <c r="T3034" s="482" t="s">
        <v>66</v>
      </c>
      <c r="U3034" s="482" t="s">
        <v>67</v>
      </c>
      <c r="V3034" s="484" t="s">
        <v>11</v>
      </c>
      <c r="W3034" s="251" t="s">
        <v>12</v>
      </c>
      <c r="X3034" s="86" t="s">
        <v>13</v>
      </c>
      <c r="Y3034" s="86" t="s">
        <v>14</v>
      </c>
      <c r="Z3034" s="252" t="s">
        <v>15</v>
      </c>
      <c r="AA3034" s="484" t="s">
        <v>16</v>
      </c>
      <c r="AB3034" s="482" t="s">
        <v>17</v>
      </c>
      <c r="AC3034" s="87" t="s">
        <v>18</v>
      </c>
      <c r="AD3034" s="88" t="s">
        <v>19</v>
      </c>
      <c r="AE3034" s="87" t="s">
        <v>30</v>
      </c>
      <c r="AF3034" s="88" t="s">
        <v>21</v>
      </c>
      <c r="AG3034" s="89" t="s">
        <v>22</v>
      </c>
      <c r="AH3034" s="468" t="s">
        <v>23</v>
      </c>
      <c r="AI3034" s="470" t="s">
        <v>24</v>
      </c>
      <c r="AJ3034" s="470" t="s">
        <v>25</v>
      </c>
      <c r="AK3034" s="470" t="s">
        <v>26</v>
      </c>
      <c r="AL3034" s="91" t="s">
        <v>68</v>
      </c>
      <c r="AM3034" s="90" t="s">
        <v>27</v>
      </c>
      <c r="AN3034" s="92" t="s">
        <v>28</v>
      </c>
      <c r="AO3034" s="93" t="s">
        <v>29</v>
      </c>
      <c r="AP3034" s="28" t="s">
        <v>16</v>
      </c>
      <c r="AQ3034" s="472" t="s">
        <v>17</v>
      </c>
      <c r="AR3034" s="94" t="s">
        <v>18</v>
      </c>
      <c r="AS3034" s="95" t="s">
        <v>19</v>
      </c>
      <c r="AT3034" s="94" t="s">
        <v>30</v>
      </c>
      <c r="AU3034" s="95" t="s">
        <v>21</v>
      </c>
      <c r="AV3034" s="96" t="s">
        <v>31</v>
      </c>
      <c r="AW3034" s="83"/>
    </row>
    <row r="3035" spans="1:49" ht="30" customHeight="1" thickBot="1">
      <c r="A3035" s="1">
        <v>66</v>
      </c>
      <c r="B3035" s="319" t="s">
        <v>2686</v>
      </c>
      <c r="C3035" s="42"/>
      <c r="D3035" s="475"/>
      <c r="E3035" s="477"/>
      <c r="F3035" s="477"/>
      <c r="G3035" s="477"/>
      <c r="H3035" s="477"/>
      <c r="I3035" s="97" t="s">
        <v>69</v>
      </c>
      <c r="J3035" s="97" t="s">
        <v>70</v>
      </c>
      <c r="K3035" s="98" t="s">
        <v>34</v>
      </c>
      <c r="L3035" s="99" t="s">
        <v>35</v>
      </c>
      <c r="M3035" s="479"/>
      <c r="N3035" s="481"/>
      <c r="O3035" s="483"/>
      <c r="P3035" s="483"/>
      <c r="Q3035" s="485"/>
      <c r="R3035" s="483"/>
      <c r="S3035" s="483"/>
      <c r="T3035" s="483"/>
      <c r="U3035" s="483"/>
      <c r="V3035" s="485"/>
      <c r="W3035" s="100" t="s">
        <v>36</v>
      </c>
      <c r="X3035" s="100" t="s">
        <v>37</v>
      </c>
      <c r="Y3035" s="100" t="s">
        <v>38</v>
      </c>
      <c r="Z3035" s="101" t="s">
        <v>39</v>
      </c>
      <c r="AA3035" s="485"/>
      <c r="AB3035" s="483"/>
      <c r="AC3035" s="102" t="s">
        <v>40</v>
      </c>
      <c r="AD3035" s="103" t="s">
        <v>40</v>
      </c>
      <c r="AE3035" s="102" t="s">
        <v>40</v>
      </c>
      <c r="AF3035" s="103" t="s">
        <v>40</v>
      </c>
      <c r="AG3035" s="104">
        <v>10</v>
      </c>
      <c r="AH3035" s="469"/>
      <c r="AI3035" s="471"/>
      <c r="AJ3035" s="471"/>
      <c r="AK3035" s="471"/>
      <c r="AL3035" s="36" t="s">
        <v>41</v>
      </c>
      <c r="AM3035" s="105" t="s">
        <v>42</v>
      </c>
      <c r="AN3035" s="106" t="s">
        <v>43</v>
      </c>
      <c r="AO3035" s="107" t="s">
        <v>39</v>
      </c>
      <c r="AP3035" s="37" t="s">
        <v>44</v>
      </c>
      <c r="AQ3035" s="473"/>
      <c r="AR3035" s="108" t="s">
        <v>40</v>
      </c>
      <c r="AS3035" s="109" t="s">
        <v>40</v>
      </c>
      <c r="AT3035" s="108" t="s">
        <v>40</v>
      </c>
      <c r="AU3035" s="109" t="s">
        <v>40</v>
      </c>
      <c r="AV3035" s="40">
        <v>10</v>
      </c>
      <c r="AW3035" s="83"/>
    </row>
    <row r="3036" spans="1:49" ht="30" customHeight="1">
      <c r="A3036" s="1">
        <v>66</v>
      </c>
      <c r="B3036" s="319" t="s">
        <v>2686</v>
      </c>
      <c r="C3036" s="42"/>
      <c r="D3036" s="110" t="s">
        <v>2688</v>
      </c>
      <c r="E3036" s="111" t="s">
        <v>186</v>
      </c>
      <c r="F3036" s="112" t="s">
        <v>2689</v>
      </c>
      <c r="G3036" s="112" t="s">
        <v>73</v>
      </c>
      <c r="H3036" s="113"/>
      <c r="I3036" s="114"/>
      <c r="J3036" s="115"/>
      <c r="K3036" s="116">
        <v>7</v>
      </c>
      <c r="L3036" s="337">
        <v>292</v>
      </c>
      <c r="M3036" s="278" t="s">
        <v>2324</v>
      </c>
      <c r="N3036" s="119" t="s">
        <v>134</v>
      </c>
      <c r="O3036" s="120">
        <v>2</v>
      </c>
      <c r="P3036" s="121" t="s">
        <v>294</v>
      </c>
      <c r="Q3036" s="121">
        <v>0</v>
      </c>
      <c r="R3036" s="121">
        <v>0</v>
      </c>
      <c r="S3036" s="122">
        <v>0</v>
      </c>
      <c r="T3036" s="122">
        <v>0</v>
      </c>
      <c r="U3036" s="122">
        <v>0</v>
      </c>
      <c r="V3036" s="123">
        <v>0</v>
      </c>
      <c r="W3036" s="124">
        <v>47</v>
      </c>
      <c r="X3036" s="125">
        <v>6</v>
      </c>
      <c r="Y3036" s="126">
        <v>12</v>
      </c>
      <c r="Z3036" s="127">
        <f t="shared" ref="Z3036:Z3039" si="780">K3036*L3036*W3036*Y3036/12/1000</f>
        <v>96.067999999999998</v>
      </c>
      <c r="AA3036" s="121">
        <v>0</v>
      </c>
      <c r="AB3036" s="128" t="s">
        <v>80</v>
      </c>
      <c r="AC3036" s="129" t="s">
        <v>56</v>
      </c>
      <c r="AD3036" s="130" t="s">
        <v>56</v>
      </c>
      <c r="AE3036" s="129" t="s">
        <v>56</v>
      </c>
      <c r="AF3036" s="130">
        <f t="shared" ref="AF3036:AF3039" si="781">$B$2*Z3036/Y3036</f>
        <v>240.17</v>
      </c>
      <c r="AG3036" s="131">
        <f t="shared" ref="AG3036:AG3039" si="782">Y3036*AF3036*120</f>
        <v>345844.8</v>
      </c>
      <c r="AH3036" s="132" t="s">
        <v>113</v>
      </c>
      <c r="AI3036" s="133"/>
      <c r="AJ3036" s="134"/>
      <c r="AK3036" s="135"/>
      <c r="AL3036" s="136"/>
      <c r="AM3036" s="137"/>
      <c r="AN3036" s="138"/>
      <c r="AO3036" s="139">
        <f t="shared" ref="AO3036:AO3042" si="783">IFERROR((AM3036/1000)*K3036*L3036*AN3036/12,0)</f>
        <v>0</v>
      </c>
      <c r="AP3036" s="140" t="s">
        <v>82</v>
      </c>
      <c r="AQ3036" s="141" t="str" cm="1">
        <f t="array" ref="AQ3036">_xlfn.IFS(OR($G3036="公衆街路灯A",$G3036="定額電灯"),$G3036&amp;AP3036,COUNTIF(G3036,"*従量電灯*"),G3036,1,"-")</f>
        <v>従量電灯</v>
      </c>
      <c r="AR3036" s="142" t="str" cm="1">
        <f t="array" ref="AR3036">_xlfn.IFS($AN3036=0,"-",OR($AH3036="対象外",$AH3036="-"),"-",OR($G3036="公衆街路灯A",$G3036="定額電灯"),_xlfn.XLOOKUP($AQ3036,削除禁止_電灯料金!$B:$B,削除禁止_電灯料金!$E:$E,0),1,"-")</f>
        <v>-</v>
      </c>
      <c r="AS3036" s="143" t="str" cm="1">
        <f t="array" ref="AS3036">_xlfn.IFS($AR3036="-","-",OR($G3036="公衆街路灯A",$G3036="定額電灯"),_xlfn.XLOOKUP(AQ3036,削除禁止_電灯料金!$B:$B,削除禁止_電灯料金!$D:$D,0),1,"-")</f>
        <v>-</v>
      </c>
      <c r="AT3036" s="142">
        <f>IFERROR(IF(OR($G3036="公衆街路灯A",$G3036="定額電灯"),"-",ROUND((_xlfn.XLOOKUP($AQ3036,削除禁止_電灯料金!$B:$B,削除禁止_電灯料金!$E:$E)*AM3036/1000*$K3036*$L3036/12),2)),"-")</f>
        <v>0</v>
      </c>
      <c r="AU3036" s="143">
        <f>IFERROR(IF(OR($G3036="公衆街路灯A",$G3036="定額電灯"),"-",ROUND((AM3036/1000*$K3036*$L3036/12)*_xlfn.XLOOKUP($A3036,削除禁止_電灯料金!K:K,削除禁止_電灯料金!M:M,"-"),2)),"-")</f>
        <v>0</v>
      </c>
      <c r="AV3036" s="144">
        <f>IFERROR(IF(OR($G3036="公衆街路灯A",$G3036="定額電灯"),ROUND((((AR3036+AS3036)*AN3036))*12*_xlfn.XLOOKUP($A3036,削除禁止_電灯料金!K:K,削除禁止_電灯料金!N:N),0),ROUND((AT3036+AU3036)*AN3036*12*_xlfn.XLOOKUP($A3036,削除禁止_電灯料金!K:K,削除禁止_電灯料金!N:N),0)),0)</f>
        <v>0</v>
      </c>
      <c r="AW3036" s="145"/>
    </row>
    <row r="3037" spans="1:49" ht="30" customHeight="1">
      <c r="A3037" s="1">
        <v>66</v>
      </c>
      <c r="B3037" s="319" t="s">
        <v>2686</v>
      </c>
      <c r="C3037" s="42"/>
      <c r="D3037" s="146" t="s">
        <v>2688</v>
      </c>
      <c r="E3037" s="147" t="s">
        <v>186</v>
      </c>
      <c r="F3037" s="148" t="s">
        <v>2689</v>
      </c>
      <c r="G3037" s="148" t="s">
        <v>73</v>
      </c>
      <c r="H3037" s="149"/>
      <c r="I3037" s="150"/>
      <c r="J3037" s="151"/>
      <c r="K3037" s="152">
        <v>7</v>
      </c>
      <c r="L3037" s="266">
        <v>292</v>
      </c>
      <c r="M3037" s="281" t="s">
        <v>2690</v>
      </c>
      <c r="N3037" s="119" t="s">
        <v>2691</v>
      </c>
      <c r="O3037" s="120">
        <v>1</v>
      </c>
      <c r="P3037" s="155" t="s">
        <v>294</v>
      </c>
      <c r="Q3037" s="155">
        <v>0</v>
      </c>
      <c r="R3037" s="155">
        <v>0</v>
      </c>
      <c r="S3037" s="156">
        <v>0</v>
      </c>
      <c r="T3037" s="156" t="s">
        <v>2692</v>
      </c>
      <c r="U3037" s="156">
        <v>0</v>
      </c>
      <c r="V3037" s="157">
        <v>0</v>
      </c>
      <c r="W3037" s="158">
        <v>47</v>
      </c>
      <c r="X3037" s="159">
        <v>2</v>
      </c>
      <c r="Y3037" s="160">
        <v>2</v>
      </c>
      <c r="Z3037" s="161">
        <f t="shared" si="780"/>
        <v>16.011333333333333</v>
      </c>
      <c r="AA3037" s="155">
        <v>0</v>
      </c>
      <c r="AB3037" s="162" t="s">
        <v>80</v>
      </c>
      <c r="AC3037" s="163" t="s">
        <v>56</v>
      </c>
      <c r="AD3037" s="164" t="s">
        <v>56</v>
      </c>
      <c r="AE3037" s="163" t="s">
        <v>56</v>
      </c>
      <c r="AF3037" s="164">
        <f t="shared" si="781"/>
        <v>240.17</v>
      </c>
      <c r="AG3037" s="165">
        <f t="shared" si="782"/>
        <v>57640.799999999996</v>
      </c>
      <c r="AH3037" s="166" t="s">
        <v>113</v>
      </c>
      <c r="AI3037" s="167"/>
      <c r="AJ3037" s="168"/>
      <c r="AK3037" s="169"/>
      <c r="AL3037" s="170"/>
      <c r="AM3037" s="171"/>
      <c r="AN3037" s="172"/>
      <c r="AO3037" s="173">
        <f t="shared" si="783"/>
        <v>0</v>
      </c>
      <c r="AP3037" s="174" t="s">
        <v>82</v>
      </c>
      <c r="AQ3037" s="175" t="str" cm="1">
        <f t="array" ref="AQ3037">_xlfn.IFS(OR($G3037="公衆街路灯A",$G3037="定額電灯"),$G3037&amp;AP3037,COUNTIF(G3037,"*従量電灯*"),G3037,1,"-")</f>
        <v>従量電灯</v>
      </c>
      <c r="AR3037" s="176" t="str" cm="1">
        <f t="array" ref="AR3037">_xlfn.IFS($AN3037=0,"-",OR($AH3037="対象外",$AH3037="-"),"-",OR($G3037="公衆街路灯A",$G3037="定額電灯"),_xlfn.XLOOKUP($AQ3037,削除禁止_電灯料金!$B:$B,削除禁止_電灯料金!$E:$E,0),1,"-")</f>
        <v>-</v>
      </c>
      <c r="AS3037" s="177" t="str" cm="1">
        <f t="array" ref="AS3037">_xlfn.IFS($AR3037="-","-",OR($G3037="公衆街路灯A",$G3037="定額電灯"),_xlfn.XLOOKUP(AQ3037,削除禁止_電灯料金!$B:$B,削除禁止_電灯料金!$D:$D,0),1,"-")</f>
        <v>-</v>
      </c>
      <c r="AT3037" s="176">
        <f>IFERROR(IF(OR($G3037="公衆街路灯A",$G3037="定額電灯"),"-",ROUND((_xlfn.XLOOKUP($AQ3037,削除禁止_電灯料金!$B:$B,削除禁止_電灯料金!$E:$E)*AM3037/1000*$K3037*$L3037/12),2)),"-")</f>
        <v>0</v>
      </c>
      <c r="AU3037" s="177">
        <f>IFERROR(IF(OR($G3037="公衆街路灯A",$G3037="定額電灯"),"-",ROUND((AM3037/1000*$K3037*$L3037/12)*_xlfn.XLOOKUP($A3037,削除禁止_電灯料金!K:K,削除禁止_電灯料金!M:M,"-"),2)),"-")</f>
        <v>0</v>
      </c>
      <c r="AV3037" s="178">
        <f>IFERROR(IF(OR($G3037="公衆街路灯A",$G3037="定額電灯"),ROUND((((AR3037+AS3037)*AN3037))*12*_xlfn.XLOOKUP($A3037,削除禁止_電灯料金!K:K,削除禁止_電灯料金!N:N),0),ROUND((AT3037+AU3037)*AN3037*12*_xlfn.XLOOKUP($A3037,削除禁止_電灯料金!K:K,削除禁止_電灯料金!N:N),0)),0)</f>
        <v>0</v>
      </c>
      <c r="AW3037" s="145"/>
    </row>
    <row r="3038" spans="1:49" ht="30" customHeight="1">
      <c r="A3038" s="1">
        <v>66</v>
      </c>
      <c r="B3038" s="319" t="s">
        <v>2686</v>
      </c>
      <c r="C3038" s="42"/>
      <c r="D3038" s="146" t="s">
        <v>2688</v>
      </c>
      <c r="E3038" s="147" t="s">
        <v>186</v>
      </c>
      <c r="F3038" s="148" t="s">
        <v>2693</v>
      </c>
      <c r="G3038" s="148" t="s">
        <v>73</v>
      </c>
      <c r="H3038" s="149"/>
      <c r="I3038" s="150"/>
      <c r="J3038" s="151"/>
      <c r="K3038" s="152">
        <v>7</v>
      </c>
      <c r="L3038" s="266">
        <v>292</v>
      </c>
      <c r="M3038" s="281" t="s">
        <v>2324</v>
      </c>
      <c r="N3038" s="119" t="s">
        <v>134</v>
      </c>
      <c r="O3038" s="120">
        <v>2</v>
      </c>
      <c r="P3038" s="155" t="s">
        <v>294</v>
      </c>
      <c r="Q3038" s="155">
        <v>0</v>
      </c>
      <c r="R3038" s="155">
        <v>0</v>
      </c>
      <c r="S3038" s="156">
        <v>0</v>
      </c>
      <c r="T3038" s="156">
        <v>0</v>
      </c>
      <c r="U3038" s="156">
        <v>0</v>
      </c>
      <c r="V3038" s="157">
        <v>0</v>
      </c>
      <c r="W3038" s="158">
        <v>47</v>
      </c>
      <c r="X3038" s="159">
        <v>6</v>
      </c>
      <c r="Y3038" s="160">
        <v>12</v>
      </c>
      <c r="Z3038" s="161">
        <f t="shared" si="780"/>
        <v>96.067999999999998</v>
      </c>
      <c r="AA3038" s="155">
        <v>0</v>
      </c>
      <c r="AB3038" s="162" t="s">
        <v>80</v>
      </c>
      <c r="AC3038" s="163" t="s">
        <v>56</v>
      </c>
      <c r="AD3038" s="164" t="s">
        <v>56</v>
      </c>
      <c r="AE3038" s="163" t="s">
        <v>56</v>
      </c>
      <c r="AF3038" s="164">
        <f t="shared" si="781"/>
        <v>240.17</v>
      </c>
      <c r="AG3038" s="165">
        <f t="shared" si="782"/>
        <v>345844.8</v>
      </c>
      <c r="AH3038" s="166" t="s">
        <v>81</v>
      </c>
      <c r="AI3038" s="167"/>
      <c r="AJ3038" s="168"/>
      <c r="AK3038" s="169"/>
      <c r="AL3038" s="170"/>
      <c r="AM3038" s="171"/>
      <c r="AN3038" s="172"/>
      <c r="AO3038" s="173">
        <f t="shared" si="783"/>
        <v>0</v>
      </c>
      <c r="AP3038" s="174" t="s">
        <v>82</v>
      </c>
      <c r="AQ3038" s="175" t="str" cm="1">
        <f t="array" ref="AQ3038">_xlfn.IFS(OR($G3038="公衆街路灯A",$G3038="定額電灯"),$G3038&amp;AP3038,COUNTIF(G3038,"*従量電灯*"),G3038,1,"-")</f>
        <v>従量電灯</v>
      </c>
      <c r="AR3038" s="176" t="str" cm="1">
        <f t="array" ref="AR3038">_xlfn.IFS($AN3038=0,"-",OR($AH3038="対象外",$AH3038="-"),"-",OR($G3038="公衆街路灯A",$G3038="定額電灯"),_xlfn.XLOOKUP($AQ3038,削除禁止_電灯料金!$B:$B,削除禁止_電灯料金!$E:$E,0),1,"-")</f>
        <v>-</v>
      </c>
      <c r="AS3038" s="177" t="str" cm="1">
        <f t="array" ref="AS3038">_xlfn.IFS($AR3038="-","-",OR($G3038="公衆街路灯A",$G3038="定額電灯"),_xlfn.XLOOKUP(AQ3038,削除禁止_電灯料金!$B:$B,削除禁止_電灯料金!$D:$D,0),1,"-")</f>
        <v>-</v>
      </c>
      <c r="AT3038" s="176">
        <f>IFERROR(IF(OR($G3038="公衆街路灯A",$G3038="定額電灯"),"-",ROUND((_xlfn.XLOOKUP($AQ3038,削除禁止_電灯料金!$B:$B,削除禁止_電灯料金!$E:$E)*AM3038/1000*$K3038*$L3038/12),2)),"-")</f>
        <v>0</v>
      </c>
      <c r="AU3038" s="177">
        <f>IFERROR(IF(OR($G3038="公衆街路灯A",$G3038="定額電灯"),"-",ROUND((AM3038/1000*$K3038*$L3038/12)*_xlfn.XLOOKUP($A3038,削除禁止_電灯料金!K:K,削除禁止_電灯料金!M:M,"-"),2)),"-")</f>
        <v>0</v>
      </c>
      <c r="AV3038" s="178">
        <f>IFERROR(IF(OR($G3038="公衆街路灯A",$G3038="定額電灯"),ROUND((((AR3038+AS3038)*AN3038))*12*_xlfn.XLOOKUP($A3038,削除禁止_電灯料金!K:K,削除禁止_電灯料金!N:N),0),ROUND((AT3038+AU3038)*AN3038*12*_xlfn.XLOOKUP($A3038,削除禁止_電灯料金!K:K,削除禁止_電灯料金!N:N),0)),0)</f>
        <v>0</v>
      </c>
      <c r="AW3038" s="145"/>
    </row>
    <row r="3039" spans="1:49" ht="30" customHeight="1">
      <c r="A3039" s="1">
        <v>66</v>
      </c>
      <c r="B3039" s="319" t="s">
        <v>2686</v>
      </c>
      <c r="C3039" s="42"/>
      <c r="D3039" s="146" t="s">
        <v>2688</v>
      </c>
      <c r="E3039" s="147" t="s">
        <v>186</v>
      </c>
      <c r="F3039" s="148" t="s">
        <v>2693</v>
      </c>
      <c r="G3039" s="148" t="s">
        <v>73</v>
      </c>
      <c r="H3039" s="149"/>
      <c r="I3039" s="150"/>
      <c r="J3039" s="151"/>
      <c r="K3039" s="152">
        <v>7</v>
      </c>
      <c r="L3039" s="266">
        <v>292</v>
      </c>
      <c r="M3039" s="281" t="s">
        <v>2690</v>
      </c>
      <c r="N3039" s="119" t="s">
        <v>2691</v>
      </c>
      <c r="O3039" s="120">
        <v>1</v>
      </c>
      <c r="P3039" s="155" t="s">
        <v>294</v>
      </c>
      <c r="Q3039" s="155">
        <v>0</v>
      </c>
      <c r="R3039" s="155">
        <v>0</v>
      </c>
      <c r="S3039" s="156">
        <v>0</v>
      </c>
      <c r="T3039" s="156" t="s">
        <v>2692</v>
      </c>
      <c r="U3039" s="156">
        <v>0</v>
      </c>
      <c r="V3039" s="157">
        <v>0</v>
      </c>
      <c r="W3039" s="158">
        <v>47</v>
      </c>
      <c r="X3039" s="159">
        <v>2</v>
      </c>
      <c r="Y3039" s="160">
        <v>2</v>
      </c>
      <c r="Z3039" s="161">
        <f t="shared" si="780"/>
        <v>16.011333333333333</v>
      </c>
      <c r="AA3039" s="155">
        <v>0</v>
      </c>
      <c r="AB3039" s="162" t="s">
        <v>80</v>
      </c>
      <c r="AC3039" s="163" t="s">
        <v>56</v>
      </c>
      <c r="AD3039" s="164" t="s">
        <v>56</v>
      </c>
      <c r="AE3039" s="163" t="s">
        <v>56</v>
      </c>
      <c r="AF3039" s="164">
        <f t="shared" si="781"/>
        <v>240.17</v>
      </c>
      <c r="AG3039" s="165">
        <f t="shared" si="782"/>
        <v>57640.799999999996</v>
      </c>
      <c r="AH3039" s="166" t="s">
        <v>113</v>
      </c>
      <c r="AI3039" s="167"/>
      <c r="AJ3039" s="168"/>
      <c r="AK3039" s="169"/>
      <c r="AL3039" s="170"/>
      <c r="AM3039" s="171"/>
      <c r="AN3039" s="172"/>
      <c r="AO3039" s="173">
        <f t="shared" si="783"/>
        <v>0</v>
      </c>
      <c r="AP3039" s="174" t="s">
        <v>82</v>
      </c>
      <c r="AQ3039" s="175" t="str" cm="1">
        <f t="array" ref="AQ3039">_xlfn.IFS(OR($G3039="公衆街路灯A",$G3039="定額電灯"),$G3039&amp;AP3039,COUNTIF(G3039,"*従量電灯*"),G3039,1,"-")</f>
        <v>従量電灯</v>
      </c>
      <c r="AR3039" s="176" t="str" cm="1">
        <f t="array" ref="AR3039">_xlfn.IFS($AN3039=0,"-",OR($AH3039="対象外",$AH3039="-"),"-",OR($G3039="公衆街路灯A",$G3039="定額電灯"),_xlfn.XLOOKUP($AQ3039,削除禁止_電灯料金!$B:$B,削除禁止_電灯料金!$E:$E,0),1,"-")</f>
        <v>-</v>
      </c>
      <c r="AS3039" s="177" t="str" cm="1">
        <f t="array" ref="AS3039">_xlfn.IFS($AR3039="-","-",OR($G3039="公衆街路灯A",$G3039="定額電灯"),_xlfn.XLOOKUP(AQ3039,削除禁止_電灯料金!$B:$B,削除禁止_電灯料金!$D:$D,0),1,"-")</f>
        <v>-</v>
      </c>
      <c r="AT3039" s="176">
        <f>IFERROR(IF(OR($G3039="公衆街路灯A",$G3039="定額電灯"),"-",ROUND((_xlfn.XLOOKUP($AQ3039,削除禁止_電灯料金!$B:$B,削除禁止_電灯料金!$E:$E)*AM3039/1000*$K3039*$L3039/12),2)),"-")</f>
        <v>0</v>
      </c>
      <c r="AU3039" s="177">
        <f>IFERROR(IF(OR($G3039="公衆街路灯A",$G3039="定額電灯"),"-",ROUND((AM3039/1000*$K3039*$L3039/12)*_xlfn.XLOOKUP($A3039,削除禁止_電灯料金!K:K,削除禁止_電灯料金!M:M,"-"),2)),"-")</f>
        <v>0</v>
      </c>
      <c r="AV3039" s="178">
        <f>IFERROR(IF(OR($G3039="公衆街路灯A",$G3039="定額電灯"),ROUND((((AR3039+AS3039)*AN3039))*12*_xlfn.XLOOKUP($A3039,削除禁止_電灯料金!K:K,削除禁止_電灯料金!N:N),0),ROUND((AT3039+AU3039)*AN3039*12*_xlfn.XLOOKUP($A3039,削除禁止_電灯料金!K:K,削除禁止_電灯料金!N:N),0)),0)</f>
        <v>0</v>
      </c>
      <c r="AW3039" s="145"/>
    </row>
    <row r="3040" spans="1:49" ht="30" customHeight="1">
      <c r="A3040" s="1">
        <v>66</v>
      </c>
      <c r="B3040" s="319" t="s">
        <v>2686</v>
      </c>
      <c r="C3040" s="42"/>
      <c r="D3040" s="146"/>
      <c r="E3040" s="147"/>
      <c r="F3040" s="148"/>
      <c r="G3040" s="148"/>
      <c r="H3040" s="149"/>
      <c r="I3040" s="150"/>
      <c r="J3040" s="151"/>
      <c r="K3040" s="213"/>
      <c r="L3040" s="214"/>
      <c r="M3040" s="154" t="s">
        <v>82</v>
      </c>
      <c r="N3040" s="119">
        <v>0</v>
      </c>
      <c r="O3040" s="120">
        <v>0</v>
      </c>
      <c r="P3040" s="155">
        <v>0</v>
      </c>
      <c r="Q3040" s="155">
        <v>0</v>
      </c>
      <c r="R3040" s="155">
        <v>0</v>
      </c>
      <c r="S3040" s="156">
        <v>0</v>
      </c>
      <c r="T3040" s="156">
        <v>0</v>
      </c>
      <c r="U3040" s="156">
        <v>0</v>
      </c>
      <c r="V3040" s="157">
        <v>0</v>
      </c>
      <c r="W3040" s="158">
        <v>0</v>
      </c>
      <c r="X3040" s="159"/>
      <c r="Y3040" s="160">
        <v>0</v>
      </c>
      <c r="Z3040" s="161">
        <v>0</v>
      </c>
      <c r="AA3040" s="155">
        <v>0</v>
      </c>
      <c r="AB3040" s="162" t="s">
        <v>56</v>
      </c>
      <c r="AC3040" s="163" t="s">
        <v>56</v>
      </c>
      <c r="AD3040" s="164" t="s">
        <v>56</v>
      </c>
      <c r="AE3040" s="163" t="s">
        <v>56</v>
      </c>
      <c r="AF3040" s="164" t="s">
        <v>56</v>
      </c>
      <c r="AG3040" s="165">
        <v>0</v>
      </c>
      <c r="AH3040" s="166" t="s">
        <v>56</v>
      </c>
      <c r="AI3040" s="167"/>
      <c r="AJ3040" s="168"/>
      <c r="AK3040" s="169"/>
      <c r="AL3040" s="170"/>
      <c r="AM3040" s="171"/>
      <c r="AN3040" s="172"/>
      <c r="AO3040" s="173">
        <f t="shared" si="783"/>
        <v>0</v>
      </c>
      <c r="AP3040" s="174" t="s">
        <v>82</v>
      </c>
      <c r="AQ3040" s="175" t="str" cm="1">
        <f t="array" ref="AQ3040">_xlfn.IFS(OR($G3040="公衆街路灯A",$G3040="定額電灯"),$G3040&amp;AP3040,COUNTIF(G3040,"*従量電灯*"),G3040,1,"-")</f>
        <v>-</v>
      </c>
      <c r="AR3040" s="176" t="str" cm="1">
        <f t="array" ref="AR3040">_xlfn.IFS($AN3040=0,"-",OR($AH3040="対象外",$AH3040="-"),"-",OR($G3040="公衆街路灯A",$G3040="定額電灯"),_xlfn.XLOOKUP($AQ3040,削除禁止_電灯料金!$B:$B,削除禁止_電灯料金!$E:$E,0),1,"-")</f>
        <v>-</v>
      </c>
      <c r="AS3040" s="177" t="str" cm="1">
        <f t="array" ref="AS3040">_xlfn.IFS($AR3040="-","-",OR($G3040="公衆街路灯A",$G3040="定額電灯"),_xlfn.XLOOKUP(AQ3040,削除禁止_電灯料金!$B:$B,削除禁止_電灯料金!$D:$D,0),1,"-")</f>
        <v>-</v>
      </c>
      <c r="AT3040" s="176" t="str">
        <f>IFERROR(IF(OR($G3040="公衆街路灯A",$G3040="定額電灯"),"-",ROUND((_xlfn.XLOOKUP($AQ3040,削除禁止_電灯料金!$B:$B,削除禁止_電灯料金!$E:$E)*AM3040/1000*$K3040*$L3040/12),2)),"-")</f>
        <v>-</v>
      </c>
      <c r="AU3040" s="177">
        <f>IFERROR(IF(OR($G3040="公衆街路灯A",$G3040="定額電灯"),"-",ROUND((AM3040/1000*$K3040*$L3040/12)*_xlfn.XLOOKUP($A3040,削除禁止_電灯料金!K:K,削除禁止_電灯料金!M:M,"-"),2)),"-")</f>
        <v>0</v>
      </c>
      <c r="AV3040" s="178">
        <f>IFERROR(IF(OR($G3040="公衆街路灯A",$G3040="定額電灯"),ROUND((((AR3040+AS3040)*AN3040))*12*_xlfn.XLOOKUP($A3040,削除禁止_電灯料金!K:K,削除禁止_電灯料金!N:N),0),ROUND((AT3040+AU3040)*AN3040*12*_xlfn.XLOOKUP($A3040,削除禁止_電灯料金!K:K,削除禁止_電灯料金!N:N),0)),0)</f>
        <v>0</v>
      </c>
      <c r="AW3040" s="145"/>
    </row>
    <row r="3041" spans="1:49" ht="30" customHeight="1">
      <c r="A3041" s="1">
        <v>66</v>
      </c>
      <c r="B3041" s="319" t="s">
        <v>2686</v>
      </c>
      <c r="C3041" s="42"/>
      <c r="D3041" s="146"/>
      <c r="E3041" s="147" t="s">
        <v>219</v>
      </c>
      <c r="F3041" s="148" t="s">
        <v>219</v>
      </c>
      <c r="G3041" s="148"/>
      <c r="H3041" s="149"/>
      <c r="I3041" s="150"/>
      <c r="J3041" s="151"/>
      <c r="K3041" s="213"/>
      <c r="L3041" s="214"/>
      <c r="M3041" s="179" t="s">
        <v>82</v>
      </c>
      <c r="N3041" s="119">
        <v>0</v>
      </c>
      <c r="O3041" s="120">
        <v>0</v>
      </c>
      <c r="P3041" s="155">
        <v>0</v>
      </c>
      <c r="Q3041" s="155">
        <v>0</v>
      </c>
      <c r="R3041" s="155">
        <v>0</v>
      </c>
      <c r="S3041" s="156">
        <v>0</v>
      </c>
      <c r="T3041" s="156">
        <v>0</v>
      </c>
      <c r="U3041" s="156">
        <v>0</v>
      </c>
      <c r="V3041" s="157">
        <v>0</v>
      </c>
      <c r="W3041" s="158">
        <v>0</v>
      </c>
      <c r="X3041" s="159"/>
      <c r="Y3041" s="160">
        <v>0</v>
      </c>
      <c r="Z3041" s="161">
        <v>0</v>
      </c>
      <c r="AA3041" s="155">
        <v>0</v>
      </c>
      <c r="AB3041" s="162" t="s">
        <v>56</v>
      </c>
      <c r="AC3041" s="163" t="s">
        <v>56</v>
      </c>
      <c r="AD3041" s="164" t="s">
        <v>56</v>
      </c>
      <c r="AE3041" s="163" t="s">
        <v>56</v>
      </c>
      <c r="AF3041" s="164" t="s">
        <v>56</v>
      </c>
      <c r="AG3041" s="165">
        <v>0</v>
      </c>
      <c r="AH3041" s="166" t="s">
        <v>56</v>
      </c>
      <c r="AI3041" s="167"/>
      <c r="AJ3041" s="168"/>
      <c r="AK3041" s="169"/>
      <c r="AL3041" s="170"/>
      <c r="AM3041" s="171"/>
      <c r="AN3041" s="172"/>
      <c r="AO3041" s="173">
        <f t="shared" si="783"/>
        <v>0</v>
      </c>
      <c r="AP3041" s="174" t="s">
        <v>82</v>
      </c>
      <c r="AQ3041" s="175" t="str" cm="1">
        <f t="array" ref="AQ3041">_xlfn.IFS(OR($G3041="公衆街路灯A",$G3041="定額電灯"),$G3041&amp;AP3041,COUNTIF(G3041,"*従量電灯*"),G3041,1,"-")</f>
        <v>-</v>
      </c>
      <c r="AR3041" s="176" t="str" cm="1">
        <f t="array" ref="AR3041">_xlfn.IFS($AN3041=0,"-",OR($AH3041="対象外",$AH3041="-"),"-",OR($G3041="公衆街路灯A",$G3041="定額電灯"),_xlfn.XLOOKUP($AQ3041,削除禁止_電灯料金!$B:$B,削除禁止_電灯料金!$E:$E,0),1,"-")</f>
        <v>-</v>
      </c>
      <c r="AS3041" s="177" t="str" cm="1">
        <f t="array" ref="AS3041">_xlfn.IFS($AR3041="-","-",OR($G3041="公衆街路灯A",$G3041="定額電灯"),_xlfn.XLOOKUP(AQ3041,削除禁止_電灯料金!$B:$B,削除禁止_電灯料金!$D:$D,0),1,"-")</f>
        <v>-</v>
      </c>
      <c r="AT3041" s="176" t="str">
        <f>IFERROR(IF(OR($G3041="公衆街路灯A",$G3041="定額電灯"),"-",ROUND((_xlfn.XLOOKUP($AQ3041,削除禁止_電灯料金!$B:$B,削除禁止_電灯料金!$E:$E)*AM3041/1000*$K3041*$L3041/12),2)),"-")</f>
        <v>-</v>
      </c>
      <c r="AU3041" s="177">
        <f>IFERROR(IF(OR($G3041="公衆街路灯A",$G3041="定額電灯"),"-",ROUND((AM3041/1000*$K3041*$L3041/12)*_xlfn.XLOOKUP($A3041,削除禁止_電灯料金!K:K,削除禁止_電灯料金!M:M,"-"),2)),"-")</f>
        <v>0</v>
      </c>
      <c r="AV3041" s="178">
        <f>IFERROR(IF(OR($G3041="公衆街路灯A",$G3041="定額電灯"),ROUND((((AR3041+AS3041)*AN3041))*12*_xlfn.XLOOKUP($A3041,削除禁止_電灯料金!K:K,削除禁止_電灯料金!N:N),0),ROUND((AT3041+AU3041)*AN3041*12*_xlfn.XLOOKUP($A3041,削除禁止_電灯料金!K:K,削除禁止_電灯料金!N:N),0)),0)</f>
        <v>0</v>
      </c>
      <c r="AW3041" s="145"/>
    </row>
    <row r="3042" spans="1:49" ht="30" customHeight="1" thickBot="1">
      <c r="A3042" s="1">
        <v>66</v>
      </c>
      <c r="B3042" s="319" t="s">
        <v>2686</v>
      </c>
      <c r="C3042" s="42"/>
      <c r="D3042" s="215"/>
      <c r="E3042" s="216" t="s">
        <v>219</v>
      </c>
      <c r="F3042" s="217" t="s">
        <v>219</v>
      </c>
      <c r="G3042" s="216"/>
      <c r="H3042" s="216"/>
      <c r="I3042" s="218"/>
      <c r="J3042" s="219"/>
      <c r="K3042" s="220"/>
      <c r="L3042" s="221"/>
      <c r="M3042" s="222" t="s">
        <v>82</v>
      </c>
      <c r="N3042" s="223">
        <v>0</v>
      </c>
      <c r="O3042" s="224">
        <v>0</v>
      </c>
      <c r="P3042" s="225">
        <v>0</v>
      </c>
      <c r="Q3042" s="225">
        <v>0</v>
      </c>
      <c r="R3042" s="225">
        <v>0</v>
      </c>
      <c r="S3042" s="226">
        <v>0</v>
      </c>
      <c r="T3042" s="226">
        <v>0</v>
      </c>
      <c r="U3042" s="226">
        <v>0</v>
      </c>
      <c r="V3042" s="227">
        <v>0</v>
      </c>
      <c r="W3042" s="228">
        <v>0</v>
      </c>
      <c r="X3042" s="229"/>
      <c r="Y3042" s="410">
        <v>0</v>
      </c>
      <c r="Z3042" s="230">
        <v>0</v>
      </c>
      <c r="AA3042" s="225">
        <v>0</v>
      </c>
      <c r="AB3042" s="231" t="s">
        <v>56</v>
      </c>
      <c r="AC3042" s="232" t="s">
        <v>56</v>
      </c>
      <c r="AD3042" s="411" t="s">
        <v>56</v>
      </c>
      <c r="AE3042" s="232" t="s">
        <v>56</v>
      </c>
      <c r="AF3042" s="411" t="s">
        <v>56</v>
      </c>
      <c r="AG3042" s="412">
        <v>0</v>
      </c>
      <c r="AH3042" s="413" t="s">
        <v>56</v>
      </c>
      <c r="AI3042" s="236"/>
      <c r="AJ3042" s="237"/>
      <c r="AK3042" s="238"/>
      <c r="AL3042" s="239"/>
      <c r="AM3042" s="240"/>
      <c r="AN3042" s="241"/>
      <c r="AO3042" s="242">
        <f t="shared" si="783"/>
        <v>0</v>
      </c>
      <c r="AP3042" s="243" t="s">
        <v>82</v>
      </c>
      <c r="AQ3042" s="414" t="str" cm="1">
        <f t="array" ref="AQ3042">_xlfn.IFS(OR($G3042="公衆街路灯A",$G3042="定額電灯"),$G3042&amp;AP3042,COUNTIF(G3042,"*従量電灯*"),G3042,1,"-")</f>
        <v>-</v>
      </c>
      <c r="AR3042" s="415" t="str" cm="1">
        <f t="array" ref="AR3042">_xlfn.IFS($AN3042=0,"-",OR($AH3042="対象外",$AH3042="-"),"-",OR($G3042="公衆街路灯A",$G3042="定額電灯"),_xlfn.XLOOKUP($AQ3042,削除禁止_電灯料金!$B:$B,削除禁止_電灯料金!$E:$E,0),1,"-")</f>
        <v>-</v>
      </c>
      <c r="AS3042" s="416" t="str" cm="1">
        <f t="array" ref="AS3042">_xlfn.IFS($AR3042="-","-",OR($G3042="公衆街路灯A",$G3042="定額電灯"),_xlfn.XLOOKUP(AQ3042,削除禁止_電灯料金!$B:$B,削除禁止_電灯料金!$D:$D,0),1,"-")</f>
        <v>-</v>
      </c>
      <c r="AT3042" s="415" t="str">
        <f>IFERROR(IF(OR($G3042="公衆街路灯A",$G3042="定額電灯"),"-",ROUND((_xlfn.XLOOKUP($AQ3042,削除禁止_電灯料金!$B:$B,削除禁止_電灯料金!$E:$E)*AM3042/1000*$K3042*$L3042/12),2)),"-")</f>
        <v>-</v>
      </c>
      <c r="AU3042" s="416">
        <f>IFERROR(IF(OR($G3042="公衆街路灯A",$G3042="定額電灯"),"-",ROUND((AM3042/1000*$K3042*$L3042/12)*_xlfn.XLOOKUP($A3042,削除禁止_電灯料金!K:K,削除禁止_電灯料金!M:M,"-"),2)),"-")</f>
        <v>0</v>
      </c>
      <c r="AV3042" s="417">
        <f>IFERROR(IF(OR($G3042="公衆街路灯A",$G3042="定額電灯"),ROUND((((AR3042+AS3042)*AN3042))*12*_xlfn.XLOOKUP($A3042,削除禁止_電灯料金!K:K,削除禁止_電灯料金!N:N),0),ROUND((AT3042+AU3042)*AN3042*12*_xlfn.XLOOKUP($A3042,削除禁止_電灯料金!K:K,削除禁止_電灯料金!N:N),0)),0)</f>
        <v>0</v>
      </c>
      <c r="AW3042" s="145"/>
    </row>
    <row r="3043" spans="1:49" ht="30" customHeight="1">
      <c r="A3043" s="1"/>
      <c r="B3043" s="41"/>
      <c r="C3043" s="248"/>
    </row>
    <row r="3044" spans="1:49" ht="30" customHeight="1">
      <c r="A3044" s="1">
        <v>67</v>
      </c>
      <c r="B3044" s="319" t="s">
        <v>2694</v>
      </c>
      <c r="C3044" s="42"/>
      <c r="D3044" s="4" t="s">
        <v>2695</v>
      </c>
      <c r="E3044" s="43"/>
      <c r="F3044" s="44"/>
      <c r="G3044" s="44"/>
      <c r="H3044" s="45"/>
      <c r="I3044" s="43"/>
      <c r="J3044" s="43"/>
      <c r="K3044" s="43"/>
      <c r="L3044" s="43"/>
      <c r="M3044" s="43"/>
      <c r="N3044" s="46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B3044" s="42"/>
      <c r="AC3044" s="42"/>
      <c r="AD3044" s="42"/>
      <c r="AE3044" s="42"/>
      <c r="AF3044" s="42"/>
      <c r="AG3044" s="42"/>
      <c r="AH3044" s="47"/>
      <c r="AI3044" s="48"/>
      <c r="AJ3044" s="48"/>
      <c r="AK3044" s="47"/>
      <c r="AL3044" s="49"/>
      <c r="AM3044" s="47"/>
      <c r="AN3044" s="47"/>
      <c r="AO3044" s="47"/>
      <c r="AP3044" s="47"/>
      <c r="AQ3044" s="49"/>
      <c r="AR3044" s="47"/>
      <c r="AS3044" s="47"/>
      <c r="AT3044" s="47"/>
      <c r="AU3044" s="47"/>
      <c r="AV3044" s="47"/>
      <c r="AW3044" s="47"/>
    </row>
    <row r="3045" spans="1:49" ht="30" customHeight="1">
      <c r="A3045" s="1">
        <v>67</v>
      </c>
      <c r="B3045" s="319" t="s">
        <v>2694</v>
      </c>
      <c r="C3045" s="42"/>
      <c r="D3045" s="43"/>
      <c r="E3045" s="43"/>
      <c r="F3045" s="44"/>
      <c r="G3045" s="44"/>
      <c r="H3045" s="45"/>
      <c r="I3045" s="43"/>
      <c r="J3045" s="43"/>
      <c r="K3045" s="43"/>
      <c r="L3045" s="43"/>
      <c r="M3045" s="43"/>
      <c r="N3045" s="46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B3045" s="42"/>
      <c r="AC3045" s="42"/>
      <c r="AD3045" s="42"/>
      <c r="AE3045" s="42"/>
      <c r="AF3045" s="42"/>
      <c r="AG3045" s="42"/>
      <c r="AH3045" s="47"/>
      <c r="AI3045" s="50"/>
      <c r="AJ3045" s="48"/>
      <c r="AK3045" s="47"/>
      <c r="AL3045" s="49"/>
      <c r="AM3045" s="47"/>
      <c r="AN3045" s="47"/>
      <c r="AO3045" s="51"/>
      <c r="AP3045" s="47"/>
      <c r="AQ3045" s="49"/>
      <c r="AR3045" s="51"/>
      <c r="AS3045" s="51"/>
      <c r="AT3045" s="51"/>
      <c r="AU3045" s="51"/>
      <c r="AV3045" s="47"/>
      <c r="AW3045" s="47"/>
    </row>
    <row r="3046" spans="1:49" ht="30" customHeight="1">
      <c r="A3046" s="1">
        <v>67</v>
      </c>
      <c r="B3046" s="319" t="s">
        <v>2694</v>
      </c>
      <c r="C3046" s="42"/>
      <c r="D3046" s="52" t="s">
        <v>47</v>
      </c>
      <c r="E3046" s="52"/>
      <c r="F3046" s="53">
        <v>10</v>
      </c>
      <c r="G3046" s="44"/>
      <c r="H3046" s="45"/>
      <c r="I3046" s="54"/>
      <c r="J3046" s="54"/>
      <c r="K3046" s="55"/>
      <c r="L3046" s="46"/>
      <c r="M3046" s="46"/>
      <c r="N3046" s="56"/>
      <c r="O3046" s="56"/>
      <c r="P3046" s="56"/>
      <c r="Q3046" s="56"/>
      <c r="R3046" s="56"/>
      <c r="S3046" s="56"/>
      <c r="T3046" s="56"/>
      <c r="U3046" s="56"/>
      <c r="V3046" s="56"/>
      <c r="W3046" s="56"/>
      <c r="X3046" s="56"/>
      <c r="Y3046" s="56"/>
      <c r="Z3046" s="56"/>
      <c r="AA3046" s="56"/>
      <c r="AB3046" s="56"/>
      <c r="AC3046" s="56"/>
      <c r="AD3046" s="56"/>
      <c r="AE3046" s="56"/>
      <c r="AF3046" s="56"/>
      <c r="AG3046" s="56"/>
      <c r="AH3046" s="47"/>
      <c r="AI3046" s="50"/>
      <c r="AJ3046" s="48"/>
      <c r="AK3046" s="47"/>
      <c r="AL3046" s="49"/>
      <c r="AM3046" s="47"/>
      <c r="AN3046" s="47"/>
      <c r="AO3046" s="47"/>
      <c r="AP3046" s="47"/>
      <c r="AQ3046" s="49"/>
      <c r="AR3046" s="47"/>
      <c r="AS3046" s="47"/>
      <c r="AT3046" s="47"/>
      <c r="AU3046" s="47"/>
      <c r="AV3046" s="47"/>
      <c r="AW3046" s="47"/>
    </row>
    <row r="3047" spans="1:49" ht="30" customHeight="1" thickBot="1">
      <c r="A3047" s="1">
        <v>67</v>
      </c>
      <c r="B3047" s="319" t="s">
        <v>2694</v>
      </c>
      <c r="C3047" s="42"/>
      <c r="D3047" s="57" t="s">
        <v>48</v>
      </c>
      <c r="E3047" s="57"/>
      <c r="F3047" s="58">
        <v>10</v>
      </c>
      <c r="G3047" s="44"/>
      <c r="H3047" s="45"/>
      <c r="I3047" s="54"/>
      <c r="J3047" s="54"/>
      <c r="K3047" s="55"/>
      <c r="L3047" s="46"/>
      <c r="M3047" s="46"/>
      <c r="N3047" s="56"/>
      <c r="O3047" s="56"/>
      <c r="P3047" s="56"/>
      <c r="Q3047" s="56"/>
      <c r="R3047" s="56"/>
      <c r="S3047" s="56"/>
      <c r="T3047" s="56"/>
      <c r="U3047" s="56"/>
      <c r="V3047" s="56"/>
      <c r="W3047" s="56"/>
      <c r="X3047" s="56"/>
      <c r="Y3047" s="56"/>
      <c r="Z3047" s="56"/>
      <c r="AA3047" s="56"/>
      <c r="AB3047" s="56"/>
      <c r="AC3047" s="56"/>
      <c r="AD3047" s="56"/>
      <c r="AE3047" s="56"/>
      <c r="AF3047" s="56"/>
      <c r="AG3047" s="56"/>
      <c r="AH3047" s="47"/>
      <c r="AI3047" s="50"/>
      <c r="AJ3047" s="48"/>
      <c r="AK3047" s="47"/>
      <c r="AL3047" s="49"/>
      <c r="AM3047" s="47"/>
      <c r="AN3047" s="47"/>
      <c r="AO3047" s="47"/>
      <c r="AP3047" s="47"/>
      <c r="AQ3047" s="49"/>
      <c r="AR3047" s="47"/>
      <c r="AS3047" s="47"/>
      <c r="AT3047" s="47"/>
      <c r="AU3047" s="47"/>
      <c r="AV3047" s="47"/>
      <c r="AW3047" s="47"/>
    </row>
    <row r="3048" spans="1:49" ht="30" customHeight="1" thickBot="1">
      <c r="A3048" s="1">
        <v>67</v>
      </c>
      <c r="B3048" s="319" t="s">
        <v>2694</v>
      </c>
      <c r="C3048" s="42"/>
      <c r="D3048" s="59" t="s">
        <v>49</v>
      </c>
      <c r="E3048" s="59"/>
      <c r="F3048" s="60">
        <v>30</v>
      </c>
      <c r="G3048" s="44"/>
      <c r="H3048" s="45"/>
      <c r="I3048" s="61"/>
      <c r="J3048" s="61"/>
      <c r="K3048" s="42"/>
      <c r="L3048" s="42"/>
      <c r="M3048" s="42"/>
      <c r="N3048" s="56"/>
      <c r="O3048" s="56"/>
      <c r="P3048" s="56"/>
      <c r="Q3048" s="56"/>
      <c r="R3048" s="56"/>
      <c r="S3048" s="56"/>
      <c r="T3048" s="56"/>
      <c r="U3048" s="56"/>
      <c r="V3048" s="56"/>
      <c r="W3048" s="56"/>
      <c r="X3048" s="56"/>
      <c r="Y3048" s="56"/>
      <c r="Z3048" s="56"/>
      <c r="AA3048" s="56"/>
      <c r="AB3048" s="56"/>
      <c r="AC3048" s="62"/>
      <c r="AD3048" s="62"/>
      <c r="AE3048" s="63"/>
      <c r="AF3048" s="42"/>
      <c r="AG3048" s="56"/>
      <c r="AH3048" s="47"/>
      <c r="AI3048" s="64" t="s">
        <v>50</v>
      </c>
      <c r="AJ3048" s="48"/>
      <c r="AK3048" s="47"/>
      <c r="AL3048" s="49"/>
      <c r="AM3048" s="47"/>
      <c r="AN3048" s="47"/>
      <c r="AO3048" s="47"/>
      <c r="AP3048" s="47"/>
      <c r="AQ3048" s="49"/>
      <c r="AR3048" s="47"/>
      <c r="AS3048" s="47"/>
      <c r="AT3048" s="47"/>
      <c r="AU3048" s="47"/>
      <c r="AV3048" s="47"/>
      <c r="AW3048" s="65"/>
    </row>
    <row r="3049" spans="1:49" ht="30" customHeight="1" thickBot="1">
      <c r="A3049" s="1">
        <v>67</v>
      </c>
      <c r="B3049" s="319" t="s">
        <v>2694</v>
      </c>
      <c r="C3049" s="42"/>
      <c r="D3049" s="66" t="s">
        <v>51</v>
      </c>
      <c r="E3049" s="66"/>
      <c r="F3049" s="67">
        <v>0.41499999999999998</v>
      </c>
      <c r="G3049" s="44"/>
      <c r="H3049" s="45"/>
      <c r="I3049" s="68"/>
      <c r="J3049" s="68"/>
      <c r="K3049" s="42"/>
      <c r="L3049" s="42"/>
      <c r="M3049" s="42"/>
      <c r="N3049" s="56"/>
      <c r="O3049" s="56"/>
      <c r="P3049" s="56"/>
      <c r="Q3049" s="56"/>
      <c r="R3049" s="56"/>
      <c r="S3049" s="56"/>
      <c r="T3049" s="56"/>
      <c r="U3049" s="56"/>
      <c r="V3049" s="56"/>
      <c r="W3049" s="56"/>
      <c r="X3049" s="56"/>
      <c r="Y3049" s="56"/>
      <c r="Z3049" s="56"/>
      <c r="AA3049" s="56"/>
      <c r="AB3049" s="56"/>
      <c r="AC3049" s="62" t="s">
        <v>52</v>
      </c>
      <c r="AD3049" s="69"/>
      <c r="AE3049" s="70" t="s">
        <v>53</v>
      </c>
      <c r="AF3049" s="69"/>
      <c r="AG3049" s="56"/>
      <c r="AH3049" s="47"/>
      <c r="AI3049" s="48"/>
      <c r="AJ3049" s="48"/>
      <c r="AK3049" s="47"/>
      <c r="AL3049" s="49"/>
      <c r="AM3049" s="47"/>
      <c r="AN3049" s="47"/>
      <c r="AO3049" s="47"/>
      <c r="AP3049" s="47"/>
      <c r="AQ3049" s="49"/>
      <c r="AR3049" s="47" t="s">
        <v>52</v>
      </c>
      <c r="AS3049" s="47"/>
      <c r="AT3049" s="47" t="s">
        <v>53</v>
      </c>
      <c r="AU3049" s="47"/>
      <c r="AV3049" s="47"/>
      <c r="AW3049" s="65"/>
    </row>
    <row r="3050" spans="1:49" ht="30" customHeight="1" thickBot="1">
      <c r="A3050" s="1">
        <v>67</v>
      </c>
      <c r="B3050" s="319" t="s">
        <v>2694</v>
      </c>
      <c r="C3050" s="42"/>
      <c r="D3050" s="71" t="s">
        <v>54</v>
      </c>
      <c r="E3050" s="45"/>
      <c r="F3050" s="45"/>
      <c r="G3050" s="45"/>
      <c r="H3050" s="45"/>
      <c r="I3050" s="45"/>
      <c r="J3050" s="45"/>
      <c r="K3050" s="72"/>
      <c r="L3050" s="72"/>
      <c r="M3050" s="73" t="s">
        <v>55</v>
      </c>
      <c r="N3050" s="74"/>
      <c r="O3050" s="74"/>
      <c r="P3050" s="74"/>
      <c r="Q3050" s="74"/>
      <c r="R3050" s="74"/>
      <c r="S3050" s="74"/>
      <c r="T3050" s="74"/>
      <c r="U3050" s="74"/>
      <c r="V3050" s="74"/>
      <c r="W3050" s="74"/>
      <c r="X3050" s="74"/>
      <c r="Y3050" s="74"/>
      <c r="Z3050" s="74"/>
      <c r="AA3050" s="74"/>
      <c r="AB3050" s="74"/>
      <c r="AC3050" s="75" t="s">
        <v>1</v>
      </c>
      <c r="AD3050" s="76"/>
      <c r="AE3050" s="76" t="s">
        <v>2</v>
      </c>
      <c r="AF3050" s="76"/>
      <c r="AG3050" s="77" t="s">
        <v>56</v>
      </c>
      <c r="AH3050" s="78" t="s">
        <v>57</v>
      </c>
      <c r="AI3050" s="79"/>
      <c r="AJ3050" s="79"/>
      <c r="AK3050" s="80"/>
      <c r="AL3050" s="15"/>
      <c r="AM3050" s="80"/>
      <c r="AN3050" s="80"/>
      <c r="AO3050" s="80"/>
      <c r="AP3050" s="80"/>
      <c r="AQ3050" s="15"/>
      <c r="AR3050" s="78" t="s">
        <v>1</v>
      </c>
      <c r="AS3050" s="81"/>
      <c r="AT3050" s="78" t="s">
        <v>2</v>
      </c>
      <c r="AU3050" s="81"/>
      <c r="AV3050" s="82" t="s">
        <v>56</v>
      </c>
      <c r="AW3050" s="83"/>
    </row>
    <row r="3051" spans="1:49" ht="42" customHeight="1">
      <c r="A3051" s="1">
        <v>67</v>
      </c>
      <c r="B3051" s="319" t="s">
        <v>2694</v>
      </c>
      <c r="C3051" s="42"/>
      <c r="D3051" s="474" t="s">
        <v>4</v>
      </c>
      <c r="E3051" s="476" t="s">
        <v>5</v>
      </c>
      <c r="F3051" s="476" t="s">
        <v>6</v>
      </c>
      <c r="G3051" s="476" t="s">
        <v>58</v>
      </c>
      <c r="H3051" s="476" t="s">
        <v>7</v>
      </c>
      <c r="I3051" s="20" t="s">
        <v>8</v>
      </c>
      <c r="J3051" s="20"/>
      <c r="K3051" s="84" t="s">
        <v>9</v>
      </c>
      <c r="L3051" s="85" t="s">
        <v>59</v>
      </c>
      <c r="M3051" s="478" t="s">
        <v>60</v>
      </c>
      <c r="N3051" s="480" t="s">
        <v>61</v>
      </c>
      <c r="O3051" s="482" t="s">
        <v>62</v>
      </c>
      <c r="P3051" s="482" t="s">
        <v>10</v>
      </c>
      <c r="Q3051" s="484" t="s">
        <v>63</v>
      </c>
      <c r="R3051" s="482" t="s">
        <v>64</v>
      </c>
      <c r="S3051" s="482" t="s">
        <v>65</v>
      </c>
      <c r="T3051" s="482" t="s">
        <v>66</v>
      </c>
      <c r="U3051" s="482" t="s">
        <v>67</v>
      </c>
      <c r="V3051" s="484" t="s">
        <v>11</v>
      </c>
      <c r="W3051" s="251" t="s">
        <v>12</v>
      </c>
      <c r="X3051" s="86" t="s">
        <v>13</v>
      </c>
      <c r="Y3051" s="86" t="s">
        <v>14</v>
      </c>
      <c r="Z3051" s="252" t="s">
        <v>15</v>
      </c>
      <c r="AA3051" s="484" t="s">
        <v>16</v>
      </c>
      <c r="AB3051" s="482" t="s">
        <v>17</v>
      </c>
      <c r="AC3051" s="87" t="s">
        <v>18</v>
      </c>
      <c r="AD3051" s="88" t="s">
        <v>19</v>
      </c>
      <c r="AE3051" s="87" t="s">
        <v>30</v>
      </c>
      <c r="AF3051" s="88" t="s">
        <v>21</v>
      </c>
      <c r="AG3051" s="89" t="s">
        <v>22</v>
      </c>
      <c r="AH3051" s="468" t="s">
        <v>23</v>
      </c>
      <c r="AI3051" s="470" t="s">
        <v>24</v>
      </c>
      <c r="AJ3051" s="470" t="s">
        <v>25</v>
      </c>
      <c r="AK3051" s="470" t="s">
        <v>26</v>
      </c>
      <c r="AL3051" s="91" t="s">
        <v>68</v>
      </c>
      <c r="AM3051" s="90" t="s">
        <v>27</v>
      </c>
      <c r="AN3051" s="92" t="s">
        <v>28</v>
      </c>
      <c r="AO3051" s="93" t="s">
        <v>29</v>
      </c>
      <c r="AP3051" s="28" t="s">
        <v>16</v>
      </c>
      <c r="AQ3051" s="472" t="s">
        <v>17</v>
      </c>
      <c r="AR3051" s="94" t="s">
        <v>18</v>
      </c>
      <c r="AS3051" s="95" t="s">
        <v>19</v>
      </c>
      <c r="AT3051" s="94" t="s">
        <v>30</v>
      </c>
      <c r="AU3051" s="95" t="s">
        <v>21</v>
      </c>
      <c r="AV3051" s="96" t="s">
        <v>31</v>
      </c>
      <c r="AW3051" s="83"/>
    </row>
    <row r="3052" spans="1:49" ht="30" customHeight="1" thickBot="1">
      <c r="A3052" s="1">
        <v>67</v>
      </c>
      <c r="B3052" s="319" t="s">
        <v>2694</v>
      </c>
      <c r="C3052" s="42"/>
      <c r="D3052" s="475"/>
      <c r="E3052" s="477"/>
      <c r="F3052" s="477"/>
      <c r="G3052" s="477"/>
      <c r="H3052" s="477"/>
      <c r="I3052" s="97" t="s">
        <v>69</v>
      </c>
      <c r="J3052" s="97" t="s">
        <v>70</v>
      </c>
      <c r="K3052" s="98" t="s">
        <v>34</v>
      </c>
      <c r="L3052" s="99" t="s">
        <v>35</v>
      </c>
      <c r="M3052" s="479"/>
      <c r="N3052" s="481"/>
      <c r="O3052" s="483"/>
      <c r="P3052" s="483"/>
      <c r="Q3052" s="485"/>
      <c r="R3052" s="483"/>
      <c r="S3052" s="483"/>
      <c r="T3052" s="483"/>
      <c r="U3052" s="483"/>
      <c r="V3052" s="485"/>
      <c r="W3052" s="100" t="s">
        <v>36</v>
      </c>
      <c r="X3052" s="100" t="s">
        <v>37</v>
      </c>
      <c r="Y3052" s="100" t="s">
        <v>38</v>
      </c>
      <c r="Z3052" s="101" t="s">
        <v>39</v>
      </c>
      <c r="AA3052" s="485"/>
      <c r="AB3052" s="483"/>
      <c r="AC3052" s="102" t="s">
        <v>40</v>
      </c>
      <c r="AD3052" s="103" t="s">
        <v>40</v>
      </c>
      <c r="AE3052" s="102" t="s">
        <v>40</v>
      </c>
      <c r="AF3052" s="103" t="s">
        <v>40</v>
      </c>
      <c r="AG3052" s="104">
        <v>10</v>
      </c>
      <c r="AH3052" s="469"/>
      <c r="AI3052" s="471"/>
      <c r="AJ3052" s="471"/>
      <c r="AK3052" s="471"/>
      <c r="AL3052" s="36" t="s">
        <v>41</v>
      </c>
      <c r="AM3052" s="105" t="s">
        <v>42</v>
      </c>
      <c r="AN3052" s="106" t="s">
        <v>43</v>
      </c>
      <c r="AO3052" s="107" t="s">
        <v>39</v>
      </c>
      <c r="AP3052" s="37" t="s">
        <v>44</v>
      </c>
      <c r="AQ3052" s="473"/>
      <c r="AR3052" s="108" t="s">
        <v>40</v>
      </c>
      <c r="AS3052" s="109" t="s">
        <v>40</v>
      </c>
      <c r="AT3052" s="108" t="s">
        <v>40</v>
      </c>
      <c r="AU3052" s="109" t="s">
        <v>40</v>
      </c>
      <c r="AV3052" s="40">
        <v>10</v>
      </c>
      <c r="AW3052" s="83"/>
    </row>
    <row r="3053" spans="1:49" ht="30" customHeight="1">
      <c r="A3053" s="1">
        <v>67</v>
      </c>
      <c r="B3053" s="319" t="s">
        <v>2694</v>
      </c>
      <c r="C3053" s="42"/>
      <c r="D3053" s="110" t="s">
        <v>2696</v>
      </c>
      <c r="E3053" s="111" t="s">
        <v>186</v>
      </c>
      <c r="F3053" s="112" t="s">
        <v>2697</v>
      </c>
      <c r="G3053" s="112" t="s">
        <v>73</v>
      </c>
      <c r="H3053" s="113"/>
      <c r="I3053" s="277"/>
      <c r="J3053" s="265"/>
      <c r="K3053" s="152">
        <v>7</v>
      </c>
      <c r="L3053" s="266">
        <v>292</v>
      </c>
      <c r="M3053" s="278" t="s">
        <v>2627</v>
      </c>
      <c r="N3053" s="119" t="s">
        <v>134</v>
      </c>
      <c r="O3053" s="120">
        <v>1</v>
      </c>
      <c r="P3053" s="121" t="s">
        <v>135</v>
      </c>
      <c r="Q3053" s="121">
        <v>0</v>
      </c>
      <c r="R3053" s="121">
        <v>0</v>
      </c>
      <c r="S3053" s="122">
        <v>0</v>
      </c>
      <c r="T3053" s="122">
        <v>0</v>
      </c>
      <c r="U3053" s="122">
        <v>0</v>
      </c>
      <c r="V3053" s="123">
        <v>0</v>
      </c>
      <c r="W3053" s="124">
        <v>28</v>
      </c>
      <c r="X3053" s="125">
        <v>1</v>
      </c>
      <c r="Y3053" s="126">
        <v>1</v>
      </c>
      <c r="Z3053" s="127">
        <f t="shared" ref="Z3053:Z3059" si="784">K3053*L3053*W3053*Y3053/12/1000</f>
        <v>4.769333333333333</v>
      </c>
      <c r="AA3053" s="121">
        <v>0</v>
      </c>
      <c r="AB3053" s="128" t="s">
        <v>80</v>
      </c>
      <c r="AC3053" s="129" t="s">
        <v>56</v>
      </c>
      <c r="AD3053" s="130" t="s">
        <v>56</v>
      </c>
      <c r="AE3053" s="129" t="s">
        <v>56</v>
      </c>
      <c r="AF3053" s="130">
        <f t="shared" ref="AF3053:AF3059" si="785">$B$2*Z3053/Y3053</f>
        <v>143.07999999999998</v>
      </c>
      <c r="AG3053" s="131">
        <f t="shared" ref="AG3053:AG3059" si="786">Y3053*AF3053*120</f>
        <v>17169.599999999999</v>
      </c>
      <c r="AH3053" s="132" t="s">
        <v>113</v>
      </c>
      <c r="AI3053" s="133"/>
      <c r="AJ3053" s="134"/>
      <c r="AK3053" s="135"/>
      <c r="AL3053" s="136"/>
      <c r="AM3053" s="137"/>
      <c r="AN3053" s="138"/>
      <c r="AO3053" s="139">
        <f t="shared" ref="AO3053:AO3062" si="787">IFERROR((AM3053/1000)*K3053*L3053*AN3053/12,0)</f>
        <v>0</v>
      </c>
      <c r="AP3053" s="140" t="s">
        <v>82</v>
      </c>
      <c r="AQ3053" s="141" t="str" cm="1">
        <f t="array" ref="AQ3053">_xlfn.IFS(OR($G3053="公衆街路灯A",$G3053="定額電灯"),$G3053&amp;AP3053,COUNTIF(G3053,"*従量電灯*"),G3053,1,"-")</f>
        <v>従量電灯</v>
      </c>
      <c r="AR3053" s="142" t="str" cm="1">
        <f t="array" ref="AR3053">_xlfn.IFS($AN3053=0,"-",OR($AH3053="対象外",$AH3053="-"),"-",OR($G3053="公衆街路灯A",$G3053="定額電灯"),_xlfn.XLOOKUP($AQ3053,削除禁止_電灯料金!$B:$B,削除禁止_電灯料金!$E:$E,0),1,"-")</f>
        <v>-</v>
      </c>
      <c r="AS3053" s="143" t="str" cm="1">
        <f t="array" ref="AS3053">_xlfn.IFS($AR3053="-","-",OR($G3053="公衆街路灯A",$G3053="定額電灯"),_xlfn.XLOOKUP(AQ3053,削除禁止_電灯料金!$B:$B,削除禁止_電灯料金!$D:$D,0),1,"-")</f>
        <v>-</v>
      </c>
      <c r="AT3053" s="142">
        <f>IFERROR(IF(OR($G3053="公衆街路灯A",$G3053="定額電灯"),"-",ROUND((_xlfn.XLOOKUP($AQ3053,削除禁止_電灯料金!$B:$B,削除禁止_電灯料金!$E:$E)*AM3053/1000*$K3053*$L3053/12),2)),"-")</f>
        <v>0</v>
      </c>
      <c r="AU3053" s="143">
        <f>IFERROR(IF(OR($G3053="公衆街路灯A",$G3053="定額電灯"),"-",ROUND((AM3053/1000*$K3053*$L3053/12)*_xlfn.XLOOKUP($A3053,削除禁止_電灯料金!K:K,削除禁止_電灯料金!M:M,"-"),2)),"-")</f>
        <v>0</v>
      </c>
      <c r="AV3053" s="144">
        <f>IFERROR(IF(OR($G3053="公衆街路灯A",$G3053="定額電灯"),ROUND((((AR3053+AS3053)*AN3053))*12*_xlfn.XLOOKUP($A3053,削除禁止_電灯料金!K:K,削除禁止_電灯料金!N:N),0),ROUND((AT3053+AU3053)*AN3053*12*_xlfn.XLOOKUP($A3053,削除禁止_電灯料金!K:K,削除禁止_電灯料金!N:N),0)),0)</f>
        <v>0</v>
      </c>
      <c r="AW3053" s="145"/>
    </row>
    <row r="3054" spans="1:49" ht="30" customHeight="1">
      <c r="A3054" s="1">
        <v>67</v>
      </c>
      <c r="B3054" s="319" t="s">
        <v>2694</v>
      </c>
      <c r="C3054" s="42"/>
      <c r="D3054" s="146" t="s">
        <v>2696</v>
      </c>
      <c r="E3054" s="147" t="s">
        <v>186</v>
      </c>
      <c r="F3054" s="148" t="s">
        <v>2689</v>
      </c>
      <c r="G3054" s="148" t="s">
        <v>73</v>
      </c>
      <c r="H3054" s="149"/>
      <c r="I3054" s="280"/>
      <c r="J3054" s="267"/>
      <c r="K3054" s="152">
        <v>7</v>
      </c>
      <c r="L3054" s="266">
        <v>292</v>
      </c>
      <c r="M3054" s="281" t="s">
        <v>472</v>
      </c>
      <c r="N3054" s="119" t="s">
        <v>2691</v>
      </c>
      <c r="O3054" s="120">
        <v>1</v>
      </c>
      <c r="P3054" s="155" t="s">
        <v>294</v>
      </c>
      <c r="Q3054" s="155">
        <v>0</v>
      </c>
      <c r="R3054" s="155">
        <v>0</v>
      </c>
      <c r="S3054" s="156">
        <v>0</v>
      </c>
      <c r="T3054" s="156" t="s">
        <v>2692</v>
      </c>
      <c r="U3054" s="156">
        <v>0</v>
      </c>
      <c r="V3054" s="157">
        <v>0</v>
      </c>
      <c r="W3054" s="158">
        <v>47</v>
      </c>
      <c r="X3054" s="159">
        <v>2</v>
      </c>
      <c r="Y3054" s="160">
        <v>2</v>
      </c>
      <c r="Z3054" s="161">
        <f t="shared" si="784"/>
        <v>16.011333333333333</v>
      </c>
      <c r="AA3054" s="155">
        <v>0</v>
      </c>
      <c r="AB3054" s="162" t="s">
        <v>80</v>
      </c>
      <c r="AC3054" s="163" t="s">
        <v>56</v>
      </c>
      <c r="AD3054" s="164" t="s">
        <v>56</v>
      </c>
      <c r="AE3054" s="163" t="s">
        <v>56</v>
      </c>
      <c r="AF3054" s="164">
        <f t="shared" si="785"/>
        <v>240.17</v>
      </c>
      <c r="AG3054" s="165">
        <f t="shared" si="786"/>
        <v>57640.799999999996</v>
      </c>
      <c r="AH3054" s="166" t="s">
        <v>113</v>
      </c>
      <c r="AI3054" s="167"/>
      <c r="AJ3054" s="168"/>
      <c r="AK3054" s="169"/>
      <c r="AL3054" s="170"/>
      <c r="AM3054" s="171"/>
      <c r="AN3054" s="172"/>
      <c r="AO3054" s="173">
        <f t="shared" si="787"/>
        <v>0</v>
      </c>
      <c r="AP3054" s="174" t="s">
        <v>82</v>
      </c>
      <c r="AQ3054" s="175" t="str" cm="1">
        <f t="array" ref="AQ3054">_xlfn.IFS(OR($G3054="公衆街路灯A",$G3054="定額電灯"),$G3054&amp;AP3054,COUNTIF(G3054,"*従量電灯*"),G3054,1,"-")</f>
        <v>従量電灯</v>
      </c>
      <c r="AR3054" s="176" t="str" cm="1">
        <f t="array" ref="AR3054">_xlfn.IFS($AN3054=0,"-",OR($AH3054="対象外",$AH3054="-"),"-",OR($G3054="公衆街路灯A",$G3054="定額電灯"),_xlfn.XLOOKUP($AQ3054,削除禁止_電灯料金!$B:$B,削除禁止_電灯料金!$E:$E,0),1,"-")</f>
        <v>-</v>
      </c>
      <c r="AS3054" s="177" t="str" cm="1">
        <f t="array" ref="AS3054">_xlfn.IFS($AR3054="-","-",OR($G3054="公衆街路灯A",$G3054="定額電灯"),_xlfn.XLOOKUP(AQ3054,削除禁止_電灯料金!$B:$B,削除禁止_電灯料金!$D:$D,0),1,"-")</f>
        <v>-</v>
      </c>
      <c r="AT3054" s="176">
        <f>IFERROR(IF(OR($G3054="公衆街路灯A",$G3054="定額電灯"),"-",ROUND((_xlfn.XLOOKUP($AQ3054,削除禁止_電灯料金!$B:$B,削除禁止_電灯料金!$E:$E)*AM3054/1000*$K3054*$L3054/12),2)),"-")</f>
        <v>0</v>
      </c>
      <c r="AU3054" s="177">
        <f>IFERROR(IF(OR($G3054="公衆街路灯A",$G3054="定額電灯"),"-",ROUND((AM3054/1000*$K3054*$L3054/12)*_xlfn.XLOOKUP($A3054,削除禁止_電灯料金!K:K,削除禁止_電灯料金!M:M,"-"),2)),"-")</f>
        <v>0</v>
      </c>
      <c r="AV3054" s="178">
        <f>IFERROR(IF(OR($G3054="公衆街路灯A",$G3054="定額電灯"),ROUND((((AR3054+AS3054)*AN3054))*12*_xlfn.XLOOKUP($A3054,削除禁止_電灯料金!K:K,削除禁止_電灯料金!N:N),0),ROUND((AT3054+AU3054)*AN3054*12*_xlfn.XLOOKUP($A3054,削除禁止_電灯料金!K:K,削除禁止_電灯料金!N:N),0)),0)</f>
        <v>0</v>
      </c>
      <c r="AW3054" s="145"/>
    </row>
    <row r="3055" spans="1:49" ht="30" customHeight="1">
      <c r="A3055" s="1">
        <v>67</v>
      </c>
      <c r="B3055" s="319" t="s">
        <v>2694</v>
      </c>
      <c r="C3055" s="42"/>
      <c r="D3055" s="146" t="s">
        <v>2696</v>
      </c>
      <c r="E3055" s="147" t="s">
        <v>186</v>
      </c>
      <c r="F3055" s="148" t="s">
        <v>2689</v>
      </c>
      <c r="G3055" s="148" t="s">
        <v>73</v>
      </c>
      <c r="H3055" s="149"/>
      <c r="I3055" s="280"/>
      <c r="J3055" s="267"/>
      <c r="K3055" s="152">
        <v>7</v>
      </c>
      <c r="L3055" s="266">
        <v>292</v>
      </c>
      <c r="M3055" s="281" t="s">
        <v>2698</v>
      </c>
      <c r="N3055" s="119" t="s">
        <v>354</v>
      </c>
      <c r="O3055" s="120">
        <v>1</v>
      </c>
      <c r="P3055" s="155" t="s">
        <v>294</v>
      </c>
      <c r="Q3055" s="155">
        <v>0</v>
      </c>
      <c r="R3055" s="155">
        <v>0</v>
      </c>
      <c r="S3055" s="156">
        <v>0</v>
      </c>
      <c r="T3055" s="156" t="s">
        <v>2692</v>
      </c>
      <c r="U3055" s="156">
        <v>0</v>
      </c>
      <c r="V3055" s="157">
        <v>0</v>
      </c>
      <c r="W3055" s="158">
        <v>47</v>
      </c>
      <c r="X3055" s="159">
        <v>6</v>
      </c>
      <c r="Y3055" s="160">
        <v>6</v>
      </c>
      <c r="Z3055" s="161">
        <f t="shared" si="784"/>
        <v>48.033999999999999</v>
      </c>
      <c r="AA3055" s="155">
        <v>0</v>
      </c>
      <c r="AB3055" s="162" t="s">
        <v>80</v>
      </c>
      <c r="AC3055" s="163" t="s">
        <v>56</v>
      </c>
      <c r="AD3055" s="164" t="s">
        <v>56</v>
      </c>
      <c r="AE3055" s="163" t="s">
        <v>56</v>
      </c>
      <c r="AF3055" s="164">
        <f t="shared" si="785"/>
        <v>240.17</v>
      </c>
      <c r="AG3055" s="165">
        <f t="shared" si="786"/>
        <v>172922.4</v>
      </c>
      <c r="AH3055" s="166" t="s">
        <v>113</v>
      </c>
      <c r="AI3055" s="167"/>
      <c r="AJ3055" s="168"/>
      <c r="AK3055" s="169"/>
      <c r="AL3055" s="170"/>
      <c r="AM3055" s="171"/>
      <c r="AN3055" s="172"/>
      <c r="AO3055" s="173">
        <f t="shared" si="787"/>
        <v>0</v>
      </c>
      <c r="AP3055" s="174" t="s">
        <v>82</v>
      </c>
      <c r="AQ3055" s="175" t="str" cm="1">
        <f t="array" ref="AQ3055">_xlfn.IFS(OR($G3055="公衆街路灯A",$G3055="定額電灯"),$G3055&amp;AP3055,COUNTIF(G3055,"*従量電灯*"),G3055,1,"-")</f>
        <v>従量電灯</v>
      </c>
      <c r="AR3055" s="176" t="str" cm="1">
        <f t="array" ref="AR3055">_xlfn.IFS($AN3055=0,"-",OR($AH3055="対象外",$AH3055="-"),"-",OR($G3055="公衆街路灯A",$G3055="定額電灯"),_xlfn.XLOOKUP($AQ3055,削除禁止_電灯料金!$B:$B,削除禁止_電灯料金!$E:$E,0),1,"-")</f>
        <v>-</v>
      </c>
      <c r="AS3055" s="177" t="str" cm="1">
        <f t="array" ref="AS3055">_xlfn.IFS($AR3055="-","-",OR($G3055="公衆街路灯A",$G3055="定額電灯"),_xlfn.XLOOKUP(AQ3055,削除禁止_電灯料金!$B:$B,削除禁止_電灯料金!$D:$D,0),1,"-")</f>
        <v>-</v>
      </c>
      <c r="AT3055" s="176">
        <f>IFERROR(IF(OR($G3055="公衆街路灯A",$G3055="定額電灯"),"-",ROUND((_xlfn.XLOOKUP($AQ3055,削除禁止_電灯料金!$B:$B,削除禁止_電灯料金!$E:$E)*AM3055/1000*$K3055*$L3055/12),2)),"-")</f>
        <v>0</v>
      </c>
      <c r="AU3055" s="177">
        <f>IFERROR(IF(OR($G3055="公衆街路灯A",$G3055="定額電灯"),"-",ROUND((AM3055/1000*$K3055*$L3055/12)*_xlfn.XLOOKUP($A3055,削除禁止_電灯料金!K:K,削除禁止_電灯料金!M:M,"-"),2)),"-")</f>
        <v>0</v>
      </c>
      <c r="AV3055" s="178">
        <f>IFERROR(IF(OR($G3055="公衆街路灯A",$G3055="定額電灯"),ROUND((((AR3055+AS3055)*AN3055))*12*_xlfn.XLOOKUP($A3055,削除禁止_電灯料金!K:K,削除禁止_電灯料金!N:N),0),ROUND((AT3055+AU3055)*AN3055*12*_xlfn.XLOOKUP($A3055,削除禁止_電灯料金!K:K,削除禁止_電灯料金!N:N),0)),0)</f>
        <v>0</v>
      </c>
      <c r="AW3055" s="145"/>
    </row>
    <row r="3056" spans="1:49" ht="30" customHeight="1">
      <c r="A3056" s="1">
        <v>67</v>
      </c>
      <c r="B3056" s="319" t="s">
        <v>2694</v>
      </c>
      <c r="C3056" s="42"/>
      <c r="D3056" s="146" t="s">
        <v>2696</v>
      </c>
      <c r="E3056" s="147" t="s">
        <v>186</v>
      </c>
      <c r="F3056" s="148" t="s">
        <v>2689</v>
      </c>
      <c r="G3056" s="148" t="s">
        <v>73</v>
      </c>
      <c r="H3056" s="149"/>
      <c r="I3056" s="280"/>
      <c r="J3056" s="267"/>
      <c r="K3056" s="152">
        <v>7</v>
      </c>
      <c r="L3056" s="266">
        <v>292</v>
      </c>
      <c r="M3056" s="281" t="s">
        <v>2699</v>
      </c>
      <c r="N3056" s="119" t="s">
        <v>1643</v>
      </c>
      <c r="O3056" s="120">
        <v>2</v>
      </c>
      <c r="P3056" s="155" t="s">
        <v>657</v>
      </c>
      <c r="Q3056" s="155">
        <v>0</v>
      </c>
      <c r="R3056" s="155">
        <v>0</v>
      </c>
      <c r="S3056" s="156" t="s">
        <v>143</v>
      </c>
      <c r="T3056" s="156">
        <v>0</v>
      </c>
      <c r="U3056" s="156" t="s">
        <v>1029</v>
      </c>
      <c r="V3056" s="157">
        <v>0</v>
      </c>
      <c r="W3056" s="158">
        <v>34</v>
      </c>
      <c r="X3056" s="159">
        <v>1</v>
      </c>
      <c r="Y3056" s="160">
        <v>2</v>
      </c>
      <c r="Z3056" s="161">
        <f t="shared" si="784"/>
        <v>11.582666666666666</v>
      </c>
      <c r="AA3056" s="155">
        <v>0</v>
      </c>
      <c r="AB3056" s="162" t="s">
        <v>80</v>
      </c>
      <c r="AC3056" s="163" t="s">
        <v>56</v>
      </c>
      <c r="AD3056" s="164" t="s">
        <v>56</v>
      </c>
      <c r="AE3056" s="163" t="s">
        <v>56</v>
      </c>
      <c r="AF3056" s="164">
        <f t="shared" si="785"/>
        <v>173.74</v>
      </c>
      <c r="AG3056" s="165">
        <f t="shared" si="786"/>
        <v>41697.600000000006</v>
      </c>
      <c r="AH3056" s="166" t="s">
        <v>81</v>
      </c>
      <c r="AI3056" s="167"/>
      <c r="AJ3056" s="168"/>
      <c r="AK3056" s="169"/>
      <c r="AL3056" s="170"/>
      <c r="AM3056" s="171"/>
      <c r="AN3056" s="172"/>
      <c r="AO3056" s="173">
        <f t="shared" si="787"/>
        <v>0</v>
      </c>
      <c r="AP3056" s="174" t="s">
        <v>82</v>
      </c>
      <c r="AQ3056" s="175" t="str" cm="1">
        <f t="array" ref="AQ3056">_xlfn.IFS(OR($G3056="公衆街路灯A",$G3056="定額電灯"),$G3056&amp;AP3056,COUNTIF(G3056,"*従量電灯*"),G3056,1,"-")</f>
        <v>従量電灯</v>
      </c>
      <c r="AR3056" s="176" t="str" cm="1">
        <f t="array" ref="AR3056">_xlfn.IFS($AN3056=0,"-",OR($AH3056="対象外",$AH3056="-"),"-",OR($G3056="公衆街路灯A",$G3056="定額電灯"),_xlfn.XLOOKUP($AQ3056,削除禁止_電灯料金!$B:$B,削除禁止_電灯料金!$E:$E,0),1,"-")</f>
        <v>-</v>
      </c>
      <c r="AS3056" s="177" t="str" cm="1">
        <f t="array" ref="AS3056">_xlfn.IFS($AR3056="-","-",OR($G3056="公衆街路灯A",$G3056="定額電灯"),_xlfn.XLOOKUP(AQ3056,削除禁止_電灯料金!$B:$B,削除禁止_電灯料金!$D:$D,0),1,"-")</f>
        <v>-</v>
      </c>
      <c r="AT3056" s="176">
        <f>IFERROR(IF(OR($G3056="公衆街路灯A",$G3056="定額電灯"),"-",ROUND((_xlfn.XLOOKUP($AQ3056,削除禁止_電灯料金!$B:$B,削除禁止_電灯料金!$E:$E)*AM3056/1000*$K3056*$L3056/12),2)),"-")</f>
        <v>0</v>
      </c>
      <c r="AU3056" s="177">
        <f>IFERROR(IF(OR($G3056="公衆街路灯A",$G3056="定額電灯"),"-",ROUND((AM3056/1000*$K3056*$L3056/12)*_xlfn.XLOOKUP($A3056,削除禁止_電灯料金!K:K,削除禁止_電灯料金!M:M,"-"),2)),"-")</f>
        <v>0</v>
      </c>
      <c r="AV3056" s="178">
        <f>IFERROR(IF(OR($G3056="公衆街路灯A",$G3056="定額電灯"),ROUND((((AR3056+AS3056)*AN3056))*12*_xlfn.XLOOKUP($A3056,削除禁止_電灯料金!K:K,削除禁止_電灯料金!N:N),0),ROUND((AT3056+AU3056)*AN3056*12*_xlfn.XLOOKUP($A3056,削除禁止_電灯料金!K:K,削除禁止_電灯料金!N:N),0)),0)</f>
        <v>0</v>
      </c>
      <c r="AW3056" s="145"/>
    </row>
    <row r="3057" spans="1:49" ht="30" customHeight="1">
      <c r="A3057" s="1">
        <v>67</v>
      </c>
      <c r="B3057" s="319" t="s">
        <v>2694</v>
      </c>
      <c r="C3057" s="42"/>
      <c r="D3057" s="146" t="s">
        <v>2696</v>
      </c>
      <c r="E3057" s="147" t="s">
        <v>316</v>
      </c>
      <c r="F3057" s="148" t="s">
        <v>2689</v>
      </c>
      <c r="G3057" s="148" t="s">
        <v>73</v>
      </c>
      <c r="H3057" s="149"/>
      <c r="I3057" s="280"/>
      <c r="J3057" s="267"/>
      <c r="K3057" s="152">
        <v>7</v>
      </c>
      <c r="L3057" s="266">
        <v>292</v>
      </c>
      <c r="M3057" s="281" t="s">
        <v>2627</v>
      </c>
      <c r="N3057" s="119" t="s">
        <v>134</v>
      </c>
      <c r="O3057" s="120">
        <v>1</v>
      </c>
      <c r="P3057" s="155" t="s">
        <v>135</v>
      </c>
      <c r="Q3057" s="155">
        <v>0</v>
      </c>
      <c r="R3057" s="155">
        <v>0</v>
      </c>
      <c r="S3057" s="156">
        <v>0</v>
      </c>
      <c r="T3057" s="156">
        <v>0</v>
      </c>
      <c r="U3057" s="156">
        <v>0</v>
      </c>
      <c r="V3057" s="157">
        <v>0</v>
      </c>
      <c r="W3057" s="158">
        <v>28</v>
      </c>
      <c r="X3057" s="159">
        <v>1</v>
      </c>
      <c r="Y3057" s="160">
        <v>1</v>
      </c>
      <c r="Z3057" s="161">
        <f t="shared" si="784"/>
        <v>4.769333333333333</v>
      </c>
      <c r="AA3057" s="155">
        <v>0</v>
      </c>
      <c r="AB3057" s="162" t="s">
        <v>80</v>
      </c>
      <c r="AC3057" s="163" t="s">
        <v>56</v>
      </c>
      <c r="AD3057" s="164" t="s">
        <v>56</v>
      </c>
      <c r="AE3057" s="163" t="s">
        <v>56</v>
      </c>
      <c r="AF3057" s="164">
        <f t="shared" si="785"/>
        <v>143.07999999999998</v>
      </c>
      <c r="AG3057" s="165">
        <f t="shared" si="786"/>
        <v>17169.599999999999</v>
      </c>
      <c r="AH3057" s="166" t="s">
        <v>113</v>
      </c>
      <c r="AI3057" s="167"/>
      <c r="AJ3057" s="168"/>
      <c r="AK3057" s="169"/>
      <c r="AL3057" s="170"/>
      <c r="AM3057" s="171"/>
      <c r="AN3057" s="172"/>
      <c r="AO3057" s="173">
        <f t="shared" si="787"/>
        <v>0</v>
      </c>
      <c r="AP3057" s="174" t="s">
        <v>82</v>
      </c>
      <c r="AQ3057" s="175" t="str" cm="1">
        <f t="array" ref="AQ3057">_xlfn.IFS(OR($G3057="公衆街路灯A",$G3057="定額電灯"),$G3057&amp;AP3057,COUNTIF(G3057,"*従量電灯*"),G3057,1,"-")</f>
        <v>従量電灯</v>
      </c>
      <c r="AR3057" s="176" t="str" cm="1">
        <f t="array" ref="AR3057">_xlfn.IFS($AN3057=0,"-",OR($AH3057="対象外",$AH3057="-"),"-",OR($G3057="公衆街路灯A",$G3057="定額電灯"),_xlfn.XLOOKUP($AQ3057,削除禁止_電灯料金!$B:$B,削除禁止_電灯料金!$E:$E,0),1,"-")</f>
        <v>-</v>
      </c>
      <c r="AS3057" s="177" t="str" cm="1">
        <f t="array" ref="AS3057">_xlfn.IFS($AR3057="-","-",OR($G3057="公衆街路灯A",$G3057="定額電灯"),_xlfn.XLOOKUP(AQ3057,削除禁止_電灯料金!$B:$B,削除禁止_電灯料金!$D:$D,0),1,"-")</f>
        <v>-</v>
      </c>
      <c r="AT3057" s="176">
        <f>IFERROR(IF(OR($G3057="公衆街路灯A",$G3057="定額電灯"),"-",ROUND((_xlfn.XLOOKUP($AQ3057,削除禁止_電灯料金!$B:$B,削除禁止_電灯料金!$E:$E)*AM3057/1000*$K3057*$L3057/12),2)),"-")</f>
        <v>0</v>
      </c>
      <c r="AU3057" s="177">
        <f>IFERROR(IF(OR($G3057="公衆街路灯A",$G3057="定額電灯"),"-",ROUND((AM3057/1000*$K3057*$L3057/12)*_xlfn.XLOOKUP($A3057,削除禁止_電灯料金!K:K,削除禁止_電灯料金!M:M,"-"),2)),"-")</f>
        <v>0</v>
      </c>
      <c r="AV3057" s="178">
        <f>IFERROR(IF(OR($G3057="公衆街路灯A",$G3057="定額電灯"),ROUND((((AR3057+AS3057)*AN3057))*12*_xlfn.XLOOKUP($A3057,削除禁止_電灯料金!K:K,削除禁止_電灯料金!N:N),0),ROUND((AT3057+AU3057)*AN3057*12*_xlfn.XLOOKUP($A3057,削除禁止_電灯料金!K:K,削除禁止_電灯料金!N:N),0)),0)</f>
        <v>0</v>
      </c>
      <c r="AW3057" s="145"/>
    </row>
    <row r="3058" spans="1:49" ht="30" customHeight="1">
      <c r="A3058" s="1">
        <v>67</v>
      </c>
      <c r="B3058" s="319" t="s">
        <v>2694</v>
      </c>
      <c r="C3058" s="42"/>
      <c r="D3058" s="146" t="s">
        <v>2696</v>
      </c>
      <c r="E3058" s="147" t="s">
        <v>316</v>
      </c>
      <c r="F3058" s="148" t="s">
        <v>2693</v>
      </c>
      <c r="G3058" s="148" t="s">
        <v>73</v>
      </c>
      <c r="H3058" s="149"/>
      <c r="I3058" s="280"/>
      <c r="J3058" s="267"/>
      <c r="K3058" s="152">
        <v>7</v>
      </c>
      <c r="L3058" s="266">
        <v>292</v>
      </c>
      <c r="M3058" s="281" t="s">
        <v>472</v>
      </c>
      <c r="N3058" s="119" t="s">
        <v>2691</v>
      </c>
      <c r="O3058" s="120">
        <v>1</v>
      </c>
      <c r="P3058" s="155" t="s">
        <v>294</v>
      </c>
      <c r="Q3058" s="155">
        <v>0</v>
      </c>
      <c r="R3058" s="155">
        <v>0</v>
      </c>
      <c r="S3058" s="156">
        <v>0</v>
      </c>
      <c r="T3058" s="156" t="s">
        <v>2692</v>
      </c>
      <c r="U3058" s="156">
        <v>0</v>
      </c>
      <c r="V3058" s="157">
        <v>0</v>
      </c>
      <c r="W3058" s="158">
        <v>47</v>
      </c>
      <c r="X3058" s="159">
        <v>2</v>
      </c>
      <c r="Y3058" s="160">
        <v>2</v>
      </c>
      <c r="Z3058" s="161">
        <f t="shared" si="784"/>
        <v>16.011333333333333</v>
      </c>
      <c r="AA3058" s="155">
        <v>0</v>
      </c>
      <c r="AB3058" s="162" t="s">
        <v>80</v>
      </c>
      <c r="AC3058" s="163" t="s">
        <v>56</v>
      </c>
      <c r="AD3058" s="164" t="s">
        <v>56</v>
      </c>
      <c r="AE3058" s="163" t="s">
        <v>56</v>
      </c>
      <c r="AF3058" s="164">
        <f t="shared" si="785"/>
        <v>240.17</v>
      </c>
      <c r="AG3058" s="165">
        <f t="shared" si="786"/>
        <v>57640.799999999996</v>
      </c>
      <c r="AH3058" s="166" t="s">
        <v>113</v>
      </c>
      <c r="AI3058" s="167"/>
      <c r="AJ3058" s="168"/>
      <c r="AK3058" s="169"/>
      <c r="AL3058" s="170"/>
      <c r="AM3058" s="171"/>
      <c r="AN3058" s="172"/>
      <c r="AO3058" s="173">
        <f t="shared" si="787"/>
        <v>0</v>
      </c>
      <c r="AP3058" s="174" t="s">
        <v>82</v>
      </c>
      <c r="AQ3058" s="175" t="str" cm="1">
        <f t="array" ref="AQ3058">_xlfn.IFS(OR($G3058="公衆街路灯A",$G3058="定額電灯"),$G3058&amp;AP3058,COUNTIF(G3058,"*従量電灯*"),G3058,1,"-")</f>
        <v>従量電灯</v>
      </c>
      <c r="AR3058" s="176" t="str" cm="1">
        <f t="array" ref="AR3058">_xlfn.IFS($AN3058=0,"-",OR($AH3058="対象外",$AH3058="-"),"-",OR($G3058="公衆街路灯A",$G3058="定額電灯"),_xlfn.XLOOKUP($AQ3058,削除禁止_電灯料金!$B:$B,削除禁止_電灯料金!$E:$E,0),1,"-")</f>
        <v>-</v>
      </c>
      <c r="AS3058" s="177" t="str" cm="1">
        <f t="array" ref="AS3058">_xlfn.IFS($AR3058="-","-",OR($G3058="公衆街路灯A",$G3058="定額電灯"),_xlfn.XLOOKUP(AQ3058,削除禁止_電灯料金!$B:$B,削除禁止_電灯料金!$D:$D,0),1,"-")</f>
        <v>-</v>
      </c>
      <c r="AT3058" s="176">
        <f>IFERROR(IF(OR($G3058="公衆街路灯A",$G3058="定額電灯"),"-",ROUND((_xlfn.XLOOKUP($AQ3058,削除禁止_電灯料金!$B:$B,削除禁止_電灯料金!$E:$E)*AM3058/1000*$K3058*$L3058/12),2)),"-")</f>
        <v>0</v>
      </c>
      <c r="AU3058" s="177">
        <f>IFERROR(IF(OR($G3058="公衆街路灯A",$G3058="定額電灯"),"-",ROUND((AM3058/1000*$K3058*$L3058/12)*_xlfn.XLOOKUP($A3058,削除禁止_電灯料金!K:K,削除禁止_電灯料金!M:M,"-"),2)),"-")</f>
        <v>0</v>
      </c>
      <c r="AV3058" s="178">
        <f>IFERROR(IF(OR($G3058="公衆街路灯A",$G3058="定額電灯"),ROUND((((AR3058+AS3058)*AN3058))*12*_xlfn.XLOOKUP($A3058,削除禁止_電灯料金!K:K,削除禁止_電灯料金!N:N),0),ROUND((AT3058+AU3058)*AN3058*12*_xlfn.XLOOKUP($A3058,削除禁止_電灯料金!K:K,削除禁止_電灯料金!N:N),0)),0)</f>
        <v>0</v>
      </c>
      <c r="AW3058" s="145"/>
    </row>
    <row r="3059" spans="1:49" ht="30" customHeight="1">
      <c r="A3059" s="1">
        <v>67</v>
      </c>
      <c r="B3059" s="319" t="s">
        <v>2694</v>
      </c>
      <c r="C3059" s="42"/>
      <c r="D3059" s="146" t="s">
        <v>2696</v>
      </c>
      <c r="E3059" s="147" t="s">
        <v>316</v>
      </c>
      <c r="F3059" s="148" t="s">
        <v>2693</v>
      </c>
      <c r="G3059" s="148" t="s">
        <v>73</v>
      </c>
      <c r="H3059" s="149"/>
      <c r="I3059" s="280"/>
      <c r="J3059" s="267"/>
      <c r="K3059" s="152">
        <v>7</v>
      </c>
      <c r="L3059" s="266">
        <v>292</v>
      </c>
      <c r="M3059" s="281" t="s">
        <v>1376</v>
      </c>
      <c r="N3059" s="119" t="s">
        <v>134</v>
      </c>
      <c r="O3059" s="120">
        <v>2</v>
      </c>
      <c r="P3059" s="155" t="s">
        <v>294</v>
      </c>
      <c r="Q3059" s="155">
        <v>0</v>
      </c>
      <c r="R3059" s="155">
        <v>0</v>
      </c>
      <c r="S3059" s="156">
        <v>0</v>
      </c>
      <c r="T3059" s="156">
        <v>0</v>
      </c>
      <c r="U3059" s="156">
        <v>0</v>
      </c>
      <c r="V3059" s="157">
        <v>0</v>
      </c>
      <c r="W3059" s="158">
        <v>47</v>
      </c>
      <c r="X3059" s="159">
        <v>10</v>
      </c>
      <c r="Y3059" s="160">
        <v>20</v>
      </c>
      <c r="Z3059" s="161">
        <f t="shared" si="784"/>
        <v>160.11333333333334</v>
      </c>
      <c r="AA3059" s="155">
        <v>0</v>
      </c>
      <c r="AB3059" s="162" t="s">
        <v>80</v>
      </c>
      <c r="AC3059" s="163" t="s">
        <v>56</v>
      </c>
      <c r="AD3059" s="164" t="s">
        <v>56</v>
      </c>
      <c r="AE3059" s="163" t="s">
        <v>56</v>
      </c>
      <c r="AF3059" s="164">
        <f t="shared" si="785"/>
        <v>240.17000000000002</v>
      </c>
      <c r="AG3059" s="165">
        <f t="shared" si="786"/>
        <v>576408.00000000012</v>
      </c>
      <c r="AH3059" s="166" t="s">
        <v>113</v>
      </c>
      <c r="AI3059" s="167"/>
      <c r="AJ3059" s="168"/>
      <c r="AK3059" s="169"/>
      <c r="AL3059" s="170"/>
      <c r="AM3059" s="171"/>
      <c r="AN3059" s="172"/>
      <c r="AO3059" s="173">
        <f t="shared" si="787"/>
        <v>0</v>
      </c>
      <c r="AP3059" s="174" t="s">
        <v>82</v>
      </c>
      <c r="AQ3059" s="175" t="str" cm="1">
        <f t="array" ref="AQ3059">_xlfn.IFS(OR($G3059="公衆街路灯A",$G3059="定額電灯"),$G3059&amp;AP3059,COUNTIF(G3059,"*従量電灯*"),G3059,1,"-")</f>
        <v>従量電灯</v>
      </c>
      <c r="AR3059" s="176" t="str" cm="1">
        <f t="array" ref="AR3059">_xlfn.IFS($AN3059=0,"-",OR($AH3059="対象外",$AH3059="-"),"-",OR($G3059="公衆街路灯A",$G3059="定額電灯"),_xlfn.XLOOKUP($AQ3059,削除禁止_電灯料金!$B:$B,削除禁止_電灯料金!$E:$E,0),1,"-")</f>
        <v>-</v>
      </c>
      <c r="AS3059" s="177" t="str" cm="1">
        <f t="array" ref="AS3059">_xlfn.IFS($AR3059="-","-",OR($G3059="公衆街路灯A",$G3059="定額電灯"),_xlfn.XLOOKUP(AQ3059,削除禁止_電灯料金!$B:$B,削除禁止_電灯料金!$D:$D,0),1,"-")</f>
        <v>-</v>
      </c>
      <c r="AT3059" s="176">
        <f>IFERROR(IF(OR($G3059="公衆街路灯A",$G3059="定額電灯"),"-",ROUND((_xlfn.XLOOKUP($AQ3059,削除禁止_電灯料金!$B:$B,削除禁止_電灯料金!$E:$E)*AM3059/1000*$K3059*$L3059/12),2)),"-")</f>
        <v>0</v>
      </c>
      <c r="AU3059" s="177">
        <f>IFERROR(IF(OR($G3059="公衆街路灯A",$G3059="定額電灯"),"-",ROUND((AM3059/1000*$K3059*$L3059/12)*_xlfn.XLOOKUP($A3059,削除禁止_電灯料金!K:K,削除禁止_電灯料金!M:M,"-"),2)),"-")</f>
        <v>0</v>
      </c>
      <c r="AV3059" s="178">
        <f>IFERROR(IF(OR($G3059="公衆街路灯A",$G3059="定額電灯"),ROUND((((AR3059+AS3059)*AN3059))*12*_xlfn.XLOOKUP($A3059,削除禁止_電灯料金!K:K,削除禁止_電灯料金!N:N),0),ROUND((AT3059+AU3059)*AN3059*12*_xlfn.XLOOKUP($A3059,削除禁止_電灯料金!K:K,削除禁止_電灯料金!N:N),0)),0)</f>
        <v>0</v>
      </c>
      <c r="AW3059" s="145"/>
    </row>
    <row r="3060" spans="1:49" ht="30" customHeight="1">
      <c r="A3060" s="1">
        <v>67</v>
      </c>
      <c r="B3060" s="319" t="s">
        <v>2694</v>
      </c>
      <c r="C3060" s="42"/>
      <c r="D3060" s="146"/>
      <c r="E3060" s="147"/>
      <c r="F3060" s="148"/>
      <c r="G3060" s="148"/>
      <c r="H3060" s="149"/>
      <c r="I3060" s="150"/>
      <c r="J3060" s="151"/>
      <c r="K3060" s="213"/>
      <c r="L3060" s="214"/>
      <c r="M3060" s="154" t="s">
        <v>82</v>
      </c>
      <c r="N3060" s="119">
        <v>0</v>
      </c>
      <c r="O3060" s="120">
        <v>0</v>
      </c>
      <c r="P3060" s="155">
        <v>0</v>
      </c>
      <c r="Q3060" s="155">
        <v>0</v>
      </c>
      <c r="R3060" s="155">
        <v>0</v>
      </c>
      <c r="S3060" s="156">
        <v>0</v>
      </c>
      <c r="T3060" s="156">
        <v>0</v>
      </c>
      <c r="U3060" s="156">
        <v>0</v>
      </c>
      <c r="V3060" s="157">
        <v>0</v>
      </c>
      <c r="W3060" s="158">
        <v>0</v>
      </c>
      <c r="X3060" s="159"/>
      <c r="Y3060" s="160">
        <v>0</v>
      </c>
      <c r="Z3060" s="161">
        <v>0</v>
      </c>
      <c r="AA3060" s="155">
        <v>0</v>
      </c>
      <c r="AB3060" s="162" t="s">
        <v>56</v>
      </c>
      <c r="AC3060" s="163" t="s">
        <v>56</v>
      </c>
      <c r="AD3060" s="164" t="s">
        <v>56</v>
      </c>
      <c r="AE3060" s="163" t="s">
        <v>56</v>
      </c>
      <c r="AF3060" s="164" t="s">
        <v>56</v>
      </c>
      <c r="AG3060" s="165">
        <v>0</v>
      </c>
      <c r="AH3060" s="166" t="s">
        <v>56</v>
      </c>
      <c r="AI3060" s="167"/>
      <c r="AJ3060" s="168"/>
      <c r="AK3060" s="169"/>
      <c r="AL3060" s="170"/>
      <c r="AM3060" s="171"/>
      <c r="AN3060" s="172"/>
      <c r="AO3060" s="173">
        <f t="shared" si="787"/>
        <v>0</v>
      </c>
      <c r="AP3060" s="174" t="s">
        <v>82</v>
      </c>
      <c r="AQ3060" s="175" t="str" cm="1">
        <f t="array" ref="AQ3060">_xlfn.IFS(OR($G3060="公衆街路灯A",$G3060="定額電灯"),$G3060&amp;AP3060,COUNTIF(G3060,"*従量電灯*"),G3060,1,"-")</f>
        <v>-</v>
      </c>
      <c r="AR3060" s="176" t="str" cm="1">
        <f t="array" ref="AR3060">_xlfn.IFS($AN3060=0,"-",OR($AH3060="対象外",$AH3060="-"),"-",OR($G3060="公衆街路灯A",$G3060="定額電灯"),_xlfn.XLOOKUP($AQ3060,削除禁止_電灯料金!$B:$B,削除禁止_電灯料金!$E:$E,0),1,"-")</f>
        <v>-</v>
      </c>
      <c r="AS3060" s="177" t="str" cm="1">
        <f t="array" ref="AS3060">_xlfn.IFS($AR3060="-","-",OR($G3060="公衆街路灯A",$G3060="定額電灯"),_xlfn.XLOOKUP(AQ3060,削除禁止_電灯料金!$B:$B,削除禁止_電灯料金!$D:$D,0),1,"-")</f>
        <v>-</v>
      </c>
      <c r="AT3060" s="176" t="str">
        <f>IFERROR(IF(OR($G3060="公衆街路灯A",$G3060="定額電灯"),"-",ROUND((_xlfn.XLOOKUP($AQ3060,削除禁止_電灯料金!$B:$B,削除禁止_電灯料金!$E:$E)*AM3060/1000*$K3060*$L3060/12),2)),"-")</f>
        <v>-</v>
      </c>
      <c r="AU3060" s="177">
        <f>IFERROR(IF(OR($G3060="公衆街路灯A",$G3060="定額電灯"),"-",ROUND((AM3060/1000*$K3060*$L3060/12)*_xlfn.XLOOKUP($A3060,削除禁止_電灯料金!K:K,削除禁止_電灯料金!M:M,"-"),2)),"-")</f>
        <v>0</v>
      </c>
      <c r="AV3060" s="178">
        <f>IFERROR(IF(OR($G3060="公衆街路灯A",$G3060="定額電灯"),ROUND((((AR3060+AS3060)*AN3060))*12*_xlfn.XLOOKUP($A3060,削除禁止_電灯料金!K:K,削除禁止_電灯料金!N:N),0),ROUND((AT3060+AU3060)*AN3060*12*_xlfn.XLOOKUP($A3060,削除禁止_電灯料金!K:K,削除禁止_電灯料金!N:N),0)),0)</f>
        <v>0</v>
      </c>
      <c r="AW3060" s="145"/>
    </row>
    <row r="3061" spans="1:49" ht="30" customHeight="1">
      <c r="A3061" s="1">
        <v>67</v>
      </c>
      <c r="B3061" s="319" t="s">
        <v>2694</v>
      </c>
      <c r="C3061" s="42"/>
      <c r="D3061" s="146"/>
      <c r="E3061" s="147" t="s">
        <v>219</v>
      </c>
      <c r="F3061" s="148" t="s">
        <v>219</v>
      </c>
      <c r="G3061" s="148"/>
      <c r="H3061" s="149"/>
      <c r="I3061" s="150"/>
      <c r="J3061" s="151"/>
      <c r="K3061" s="213"/>
      <c r="L3061" s="214"/>
      <c r="M3061" s="179" t="s">
        <v>82</v>
      </c>
      <c r="N3061" s="119">
        <v>0</v>
      </c>
      <c r="O3061" s="120">
        <v>0</v>
      </c>
      <c r="P3061" s="155">
        <v>0</v>
      </c>
      <c r="Q3061" s="155">
        <v>0</v>
      </c>
      <c r="R3061" s="155">
        <v>0</v>
      </c>
      <c r="S3061" s="156">
        <v>0</v>
      </c>
      <c r="T3061" s="156">
        <v>0</v>
      </c>
      <c r="U3061" s="156">
        <v>0</v>
      </c>
      <c r="V3061" s="157">
        <v>0</v>
      </c>
      <c r="W3061" s="158">
        <v>0</v>
      </c>
      <c r="X3061" s="159"/>
      <c r="Y3061" s="160">
        <v>0</v>
      </c>
      <c r="Z3061" s="161">
        <v>0</v>
      </c>
      <c r="AA3061" s="155">
        <v>0</v>
      </c>
      <c r="AB3061" s="162" t="s">
        <v>56</v>
      </c>
      <c r="AC3061" s="163" t="s">
        <v>56</v>
      </c>
      <c r="AD3061" s="164" t="s">
        <v>56</v>
      </c>
      <c r="AE3061" s="163" t="s">
        <v>56</v>
      </c>
      <c r="AF3061" s="164" t="s">
        <v>56</v>
      </c>
      <c r="AG3061" s="165">
        <v>0</v>
      </c>
      <c r="AH3061" s="166" t="s">
        <v>56</v>
      </c>
      <c r="AI3061" s="167"/>
      <c r="AJ3061" s="168"/>
      <c r="AK3061" s="169"/>
      <c r="AL3061" s="170"/>
      <c r="AM3061" s="171"/>
      <c r="AN3061" s="172"/>
      <c r="AO3061" s="173">
        <f t="shared" si="787"/>
        <v>0</v>
      </c>
      <c r="AP3061" s="174" t="s">
        <v>82</v>
      </c>
      <c r="AQ3061" s="175" t="str" cm="1">
        <f t="array" ref="AQ3061">_xlfn.IFS(OR($G3061="公衆街路灯A",$G3061="定額電灯"),$G3061&amp;AP3061,COUNTIF(G3061,"*従量電灯*"),G3061,1,"-")</f>
        <v>-</v>
      </c>
      <c r="AR3061" s="176" t="str" cm="1">
        <f t="array" ref="AR3061">_xlfn.IFS($AN3061=0,"-",OR($AH3061="対象外",$AH3061="-"),"-",OR($G3061="公衆街路灯A",$G3061="定額電灯"),_xlfn.XLOOKUP($AQ3061,削除禁止_電灯料金!$B:$B,削除禁止_電灯料金!$E:$E,0),1,"-")</f>
        <v>-</v>
      </c>
      <c r="AS3061" s="177" t="str" cm="1">
        <f t="array" ref="AS3061">_xlfn.IFS($AR3061="-","-",OR($G3061="公衆街路灯A",$G3061="定額電灯"),_xlfn.XLOOKUP(AQ3061,削除禁止_電灯料金!$B:$B,削除禁止_電灯料金!$D:$D,0),1,"-")</f>
        <v>-</v>
      </c>
      <c r="AT3061" s="176" t="str">
        <f>IFERROR(IF(OR($G3061="公衆街路灯A",$G3061="定額電灯"),"-",ROUND((_xlfn.XLOOKUP($AQ3061,削除禁止_電灯料金!$B:$B,削除禁止_電灯料金!$E:$E)*AM3061/1000*$K3061*$L3061/12),2)),"-")</f>
        <v>-</v>
      </c>
      <c r="AU3061" s="177">
        <f>IFERROR(IF(OR($G3061="公衆街路灯A",$G3061="定額電灯"),"-",ROUND((AM3061/1000*$K3061*$L3061/12)*_xlfn.XLOOKUP($A3061,削除禁止_電灯料金!K:K,削除禁止_電灯料金!M:M,"-"),2)),"-")</f>
        <v>0</v>
      </c>
      <c r="AV3061" s="178">
        <f>IFERROR(IF(OR($G3061="公衆街路灯A",$G3061="定額電灯"),ROUND((((AR3061+AS3061)*AN3061))*12*_xlfn.XLOOKUP($A3061,削除禁止_電灯料金!K:K,削除禁止_電灯料金!N:N),0),ROUND((AT3061+AU3061)*AN3061*12*_xlfn.XLOOKUP($A3061,削除禁止_電灯料金!K:K,削除禁止_電灯料金!N:N),0)),0)</f>
        <v>0</v>
      </c>
      <c r="AW3061" s="145"/>
    </row>
    <row r="3062" spans="1:49" ht="30" customHeight="1" thickBot="1">
      <c r="A3062" s="1">
        <v>67</v>
      </c>
      <c r="B3062" s="319" t="s">
        <v>2694</v>
      </c>
      <c r="C3062" s="42"/>
      <c r="D3062" s="215"/>
      <c r="E3062" s="216" t="s">
        <v>219</v>
      </c>
      <c r="F3062" s="217" t="s">
        <v>219</v>
      </c>
      <c r="G3062" s="216"/>
      <c r="H3062" s="216"/>
      <c r="I3062" s="218"/>
      <c r="J3062" s="219"/>
      <c r="K3062" s="220"/>
      <c r="L3062" s="221"/>
      <c r="M3062" s="222" t="s">
        <v>82</v>
      </c>
      <c r="N3062" s="223">
        <v>0</v>
      </c>
      <c r="O3062" s="224">
        <v>0</v>
      </c>
      <c r="P3062" s="225">
        <v>0</v>
      </c>
      <c r="Q3062" s="225">
        <v>0</v>
      </c>
      <c r="R3062" s="225">
        <v>0</v>
      </c>
      <c r="S3062" s="226">
        <v>0</v>
      </c>
      <c r="T3062" s="226">
        <v>0</v>
      </c>
      <c r="U3062" s="226">
        <v>0</v>
      </c>
      <c r="V3062" s="227">
        <v>0</v>
      </c>
      <c r="W3062" s="228">
        <v>0</v>
      </c>
      <c r="X3062" s="229"/>
      <c r="Y3062" s="410">
        <v>0</v>
      </c>
      <c r="Z3062" s="230">
        <v>0</v>
      </c>
      <c r="AA3062" s="225">
        <v>0</v>
      </c>
      <c r="AB3062" s="231" t="s">
        <v>56</v>
      </c>
      <c r="AC3062" s="232" t="s">
        <v>56</v>
      </c>
      <c r="AD3062" s="411" t="s">
        <v>56</v>
      </c>
      <c r="AE3062" s="232" t="s">
        <v>56</v>
      </c>
      <c r="AF3062" s="411" t="s">
        <v>56</v>
      </c>
      <c r="AG3062" s="412">
        <v>0</v>
      </c>
      <c r="AH3062" s="413" t="s">
        <v>56</v>
      </c>
      <c r="AI3062" s="236"/>
      <c r="AJ3062" s="237"/>
      <c r="AK3062" s="238"/>
      <c r="AL3062" s="239"/>
      <c r="AM3062" s="240"/>
      <c r="AN3062" s="241"/>
      <c r="AO3062" s="242">
        <f t="shared" si="787"/>
        <v>0</v>
      </c>
      <c r="AP3062" s="243" t="s">
        <v>82</v>
      </c>
      <c r="AQ3062" s="414" t="str" cm="1">
        <f t="array" ref="AQ3062">_xlfn.IFS(OR($G3062="公衆街路灯A",$G3062="定額電灯"),$G3062&amp;AP3062,COUNTIF(G3062,"*従量電灯*"),G3062,1,"-")</f>
        <v>-</v>
      </c>
      <c r="AR3062" s="415" t="str" cm="1">
        <f t="array" ref="AR3062">_xlfn.IFS($AN3062=0,"-",OR($AH3062="対象外",$AH3062="-"),"-",OR($G3062="公衆街路灯A",$G3062="定額電灯"),_xlfn.XLOOKUP($AQ3062,削除禁止_電灯料金!$B:$B,削除禁止_電灯料金!$E:$E,0),1,"-")</f>
        <v>-</v>
      </c>
      <c r="AS3062" s="416" t="str" cm="1">
        <f t="array" ref="AS3062">_xlfn.IFS($AR3062="-","-",OR($G3062="公衆街路灯A",$G3062="定額電灯"),_xlfn.XLOOKUP(AQ3062,削除禁止_電灯料金!$B:$B,削除禁止_電灯料金!$D:$D,0),1,"-")</f>
        <v>-</v>
      </c>
      <c r="AT3062" s="415" t="str">
        <f>IFERROR(IF(OR($G3062="公衆街路灯A",$G3062="定額電灯"),"-",ROUND((_xlfn.XLOOKUP($AQ3062,削除禁止_電灯料金!$B:$B,削除禁止_電灯料金!$E:$E)*AM3062/1000*$K3062*$L3062/12),2)),"-")</f>
        <v>-</v>
      </c>
      <c r="AU3062" s="416">
        <f>IFERROR(IF(OR($G3062="公衆街路灯A",$G3062="定額電灯"),"-",ROUND((AM3062/1000*$K3062*$L3062/12)*_xlfn.XLOOKUP($A3062,削除禁止_電灯料金!K:K,削除禁止_電灯料金!M:M,"-"),2)),"-")</f>
        <v>0</v>
      </c>
      <c r="AV3062" s="417">
        <f>IFERROR(IF(OR($G3062="公衆街路灯A",$G3062="定額電灯"),ROUND((((AR3062+AS3062)*AN3062))*12*_xlfn.XLOOKUP($A3062,削除禁止_電灯料金!K:K,削除禁止_電灯料金!N:N),0),ROUND((AT3062+AU3062)*AN3062*12*_xlfn.XLOOKUP($A3062,削除禁止_電灯料金!K:K,削除禁止_電灯料金!N:N),0)),0)</f>
        <v>0</v>
      </c>
      <c r="AW3062" s="145"/>
    </row>
    <row r="3063" spans="1:49" ht="30" customHeight="1">
      <c r="A3063" s="1"/>
      <c r="B3063" s="41"/>
      <c r="C3063" s="248"/>
    </row>
    <row r="3064" spans="1:49" ht="30" customHeight="1">
      <c r="A3064" s="1">
        <v>68</v>
      </c>
      <c r="B3064" s="319" t="s">
        <v>2700</v>
      </c>
      <c r="C3064" s="42"/>
      <c r="D3064" s="4" t="s">
        <v>2701</v>
      </c>
      <c r="E3064" s="43"/>
      <c r="F3064" s="44"/>
      <c r="G3064" s="44"/>
      <c r="H3064" s="45"/>
      <c r="I3064" s="43"/>
      <c r="J3064" s="43"/>
      <c r="K3064" s="43"/>
      <c r="L3064" s="43"/>
      <c r="M3064" s="43"/>
      <c r="N3064" s="46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2"/>
      <c r="Z3064" s="42"/>
      <c r="AA3064" s="42"/>
      <c r="AB3064" s="42"/>
      <c r="AC3064" s="42"/>
      <c r="AD3064" s="42"/>
      <c r="AE3064" s="42"/>
      <c r="AF3064" s="42"/>
      <c r="AG3064" s="42"/>
      <c r="AH3064" s="47"/>
      <c r="AI3064" s="48"/>
      <c r="AJ3064" s="48"/>
      <c r="AK3064" s="47"/>
      <c r="AL3064" s="49"/>
      <c r="AM3064" s="47"/>
      <c r="AN3064" s="47"/>
      <c r="AO3064" s="47"/>
      <c r="AP3064" s="47"/>
      <c r="AQ3064" s="49"/>
      <c r="AR3064" s="47"/>
      <c r="AS3064" s="47"/>
      <c r="AT3064" s="47"/>
      <c r="AU3064" s="47"/>
      <c r="AV3064" s="47"/>
      <c r="AW3064" s="47"/>
    </row>
    <row r="3065" spans="1:49" ht="30" customHeight="1">
      <c r="A3065" s="1">
        <v>68</v>
      </c>
      <c r="B3065" s="319" t="s">
        <v>2700</v>
      </c>
      <c r="C3065" s="42"/>
      <c r="D3065" s="43"/>
      <c r="E3065" s="43"/>
      <c r="F3065" s="44"/>
      <c r="G3065" s="44"/>
      <c r="H3065" s="45"/>
      <c r="I3065" s="43"/>
      <c r="J3065" s="43"/>
      <c r="K3065" s="43"/>
      <c r="L3065" s="43"/>
      <c r="M3065" s="43"/>
      <c r="N3065" s="46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2"/>
      <c r="Z3065" s="42"/>
      <c r="AA3065" s="42"/>
      <c r="AB3065" s="42"/>
      <c r="AC3065" s="42"/>
      <c r="AD3065" s="42"/>
      <c r="AE3065" s="42"/>
      <c r="AF3065" s="42"/>
      <c r="AG3065" s="42"/>
      <c r="AH3065" s="47"/>
      <c r="AI3065" s="50"/>
      <c r="AJ3065" s="48"/>
      <c r="AK3065" s="47"/>
      <c r="AL3065" s="49"/>
      <c r="AM3065" s="47"/>
      <c r="AN3065" s="47"/>
      <c r="AO3065" s="51"/>
      <c r="AP3065" s="47"/>
      <c r="AQ3065" s="49"/>
      <c r="AR3065" s="51"/>
      <c r="AS3065" s="51"/>
      <c r="AT3065" s="51"/>
      <c r="AU3065" s="51"/>
      <c r="AV3065" s="47"/>
      <c r="AW3065" s="47"/>
    </row>
    <row r="3066" spans="1:49" ht="30" customHeight="1">
      <c r="A3066" s="1">
        <v>68</v>
      </c>
      <c r="B3066" s="319" t="s">
        <v>2700</v>
      </c>
      <c r="C3066" s="42"/>
      <c r="D3066" s="52" t="s">
        <v>47</v>
      </c>
      <c r="E3066" s="52"/>
      <c r="F3066" s="53">
        <v>10</v>
      </c>
      <c r="G3066" s="44"/>
      <c r="H3066" s="45"/>
      <c r="I3066" s="54"/>
      <c r="J3066" s="54"/>
      <c r="K3066" s="55"/>
      <c r="L3066" s="46"/>
      <c r="M3066" s="46"/>
      <c r="N3066" s="56"/>
      <c r="O3066" s="56"/>
      <c r="P3066" s="56"/>
      <c r="Q3066" s="56"/>
      <c r="R3066" s="56"/>
      <c r="S3066" s="56"/>
      <c r="T3066" s="56"/>
      <c r="U3066" s="56"/>
      <c r="V3066" s="56"/>
      <c r="W3066" s="56"/>
      <c r="X3066" s="56"/>
      <c r="Y3066" s="56"/>
      <c r="Z3066" s="56"/>
      <c r="AA3066" s="56"/>
      <c r="AB3066" s="56"/>
      <c r="AC3066" s="56"/>
      <c r="AD3066" s="56"/>
      <c r="AE3066" s="56"/>
      <c r="AF3066" s="56"/>
      <c r="AG3066" s="56"/>
      <c r="AH3066" s="47"/>
      <c r="AI3066" s="50"/>
      <c r="AJ3066" s="48"/>
      <c r="AK3066" s="47"/>
      <c r="AL3066" s="49"/>
      <c r="AM3066" s="47"/>
      <c r="AN3066" s="47"/>
      <c r="AO3066" s="47"/>
      <c r="AP3066" s="47"/>
      <c r="AQ3066" s="49"/>
      <c r="AR3066" s="47"/>
      <c r="AS3066" s="47"/>
      <c r="AT3066" s="47"/>
      <c r="AU3066" s="47"/>
      <c r="AV3066" s="47"/>
      <c r="AW3066" s="47"/>
    </row>
    <row r="3067" spans="1:49" ht="30" customHeight="1" thickBot="1">
      <c r="A3067" s="1">
        <v>68</v>
      </c>
      <c r="B3067" s="319" t="s">
        <v>2700</v>
      </c>
      <c r="C3067" s="42"/>
      <c r="D3067" s="57" t="s">
        <v>48</v>
      </c>
      <c r="E3067" s="57"/>
      <c r="F3067" s="58">
        <v>10</v>
      </c>
      <c r="G3067" s="44"/>
      <c r="H3067" s="45"/>
      <c r="I3067" s="54"/>
      <c r="J3067" s="54"/>
      <c r="K3067" s="55"/>
      <c r="L3067" s="46"/>
      <c r="M3067" s="46"/>
      <c r="N3067" s="56"/>
      <c r="O3067" s="56"/>
      <c r="P3067" s="56"/>
      <c r="Q3067" s="56"/>
      <c r="R3067" s="56"/>
      <c r="S3067" s="56"/>
      <c r="T3067" s="56"/>
      <c r="U3067" s="56"/>
      <c r="V3067" s="56"/>
      <c r="W3067" s="56"/>
      <c r="X3067" s="56"/>
      <c r="Y3067" s="56"/>
      <c r="Z3067" s="56"/>
      <c r="AA3067" s="56"/>
      <c r="AB3067" s="56"/>
      <c r="AC3067" s="56"/>
      <c r="AD3067" s="56"/>
      <c r="AE3067" s="56"/>
      <c r="AF3067" s="56"/>
      <c r="AG3067" s="56"/>
      <c r="AH3067" s="47"/>
      <c r="AI3067" s="50"/>
      <c r="AJ3067" s="48"/>
      <c r="AK3067" s="47"/>
      <c r="AL3067" s="49"/>
      <c r="AM3067" s="47"/>
      <c r="AN3067" s="47"/>
      <c r="AO3067" s="47"/>
      <c r="AP3067" s="47"/>
      <c r="AQ3067" s="49"/>
      <c r="AR3067" s="47"/>
      <c r="AS3067" s="47"/>
      <c r="AT3067" s="47"/>
      <c r="AU3067" s="47"/>
      <c r="AV3067" s="47"/>
      <c r="AW3067" s="47"/>
    </row>
    <row r="3068" spans="1:49" ht="30" customHeight="1" thickBot="1">
      <c r="A3068" s="1">
        <v>68</v>
      </c>
      <c r="B3068" s="319" t="s">
        <v>2700</v>
      </c>
      <c r="C3068" s="42"/>
      <c r="D3068" s="59" t="s">
        <v>49</v>
      </c>
      <c r="E3068" s="59"/>
      <c r="F3068" s="60">
        <v>30</v>
      </c>
      <c r="G3068" s="44"/>
      <c r="H3068" s="45"/>
      <c r="I3068" s="61"/>
      <c r="J3068" s="61"/>
      <c r="K3068" s="42"/>
      <c r="L3068" s="42"/>
      <c r="M3068" s="42"/>
      <c r="N3068" s="56"/>
      <c r="O3068" s="56"/>
      <c r="P3068" s="56"/>
      <c r="Q3068" s="56"/>
      <c r="R3068" s="56"/>
      <c r="S3068" s="56"/>
      <c r="T3068" s="56"/>
      <c r="U3068" s="56"/>
      <c r="V3068" s="56"/>
      <c r="W3068" s="56"/>
      <c r="X3068" s="56"/>
      <c r="Y3068" s="56"/>
      <c r="Z3068" s="56"/>
      <c r="AA3068" s="56"/>
      <c r="AB3068" s="56"/>
      <c r="AC3068" s="62"/>
      <c r="AD3068" s="62"/>
      <c r="AE3068" s="63"/>
      <c r="AF3068" s="42"/>
      <c r="AG3068" s="56"/>
      <c r="AH3068" s="47"/>
      <c r="AI3068" s="64" t="s">
        <v>50</v>
      </c>
      <c r="AJ3068" s="48"/>
      <c r="AK3068" s="47"/>
      <c r="AL3068" s="49"/>
      <c r="AM3068" s="47"/>
      <c r="AN3068" s="47"/>
      <c r="AO3068" s="47"/>
      <c r="AP3068" s="47"/>
      <c r="AQ3068" s="49"/>
      <c r="AR3068" s="47"/>
      <c r="AS3068" s="47"/>
      <c r="AT3068" s="47"/>
      <c r="AU3068" s="47"/>
      <c r="AV3068" s="47"/>
      <c r="AW3068" s="65"/>
    </row>
    <row r="3069" spans="1:49" ht="30" customHeight="1" thickBot="1">
      <c r="A3069" s="1">
        <v>68</v>
      </c>
      <c r="B3069" s="319" t="s">
        <v>2700</v>
      </c>
      <c r="C3069" s="42"/>
      <c r="D3069" s="66" t="s">
        <v>51</v>
      </c>
      <c r="E3069" s="66"/>
      <c r="F3069" s="67">
        <v>0.41499999999999998</v>
      </c>
      <c r="G3069" s="44"/>
      <c r="H3069" s="45"/>
      <c r="I3069" s="68"/>
      <c r="J3069" s="68"/>
      <c r="K3069" s="42"/>
      <c r="L3069" s="42"/>
      <c r="M3069" s="42"/>
      <c r="N3069" s="56"/>
      <c r="O3069" s="56"/>
      <c r="P3069" s="56"/>
      <c r="Q3069" s="56"/>
      <c r="R3069" s="56"/>
      <c r="S3069" s="56"/>
      <c r="T3069" s="56"/>
      <c r="U3069" s="56"/>
      <c r="V3069" s="56"/>
      <c r="W3069" s="56"/>
      <c r="X3069" s="56"/>
      <c r="Y3069" s="56"/>
      <c r="Z3069" s="56"/>
      <c r="AA3069" s="56"/>
      <c r="AB3069" s="56"/>
      <c r="AC3069" s="62" t="s">
        <v>52</v>
      </c>
      <c r="AD3069" s="69"/>
      <c r="AE3069" s="70" t="s">
        <v>53</v>
      </c>
      <c r="AF3069" s="69"/>
      <c r="AG3069" s="56"/>
      <c r="AH3069" s="47"/>
      <c r="AI3069" s="48"/>
      <c r="AJ3069" s="48"/>
      <c r="AK3069" s="47"/>
      <c r="AL3069" s="49"/>
      <c r="AM3069" s="47"/>
      <c r="AN3069" s="47"/>
      <c r="AO3069" s="47"/>
      <c r="AP3069" s="47"/>
      <c r="AQ3069" s="49"/>
      <c r="AR3069" s="47" t="s">
        <v>52</v>
      </c>
      <c r="AS3069" s="47"/>
      <c r="AT3069" s="47" t="s">
        <v>53</v>
      </c>
      <c r="AU3069" s="47"/>
      <c r="AV3069" s="47"/>
      <c r="AW3069" s="65"/>
    </row>
    <row r="3070" spans="1:49" ht="30" customHeight="1" thickBot="1">
      <c r="A3070" s="1">
        <v>68</v>
      </c>
      <c r="B3070" s="319" t="s">
        <v>2700</v>
      </c>
      <c r="C3070" s="42"/>
      <c r="D3070" s="71" t="s">
        <v>54</v>
      </c>
      <c r="E3070" s="45"/>
      <c r="F3070" s="45"/>
      <c r="G3070" s="45"/>
      <c r="H3070" s="45"/>
      <c r="I3070" s="45"/>
      <c r="J3070" s="45"/>
      <c r="K3070" s="72"/>
      <c r="L3070" s="72"/>
      <c r="M3070" s="73" t="s">
        <v>55</v>
      </c>
      <c r="N3070" s="74"/>
      <c r="O3070" s="74"/>
      <c r="P3070" s="74"/>
      <c r="Q3070" s="74"/>
      <c r="R3070" s="74"/>
      <c r="S3070" s="74"/>
      <c r="T3070" s="74"/>
      <c r="U3070" s="74"/>
      <c r="V3070" s="74"/>
      <c r="W3070" s="74"/>
      <c r="X3070" s="74"/>
      <c r="Y3070" s="74"/>
      <c r="Z3070" s="74"/>
      <c r="AA3070" s="74"/>
      <c r="AB3070" s="74"/>
      <c r="AC3070" s="75" t="s">
        <v>1</v>
      </c>
      <c r="AD3070" s="76"/>
      <c r="AE3070" s="76" t="s">
        <v>2</v>
      </c>
      <c r="AF3070" s="76"/>
      <c r="AG3070" s="77" t="s">
        <v>56</v>
      </c>
      <c r="AH3070" s="78" t="s">
        <v>57</v>
      </c>
      <c r="AI3070" s="79"/>
      <c r="AJ3070" s="79"/>
      <c r="AK3070" s="80"/>
      <c r="AL3070" s="15"/>
      <c r="AM3070" s="80"/>
      <c r="AN3070" s="80"/>
      <c r="AO3070" s="80"/>
      <c r="AP3070" s="80"/>
      <c r="AQ3070" s="15"/>
      <c r="AR3070" s="78" t="s">
        <v>1</v>
      </c>
      <c r="AS3070" s="81"/>
      <c r="AT3070" s="78" t="s">
        <v>2</v>
      </c>
      <c r="AU3070" s="81"/>
      <c r="AV3070" s="82" t="s">
        <v>56</v>
      </c>
      <c r="AW3070" s="83"/>
    </row>
    <row r="3071" spans="1:49" ht="42" customHeight="1">
      <c r="A3071" s="1">
        <v>68</v>
      </c>
      <c r="B3071" s="319" t="s">
        <v>2700</v>
      </c>
      <c r="C3071" s="42"/>
      <c r="D3071" s="474" t="s">
        <v>4</v>
      </c>
      <c r="E3071" s="476" t="s">
        <v>5</v>
      </c>
      <c r="F3071" s="476" t="s">
        <v>6</v>
      </c>
      <c r="G3071" s="476" t="s">
        <v>58</v>
      </c>
      <c r="H3071" s="476" t="s">
        <v>7</v>
      </c>
      <c r="I3071" s="20" t="s">
        <v>8</v>
      </c>
      <c r="J3071" s="20"/>
      <c r="K3071" s="84" t="s">
        <v>9</v>
      </c>
      <c r="L3071" s="85" t="s">
        <v>59</v>
      </c>
      <c r="M3071" s="478" t="s">
        <v>60</v>
      </c>
      <c r="N3071" s="480" t="s">
        <v>61</v>
      </c>
      <c r="O3071" s="482" t="s">
        <v>62</v>
      </c>
      <c r="P3071" s="482" t="s">
        <v>10</v>
      </c>
      <c r="Q3071" s="484" t="s">
        <v>63</v>
      </c>
      <c r="R3071" s="482" t="s">
        <v>64</v>
      </c>
      <c r="S3071" s="482" t="s">
        <v>65</v>
      </c>
      <c r="T3071" s="482" t="s">
        <v>66</v>
      </c>
      <c r="U3071" s="482" t="s">
        <v>67</v>
      </c>
      <c r="V3071" s="484" t="s">
        <v>11</v>
      </c>
      <c r="W3071" s="251" t="s">
        <v>12</v>
      </c>
      <c r="X3071" s="86" t="s">
        <v>13</v>
      </c>
      <c r="Y3071" s="86" t="s">
        <v>14</v>
      </c>
      <c r="Z3071" s="252" t="s">
        <v>15</v>
      </c>
      <c r="AA3071" s="484" t="s">
        <v>16</v>
      </c>
      <c r="AB3071" s="482" t="s">
        <v>17</v>
      </c>
      <c r="AC3071" s="87" t="s">
        <v>18</v>
      </c>
      <c r="AD3071" s="88" t="s">
        <v>19</v>
      </c>
      <c r="AE3071" s="87" t="s">
        <v>30</v>
      </c>
      <c r="AF3071" s="88" t="s">
        <v>21</v>
      </c>
      <c r="AG3071" s="89" t="s">
        <v>22</v>
      </c>
      <c r="AH3071" s="468" t="s">
        <v>23</v>
      </c>
      <c r="AI3071" s="470" t="s">
        <v>24</v>
      </c>
      <c r="AJ3071" s="470" t="s">
        <v>25</v>
      </c>
      <c r="AK3071" s="470" t="s">
        <v>26</v>
      </c>
      <c r="AL3071" s="91" t="s">
        <v>68</v>
      </c>
      <c r="AM3071" s="90" t="s">
        <v>27</v>
      </c>
      <c r="AN3071" s="92" t="s">
        <v>28</v>
      </c>
      <c r="AO3071" s="93" t="s">
        <v>29</v>
      </c>
      <c r="AP3071" s="28" t="s">
        <v>16</v>
      </c>
      <c r="AQ3071" s="472" t="s">
        <v>17</v>
      </c>
      <c r="AR3071" s="94" t="s">
        <v>18</v>
      </c>
      <c r="AS3071" s="95" t="s">
        <v>19</v>
      </c>
      <c r="AT3071" s="94" t="s">
        <v>30</v>
      </c>
      <c r="AU3071" s="95" t="s">
        <v>21</v>
      </c>
      <c r="AV3071" s="96" t="s">
        <v>31</v>
      </c>
      <c r="AW3071" s="83"/>
    </row>
    <row r="3072" spans="1:49" ht="30" customHeight="1" thickBot="1">
      <c r="A3072" s="1">
        <v>68</v>
      </c>
      <c r="B3072" s="319" t="s">
        <v>2700</v>
      </c>
      <c r="C3072" s="42"/>
      <c r="D3072" s="475"/>
      <c r="E3072" s="477"/>
      <c r="F3072" s="477"/>
      <c r="G3072" s="477"/>
      <c r="H3072" s="477"/>
      <c r="I3072" s="97" t="s">
        <v>69</v>
      </c>
      <c r="J3072" s="97" t="s">
        <v>70</v>
      </c>
      <c r="K3072" s="98" t="s">
        <v>34</v>
      </c>
      <c r="L3072" s="99" t="s">
        <v>35</v>
      </c>
      <c r="M3072" s="479"/>
      <c r="N3072" s="481"/>
      <c r="O3072" s="483"/>
      <c r="P3072" s="483"/>
      <c r="Q3072" s="485"/>
      <c r="R3072" s="483"/>
      <c r="S3072" s="483"/>
      <c r="T3072" s="483"/>
      <c r="U3072" s="483"/>
      <c r="V3072" s="485"/>
      <c r="W3072" s="100" t="s">
        <v>36</v>
      </c>
      <c r="X3072" s="100" t="s">
        <v>37</v>
      </c>
      <c r="Y3072" s="100" t="s">
        <v>38</v>
      </c>
      <c r="Z3072" s="101" t="s">
        <v>39</v>
      </c>
      <c r="AA3072" s="485"/>
      <c r="AB3072" s="483"/>
      <c r="AC3072" s="102" t="s">
        <v>40</v>
      </c>
      <c r="AD3072" s="103" t="s">
        <v>40</v>
      </c>
      <c r="AE3072" s="102" t="s">
        <v>40</v>
      </c>
      <c r="AF3072" s="103" t="s">
        <v>40</v>
      </c>
      <c r="AG3072" s="104">
        <v>10</v>
      </c>
      <c r="AH3072" s="469"/>
      <c r="AI3072" s="471"/>
      <c r="AJ3072" s="471"/>
      <c r="AK3072" s="471"/>
      <c r="AL3072" s="36" t="s">
        <v>41</v>
      </c>
      <c r="AM3072" s="105" t="s">
        <v>42</v>
      </c>
      <c r="AN3072" s="106" t="s">
        <v>43</v>
      </c>
      <c r="AO3072" s="107" t="s">
        <v>39</v>
      </c>
      <c r="AP3072" s="37" t="s">
        <v>44</v>
      </c>
      <c r="AQ3072" s="473"/>
      <c r="AR3072" s="108" t="s">
        <v>40</v>
      </c>
      <c r="AS3072" s="109" t="s">
        <v>40</v>
      </c>
      <c r="AT3072" s="108" t="s">
        <v>40</v>
      </c>
      <c r="AU3072" s="109" t="s">
        <v>40</v>
      </c>
      <c r="AV3072" s="40">
        <v>10</v>
      </c>
      <c r="AW3072" s="83"/>
    </row>
    <row r="3073" spans="1:49" ht="30" customHeight="1">
      <c r="A3073" s="1">
        <v>68</v>
      </c>
      <c r="B3073" s="319" t="s">
        <v>2700</v>
      </c>
      <c r="C3073" s="42"/>
      <c r="D3073" s="110" t="s">
        <v>2702</v>
      </c>
      <c r="E3073" s="111" t="s">
        <v>71</v>
      </c>
      <c r="F3073" s="112" t="s">
        <v>72</v>
      </c>
      <c r="G3073" s="112" t="s">
        <v>73</v>
      </c>
      <c r="H3073" s="113"/>
      <c r="I3073" s="277"/>
      <c r="J3073" s="265"/>
      <c r="K3073" s="116">
        <v>4</v>
      </c>
      <c r="L3073" s="337">
        <v>292</v>
      </c>
      <c r="M3073" s="278" t="s">
        <v>2703</v>
      </c>
      <c r="N3073" s="119" t="s">
        <v>120</v>
      </c>
      <c r="O3073" s="120">
        <v>1</v>
      </c>
      <c r="P3073" s="121" t="s">
        <v>173</v>
      </c>
      <c r="Q3073" s="121">
        <v>0</v>
      </c>
      <c r="R3073" s="121">
        <v>0</v>
      </c>
      <c r="S3073" s="122" t="s">
        <v>332</v>
      </c>
      <c r="T3073" s="122">
        <v>0</v>
      </c>
      <c r="U3073" s="122">
        <v>0</v>
      </c>
      <c r="V3073" s="123">
        <v>0</v>
      </c>
      <c r="W3073" s="124">
        <v>22</v>
      </c>
      <c r="X3073" s="125">
        <v>3</v>
      </c>
      <c r="Y3073" s="126">
        <v>3</v>
      </c>
      <c r="Z3073" s="127">
        <f t="shared" ref="Z3073:Z3113" si="788">K3073*L3073*W3073*Y3073/12/1000</f>
        <v>6.4240000000000004</v>
      </c>
      <c r="AA3073" s="121">
        <v>0</v>
      </c>
      <c r="AB3073" s="128" t="s">
        <v>80</v>
      </c>
      <c r="AC3073" s="129" t="s">
        <v>56</v>
      </c>
      <c r="AD3073" s="130" t="s">
        <v>56</v>
      </c>
      <c r="AE3073" s="129" t="s">
        <v>56</v>
      </c>
      <c r="AF3073" s="130">
        <f t="shared" ref="AF3073:AF3113" si="789">$B$2*Z3073/Y3073</f>
        <v>64.239999999999995</v>
      </c>
      <c r="AG3073" s="131">
        <f t="shared" ref="AG3073:AG3113" si="790">Y3073*AF3073*120</f>
        <v>23126.399999999998</v>
      </c>
      <c r="AH3073" s="132" t="s">
        <v>81</v>
      </c>
      <c r="AI3073" s="133"/>
      <c r="AJ3073" s="134"/>
      <c r="AK3073" s="135"/>
      <c r="AL3073" s="136"/>
      <c r="AM3073" s="137"/>
      <c r="AN3073" s="138"/>
      <c r="AO3073" s="139">
        <f t="shared" ref="AO3073:AO3116" si="791">IFERROR((AM3073/1000)*K3073*L3073*AN3073/12,0)</f>
        <v>0</v>
      </c>
      <c r="AP3073" s="140" t="s">
        <v>82</v>
      </c>
      <c r="AQ3073" s="141" t="str" cm="1">
        <f t="array" ref="AQ3073">_xlfn.IFS(OR($G3073="公衆街路灯A",$G3073="定額電灯"),$G3073&amp;AP3073,COUNTIF(G3073,"*従量電灯*"),G3073,1,"-")</f>
        <v>従量電灯</v>
      </c>
      <c r="AR3073" s="142" t="str" cm="1">
        <f t="array" ref="AR3073">_xlfn.IFS($AN3073=0,"-",OR($AH3073="対象外",$AH3073="-"),"-",OR($G3073="公衆街路灯A",$G3073="定額電灯"),_xlfn.XLOOKUP($AQ3073,削除禁止_電灯料金!$B:$B,削除禁止_電灯料金!$E:$E,0),1,"-")</f>
        <v>-</v>
      </c>
      <c r="AS3073" s="143" t="str" cm="1">
        <f t="array" ref="AS3073">_xlfn.IFS($AR3073="-","-",OR($G3073="公衆街路灯A",$G3073="定額電灯"),_xlfn.XLOOKUP(AQ3073,削除禁止_電灯料金!$B:$B,削除禁止_電灯料金!$D:$D,0),1,"-")</f>
        <v>-</v>
      </c>
      <c r="AT3073" s="142">
        <f>IFERROR(IF(OR($G3073="公衆街路灯A",$G3073="定額電灯"),"-",ROUND((_xlfn.XLOOKUP($AQ3073,削除禁止_電灯料金!$B:$B,削除禁止_電灯料金!$E:$E)*AM3073/1000*$K3073*$L3073/12),2)),"-")</f>
        <v>0</v>
      </c>
      <c r="AU3073" s="143">
        <f>IFERROR(IF(OR($G3073="公衆街路灯A",$G3073="定額電灯"),"-",ROUND((AM3073/1000*$K3073*$L3073/12)*_xlfn.XLOOKUP($A3073,削除禁止_電灯料金!K:K,削除禁止_電灯料金!M:M,"-"),2)),"-")</f>
        <v>0</v>
      </c>
      <c r="AV3073" s="144">
        <f>IFERROR(IF(OR($G3073="公衆街路灯A",$G3073="定額電灯"),ROUND((((AR3073+AS3073)*AN3073))*12*_xlfn.XLOOKUP($A3073,削除禁止_電灯料金!K:K,削除禁止_電灯料金!N:N),0),ROUND((AT3073+AU3073)*AN3073*12*_xlfn.XLOOKUP($A3073,削除禁止_電灯料金!K:K,削除禁止_電灯料金!N:N),0)),0)</f>
        <v>0</v>
      </c>
      <c r="AW3073" s="145"/>
    </row>
    <row r="3074" spans="1:49" ht="30" customHeight="1">
      <c r="A3074" s="1">
        <v>68</v>
      </c>
      <c r="B3074" s="319" t="s">
        <v>2700</v>
      </c>
      <c r="C3074" s="42"/>
      <c r="D3074" s="146" t="s">
        <v>2702</v>
      </c>
      <c r="E3074" s="147" t="s">
        <v>71</v>
      </c>
      <c r="F3074" s="148" t="s">
        <v>2704</v>
      </c>
      <c r="G3074" s="148" t="s">
        <v>73</v>
      </c>
      <c r="H3074" s="149"/>
      <c r="I3074" s="280"/>
      <c r="J3074" s="267"/>
      <c r="K3074" s="152">
        <v>7</v>
      </c>
      <c r="L3074" s="266">
        <v>292</v>
      </c>
      <c r="M3074" s="281" t="s">
        <v>2705</v>
      </c>
      <c r="N3074" s="119" t="s">
        <v>93</v>
      </c>
      <c r="O3074" s="120">
        <v>2</v>
      </c>
      <c r="P3074" s="155" t="s">
        <v>762</v>
      </c>
      <c r="Q3074" s="155">
        <v>0</v>
      </c>
      <c r="R3074" s="155" t="s">
        <v>157</v>
      </c>
      <c r="S3074" s="156">
        <v>0</v>
      </c>
      <c r="T3074" s="156">
        <v>0</v>
      </c>
      <c r="U3074" s="156">
        <v>0</v>
      </c>
      <c r="V3074" s="157">
        <v>0</v>
      </c>
      <c r="W3074" s="158">
        <v>36</v>
      </c>
      <c r="X3074" s="159">
        <v>6</v>
      </c>
      <c r="Y3074" s="160">
        <v>12</v>
      </c>
      <c r="Z3074" s="161">
        <f t="shared" si="788"/>
        <v>73.584000000000003</v>
      </c>
      <c r="AA3074" s="155">
        <v>0</v>
      </c>
      <c r="AB3074" s="162" t="s">
        <v>80</v>
      </c>
      <c r="AC3074" s="163" t="s">
        <v>56</v>
      </c>
      <c r="AD3074" s="164" t="s">
        <v>56</v>
      </c>
      <c r="AE3074" s="163" t="s">
        <v>56</v>
      </c>
      <c r="AF3074" s="164">
        <f t="shared" si="789"/>
        <v>183.96</v>
      </c>
      <c r="AG3074" s="165">
        <f t="shared" si="790"/>
        <v>264902.40000000002</v>
      </c>
      <c r="AH3074" s="166" t="s">
        <v>81</v>
      </c>
      <c r="AI3074" s="167"/>
      <c r="AJ3074" s="168"/>
      <c r="AK3074" s="169"/>
      <c r="AL3074" s="170"/>
      <c r="AM3074" s="171"/>
      <c r="AN3074" s="172"/>
      <c r="AO3074" s="173">
        <f t="shared" si="791"/>
        <v>0</v>
      </c>
      <c r="AP3074" s="174" t="s">
        <v>82</v>
      </c>
      <c r="AQ3074" s="175" t="str" cm="1">
        <f t="array" ref="AQ3074">_xlfn.IFS(OR($G3074="公衆街路灯A",$G3074="定額電灯"),$G3074&amp;AP3074,COUNTIF(G3074,"*従量電灯*"),G3074,1,"-")</f>
        <v>従量電灯</v>
      </c>
      <c r="AR3074" s="176" t="str" cm="1">
        <f t="array" ref="AR3074">_xlfn.IFS($AN3074=0,"-",OR($AH3074="対象外",$AH3074="-"),"-",OR($G3074="公衆街路灯A",$G3074="定額電灯"),_xlfn.XLOOKUP($AQ3074,削除禁止_電灯料金!$B:$B,削除禁止_電灯料金!$E:$E,0),1,"-")</f>
        <v>-</v>
      </c>
      <c r="AS3074" s="177" t="str" cm="1">
        <f t="array" ref="AS3074">_xlfn.IFS($AR3074="-","-",OR($G3074="公衆街路灯A",$G3074="定額電灯"),_xlfn.XLOOKUP(AQ3074,削除禁止_電灯料金!$B:$B,削除禁止_電灯料金!$D:$D,0),1,"-")</f>
        <v>-</v>
      </c>
      <c r="AT3074" s="176">
        <f>IFERROR(IF(OR($G3074="公衆街路灯A",$G3074="定額電灯"),"-",ROUND((_xlfn.XLOOKUP($AQ3074,削除禁止_電灯料金!$B:$B,削除禁止_電灯料金!$E:$E)*AM3074/1000*$K3074*$L3074/12),2)),"-")</f>
        <v>0</v>
      </c>
      <c r="AU3074" s="177">
        <f>IFERROR(IF(OR($G3074="公衆街路灯A",$G3074="定額電灯"),"-",ROUND((AM3074/1000*$K3074*$L3074/12)*_xlfn.XLOOKUP($A3074,削除禁止_電灯料金!K:K,削除禁止_電灯料金!M:M,"-"),2)),"-")</f>
        <v>0</v>
      </c>
      <c r="AV3074" s="178">
        <f>IFERROR(IF(OR($G3074="公衆街路灯A",$G3074="定額電灯"),ROUND((((AR3074+AS3074)*AN3074))*12*_xlfn.XLOOKUP($A3074,削除禁止_電灯料金!K:K,削除禁止_電灯料金!N:N),0),ROUND((AT3074+AU3074)*AN3074*12*_xlfn.XLOOKUP($A3074,削除禁止_電灯料金!K:K,削除禁止_電灯料金!N:N),0)),0)</f>
        <v>0</v>
      </c>
      <c r="AW3074" s="145"/>
    </row>
    <row r="3075" spans="1:49" ht="30" customHeight="1">
      <c r="A3075" s="1">
        <v>68</v>
      </c>
      <c r="B3075" s="319" t="s">
        <v>2700</v>
      </c>
      <c r="C3075" s="42"/>
      <c r="D3075" s="146" t="s">
        <v>2702</v>
      </c>
      <c r="E3075" s="147" t="s">
        <v>71</v>
      </c>
      <c r="F3075" s="148" t="s">
        <v>2706</v>
      </c>
      <c r="G3075" s="148" t="s">
        <v>73</v>
      </c>
      <c r="H3075" s="149"/>
      <c r="I3075" s="280"/>
      <c r="J3075" s="267"/>
      <c r="K3075" s="152">
        <v>7</v>
      </c>
      <c r="L3075" s="266">
        <v>292</v>
      </c>
      <c r="M3075" s="281" t="s">
        <v>2707</v>
      </c>
      <c r="N3075" s="119" t="s">
        <v>75</v>
      </c>
      <c r="O3075" s="120">
        <v>1</v>
      </c>
      <c r="P3075" s="155" t="s">
        <v>351</v>
      </c>
      <c r="Q3075" s="155">
        <v>0</v>
      </c>
      <c r="R3075" s="155" t="s">
        <v>77</v>
      </c>
      <c r="S3075" s="156">
        <v>0</v>
      </c>
      <c r="T3075" s="156">
        <v>0</v>
      </c>
      <c r="U3075" s="156">
        <v>0</v>
      </c>
      <c r="V3075" s="157">
        <v>0</v>
      </c>
      <c r="W3075" s="158">
        <v>34</v>
      </c>
      <c r="X3075" s="159">
        <v>2</v>
      </c>
      <c r="Y3075" s="160">
        <v>2</v>
      </c>
      <c r="Z3075" s="161">
        <f t="shared" si="788"/>
        <v>11.582666666666666</v>
      </c>
      <c r="AA3075" s="155">
        <v>0</v>
      </c>
      <c r="AB3075" s="162" t="s">
        <v>80</v>
      </c>
      <c r="AC3075" s="163" t="s">
        <v>56</v>
      </c>
      <c r="AD3075" s="164" t="s">
        <v>56</v>
      </c>
      <c r="AE3075" s="163" t="s">
        <v>56</v>
      </c>
      <c r="AF3075" s="164">
        <f t="shared" si="789"/>
        <v>173.74</v>
      </c>
      <c r="AG3075" s="165">
        <f t="shared" si="790"/>
        <v>41697.600000000006</v>
      </c>
      <c r="AH3075" s="166" t="s">
        <v>81</v>
      </c>
      <c r="AI3075" s="167"/>
      <c r="AJ3075" s="168"/>
      <c r="AK3075" s="169"/>
      <c r="AL3075" s="170"/>
      <c r="AM3075" s="171"/>
      <c r="AN3075" s="172"/>
      <c r="AO3075" s="173">
        <f t="shared" si="791"/>
        <v>0</v>
      </c>
      <c r="AP3075" s="174" t="s">
        <v>82</v>
      </c>
      <c r="AQ3075" s="175" t="str" cm="1">
        <f t="array" ref="AQ3075">_xlfn.IFS(OR($G3075="公衆街路灯A",$G3075="定額電灯"),$G3075&amp;AP3075,COUNTIF(G3075,"*従量電灯*"),G3075,1,"-")</f>
        <v>従量電灯</v>
      </c>
      <c r="AR3075" s="176" t="str" cm="1">
        <f t="array" ref="AR3075">_xlfn.IFS($AN3075=0,"-",OR($AH3075="対象外",$AH3075="-"),"-",OR($G3075="公衆街路灯A",$G3075="定額電灯"),_xlfn.XLOOKUP($AQ3075,削除禁止_電灯料金!$B:$B,削除禁止_電灯料金!$E:$E,0),1,"-")</f>
        <v>-</v>
      </c>
      <c r="AS3075" s="177" t="str" cm="1">
        <f t="array" ref="AS3075">_xlfn.IFS($AR3075="-","-",OR($G3075="公衆街路灯A",$G3075="定額電灯"),_xlfn.XLOOKUP(AQ3075,削除禁止_電灯料金!$B:$B,削除禁止_電灯料金!$D:$D,0),1,"-")</f>
        <v>-</v>
      </c>
      <c r="AT3075" s="176">
        <f>IFERROR(IF(OR($G3075="公衆街路灯A",$G3075="定額電灯"),"-",ROUND((_xlfn.XLOOKUP($AQ3075,削除禁止_電灯料金!$B:$B,削除禁止_電灯料金!$E:$E)*AM3075/1000*$K3075*$L3075/12),2)),"-")</f>
        <v>0</v>
      </c>
      <c r="AU3075" s="177">
        <f>IFERROR(IF(OR($G3075="公衆街路灯A",$G3075="定額電灯"),"-",ROUND((AM3075/1000*$K3075*$L3075/12)*_xlfn.XLOOKUP($A3075,削除禁止_電灯料金!K:K,削除禁止_電灯料金!M:M,"-"),2)),"-")</f>
        <v>0</v>
      </c>
      <c r="AV3075" s="178">
        <f>IFERROR(IF(OR($G3075="公衆街路灯A",$G3075="定額電灯"),ROUND((((AR3075+AS3075)*AN3075))*12*_xlfn.XLOOKUP($A3075,削除禁止_電灯料金!K:K,削除禁止_電灯料金!N:N),0),ROUND((AT3075+AU3075)*AN3075*12*_xlfn.XLOOKUP($A3075,削除禁止_電灯料金!K:K,削除禁止_電灯料金!N:N),0)),0)</f>
        <v>0</v>
      </c>
      <c r="AW3075" s="145"/>
    </row>
    <row r="3076" spans="1:49" ht="30" customHeight="1">
      <c r="A3076" s="1">
        <v>68</v>
      </c>
      <c r="B3076" s="319" t="s">
        <v>2700</v>
      </c>
      <c r="C3076" s="42"/>
      <c r="D3076" s="146" t="s">
        <v>2702</v>
      </c>
      <c r="E3076" s="147" t="s">
        <v>71</v>
      </c>
      <c r="F3076" s="148" t="s">
        <v>2706</v>
      </c>
      <c r="G3076" s="148" t="s">
        <v>73</v>
      </c>
      <c r="H3076" s="149"/>
      <c r="I3076" s="280"/>
      <c r="J3076" s="267"/>
      <c r="K3076" s="152">
        <v>24</v>
      </c>
      <c r="L3076" s="266">
        <v>365</v>
      </c>
      <c r="M3076" s="281" t="s">
        <v>2708</v>
      </c>
      <c r="N3076" s="119" t="s">
        <v>86</v>
      </c>
      <c r="O3076" s="120">
        <v>1</v>
      </c>
      <c r="P3076" s="155" t="s">
        <v>87</v>
      </c>
      <c r="Q3076" s="155">
        <v>0</v>
      </c>
      <c r="R3076" s="155" t="s">
        <v>88</v>
      </c>
      <c r="S3076" s="156">
        <v>0</v>
      </c>
      <c r="T3076" s="156">
        <v>0</v>
      </c>
      <c r="U3076" s="156">
        <v>0</v>
      </c>
      <c r="V3076" s="157" t="s">
        <v>90</v>
      </c>
      <c r="W3076" s="158">
        <v>2.7</v>
      </c>
      <c r="X3076" s="159">
        <v>1</v>
      </c>
      <c r="Y3076" s="160">
        <v>1</v>
      </c>
      <c r="Z3076" s="161">
        <f t="shared" si="788"/>
        <v>1.9710000000000001</v>
      </c>
      <c r="AA3076" s="155">
        <v>0</v>
      </c>
      <c r="AB3076" s="162" t="s">
        <v>80</v>
      </c>
      <c r="AC3076" s="163" t="s">
        <v>56</v>
      </c>
      <c r="AD3076" s="164" t="s">
        <v>56</v>
      </c>
      <c r="AE3076" s="163" t="s">
        <v>56</v>
      </c>
      <c r="AF3076" s="164">
        <f t="shared" si="789"/>
        <v>59.13</v>
      </c>
      <c r="AG3076" s="165">
        <f t="shared" si="790"/>
        <v>7095.6</v>
      </c>
      <c r="AH3076" s="166" t="s">
        <v>81</v>
      </c>
      <c r="AI3076" s="167"/>
      <c r="AJ3076" s="168"/>
      <c r="AK3076" s="169"/>
      <c r="AL3076" s="170"/>
      <c r="AM3076" s="171"/>
      <c r="AN3076" s="172"/>
      <c r="AO3076" s="173">
        <f t="shared" si="791"/>
        <v>0</v>
      </c>
      <c r="AP3076" s="174" t="s">
        <v>82</v>
      </c>
      <c r="AQ3076" s="175" t="str" cm="1">
        <f t="array" ref="AQ3076">_xlfn.IFS(OR($G3076="公衆街路灯A",$G3076="定額電灯"),$G3076&amp;AP3076,COUNTIF(G3076,"*従量電灯*"),G3076,1,"-")</f>
        <v>従量電灯</v>
      </c>
      <c r="AR3076" s="176" t="str" cm="1">
        <f t="array" ref="AR3076">_xlfn.IFS($AN3076=0,"-",OR($AH3076="対象外",$AH3076="-"),"-",OR($G3076="公衆街路灯A",$G3076="定額電灯"),_xlfn.XLOOKUP($AQ3076,削除禁止_電灯料金!$B:$B,削除禁止_電灯料金!$E:$E,0),1,"-")</f>
        <v>-</v>
      </c>
      <c r="AS3076" s="177" t="str" cm="1">
        <f t="array" ref="AS3076">_xlfn.IFS($AR3076="-","-",OR($G3076="公衆街路灯A",$G3076="定額電灯"),_xlfn.XLOOKUP(AQ3076,削除禁止_電灯料金!$B:$B,削除禁止_電灯料金!$D:$D,0),1,"-")</f>
        <v>-</v>
      </c>
      <c r="AT3076" s="176">
        <f>IFERROR(IF(OR($G3076="公衆街路灯A",$G3076="定額電灯"),"-",ROUND((_xlfn.XLOOKUP($AQ3076,削除禁止_電灯料金!$B:$B,削除禁止_電灯料金!$E:$E)*AM3076/1000*$K3076*$L3076/12),2)),"-")</f>
        <v>0</v>
      </c>
      <c r="AU3076" s="177">
        <f>IFERROR(IF(OR($G3076="公衆街路灯A",$G3076="定額電灯"),"-",ROUND((AM3076/1000*$K3076*$L3076/12)*_xlfn.XLOOKUP($A3076,削除禁止_電灯料金!K:K,削除禁止_電灯料金!M:M,"-"),2)),"-")</f>
        <v>0</v>
      </c>
      <c r="AV3076" s="178">
        <f>IFERROR(IF(OR($G3076="公衆街路灯A",$G3076="定額電灯"),ROUND((((AR3076+AS3076)*AN3076))*12*_xlfn.XLOOKUP($A3076,削除禁止_電灯料金!K:K,削除禁止_電灯料金!N:N),0),ROUND((AT3076+AU3076)*AN3076*12*_xlfn.XLOOKUP($A3076,削除禁止_電灯料金!K:K,削除禁止_電灯料金!N:N),0)),0)</f>
        <v>0</v>
      </c>
      <c r="AW3076" s="145"/>
    </row>
    <row r="3077" spans="1:49" ht="30" customHeight="1">
      <c r="A3077" s="1">
        <v>68</v>
      </c>
      <c r="B3077" s="319" t="s">
        <v>2700</v>
      </c>
      <c r="C3077" s="42"/>
      <c r="D3077" s="146" t="s">
        <v>2702</v>
      </c>
      <c r="E3077" s="147" t="s">
        <v>71</v>
      </c>
      <c r="F3077" s="148" t="s">
        <v>2706</v>
      </c>
      <c r="G3077" s="148" t="s">
        <v>73</v>
      </c>
      <c r="H3077" s="149"/>
      <c r="I3077" s="280"/>
      <c r="J3077" s="267"/>
      <c r="K3077" s="152">
        <v>24</v>
      </c>
      <c r="L3077" s="266">
        <v>365</v>
      </c>
      <c r="M3077" s="281" t="s">
        <v>2709</v>
      </c>
      <c r="N3077" s="119" t="s">
        <v>164</v>
      </c>
      <c r="O3077" s="120">
        <v>1</v>
      </c>
      <c r="P3077" s="155" t="s">
        <v>2710</v>
      </c>
      <c r="Q3077" s="155">
        <v>0</v>
      </c>
      <c r="R3077" s="155">
        <v>0</v>
      </c>
      <c r="S3077" s="156" t="s">
        <v>100</v>
      </c>
      <c r="T3077" s="156" t="s">
        <v>668</v>
      </c>
      <c r="U3077" s="156" t="s">
        <v>102</v>
      </c>
      <c r="V3077" s="157">
        <v>0</v>
      </c>
      <c r="W3077" s="158">
        <v>4.5</v>
      </c>
      <c r="X3077" s="159">
        <v>1</v>
      </c>
      <c r="Y3077" s="160">
        <v>1</v>
      </c>
      <c r="Z3077" s="161">
        <f t="shared" si="788"/>
        <v>3.2850000000000001</v>
      </c>
      <c r="AA3077" s="155">
        <v>0</v>
      </c>
      <c r="AB3077" s="162" t="s">
        <v>80</v>
      </c>
      <c r="AC3077" s="163" t="s">
        <v>56</v>
      </c>
      <c r="AD3077" s="164" t="s">
        <v>56</v>
      </c>
      <c r="AE3077" s="163" t="s">
        <v>56</v>
      </c>
      <c r="AF3077" s="164">
        <f t="shared" si="789"/>
        <v>98.550000000000011</v>
      </c>
      <c r="AG3077" s="165">
        <f t="shared" si="790"/>
        <v>11826.000000000002</v>
      </c>
      <c r="AH3077" s="166" t="s">
        <v>81</v>
      </c>
      <c r="AI3077" s="167"/>
      <c r="AJ3077" s="168"/>
      <c r="AK3077" s="169"/>
      <c r="AL3077" s="170"/>
      <c r="AM3077" s="171"/>
      <c r="AN3077" s="172"/>
      <c r="AO3077" s="173">
        <f t="shared" si="791"/>
        <v>0</v>
      </c>
      <c r="AP3077" s="174" t="s">
        <v>82</v>
      </c>
      <c r="AQ3077" s="175" t="str" cm="1">
        <f t="array" ref="AQ3077">_xlfn.IFS(OR($G3077="公衆街路灯A",$G3077="定額電灯"),$G3077&amp;AP3077,COUNTIF(G3077,"*従量電灯*"),G3077,1,"-")</f>
        <v>従量電灯</v>
      </c>
      <c r="AR3077" s="176" t="str" cm="1">
        <f t="array" ref="AR3077">_xlfn.IFS($AN3077=0,"-",OR($AH3077="対象外",$AH3077="-"),"-",OR($G3077="公衆街路灯A",$G3077="定額電灯"),_xlfn.XLOOKUP($AQ3077,削除禁止_電灯料金!$B:$B,削除禁止_電灯料金!$E:$E,0),1,"-")</f>
        <v>-</v>
      </c>
      <c r="AS3077" s="177" t="str" cm="1">
        <f t="array" ref="AS3077">_xlfn.IFS($AR3077="-","-",OR($G3077="公衆街路灯A",$G3077="定額電灯"),_xlfn.XLOOKUP(AQ3077,削除禁止_電灯料金!$B:$B,削除禁止_電灯料金!$D:$D,0),1,"-")</f>
        <v>-</v>
      </c>
      <c r="AT3077" s="176">
        <f>IFERROR(IF(OR($G3077="公衆街路灯A",$G3077="定額電灯"),"-",ROUND((_xlfn.XLOOKUP($AQ3077,削除禁止_電灯料金!$B:$B,削除禁止_電灯料金!$E:$E)*AM3077/1000*$K3077*$L3077/12),2)),"-")</f>
        <v>0</v>
      </c>
      <c r="AU3077" s="177">
        <f>IFERROR(IF(OR($G3077="公衆街路灯A",$G3077="定額電灯"),"-",ROUND((AM3077/1000*$K3077*$L3077/12)*_xlfn.XLOOKUP($A3077,削除禁止_電灯料金!K:K,削除禁止_電灯料金!M:M,"-"),2)),"-")</f>
        <v>0</v>
      </c>
      <c r="AV3077" s="178">
        <f>IFERROR(IF(OR($G3077="公衆街路灯A",$G3077="定額電灯"),ROUND((((AR3077+AS3077)*AN3077))*12*_xlfn.XLOOKUP($A3077,削除禁止_電灯料金!K:K,削除禁止_電灯料金!N:N),0),ROUND((AT3077+AU3077)*AN3077*12*_xlfn.XLOOKUP($A3077,削除禁止_電灯料金!K:K,削除禁止_電灯料金!N:N),0)),0)</f>
        <v>0</v>
      </c>
      <c r="AW3077" s="145"/>
    </row>
    <row r="3078" spans="1:49" ht="30" customHeight="1">
      <c r="A3078" s="1">
        <v>68</v>
      </c>
      <c r="B3078" s="319" t="s">
        <v>2700</v>
      </c>
      <c r="C3078" s="42"/>
      <c r="D3078" s="146" t="s">
        <v>2702</v>
      </c>
      <c r="E3078" s="147" t="s">
        <v>71</v>
      </c>
      <c r="F3078" s="148" t="s">
        <v>2711</v>
      </c>
      <c r="G3078" s="148" t="s">
        <v>73</v>
      </c>
      <c r="H3078" s="149"/>
      <c r="I3078" s="280"/>
      <c r="J3078" s="267"/>
      <c r="K3078" s="152">
        <v>3</v>
      </c>
      <c r="L3078" s="266">
        <v>292</v>
      </c>
      <c r="M3078" s="281" t="s">
        <v>1236</v>
      </c>
      <c r="N3078" s="119" t="s">
        <v>134</v>
      </c>
      <c r="O3078" s="120">
        <v>1</v>
      </c>
      <c r="P3078" s="155" t="s">
        <v>1017</v>
      </c>
      <c r="Q3078" s="155">
        <v>0</v>
      </c>
      <c r="R3078" s="155">
        <v>0</v>
      </c>
      <c r="S3078" s="156">
        <v>0</v>
      </c>
      <c r="T3078" s="156">
        <v>0</v>
      </c>
      <c r="U3078" s="156">
        <v>0</v>
      </c>
      <c r="V3078" s="157">
        <v>0</v>
      </c>
      <c r="W3078" s="158">
        <v>36</v>
      </c>
      <c r="X3078" s="159">
        <v>1</v>
      </c>
      <c r="Y3078" s="160">
        <v>1</v>
      </c>
      <c r="Z3078" s="161">
        <f t="shared" si="788"/>
        <v>2.6280000000000001</v>
      </c>
      <c r="AA3078" s="155">
        <v>0</v>
      </c>
      <c r="AB3078" s="162" t="s">
        <v>80</v>
      </c>
      <c r="AC3078" s="163" t="s">
        <v>56</v>
      </c>
      <c r="AD3078" s="164" t="s">
        <v>56</v>
      </c>
      <c r="AE3078" s="163" t="s">
        <v>56</v>
      </c>
      <c r="AF3078" s="164">
        <f t="shared" si="789"/>
        <v>78.84</v>
      </c>
      <c r="AG3078" s="165">
        <f t="shared" si="790"/>
        <v>9460.8000000000011</v>
      </c>
      <c r="AH3078" s="166" t="s">
        <v>113</v>
      </c>
      <c r="AI3078" s="167"/>
      <c r="AJ3078" s="168"/>
      <c r="AK3078" s="169"/>
      <c r="AL3078" s="170"/>
      <c r="AM3078" s="171"/>
      <c r="AN3078" s="172"/>
      <c r="AO3078" s="173">
        <f t="shared" si="791"/>
        <v>0</v>
      </c>
      <c r="AP3078" s="174" t="s">
        <v>82</v>
      </c>
      <c r="AQ3078" s="175" t="str" cm="1">
        <f t="array" ref="AQ3078">_xlfn.IFS(OR($G3078="公衆街路灯A",$G3078="定額電灯"),$G3078&amp;AP3078,COUNTIF(G3078,"*従量電灯*"),G3078,1,"-")</f>
        <v>従量電灯</v>
      </c>
      <c r="AR3078" s="176" t="str" cm="1">
        <f t="array" ref="AR3078">_xlfn.IFS($AN3078=0,"-",OR($AH3078="対象外",$AH3078="-"),"-",OR($G3078="公衆街路灯A",$G3078="定額電灯"),_xlfn.XLOOKUP($AQ3078,削除禁止_電灯料金!$B:$B,削除禁止_電灯料金!$E:$E,0),1,"-")</f>
        <v>-</v>
      </c>
      <c r="AS3078" s="177" t="str" cm="1">
        <f t="array" ref="AS3078">_xlfn.IFS($AR3078="-","-",OR($G3078="公衆街路灯A",$G3078="定額電灯"),_xlfn.XLOOKUP(AQ3078,削除禁止_電灯料金!$B:$B,削除禁止_電灯料金!$D:$D,0),1,"-")</f>
        <v>-</v>
      </c>
      <c r="AT3078" s="176">
        <f>IFERROR(IF(OR($G3078="公衆街路灯A",$G3078="定額電灯"),"-",ROUND((_xlfn.XLOOKUP($AQ3078,削除禁止_電灯料金!$B:$B,削除禁止_電灯料金!$E:$E)*AM3078/1000*$K3078*$L3078/12),2)),"-")</f>
        <v>0</v>
      </c>
      <c r="AU3078" s="177">
        <f>IFERROR(IF(OR($G3078="公衆街路灯A",$G3078="定額電灯"),"-",ROUND((AM3078/1000*$K3078*$L3078/12)*_xlfn.XLOOKUP($A3078,削除禁止_電灯料金!K:K,削除禁止_電灯料金!M:M,"-"),2)),"-")</f>
        <v>0</v>
      </c>
      <c r="AV3078" s="178">
        <f>IFERROR(IF(OR($G3078="公衆街路灯A",$G3078="定額電灯"),ROUND((((AR3078+AS3078)*AN3078))*12*_xlfn.XLOOKUP($A3078,削除禁止_電灯料金!K:K,削除禁止_電灯料金!N:N),0),ROUND((AT3078+AU3078)*AN3078*12*_xlfn.XLOOKUP($A3078,削除禁止_電灯料金!K:K,削除禁止_電灯料金!N:N),0)),0)</f>
        <v>0</v>
      </c>
      <c r="AW3078" s="145"/>
    </row>
    <row r="3079" spans="1:49" ht="30" customHeight="1">
      <c r="A3079" s="1">
        <v>68</v>
      </c>
      <c r="B3079" s="319" t="s">
        <v>2700</v>
      </c>
      <c r="C3079" s="42"/>
      <c r="D3079" s="146" t="s">
        <v>2702</v>
      </c>
      <c r="E3079" s="147" t="s">
        <v>71</v>
      </c>
      <c r="F3079" s="148" t="s">
        <v>2712</v>
      </c>
      <c r="G3079" s="148" t="s">
        <v>73</v>
      </c>
      <c r="H3079" s="149"/>
      <c r="I3079" s="280"/>
      <c r="J3079" s="267"/>
      <c r="K3079" s="152">
        <v>3</v>
      </c>
      <c r="L3079" s="266">
        <v>292</v>
      </c>
      <c r="M3079" s="281" t="s">
        <v>2713</v>
      </c>
      <c r="N3079" s="119" t="s">
        <v>75</v>
      </c>
      <c r="O3079" s="120">
        <v>1</v>
      </c>
      <c r="P3079" s="155" t="s">
        <v>759</v>
      </c>
      <c r="Q3079" s="155">
        <v>0</v>
      </c>
      <c r="R3079" s="155" t="s">
        <v>77</v>
      </c>
      <c r="S3079" s="156">
        <v>0</v>
      </c>
      <c r="T3079" s="156">
        <v>0</v>
      </c>
      <c r="U3079" s="156">
        <v>0</v>
      </c>
      <c r="V3079" s="157">
        <v>0</v>
      </c>
      <c r="W3079" s="158">
        <v>26</v>
      </c>
      <c r="X3079" s="159">
        <v>1</v>
      </c>
      <c r="Y3079" s="160">
        <v>1</v>
      </c>
      <c r="Z3079" s="161">
        <f t="shared" si="788"/>
        <v>1.8979999999999999</v>
      </c>
      <c r="AA3079" s="155">
        <v>0</v>
      </c>
      <c r="AB3079" s="162" t="s">
        <v>80</v>
      </c>
      <c r="AC3079" s="163" t="s">
        <v>56</v>
      </c>
      <c r="AD3079" s="164" t="s">
        <v>56</v>
      </c>
      <c r="AE3079" s="163" t="s">
        <v>56</v>
      </c>
      <c r="AF3079" s="164">
        <f t="shared" si="789"/>
        <v>56.94</v>
      </c>
      <c r="AG3079" s="165">
        <f t="shared" si="790"/>
        <v>6832.7999999999993</v>
      </c>
      <c r="AH3079" s="166" t="s">
        <v>81</v>
      </c>
      <c r="AI3079" s="167"/>
      <c r="AJ3079" s="168"/>
      <c r="AK3079" s="169"/>
      <c r="AL3079" s="170"/>
      <c r="AM3079" s="171"/>
      <c r="AN3079" s="172"/>
      <c r="AO3079" s="173">
        <f t="shared" si="791"/>
        <v>0</v>
      </c>
      <c r="AP3079" s="174" t="s">
        <v>82</v>
      </c>
      <c r="AQ3079" s="175" t="str" cm="1">
        <f t="array" ref="AQ3079">_xlfn.IFS(OR($G3079="公衆街路灯A",$G3079="定額電灯"),$G3079&amp;AP3079,COUNTIF(G3079,"*従量電灯*"),G3079,1,"-")</f>
        <v>従量電灯</v>
      </c>
      <c r="AR3079" s="176" t="str" cm="1">
        <f t="array" ref="AR3079">_xlfn.IFS($AN3079=0,"-",OR($AH3079="対象外",$AH3079="-"),"-",OR($G3079="公衆街路灯A",$G3079="定額電灯"),_xlfn.XLOOKUP($AQ3079,削除禁止_電灯料金!$B:$B,削除禁止_電灯料金!$E:$E,0),1,"-")</f>
        <v>-</v>
      </c>
      <c r="AS3079" s="177" t="str" cm="1">
        <f t="array" ref="AS3079">_xlfn.IFS($AR3079="-","-",OR($G3079="公衆街路灯A",$G3079="定額電灯"),_xlfn.XLOOKUP(AQ3079,削除禁止_電灯料金!$B:$B,削除禁止_電灯料金!$D:$D,0),1,"-")</f>
        <v>-</v>
      </c>
      <c r="AT3079" s="176">
        <f>IFERROR(IF(OR($G3079="公衆街路灯A",$G3079="定額電灯"),"-",ROUND((_xlfn.XLOOKUP($AQ3079,削除禁止_電灯料金!$B:$B,削除禁止_電灯料金!$E:$E)*AM3079/1000*$K3079*$L3079/12),2)),"-")</f>
        <v>0</v>
      </c>
      <c r="AU3079" s="177">
        <f>IFERROR(IF(OR($G3079="公衆街路灯A",$G3079="定額電灯"),"-",ROUND((AM3079/1000*$K3079*$L3079/12)*_xlfn.XLOOKUP($A3079,削除禁止_電灯料金!K:K,削除禁止_電灯料金!M:M,"-"),2)),"-")</f>
        <v>0</v>
      </c>
      <c r="AV3079" s="178">
        <f>IFERROR(IF(OR($G3079="公衆街路灯A",$G3079="定額電灯"),ROUND((((AR3079+AS3079)*AN3079))*12*_xlfn.XLOOKUP($A3079,削除禁止_電灯料金!K:K,削除禁止_電灯料金!N:N),0),ROUND((AT3079+AU3079)*AN3079*12*_xlfn.XLOOKUP($A3079,削除禁止_電灯料金!K:K,削除禁止_電灯料金!N:N),0)),0)</f>
        <v>0</v>
      </c>
      <c r="AW3079" s="145"/>
    </row>
    <row r="3080" spans="1:49" ht="30" customHeight="1">
      <c r="A3080" s="1">
        <v>68</v>
      </c>
      <c r="B3080" s="319" t="s">
        <v>2700</v>
      </c>
      <c r="C3080" s="42"/>
      <c r="D3080" s="146" t="s">
        <v>2702</v>
      </c>
      <c r="E3080" s="147" t="s">
        <v>71</v>
      </c>
      <c r="F3080" s="148" t="s">
        <v>2712</v>
      </c>
      <c r="G3080" s="148" t="s">
        <v>73</v>
      </c>
      <c r="H3080" s="149"/>
      <c r="I3080" s="280"/>
      <c r="J3080" s="267"/>
      <c r="K3080" s="152">
        <v>3</v>
      </c>
      <c r="L3080" s="266">
        <v>292</v>
      </c>
      <c r="M3080" s="281" t="s">
        <v>2714</v>
      </c>
      <c r="N3080" s="119" t="s">
        <v>331</v>
      </c>
      <c r="O3080" s="120">
        <v>1</v>
      </c>
      <c r="P3080" s="155" t="s">
        <v>383</v>
      </c>
      <c r="Q3080" s="155">
        <v>0</v>
      </c>
      <c r="R3080" s="155">
        <v>0</v>
      </c>
      <c r="S3080" s="156">
        <v>0</v>
      </c>
      <c r="T3080" s="156">
        <v>0</v>
      </c>
      <c r="U3080" s="156" t="s">
        <v>2618</v>
      </c>
      <c r="V3080" s="157">
        <v>0</v>
      </c>
      <c r="W3080" s="158">
        <v>13</v>
      </c>
      <c r="X3080" s="159">
        <v>1</v>
      </c>
      <c r="Y3080" s="160">
        <v>1</v>
      </c>
      <c r="Z3080" s="161">
        <f t="shared" si="788"/>
        <v>0.94899999999999995</v>
      </c>
      <c r="AA3080" s="155">
        <v>0</v>
      </c>
      <c r="AB3080" s="162" t="s">
        <v>80</v>
      </c>
      <c r="AC3080" s="163" t="s">
        <v>56</v>
      </c>
      <c r="AD3080" s="164" t="s">
        <v>56</v>
      </c>
      <c r="AE3080" s="163" t="s">
        <v>56</v>
      </c>
      <c r="AF3080" s="164">
        <f t="shared" si="789"/>
        <v>28.47</v>
      </c>
      <c r="AG3080" s="165">
        <f t="shared" si="790"/>
        <v>3416.3999999999996</v>
      </c>
      <c r="AH3080" s="166" t="s">
        <v>81</v>
      </c>
      <c r="AI3080" s="167"/>
      <c r="AJ3080" s="168"/>
      <c r="AK3080" s="169"/>
      <c r="AL3080" s="170"/>
      <c r="AM3080" s="171"/>
      <c r="AN3080" s="172"/>
      <c r="AO3080" s="173">
        <f t="shared" si="791"/>
        <v>0</v>
      </c>
      <c r="AP3080" s="174" t="s">
        <v>82</v>
      </c>
      <c r="AQ3080" s="175" t="str" cm="1">
        <f t="array" ref="AQ3080">_xlfn.IFS(OR($G3080="公衆街路灯A",$G3080="定額電灯"),$G3080&amp;AP3080,COUNTIF(G3080,"*従量電灯*"),G3080,1,"-")</f>
        <v>従量電灯</v>
      </c>
      <c r="AR3080" s="176" t="str" cm="1">
        <f t="array" ref="AR3080">_xlfn.IFS($AN3080=0,"-",OR($AH3080="対象外",$AH3080="-"),"-",OR($G3080="公衆街路灯A",$G3080="定額電灯"),_xlfn.XLOOKUP($AQ3080,削除禁止_電灯料金!$B:$B,削除禁止_電灯料金!$E:$E,0),1,"-")</f>
        <v>-</v>
      </c>
      <c r="AS3080" s="177" t="str" cm="1">
        <f t="array" ref="AS3080">_xlfn.IFS($AR3080="-","-",OR($G3080="公衆街路灯A",$G3080="定額電灯"),_xlfn.XLOOKUP(AQ3080,削除禁止_電灯料金!$B:$B,削除禁止_電灯料金!$D:$D,0),1,"-")</f>
        <v>-</v>
      </c>
      <c r="AT3080" s="176">
        <f>IFERROR(IF(OR($G3080="公衆街路灯A",$G3080="定額電灯"),"-",ROUND((_xlfn.XLOOKUP($AQ3080,削除禁止_電灯料金!$B:$B,削除禁止_電灯料金!$E:$E)*AM3080/1000*$K3080*$L3080/12),2)),"-")</f>
        <v>0</v>
      </c>
      <c r="AU3080" s="177">
        <f>IFERROR(IF(OR($G3080="公衆街路灯A",$G3080="定額電灯"),"-",ROUND((AM3080/1000*$K3080*$L3080/12)*_xlfn.XLOOKUP($A3080,削除禁止_電灯料金!K:K,削除禁止_電灯料金!M:M,"-"),2)),"-")</f>
        <v>0</v>
      </c>
      <c r="AV3080" s="178">
        <f>IFERROR(IF(OR($G3080="公衆街路灯A",$G3080="定額電灯"),ROUND((((AR3080+AS3080)*AN3080))*12*_xlfn.XLOOKUP($A3080,削除禁止_電灯料金!K:K,削除禁止_電灯料金!N:N),0),ROUND((AT3080+AU3080)*AN3080*12*_xlfn.XLOOKUP($A3080,削除禁止_電灯料金!K:K,削除禁止_電灯料金!N:N),0)),0)</f>
        <v>0</v>
      </c>
      <c r="AW3080" s="145"/>
    </row>
    <row r="3081" spans="1:49" ht="30" customHeight="1">
      <c r="A3081" s="1">
        <v>68</v>
      </c>
      <c r="B3081" s="319" t="s">
        <v>2700</v>
      </c>
      <c r="C3081" s="42"/>
      <c r="D3081" s="146" t="s">
        <v>2702</v>
      </c>
      <c r="E3081" s="147" t="s">
        <v>71</v>
      </c>
      <c r="F3081" s="148" t="s">
        <v>2715</v>
      </c>
      <c r="G3081" s="148" t="s">
        <v>73</v>
      </c>
      <c r="H3081" s="149"/>
      <c r="I3081" s="280"/>
      <c r="J3081" s="267"/>
      <c r="K3081" s="152">
        <v>1</v>
      </c>
      <c r="L3081" s="266">
        <v>292</v>
      </c>
      <c r="M3081" s="281" t="s">
        <v>1262</v>
      </c>
      <c r="N3081" s="119" t="s">
        <v>134</v>
      </c>
      <c r="O3081" s="120">
        <v>2</v>
      </c>
      <c r="P3081" s="155" t="s">
        <v>135</v>
      </c>
      <c r="Q3081" s="155">
        <v>0</v>
      </c>
      <c r="R3081" s="155">
        <v>0</v>
      </c>
      <c r="S3081" s="156">
        <v>0</v>
      </c>
      <c r="T3081" s="156">
        <v>0</v>
      </c>
      <c r="U3081" s="156">
        <v>0</v>
      </c>
      <c r="V3081" s="157">
        <v>0</v>
      </c>
      <c r="W3081" s="158">
        <v>28</v>
      </c>
      <c r="X3081" s="159">
        <v>1</v>
      </c>
      <c r="Y3081" s="160">
        <v>2</v>
      </c>
      <c r="Z3081" s="161">
        <f t="shared" si="788"/>
        <v>1.3626666666666667</v>
      </c>
      <c r="AA3081" s="155">
        <v>0</v>
      </c>
      <c r="AB3081" s="162" t="s">
        <v>80</v>
      </c>
      <c r="AC3081" s="163" t="s">
        <v>56</v>
      </c>
      <c r="AD3081" s="164" t="s">
        <v>56</v>
      </c>
      <c r="AE3081" s="163" t="s">
        <v>56</v>
      </c>
      <c r="AF3081" s="164">
        <f t="shared" si="789"/>
        <v>20.440000000000001</v>
      </c>
      <c r="AG3081" s="165">
        <f t="shared" si="790"/>
        <v>4905.6000000000004</v>
      </c>
      <c r="AH3081" s="166" t="s">
        <v>113</v>
      </c>
      <c r="AI3081" s="167"/>
      <c r="AJ3081" s="168"/>
      <c r="AK3081" s="169"/>
      <c r="AL3081" s="170"/>
      <c r="AM3081" s="171"/>
      <c r="AN3081" s="172"/>
      <c r="AO3081" s="173">
        <f t="shared" si="791"/>
        <v>0</v>
      </c>
      <c r="AP3081" s="174" t="s">
        <v>82</v>
      </c>
      <c r="AQ3081" s="175" t="str" cm="1">
        <f t="array" ref="AQ3081">_xlfn.IFS(OR($G3081="公衆街路灯A",$G3081="定額電灯"),$G3081&amp;AP3081,COUNTIF(G3081,"*従量電灯*"),G3081,1,"-")</f>
        <v>従量電灯</v>
      </c>
      <c r="AR3081" s="176" t="str" cm="1">
        <f t="array" ref="AR3081">_xlfn.IFS($AN3081=0,"-",OR($AH3081="対象外",$AH3081="-"),"-",OR($G3081="公衆街路灯A",$G3081="定額電灯"),_xlfn.XLOOKUP($AQ3081,削除禁止_電灯料金!$B:$B,削除禁止_電灯料金!$E:$E,0),1,"-")</f>
        <v>-</v>
      </c>
      <c r="AS3081" s="177" t="str" cm="1">
        <f t="array" ref="AS3081">_xlfn.IFS($AR3081="-","-",OR($G3081="公衆街路灯A",$G3081="定額電灯"),_xlfn.XLOOKUP(AQ3081,削除禁止_電灯料金!$B:$B,削除禁止_電灯料金!$D:$D,0),1,"-")</f>
        <v>-</v>
      </c>
      <c r="AT3081" s="176">
        <f>IFERROR(IF(OR($G3081="公衆街路灯A",$G3081="定額電灯"),"-",ROUND((_xlfn.XLOOKUP($AQ3081,削除禁止_電灯料金!$B:$B,削除禁止_電灯料金!$E:$E)*AM3081/1000*$K3081*$L3081/12),2)),"-")</f>
        <v>0</v>
      </c>
      <c r="AU3081" s="177">
        <f>IFERROR(IF(OR($G3081="公衆街路灯A",$G3081="定額電灯"),"-",ROUND((AM3081/1000*$K3081*$L3081/12)*_xlfn.XLOOKUP($A3081,削除禁止_電灯料金!K:K,削除禁止_電灯料金!M:M,"-"),2)),"-")</f>
        <v>0</v>
      </c>
      <c r="AV3081" s="178">
        <f>IFERROR(IF(OR($G3081="公衆街路灯A",$G3081="定額電灯"),ROUND((((AR3081+AS3081)*AN3081))*12*_xlfn.XLOOKUP($A3081,削除禁止_電灯料金!K:K,削除禁止_電灯料金!N:N),0),ROUND((AT3081+AU3081)*AN3081*12*_xlfn.XLOOKUP($A3081,削除禁止_電灯料金!K:K,削除禁止_電灯料金!N:N),0)),0)</f>
        <v>0</v>
      </c>
      <c r="AW3081" s="145"/>
    </row>
    <row r="3082" spans="1:49" ht="30" customHeight="1">
      <c r="A3082" s="1">
        <v>68</v>
      </c>
      <c r="B3082" s="319" t="s">
        <v>2700</v>
      </c>
      <c r="C3082" s="42"/>
      <c r="D3082" s="146" t="s">
        <v>2702</v>
      </c>
      <c r="E3082" s="147" t="s">
        <v>71</v>
      </c>
      <c r="F3082" s="148" t="s">
        <v>2716</v>
      </c>
      <c r="G3082" s="148" t="s">
        <v>73</v>
      </c>
      <c r="H3082" s="149"/>
      <c r="I3082" s="280"/>
      <c r="J3082" s="267"/>
      <c r="K3082" s="152">
        <v>1</v>
      </c>
      <c r="L3082" s="266">
        <v>292</v>
      </c>
      <c r="M3082" s="281" t="s">
        <v>2714</v>
      </c>
      <c r="N3082" s="119" t="s">
        <v>331</v>
      </c>
      <c r="O3082" s="120">
        <v>1</v>
      </c>
      <c r="P3082" s="155" t="s">
        <v>383</v>
      </c>
      <c r="Q3082" s="155">
        <v>0</v>
      </c>
      <c r="R3082" s="155">
        <v>0</v>
      </c>
      <c r="S3082" s="156">
        <v>0</v>
      </c>
      <c r="T3082" s="156">
        <v>0</v>
      </c>
      <c r="U3082" s="156" t="s">
        <v>2618</v>
      </c>
      <c r="V3082" s="157">
        <v>0</v>
      </c>
      <c r="W3082" s="158">
        <v>13</v>
      </c>
      <c r="X3082" s="159">
        <v>1</v>
      </c>
      <c r="Y3082" s="160">
        <v>1</v>
      </c>
      <c r="Z3082" s="161">
        <f t="shared" si="788"/>
        <v>0.3163333333333333</v>
      </c>
      <c r="AA3082" s="155">
        <v>0</v>
      </c>
      <c r="AB3082" s="162" t="s">
        <v>80</v>
      </c>
      <c r="AC3082" s="163" t="s">
        <v>56</v>
      </c>
      <c r="AD3082" s="164" t="s">
        <v>56</v>
      </c>
      <c r="AE3082" s="163" t="s">
        <v>56</v>
      </c>
      <c r="AF3082" s="164">
        <f t="shared" si="789"/>
        <v>9.4899999999999984</v>
      </c>
      <c r="AG3082" s="165">
        <f t="shared" si="790"/>
        <v>1138.7999999999997</v>
      </c>
      <c r="AH3082" s="166" t="s">
        <v>81</v>
      </c>
      <c r="AI3082" s="167"/>
      <c r="AJ3082" s="168"/>
      <c r="AK3082" s="169"/>
      <c r="AL3082" s="170"/>
      <c r="AM3082" s="171"/>
      <c r="AN3082" s="172"/>
      <c r="AO3082" s="173">
        <f t="shared" si="791"/>
        <v>0</v>
      </c>
      <c r="AP3082" s="174" t="s">
        <v>82</v>
      </c>
      <c r="AQ3082" s="175" t="str" cm="1">
        <f t="array" ref="AQ3082">_xlfn.IFS(OR($G3082="公衆街路灯A",$G3082="定額電灯"),$G3082&amp;AP3082,COUNTIF(G3082,"*従量電灯*"),G3082,1,"-")</f>
        <v>従量電灯</v>
      </c>
      <c r="AR3082" s="176" t="str" cm="1">
        <f t="array" ref="AR3082">_xlfn.IFS($AN3082=0,"-",OR($AH3082="対象外",$AH3082="-"),"-",OR($G3082="公衆街路灯A",$G3082="定額電灯"),_xlfn.XLOOKUP($AQ3082,削除禁止_電灯料金!$B:$B,削除禁止_電灯料金!$E:$E,0),1,"-")</f>
        <v>-</v>
      </c>
      <c r="AS3082" s="177" t="str" cm="1">
        <f t="array" ref="AS3082">_xlfn.IFS($AR3082="-","-",OR($G3082="公衆街路灯A",$G3082="定額電灯"),_xlfn.XLOOKUP(AQ3082,削除禁止_電灯料金!$B:$B,削除禁止_電灯料金!$D:$D,0),1,"-")</f>
        <v>-</v>
      </c>
      <c r="AT3082" s="176">
        <f>IFERROR(IF(OR($G3082="公衆街路灯A",$G3082="定額電灯"),"-",ROUND((_xlfn.XLOOKUP($AQ3082,削除禁止_電灯料金!$B:$B,削除禁止_電灯料金!$E:$E)*AM3082/1000*$K3082*$L3082/12),2)),"-")</f>
        <v>0</v>
      </c>
      <c r="AU3082" s="177">
        <f>IFERROR(IF(OR($G3082="公衆街路灯A",$G3082="定額電灯"),"-",ROUND((AM3082/1000*$K3082*$L3082/12)*_xlfn.XLOOKUP($A3082,削除禁止_電灯料金!K:K,削除禁止_電灯料金!M:M,"-"),2)),"-")</f>
        <v>0</v>
      </c>
      <c r="AV3082" s="178">
        <f>IFERROR(IF(OR($G3082="公衆街路灯A",$G3082="定額電灯"),ROUND((((AR3082+AS3082)*AN3082))*12*_xlfn.XLOOKUP($A3082,削除禁止_電灯料金!K:K,削除禁止_電灯料金!N:N),0),ROUND((AT3082+AU3082)*AN3082*12*_xlfn.XLOOKUP($A3082,削除禁止_電灯料金!K:K,削除禁止_電灯料金!N:N),0)),0)</f>
        <v>0</v>
      </c>
      <c r="AW3082" s="145"/>
    </row>
    <row r="3083" spans="1:49" ht="30" customHeight="1">
      <c r="A3083" s="1">
        <v>68</v>
      </c>
      <c r="B3083" s="319" t="s">
        <v>2700</v>
      </c>
      <c r="C3083" s="42"/>
      <c r="D3083" s="146" t="s">
        <v>2702</v>
      </c>
      <c r="E3083" s="147" t="s">
        <v>71</v>
      </c>
      <c r="F3083" s="148" t="s">
        <v>2717</v>
      </c>
      <c r="G3083" s="148" t="s">
        <v>73</v>
      </c>
      <c r="H3083" s="149"/>
      <c r="I3083" s="280"/>
      <c r="J3083" s="267"/>
      <c r="K3083" s="152">
        <v>3</v>
      </c>
      <c r="L3083" s="266">
        <v>292</v>
      </c>
      <c r="M3083" s="281" t="s">
        <v>1236</v>
      </c>
      <c r="N3083" s="119" t="s">
        <v>134</v>
      </c>
      <c r="O3083" s="120">
        <v>1</v>
      </c>
      <c r="P3083" s="155" t="s">
        <v>1017</v>
      </c>
      <c r="Q3083" s="155">
        <v>0</v>
      </c>
      <c r="R3083" s="155">
        <v>0</v>
      </c>
      <c r="S3083" s="156">
        <v>0</v>
      </c>
      <c r="T3083" s="156">
        <v>0</v>
      </c>
      <c r="U3083" s="156">
        <v>0</v>
      </c>
      <c r="V3083" s="157">
        <v>0</v>
      </c>
      <c r="W3083" s="158">
        <v>36</v>
      </c>
      <c r="X3083" s="159">
        <v>1</v>
      </c>
      <c r="Y3083" s="160">
        <v>1</v>
      </c>
      <c r="Z3083" s="161">
        <f t="shared" si="788"/>
        <v>2.6280000000000001</v>
      </c>
      <c r="AA3083" s="155">
        <v>0</v>
      </c>
      <c r="AB3083" s="162" t="s">
        <v>80</v>
      </c>
      <c r="AC3083" s="163" t="s">
        <v>56</v>
      </c>
      <c r="AD3083" s="164" t="s">
        <v>56</v>
      </c>
      <c r="AE3083" s="163" t="s">
        <v>56</v>
      </c>
      <c r="AF3083" s="164">
        <f t="shared" si="789"/>
        <v>78.84</v>
      </c>
      <c r="AG3083" s="165">
        <f t="shared" si="790"/>
        <v>9460.8000000000011</v>
      </c>
      <c r="AH3083" s="166" t="s">
        <v>113</v>
      </c>
      <c r="AI3083" s="167"/>
      <c r="AJ3083" s="168"/>
      <c r="AK3083" s="169"/>
      <c r="AL3083" s="170"/>
      <c r="AM3083" s="171"/>
      <c r="AN3083" s="172"/>
      <c r="AO3083" s="173">
        <f t="shared" si="791"/>
        <v>0</v>
      </c>
      <c r="AP3083" s="174" t="s">
        <v>82</v>
      </c>
      <c r="AQ3083" s="175" t="str" cm="1">
        <f t="array" ref="AQ3083">_xlfn.IFS(OR($G3083="公衆街路灯A",$G3083="定額電灯"),$G3083&amp;AP3083,COUNTIF(G3083,"*従量電灯*"),G3083,1,"-")</f>
        <v>従量電灯</v>
      </c>
      <c r="AR3083" s="176" t="str" cm="1">
        <f t="array" ref="AR3083">_xlfn.IFS($AN3083=0,"-",OR($AH3083="対象外",$AH3083="-"),"-",OR($G3083="公衆街路灯A",$G3083="定額電灯"),_xlfn.XLOOKUP($AQ3083,削除禁止_電灯料金!$B:$B,削除禁止_電灯料金!$E:$E,0),1,"-")</f>
        <v>-</v>
      </c>
      <c r="AS3083" s="177" t="str" cm="1">
        <f t="array" ref="AS3083">_xlfn.IFS($AR3083="-","-",OR($G3083="公衆街路灯A",$G3083="定額電灯"),_xlfn.XLOOKUP(AQ3083,削除禁止_電灯料金!$B:$B,削除禁止_電灯料金!$D:$D,0),1,"-")</f>
        <v>-</v>
      </c>
      <c r="AT3083" s="176">
        <f>IFERROR(IF(OR($G3083="公衆街路灯A",$G3083="定額電灯"),"-",ROUND((_xlfn.XLOOKUP($AQ3083,削除禁止_電灯料金!$B:$B,削除禁止_電灯料金!$E:$E)*AM3083/1000*$K3083*$L3083/12),2)),"-")</f>
        <v>0</v>
      </c>
      <c r="AU3083" s="177">
        <f>IFERROR(IF(OR($G3083="公衆街路灯A",$G3083="定額電灯"),"-",ROUND((AM3083/1000*$K3083*$L3083/12)*_xlfn.XLOOKUP($A3083,削除禁止_電灯料金!K:K,削除禁止_電灯料金!M:M,"-"),2)),"-")</f>
        <v>0</v>
      </c>
      <c r="AV3083" s="178">
        <f>IFERROR(IF(OR($G3083="公衆街路灯A",$G3083="定額電灯"),ROUND((((AR3083+AS3083)*AN3083))*12*_xlfn.XLOOKUP($A3083,削除禁止_電灯料金!K:K,削除禁止_電灯料金!N:N),0),ROUND((AT3083+AU3083)*AN3083*12*_xlfn.XLOOKUP($A3083,削除禁止_電灯料金!K:K,削除禁止_電灯料金!N:N),0)),0)</f>
        <v>0</v>
      </c>
      <c r="AW3083" s="145"/>
    </row>
    <row r="3084" spans="1:49" ht="30" customHeight="1">
      <c r="A3084" s="1">
        <v>68</v>
      </c>
      <c r="B3084" s="319" t="s">
        <v>2700</v>
      </c>
      <c r="C3084" s="42"/>
      <c r="D3084" s="146" t="s">
        <v>2702</v>
      </c>
      <c r="E3084" s="147" t="s">
        <v>71</v>
      </c>
      <c r="F3084" s="148" t="s">
        <v>2718</v>
      </c>
      <c r="G3084" s="148" t="s">
        <v>73</v>
      </c>
      <c r="H3084" s="149"/>
      <c r="I3084" s="280"/>
      <c r="J3084" s="267"/>
      <c r="K3084" s="152">
        <v>3</v>
      </c>
      <c r="L3084" s="266">
        <v>292</v>
      </c>
      <c r="M3084" s="281" t="s">
        <v>2713</v>
      </c>
      <c r="N3084" s="119" t="s">
        <v>75</v>
      </c>
      <c r="O3084" s="120">
        <v>1</v>
      </c>
      <c r="P3084" s="155" t="s">
        <v>759</v>
      </c>
      <c r="Q3084" s="155">
        <v>0</v>
      </c>
      <c r="R3084" s="155" t="s">
        <v>77</v>
      </c>
      <c r="S3084" s="156">
        <v>0</v>
      </c>
      <c r="T3084" s="156">
        <v>0</v>
      </c>
      <c r="U3084" s="156">
        <v>0</v>
      </c>
      <c r="V3084" s="157">
        <v>0</v>
      </c>
      <c r="W3084" s="158">
        <v>26</v>
      </c>
      <c r="X3084" s="159">
        <v>2</v>
      </c>
      <c r="Y3084" s="160">
        <v>2</v>
      </c>
      <c r="Z3084" s="161">
        <f t="shared" si="788"/>
        <v>3.7959999999999998</v>
      </c>
      <c r="AA3084" s="155">
        <v>0</v>
      </c>
      <c r="AB3084" s="162" t="s">
        <v>80</v>
      </c>
      <c r="AC3084" s="163" t="s">
        <v>56</v>
      </c>
      <c r="AD3084" s="164" t="s">
        <v>56</v>
      </c>
      <c r="AE3084" s="163" t="s">
        <v>56</v>
      </c>
      <c r="AF3084" s="164">
        <f t="shared" si="789"/>
        <v>56.94</v>
      </c>
      <c r="AG3084" s="165">
        <f t="shared" si="790"/>
        <v>13665.599999999999</v>
      </c>
      <c r="AH3084" s="166" t="s">
        <v>81</v>
      </c>
      <c r="AI3084" s="167"/>
      <c r="AJ3084" s="168"/>
      <c r="AK3084" s="169"/>
      <c r="AL3084" s="170"/>
      <c r="AM3084" s="171"/>
      <c r="AN3084" s="172"/>
      <c r="AO3084" s="173">
        <f t="shared" si="791"/>
        <v>0</v>
      </c>
      <c r="AP3084" s="174" t="s">
        <v>82</v>
      </c>
      <c r="AQ3084" s="175" t="str" cm="1">
        <f t="array" ref="AQ3084">_xlfn.IFS(OR($G3084="公衆街路灯A",$G3084="定額電灯"),$G3084&amp;AP3084,COUNTIF(G3084,"*従量電灯*"),G3084,1,"-")</f>
        <v>従量電灯</v>
      </c>
      <c r="AR3084" s="176" t="str" cm="1">
        <f t="array" ref="AR3084">_xlfn.IFS($AN3084=0,"-",OR($AH3084="対象外",$AH3084="-"),"-",OR($G3084="公衆街路灯A",$G3084="定額電灯"),_xlfn.XLOOKUP($AQ3084,削除禁止_電灯料金!$B:$B,削除禁止_電灯料金!$E:$E,0),1,"-")</f>
        <v>-</v>
      </c>
      <c r="AS3084" s="177" t="str" cm="1">
        <f t="array" ref="AS3084">_xlfn.IFS($AR3084="-","-",OR($G3084="公衆街路灯A",$G3084="定額電灯"),_xlfn.XLOOKUP(AQ3084,削除禁止_電灯料金!$B:$B,削除禁止_電灯料金!$D:$D,0),1,"-")</f>
        <v>-</v>
      </c>
      <c r="AT3084" s="176">
        <f>IFERROR(IF(OR($G3084="公衆街路灯A",$G3084="定額電灯"),"-",ROUND((_xlfn.XLOOKUP($AQ3084,削除禁止_電灯料金!$B:$B,削除禁止_電灯料金!$E:$E)*AM3084/1000*$K3084*$L3084/12),2)),"-")</f>
        <v>0</v>
      </c>
      <c r="AU3084" s="177">
        <f>IFERROR(IF(OR($G3084="公衆街路灯A",$G3084="定額電灯"),"-",ROUND((AM3084/1000*$K3084*$L3084/12)*_xlfn.XLOOKUP($A3084,削除禁止_電灯料金!K:K,削除禁止_電灯料金!M:M,"-"),2)),"-")</f>
        <v>0</v>
      </c>
      <c r="AV3084" s="178">
        <f>IFERROR(IF(OR($G3084="公衆街路灯A",$G3084="定額電灯"),ROUND((((AR3084+AS3084)*AN3084))*12*_xlfn.XLOOKUP($A3084,削除禁止_電灯料金!K:K,削除禁止_電灯料金!N:N),0),ROUND((AT3084+AU3084)*AN3084*12*_xlfn.XLOOKUP($A3084,削除禁止_電灯料金!K:K,削除禁止_電灯料金!N:N),0)),0)</f>
        <v>0</v>
      </c>
      <c r="AW3084" s="145"/>
    </row>
    <row r="3085" spans="1:49" ht="30" customHeight="1">
      <c r="A3085" s="1">
        <v>68</v>
      </c>
      <c r="B3085" s="319" t="s">
        <v>2700</v>
      </c>
      <c r="C3085" s="42"/>
      <c r="D3085" s="146" t="s">
        <v>2702</v>
      </c>
      <c r="E3085" s="147" t="s">
        <v>71</v>
      </c>
      <c r="F3085" s="148" t="s">
        <v>2718</v>
      </c>
      <c r="G3085" s="148" t="s">
        <v>73</v>
      </c>
      <c r="H3085" s="149"/>
      <c r="I3085" s="280"/>
      <c r="J3085" s="267"/>
      <c r="K3085" s="152">
        <v>3</v>
      </c>
      <c r="L3085" s="266">
        <v>292</v>
      </c>
      <c r="M3085" s="281" t="s">
        <v>2714</v>
      </c>
      <c r="N3085" s="119" t="s">
        <v>331</v>
      </c>
      <c r="O3085" s="120">
        <v>1</v>
      </c>
      <c r="P3085" s="155" t="s">
        <v>383</v>
      </c>
      <c r="Q3085" s="155">
        <v>0</v>
      </c>
      <c r="R3085" s="155">
        <v>0</v>
      </c>
      <c r="S3085" s="156">
        <v>0</v>
      </c>
      <c r="T3085" s="156">
        <v>0</v>
      </c>
      <c r="U3085" s="156" t="s">
        <v>2618</v>
      </c>
      <c r="V3085" s="157">
        <v>0</v>
      </c>
      <c r="W3085" s="158">
        <v>13</v>
      </c>
      <c r="X3085" s="159">
        <v>1</v>
      </c>
      <c r="Y3085" s="160">
        <v>1</v>
      </c>
      <c r="Z3085" s="161">
        <f t="shared" si="788"/>
        <v>0.94899999999999995</v>
      </c>
      <c r="AA3085" s="155">
        <v>0</v>
      </c>
      <c r="AB3085" s="162" t="s">
        <v>80</v>
      </c>
      <c r="AC3085" s="163" t="s">
        <v>56</v>
      </c>
      <c r="AD3085" s="164" t="s">
        <v>56</v>
      </c>
      <c r="AE3085" s="163" t="s">
        <v>56</v>
      </c>
      <c r="AF3085" s="164">
        <f t="shared" si="789"/>
        <v>28.47</v>
      </c>
      <c r="AG3085" s="165">
        <f t="shared" si="790"/>
        <v>3416.3999999999996</v>
      </c>
      <c r="AH3085" s="166" t="s">
        <v>81</v>
      </c>
      <c r="AI3085" s="167"/>
      <c r="AJ3085" s="168"/>
      <c r="AK3085" s="169"/>
      <c r="AL3085" s="170"/>
      <c r="AM3085" s="171"/>
      <c r="AN3085" s="172"/>
      <c r="AO3085" s="173">
        <f t="shared" si="791"/>
        <v>0</v>
      </c>
      <c r="AP3085" s="174" t="s">
        <v>82</v>
      </c>
      <c r="AQ3085" s="175" t="str" cm="1">
        <f t="array" ref="AQ3085">_xlfn.IFS(OR($G3085="公衆街路灯A",$G3085="定額電灯"),$G3085&amp;AP3085,COUNTIF(G3085,"*従量電灯*"),G3085,1,"-")</f>
        <v>従量電灯</v>
      </c>
      <c r="AR3085" s="176" t="str" cm="1">
        <f t="array" ref="AR3085">_xlfn.IFS($AN3085=0,"-",OR($AH3085="対象外",$AH3085="-"),"-",OR($G3085="公衆街路灯A",$G3085="定額電灯"),_xlfn.XLOOKUP($AQ3085,削除禁止_電灯料金!$B:$B,削除禁止_電灯料金!$E:$E,0),1,"-")</f>
        <v>-</v>
      </c>
      <c r="AS3085" s="177" t="str" cm="1">
        <f t="array" ref="AS3085">_xlfn.IFS($AR3085="-","-",OR($G3085="公衆街路灯A",$G3085="定額電灯"),_xlfn.XLOOKUP(AQ3085,削除禁止_電灯料金!$B:$B,削除禁止_電灯料金!$D:$D,0),1,"-")</f>
        <v>-</v>
      </c>
      <c r="AT3085" s="176">
        <f>IFERROR(IF(OR($G3085="公衆街路灯A",$G3085="定額電灯"),"-",ROUND((_xlfn.XLOOKUP($AQ3085,削除禁止_電灯料金!$B:$B,削除禁止_電灯料金!$E:$E)*AM3085/1000*$K3085*$L3085/12),2)),"-")</f>
        <v>0</v>
      </c>
      <c r="AU3085" s="177">
        <f>IFERROR(IF(OR($G3085="公衆街路灯A",$G3085="定額電灯"),"-",ROUND((AM3085/1000*$K3085*$L3085/12)*_xlfn.XLOOKUP($A3085,削除禁止_電灯料金!K:K,削除禁止_電灯料金!M:M,"-"),2)),"-")</f>
        <v>0</v>
      </c>
      <c r="AV3085" s="178">
        <f>IFERROR(IF(OR($G3085="公衆街路灯A",$G3085="定額電灯"),ROUND((((AR3085+AS3085)*AN3085))*12*_xlfn.XLOOKUP($A3085,削除禁止_電灯料金!K:K,削除禁止_電灯料金!N:N),0),ROUND((AT3085+AU3085)*AN3085*12*_xlfn.XLOOKUP($A3085,削除禁止_電灯料金!K:K,削除禁止_電灯料金!N:N),0)),0)</f>
        <v>0</v>
      </c>
      <c r="AW3085" s="145"/>
    </row>
    <row r="3086" spans="1:49" ht="30" customHeight="1">
      <c r="A3086" s="1">
        <v>68</v>
      </c>
      <c r="B3086" s="319" t="s">
        <v>2700</v>
      </c>
      <c r="C3086" s="42"/>
      <c r="D3086" s="146" t="s">
        <v>2702</v>
      </c>
      <c r="E3086" s="147" t="s">
        <v>71</v>
      </c>
      <c r="F3086" s="148" t="s">
        <v>2719</v>
      </c>
      <c r="G3086" s="148" t="s">
        <v>73</v>
      </c>
      <c r="H3086" s="149"/>
      <c r="I3086" s="280"/>
      <c r="J3086" s="267"/>
      <c r="K3086" s="152">
        <v>1</v>
      </c>
      <c r="L3086" s="266">
        <v>292</v>
      </c>
      <c r="M3086" s="281" t="s">
        <v>1236</v>
      </c>
      <c r="N3086" s="119" t="s">
        <v>134</v>
      </c>
      <c r="O3086" s="120">
        <v>1</v>
      </c>
      <c r="P3086" s="155" t="s">
        <v>1017</v>
      </c>
      <c r="Q3086" s="155">
        <v>0</v>
      </c>
      <c r="R3086" s="155">
        <v>0</v>
      </c>
      <c r="S3086" s="156">
        <v>0</v>
      </c>
      <c r="T3086" s="156">
        <v>0</v>
      </c>
      <c r="U3086" s="156">
        <v>0</v>
      </c>
      <c r="V3086" s="157">
        <v>0</v>
      </c>
      <c r="W3086" s="158">
        <v>36</v>
      </c>
      <c r="X3086" s="159">
        <v>1</v>
      </c>
      <c r="Y3086" s="160">
        <v>1</v>
      </c>
      <c r="Z3086" s="161">
        <f t="shared" si="788"/>
        <v>0.876</v>
      </c>
      <c r="AA3086" s="155">
        <v>0</v>
      </c>
      <c r="AB3086" s="162" t="s">
        <v>80</v>
      </c>
      <c r="AC3086" s="163" t="s">
        <v>56</v>
      </c>
      <c r="AD3086" s="164" t="s">
        <v>56</v>
      </c>
      <c r="AE3086" s="163" t="s">
        <v>56</v>
      </c>
      <c r="AF3086" s="164">
        <f t="shared" si="789"/>
        <v>26.28</v>
      </c>
      <c r="AG3086" s="165">
        <f t="shared" si="790"/>
        <v>3153.6000000000004</v>
      </c>
      <c r="AH3086" s="166" t="s">
        <v>113</v>
      </c>
      <c r="AI3086" s="167"/>
      <c r="AJ3086" s="168"/>
      <c r="AK3086" s="169"/>
      <c r="AL3086" s="170"/>
      <c r="AM3086" s="171"/>
      <c r="AN3086" s="172"/>
      <c r="AO3086" s="173">
        <f t="shared" si="791"/>
        <v>0</v>
      </c>
      <c r="AP3086" s="174" t="s">
        <v>82</v>
      </c>
      <c r="AQ3086" s="175" t="str" cm="1">
        <f t="array" ref="AQ3086">_xlfn.IFS(OR($G3086="公衆街路灯A",$G3086="定額電灯"),$G3086&amp;AP3086,COUNTIF(G3086,"*従量電灯*"),G3086,1,"-")</f>
        <v>従量電灯</v>
      </c>
      <c r="AR3086" s="176" t="str" cm="1">
        <f t="array" ref="AR3086">_xlfn.IFS($AN3086=0,"-",OR($AH3086="対象外",$AH3086="-"),"-",OR($G3086="公衆街路灯A",$G3086="定額電灯"),_xlfn.XLOOKUP($AQ3086,削除禁止_電灯料金!$B:$B,削除禁止_電灯料金!$E:$E,0),1,"-")</f>
        <v>-</v>
      </c>
      <c r="AS3086" s="177" t="str" cm="1">
        <f t="array" ref="AS3086">_xlfn.IFS($AR3086="-","-",OR($G3086="公衆街路灯A",$G3086="定額電灯"),_xlfn.XLOOKUP(AQ3086,削除禁止_電灯料金!$B:$B,削除禁止_電灯料金!$D:$D,0),1,"-")</f>
        <v>-</v>
      </c>
      <c r="AT3086" s="176">
        <f>IFERROR(IF(OR($G3086="公衆街路灯A",$G3086="定額電灯"),"-",ROUND((_xlfn.XLOOKUP($AQ3086,削除禁止_電灯料金!$B:$B,削除禁止_電灯料金!$E:$E)*AM3086/1000*$K3086*$L3086/12),2)),"-")</f>
        <v>0</v>
      </c>
      <c r="AU3086" s="177">
        <f>IFERROR(IF(OR($G3086="公衆街路灯A",$G3086="定額電灯"),"-",ROUND((AM3086/1000*$K3086*$L3086/12)*_xlfn.XLOOKUP($A3086,削除禁止_電灯料金!K:K,削除禁止_電灯料金!M:M,"-"),2)),"-")</f>
        <v>0</v>
      </c>
      <c r="AV3086" s="178">
        <f>IFERROR(IF(OR($G3086="公衆街路灯A",$G3086="定額電灯"),ROUND((((AR3086+AS3086)*AN3086))*12*_xlfn.XLOOKUP($A3086,削除禁止_電灯料金!K:K,削除禁止_電灯料金!N:N),0),ROUND((AT3086+AU3086)*AN3086*12*_xlfn.XLOOKUP($A3086,削除禁止_電灯料金!K:K,削除禁止_電灯料金!N:N),0)),0)</f>
        <v>0</v>
      </c>
      <c r="AW3086" s="145"/>
    </row>
    <row r="3087" spans="1:49" ht="30" customHeight="1">
      <c r="A3087" s="1">
        <v>68</v>
      </c>
      <c r="B3087" s="319" t="s">
        <v>2700</v>
      </c>
      <c r="C3087" s="42"/>
      <c r="D3087" s="146" t="s">
        <v>2702</v>
      </c>
      <c r="E3087" s="147" t="s">
        <v>71</v>
      </c>
      <c r="F3087" s="148" t="s">
        <v>2720</v>
      </c>
      <c r="G3087" s="148" t="s">
        <v>73</v>
      </c>
      <c r="H3087" s="149"/>
      <c r="I3087" s="280"/>
      <c r="J3087" s="267"/>
      <c r="K3087" s="152">
        <v>7</v>
      </c>
      <c r="L3087" s="266">
        <v>292</v>
      </c>
      <c r="M3087" s="281" t="s">
        <v>1234</v>
      </c>
      <c r="N3087" s="119" t="s">
        <v>110</v>
      </c>
      <c r="O3087" s="120">
        <v>2</v>
      </c>
      <c r="P3087" s="155" t="s">
        <v>1017</v>
      </c>
      <c r="Q3087" s="155">
        <v>0</v>
      </c>
      <c r="R3087" s="155" t="s">
        <v>112</v>
      </c>
      <c r="S3087" s="156">
        <v>0</v>
      </c>
      <c r="T3087" s="156">
        <v>0</v>
      </c>
      <c r="U3087" s="156" t="s">
        <v>376</v>
      </c>
      <c r="V3087" s="157">
        <v>0</v>
      </c>
      <c r="W3087" s="158">
        <v>36</v>
      </c>
      <c r="X3087" s="159">
        <v>8</v>
      </c>
      <c r="Y3087" s="160">
        <v>16</v>
      </c>
      <c r="Z3087" s="161">
        <f t="shared" si="788"/>
        <v>98.111999999999995</v>
      </c>
      <c r="AA3087" s="155">
        <v>0</v>
      </c>
      <c r="AB3087" s="162" t="s">
        <v>80</v>
      </c>
      <c r="AC3087" s="163" t="s">
        <v>56</v>
      </c>
      <c r="AD3087" s="164" t="s">
        <v>56</v>
      </c>
      <c r="AE3087" s="163" t="s">
        <v>56</v>
      </c>
      <c r="AF3087" s="164">
        <f t="shared" si="789"/>
        <v>183.95999999999998</v>
      </c>
      <c r="AG3087" s="165">
        <f t="shared" si="790"/>
        <v>353203.19999999995</v>
      </c>
      <c r="AH3087" s="166" t="s">
        <v>113</v>
      </c>
      <c r="AI3087" s="167"/>
      <c r="AJ3087" s="168"/>
      <c r="AK3087" s="169"/>
      <c r="AL3087" s="170"/>
      <c r="AM3087" s="171"/>
      <c r="AN3087" s="172"/>
      <c r="AO3087" s="173">
        <f t="shared" si="791"/>
        <v>0</v>
      </c>
      <c r="AP3087" s="174" t="s">
        <v>82</v>
      </c>
      <c r="AQ3087" s="175" t="str" cm="1">
        <f t="array" ref="AQ3087">_xlfn.IFS(OR($G3087="公衆街路灯A",$G3087="定額電灯"),$G3087&amp;AP3087,COUNTIF(G3087,"*従量電灯*"),G3087,1,"-")</f>
        <v>従量電灯</v>
      </c>
      <c r="AR3087" s="176" t="str" cm="1">
        <f t="array" ref="AR3087">_xlfn.IFS($AN3087=0,"-",OR($AH3087="対象外",$AH3087="-"),"-",OR($G3087="公衆街路灯A",$G3087="定額電灯"),_xlfn.XLOOKUP($AQ3087,削除禁止_電灯料金!$B:$B,削除禁止_電灯料金!$E:$E,0),1,"-")</f>
        <v>-</v>
      </c>
      <c r="AS3087" s="177" t="str" cm="1">
        <f t="array" ref="AS3087">_xlfn.IFS($AR3087="-","-",OR($G3087="公衆街路灯A",$G3087="定額電灯"),_xlfn.XLOOKUP(AQ3087,削除禁止_電灯料金!$B:$B,削除禁止_電灯料金!$D:$D,0),1,"-")</f>
        <v>-</v>
      </c>
      <c r="AT3087" s="176">
        <f>IFERROR(IF(OR($G3087="公衆街路灯A",$G3087="定額電灯"),"-",ROUND((_xlfn.XLOOKUP($AQ3087,削除禁止_電灯料金!$B:$B,削除禁止_電灯料金!$E:$E)*AM3087/1000*$K3087*$L3087/12),2)),"-")</f>
        <v>0</v>
      </c>
      <c r="AU3087" s="177">
        <f>IFERROR(IF(OR($G3087="公衆街路灯A",$G3087="定額電灯"),"-",ROUND((AM3087/1000*$K3087*$L3087/12)*_xlfn.XLOOKUP($A3087,削除禁止_電灯料金!K:K,削除禁止_電灯料金!M:M,"-"),2)),"-")</f>
        <v>0</v>
      </c>
      <c r="AV3087" s="178">
        <f>IFERROR(IF(OR($G3087="公衆街路灯A",$G3087="定額電灯"),ROUND((((AR3087+AS3087)*AN3087))*12*_xlfn.XLOOKUP($A3087,削除禁止_電灯料金!K:K,削除禁止_電灯料金!N:N),0),ROUND((AT3087+AU3087)*AN3087*12*_xlfn.XLOOKUP($A3087,削除禁止_電灯料金!K:K,削除禁止_電灯料金!N:N),0)),0)</f>
        <v>0</v>
      </c>
      <c r="AW3087" s="145"/>
    </row>
    <row r="3088" spans="1:49" ht="30" customHeight="1">
      <c r="A3088" s="1">
        <v>68</v>
      </c>
      <c r="B3088" s="319" t="s">
        <v>2700</v>
      </c>
      <c r="C3088" s="42"/>
      <c r="D3088" s="146" t="s">
        <v>2702</v>
      </c>
      <c r="E3088" s="147" t="s">
        <v>71</v>
      </c>
      <c r="F3088" s="148" t="s">
        <v>2721</v>
      </c>
      <c r="G3088" s="148" t="s">
        <v>73</v>
      </c>
      <c r="H3088" s="149"/>
      <c r="I3088" s="280"/>
      <c r="J3088" s="267"/>
      <c r="K3088" s="152">
        <v>7</v>
      </c>
      <c r="L3088" s="266">
        <v>292</v>
      </c>
      <c r="M3088" s="281" t="s">
        <v>2707</v>
      </c>
      <c r="N3088" s="119" t="s">
        <v>75</v>
      </c>
      <c r="O3088" s="120">
        <v>1</v>
      </c>
      <c r="P3088" s="155" t="s">
        <v>351</v>
      </c>
      <c r="Q3088" s="155">
        <v>0</v>
      </c>
      <c r="R3088" s="155" t="s">
        <v>77</v>
      </c>
      <c r="S3088" s="156">
        <v>0</v>
      </c>
      <c r="T3088" s="156">
        <v>0</v>
      </c>
      <c r="U3088" s="156">
        <v>0</v>
      </c>
      <c r="V3088" s="157">
        <v>0</v>
      </c>
      <c r="W3088" s="158">
        <v>34</v>
      </c>
      <c r="X3088" s="159">
        <v>8</v>
      </c>
      <c r="Y3088" s="160">
        <v>8</v>
      </c>
      <c r="Z3088" s="161">
        <f t="shared" si="788"/>
        <v>46.330666666666666</v>
      </c>
      <c r="AA3088" s="155">
        <v>0</v>
      </c>
      <c r="AB3088" s="162" t="s">
        <v>80</v>
      </c>
      <c r="AC3088" s="163" t="s">
        <v>56</v>
      </c>
      <c r="AD3088" s="164" t="s">
        <v>56</v>
      </c>
      <c r="AE3088" s="163" t="s">
        <v>56</v>
      </c>
      <c r="AF3088" s="164">
        <f t="shared" si="789"/>
        <v>173.74</v>
      </c>
      <c r="AG3088" s="165">
        <f t="shared" si="790"/>
        <v>166790.40000000002</v>
      </c>
      <c r="AH3088" s="166" t="s">
        <v>81</v>
      </c>
      <c r="AI3088" s="167"/>
      <c r="AJ3088" s="168"/>
      <c r="AK3088" s="169"/>
      <c r="AL3088" s="170"/>
      <c r="AM3088" s="171"/>
      <c r="AN3088" s="172"/>
      <c r="AO3088" s="173">
        <f t="shared" si="791"/>
        <v>0</v>
      </c>
      <c r="AP3088" s="174" t="s">
        <v>82</v>
      </c>
      <c r="AQ3088" s="175" t="str" cm="1">
        <f t="array" ref="AQ3088">_xlfn.IFS(OR($G3088="公衆街路灯A",$G3088="定額電灯"),$G3088&amp;AP3088,COUNTIF(G3088,"*従量電灯*"),G3088,1,"-")</f>
        <v>従量電灯</v>
      </c>
      <c r="AR3088" s="176" t="str" cm="1">
        <f t="array" ref="AR3088">_xlfn.IFS($AN3088=0,"-",OR($AH3088="対象外",$AH3088="-"),"-",OR($G3088="公衆街路灯A",$G3088="定額電灯"),_xlfn.XLOOKUP($AQ3088,削除禁止_電灯料金!$B:$B,削除禁止_電灯料金!$E:$E,0),1,"-")</f>
        <v>-</v>
      </c>
      <c r="AS3088" s="177" t="str" cm="1">
        <f t="array" ref="AS3088">_xlfn.IFS($AR3088="-","-",OR($G3088="公衆街路灯A",$G3088="定額電灯"),_xlfn.XLOOKUP(AQ3088,削除禁止_電灯料金!$B:$B,削除禁止_電灯料金!$D:$D,0),1,"-")</f>
        <v>-</v>
      </c>
      <c r="AT3088" s="176">
        <f>IFERROR(IF(OR($G3088="公衆街路灯A",$G3088="定額電灯"),"-",ROUND((_xlfn.XLOOKUP($AQ3088,削除禁止_電灯料金!$B:$B,削除禁止_電灯料金!$E:$E)*AM3088/1000*$K3088*$L3088/12),2)),"-")</f>
        <v>0</v>
      </c>
      <c r="AU3088" s="177">
        <f>IFERROR(IF(OR($G3088="公衆街路灯A",$G3088="定額電灯"),"-",ROUND((AM3088/1000*$K3088*$L3088/12)*_xlfn.XLOOKUP($A3088,削除禁止_電灯料金!K:K,削除禁止_電灯料金!M:M,"-"),2)),"-")</f>
        <v>0</v>
      </c>
      <c r="AV3088" s="178">
        <f>IFERROR(IF(OR($G3088="公衆街路灯A",$G3088="定額電灯"),ROUND((((AR3088+AS3088)*AN3088))*12*_xlfn.XLOOKUP($A3088,削除禁止_電灯料金!K:K,削除禁止_電灯料金!N:N),0),ROUND((AT3088+AU3088)*AN3088*12*_xlfn.XLOOKUP($A3088,削除禁止_電灯料金!K:K,削除禁止_電灯料金!N:N),0)),0)</f>
        <v>0</v>
      </c>
      <c r="AW3088" s="145"/>
    </row>
    <row r="3089" spans="1:49" ht="30" customHeight="1">
      <c r="A3089" s="1">
        <v>68</v>
      </c>
      <c r="B3089" s="319" t="s">
        <v>2700</v>
      </c>
      <c r="C3089" s="42"/>
      <c r="D3089" s="146" t="s">
        <v>2702</v>
      </c>
      <c r="E3089" s="147" t="s">
        <v>71</v>
      </c>
      <c r="F3089" s="148" t="s">
        <v>2721</v>
      </c>
      <c r="G3089" s="148" t="s">
        <v>73</v>
      </c>
      <c r="H3089" s="149"/>
      <c r="I3089" s="280"/>
      <c r="J3089" s="267"/>
      <c r="K3089" s="152">
        <v>24</v>
      </c>
      <c r="L3089" s="266">
        <v>365</v>
      </c>
      <c r="M3089" s="281" t="s">
        <v>2708</v>
      </c>
      <c r="N3089" s="119" t="s">
        <v>86</v>
      </c>
      <c r="O3089" s="120">
        <v>1</v>
      </c>
      <c r="P3089" s="155" t="s">
        <v>87</v>
      </c>
      <c r="Q3089" s="155">
        <v>0</v>
      </c>
      <c r="R3089" s="155" t="s">
        <v>88</v>
      </c>
      <c r="S3089" s="156">
        <v>0</v>
      </c>
      <c r="T3089" s="156">
        <v>0</v>
      </c>
      <c r="U3089" s="156">
        <v>0</v>
      </c>
      <c r="V3089" s="157" t="s">
        <v>90</v>
      </c>
      <c r="W3089" s="158">
        <v>2.7</v>
      </c>
      <c r="X3089" s="159">
        <v>1</v>
      </c>
      <c r="Y3089" s="160">
        <v>1</v>
      </c>
      <c r="Z3089" s="161">
        <f t="shared" si="788"/>
        <v>1.9710000000000001</v>
      </c>
      <c r="AA3089" s="155">
        <v>0</v>
      </c>
      <c r="AB3089" s="162" t="s">
        <v>80</v>
      </c>
      <c r="AC3089" s="163" t="s">
        <v>56</v>
      </c>
      <c r="AD3089" s="164" t="s">
        <v>56</v>
      </c>
      <c r="AE3089" s="163" t="s">
        <v>56</v>
      </c>
      <c r="AF3089" s="164">
        <f t="shared" si="789"/>
        <v>59.13</v>
      </c>
      <c r="AG3089" s="165">
        <f t="shared" si="790"/>
        <v>7095.6</v>
      </c>
      <c r="AH3089" s="166" t="s">
        <v>81</v>
      </c>
      <c r="AI3089" s="167"/>
      <c r="AJ3089" s="168"/>
      <c r="AK3089" s="169"/>
      <c r="AL3089" s="170"/>
      <c r="AM3089" s="171"/>
      <c r="AN3089" s="172"/>
      <c r="AO3089" s="173">
        <f t="shared" si="791"/>
        <v>0</v>
      </c>
      <c r="AP3089" s="174" t="s">
        <v>82</v>
      </c>
      <c r="AQ3089" s="175" t="str" cm="1">
        <f t="array" ref="AQ3089">_xlfn.IFS(OR($G3089="公衆街路灯A",$G3089="定額電灯"),$G3089&amp;AP3089,COUNTIF(G3089,"*従量電灯*"),G3089,1,"-")</f>
        <v>従量電灯</v>
      </c>
      <c r="AR3089" s="176" t="str" cm="1">
        <f t="array" ref="AR3089">_xlfn.IFS($AN3089=0,"-",OR($AH3089="対象外",$AH3089="-"),"-",OR($G3089="公衆街路灯A",$G3089="定額電灯"),_xlfn.XLOOKUP($AQ3089,削除禁止_電灯料金!$B:$B,削除禁止_電灯料金!$E:$E,0),1,"-")</f>
        <v>-</v>
      </c>
      <c r="AS3089" s="177" t="str" cm="1">
        <f t="array" ref="AS3089">_xlfn.IFS($AR3089="-","-",OR($G3089="公衆街路灯A",$G3089="定額電灯"),_xlfn.XLOOKUP(AQ3089,削除禁止_電灯料金!$B:$B,削除禁止_電灯料金!$D:$D,0),1,"-")</f>
        <v>-</v>
      </c>
      <c r="AT3089" s="176">
        <f>IFERROR(IF(OR($G3089="公衆街路灯A",$G3089="定額電灯"),"-",ROUND((_xlfn.XLOOKUP($AQ3089,削除禁止_電灯料金!$B:$B,削除禁止_電灯料金!$E:$E)*AM3089/1000*$K3089*$L3089/12),2)),"-")</f>
        <v>0</v>
      </c>
      <c r="AU3089" s="177">
        <f>IFERROR(IF(OR($G3089="公衆街路灯A",$G3089="定額電灯"),"-",ROUND((AM3089/1000*$K3089*$L3089/12)*_xlfn.XLOOKUP($A3089,削除禁止_電灯料金!K:K,削除禁止_電灯料金!M:M,"-"),2)),"-")</f>
        <v>0</v>
      </c>
      <c r="AV3089" s="178">
        <f>IFERROR(IF(OR($G3089="公衆街路灯A",$G3089="定額電灯"),ROUND((((AR3089+AS3089)*AN3089))*12*_xlfn.XLOOKUP($A3089,削除禁止_電灯料金!K:K,削除禁止_電灯料金!N:N),0),ROUND((AT3089+AU3089)*AN3089*12*_xlfn.XLOOKUP($A3089,削除禁止_電灯料金!K:K,削除禁止_電灯料金!N:N),0)),0)</f>
        <v>0</v>
      </c>
      <c r="AW3089" s="145"/>
    </row>
    <row r="3090" spans="1:49" ht="30" customHeight="1">
      <c r="A3090" s="1">
        <v>68</v>
      </c>
      <c r="B3090" s="319" t="s">
        <v>2700</v>
      </c>
      <c r="C3090" s="42"/>
      <c r="D3090" s="146" t="s">
        <v>2702</v>
      </c>
      <c r="E3090" s="147" t="s">
        <v>71</v>
      </c>
      <c r="F3090" s="148" t="s">
        <v>2722</v>
      </c>
      <c r="G3090" s="148" t="s">
        <v>73</v>
      </c>
      <c r="H3090" s="149"/>
      <c r="I3090" s="280"/>
      <c r="J3090" s="267"/>
      <c r="K3090" s="152">
        <v>7</v>
      </c>
      <c r="L3090" s="266">
        <v>292</v>
      </c>
      <c r="M3090" s="281" t="s">
        <v>1234</v>
      </c>
      <c r="N3090" s="119" t="s">
        <v>110</v>
      </c>
      <c r="O3090" s="120">
        <v>2</v>
      </c>
      <c r="P3090" s="155" t="s">
        <v>1017</v>
      </c>
      <c r="Q3090" s="155">
        <v>0</v>
      </c>
      <c r="R3090" s="155" t="s">
        <v>112</v>
      </c>
      <c r="S3090" s="156">
        <v>0</v>
      </c>
      <c r="T3090" s="156">
        <v>0</v>
      </c>
      <c r="U3090" s="156" t="s">
        <v>376</v>
      </c>
      <c r="V3090" s="157">
        <v>0</v>
      </c>
      <c r="W3090" s="158">
        <v>36</v>
      </c>
      <c r="X3090" s="159">
        <v>8</v>
      </c>
      <c r="Y3090" s="160">
        <v>16</v>
      </c>
      <c r="Z3090" s="161">
        <f t="shared" si="788"/>
        <v>98.111999999999995</v>
      </c>
      <c r="AA3090" s="155">
        <v>0</v>
      </c>
      <c r="AB3090" s="162" t="s">
        <v>80</v>
      </c>
      <c r="AC3090" s="163" t="s">
        <v>56</v>
      </c>
      <c r="AD3090" s="164" t="s">
        <v>56</v>
      </c>
      <c r="AE3090" s="163" t="s">
        <v>56</v>
      </c>
      <c r="AF3090" s="164">
        <f t="shared" si="789"/>
        <v>183.95999999999998</v>
      </c>
      <c r="AG3090" s="165">
        <f t="shared" si="790"/>
        <v>353203.19999999995</v>
      </c>
      <c r="AH3090" s="166" t="s">
        <v>113</v>
      </c>
      <c r="AI3090" s="167"/>
      <c r="AJ3090" s="168"/>
      <c r="AK3090" s="169"/>
      <c r="AL3090" s="170"/>
      <c r="AM3090" s="171"/>
      <c r="AN3090" s="172"/>
      <c r="AO3090" s="173">
        <f t="shared" si="791"/>
        <v>0</v>
      </c>
      <c r="AP3090" s="174" t="s">
        <v>82</v>
      </c>
      <c r="AQ3090" s="175" t="str" cm="1">
        <f t="array" ref="AQ3090">_xlfn.IFS(OR($G3090="公衆街路灯A",$G3090="定額電灯"),$G3090&amp;AP3090,COUNTIF(G3090,"*従量電灯*"),G3090,1,"-")</f>
        <v>従量電灯</v>
      </c>
      <c r="AR3090" s="176" t="str" cm="1">
        <f t="array" ref="AR3090">_xlfn.IFS($AN3090=0,"-",OR($AH3090="対象外",$AH3090="-"),"-",OR($G3090="公衆街路灯A",$G3090="定額電灯"),_xlfn.XLOOKUP($AQ3090,削除禁止_電灯料金!$B:$B,削除禁止_電灯料金!$E:$E,0),1,"-")</f>
        <v>-</v>
      </c>
      <c r="AS3090" s="177" t="str" cm="1">
        <f t="array" ref="AS3090">_xlfn.IFS($AR3090="-","-",OR($G3090="公衆街路灯A",$G3090="定額電灯"),_xlfn.XLOOKUP(AQ3090,削除禁止_電灯料金!$B:$B,削除禁止_電灯料金!$D:$D,0),1,"-")</f>
        <v>-</v>
      </c>
      <c r="AT3090" s="176">
        <f>IFERROR(IF(OR($G3090="公衆街路灯A",$G3090="定額電灯"),"-",ROUND((_xlfn.XLOOKUP($AQ3090,削除禁止_電灯料金!$B:$B,削除禁止_電灯料金!$E:$E)*AM3090/1000*$K3090*$L3090/12),2)),"-")</f>
        <v>0</v>
      </c>
      <c r="AU3090" s="177">
        <f>IFERROR(IF(OR($G3090="公衆街路灯A",$G3090="定額電灯"),"-",ROUND((AM3090/1000*$K3090*$L3090/12)*_xlfn.XLOOKUP($A3090,削除禁止_電灯料金!K:K,削除禁止_電灯料金!M:M,"-"),2)),"-")</f>
        <v>0</v>
      </c>
      <c r="AV3090" s="178">
        <f>IFERROR(IF(OR($G3090="公衆街路灯A",$G3090="定額電灯"),ROUND((((AR3090+AS3090)*AN3090))*12*_xlfn.XLOOKUP($A3090,削除禁止_電灯料金!K:K,削除禁止_電灯料金!N:N),0),ROUND((AT3090+AU3090)*AN3090*12*_xlfn.XLOOKUP($A3090,削除禁止_電灯料金!K:K,削除禁止_電灯料金!N:N),0)),0)</f>
        <v>0</v>
      </c>
      <c r="AW3090" s="145"/>
    </row>
    <row r="3091" spans="1:49" ht="30" customHeight="1">
      <c r="A3091" s="1">
        <v>68</v>
      </c>
      <c r="B3091" s="319" t="s">
        <v>2700</v>
      </c>
      <c r="C3091" s="42"/>
      <c r="D3091" s="146" t="s">
        <v>2702</v>
      </c>
      <c r="E3091" s="147" t="s">
        <v>71</v>
      </c>
      <c r="F3091" s="148" t="s">
        <v>2722</v>
      </c>
      <c r="G3091" s="148" t="s">
        <v>73</v>
      </c>
      <c r="H3091" s="149"/>
      <c r="I3091" s="280"/>
      <c r="J3091" s="267"/>
      <c r="K3091" s="152">
        <v>7</v>
      </c>
      <c r="L3091" s="266">
        <v>292</v>
      </c>
      <c r="M3091" s="281" t="s">
        <v>2707</v>
      </c>
      <c r="N3091" s="119" t="s">
        <v>75</v>
      </c>
      <c r="O3091" s="120">
        <v>1</v>
      </c>
      <c r="P3091" s="155" t="s">
        <v>351</v>
      </c>
      <c r="Q3091" s="155">
        <v>0</v>
      </c>
      <c r="R3091" s="155" t="s">
        <v>77</v>
      </c>
      <c r="S3091" s="156">
        <v>0</v>
      </c>
      <c r="T3091" s="156">
        <v>0</v>
      </c>
      <c r="U3091" s="156">
        <v>0</v>
      </c>
      <c r="V3091" s="157">
        <v>0</v>
      </c>
      <c r="W3091" s="158">
        <v>34</v>
      </c>
      <c r="X3091" s="159">
        <v>8</v>
      </c>
      <c r="Y3091" s="160">
        <v>8</v>
      </c>
      <c r="Z3091" s="161">
        <f t="shared" si="788"/>
        <v>46.330666666666666</v>
      </c>
      <c r="AA3091" s="155">
        <v>0</v>
      </c>
      <c r="AB3091" s="162" t="s">
        <v>80</v>
      </c>
      <c r="AC3091" s="163" t="s">
        <v>56</v>
      </c>
      <c r="AD3091" s="164" t="s">
        <v>56</v>
      </c>
      <c r="AE3091" s="163" t="s">
        <v>56</v>
      </c>
      <c r="AF3091" s="164">
        <f t="shared" si="789"/>
        <v>173.74</v>
      </c>
      <c r="AG3091" s="165">
        <f t="shared" si="790"/>
        <v>166790.40000000002</v>
      </c>
      <c r="AH3091" s="166" t="s">
        <v>81</v>
      </c>
      <c r="AI3091" s="167"/>
      <c r="AJ3091" s="168"/>
      <c r="AK3091" s="169"/>
      <c r="AL3091" s="170"/>
      <c r="AM3091" s="171"/>
      <c r="AN3091" s="172"/>
      <c r="AO3091" s="173">
        <f t="shared" si="791"/>
        <v>0</v>
      </c>
      <c r="AP3091" s="174" t="s">
        <v>82</v>
      </c>
      <c r="AQ3091" s="175" t="str" cm="1">
        <f t="array" ref="AQ3091">_xlfn.IFS(OR($G3091="公衆街路灯A",$G3091="定額電灯"),$G3091&amp;AP3091,COUNTIF(G3091,"*従量電灯*"),G3091,1,"-")</f>
        <v>従量電灯</v>
      </c>
      <c r="AR3091" s="176" t="str" cm="1">
        <f t="array" ref="AR3091">_xlfn.IFS($AN3091=0,"-",OR($AH3091="対象外",$AH3091="-"),"-",OR($G3091="公衆街路灯A",$G3091="定額電灯"),_xlfn.XLOOKUP($AQ3091,削除禁止_電灯料金!$B:$B,削除禁止_電灯料金!$E:$E,0),1,"-")</f>
        <v>-</v>
      </c>
      <c r="AS3091" s="177" t="str" cm="1">
        <f t="array" ref="AS3091">_xlfn.IFS($AR3091="-","-",OR($G3091="公衆街路灯A",$G3091="定額電灯"),_xlfn.XLOOKUP(AQ3091,削除禁止_電灯料金!$B:$B,削除禁止_電灯料金!$D:$D,0),1,"-")</f>
        <v>-</v>
      </c>
      <c r="AT3091" s="176">
        <f>IFERROR(IF(OR($G3091="公衆街路灯A",$G3091="定額電灯"),"-",ROUND((_xlfn.XLOOKUP($AQ3091,削除禁止_電灯料金!$B:$B,削除禁止_電灯料金!$E:$E)*AM3091/1000*$K3091*$L3091/12),2)),"-")</f>
        <v>0</v>
      </c>
      <c r="AU3091" s="177">
        <f>IFERROR(IF(OR($G3091="公衆街路灯A",$G3091="定額電灯"),"-",ROUND((AM3091/1000*$K3091*$L3091/12)*_xlfn.XLOOKUP($A3091,削除禁止_電灯料金!K:K,削除禁止_電灯料金!M:M,"-"),2)),"-")</f>
        <v>0</v>
      </c>
      <c r="AV3091" s="178">
        <f>IFERROR(IF(OR($G3091="公衆街路灯A",$G3091="定額電灯"),ROUND((((AR3091+AS3091)*AN3091))*12*_xlfn.XLOOKUP($A3091,削除禁止_電灯料金!K:K,削除禁止_電灯料金!N:N),0),ROUND((AT3091+AU3091)*AN3091*12*_xlfn.XLOOKUP($A3091,削除禁止_電灯料金!K:K,削除禁止_電灯料金!N:N),0)),0)</f>
        <v>0</v>
      </c>
      <c r="AW3091" s="145"/>
    </row>
    <row r="3092" spans="1:49" ht="30" customHeight="1">
      <c r="A3092" s="1">
        <v>68</v>
      </c>
      <c r="B3092" s="319" t="s">
        <v>2700</v>
      </c>
      <c r="C3092" s="42"/>
      <c r="D3092" s="146" t="s">
        <v>2702</v>
      </c>
      <c r="E3092" s="147" t="s">
        <v>186</v>
      </c>
      <c r="F3092" s="148" t="s">
        <v>2723</v>
      </c>
      <c r="G3092" s="148" t="s">
        <v>73</v>
      </c>
      <c r="H3092" s="149"/>
      <c r="I3092" s="280"/>
      <c r="J3092" s="267"/>
      <c r="K3092" s="152">
        <v>24</v>
      </c>
      <c r="L3092" s="266">
        <v>365</v>
      </c>
      <c r="M3092" s="281" t="s">
        <v>2724</v>
      </c>
      <c r="N3092" s="119" t="s">
        <v>164</v>
      </c>
      <c r="O3092" s="120">
        <v>1</v>
      </c>
      <c r="P3092" s="155" t="s">
        <v>2710</v>
      </c>
      <c r="Q3092" s="155">
        <v>0</v>
      </c>
      <c r="R3092" s="155">
        <v>0</v>
      </c>
      <c r="S3092" s="156" t="s">
        <v>100</v>
      </c>
      <c r="T3092" s="156" t="s">
        <v>668</v>
      </c>
      <c r="U3092" s="156" t="s">
        <v>102</v>
      </c>
      <c r="V3092" s="157">
        <v>0</v>
      </c>
      <c r="W3092" s="158">
        <v>4.5</v>
      </c>
      <c r="X3092" s="159">
        <v>1</v>
      </c>
      <c r="Y3092" s="160">
        <v>1</v>
      </c>
      <c r="Z3092" s="161">
        <f t="shared" si="788"/>
        <v>3.2850000000000001</v>
      </c>
      <c r="AA3092" s="155">
        <v>0</v>
      </c>
      <c r="AB3092" s="162" t="s">
        <v>80</v>
      </c>
      <c r="AC3092" s="163" t="s">
        <v>56</v>
      </c>
      <c r="AD3092" s="164" t="s">
        <v>56</v>
      </c>
      <c r="AE3092" s="163" t="s">
        <v>56</v>
      </c>
      <c r="AF3092" s="164">
        <f t="shared" si="789"/>
        <v>98.550000000000011</v>
      </c>
      <c r="AG3092" s="165">
        <f t="shared" si="790"/>
        <v>11826.000000000002</v>
      </c>
      <c r="AH3092" s="166" t="s">
        <v>81</v>
      </c>
      <c r="AI3092" s="167"/>
      <c r="AJ3092" s="168"/>
      <c r="AK3092" s="169"/>
      <c r="AL3092" s="170"/>
      <c r="AM3092" s="171"/>
      <c r="AN3092" s="172"/>
      <c r="AO3092" s="173">
        <f t="shared" si="791"/>
        <v>0</v>
      </c>
      <c r="AP3092" s="174" t="s">
        <v>82</v>
      </c>
      <c r="AQ3092" s="175" t="str" cm="1">
        <f t="array" ref="AQ3092">_xlfn.IFS(OR($G3092="公衆街路灯A",$G3092="定額電灯"),$G3092&amp;AP3092,COUNTIF(G3092,"*従量電灯*"),G3092,1,"-")</f>
        <v>従量電灯</v>
      </c>
      <c r="AR3092" s="176" t="str" cm="1">
        <f t="array" ref="AR3092">_xlfn.IFS($AN3092=0,"-",OR($AH3092="対象外",$AH3092="-"),"-",OR($G3092="公衆街路灯A",$G3092="定額電灯"),_xlfn.XLOOKUP($AQ3092,削除禁止_電灯料金!$B:$B,削除禁止_電灯料金!$E:$E,0),1,"-")</f>
        <v>-</v>
      </c>
      <c r="AS3092" s="177" t="str" cm="1">
        <f t="array" ref="AS3092">_xlfn.IFS($AR3092="-","-",OR($G3092="公衆街路灯A",$G3092="定額電灯"),_xlfn.XLOOKUP(AQ3092,削除禁止_電灯料金!$B:$B,削除禁止_電灯料金!$D:$D,0),1,"-")</f>
        <v>-</v>
      </c>
      <c r="AT3092" s="176">
        <f>IFERROR(IF(OR($G3092="公衆街路灯A",$G3092="定額電灯"),"-",ROUND((_xlfn.XLOOKUP($AQ3092,削除禁止_電灯料金!$B:$B,削除禁止_電灯料金!$E:$E)*AM3092/1000*$K3092*$L3092/12),2)),"-")</f>
        <v>0</v>
      </c>
      <c r="AU3092" s="177">
        <f>IFERROR(IF(OR($G3092="公衆街路灯A",$G3092="定額電灯"),"-",ROUND((AM3092/1000*$K3092*$L3092/12)*_xlfn.XLOOKUP($A3092,削除禁止_電灯料金!K:K,削除禁止_電灯料金!M:M,"-"),2)),"-")</f>
        <v>0</v>
      </c>
      <c r="AV3092" s="178">
        <f>IFERROR(IF(OR($G3092="公衆街路灯A",$G3092="定額電灯"),ROUND((((AR3092+AS3092)*AN3092))*12*_xlfn.XLOOKUP($A3092,削除禁止_電灯料金!K:K,削除禁止_電灯料金!N:N),0),ROUND((AT3092+AU3092)*AN3092*12*_xlfn.XLOOKUP($A3092,削除禁止_電灯料金!K:K,削除禁止_電灯料金!N:N),0)),0)</f>
        <v>0</v>
      </c>
      <c r="AW3092" s="145"/>
    </row>
    <row r="3093" spans="1:49" ht="30" customHeight="1">
      <c r="A3093" s="1">
        <v>68</v>
      </c>
      <c r="B3093" s="319" t="s">
        <v>2700</v>
      </c>
      <c r="C3093" s="42"/>
      <c r="D3093" s="146" t="s">
        <v>2702</v>
      </c>
      <c r="E3093" s="147" t="s">
        <v>186</v>
      </c>
      <c r="F3093" s="148" t="s">
        <v>2725</v>
      </c>
      <c r="G3093" s="148" t="s">
        <v>73</v>
      </c>
      <c r="H3093" s="149"/>
      <c r="I3093" s="280"/>
      <c r="J3093" s="267"/>
      <c r="K3093" s="152">
        <v>7</v>
      </c>
      <c r="L3093" s="266">
        <v>292</v>
      </c>
      <c r="M3093" s="281" t="s">
        <v>2726</v>
      </c>
      <c r="N3093" s="119" t="s">
        <v>134</v>
      </c>
      <c r="O3093" s="120">
        <v>2</v>
      </c>
      <c r="P3093" s="155" t="s">
        <v>1017</v>
      </c>
      <c r="Q3093" s="155">
        <v>0</v>
      </c>
      <c r="R3093" s="155">
        <v>0</v>
      </c>
      <c r="S3093" s="156">
        <v>0</v>
      </c>
      <c r="T3093" s="156">
        <v>0</v>
      </c>
      <c r="U3093" s="156">
        <v>0</v>
      </c>
      <c r="V3093" s="157">
        <v>0</v>
      </c>
      <c r="W3093" s="158">
        <v>36</v>
      </c>
      <c r="X3093" s="159">
        <v>14</v>
      </c>
      <c r="Y3093" s="160">
        <v>28</v>
      </c>
      <c r="Z3093" s="161">
        <f t="shared" si="788"/>
        <v>171.696</v>
      </c>
      <c r="AA3093" s="155">
        <v>0</v>
      </c>
      <c r="AB3093" s="162" t="s">
        <v>80</v>
      </c>
      <c r="AC3093" s="163" t="s">
        <v>56</v>
      </c>
      <c r="AD3093" s="164" t="s">
        <v>56</v>
      </c>
      <c r="AE3093" s="163" t="s">
        <v>56</v>
      </c>
      <c r="AF3093" s="164">
        <f t="shared" si="789"/>
        <v>183.96</v>
      </c>
      <c r="AG3093" s="165">
        <f t="shared" si="790"/>
        <v>618105.59999999998</v>
      </c>
      <c r="AH3093" s="166" t="s">
        <v>113</v>
      </c>
      <c r="AI3093" s="167"/>
      <c r="AJ3093" s="168"/>
      <c r="AK3093" s="169"/>
      <c r="AL3093" s="170"/>
      <c r="AM3093" s="171"/>
      <c r="AN3093" s="172"/>
      <c r="AO3093" s="173">
        <f t="shared" si="791"/>
        <v>0</v>
      </c>
      <c r="AP3093" s="174" t="s">
        <v>82</v>
      </c>
      <c r="AQ3093" s="175" t="str" cm="1">
        <f t="array" ref="AQ3093">_xlfn.IFS(OR($G3093="公衆街路灯A",$G3093="定額電灯"),$G3093&amp;AP3093,COUNTIF(G3093,"*従量電灯*"),G3093,1,"-")</f>
        <v>従量電灯</v>
      </c>
      <c r="AR3093" s="176" t="str" cm="1">
        <f t="array" ref="AR3093">_xlfn.IFS($AN3093=0,"-",OR($AH3093="対象外",$AH3093="-"),"-",OR($G3093="公衆街路灯A",$G3093="定額電灯"),_xlfn.XLOOKUP($AQ3093,削除禁止_電灯料金!$B:$B,削除禁止_電灯料金!$E:$E,0),1,"-")</f>
        <v>-</v>
      </c>
      <c r="AS3093" s="177" t="str" cm="1">
        <f t="array" ref="AS3093">_xlfn.IFS($AR3093="-","-",OR($G3093="公衆街路灯A",$G3093="定額電灯"),_xlfn.XLOOKUP(AQ3093,削除禁止_電灯料金!$B:$B,削除禁止_電灯料金!$D:$D,0),1,"-")</f>
        <v>-</v>
      </c>
      <c r="AT3093" s="176">
        <f>IFERROR(IF(OR($G3093="公衆街路灯A",$G3093="定額電灯"),"-",ROUND((_xlfn.XLOOKUP($AQ3093,削除禁止_電灯料金!$B:$B,削除禁止_電灯料金!$E:$E)*AM3093/1000*$K3093*$L3093/12),2)),"-")</f>
        <v>0</v>
      </c>
      <c r="AU3093" s="177">
        <f>IFERROR(IF(OR($G3093="公衆街路灯A",$G3093="定額電灯"),"-",ROUND((AM3093/1000*$K3093*$L3093/12)*_xlfn.XLOOKUP($A3093,削除禁止_電灯料金!K:K,削除禁止_電灯料金!M:M,"-"),2)),"-")</f>
        <v>0</v>
      </c>
      <c r="AV3093" s="178">
        <f>IFERROR(IF(OR($G3093="公衆街路灯A",$G3093="定額電灯"),ROUND((((AR3093+AS3093)*AN3093))*12*_xlfn.XLOOKUP($A3093,削除禁止_電灯料金!K:K,削除禁止_電灯料金!N:N),0),ROUND((AT3093+AU3093)*AN3093*12*_xlfn.XLOOKUP($A3093,削除禁止_電灯料金!K:K,削除禁止_電灯料金!N:N),0)),0)</f>
        <v>0</v>
      </c>
      <c r="AW3093" s="145"/>
    </row>
    <row r="3094" spans="1:49" ht="30" customHeight="1">
      <c r="A3094" s="1">
        <v>68</v>
      </c>
      <c r="B3094" s="319" t="s">
        <v>2700</v>
      </c>
      <c r="C3094" s="42"/>
      <c r="D3094" s="146" t="s">
        <v>2702</v>
      </c>
      <c r="E3094" s="147" t="s">
        <v>186</v>
      </c>
      <c r="F3094" s="148" t="s">
        <v>2727</v>
      </c>
      <c r="G3094" s="148" t="s">
        <v>73</v>
      </c>
      <c r="H3094" s="149"/>
      <c r="I3094" s="280"/>
      <c r="J3094" s="267"/>
      <c r="K3094" s="152">
        <v>7</v>
      </c>
      <c r="L3094" s="266">
        <v>292</v>
      </c>
      <c r="M3094" s="281" t="s">
        <v>2726</v>
      </c>
      <c r="N3094" s="119" t="s">
        <v>134</v>
      </c>
      <c r="O3094" s="120">
        <v>2</v>
      </c>
      <c r="P3094" s="155" t="s">
        <v>1017</v>
      </c>
      <c r="Q3094" s="155">
        <v>0</v>
      </c>
      <c r="R3094" s="155">
        <v>0</v>
      </c>
      <c r="S3094" s="156">
        <v>0</v>
      </c>
      <c r="T3094" s="156">
        <v>0</v>
      </c>
      <c r="U3094" s="156">
        <v>0</v>
      </c>
      <c r="V3094" s="157">
        <v>0</v>
      </c>
      <c r="W3094" s="158">
        <v>36</v>
      </c>
      <c r="X3094" s="159">
        <v>2</v>
      </c>
      <c r="Y3094" s="160">
        <v>4</v>
      </c>
      <c r="Z3094" s="161">
        <f t="shared" si="788"/>
        <v>24.527999999999999</v>
      </c>
      <c r="AA3094" s="155">
        <v>0</v>
      </c>
      <c r="AB3094" s="162" t="s">
        <v>80</v>
      </c>
      <c r="AC3094" s="163" t="s">
        <v>56</v>
      </c>
      <c r="AD3094" s="164" t="s">
        <v>56</v>
      </c>
      <c r="AE3094" s="163" t="s">
        <v>56</v>
      </c>
      <c r="AF3094" s="164">
        <f t="shared" si="789"/>
        <v>183.95999999999998</v>
      </c>
      <c r="AG3094" s="165">
        <f t="shared" si="790"/>
        <v>88300.799999999988</v>
      </c>
      <c r="AH3094" s="166" t="s">
        <v>113</v>
      </c>
      <c r="AI3094" s="167"/>
      <c r="AJ3094" s="168"/>
      <c r="AK3094" s="169"/>
      <c r="AL3094" s="170"/>
      <c r="AM3094" s="171"/>
      <c r="AN3094" s="172"/>
      <c r="AO3094" s="173">
        <f t="shared" si="791"/>
        <v>0</v>
      </c>
      <c r="AP3094" s="174" t="s">
        <v>82</v>
      </c>
      <c r="AQ3094" s="175" t="str" cm="1">
        <f t="array" ref="AQ3094">_xlfn.IFS(OR($G3094="公衆街路灯A",$G3094="定額電灯"),$G3094&amp;AP3094,COUNTIF(G3094,"*従量電灯*"),G3094,1,"-")</f>
        <v>従量電灯</v>
      </c>
      <c r="AR3094" s="176" t="str" cm="1">
        <f t="array" ref="AR3094">_xlfn.IFS($AN3094=0,"-",OR($AH3094="対象外",$AH3094="-"),"-",OR($G3094="公衆街路灯A",$G3094="定額電灯"),_xlfn.XLOOKUP($AQ3094,削除禁止_電灯料金!$B:$B,削除禁止_電灯料金!$E:$E,0),1,"-")</f>
        <v>-</v>
      </c>
      <c r="AS3094" s="177" t="str" cm="1">
        <f t="array" ref="AS3094">_xlfn.IFS($AR3094="-","-",OR($G3094="公衆街路灯A",$G3094="定額電灯"),_xlfn.XLOOKUP(AQ3094,削除禁止_電灯料金!$B:$B,削除禁止_電灯料金!$D:$D,0),1,"-")</f>
        <v>-</v>
      </c>
      <c r="AT3094" s="176">
        <f>IFERROR(IF(OR($G3094="公衆街路灯A",$G3094="定額電灯"),"-",ROUND((_xlfn.XLOOKUP($AQ3094,削除禁止_電灯料金!$B:$B,削除禁止_電灯料金!$E:$E)*AM3094/1000*$K3094*$L3094/12),2)),"-")</f>
        <v>0</v>
      </c>
      <c r="AU3094" s="177">
        <f>IFERROR(IF(OR($G3094="公衆街路灯A",$G3094="定額電灯"),"-",ROUND((AM3094/1000*$K3094*$L3094/12)*_xlfn.XLOOKUP($A3094,削除禁止_電灯料金!K:K,削除禁止_電灯料金!M:M,"-"),2)),"-")</f>
        <v>0</v>
      </c>
      <c r="AV3094" s="178">
        <f>IFERROR(IF(OR($G3094="公衆街路灯A",$G3094="定額電灯"),ROUND((((AR3094+AS3094)*AN3094))*12*_xlfn.XLOOKUP($A3094,削除禁止_電灯料金!K:K,削除禁止_電灯料金!N:N),0),ROUND((AT3094+AU3094)*AN3094*12*_xlfn.XLOOKUP($A3094,削除禁止_電灯料金!K:K,削除禁止_電灯料金!N:N),0)),0)</f>
        <v>0</v>
      </c>
      <c r="AW3094" s="145"/>
    </row>
    <row r="3095" spans="1:49" ht="30" customHeight="1">
      <c r="A3095" s="1">
        <v>68</v>
      </c>
      <c r="B3095" s="319" t="s">
        <v>2700</v>
      </c>
      <c r="C3095" s="42"/>
      <c r="D3095" s="146" t="s">
        <v>2702</v>
      </c>
      <c r="E3095" s="147" t="s">
        <v>186</v>
      </c>
      <c r="F3095" s="148" t="s">
        <v>2728</v>
      </c>
      <c r="G3095" s="148" t="s">
        <v>73</v>
      </c>
      <c r="H3095" s="149"/>
      <c r="I3095" s="280"/>
      <c r="J3095" s="267"/>
      <c r="K3095" s="152">
        <v>1</v>
      </c>
      <c r="L3095" s="266">
        <v>292</v>
      </c>
      <c r="M3095" s="281" t="s">
        <v>2729</v>
      </c>
      <c r="N3095" s="119" t="s">
        <v>134</v>
      </c>
      <c r="O3095" s="120">
        <v>1</v>
      </c>
      <c r="P3095" s="155" t="s">
        <v>1017</v>
      </c>
      <c r="Q3095" s="155">
        <v>0</v>
      </c>
      <c r="R3095" s="155">
        <v>0</v>
      </c>
      <c r="S3095" s="156">
        <v>0</v>
      </c>
      <c r="T3095" s="156">
        <v>0</v>
      </c>
      <c r="U3095" s="156">
        <v>0</v>
      </c>
      <c r="V3095" s="157">
        <v>0</v>
      </c>
      <c r="W3095" s="158">
        <v>36</v>
      </c>
      <c r="X3095" s="159">
        <v>2</v>
      </c>
      <c r="Y3095" s="160">
        <v>2</v>
      </c>
      <c r="Z3095" s="161">
        <f t="shared" si="788"/>
        <v>1.752</v>
      </c>
      <c r="AA3095" s="155">
        <v>0</v>
      </c>
      <c r="AB3095" s="162" t="s">
        <v>80</v>
      </c>
      <c r="AC3095" s="163" t="s">
        <v>56</v>
      </c>
      <c r="AD3095" s="164" t="s">
        <v>56</v>
      </c>
      <c r="AE3095" s="163" t="s">
        <v>56</v>
      </c>
      <c r="AF3095" s="164">
        <f t="shared" si="789"/>
        <v>26.28</v>
      </c>
      <c r="AG3095" s="165">
        <f t="shared" si="790"/>
        <v>6307.2000000000007</v>
      </c>
      <c r="AH3095" s="166" t="s">
        <v>113</v>
      </c>
      <c r="AI3095" s="167"/>
      <c r="AJ3095" s="168"/>
      <c r="AK3095" s="169"/>
      <c r="AL3095" s="170"/>
      <c r="AM3095" s="171"/>
      <c r="AN3095" s="172"/>
      <c r="AO3095" s="173">
        <f t="shared" si="791"/>
        <v>0</v>
      </c>
      <c r="AP3095" s="174" t="s">
        <v>82</v>
      </c>
      <c r="AQ3095" s="175" t="str" cm="1">
        <f t="array" ref="AQ3095">_xlfn.IFS(OR($G3095="公衆街路灯A",$G3095="定額電灯"),$G3095&amp;AP3095,COUNTIF(G3095,"*従量電灯*"),G3095,1,"-")</f>
        <v>従量電灯</v>
      </c>
      <c r="AR3095" s="176" t="str" cm="1">
        <f t="array" ref="AR3095">_xlfn.IFS($AN3095=0,"-",OR($AH3095="対象外",$AH3095="-"),"-",OR($G3095="公衆街路灯A",$G3095="定額電灯"),_xlfn.XLOOKUP($AQ3095,削除禁止_電灯料金!$B:$B,削除禁止_電灯料金!$E:$E,0),1,"-")</f>
        <v>-</v>
      </c>
      <c r="AS3095" s="177" t="str" cm="1">
        <f t="array" ref="AS3095">_xlfn.IFS($AR3095="-","-",OR($G3095="公衆街路灯A",$G3095="定額電灯"),_xlfn.XLOOKUP(AQ3095,削除禁止_電灯料金!$B:$B,削除禁止_電灯料金!$D:$D,0),1,"-")</f>
        <v>-</v>
      </c>
      <c r="AT3095" s="176">
        <f>IFERROR(IF(OR($G3095="公衆街路灯A",$G3095="定額電灯"),"-",ROUND((_xlfn.XLOOKUP($AQ3095,削除禁止_電灯料金!$B:$B,削除禁止_電灯料金!$E:$E)*AM3095/1000*$K3095*$L3095/12),2)),"-")</f>
        <v>0</v>
      </c>
      <c r="AU3095" s="177">
        <f>IFERROR(IF(OR($G3095="公衆街路灯A",$G3095="定額電灯"),"-",ROUND((AM3095/1000*$K3095*$L3095/12)*_xlfn.XLOOKUP($A3095,削除禁止_電灯料金!K:K,削除禁止_電灯料金!M:M,"-"),2)),"-")</f>
        <v>0</v>
      </c>
      <c r="AV3095" s="178">
        <f>IFERROR(IF(OR($G3095="公衆街路灯A",$G3095="定額電灯"),ROUND((((AR3095+AS3095)*AN3095))*12*_xlfn.XLOOKUP($A3095,削除禁止_電灯料金!K:K,削除禁止_電灯料金!N:N),0),ROUND((AT3095+AU3095)*AN3095*12*_xlfn.XLOOKUP($A3095,削除禁止_電灯料金!K:K,削除禁止_電灯料金!N:N),0)),0)</f>
        <v>0</v>
      </c>
      <c r="AW3095" s="145"/>
    </row>
    <row r="3096" spans="1:49" ht="30" customHeight="1">
      <c r="A3096" s="1">
        <v>68</v>
      </c>
      <c r="B3096" s="319" t="s">
        <v>2700</v>
      </c>
      <c r="C3096" s="42"/>
      <c r="D3096" s="146" t="s">
        <v>2702</v>
      </c>
      <c r="E3096" s="147" t="s">
        <v>186</v>
      </c>
      <c r="F3096" s="148" t="s">
        <v>2711</v>
      </c>
      <c r="G3096" s="148" t="s">
        <v>73</v>
      </c>
      <c r="H3096" s="149"/>
      <c r="I3096" s="280"/>
      <c r="J3096" s="267"/>
      <c r="K3096" s="152">
        <v>3</v>
      </c>
      <c r="L3096" s="266">
        <v>292</v>
      </c>
      <c r="M3096" s="281" t="s">
        <v>2729</v>
      </c>
      <c r="N3096" s="119" t="s">
        <v>134</v>
      </c>
      <c r="O3096" s="120">
        <v>1</v>
      </c>
      <c r="P3096" s="155" t="s">
        <v>1017</v>
      </c>
      <c r="Q3096" s="155">
        <v>0</v>
      </c>
      <c r="R3096" s="155">
        <v>0</v>
      </c>
      <c r="S3096" s="156">
        <v>0</v>
      </c>
      <c r="T3096" s="156">
        <v>0</v>
      </c>
      <c r="U3096" s="156">
        <v>0</v>
      </c>
      <c r="V3096" s="157">
        <v>0</v>
      </c>
      <c r="W3096" s="158">
        <v>36</v>
      </c>
      <c r="X3096" s="159">
        <v>1</v>
      </c>
      <c r="Y3096" s="160">
        <v>1</v>
      </c>
      <c r="Z3096" s="161">
        <f t="shared" si="788"/>
        <v>2.6280000000000001</v>
      </c>
      <c r="AA3096" s="155">
        <v>0</v>
      </c>
      <c r="AB3096" s="162" t="s">
        <v>80</v>
      </c>
      <c r="AC3096" s="163" t="s">
        <v>56</v>
      </c>
      <c r="AD3096" s="164" t="s">
        <v>56</v>
      </c>
      <c r="AE3096" s="163" t="s">
        <v>56</v>
      </c>
      <c r="AF3096" s="164">
        <f t="shared" si="789"/>
        <v>78.84</v>
      </c>
      <c r="AG3096" s="165">
        <f t="shared" si="790"/>
        <v>9460.8000000000011</v>
      </c>
      <c r="AH3096" s="166" t="s">
        <v>113</v>
      </c>
      <c r="AI3096" s="167"/>
      <c r="AJ3096" s="168"/>
      <c r="AK3096" s="169"/>
      <c r="AL3096" s="170"/>
      <c r="AM3096" s="171"/>
      <c r="AN3096" s="172"/>
      <c r="AO3096" s="173">
        <f t="shared" si="791"/>
        <v>0</v>
      </c>
      <c r="AP3096" s="174" t="s">
        <v>82</v>
      </c>
      <c r="AQ3096" s="175" t="str" cm="1">
        <f t="array" ref="AQ3096">_xlfn.IFS(OR($G3096="公衆街路灯A",$G3096="定額電灯"),$G3096&amp;AP3096,COUNTIF(G3096,"*従量電灯*"),G3096,1,"-")</f>
        <v>従量電灯</v>
      </c>
      <c r="AR3096" s="176" t="str" cm="1">
        <f t="array" ref="AR3096">_xlfn.IFS($AN3096=0,"-",OR($AH3096="対象外",$AH3096="-"),"-",OR($G3096="公衆街路灯A",$G3096="定額電灯"),_xlfn.XLOOKUP($AQ3096,削除禁止_電灯料金!$B:$B,削除禁止_電灯料金!$E:$E,0),1,"-")</f>
        <v>-</v>
      </c>
      <c r="AS3096" s="177" t="str" cm="1">
        <f t="array" ref="AS3096">_xlfn.IFS($AR3096="-","-",OR($G3096="公衆街路灯A",$G3096="定額電灯"),_xlfn.XLOOKUP(AQ3096,削除禁止_電灯料金!$B:$B,削除禁止_電灯料金!$D:$D,0),1,"-")</f>
        <v>-</v>
      </c>
      <c r="AT3096" s="176">
        <f>IFERROR(IF(OR($G3096="公衆街路灯A",$G3096="定額電灯"),"-",ROUND((_xlfn.XLOOKUP($AQ3096,削除禁止_電灯料金!$B:$B,削除禁止_電灯料金!$E:$E)*AM3096/1000*$K3096*$L3096/12),2)),"-")</f>
        <v>0</v>
      </c>
      <c r="AU3096" s="177">
        <f>IFERROR(IF(OR($G3096="公衆街路灯A",$G3096="定額電灯"),"-",ROUND((AM3096/1000*$K3096*$L3096/12)*_xlfn.XLOOKUP($A3096,削除禁止_電灯料金!K:K,削除禁止_電灯料金!M:M,"-"),2)),"-")</f>
        <v>0</v>
      </c>
      <c r="AV3096" s="178">
        <f>IFERROR(IF(OR($G3096="公衆街路灯A",$G3096="定額電灯"),ROUND((((AR3096+AS3096)*AN3096))*12*_xlfn.XLOOKUP($A3096,削除禁止_電灯料金!K:K,削除禁止_電灯料金!N:N),0),ROUND((AT3096+AU3096)*AN3096*12*_xlfn.XLOOKUP($A3096,削除禁止_電灯料金!K:K,削除禁止_電灯料金!N:N),0)),0)</f>
        <v>0</v>
      </c>
      <c r="AW3096" s="145"/>
    </row>
    <row r="3097" spans="1:49" ht="30" customHeight="1">
      <c r="A3097" s="1">
        <v>68</v>
      </c>
      <c r="B3097" s="319" t="s">
        <v>2700</v>
      </c>
      <c r="C3097" s="42"/>
      <c r="D3097" s="146" t="s">
        <v>2702</v>
      </c>
      <c r="E3097" s="147" t="s">
        <v>186</v>
      </c>
      <c r="F3097" s="148" t="s">
        <v>2711</v>
      </c>
      <c r="G3097" s="148" t="s">
        <v>73</v>
      </c>
      <c r="H3097" s="149"/>
      <c r="I3097" s="280"/>
      <c r="J3097" s="267"/>
      <c r="K3097" s="152">
        <v>3</v>
      </c>
      <c r="L3097" s="266">
        <v>292</v>
      </c>
      <c r="M3097" s="281" t="s">
        <v>2730</v>
      </c>
      <c r="N3097" s="119" t="s">
        <v>331</v>
      </c>
      <c r="O3097" s="120">
        <v>1</v>
      </c>
      <c r="P3097" s="155" t="s">
        <v>135</v>
      </c>
      <c r="Q3097" s="155">
        <v>0</v>
      </c>
      <c r="R3097" s="155">
        <v>0</v>
      </c>
      <c r="S3097" s="156">
        <v>0</v>
      </c>
      <c r="T3097" s="156">
        <v>0</v>
      </c>
      <c r="U3097" s="156" t="s">
        <v>737</v>
      </c>
      <c r="V3097" s="157">
        <v>0</v>
      </c>
      <c r="W3097" s="158">
        <v>28</v>
      </c>
      <c r="X3097" s="159">
        <v>1</v>
      </c>
      <c r="Y3097" s="160">
        <v>1</v>
      </c>
      <c r="Z3097" s="161">
        <f t="shared" si="788"/>
        <v>2.044</v>
      </c>
      <c r="AA3097" s="155">
        <v>0</v>
      </c>
      <c r="AB3097" s="162" t="s">
        <v>80</v>
      </c>
      <c r="AC3097" s="163" t="s">
        <v>56</v>
      </c>
      <c r="AD3097" s="164" t="s">
        <v>56</v>
      </c>
      <c r="AE3097" s="163" t="s">
        <v>56</v>
      </c>
      <c r="AF3097" s="164">
        <f t="shared" si="789"/>
        <v>61.32</v>
      </c>
      <c r="AG3097" s="165">
        <f t="shared" si="790"/>
        <v>7358.4</v>
      </c>
      <c r="AH3097" s="166" t="s">
        <v>81</v>
      </c>
      <c r="AI3097" s="167"/>
      <c r="AJ3097" s="168"/>
      <c r="AK3097" s="169"/>
      <c r="AL3097" s="170"/>
      <c r="AM3097" s="171"/>
      <c r="AN3097" s="172"/>
      <c r="AO3097" s="173">
        <f t="shared" si="791"/>
        <v>0</v>
      </c>
      <c r="AP3097" s="174" t="s">
        <v>82</v>
      </c>
      <c r="AQ3097" s="175" t="str" cm="1">
        <f t="array" ref="AQ3097">_xlfn.IFS(OR($G3097="公衆街路灯A",$G3097="定額電灯"),$G3097&amp;AP3097,COUNTIF(G3097,"*従量電灯*"),G3097,1,"-")</f>
        <v>従量電灯</v>
      </c>
      <c r="AR3097" s="176" t="str" cm="1">
        <f t="array" ref="AR3097">_xlfn.IFS($AN3097=0,"-",OR($AH3097="対象外",$AH3097="-"),"-",OR($G3097="公衆街路灯A",$G3097="定額電灯"),_xlfn.XLOOKUP($AQ3097,削除禁止_電灯料金!$B:$B,削除禁止_電灯料金!$E:$E,0),1,"-")</f>
        <v>-</v>
      </c>
      <c r="AS3097" s="177" t="str" cm="1">
        <f t="array" ref="AS3097">_xlfn.IFS($AR3097="-","-",OR($G3097="公衆街路灯A",$G3097="定額電灯"),_xlfn.XLOOKUP(AQ3097,削除禁止_電灯料金!$B:$B,削除禁止_電灯料金!$D:$D,0),1,"-")</f>
        <v>-</v>
      </c>
      <c r="AT3097" s="176">
        <f>IFERROR(IF(OR($G3097="公衆街路灯A",$G3097="定額電灯"),"-",ROUND((_xlfn.XLOOKUP($AQ3097,削除禁止_電灯料金!$B:$B,削除禁止_電灯料金!$E:$E)*AM3097/1000*$K3097*$L3097/12),2)),"-")</f>
        <v>0</v>
      </c>
      <c r="AU3097" s="177">
        <f>IFERROR(IF(OR($G3097="公衆街路灯A",$G3097="定額電灯"),"-",ROUND((AM3097/1000*$K3097*$L3097/12)*_xlfn.XLOOKUP($A3097,削除禁止_電灯料金!K:K,削除禁止_電灯料金!M:M,"-"),2)),"-")</f>
        <v>0</v>
      </c>
      <c r="AV3097" s="178">
        <f>IFERROR(IF(OR($G3097="公衆街路灯A",$G3097="定額電灯"),ROUND((((AR3097+AS3097)*AN3097))*12*_xlfn.XLOOKUP($A3097,削除禁止_電灯料金!K:K,削除禁止_電灯料金!N:N),0),ROUND((AT3097+AU3097)*AN3097*12*_xlfn.XLOOKUP($A3097,削除禁止_電灯料金!K:K,削除禁止_電灯料金!N:N),0)),0)</f>
        <v>0</v>
      </c>
      <c r="AW3097" s="145"/>
    </row>
    <row r="3098" spans="1:49" ht="30" customHeight="1">
      <c r="A3098" s="1">
        <v>68</v>
      </c>
      <c r="B3098" s="319" t="s">
        <v>2700</v>
      </c>
      <c r="C3098" s="42"/>
      <c r="D3098" s="146" t="s">
        <v>2702</v>
      </c>
      <c r="E3098" s="147" t="s">
        <v>186</v>
      </c>
      <c r="F3098" s="148" t="s">
        <v>2717</v>
      </c>
      <c r="G3098" s="148" t="s">
        <v>73</v>
      </c>
      <c r="H3098" s="149"/>
      <c r="I3098" s="280"/>
      <c r="J3098" s="267"/>
      <c r="K3098" s="152">
        <v>3</v>
      </c>
      <c r="L3098" s="266">
        <v>292</v>
      </c>
      <c r="M3098" s="281" t="s">
        <v>2729</v>
      </c>
      <c r="N3098" s="119" t="s">
        <v>134</v>
      </c>
      <c r="O3098" s="120">
        <v>1</v>
      </c>
      <c r="P3098" s="155" t="s">
        <v>1017</v>
      </c>
      <c r="Q3098" s="155">
        <v>0</v>
      </c>
      <c r="R3098" s="155">
        <v>0</v>
      </c>
      <c r="S3098" s="156">
        <v>0</v>
      </c>
      <c r="T3098" s="156">
        <v>0</v>
      </c>
      <c r="U3098" s="156">
        <v>0</v>
      </c>
      <c r="V3098" s="157">
        <v>0</v>
      </c>
      <c r="W3098" s="158">
        <v>36</v>
      </c>
      <c r="X3098" s="159">
        <v>1</v>
      </c>
      <c r="Y3098" s="160">
        <v>1</v>
      </c>
      <c r="Z3098" s="161">
        <f t="shared" si="788"/>
        <v>2.6280000000000001</v>
      </c>
      <c r="AA3098" s="155">
        <v>0</v>
      </c>
      <c r="AB3098" s="162" t="s">
        <v>80</v>
      </c>
      <c r="AC3098" s="163" t="s">
        <v>56</v>
      </c>
      <c r="AD3098" s="164" t="s">
        <v>56</v>
      </c>
      <c r="AE3098" s="163" t="s">
        <v>56</v>
      </c>
      <c r="AF3098" s="164">
        <f t="shared" si="789"/>
        <v>78.84</v>
      </c>
      <c r="AG3098" s="165">
        <f t="shared" si="790"/>
        <v>9460.8000000000011</v>
      </c>
      <c r="AH3098" s="166" t="s">
        <v>113</v>
      </c>
      <c r="AI3098" s="167"/>
      <c r="AJ3098" s="168"/>
      <c r="AK3098" s="169"/>
      <c r="AL3098" s="170"/>
      <c r="AM3098" s="171"/>
      <c r="AN3098" s="172"/>
      <c r="AO3098" s="173">
        <f t="shared" si="791"/>
        <v>0</v>
      </c>
      <c r="AP3098" s="174" t="s">
        <v>82</v>
      </c>
      <c r="AQ3098" s="175" t="str" cm="1">
        <f t="array" ref="AQ3098">_xlfn.IFS(OR($G3098="公衆街路灯A",$G3098="定額電灯"),$G3098&amp;AP3098,COUNTIF(G3098,"*従量電灯*"),G3098,1,"-")</f>
        <v>従量電灯</v>
      </c>
      <c r="AR3098" s="176" t="str" cm="1">
        <f t="array" ref="AR3098">_xlfn.IFS($AN3098=0,"-",OR($AH3098="対象外",$AH3098="-"),"-",OR($G3098="公衆街路灯A",$G3098="定額電灯"),_xlfn.XLOOKUP($AQ3098,削除禁止_電灯料金!$B:$B,削除禁止_電灯料金!$E:$E,0),1,"-")</f>
        <v>-</v>
      </c>
      <c r="AS3098" s="177" t="str" cm="1">
        <f t="array" ref="AS3098">_xlfn.IFS($AR3098="-","-",OR($G3098="公衆街路灯A",$G3098="定額電灯"),_xlfn.XLOOKUP(AQ3098,削除禁止_電灯料金!$B:$B,削除禁止_電灯料金!$D:$D,0),1,"-")</f>
        <v>-</v>
      </c>
      <c r="AT3098" s="176">
        <f>IFERROR(IF(OR($G3098="公衆街路灯A",$G3098="定額電灯"),"-",ROUND((_xlfn.XLOOKUP($AQ3098,削除禁止_電灯料金!$B:$B,削除禁止_電灯料金!$E:$E)*AM3098/1000*$K3098*$L3098/12),2)),"-")</f>
        <v>0</v>
      </c>
      <c r="AU3098" s="177">
        <f>IFERROR(IF(OR($G3098="公衆街路灯A",$G3098="定額電灯"),"-",ROUND((AM3098/1000*$K3098*$L3098/12)*_xlfn.XLOOKUP($A3098,削除禁止_電灯料金!K:K,削除禁止_電灯料金!M:M,"-"),2)),"-")</f>
        <v>0</v>
      </c>
      <c r="AV3098" s="178">
        <f>IFERROR(IF(OR($G3098="公衆街路灯A",$G3098="定額電灯"),ROUND((((AR3098+AS3098)*AN3098))*12*_xlfn.XLOOKUP($A3098,削除禁止_電灯料金!K:K,削除禁止_電灯料金!N:N),0),ROUND((AT3098+AU3098)*AN3098*12*_xlfn.XLOOKUP($A3098,削除禁止_電灯料金!K:K,削除禁止_電灯料金!N:N),0)),0)</f>
        <v>0</v>
      </c>
      <c r="AW3098" s="145"/>
    </row>
    <row r="3099" spans="1:49" ht="30" customHeight="1">
      <c r="A3099" s="1">
        <v>68</v>
      </c>
      <c r="B3099" s="319" t="s">
        <v>2700</v>
      </c>
      <c r="C3099" s="42"/>
      <c r="D3099" s="146" t="s">
        <v>2702</v>
      </c>
      <c r="E3099" s="147" t="s">
        <v>186</v>
      </c>
      <c r="F3099" s="148" t="s">
        <v>2717</v>
      </c>
      <c r="G3099" s="148" t="s">
        <v>73</v>
      </c>
      <c r="H3099" s="149"/>
      <c r="I3099" s="280"/>
      <c r="J3099" s="267"/>
      <c r="K3099" s="152">
        <v>3</v>
      </c>
      <c r="L3099" s="266">
        <v>292</v>
      </c>
      <c r="M3099" s="281" t="s">
        <v>2730</v>
      </c>
      <c r="N3099" s="119" t="s">
        <v>331</v>
      </c>
      <c r="O3099" s="120">
        <v>1</v>
      </c>
      <c r="P3099" s="155" t="s">
        <v>135</v>
      </c>
      <c r="Q3099" s="155">
        <v>0</v>
      </c>
      <c r="R3099" s="155">
        <v>0</v>
      </c>
      <c r="S3099" s="156">
        <v>0</v>
      </c>
      <c r="T3099" s="156">
        <v>0</v>
      </c>
      <c r="U3099" s="156" t="s">
        <v>737</v>
      </c>
      <c r="V3099" s="157">
        <v>0</v>
      </c>
      <c r="W3099" s="158">
        <v>28</v>
      </c>
      <c r="X3099" s="159">
        <v>1</v>
      </c>
      <c r="Y3099" s="160">
        <v>1</v>
      </c>
      <c r="Z3099" s="161">
        <f t="shared" si="788"/>
        <v>2.044</v>
      </c>
      <c r="AA3099" s="155">
        <v>0</v>
      </c>
      <c r="AB3099" s="162" t="s">
        <v>80</v>
      </c>
      <c r="AC3099" s="163" t="s">
        <v>56</v>
      </c>
      <c r="AD3099" s="164" t="s">
        <v>56</v>
      </c>
      <c r="AE3099" s="163" t="s">
        <v>56</v>
      </c>
      <c r="AF3099" s="164">
        <f t="shared" si="789"/>
        <v>61.32</v>
      </c>
      <c r="AG3099" s="165">
        <f t="shared" si="790"/>
        <v>7358.4</v>
      </c>
      <c r="AH3099" s="166" t="s">
        <v>81</v>
      </c>
      <c r="AI3099" s="167"/>
      <c r="AJ3099" s="168"/>
      <c r="AK3099" s="169"/>
      <c r="AL3099" s="170"/>
      <c r="AM3099" s="171"/>
      <c r="AN3099" s="172"/>
      <c r="AO3099" s="173">
        <f t="shared" si="791"/>
        <v>0</v>
      </c>
      <c r="AP3099" s="174" t="s">
        <v>82</v>
      </c>
      <c r="AQ3099" s="175" t="str" cm="1">
        <f t="array" ref="AQ3099">_xlfn.IFS(OR($G3099="公衆街路灯A",$G3099="定額電灯"),$G3099&amp;AP3099,COUNTIF(G3099,"*従量電灯*"),G3099,1,"-")</f>
        <v>従量電灯</v>
      </c>
      <c r="AR3099" s="176" t="str" cm="1">
        <f t="array" ref="AR3099">_xlfn.IFS($AN3099=0,"-",OR($AH3099="対象外",$AH3099="-"),"-",OR($G3099="公衆街路灯A",$G3099="定額電灯"),_xlfn.XLOOKUP($AQ3099,削除禁止_電灯料金!$B:$B,削除禁止_電灯料金!$E:$E,0),1,"-")</f>
        <v>-</v>
      </c>
      <c r="AS3099" s="177" t="str" cm="1">
        <f t="array" ref="AS3099">_xlfn.IFS($AR3099="-","-",OR($G3099="公衆街路灯A",$G3099="定額電灯"),_xlfn.XLOOKUP(AQ3099,削除禁止_電灯料金!$B:$B,削除禁止_電灯料金!$D:$D,0),1,"-")</f>
        <v>-</v>
      </c>
      <c r="AT3099" s="176">
        <f>IFERROR(IF(OR($G3099="公衆街路灯A",$G3099="定額電灯"),"-",ROUND((_xlfn.XLOOKUP($AQ3099,削除禁止_電灯料金!$B:$B,削除禁止_電灯料金!$E:$E)*AM3099/1000*$K3099*$L3099/12),2)),"-")</f>
        <v>0</v>
      </c>
      <c r="AU3099" s="177">
        <f>IFERROR(IF(OR($G3099="公衆街路灯A",$G3099="定額電灯"),"-",ROUND((AM3099/1000*$K3099*$L3099/12)*_xlfn.XLOOKUP($A3099,削除禁止_電灯料金!K:K,削除禁止_電灯料金!M:M,"-"),2)),"-")</f>
        <v>0</v>
      </c>
      <c r="AV3099" s="178">
        <f>IFERROR(IF(OR($G3099="公衆街路灯A",$G3099="定額電灯"),ROUND((((AR3099+AS3099)*AN3099))*12*_xlfn.XLOOKUP($A3099,削除禁止_電灯料金!K:K,削除禁止_電灯料金!N:N),0),ROUND((AT3099+AU3099)*AN3099*12*_xlfn.XLOOKUP($A3099,削除禁止_電灯料金!K:K,削除禁止_電灯料金!N:N),0)),0)</f>
        <v>0</v>
      </c>
      <c r="AW3099" s="145"/>
    </row>
    <row r="3100" spans="1:49" ht="30" customHeight="1">
      <c r="A3100" s="1">
        <v>68</v>
      </c>
      <c r="B3100" s="319" t="s">
        <v>2700</v>
      </c>
      <c r="C3100" s="42"/>
      <c r="D3100" s="146" t="s">
        <v>2702</v>
      </c>
      <c r="E3100" s="147" t="s">
        <v>186</v>
      </c>
      <c r="F3100" s="148" t="s">
        <v>2731</v>
      </c>
      <c r="G3100" s="148" t="s">
        <v>73</v>
      </c>
      <c r="H3100" s="149"/>
      <c r="I3100" s="280"/>
      <c r="J3100" s="267"/>
      <c r="K3100" s="152">
        <v>4</v>
      </c>
      <c r="L3100" s="266">
        <v>292</v>
      </c>
      <c r="M3100" s="281" t="s">
        <v>2732</v>
      </c>
      <c r="N3100" s="119" t="s">
        <v>120</v>
      </c>
      <c r="O3100" s="120">
        <v>1</v>
      </c>
      <c r="P3100" s="155" t="s">
        <v>1328</v>
      </c>
      <c r="Q3100" s="155">
        <v>0</v>
      </c>
      <c r="R3100" s="155">
        <v>0</v>
      </c>
      <c r="S3100" s="156" t="s">
        <v>2733</v>
      </c>
      <c r="T3100" s="156">
        <v>0</v>
      </c>
      <c r="U3100" s="156" t="s">
        <v>2734</v>
      </c>
      <c r="V3100" s="157">
        <v>0</v>
      </c>
      <c r="W3100" s="158">
        <v>18</v>
      </c>
      <c r="X3100" s="159">
        <v>1</v>
      </c>
      <c r="Y3100" s="160">
        <v>1</v>
      </c>
      <c r="Z3100" s="161">
        <f t="shared" si="788"/>
        <v>1.752</v>
      </c>
      <c r="AA3100" s="155">
        <v>0</v>
      </c>
      <c r="AB3100" s="162" t="s">
        <v>80</v>
      </c>
      <c r="AC3100" s="163" t="s">
        <v>56</v>
      </c>
      <c r="AD3100" s="164" t="s">
        <v>56</v>
      </c>
      <c r="AE3100" s="163" t="s">
        <v>56</v>
      </c>
      <c r="AF3100" s="164">
        <f t="shared" si="789"/>
        <v>52.56</v>
      </c>
      <c r="AG3100" s="165">
        <f t="shared" si="790"/>
        <v>6307.2000000000007</v>
      </c>
      <c r="AH3100" s="166" t="s">
        <v>81</v>
      </c>
      <c r="AI3100" s="167"/>
      <c r="AJ3100" s="168"/>
      <c r="AK3100" s="169"/>
      <c r="AL3100" s="170"/>
      <c r="AM3100" s="171"/>
      <c r="AN3100" s="172"/>
      <c r="AO3100" s="173">
        <f t="shared" si="791"/>
        <v>0</v>
      </c>
      <c r="AP3100" s="174" t="s">
        <v>82</v>
      </c>
      <c r="AQ3100" s="175" t="str" cm="1">
        <f t="array" ref="AQ3100">_xlfn.IFS(OR($G3100="公衆街路灯A",$G3100="定額電灯"),$G3100&amp;AP3100,COUNTIF(G3100,"*従量電灯*"),G3100,1,"-")</f>
        <v>従量電灯</v>
      </c>
      <c r="AR3100" s="176" t="str" cm="1">
        <f t="array" ref="AR3100">_xlfn.IFS($AN3100=0,"-",OR($AH3100="対象外",$AH3100="-"),"-",OR($G3100="公衆街路灯A",$G3100="定額電灯"),_xlfn.XLOOKUP($AQ3100,削除禁止_電灯料金!$B:$B,削除禁止_電灯料金!$E:$E,0),1,"-")</f>
        <v>-</v>
      </c>
      <c r="AS3100" s="177" t="str" cm="1">
        <f t="array" ref="AS3100">_xlfn.IFS($AR3100="-","-",OR($G3100="公衆街路灯A",$G3100="定額電灯"),_xlfn.XLOOKUP(AQ3100,削除禁止_電灯料金!$B:$B,削除禁止_電灯料金!$D:$D,0),1,"-")</f>
        <v>-</v>
      </c>
      <c r="AT3100" s="176">
        <f>IFERROR(IF(OR($G3100="公衆街路灯A",$G3100="定額電灯"),"-",ROUND((_xlfn.XLOOKUP($AQ3100,削除禁止_電灯料金!$B:$B,削除禁止_電灯料金!$E:$E)*AM3100/1000*$K3100*$L3100/12),2)),"-")</f>
        <v>0</v>
      </c>
      <c r="AU3100" s="177">
        <f>IFERROR(IF(OR($G3100="公衆街路灯A",$G3100="定額電灯"),"-",ROUND((AM3100/1000*$K3100*$L3100/12)*_xlfn.XLOOKUP($A3100,削除禁止_電灯料金!K:K,削除禁止_電灯料金!M:M,"-"),2)),"-")</f>
        <v>0</v>
      </c>
      <c r="AV3100" s="178">
        <f>IFERROR(IF(OR($G3100="公衆街路灯A",$G3100="定額電灯"),ROUND((((AR3100+AS3100)*AN3100))*12*_xlfn.XLOOKUP($A3100,削除禁止_電灯料金!K:K,削除禁止_電灯料金!N:N),0),ROUND((AT3100+AU3100)*AN3100*12*_xlfn.XLOOKUP($A3100,削除禁止_電灯料金!K:K,削除禁止_電灯料金!N:N),0)),0)</f>
        <v>0</v>
      </c>
      <c r="AW3100" s="145"/>
    </row>
    <row r="3101" spans="1:49" ht="30" customHeight="1">
      <c r="A3101" s="1">
        <v>68</v>
      </c>
      <c r="B3101" s="319" t="s">
        <v>2700</v>
      </c>
      <c r="C3101" s="42"/>
      <c r="D3101" s="146" t="s">
        <v>2735</v>
      </c>
      <c r="E3101" s="147" t="s">
        <v>71</v>
      </c>
      <c r="F3101" s="148" t="s">
        <v>72</v>
      </c>
      <c r="G3101" s="148" t="s">
        <v>73</v>
      </c>
      <c r="H3101" s="149"/>
      <c r="I3101" s="280"/>
      <c r="J3101" s="267"/>
      <c r="K3101" s="152">
        <v>4</v>
      </c>
      <c r="L3101" s="266">
        <v>292</v>
      </c>
      <c r="M3101" s="281" t="s">
        <v>2736</v>
      </c>
      <c r="N3101" s="119" t="s">
        <v>120</v>
      </c>
      <c r="O3101" s="120">
        <v>1</v>
      </c>
      <c r="P3101" s="155" t="s">
        <v>1328</v>
      </c>
      <c r="Q3101" s="155">
        <v>0</v>
      </c>
      <c r="R3101" s="155">
        <v>0</v>
      </c>
      <c r="S3101" s="156" t="s">
        <v>2733</v>
      </c>
      <c r="T3101" s="156">
        <v>0</v>
      </c>
      <c r="U3101" s="156" t="s">
        <v>2734</v>
      </c>
      <c r="V3101" s="157">
        <v>0</v>
      </c>
      <c r="W3101" s="158">
        <v>18</v>
      </c>
      <c r="X3101" s="159">
        <v>1</v>
      </c>
      <c r="Y3101" s="160">
        <v>1</v>
      </c>
      <c r="Z3101" s="161">
        <f t="shared" si="788"/>
        <v>1.752</v>
      </c>
      <c r="AA3101" s="155">
        <v>0</v>
      </c>
      <c r="AB3101" s="162" t="s">
        <v>80</v>
      </c>
      <c r="AC3101" s="163" t="s">
        <v>56</v>
      </c>
      <c r="AD3101" s="164" t="s">
        <v>56</v>
      </c>
      <c r="AE3101" s="163" t="s">
        <v>56</v>
      </c>
      <c r="AF3101" s="164">
        <f t="shared" si="789"/>
        <v>52.56</v>
      </c>
      <c r="AG3101" s="165">
        <f t="shared" si="790"/>
        <v>6307.2000000000007</v>
      </c>
      <c r="AH3101" s="166" t="s">
        <v>81</v>
      </c>
      <c r="AI3101" s="167"/>
      <c r="AJ3101" s="168"/>
      <c r="AK3101" s="169"/>
      <c r="AL3101" s="170"/>
      <c r="AM3101" s="171"/>
      <c r="AN3101" s="172"/>
      <c r="AO3101" s="173">
        <f t="shared" si="791"/>
        <v>0</v>
      </c>
      <c r="AP3101" s="174" t="s">
        <v>82</v>
      </c>
      <c r="AQ3101" s="175" t="str" cm="1">
        <f t="array" ref="AQ3101">_xlfn.IFS(OR($G3101="公衆街路灯A",$G3101="定額電灯"),$G3101&amp;AP3101,COUNTIF(G3101,"*従量電灯*"),G3101,1,"-")</f>
        <v>従量電灯</v>
      </c>
      <c r="AR3101" s="176" t="str" cm="1">
        <f t="array" ref="AR3101">_xlfn.IFS($AN3101=0,"-",OR($AH3101="対象外",$AH3101="-"),"-",OR($G3101="公衆街路灯A",$G3101="定額電灯"),_xlfn.XLOOKUP($AQ3101,削除禁止_電灯料金!$B:$B,削除禁止_電灯料金!$E:$E,0),1,"-")</f>
        <v>-</v>
      </c>
      <c r="AS3101" s="177" t="str" cm="1">
        <f t="array" ref="AS3101">_xlfn.IFS($AR3101="-","-",OR($G3101="公衆街路灯A",$G3101="定額電灯"),_xlfn.XLOOKUP(AQ3101,削除禁止_電灯料金!$B:$B,削除禁止_電灯料金!$D:$D,0),1,"-")</f>
        <v>-</v>
      </c>
      <c r="AT3101" s="176">
        <f>IFERROR(IF(OR($G3101="公衆街路灯A",$G3101="定額電灯"),"-",ROUND((_xlfn.XLOOKUP($AQ3101,削除禁止_電灯料金!$B:$B,削除禁止_電灯料金!$E:$E)*AM3101/1000*$K3101*$L3101/12),2)),"-")</f>
        <v>0</v>
      </c>
      <c r="AU3101" s="177">
        <f>IFERROR(IF(OR($G3101="公衆街路灯A",$G3101="定額電灯"),"-",ROUND((AM3101/1000*$K3101*$L3101/12)*_xlfn.XLOOKUP($A3101,削除禁止_電灯料金!K:K,削除禁止_電灯料金!M:M,"-"),2)),"-")</f>
        <v>0</v>
      </c>
      <c r="AV3101" s="178">
        <f>IFERROR(IF(OR($G3101="公衆街路灯A",$G3101="定額電灯"),ROUND((((AR3101+AS3101)*AN3101))*12*_xlfn.XLOOKUP($A3101,削除禁止_電灯料金!K:K,削除禁止_電灯料金!N:N),0),ROUND((AT3101+AU3101)*AN3101*12*_xlfn.XLOOKUP($A3101,削除禁止_電灯料金!K:K,削除禁止_電灯料金!N:N),0)),0)</f>
        <v>0</v>
      </c>
      <c r="AW3101" s="145"/>
    </row>
    <row r="3102" spans="1:49" ht="30" customHeight="1">
      <c r="A3102" s="1">
        <v>68</v>
      </c>
      <c r="B3102" s="319" t="s">
        <v>2700</v>
      </c>
      <c r="C3102" s="42"/>
      <c r="D3102" s="146" t="s">
        <v>2735</v>
      </c>
      <c r="E3102" s="147" t="s">
        <v>71</v>
      </c>
      <c r="F3102" s="148" t="s">
        <v>2723</v>
      </c>
      <c r="G3102" s="148" t="s">
        <v>73</v>
      </c>
      <c r="H3102" s="149"/>
      <c r="I3102" s="280"/>
      <c r="J3102" s="267"/>
      <c r="K3102" s="152">
        <v>24</v>
      </c>
      <c r="L3102" s="266">
        <v>365</v>
      </c>
      <c r="M3102" s="281" t="s">
        <v>2724</v>
      </c>
      <c r="N3102" s="119" t="s">
        <v>164</v>
      </c>
      <c r="O3102" s="120">
        <v>1</v>
      </c>
      <c r="P3102" s="155" t="s">
        <v>2710</v>
      </c>
      <c r="Q3102" s="155">
        <v>0</v>
      </c>
      <c r="R3102" s="155">
        <v>0</v>
      </c>
      <c r="S3102" s="156" t="s">
        <v>100</v>
      </c>
      <c r="T3102" s="156" t="s">
        <v>668</v>
      </c>
      <c r="U3102" s="156" t="s">
        <v>102</v>
      </c>
      <c r="V3102" s="157">
        <v>0</v>
      </c>
      <c r="W3102" s="158">
        <v>4.5</v>
      </c>
      <c r="X3102" s="159">
        <v>1</v>
      </c>
      <c r="Y3102" s="160">
        <v>1</v>
      </c>
      <c r="Z3102" s="161">
        <f t="shared" si="788"/>
        <v>3.2850000000000001</v>
      </c>
      <c r="AA3102" s="155">
        <v>0</v>
      </c>
      <c r="AB3102" s="162" t="s">
        <v>80</v>
      </c>
      <c r="AC3102" s="163" t="s">
        <v>56</v>
      </c>
      <c r="AD3102" s="164" t="s">
        <v>56</v>
      </c>
      <c r="AE3102" s="163" t="s">
        <v>56</v>
      </c>
      <c r="AF3102" s="164">
        <f t="shared" si="789"/>
        <v>98.550000000000011</v>
      </c>
      <c r="AG3102" s="165">
        <f t="shared" si="790"/>
        <v>11826.000000000002</v>
      </c>
      <c r="AH3102" s="166" t="s">
        <v>81</v>
      </c>
      <c r="AI3102" s="167"/>
      <c r="AJ3102" s="168"/>
      <c r="AK3102" s="169"/>
      <c r="AL3102" s="170"/>
      <c r="AM3102" s="171"/>
      <c r="AN3102" s="172"/>
      <c r="AO3102" s="173">
        <f t="shared" si="791"/>
        <v>0</v>
      </c>
      <c r="AP3102" s="174" t="s">
        <v>82</v>
      </c>
      <c r="AQ3102" s="175" t="str" cm="1">
        <f t="array" ref="AQ3102">_xlfn.IFS(OR($G3102="公衆街路灯A",$G3102="定額電灯"),$G3102&amp;AP3102,COUNTIF(G3102,"*従量電灯*"),G3102,1,"-")</f>
        <v>従量電灯</v>
      </c>
      <c r="AR3102" s="176" t="str" cm="1">
        <f t="array" ref="AR3102">_xlfn.IFS($AN3102=0,"-",OR($AH3102="対象外",$AH3102="-"),"-",OR($G3102="公衆街路灯A",$G3102="定額電灯"),_xlfn.XLOOKUP($AQ3102,削除禁止_電灯料金!$B:$B,削除禁止_電灯料金!$E:$E,0),1,"-")</f>
        <v>-</v>
      </c>
      <c r="AS3102" s="177" t="str" cm="1">
        <f t="array" ref="AS3102">_xlfn.IFS($AR3102="-","-",OR($G3102="公衆街路灯A",$G3102="定額電灯"),_xlfn.XLOOKUP(AQ3102,削除禁止_電灯料金!$B:$B,削除禁止_電灯料金!$D:$D,0),1,"-")</f>
        <v>-</v>
      </c>
      <c r="AT3102" s="176">
        <f>IFERROR(IF(OR($G3102="公衆街路灯A",$G3102="定額電灯"),"-",ROUND((_xlfn.XLOOKUP($AQ3102,削除禁止_電灯料金!$B:$B,削除禁止_電灯料金!$E:$E)*AM3102/1000*$K3102*$L3102/12),2)),"-")</f>
        <v>0</v>
      </c>
      <c r="AU3102" s="177">
        <f>IFERROR(IF(OR($G3102="公衆街路灯A",$G3102="定額電灯"),"-",ROUND((AM3102/1000*$K3102*$L3102/12)*_xlfn.XLOOKUP($A3102,削除禁止_電灯料金!K:K,削除禁止_電灯料金!M:M,"-"),2)),"-")</f>
        <v>0</v>
      </c>
      <c r="AV3102" s="178">
        <f>IFERROR(IF(OR($G3102="公衆街路灯A",$G3102="定額電灯"),ROUND((((AR3102+AS3102)*AN3102))*12*_xlfn.XLOOKUP($A3102,削除禁止_電灯料金!K:K,削除禁止_電灯料金!N:N),0),ROUND((AT3102+AU3102)*AN3102*12*_xlfn.XLOOKUP($A3102,削除禁止_電灯料金!K:K,削除禁止_電灯料金!N:N),0)),0)</f>
        <v>0</v>
      </c>
      <c r="AW3102" s="145"/>
    </row>
    <row r="3103" spans="1:49" ht="30" customHeight="1">
      <c r="A3103" s="1">
        <v>68</v>
      </c>
      <c r="B3103" s="319" t="s">
        <v>2700</v>
      </c>
      <c r="C3103" s="42"/>
      <c r="D3103" s="146" t="s">
        <v>2735</v>
      </c>
      <c r="E3103" s="147" t="s">
        <v>71</v>
      </c>
      <c r="F3103" s="148" t="s">
        <v>2737</v>
      </c>
      <c r="G3103" s="148" t="s">
        <v>73</v>
      </c>
      <c r="H3103" s="149"/>
      <c r="I3103" s="280"/>
      <c r="J3103" s="267"/>
      <c r="K3103" s="152">
        <v>7</v>
      </c>
      <c r="L3103" s="266">
        <v>292</v>
      </c>
      <c r="M3103" s="281" t="s">
        <v>2726</v>
      </c>
      <c r="N3103" s="119" t="s">
        <v>134</v>
      </c>
      <c r="O3103" s="120">
        <v>2</v>
      </c>
      <c r="P3103" s="155" t="s">
        <v>1017</v>
      </c>
      <c r="Q3103" s="155">
        <v>0</v>
      </c>
      <c r="R3103" s="155">
        <v>0</v>
      </c>
      <c r="S3103" s="156">
        <v>0</v>
      </c>
      <c r="T3103" s="156">
        <v>0</v>
      </c>
      <c r="U3103" s="156">
        <v>0</v>
      </c>
      <c r="V3103" s="157">
        <v>0</v>
      </c>
      <c r="W3103" s="158">
        <v>36</v>
      </c>
      <c r="X3103" s="159">
        <v>14</v>
      </c>
      <c r="Y3103" s="160">
        <v>28</v>
      </c>
      <c r="Z3103" s="161">
        <f t="shared" si="788"/>
        <v>171.696</v>
      </c>
      <c r="AA3103" s="155">
        <v>0</v>
      </c>
      <c r="AB3103" s="162" t="s">
        <v>80</v>
      </c>
      <c r="AC3103" s="163" t="s">
        <v>56</v>
      </c>
      <c r="AD3103" s="164" t="s">
        <v>56</v>
      </c>
      <c r="AE3103" s="163" t="s">
        <v>56</v>
      </c>
      <c r="AF3103" s="164">
        <f t="shared" si="789"/>
        <v>183.96</v>
      </c>
      <c r="AG3103" s="165">
        <f t="shared" si="790"/>
        <v>618105.59999999998</v>
      </c>
      <c r="AH3103" s="166" t="s">
        <v>113</v>
      </c>
      <c r="AI3103" s="167"/>
      <c r="AJ3103" s="168"/>
      <c r="AK3103" s="169"/>
      <c r="AL3103" s="170"/>
      <c r="AM3103" s="171"/>
      <c r="AN3103" s="172"/>
      <c r="AO3103" s="173">
        <f t="shared" si="791"/>
        <v>0</v>
      </c>
      <c r="AP3103" s="174" t="s">
        <v>82</v>
      </c>
      <c r="AQ3103" s="175" t="str" cm="1">
        <f t="array" ref="AQ3103">_xlfn.IFS(OR($G3103="公衆街路灯A",$G3103="定額電灯"),$G3103&amp;AP3103,COUNTIF(G3103,"*従量電灯*"),G3103,1,"-")</f>
        <v>従量電灯</v>
      </c>
      <c r="AR3103" s="176" t="str" cm="1">
        <f t="array" ref="AR3103">_xlfn.IFS($AN3103=0,"-",OR($AH3103="対象外",$AH3103="-"),"-",OR($G3103="公衆街路灯A",$G3103="定額電灯"),_xlfn.XLOOKUP($AQ3103,削除禁止_電灯料金!$B:$B,削除禁止_電灯料金!$E:$E,0),1,"-")</f>
        <v>-</v>
      </c>
      <c r="AS3103" s="177" t="str" cm="1">
        <f t="array" ref="AS3103">_xlfn.IFS($AR3103="-","-",OR($G3103="公衆街路灯A",$G3103="定額電灯"),_xlfn.XLOOKUP(AQ3103,削除禁止_電灯料金!$B:$B,削除禁止_電灯料金!$D:$D,0),1,"-")</f>
        <v>-</v>
      </c>
      <c r="AT3103" s="176">
        <f>IFERROR(IF(OR($G3103="公衆街路灯A",$G3103="定額電灯"),"-",ROUND((_xlfn.XLOOKUP($AQ3103,削除禁止_電灯料金!$B:$B,削除禁止_電灯料金!$E:$E)*AM3103/1000*$K3103*$L3103/12),2)),"-")</f>
        <v>0</v>
      </c>
      <c r="AU3103" s="177">
        <f>IFERROR(IF(OR($G3103="公衆街路灯A",$G3103="定額電灯"),"-",ROUND((AM3103/1000*$K3103*$L3103/12)*_xlfn.XLOOKUP($A3103,削除禁止_電灯料金!K:K,削除禁止_電灯料金!M:M,"-"),2)),"-")</f>
        <v>0</v>
      </c>
      <c r="AV3103" s="178">
        <f>IFERROR(IF(OR($G3103="公衆街路灯A",$G3103="定額電灯"),ROUND((((AR3103+AS3103)*AN3103))*12*_xlfn.XLOOKUP($A3103,削除禁止_電灯料金!K:K,削除禁止_電灯料金!N:N),0),ROUND((AT3103+AU3103)*AN3103*12*_xlfn.XLOOKUP($A3103,削除禁止_電灯料金!K:K,削除禁止_電灯料金!N:N),0)),0)</f>
        <v>0</v>
      </c>
      <c r="AW3103" s="145"/>
    </row>
    <row r="3104" spans="1:49" ht="30" customHeight="1">
      <c r="A3104" s="1">
        <v>68</v>
      </c>
      <c r="B3104" s="319" t="s">
        <v>2700</v>
      </c>
      <c r="C3104" s="42"/>
      <c r="D3104" s="146" t="s">
        <v>2735</v>
      </c>
      <c r="E3104" s="147" t="s">
        <v>71</v>
      </c>
      <c r="F3104" s="148" t="s">
        <v>2727</v>
      </c>
      <c r="G3104" s="148" t="s">
        <v>73</v>
      </c>
      <c r="H3104" s="149"/>
      <c r="I3104" s="280"/>
      <c r="J3104" s="267"/>
      <c r="K3104" s="152">
        <v>7</v>
      </c>
      <c r="L3104" s="266">
        <v>292</v>
      </c>
      <c r="M3104" s="281" t="s">
        <v>2726</v>
      </c>
      <c r="N3104" s="119" t="s">
        <v>134</v>
      </c>
      <c r="O3104" s="120">
        <v>2</v>
      </c>
      <c r="P3104" s="155" t="s">
        <v>1017</v>
      </c>
      <c r="Q3104" s="155">
        <v>0</v>
      </c>
      <c r="R3104" s="155">
        <v>0</v>
      </c>
      <c r="S3104" s="156">
        <v>0</v>
      </c>
      <c r="T3104" s="156">
        <v>0</v>
      </c>
      <c r="U3104" s="156">
        <v>0</v>
      </c>
      <c r="V3104" s="157">
        <v>0</v>
      </c>
      <c r="W3104" s="158">
        <v>36</v>
      </c>
      <c r="X3104" s="159">
        <v>2</v>
      </c>
      <c r="Y3104" s="160">
        <v>4</v>
      </c>
      <c r="Z3104" s="161">
        <f t="shared" si="788"/>
        <v>24.527999999999999</v>
      </c>
      <c r="AA3104" s="155">
        <v>0</v>
      </c>
      <c r="AB3104" s="162" t="s">
        <v>80</v>
      </c>
      <c r="AC3104" s="163" t="s">
        <v>56</v>
      </c>
      <c r="AD3104" s="164" t="s">
        <v>56</v>
      </c>
      <c r="AE3104" s="163" t="s">
        <v>56</v>
      </c>
      <c r="AF3104" s="164">
        <f t="shared" si="789"/>
        <v>183.95999999999998</v>
      </c>
      <c r="AG3104" s="165">
        <f t="shared" si="790"/>
        <v>88300.799999999988</v>
      </c>
      <c r="AH3104" s="166" t="s">
        <v>113</v>
      </c>
      <c r="AI3104" s="167"/>
      <c r="AJ3104" s="168"/>
      <c r="AK3104" s="169"/>
      <c r="AL3104" s="170"/>
      <c r="AM3104" s="171"/>
      <c r="AN3104" s="172"/>
      <c r="AO3104" s="173">
        <f t="shared" si="791"/>
        <v>0</v>
      </c>
      <c r="AP3104" s="174" t="s">
        <v>82</v>
      </c>
      <c r="AQ3104" s="175" t="str" cm="1">
        <f t="array" ref="AQ3104">_xlfn.IFS(OR($G3104="公衆街路灯A",$G3104="定額電灯"),$G3104&amp;AP3104,COUNTIF(G3104,"*従量電灯*"),G3104,1,"-")</f>
        <v>従量電灯</v>
      </c>
      <c r="AR3104" s="176" t="str" cm="1">
        <f t="array" ref="AR3104">_xlfn.IFS($AN3104=0,"-",OR($AH3104="対象外",$AH3104="-"),"-",OR($G3104="公衆街路灯A",$G3104="定額電灯"),_xlfn.XLOOKUP($AQ3104,削除禁止_電灯料金!$B:$B,削除禁止_電灯料金!$E:$E,0),1,"-")</f>
        <v>-</v>
      </c>
      <c r="AS3104" s="177" t="str" cm="1">
        <f t="array" ref="AS3104">_xlfn.IFS($AR3104="-","-",OR($G3104="公衆街路灯A",$G3104="定額電灯"),_xlfn.XLOOKUP(AQ3104,削除禁止_電灯料金!$B:$B,削除禁止_電灯料金!$D:$D,0),1,"-")</f>
        <v>-</v>
      </c>
      <c r="AT3104" s="176">
        <f>IFERROR(IF(OR($G3104="公衆街路灯A",$G3104="定額電灯"),"-",ROUND((_xlfn.XLOOKUP($AQ3104,削除禁止_電灯料金!$B:$B,削除禁止_電灯料金!$E:$E)*AM3104/1000*$K3104*$L3104/12),2)),"-")</f>
        <v>0</v>
      </c>
      <c r="AU3104" s="177">
        <f>IFERROR(IF(OR($G3104="公衆街路灯A",$G3104="定額電灯"),"-",ROUND((AM3104/1000*$K3104*$L3104/12)*_xlfn.XLOOKUP($A3104,削除禁止_電灯料金!K:K,削除禁止_電灯料金!M:M,"-"),2)),"-")</f>
        <v>0</v>
      </c>
      <c r="AV3104" s="178">
        <f>IFERROR(IF(OR($G3104="公衆街路灯A",$G3104="定額電灯"),ROUND((((AR3104+AS3104)*AN3104))*12*_xlfn.XLOOKUP($A3104,削除禁止_電灯料金!K:K,削除禁止_電灯料金!N:N),0),ROUND((AT3104+AU3104)*AN3104*12*_xlfn.XLOOKUP($A3104,削除禁止_電灯料金!K:K,削除禁止_電灯料金!N:N),0)),0)</f>
        <v>0</v>
      </c>
      <c r="AW3104" s="145"/>
    </row>
    <row r="3105" spans="1:49" ht="30" customHeight="1">
      <c r="A3105" s="1">
        <v>68</v>
      </c>
      <c r="B3105" s="319" t="s">
        <v>2700</v>
      </c>
      <c r="C3105" s="42"/>
      <c r="D3105" s="146" t="s">
        <v>2735</v>
      </c>
      <c r="E3105" s="147" t="s">
        <v>71</v>
      </c>
      <c r="F3105" s="148" t="s">
        <v>2728</v>
      </c>
      <c r="G3105" s="148" t="s">
        <v>73</v>
      </c>
      <c r="H3105" s="149"/>
      <c r="I3105" s="280"/>
      <c r="J3105" s="267"/>
      <c r="K3105" s="152">
        <v>1</v>
      </c>
      <c r="L3105" s="266">
        <v>292</v>
      </c>
      <c r="M3105" s="281" t="s">
        <v>2729</v>
      </c>
      <c r="N3105" s="119" t="s">
        <v>134</v>
      </c>
      <c r="O3105" s="120">
        <v>1</v>
      </c>
      <c r="P3105" s="155" t="s">
        <v>1017</v>
      </c>
      <c r="Q3105" s="155">
        <v>0</v>
      </c>
      <c r="R3105" s="155">
        <v>0</v>
      </c>
      <c r="S3105" s="156">
        <v>0</v>
      </c>
      <c r="T3105" s="156">
        <v>0</v>
      </c>
      <c r="U3105" s="156">
        <v>0</v>
      </c>
      <c r="V3105" s="157">
        <v>0</v>
      </c>
      <c r="W3105" s="158">
        <v>36</v>
      </c>
      <c r="X3105" s="159">
        <v>2</v>
      </c>
      <c r="Y3105" s="160">
        <v>2</v>
      </c>
      <c r="Z3105" s="161">
        <f t="shared" si="788"/>
        <v>1.752</v>
      </c>
      <c r="AA3105" s="155">
        <v>0</v>
      </c>
      <c r="AB3105" s="162" t="s">
        <v>80</v>
      </c>
      <c r="AC3105" s="163" t="s">
        <v>56</v>
      </c>
      <c r="AD3105" s="164" t="s">
        <v>56</v>
      </c>
      <c r="AE3105" s="163" t="s">
        <v>56</v>
      </c>
      <c r="AF3105" s="164">
        <f t="shared" si="789"/>
        <v>26.28</v>
      </c>
      <c r="AG3105" s="165">
        <f t="shared" si="790"/>
        <v>6307.2000000000007</v>
      </c>
      <c r="AH3105" s="166" t="s">
        <v>113</v>
      </c>
      <c r="AI3105" s="167"/>
      <c r="AJ3105" s="168"/>
      <c r="AK3105" s="169"/>
      <c r="AL3105" s="170"/>
      <c r="AM3105" s="171"/>
      <c r="AN3105" s="172"/>
      <c r="AO3105" s="173">
        <f t="shared" si="791"/>
        <v>0</v>
      </c>
      <c r="AP3105" s="174" t="s">
        <v>82</v>
      </c>
      <c r="AQ3105" s="175" t="str" cm="1">
        <f t="array" ref="AQ3105">_xlfn.IFS(OR($G3105="公衆街路灯A",$G3105="定額電灯"),$G3105&amp;AP3105,COUNTIF(G3105,"*従量電灯*"),G3105,1,"-")</f>
        <v>従量電灯</v>
      </c>
      <c r="AR3105" s="176" t="str" cm="1">
        <f t="array" ref="AR3105">_xlfn.IFS($AN3105=0,"-",OR($AH3105="対象外",$AH3105="-"),"-",OR($G3105="公衆街路灯A",$G3105="定額電灯"),_xlfn.XLOOKUP($AQ3105,削除禁止_電灯料金!$B:$B,削除禁止_電灯料金!$E:$E,0),1,"-")</f>
        <v>-</v>
      </c>
      <c r="AS3105" s="177" t="str" cm="1">
        <f t="array" ref="AS3105">_xlfn.IFS($AR3105="-","-",OR($G3105="公衆街路灯A",$G3105="定額電灯"),_xlfn.XLOOKUP(AQ3105,削除禁止_電灯料金!$B:$B,削除禁止_電灯料金!$D:$D,0),1,"-")</f>
        <v>-</v>
      </c>
      <c r="AT3105" s="176">
        <f>IFERROR(IF(OR($G3105="公衆街路灯A",$G3105="定額電灯"),"-",ROUND((_xlfn.XLOOKUP($AQ3105,削除禁止_電灯料金!$B:$B,削除禁止_電灯料金!$E:$E)*AM3105/1000*$K3105*$L3105/12),2)),"-")</f>
        <v>0</v>
      </c>
      <c r="AU3105" s="177">
        <f>IFERROR(IF(OR($G3105="公衆街路灯A",$G3105="定額電灯"),"-",ROUND((AM3105/1000*$K3105*$L3105/12)*_xlfn.XLOOKUP($A3105,削除禁止_電灯料金!K:K,削除禁止_電灯料金!M:M,"-"),2)),"-")</f>
        <v>0</v>
      </c>
      <c r="AV3105" s="178">
        <f>IFERROR(IF(OR($G3105="公衆街路灯A",$G3105="定額電灯"),ROUND((((AR3105+AS3105)*AN3105))*12*_xlfn.XLOOKUP($A3105,削除禁止_電灯料金!K:K,削除禁止_電灯料金!N:N),0),ROUND((AT3105+AU3105)*AN3105*12*_xlfn.XLOOKUP($A3105,削除禁止_電灯料金!K:K,削除禁止_電灯料金!N:N),0)),0)</f>
        <v>0</v>
      </c>
      <c r="AW3105" s="145"/>
    </row>
    <row r="3106" spans="1:49" ht="30" customHeight="1">
      <c r="A3106" s="1">
        <v>68</v>
      </c>
      <c r="B3106" s="319" t="s">
        <v>2700</v>
      </c>
      <c r="C3106" s="42"/>
      <c r="D3106" s="146" t="s">
        <v>2735</v>
      </c>
      <c r="E3106" s="147" t="s">
        <v>71</v>
      </c>
      <c r="F3106" s="148" t="s">
        <v>2711</v>
      </c>
      <c r="G3106" s="148" t="s">
        <v>73</v>
      </c>
      <c r="H3106" s="149"/>
      <c r="I3106" s="280"/>
      <c r="J3106" s="267"/>
      <c r="K3106" s="152">
        <v>3</v>
      </c>
      <c r="L3106" s="266">
        <v>292</v>
      </c>
      <c r="M3106" s="281" t="s">
        <v>2729</v>
      </c>
      <c r="N3106" s="119" t="s">
        <v>134</v>
      </c>
      <c r="O3106" s="120">
        <v>1</v>
      </c>
      <c r="P3106" s="155" t="s">
        <v>1017</v>
      </c>
      <c r="Q3106" s="155">
        <v>0</v>
      </c>
      <c r="R3106" s="155">
        <v>0</v>
      </c>
      <c r="S3106" s="156">
        <v>0</v>
      </c>
      <c r="T3106" s="156">
        <v>0</v>
      </c>
      <c r="U3106" s="156">
        <v>0</v>
      </c>
      <c r="V3106" s="157">
        <v>0</v>
      </c>
      <c r="W3106" s="158">
        <v>36</v>
      </c>
      <c r="X3106" s="159">
        <v>1</v>
      </c>
      <c r="Y3106" s="160">
        <v>1</v>
      </c>
      <c r="Z3106" s="161">
        <f t="shared" si="788"/>
        <v>2.6280000000000001</v>
      </c>
      <c r="AA3106" s="155">
        <v>0</v>
      </c>
      <c r="AB3106" s="162" t="s">
        <v>80</v>
      </c>
      <c r="AC3106" s="163" t="s">
        <v>56</v>
      </c>
      <c r="AD3106" s="164" t="s">
        <v>56</v>
      </c>
      <c r="AE3106" s="163" t="s">
        <v>56</v>
      </c>
      <c r="AF3106" s="164">
        <f t="shared" si="789"/>
        <v>78.84</v>
      </c>
      <c r="AG3106" s="165">
        <f t="shared" si="790"/>
        <v>9460.8000000000011</v>
      </c>
      <c r="AH3106" s="166" t="s">
        <v>113</v>
      </c>
      <c r="AI3106" s="167"/>
      <c r="AJ3106" s="168"/>
      <c r="AK3106" s="169"/>
      <c r="AL3106" s="170"/>
      <c r="AM3106" s="171"/>
      <c r="AN3106" s="172"/>
      <c r="AO3106" s="173">
        <f t="shared" si="791"/>
        <v>0</v>
      </c>
      <c r="AP3106" s="174" t="s">
        <v>82</v>
      </c>
      <c r="AQ3106" s="175" t="str" cm="1">
        <f t="array" ref="AQ3106">_xlfn.IFS(OR($G3106="公衆街路灯A",$G3106="定額電灯"),$G3106&amp;AP3106,COUNTIF(G3106,"*従量電灯*"),G3106,1,"-")</f>
        <v>従量電灯</v>
      </c>
      <c r="AR3106" s="176" t="str" cm="1">
        <f t="array" ref="AR3106">_xlfn.IFS($AN3106=0,"-",OR($AH3106="対象外",$AH3106="-"),"-",OR($G3106="公衆街路灯A",$G3106="定額電灯"),_xlfn.XLOOKUP($AQ3106,削除禁止_電灯料金!$B:$B,削除禁止_電灯料金!$E:$E,0),1,"-")</f>
        <v>-</v>
      </c>
      <c r="AS3106" s="177" t="str" cm="1">
        <f t="array" ref="AS3106">_xlfn.IFS($AR3106="-","-",OR($G3106="公衆街路灯A",$G3106="定額電灯"),_xlfn.XLOOKUP(AQ3106,削除禁止_電灯料金!$B:$B,削除禁止_電灯料金!$D:$D,0),1,"-")</f>
        <v>-</v>
      </c>
      <c r="AT3106" s="176">
        <f>IFERROR(IF(OR($G3106="公衆街路灯A",$G3106="定額電灯"),"-",ROUND((_xlfn.XLOOKUP($AQ3106,削除禁止_電灯料金!$B:$B,削除禁止_電灯料金!$E:$E)*AM3106/1000*$K3106*$L3106/12),2)),"-")</f>
        <v>0</v>
      </c>
      <c r="AU3106" s="177">
        <f>IFERROR(IF(OR($G3106="公衆街路灯A",$G3106="定額電灯"),"-",ROUND((AM3106/1000*$K3106*$L3106/12)*_xlfn.XLOOKUP($A3106,削除禁止_電灯料金!K:K,削除禁止_電灯料金!M:M,"-"),2)),"-")</f>
        <v>0</v>
      </c>
      <c r="AV3106" s="178">
        <f>IFERROR(IF(OR($G3106="公衆街路灯A",$G3106="定額電灯"),ROUND((((AR3106+AS3106)*AN3106))*12*_xlfn.XLOOKUP($A3106,削除禁止_電灯料金!K:K,削除禁止_電灯料金!N:N),0),ROUND((AT3106+AU3106)*AN3106*12*_xlfn.XLOOKUP($A3106,削除禁止_電灯料金!K:K,削除禁止_電灯料金!N:N),0)),0)</f>
        <v>0</v>
      </c>
      <c r="AW3106" s="145"/>
    </row>
    <row r="3107" spans="1:49" ht="30" customHeight="1">
      <c r="A3107" s="1">
        <v>68</v>
      </c>
      <c r="B3107" s="319" t="s">
        <v>2700</v>
      </c>
      <c r="C3107" s="42"/>
      <c r="D3107" s="146" t="s">
        <v>2735</v>
      </c>
      <c r="E3107" s="147" t="s">
        <v>71</v>
      </c>
      <c r="F3107" s="148" t="s">
        <v>2711</v>
      </c>
      <c r="G3107" s="148" t="s">
        <v>73</v>
      </c>
      <c r="H3107" s="149"/>
      <c r="I3107" s="280"/>
      <c r="J3107" s="267"/>
      <c r="K3107" s="152">
        <v>3</v>
      </c>
      <c r="L3107" s="266">
        <v>292</v>
      </c>
      <c r="M3107" s="281" t="s">
        <v>2730</v>
      </c>
      <c r="N3107" s="119" t="s">
        <v>331</v>
      </c>
      <c r="O3107" s="120">
        <v>1</v>
      </c>
      <c r="P3107" s="155" t="s">
        <v>135</v>
      </c>
      <c r="Q3107" s="155">
        <v>0</v>
      </c>
      <c r="R3107" s="155">
        <v>0</v>
      </c>
      <c r="S3107" s="156">
        <v>0</v>
      </c>
      <c r="T3107" s="156">
        <v>0</v>
      </c>
      <c r="U3107" s="156" t="s">
        <v>737</v>
      </c>
      <c r="V3107" s="157">
        <v>0</v>
      </c>
      <c r="W3107" s="158">
        <v>28</v>
      </c>
      <c r="X3107" s="159">
        <v>1</v>
      </c>
      <c r="Y3107" s="160">
        <v>1</v>
      </c>
      <c r="Z3107" s="161">
        <f t="shared" si="788"/>
        <v>2.044</v>
      </c>
      <c r="AA3107" s="155">
        <v>0</v>
      </c>
      <c r="AB3107" s="162" t="s">
        <v>80</v>
      </c>
      <c r="AC3107" s="163" t="s">
        <v>56</v>
      </c>
      <c r="AD3107" s="164" t="s">
        <v>56</v>
      </c>
      <c r="AE3107" s="163" t="s">
        <v>56</v>
      </c>
      <c r="AF3107" s="164">
        <f t="shared" si="789"/>
        <v>61.32</v>
      </c>
      <c r="AG3107" s="165">
        <f t="shared" si="790"/>
        <v>7358.4</v>
      </c>
      <c r="AH3107" s="166" t="s">
        <v>81</v>
      </c>
      <c r="AI3107" s="167"/>
      <c r="AJ3107" s="168"/>
      <c r="AK3107" s="169"/>
      <c r="AL3107" s="170"/>
      <c r="AM3107" s="171"/>
      <c r="AN3107" s="172"/>
      <c r="AO3107" s="173">
        <f t="shared" si="791"/>
        <v>0</v>
      </c>
      <c r="AP3107" s="174" t="s">
        <v>82</v>
      </c>
      <c r="AQ3107" s="175" t="str" cm="1">
        <f t="array" ref="AQ3107">_xlfn.IFS(OR($G3107="公衆街路灯A",$G3107="定額電灯"),$G3107&amp;AP3107,COUNTIF(G3107,"*従量電灯*"),G3107,1,"-")</f>
        <v>従量電灯</v>
      </c>
      <c r="AR3107" s="176" t="str" cm="1">
        <f t="array" ref="AR3107">_xlfn.IFS($AN3107=0,"-",OR($AH3107="対象外",$AH3107="-"),"-",OR($G3107="公衆街路灯A",$G3107="定額電灯"),_xlfn.XLOOKUP($AQ3107,削除禁止_電灯料金!$B:$B,削除禁止_電灯料金!$E:$E,0),1,"-")</f>
        <v>-</v>
      </c>
      <c r="AS3107" s="177" t="str" cm="1">
        <f t="array" ref="AS3107">_xlfn.IFS($AR3107="-","-",OR($G3107="公衆街路灯A",$G3107="定額電灯"),_xlfn.XLOOKUP(AQ3107,削除禁止_電灯料金!$B:$B,削除禁止_電灯料金!$D:$D,0),1,"-")</f>
        <v>-</v>
      </c>
      <c r="AT3107" s="176">
        <f>IFERROR(IF(OR($G3107="公衆街路灯A",$G3107="定額電灯"),"-",ROUND((_xlfn.XLOOKUP($AQ3107,削除禁止_電灯料金!$B:$B,削除禁止_電灯料金!$E:$E)*AM3107/1000*$K3107*$L3107/12),2)),"-")</f>
        <v>0</v>
      </c>
      <c r="AU3107" s="177">
        <f>IFERROR(IF(OR($G3107="公衆街路灯A",$G3107="定額電灯"),"-",ROUND((AM3107/1000*$K3107*$L3107/12)*_xlfn.XLOOKUP($A3107,削除禁止_電灯料金!K:K,削除禁止_電灯料金!M:M,"-"),2)),"-")</f>
        <v>0</v>
      </c>
      <c r="AV3107" s="178">
        <f>IFERROR(IF(OR($G3107="公衆街路灯A",$G3107="定額電灯"),ROUND((((AR3107+AS3107)*AN3107))*12*_xlfn.XLOOKUP($A3107,削除禁止_電灯料金!K:K,削除禁止_電灯料金!N:N),0),ROUND((AT3107+AU3107)*AN3107*12*_xlfn.XLOOKUP($A3107,削除禁止_電灯料金!K:K,削除禁止_電灯料金!N:N),0)),0)</f>
        <v>0</v>
      </c>
      <c r="AW3107" s="145"/>
    </row>
    <row r="3108" spans="1:49" ht="30" customHeight="1">
      <c r="A3108" s="1">
        <v>68</v>
      </c>
      <c r="B3108" s="319" t="s">
        <v>2700</v>
      </c>
      <c r="C3108" s="42"/>
      <c r="D3108" s="146" t="s">
        <v>2735</v>
      </c>
      <c r="E3108" s="147" t="s">
        <v>71</v>
      </c>
      <c r="F3108" s="148" t="s">
        <v>2717</v>
      </c>
      <c r="G3108" s="148" t="s">
        <v>73</v>
      </c>
      <c r="H3108" s="149"/>
      <c r="I3108" s="280"/>
      <c r="J3108" s="267"/>
      <c r="K3108" s="152">
        <v>3</v>
      </c>
      <c r="L3108" s="266">
        <v>292</v>
      </c>
      <c r="M3108" s="281" t="s">
        <v>2729</v>
      </c>
      <c r="N3108" s="119" t="s">
        <v>134</v>
      </c>
      <c r="O3108" s="120">
        <v>1</v>
      </c>
      <c r="P3108" s="155" t="s">
        <v>1017</v>
      </c>
      <c r="Q3108" s="155">
        <v>0</v>
      </c>
      <c r="R3108" s="155">
        <v>0</v>
      </c>
      <c r="S3108" s="156">
        <v>0</v>
      </c>
      <c r="T3108" s="156">
        <v>0</v>
      </c>
      <c r="U3108" s="156">
        <v>0</v>
      </c>
      <c r="V3108" s="157">
        <v>0</v>
      </c>
      <c r="W3108" s="158">
        <v>36</v>
      </c>
      <c r="X3108" s="159">
        <v>1</v>
      </c>
      <c r="Y3108" s="160">
        <v>1</v>
      </c>
      <c r="Z3108" s="161">
        <f t="shared" si="788"/>
        <v>2.6280000000000001</v>
      </c>
      <c r="AA3108" s="155">
        <v>0</v>
      </c>
      <c r="AB3108" s="162" t="s">
        <v>80</v>
      </c>
      <c r="AC3108" s="163" t="s">
        <v>56</v>
      </c>
      <c r="AD3108" s="164" t="s">
        <v>56</v>
      </c>
      <c r="AE3108" s="163" t="s">
        <v>56</v>
      </c>
      <c r="AF3108" s="164">
        <f t="shared" si="789"/>
        <v>78.84</v>
      </c>
      <c r="AG3108" s="165">
        <f t="shared" si="790"/>
        <v>9460.8000000000011</v>
      </c>
      <c r="AH3108" s="166" t="s">
        <v>113</v>
      </c>
      <c r="AI3108" s="167"/>
      <c r="AJ3108" s="168"/>
      <c r="AK3108" s="169"/>
      <c r="AL3108" s="170"/>
      <c r="AM3108" s="171"/>
      <c r="AN3108" s="172"/>
      <c r="AO3108" s="173">
        <f t="shared" si="791"/>
        <v>0</v>
      </c>
      <c r="AP3108" s="174" t="s">
        <v>82</v>
      </c>
      <c r="AQ3108" s="175" t="str" cm="1">
        <f t="array" ref="AQ3108">_xlfn.IFS(OR($G3108="公衆街路灯A",$G3108="定額電灯"),$G3108&amp;AP3108,COUNTIF(G3108,"*従量電灯*"),G3108,1,"-")</f>
        <v>従量電灯</v>
      </c>
      <c r="AR3108" s="176" t="str" cm="1">
        <f t="array" ref="AR3108">_xlfn.IFS($AN3108=0,"-",OR($AH3108="対象外",$AH3108="-"),"-",OR($G3108="公衆街路灯A",$G3108="定額電灯"),_xlfn.XLOOKUP($AQ3108,削除禁止_電灯料金!$B:$B,削除禁止_電灯料金!$E:$E,0),1,"-")</f>
        <v>-</v>
      </c>
      <c r="AS3108" s="177" t="str" cm="1">
        <f t="array" ref="AS3108">_xlfn.IFS($AR3108="-","-",OR($G3108="公衆街路灯A",$G3108="定額電灯"),_xlfn.XLOOKUP(AQ3108,削除禁止_電灯料金!$B:$B,削除禁止_電灯料金!$D:$D,0),1,"-")</f>
        <v>-</v>
      </c>
      <c r="AT3108" s="176">
        <f>IFERROR(IF(OR($G3108="公衆街路灯A",$G3108="定額電灯"),"-",ROUND((_xlfn.XLOOKUP($AQ3108,削除禁止_電灯料金!$B:$B,削除禁止_電灯料金!$E:$E)*AM3108/1000*$K3108*$L3108/12),2)),"-")</f>
        <v>0</v>
      </c>
      <c r="AU3108" s="177">
        <f>IFERROR(IF(OR($G3108="公衆街路灯A",$G3108="定額電灯"),"-",ROUND((AM3108/1000*$K3108*$L3108/12)*_xlfn.XLOOKUP($A3108,削除禁止_電灯料金!K:K,削除禁止_電灯料金!M:M,"-"),2)),"-")</f>
        <v>0</v>
      </c>
      <c r="AV3108" s="178">
        <f>IFERROR(IF(OR($G3108="公衆街路灯A",$G3108="定額電灯"),ROUND((((AR3108+AS3108)*AN3108))*12*_xlfn.XLOOKUP($A3108,削除禁止_電灯料金!K:K,削除禁止_電灯料金!N:N),0),ROUND((AT3108+AU3108)*AN3108*12*_xlfn.XLOOKUP($A3108,削除禁止_電灯料金!K:K,削除禁止_電灯料金!N:N),0)),0)</f>
        <v>0</v>
      </c>
      <c r="AW3108" s="145"/>
    </row>
    <row r="3109" spans="1:49" ht="30" customHeight="1">
      <c r="A3109" s="1">
        <v>68</v>
      </c>
      <c r="B3109" s="319" t="s">
        <v>2700</v>
      </c>
      <c r="C3109" s="42"/>
      <c r="D3109" s="146" t="s">
        <v>2735</v>
      </c>
      <c r="E3109" s="147" t="s">
        <v>71</v>
      </c>
      <c r="F3109" s="148" t="s">
        <v>2717</v>
      </c>
      <c r="G3109" s="148" t="s">
        <v>73</v>
      </c>
      <c r="H3109" s="149"/>
      <c r="I3109" s="280"/>
      <c r="J3109" s="267"/>
      <c r="K3109" s="152">
        <v>3</v>
      </c>
      <c r="L3109" s="266">
        <v>292</v>
      </c>
      <c r="M3109" s="281" t="s">
        <v>2730</v>
      </c>
      <c r="N3109" s="119" t="s">
        <v>331</v>
      </c>
      <c r="O3109" s="120">
        <v>1</v>
      </c>
      <c r="P3109" s="155" t="s">
        <v>135</v>
      </c>
      <c r="Q3109" s="155">
        <v>0</v>
      </c>
      <c r="R3109" s="155">
        <v>0</v>
      </c>
      <c r="S3109" s="156">
        <v>0</v>
      </c>
      <c r="T3109" s="156">
        <v>0</v>
      </c>
      <c r="U3109" s="156" t="s">
        <v>737</v>
      </c>
      <c r="V3109" s="157">
        <v>0</v>
      </c>
      <c r="W3109" s="158">
        <v>28</v>
      </c>
      <c r="X3109" s="159">
        <v>1</v>
      </c>
      <c r="Y3109" s="160">
        <v>1</v>
      </c>
      <c r="Z3109" s="161">
        <f t="shared" si="788"/>
        <v>2.044</v>
      </c>
      <c r="AA3109" s="155">
        <v>0</v>
      </c>
      <c r="AB3109" s="162" t="s">
        <v>80</v>
      </c>
      <c r="AC3109" s="163" t="s">
        <v>56</v>
      </c>
      <c r="AD3109" s="164" t="s">
        <v>56</v>
      </c>
      <c r="AE3109" s="163" t="s">
        <v>56</v>
      </c>
      <c r="AF3109" s="164">
        <f t="shared" si="789"/>
        <v>61.32</v>
      </c>
      <c r="AG3109" s="165">
        <f t="shared" si="790"/>
        <v>7358.4</v>
      </c>
      <c r="AH3109" s="166" t="s">
        <v>81</v>
      </c>
      <c r="AI3109" s="167"/>
      <c r="AJ3109" s="168"/>
      <c r="AK3109" s="169"/>
      <c r="AL3109" s="170"/>
      <c r="AM3109" s="171"/>
      <c r="AN3109" s="172"/>
      <c r="AO3109" s="173">
        <f t="shared" si="791"/>
        <v>0</v>
      </c>
      <c r="AP3109" s="174" t="s">
        <v>82</v>
      </c>
      <c r="AQ3109" s="175" t="str" cm="1">
        <f t="array" ref="AQ3109">_xlfn.IFS(OR($G3109="公衆街路灯A",$G3109="定額電灯"),$G3109&amp;AP3109,COUNTIF(G3109,"*従量電灯*"),G3109,1,"-")</f>
        <v>従量電灯</v>
      </c>
      <c r="AR3109" s="176" t="str" cm="1">
        <f t="array" ref="AR3109">_xlfn.IFS($AN3109=0,"-",OR($AH3109="対象外",$AH3109="-"),"-",OR($G3109="公衆街路灯A",$G3109="定額電灯"),_xlfn.XLOOKUP($AQ3109,削除禁止_電灯料金!$B:$B,削除禁止_電灯料金!$E:$E,0),1,"-")</f>
        <v>-</v>
      </c>
      <c r="AS3109" s="177" t="str" cm="1">
        <f t="array" ref="AS3109">_xlfn.IFS($AR3109="-","-",OR($G3109="公衆街路灯A",$G3109="定額電灯"),_xlfn.XLOOKUP(AQ3109,削除禁止_電灯料金!$B:$B,削除禁止_電灯料金!$D:$D,0),1,"-")</f>
        <v>-</v>
      </c>
      <c r="AT3109" s="176">
        <f>IFERROR(IF(OR($G3109="公衆街路灯A",$G3109="定額電灯"),"-",ROUND((_xlfn.XLOOKUP($AQ3109,削除禁止_電灯料金!$B:$B,削除禁止_電灯料金!$E:$E)*AM3109/1000*$K3109*$L3109/12),2)),"-")</f>
        <v>0</v>
      </c>
      <c r="AU3109" s="177">
        <f>IFERROR(IF(OR($G3109="公衆街路灯A",$G3109="定額電灯"),"-",ROUND((AM3109/1000*$K3109*$L3109/12)*_xlfn.XLOOKUP($A3109,削除禁止_電灯料金!K:K,削除禁止_電灯料金!M:M,"-"),2)),"-")</f>
        <v>0</v>
      </c>
      <c r="AV3109" s="178">
        <f>IFERROR(IF(OR($G3109="公衆街路灯A",$G3109="定額電灯"),ROUND((((AR3109+AS3109)*AN3109))*12*_xlfn.XLOOKUP($A3109,削除禁止_電灯料金!K:K,削除禁止_電灯料金!N:N),0),ROUND((AT3109+AU3109)*AN3109*12*_xlfn.XLOOKUP($A3109,削除禁止_電灯料金!K:K,削除禁止_電灯料金!N:N),0)),0)</f>
        <v>0</v>
      </c>
      <c r="AW3109" s="145"/>
    </row>
    <row r="3110" spans="1:49" ht="30" customHeight="1">
      <c r="A3110" s="1">
        <v>68</v>
      </c>
      <c r="B3110" s="319" t="s">
        <v>2700</v>
      </c>
      <c r="C3110" s="42"/>
      <c r="D3110" s="146" t="s">
        <v>2696</v>
      </c>
      <c r="E3110" s="147" t="s">
        <v>71</v>
      </c>
      <c r="F3110" s="148" t="s">
        <v>2738</v>
      </c>
      <c r="G3110" s="148" t="s">
        <v>73</v>
      </c>
      <c r="H3110" s="149"/>
      <c r="I3110" s="280"/>
      <c r="J3110" s="267"/>
      <c r="K3110" s="152">
        <v>7</v>
      </c>
      <c r="L3110" s="266">
        <v>292</v>
      </c>
      <c r="M3110" s="281" t="s">
        <v>1376</v>
      </c>
      <c r="N3110" s="119" t="s">
        <v>134</v>
      </c>
      <c r="O3110" s="120">
        <v>2</v>
      </c>
      <c r="P3110" s="155" t="s">
        <v>227</v>
      </c>
      <c r="Q3110" s="155">
        <v>0</v>
      </c>
      <c r="R3110" s="155">
        <v>0</v>
      </c>
      <c r="S3110" s="156">
        <v>0</v>
      </c>
      <c r="T3110" s="156">
        <v>0</v>
      </c>
      <c r="U3110" s="156">
        <v>0</v>
      </c>
      <c r="V3110" s="157">
        <v>0</v>
      </c>
      <c r="W3110" s="158">
        <v>47</v>
      </c>
      <c r="X3110" s="159">
        <v>6</v>
      </c>
      <c r="Y3110" s="160">
        <v>12</v>
      </c>
      <c r="Z3110" s="161">
        <f t="shared" si="788"/>
        <v>96.067999999999998</v>
      </c>
      <c r="AA3110" s="155">
        <v>0</v>
      </c>
      <c r="AB3110" s="162" t="s">
        <v>80</v>
      </c>
      <c r="AC3110" s="163" t="s">
        <v>56</v>
      </c>
      <c r="AD3110" s="164" t="s">
        <v>56</v>
      </c>
      <c r="AE3110" s="163" t="s">
        <v>56</v>
      </c>
      <c r="AF3110" s="164">
        <f t="shared" si="789"/>
        <v>240.17</v>
      </c>
      <c r="AG3110" s="165">
        <f t="shared" si="790"/>
        <v>345844.8</v>
      </c>
      <c r="AH3110" s="166" t="s">
        <v>113</v>
      </c>
      <c r="AI3110" s="167"/>
      <c r="AJ3110" s="168"/>
      <c r="AK3110" s="169"/>
      <c r="AL3110" s="170"/>
      <c r="AM3110" s="171"/>
      <c r="AN3110" s="172"/>
      <c r="AO3110" s="173">
        <f t="shared" si="791"/>
        <v>0</v>
      </c>
      <c r="AP3110" s="174" t="s">
        <v>82</v>
      </c>
      <c r="AQ3110" s="175" t="str" cm="1">
        <f t="array" ref="AQ3110">_xlfn.IFS(OR($G3110="公衆街路灯A",$G3110="定額電灯"),$G3110&amp;AP3110,COUNTIF(G3110,"*従量電灯*"),G3110,1,"-")</f>
        <v>従量電灯</v>
      </c>
      <c r="AR3110" s="176" t="str" cm="1">
        <f t="array" ref="AR3110">_xlfn.IFS($AN3110=0,"-",OR($AH3110="対象外",$AH3110="-"),"-",OR($G3110="公衆街路灯A",$G3110="定額電灯"),_xlfn.XLOOKUP($AQ3110,削除禁止_電灯料金!$B:$B,削除禁止_電灯料金!$E:$E,0),1,"-")</f>
        <v>-</v>
      </c>
      <c r="AS3110" s="177" t="str" cm="1">
        <f t="array" ref="AS3110">_xlfn.IFS($AR3110="-","-",OR($G3110="公衆街路灯A",$G3110="定額電灯"),_xlfn.XLOOKUP(AQ3110,削除禁止_電灯料金!$B:$B,削除禁止_電灯料金!$D:$D,0),1,"-")</f>
        <v>-</v>
      </c>
      <c r="AT3110" s="176">
        <f>IFERROR(IF(OR($G3110="公衆街路灯A",$G3110="定額電灯"),"-",ROUND((_xlfn.XLOOKUP($AQ3110,削除禁止_電灯料金!$B:$B,削除禁止_電灯料金!$E:$E)*AM3110/1000*$K3110*$L3110/12),2)),"-")</f>
        <v>0</v>
      </c>
      <c r="AU3110" s="177">
        <f>IFERROR(IF(OR($G3110="公衆街路灯A",$G3110="定額電灯"),"-",ROUND((AM3110/1000*$K3110*$L3110/12)*_xlfn.XLOOKUP($A3110,削除禁止_電灯料金!K:K,削除禁止_電灯料金!M:M,"-"),2)),"-")</f>
        <v>0</v>
      </c>
      <c r="AV3110" s="178">
        <f>IFERROR(IF(OR($G3110="公衆街路灯A",$G3110="定額電灯"),ROUND((((AR3110+AS3110)*AN3110))*12*_xlfn.XLOOKUP($A3110,削除禁止_電灯料金!K:K,削除禁止_電灯料金!N:N),0),ROUND((AT3110+AU3110)*AN3110*12*_xlfn.XLOOKUP($A3110,削除禁止_電灯料金!K:K,削除禁止_電灯料金!N:N),0)),0)</f>
        <v>0</v>
      </c>
      <c r="AW3110" s="145"/>
    </row>
    <row r="3111" spans="1:49" ht="30" customHeight="1">
      <c r="A3111" s="1">
        <v>68</v>
      </c>
      <c r="B3111" s="319" t="s">
        <v>2700</v>
      </c>
      <c r="C3111" s="42"/>
      <c r="D3111" s="146" t="s">
        <v>2696</v>
      </c>
      <c r="E3111" s="147" t="s">
        <v>71</v>
      </c>
      <c r="F3111" s="148" t="s">
        <v>2738</v>
      </c>
      <c r="G3111" s="148" t="s">
        <v>73</v>
      </c>
      <c r="H3111" s="149"/>
      <c r="I3111" s="280"/>
      <c r="J3111" s="267"/>
      <c r="K3111" s="152">
        <v>7</v>
      </c>
      <c r="L3111" s="266">
        <v>292</v>
      </c>
      <c r="M3111" s="281" t="s">
        <v>1397</v>
      </c>
      <c r="N3111" s="119" t="s">
        <v>2691</v>
      </c>
      <c r="O3111" s="120">
        <v>1</v>
      </c>
      <c r="P3111" s="155" t="s">
        <v>227</v>
      </c>
      <c r="Q3111" s="155">
        <v>0</v>
      </c>
      <c r="R3111" s="155">
        <v>0</v>
      </c>
      <c r="S3111" s="156">
        <v>0</v>
      </c>
      <c r="T3111" s="156" t="s">
        <v>2692</v>
      </c>
      <c r="U3111" s="156">
        <v>0</v>
      </c>
      <c r="V3111" s="157">
        <v>0</v>
      </c>
      <c r="W3111" s="158">
        <v>47</v>
      </c>
      <c r="X3111" s="159">
        <v>2</v>
      </c>
      <c r="Y3111" s="160">
        <v>2</v>
      </c>
      <c r="Z3111" s="161">
        <f t="shared" si="788"/>
        <v>16.011333333333333</v>
      </c>
      <c r="AA3111" s="155">
        <v>0</v>
      </c>
      <c r="AB3111" s="162" t="s">
        <v>80</v>
      </c>
      <c r="AC3111" s="163" t="s">
        <v>56</v>
      </c>
      <c r="AD3111" s="164" t="s">
        <v>56</v>
      </c>
      <c r="AE3111" s="163" t="s">
        <v>56</v>
      </c>
      <c r="AF3111" s="164">
        <f t="shared" si="789"/>
        <v>240.17</v>
      </c>
      <c r="AG3111" s="165">
        <f t="shared" si="790"/>
        <v>57640.799999999996</v>
      </c>
      <c r="AH3111" s="166" t="s">
        <v>113</v>
      </c>
      <c r="AI3111" s="167"/>
      <c r="AJ3111" s="168"/>
      <c r="AK3111" s="169"/>
      <c r="AL3111" s="170"/>
      <c r="AM3111" s="171"/>
      <c r="AN3111" s="172"/>
      <c r="AO3111" s="173">
        <f t="shared" si="791"/>
        <v>0</v>
      </c>
      <c r="AP3111" s="174" t="s">
        <v>82</v>
      </c>
      <c r="AQ3111" s="175" t="str" cm="1">
        <f t="array" ref="AQ3111">_xlfn.IFS(OR($G3111="公衆街路灯A",$G3111="定額電灯"),$G3111&amp;AP3111,COUNTIF(G3111,"*従量電灯*"),G3111,1,"-")</f>
        <v>従量電灯</v>
      </c>
      <c r="AR3111" s="176" t="str" cm="1">
        <f t="array" ref="AR3111">_xlfn.IFS($AN3111=0,"-",OR($AH3111="対象外",$AH3111="-"),"-",OR($G3111="公衆街路灯A",$G3111="定額電灯"),_xlfn.XLOOKUP($AQ3111,削除禁止_電灯料金!$B:$B,削除禁止_電灯料金!$E:$E,0),1,"-")</f>
        <v>-</v>
      </c>
      <c r="AS3111" s="177" t="str" cm="1">
        <f t="array" ref="AS3111">_xlfn.IFS($AR3111="-","-",OR($G3111="公衆街路灯A",$G3111="定額電灯"),_xlfn.XLOOKUP(AQ3111,削除禁止_電灯料金!$B:$B,削除禁止_電灯料金!$D:$D,0),1,"-")</f>
        <v>-</v>
      </c>
      <c r="AT3111" s="176">
        <f>IFERROR(IF(OR($G3111="公衆街路灯A",$G3111="定額電灯"),"-",ROUND((_xlfn.XLOOKUP($AQ3111,削除禁止_電灯料金!$B:$B,削除禁止_電灯料金!$E:$E)*AM3111/1000*$K3111*$L3111/12),2)),"-")</f>
        <v>0</v>
      </c>
      <c r="AU3111" s="177">
        <f>IFERROR(IF(OR($G3111="公衆街路灯A",$G3111="定額電灯"),"-",ROUND((AM3111/1000*$K3111*$L3111/12)*_xlfn.XLOOKUP($A3111,削除禁止_電灯料金!K:K,削除禁止_電灯料金!M:M,"-"),2)),"-")</f>
        <v>0</v>
      </c>
      <c r="AV3111" s="178">
        <f>IFERROR(IF(OR($G3111="公衆街路灯A",$G3111="定額電灯"),ROUND((((AR3111+AS3111)*AN3111))*12*_xlfn.XLOOKUP($A3111,削除禁止_電灯料金!K:K,削除禁止_電灯料金!N:N),0),ROUND((AT3111+AU3111)*AN3111*12*_xlfn.XLOOKUP($A3111,削除禁止_電灯料金!K:K,削除禁止_電灯料金!N:N),0)),0)</f>
        <v>0</v>
      </c>
      <c r="AW3111" s="145"/>
    </row>
    <row r="3112" spans="1:49" ht="30" customHeight="1">
      <c r="A3112" s="1">
        <v>68</v>
      </c>
      <c r="B3112" s="319" t="s">
        <v>2700</v>
      </c>
      <c r="C3112" s="42"/>
      <c r="D3112" s="146" t="s">
        <v>2696</v>
      </c>
      <c r="E3112" s="147" t="s">
        <v>71</v>
      </c>
      <c r="F3112" s="148" t="s">
        <v>2739</v>
      </c>
      <c r="G3112" s="148" t="s">
        <v>73</v>
      </c>
      <c r="H3112" s="149"/>
      <c r="I3112" s="280"/>
      <c r="J3112" s="267"/>
      <c r="K3112" s="152">
        <v>7</v>
      </c>
      <c r="L3112" s="266">
        <v>292</v>
      </c>
      <c r="M3112" s="281" t="s">
        <v>1376</v>
      </c>
      <c r="N3112" s="119" t="s">
        <v>134</v>
      </c>
      <c r="O3112" s="120">
        <v>2</v>
      </c>
      <c r="P3112" s="155" t="s">
        <v>227</v>
      </c>
      <c r="Q3112" s="155">
        <v>0</v>
      </c>
      <c r="R3112" s="155">
        <v>0</v>
      </c>
      <c r="S3112" s="156">
        <v>0</v>
      </c>
      <c r="T3112" s="156">
        <v>0</v>
      </c>
      <c r="U3112" s="156">
        <v>0</v>
      </c>
      <c r="V3112" s="157">
        <v>0</v>
      </c>
      <c r="W3112" s="158">
        <v>47</v>
      </c>
      <c r="X3112" s="159">
        <v>6</v>
      </c>
      <c r="Y3112" s="160">
        <v>12</v>
      </c>
      <c r="Z3112" s="161">
        <f t="shared" si="788"/>
        <v>96.067999999999998</v>
      </c>
      <c r="AA3112" s="155">
        <v>0</v>
      </c>
      <c r="AB3112" s="162" t="s">
        <v>80</v>
      </c>
      <c r="AC3112" s="163" t="s">
        <v>56</v>
      </c>
      <c r="AD3112" s="164" t="s">
        <v>56</v>
      </c>
      <c r="AE3112" s="163" t="s">
        <v>56</v>
      </c>
      <c r="AF3112" s="164">
        <f t="shared" si="789"/>
        <v>240.17</v>
      </c>
      <c r="AG3112" s="165">
        <f t="shared" si="790"/>
        <v>345844.8</v>
      </c>
      <c r="AH3112" s="166" t="s">
        <v>113</v>
      </c>
      <c r="AI3112" s="167"/>
      <c r="AJ3112" s="168"/>
      <c r="AK3112" s="169"/>
      <c r="AL3112" s="170"/>
      <c r="AM3112" s="171"/>
      <c r="AN3112" s="172"/>
      <c r="AO3112" s="173">
        <f t="shared" si="791"/>
        <v>0</v>
      </c>
      <c r="AP3112" s="174" t="s">
        <v>82</v>
      </c>
      <c r="AQ3112" s="175" t="str" cm="1">
        <f t="array" ref="AQ3112">_xlfn.IFS(OR($G3112="公衆街路灯A",$G3112="定額電灯"),$G3112&amp;AP3112,COUNTIF(G3112,"*従量電灯*"),G3112,1,"-")</f>
        <v>従量電灯</v>
      </c>
      <c r="AR3112" s="176" t="str" cm="1">
        <f t="array" ref="AR3112">_xlfn.IFS($AN3112=0,"-",OR($AH3112="対象外",$AH3112="-"),"-",OR($G3112="公衆街路灯A",$G3112="定額電灯"),_xlfn.XLOOKUP($AQ3112,削除禁止_電灯料金!$B:$B,削除禁止_電灯料金!$E:$E,0),1,"-")</f>
        <v>-</v>
      </c>
      <c r="AS3112" s="177" t="str" cm="1">
        <f t="array" ref="AS3112">_xlfn.IFS($AR3112="-","-",OR($G3112="公衆街路灯A",$G3112="定額電灯"),_xlfn.XLOOKUP(AQ3112,削除禁止_電灯料金!$B:$B,削除禁止_電灯料金!$D:$D,0),1,"-")</f>
        <v>-</v>
      </c>
      <c r="AT3112" s="176">
        <f>IFERROR(IF(OR($G3112="公衆街路灯A",$G3112="定額電灯"),"-",ROUND((_xlfn.XLOOKUP($AQ3112,削除禁止_電灯料金!$B:$B,削除禁止_電灯料金!$E:$E)*AM3112/1000*$K3112*$L3112/12),2)),"-")</f>
        <v>0</v>
      </c>
      <c r="AU3112" s="177">
        <f>IFERROR(IF(OR($G3112="公衆街路灯A",$G3112="定額電灯"),"-",ROUND((AM3112/1000*$K3112*$L3112/12)*_xlfn.XLOOKUP($A3112,削除禁止_電灯料金!K:K,削除禁止_電灯料金!M:M,"-"),2)),"-")</f>
        <v>0</v>
      </c>
      <c r="AV3112" s="178">
        <f>IFERROR(IF(OR($G3112="公衆街路灯A",$G3112="定額電灯"),ROUND((((AR3112+AS3112)*AN3112))*12*_xlfn.XLOOKUP($A3112,削除禁止_電灯料金!K:K,削除禁止_電灯料金!N:N),0),ROUND((AT3112+AU3112)*AN3112*12*_xlfn.XLOOKUP($A3112,削除禁止_電灯料金!K:K,削除禁止_電灯料金!N:N),0)),0)</f>
        <v>0</v>
      </c>
      <c r="AW3112" s="145"/>
    </row>
    <row r="3113" spans="1:49" ht="30" customHeight="1">
      <c r="A3113" s="1">
        <v>68</v>
      </c>
      <c r="B3113" s="319" t="s">
        <v>2700</v>
      </c>
      <c r="C3113" s="42"/>
      <c r="D3113" s="146" t="s">
        <v>2696</v>
      </c>
      <c r="E3113" s="147" t="s">
        <v>71</v>
      </c>
      <c r="F3113" s="148" t="s">
        <v>2739</v>
      </c>
      <c r="G3113" s="148" t="s">
        <v>73</v>
      </c>
      <c r="H3113" s="149"/>
      <c r="I3113" s="280"/>
      <c r="J3113" s="267"/>
      <c r="K3113" s="152">
        <v>7</v>
      </c>
      <c r="L3113" s="266">
        <v>292</v>
      </c>
      <c r="M3113" s="281" t="s">
        <v>1397</v>
      </c>
      <c r="N3113" s="119" t="s">
        <v>2691</v>
      </c>
      <c r="O3113" s="120">
        <v>1</v>
      </c>
      <c r="P3113" s="155" t="s">
        <v>227</v>
      </c>
      <c r="Q3113" s="155">
        <v>0</v>
      </c>
      <c r="R3113" s="155">
        <v>0</v>
      </c>
      <c r="S3113" s="156">
        <v>0</v>
      </c>
      <c r="T3113" s="156" t="s">
        <v>2692</v>
      </c>
      <c r="U3113" s="156">
        <v>0</v>
      </c>
      <c r="V3113" s="157">
        <v>0</v>
      </c>
      <c r="W3113" s="158">
        <v>47</v>
      </c>
      <c r="X3113" s="159">
        <v>2</v>
      </c>
      <c r="Y3113" s="160">
        <v>2</v>
      </c>
      <c r="Z3113" s="161">
        <f t="shared" si="788"/>
        <v>16.011333333333333</v>
      </c>
      <c r="AA3113" s="155">
        <v>0</v>
      </c>
      <c r="AB3113" s="162" t="s">
        <v>80</v>
      </c>
      <c r="AC3113" s="163" t="s">
        <v>56</v>
      </c>
      <c r="AD3113" s="164" t="s">
        <v>56</v>
      </c>
      <c r="AE3113" s="163" t="s">
        <v>56</v>
      </c>
      <c r="AF3113" s="164">
        <f t="shared" si="789"/>
        <v>240.17</v>
      </c>
      <c r="AG3113" s="165">
        <f t="shared" si="790"/>
        <v>57640.799999999996</v>
      </c>
      <c r="AH3113" s="166" t="s">
        <v>113</v>
      </c>
      <c r="AI3113" s="167"/>
      <c r="AJ3113" s="168"/>
      <c r="AK3113" s="169"/>
      <c r="AL3113" s="170"/>
      <c r="AM3113" s="171"/>
      <c r="AN3113" s="172"/>
      <c r="AO3113" s="173">
        <f t="shared" si="791"/>
        <v>0</v>
      </c>
      <c r="AP3113" s="174" t="s">
        <v>82</v>
      </c>
      <c r="AQ3113" s="175" t="str" cm="1">
        <f t="array" ref="AQ3113">_xlfn.IFS(OR($G3113="公衆街路灯A",$G3113="定額電灯"),$G3113&amp;AP3113,COUNTIF(G3113,"*従量電灯*"),G3113,1,"-")</f>
        <v>従量電灯</v>
      </c>
      <c r="AR3113" s="176" t="str" cm="1">
        <f t="array" ref="AR3113">_xlfn.IFS($AN3113=0,"-",OR($AH3113="対象外",$AH3113="-"),"-",OR($G3113="公衆街路灯A",$G3113="定額電灯"),_xlfn.XLOOKUP($AQ3113,削除禁止_電灯料金!$B:$B,削除禁止_電灯料金!$E:$E,0),1,"-")</f>
        <v>-</v>
      </c>
      <c r="AS3113" s="177" t="str" cm="1">
        <f t="array" ref="AS3113">_xlfn.IFS($AR3113="-","-",OR($G3113="公衆街路灯A",$G3113="定額電灯"),_xlfn.XLOOKUP(AQ3113,削除禁止_電灯料金!$B:$B,削除禁止_電灯料金!$D:$D,0),1,"-")</f>
        <v>-</v>
      </c>
      <c r="AT3113" s="176">
        <f>IFERROR(IF(OR($G3113="公衆街路灯A",$G3113="定額電灯"),"-",ROUND((_xlfn.XLOOKUP($AQ3113,削除禁止_電灯料金!$B:$B,削除禁止_電灯料金!$E:$E)*AM3113/1000*$K3113*$L3113/12),2)),"-")</f>
        <v>0</v>
      </c>
      <c r="AU3113" s="177">
        <f>IFERROR(IF(OR($G3113="公衆街路灯A",$G3113="定額電灯"),"-",ROUND((AM3113/1000*$K3113*$L3113/12)*_xlfn.XLOOKUP($A3113,削除禁止_電灯料金!K:K,削除禁止_電灯料金!M:M,"-"),2)),"-")</f>
        <v>0</v>
      </c>
      <c r="AV3113" s="178">
        <f>IFERROR(IF(OR($G3113="公衆街路灯A",$G3113="定額電灯"),ROUND((((AR3113+AS3113)*AN3113))*12*_xlfn.XLOOKUP($A3113,削除禁止_電灯料金!K:K,削除禁止_電灯料金!N:N),0),ROUND((AT3113+AU3113)*AN3113*12*_xlfn.XLOOKUP($A3113,削除禁止_電灯料金!K:K,削除禁止_電灯料金!N:N),0)),0)</f>
        <v>0</v>
      </c>
      <c r="AW3113" s="145"/>
    </row>
    <row r="3114" spans="1:49" ht="30" customHeight="1">
      <c r="A3114" s="1">
        <v>68</v>
      </c>
      <c r="B3114" s="319" t="s">
        <v>2700</v>
      </c>
      <c r="C3114" s="42"/>
      <c r="D3114" s="146"/>
      <c r="E3114" s="147"/>
      <c r="F3114" s="148"/>
      <c r="G3114" s="148"/>
      <c r="H3114" s="149"/>
      <c r="I3114" s="150"/>
      <c r="J3114" s="151"/>
      <c r="K3114" s="213"/>
      <c r="L3114" s="214"/>
      <c r="M3114" s="154" t="s">
        <v>82</v>
      </c>
      <c r="N3114" s="119">
        <v>0</v>
      </c>
      <c r="O3114" s="120">
        <v>0</v>
      </c>
      <c r="P3114" s="155">
        <v>0</v>
      </c>
      <c r="Q3114" s="155">
        <v>0</v>
      </c>
      <c r="R3114" s="155">
        <v>0</v>
      </c>
      <c r="S3114" s="156">
        <v>0</v>
      </c>
      <c r="T3114" s="156">
        <v>0</v>
      </c>
      <c r="U3114" s="156">
        <v>0</v>
      </c>
      <c r="V3114" s="157">
        <v>0</v>
      </c>
      <c r="W3114" s="158">
        <v>0</v>
      </c>
      <c r="X3114" s="159"/>
      <c r="Y3114" s="160">
        <v>0</v>
      </c>
      <c r="Z3114" s="161">
        <v>0</v>
      </c>
      <c r="AA3114" s="155">
        <v>0</v>
      </c>
      <c r="AB3114" s="162" t="s">
        <v>56</v>
      </c>
      <c r="AC3114" s="163" t="s">
        <v>56</v>
      </c>
      <c r="AD3114" s="164" t="s">
        <v>56</v>
      </c>
      <c r="AE3114" s="163" t="s">
        <v>56</v>
      </c>
      <c r="AF3114" s="164" t="s">
        <v>56</v>
      </c>
      <c r="AG3114" s="165">
        <v>0</v>
      </c>
      <c r="AH3114" s="166" t="s">
        <v>56</v>
      </c>
      <c r="AI3114" s="167"/>
      <c r="AJ3114" s="168"/>
      <c r="AK3114" s="169"/>
      <c r="AL3114" s="170"/>
      <c r="AM3114" s="171"/>
      <c r="AN3114" s="172"/>
      <c r="AO3114" s="173">
        <f t="shared" si="791"/>
        <v>0</v>
      </c>
      <c r="AP3114" s="174" t="s">
        <v>82</v>
      </c>
      <c r="AQ3114" s="175" t="str" cm="1">
        <f t="array" ref="AQ3114">_xlfn.IFS(OR($G3114="公衆街路灯A",$G3114="定額電灯"),$G3114&amp;AP3114,COUNTIF(G3114,"*従量電灯*"),G3114,1,"-")</f>
        <v>-</v>
      </c>
      <c r="AR3114" s="176" t="str" cm="1">
        <f t="array" ref="AR3114">_xlfn.IFS($AN3114=0,"-",OR($AH3114="対象外",$AH3114="-"),"-",OR($G3114="公衆街路灯A",$G3114="定額電灯"),_xlfn.XLOOKUP($AQ3114,削除禁止_電灯料金!$B:$B,削除禁止_電灯料金!$E:$E,0),1,"-")</f>
        <v>-</v>
      </c>
      <c r="AS3114" s="177" t="str" cm="1">
        <f t="array" ref="AS3114">_xlfn.IFS($AR3114="-","-",OR($G3114="公衆街路灯A",$G3114="定額電灯"),_xlfn.XLOOKUP(AQ3114,削除禁止_電灯料金!$B:$B,削除禁止_電灯料金!$D:$D,0),1,"-")</f>
        <v>-</v>
      </c>
      <c r="AT3114" s="176" t="str">
        <f>IFERROR(IF(OR($G3114="公衆街路灯A",$G3114="定額電灯"),"-",ROUND((_xlfn.XLOOKUP($AQ3114,削除禁止_電灯料金!$B:$B,削除禁止_電灯料金!$E:$E)*AM3114/1000*$K3114*$L3114/12),2)),"-")</f>
        <v>-</v>
      </c>
      <c r="AU3114" s="177">
        <f>IFERROR(IF(OR($G3114="公衆街路灯A",$G3114="定額電灯"),"-",ROUND((AM3114/1000*$K3114*$L3114/12)*_xlfn.XLOOKUP($A3114,削除禁止_電灯料金!K:K,削除禁止_電灯料金!M:M,"-"),2)),"-")</f>
        <v>0</v>
      </c>
      <c r="AV3114" s="178">
        <f>IFERROR(IF(OR($G3114="公衆街路灯A",$G3114="定額電灯"),ROUND((((AR3114+AS3114)*AN3114))*12*_xlfn.XLOOKUP($A3114,削除禁止_電灯料金!K:K,削除禁止_電灯料金!N:N),0),ROUND((AT3114+AU3114)*AN3114*12*_xlfn.XLOOKUP($A3114,削除禁止_電灯料金!K:K,削除禁止_電灯料金!N:N),0)),0)</f>
        <v>0</v>
      </c>
      <c r="AW3114" s="145"/>
    </row>
    <row r="3115" spans="1:49" ht="30" customHeight="1">
      <c r="A3115" s="1">
        <v>68</v>
      </c>
      <c r="B3115" s="319" t="s">
        <v>2700</v>
      </c>
      <c r="C3115" s="42"/>
      <c r="D3115" s="146"/>
      <c r="E3115" s="147" t="s">
        <v>219</v>
      </c>
      <c r="F3115" s="148" t="s">
        <v>219</v>
      </c>
      <c r="G3115" s="148"/>
      <c r="H3115" s="149"/>
      <c r="I3115" s="150"/>
      <c r="J3115" s="151"/>
      <c r="K3115" s="213"/>
      <c r="L3115" s="214"/>
      <c r="M3115" s="179" t="s">
        <v>82</v>
      </c>
      <c r="N3115" s="119">
        <v>0</v>
      </c>
      <c r="O3115" s="120">
        <v>0</v>
      </c>
      <c r="P3115" s="155">
        <v>0</v>
      </c>
      <c r="Q3115" s="155">
        <v>0</v>
      </c>
      <c r="R3115" s="155">
        <v>0</v>
      </c>
      <c r="S3115" s="156">
        <v>0</v>
      </c>
      <c r="T3115" s="156">
        <v>0</v>
      </c>
      <c r="U3115" s="156">
        <v>0</v>
      </c>
      <c r="V3115" s="157">
        <v>0</v>
      </c>
      <c r="W3115" s="158">
        <v>0</v>
      </c>
      <c r="X3115" s="159"/>
      <c r="Y3115" s="160">
        <v>0</v>
      </c>
      <c r="Z3115" s="161">
        <v>0</v>
      </c>
      <c r="AA3115" s="155">
        <v>0</v>
      </c>
      <c r="AB3115" s="162" t="s">
        <v>56</v>
      </c>
      <c r="AC3115" s="163" t="s">
        <v>56</v>
      </c>
      <c r="AD3115" s="164" t="s">
        <v>56</v>
      </c>
      <c r="AE3115" s="163" t="s">
        <v>56</v>
      </c>
      <c r="AF3115" s="164" t="s">
        <v>56</v>
      </c>
      <c r="AG3115" s="165">
        <v>0</v>
      </c>
      <c r="AH3115" s="166" t="s">
        <v>56</v>
      </c>
      <c r="AI3115" s="167"/>
      <c r="AJ3115" s="168"/>
      <c r="AK3115" s="169"/>
      <c r="AL3115" s="170"/>
      <c r="AM3115" s="171"/>
      <c r="AN3115" s="172"/>
      <c r="AO3115" s="173">
        <f t="shared" si="791"/>
        <v>0</v>
      </c>
      <c r="AP3115" s="174" t="s">
        <v>82</v>
      </c>
      <c r="AQ3115" s="175" t="str" cm="1">
        <f t="array" ref="AQ3115">_xlfn.IFS(OR($G3115="公衆街路灯A",$G3115="定額電灯"),$G3115&amp;AP3115,COUNTIF(G3115,"*従量電灯*"),G3115,1,"-")</f>
        <v>-</v>
      </c>
      <c r="AR3115" s="176" t="str" cm="1">
        <f t="array" ref="AR3115">_xlfn.IFS($AN3115=0,"-",OR($AH3115="対象外",$AH3115="-"),"-",OR($G3115="公衆街路灯A",$G3115="定額電灯"),_xlfn.XLOOKUP($AQ3115,削除禁止_電灯料金!$B:$B,削除禁止_電灯料金!$E:$E,0),1,"-")</f>
        <v>-</v>
      </c>
      <c r="AS3115" s="177" t="str" cm="1">
        <f t="array" ref="AS3115">_xlfn.IFS($AR3115="-","-",OR($G3115="公衆街路灯A",$G3115="定額電灯"),_xlfn.XLOOKUP(AQ3115,削除禁止_電灯料金!$B:$B,削除禁止_電灯料金!$D:$D,0),1,"-")</f>
        <v>-</v>
      </c>
      <c r="AT3115" s="176" t="str">
        <f>IFERROR(IF(OR($G3115="公衆街路灯A",$G3115="定額電灯"),"-",ROUND((_xlfn.XLOOKUP($AQ3115,削除禁止_電灯料金!$B:$B,削除禁止_電灯料金!$E:$E)*AM3115/1000*$K3115*$L3115/12),2)),"-")</f>
        <v>-</v>
      </c>
      <c r="AU3115" s="177">
        <f>IFERROR(IF(OR($G3115="公衆街路灯A",$G3115="定額電灯"),"-",ROUND((AM3115/1000*$K3115*$L3115/12)*_xlfn.XLOOKUP($A3115,削除禁止_電灯料金!K:K,削除禁止_電灯料金!M:M,"-"),2)),"-")</f>
        <v>0</v>
      </c>
      <c r="AV3115" s="178">
        <f>IFERROR(IF(OR($G3115="公衆街路灯A",$G3115="定額電灯"),ROUND((((AR3115+AS3115)*AN3115))*12*_xlfn.XLOOKUP($A3115,削除禁止_電灯料金!K:K,削除禁止_電灯料金!N:N),0),ROUND((AT3115+AU3115)*AN3115*12*_xlfn.XLOOKUP($A3115,削除禁止_電灯料金!K:K,削除禁止_電灯料金!N:N),0)),0)</f>
        <v>0</v>
      </c>
      <c r="AW3115" s="145"/>
    </row>
    <row r="3116" spans="1:49" ht="30" customHeight="1" thickBot="1">
      <c r="A3116" s="1">
        <v>68</v>
      </c>
      <c r="B3116" s="319" t="s">
        <v>2700</v>
      </c>
      <c r="C3116" s="42"/>
      <c r="D3116" s="215"/>
      <c r="E3116" s="216" t="s">
        <v>219</v>
      </c>
      <c r="F3116" s="217" t="s">
        <v>219</v>
      </c>
      <c r="G3116" s="216"/>
      <c r="H3116" s="216"/>
      <c r="I3116" s="218"/>
      <c r="J3116" s="219"/>
      <c r="K3116" s="220"/>
      <c r="L3116" s="221"/>
      <c r="M3116" s="222" t="s">
        <v>82</v>
      </c>
      <c r="N3116" s="223">
        <v>0</v>
      </c>
      <c r="O3116" s="224">
        <v>0</v>
      </c>
      <c r="P3116" s="225">
        <v>0</v>
      </c>
      <c r="Q3116" s="225">
        <v>0</v>
      </c>
      <c r="R3116" s="225">
        <v>0</v>
      </c>
      <c r="S3116" s="226">
        <v>0</v>
      </c>
      <c r="T3116" s="226">
        <v>0</v>
      </c>
      <c r="U3116" s="226">
        <v>0</v>
      </c>
      <c r="V3116" s="227">
        <v>0</v>
      </c>
      <c r="W3116" s="228">
        <v>0</v>
      </c>
      <c r="X3116" s="229"/>
      <c r="Y3116" s="410">
        <v>0</v>
      </c>
      <c r="Z3116" s="230">
        <v>0</v>
      </c>
      <c r="AA3116" s="225">
        <v>0</v>
      </c>
      <c r="AB3116" s="231" t="s">
        <v>56</v>
      </c>
      <c r="AC3116" s="232" t="s">
        <v>56</v>
      </c>
      <c r="AD3116" s="411" t="s">
        <v>56</v>
      </c>
      <c r="AE3116" s="232" t="s">
        <v>56</v>
      </c>
      <c r="AF3116" s="411" t="s">
        <v>56</v>
      </c>
      <c r="AG3116" s="412">
        <v>0</v>
      </c>
      <c r="AH3116" s="413" t="s">
        <v>56</v>
      </c>
      <c r="AI3116" s="236"/>
      <c r="AJ3116" s="237"/>
      <c r="AK3116" s="238"/>
      <c r="AL3116" s="239"/>
      <c r="AM3116" s="240"/>
      <c r="AN3116" s="241"/>
      <c r="AO3116" s="242">
        <f t="shared" si="791"/>
        <v>0</v>
      </c>
      <c r="AP3116" s="243" t="s">
        <v>82</v>
      </c>
      <c r="AQ3116" s="414" t="str" cm="1">
        <f t="array" ref="AQ3116">_xlfn.IFS(OR($G3116="公衆街路灯A",$G3116="定額電灯"),$G3116&amp;AP3116,COUNTIF(G3116,"*従量電灯*"),G3116,1,"-")</f>
        <v>-</v>
      </c>
      <c r="AR3116" s="415" t="str" cm="1">
        <f t="array" ref="AR3116">_xlfn.IFS($AN3116=0,"-",OR($AH3116="対象外",$AH3116="-"),"-",OR($G3116="公衆街路灯A",$G3116="定額電灯"),_xlfn.XLOOKUP($AQ3116,削除禁止_電灯料金!$B:$B,削除禁止_電灯料金!$E:$E,0),1,"-")</f>
        <v>-</v>
      </c>
      <c r="AS3116" s="416" t="str" cm="1">
        <f t="array" ref="AS3116">_xlfn.IFS($AR3116="-","-",OR($G3116="公衆街路灯A",$G3116="定額電灯"),_xlfn.XLOOKUP(AQ3116,削除禁止_電灯料金!$B:$B,削除禁止_電灯料金!$D:$D,0),1,"-")</f>
        <v>-</v>
      </c>
      <c r="AT3116" s="415" t="str">
        <f>IFERROR(IF(OR($G3116="公衆街路灯A",$G3116="定額電灯"),"-",ROUND((_xlfn.XLOOKUP($AQ3116,削除禁止_電灯料金!$B:$B,削除禁止_電灯料金!$E:$E)*AM3116/1000*$K3116*$L3116/12),2)),"-")</f>
        <v>-</v>
      </c>
      <c r="AU3116" s="416">
        <f>IFERROR(IF(OR($G3116="公衆街路灯A",$G3116="定額電灯"),"-",ROUND((AM3116/1000*$K3116*$L3116/12)*_xlfn.XLOOKUP($A3116,削除禁止_電灯料金!K:K,削除禁止_電灯料金!M:M,"-"),2)),"-")</f>
        <v>0</v>
      </c>
      <c r="AV3116" s="417">
        <f>IFERROR(IF(OR($G3116="公衆街路灯A",$G3116="定額電灯"),ROUND((((AR3116+AS3116)*AN3116))*12*_xlfn.XLOOKUP($A3116,削除禁止_電灯料金!K:K,削除禁止_電灯料金!N:N),0),ROUND((AT3116+AU3116)*AN3116*12*_xlfn.XLOOKUP($A3116,削除禁止_電灯料金!K:K,削除禁止_電灯料金!N:N),0)),0)</f>
        <v>0</v>
      </c>
      <c r="AW3116" s="145"/>
    </row>
    <row r="3117" spans="1:49" ht="30" customHeight="1">
      <c r="A3117" s="1"/>
      <c r="B3117" s="41"/>
      <c r="C3117" s="248"/>
    </row>
    <row r="3118" spans="1:49" ht="30" customHeight="1">
      <c r="A3118" s="1">
        <v>69</v>
      </c>
      <c r="B3118" s="319" t="s">
        <v>2740</v>
      </c>
      <c r="C3118" s="42"/>
      <c r="D3118" s="4" t="s">
        <v>2741</v>
      </c>
      <c r="E3118" s="43"/>
      <c r="F3118" s="44"/>
      <c r="G3118" s="44"/>
      <c r="H3118" s="45"/>
      <c r="I3118" s="43"/>
      <c r="J3118" s="43"/>
      <c r="K3118" s="43"/>
      <c r="L3118" s="43"/>
      <c r="M3118" s="43"/>
      <c r="N3118" s="46"/>
      <c r="O3118" s="42"/>
      <c r="P3118" s="42"/>
      <c r="Q3118" s="42"/>
      <c r="R3118" s="42"/>
      <c r="S3118" s="42"/>
      <c r="T3118" s="42"/>
      <c r="U3118" s="42"/>
      <c r="V3118" s="42"/>
      <c r="W3118" s="42"/>
      <c r="X3118" s="42"/>
      <c r="Y3118" s="42"/>
      <c r="Z3118" s="42"/>
      <c r="AA3118" s="42"/>
      <c r="AB3118" s="42"/>
      <c r="AC3118" s="42"/>
      <c r="AD3118" s="42"/>
      <c r="AE3118" s="42"/>
      <c r="AF3118" s="42"/>
      <c r="AG3118" s="42"/>
      <c r="AH3118" s="47"/>
      <c r="AI3118" s="48"/>
      <c r="AJ3118" s="48"/>
      <c r="AK3118" s="47"/>
      <c r="AL3118" s="49"/>
      <c r="AM3118" s="47"/>
      <c r="AN3118" s="47"/>
      <c r="AO3118" s="47"/>
      <c r="AP3118" s="47"/>
      <c r="AQ3118" s="49"/>
      <c r="AR3118" s="47"/>
      <c r="AS3118" s="47"/>
      <c r="AT3118" s="47"/>
      <c r="AU3118" s="47"/>
      <c r="AV3118" s="47"/>
      <c r="AW3118" s="47"/>
    </row>
    <row r="3119" spans="1:49" ht="30" customHeight="1">
      <c r="A3119" s="1">
        <v>69</v>
      </c>
      <c r="B3119" s="319" t="s">
        <v>2740</v>
      </c>
      <c r="C3119" s="42"/>
      <c r="D3119" s="43"/>
      <c r="E3119" s="43"/>
      <c r="F3119" s="44"/>
      <c r="G3119" s="44"/>
      <c r="H3119" s="45"/>
      <c r="I3119" s="43"/>
      <c r="J3119" s="43"/>
      <c r="K3119" s="43"/>
      <c r="L3119" s="43"/>
      <c r="M3119" s="43"/>
      <c r="N3119" s="46"/>
      <c r="O3119" s="42"/>
      <c r="P3119" s="42"/>
      <c r="Q3119" s="42"/>
      <c r="R3119" s="42"/>
      <c r="S3119" s="42"/>
      <c r="T3119" s="42"/>
      <c r="U3119" s="42"/>
      <c r="V3119" s="42"/>
      <c r="W3119" s="42"/>
      <c r="X3119" s="42"/>
      <c r="Y3119" s="42"/>
      <c r="Z3119" s="42"/>
      <c r="AA3119" s="42"/>
      <c r="AB3119" s="42"/>
      <c r="AC3119" s="42"/>
      <c r="AD3119" s="42"/>
      <c r="AE3119" s="42"/>
      <c r="AF3119" s="42"/>
      <c r="AG3119" s="42"/>
      <c r="AH3119" s="47"/>
      <c r="AI3119" s="50"/>
      <c r="AJ3119" s="48"/>
      <c r="AK3119" s="47"/>
      <c r="AL3119" s="49"/>
      <c r="AM3119" s="47"/>
      <c r="AN3119" s="47"/>
      <c r="AO3119" s="51"/>
      <c r="AP3119" s="47"/>
      <c r="AQ3119" s="49"/>
      <c r="AR3119" s="51"/>
      <c r="AS3119" s="51"/>
      <c r="AT3119" s="51"/>
      <c r="AU3119" s="51"/>
      <c r="AV3119" s="47"/>
      <c r="AW3119" s="47"/>
    </row>
    <row r="3120" spans="1:49" ht="30" customHeight="1">
      <c r="A3120" s="1">
        <v>69</v>
      </c>
      <c r="B3120" s="319" t="s">
        <v>2740</v>
      </c>
      <c r="C3120" s="42"/>
      <c r="D3120" s="52" t="s">
        <v>47</v>
      </c>
      <c r="E3120" s="52"/>
      <c r="F3120" s="53">
        <v>10</v>
      </c>
      <c r="G3120" s="44"/>
      <c r="H3120" s="45"/>
      <c r="I3120" s="54"/>
      <c r="J3120" s="54"/>
      <c r="K3120" s="55"/>
      <c r="L3120" s="46"/>
      <c r="M3120" s="46"/>
      <c r="N3120" s="56"/>
      <c r="O3120" s="56"/>
      <c r="P3120" s="56"/>
      <c r="Q3120" s="56"/>
      <c r="R3120" s="56"/>
      <c r="S3120" s="56"/>
      <c r="T3120" s="56"/>
      <c r="U3120" s="56"/>
      <c r="V3120" s="56"/>
      <c r="W3120" s="56"/>
      <c r="X3120" s="56"/>
      <c r="Y3120" s="56"/>
      <c r="Z3120" s="56"/>
      <c r="AA3120" s="56"/>
      <c r="AB3120" s="56"/>
      <c r="AC3120" s="56"/>
      <c r="AD3120" s="56"/>
      <c r="AE3120" s="56"/>
      <c r="AF3120" s="56"/>
      <c r="AG3120" s="56"/>
      <c r="AH3120" s="47"/>
      <c r="AI3120" s="50"/>
      <c r="AJ3120" s="48"/>
      <c r="AK3120" s="47"/>
      <c r="AL3120" s="49"/>
      <c r="AM3120" s="47"/>
      <c r="AN3120" s="47"/>
      <c r="AO3120" s="47"/>
      <c r="AP3120" s="47"/>
      <c r="AQ3120" s="49"/>
      <c r="AR3120" s="47"/>
      <c r="AS3120" s="47"/>
      <c r="AT3120" s="47"/>
      <c r="AU3120" s="47"/>
      <c r="AV3120" s="47"/>
      <c r="AW3120" s="47"/>
    </row>
    <row r="3121" spans="1:49" ht="30" customHeight="1" thickBot="1">
      <c r="A3121" s="1">
        <v>69</v>
      </c>
      <c r="B3121" s="319" t="s">
        <v>2740</v>
      </c>
      <c r="C3121" s="42"/>
      <c r="D3121" s="57" t="s">
        <v>48</v>
      </c>
      <c r="E3121" s="57"/>
      <c r="F3121" s="58">
        <v>10</v>
      </c>
      <c r="G3121" s="44"/>
      <c r="H3121" s="45"/>
      <c r="I3121" s="54"/>
      <c r="J3121" s="54"/>
      <c r="K3121" s="55"/>
      <c r="L3121" s="46"/>
      <c r="M3121" s="46"/>
      <c r="N3121" s="56"/>
      <c r="O3121" s="56"/>
      <c r="P3121" s="56"/>
      <c r="Q3121" s="56"/>
      <c r="R3121" s="56"/>
      <c r="S3121" s="56"/>
      <c r="T3121" s="56"/>
      <c r="U3121" s="56"/>
      <c r="V3121" s="56"/>
      <c r="W3121" s="56"/>
      <c r="X3121" s="56"/>
      <c r="Y3121" s="56"/>
      <c r="Z3121" s="56"/>
      <c r="AA3121" s="56"/>
      <c r="AB3121" s="56"/>
      <c r="AC3121" s="56"/>
      <c r="AD3121" s="56"/>
      <c r="AE3121" s="56"/>
      <c r="AF3121" s="56"/>
      <c r="AG3121" s="56"/>
      <c r="AH3121" s="47"/>
      <c r="AI3121" s="50"/>
      <c r="AJ3121" s="48"/>
      <c r="AK3121" s="47"/>
      <c r="AL3121" s="49"/>
      <c r="AM3121" s="47"/>
      <c r="AN3121" s="47"/>
      <c r="AO3121" s="47"/>
      <c r="AP3121" s="47"/>
      <c r="AQ3121" s="49"/>
      <c r="AR3121" s="47"/>
      <c r="AS3121" s="47"/>
      <c r="AT3121" s="47"/>
      <c r="AU3121" s="47"/>
      <c r="AV3121" s="47"/>
      <c r="AW3121" s="47"/>
    </row>
    <row r="3122" spans="1:49" ht="30" customHeight="1" thickBot="1">
      <c r="A3122" s="1">
        <v>69</v>
      </c>
      <c r="B3122" s="319" t="s">
        <v>2740</v>
      </c>
      <c r="C3122" s="42"/>
      <c r="D3122" s="59" t="s">
        <v>49</v>
      </c>
      <c r="E3122" s="59"/>
      <c r="F3122" s="60">
        <v>30</v>
      </c>
      <c r="G3122" s="44"/>
      <c r="H3122" s="45"/>
      <c r="I3122" s="61"/>
      <c r="J3122" s="61"/>
      <c r="K3122" s="42"/>
      <c r="L3122" s="42"/>
      <c r="M3122" s="42"/>
      <c r="N3122" s="56"/>
      <c r="O3122" s="56"/>
      <c r="P3122" s="56"/>
      <c r="Q3122" s="56"/>
      <c r="R3122" s="56"/>
      <c r="S3122" s="56"/>
      <c r="T3122" s="56"/>
      <c r="U3122" s="56"/>
      <c r="V3122" s="56"/>
      <c r="W3122" s="56"/>
      <c r="X3122" s="56"/>
      <c r="Y3122" s="56"/>
      <c r="Z3122" s="56"/>
      <c r="AA3122" s="56"/>
      <c r="AB3122" s="56"/>
      <c r="AC3122" s="62"/>
      <c r="AD3122" s="62"/>
      <c r="AE3122" s="63"/>
      <c r="AF3122" s="42"/>
      <c r="AG3122" s="56"/>
      <c r="AH3122" s="47"/>
      <c r="AI3122" s="64" t="s">
        <v>50</v>
      </c>
      <c r="AJ3122" s="48"/>
      <c r="AK3122" s="47"/>
      <c r="AL3122" s="49"/>
      <c r="AM3122" s="47"/>
      <c r="AN3122" s="47"/>
      <c r="AO3122" s="47"/>
      <c r="AP3122" s="47"/>
      <c r="AQ3122" s="49"/>
      <c r="AR3122" s="47"/>
      <c r="AS3122" s="47"/>
      <c r="AT3122" s="47"/>
      <c r="AU3122" s="47"/>
      <c r="AV3122" s="47"/>
      <c r="AW3122" s="65"/>
    </row>
    <row r="3123" spans="1:49" ht="30" customHeight="1" thickBot="1">
      <c r="A3123" s="1">
        <v>69</v>
      </c>
      <c r="B3123" s="319" t="s">
        <v>2740</v>
      </c>
      <c r="C3123" s="42"/>
      <c r="D3123" s="66" t="s">
        <v>51</v>
      </c>
      <c r="E3123" s="66"/>
      <c r="F3123" s="67">
        <v>0.41499999999999998</v>
      </c>
      <c r="G3123" s="44"/>
      <c r="H3123" s="45"/>
      <c r="I3123" s="68"/>
      <c r="J3123" s="68"/>
      <c r="K3123" s="42"/>
      <c r="L3123" s="42"/>
      <c r="M3123" s="42"/>
      <c r="N3123" s="56"/>
      <c r="O3123" s="56"/>
      <c r="P3123" s="56"/>
      <c r="Q3123" s="56"/>
      <c r="R3123" s="56"/>
      <c r="S3123" s="56"/>
      <c r="T3123" s="56"/>
      <c r="U3123" s="56"/>
      <c r="V3123" s="56"/>
      <c r="W3123" s="56"/>
      <c r="X3123" s="56"/>
      <c r="Y3123" s="56"/>
      <c r="Z3123" s="56"/>
      <c r="AA3123" s="56"/>
      <c r="AB3123" s="56"/>
      <c r="AC3123" s="62" t="s">
        <v>52</v>
      </c>
      <c r="AD3123" s="69"/>
      <c r="AE3123" s="70" t="s">
        <v>53</v>
      </c>
      <c r="AF3123" s="69"/>
      <c r="AG3123" s="56"/>
      <c r="AH3123" s="47"/>
      <c r="AI3123" s="48"/>
      <c r="AJ3123" s="48"/>
      <c r="AK3123" s="47"/>
      <c r="AL3123" s="49"/>
      <c r="AM3123" s="47"/>
      <c r="AN3123" s="47"/>
      <c r="AO3123" s="47"/>
      <c r="AP3123" s="47"/>
      <c r="AQ3123" s="49"/>
      <c r="AR3123" s="47" t="s">
        <v>52</v>
      </c>
      <c r="AS3123" s="47"/>
      <c r="AT3123" s="47" t="s">
        <v>53</v>
      </c>
      <c r="AU3123" s="47"/>
      <c r="AV3123" s="47"/>
      <c r="AW3123" s="65"/>
    </row>
    <row r="3124" spans="1:49" ht="30" customHeight="1" thickBot="1">
      <c r="A3124" s="1">
        <v>69</v>
      </c>
      <c r="B3124" s="319" t="s">
        <v>2740</v>
      </c>
      <c r="C3124" s="42"/>
      <c r="D3124" s="71" t="s">
        <v>54</v>
      </c>
      <c r="E3124" s="45"/>
      <c r="F3124" s="45"/>
      <c r="G3124" s="45"/>
      <c r="H3124" s="45"/>
      <c r="I3124" s="45"/>
      <c r="J3124" s="45"/>
      <c r="K3124" s="72"/>
      <c r="L3124" s="72"/>
      <c r="M3124" s="73" t="s">
        <v>55</v>
      </c>
      <c r="N3124" s="74"/>
      <c r="O3124" s="74"/>
      <c r="P3124" s="74"/>
      <c r="Q3124" s="74"/>
      <c r="R3124" s="74"/>
      <c r="S3124" s="74"/>
      <c r="T3124" s="74"/>
      <c r="U3124" s="74"/>
      <c r="V3124" s="74"/>
      <c r="W3124" s="74"/>
      <c r="X3124" s="74"/>
      <c r="Y3124" s="74"/>
      <c r="Z3124" s="74"/>
      <c r="AA3124" s="74"/>
      <c r="AB3124" s="74"/>
      <c r="AC3124" s="75" t="s">
        <v>1</v>
      </c>
      <c r="AD3124" s="76"/>
      <c r="AE3124" s="76" t="s">
        <v>2</v>
      </c>
      <c r="AF3124" s="76"/>
      <c r="AG3124" s="77" t="s">
        <v>56</v>
      </c>
      <c r="AH3124" s="78" t="s">
        <v>57</v>
      </c>
      <c r="AI3124" s="79"/>
      <c r="AJ3124" s="79"/>
      <c r="AK3124" s="80"/>
      <c r="AL3124" s="15"/>
      <c r="AM3124" s="80"/>
      <c r="AN3124" s="80"/>
      <c r="AO3124" s="80"/>
      <c r="AP3124" s="80"/>
      <c r="AQ3124" s="15"/>
      <c r="AR3124" s="78" t="s">
        <v>1</v>
      </c>
      <c r="AS3124" s="81"/>
      <c r="AT3124" s="78" t="s">
        <v>2</v>
      </c>
      <c r="AU3124" s="81"/>
      <c r="AV3124" s="82" t="s">
        <v>56</v>
      </c>
      <c r="AW3124" s="83"/>
    </row>
    <row r="3125" spans="1:49" ht="42" customHeight="1">
      <c r="A3125" s="1">
        <v>69</v>
      </c>
      <c r="B3125" s="319" t="s">
        <v>2740</v>
      </c>
      <c r="C3125" s="42"/>
      <c r="D3125" s="474" t="s">
        <v>4</v>
      </c>
      <c r="E3125" s="476" t="s">
        <v>5</v>
      </c>
      <c r="F3125" s="476" t="s">
        <v>6</v>
      </c>
      <c r="G3125" s="476" t="s">
        <v>58</v>
      </c>
      <c r="H3125" s="476" t="s">
        <v>7</v>
      </c>
      <c r="I3125" s="20" t="s">
        <v>8</v>
      </c>
      <c r="J3125" s="20"/>
      <c r="K3125" s="84" t="s">
        <v>9</v>
      </c>
      <c r="L3125" s="85" t="s">
        <v>59</v>
      </c>
      <c r="M3125" s="478" t="s">
        <v>60</v>
      </c>
      <c r="N3125" s="480" t="s">
        <v>61</v>
      </c>
      <c r="O3125" s="482" t="s">
        <v>62</v>
      </c>
      <c r="P3125" s="482" t="s">
        <v>10</v>
      </c>
      <c r="Q3125" s="484" t="s">
        <v>63</v>
      </c>
      <c r="R3125" s="482" t="s">
        <v>64</v>
      </c>
      <c r="S3125" s="482" t="s">
        <v>65</v>
      </c>
      <c r="T3125" s="482" t="s">
        <v>66</v>
      </c>
      <c r="U3125" s="482" t="s">
        <v>67</v>
      </c>
      <c r="V3125" s="484" t="s">
        <v>11</v>
      </c>
      <c r="W3125" s="251" t="s">
        <v>12</v>
      </c>
      <c r="X3125" s="86" t="s">
        <v>13</v>
      </c>
      <c r="Y3125" s="86" t="s">
        <v>14</v>
      </c>
      <c r="Z3125" s="252" t="s">
        <v>15</v>
      </c>
      <c r="AA3125" s="484" t="s">
        <v>16</v>
      </c>
      <c r="AB3125" s="482" t="s">
        <v>17</v>
      </c>
      <c r="AC3125" s="87" t="s">
        <v>18</v>
      </c>
      <c r="AD3125" s="88" t="s">
        <v>19</v>
      </c>
      <c r="AE3125" s="87" t="s">
        <v>30</v>
      </c>
      <c r="AF3125" s="88" t="s">
        <v>21</v>
      </c>
      <c r="AG3125" s="89" t="s">
        <v>22</v>
      </c>
      <c r="AH3125" s="468" t="s">
        <v>23</v>
      </c>
      <c r="AI3125" s="470" t="s">
        <v>24</v>
      </c>
      <c r="AJ3125" s="470" t="s">
        <v>25</v>
      </c>
      <c r="AK3125" s="470" t="s">
        <v>26</v>
      </c>
      <c r="AL3125" s="91" t="s">
        <v>68</v>
      </c>
      <c r="AM3125" s="90" t="s">
        <v>27</v>
      </c>
      <c r="AN3125" s="92" t="s">
        <v>28</v>
      </c>
      <c r="AO3125" s="93" t="s">
        <v>29</v>
      </c>
      <c r="AP3125" s="28" t="s">
        <v>16</v>
      </c>
      <c r="AQ3125" s="472" t="s">
        <v>17</v>
      </c>
      <c r="AR3125" s="94" t="s">
        <v>18</v>
      </c>
      <c r="AS3125" s="95" t="s">
        <v>19</v>
      </c>
      <c r="AT3125" s="94" t="s">
        <v>30</v>
      </c>
      <c r="AU3125" s="95" t="s">
        <v>21</v>
      </c>
      <c r="AV3125" s="96" t="s">
        <v>31</v>
      </c>
      <c r="AW3125" s="83"/>
    </row>
    <row r="3126" spans="1:49" ht="30" customHeight="1" thickBot="1">
      <c r="A3126" s="1">
        <v>69</v>
      </c>
      <c r="B3126" s="319" t="s">
        <v>2740</v>
      </c>
      <c r="C3126" s="42"/>
      <c r="D3126" s="475"/>
      <c r="E3126" s="477"/>
      <c r="F3126" s="477"/>
      <c r="G3126" s="477"/>
      <c r="H3126" s="477"/>
      <c r="I3126" s="97" t="s">
        <v>69</v>
      </c>
      <c r="J3126" s="97" t="s">
        <v>70</v>
      </c>
      <c r="K3126" s="98" t="s">
        <v>34</v>
      </c>
      <c r="L3126" s="99" t="s">
        <v>35</v>
      </c>
      <c r="M3126" s="479"/>
      <c r="N3126" s="481"/>
      <c r="O3126" s="483"/>
      <c r="P3126" s="483"/>
      <c r="Q3126" s="485"/>
      <c r="R3126" s="483"/>
      <c r="S3126" s="483"/>
      <c r="T3126" s="483"/>
      <c r="U3126" s="483"/>
      <c r="V3126" s="485"/>
      <c r="W3126" s="100" t="s">
        <v>36</v>
      </c>
      <c r="X3126" s="100" t="s">
        <v>37</v>
      </c>
      <c r="Y3126" s="100" t="s">
        <v>38</v>
      </c>
      <c r="Z3126" s="101" t="s">
        <v>39</v>
      </c>
      <c r="AA3126" s="485"/>
      <c r="AB3126" s="483"/>
      <c r="AC3126" s="102" t="s">
        <v>40</v>
      </c>
      <c r="AD3126" s="103" t="s">
        <v>40</v>
      </c>
      <c r="AE3126" s="102" t="s">
        <v>40</v>
      </c>
      <c r="AF3126" s="103" t="s">
        <v>40</v>
      </c>
      <c r="AG3126" s="104">
        <v>10</v>
      </c>
      <c r="AH3126" s="469"/>
      <c r="AI3126" s="471"/>
      <c r="AJ3126" s="471"/>
      <c r="AK3126" s="471"/>
      <c r="AL3126" s="36" t="s">
        <v>41</v>
      </c>
      <c r="AM3126" s="105" t="s">
        <v>42</v>
      </c>
      <c r="AN3126" s="106" t="s">
        <v>43</v>
      </c>
      <c r="AO3126" s="107" t="s">
        <v>39</v>
      </c>
      <c r="AP3126" s="37" t="s">
        <v>44</v>
      </c>
      <c r="AQ3126" s="473"/>
      <c r="AR3126" s="108" t="s">
        <v>40</v>
      </c>
      <c r="AS3126" s="109" t="s">
        <v>40</v>
      </c>
      <c r="AT3126" s="108" t="s">
        <v>40</v>
      </c>
      <c r="AU3126" s="109" t="s">
        <v>40</v>
      </c>
      <c r="AV3126" s="40">
        <v>10</v>
      </c>
      <c r="AW3126" s="83"/>
    </row>
    <row r="3127" spans="1:49" ht="30" customHeight="1">
      <c r="A3127" s="1">
        <v>69</v>
      </c>
      <c r="B3127" s="319" t="s">
        <v>2740</v>
      </c>
      <c r="C3127" s="42"/>
      <c r="D3127" s="110" t="s">
        <v>2696</v>
      </c>
      <c r="E3127" s="111" t="s">
        <v>186</v>
      </c>
      <c r="F3127" s="112" t="s">
        <v>2738</v>
      </c>
      <c r="G3127" s="112" t="s">
        <v>73</v>
      </c>
      <c r="H3127" s="113"/>
      <c r="I3127" s="114"/>
      <c r="J3127" s="115"/>
      <c r="K3127" s="152">
        <v>7</v>
      </c>
      <c r="L3127" s="266">
        <v>292</v>
      </c>
      <c r="M3127" s="278" t="s">
        <v>1376</v>
      </c>
      <c r="N3127" s="119" t="s">
        <v>134</v>
      </c>
      <c r="O3127" s="120">
        <v>2</v>
      </c>
      <c r="P3127" s="121" t="s">
        <v>227</v>
      </c>
      <c r="Q3127" s="121">
        <v>0</v>
      </c>
      <c r="R3127" s="121">
        <v>0</v>
      </c>
      <c r="S3127" s="122">
        <v>0</v>
      </c>
      <c r="T3127" s="122">
        <v>0</v>
      </c>
      <c r="U3127" s="122">
        <v>0</v>
      </c>
      <c r="V3127" s="123">
        <v>0</v>
      </c>
      <c r="W3127" s="124">
        <v>47</v>
      </c>
      <c r="X3127" s="125">
        <v>6</v>
      </c>
      <c r="Y3127" s="126">
        <v>12</v>
      </c>
      <c r="Z3127" s="127">
        <f t="shared" ref="Z3127:Z3130" si="792">K3127*L3127*W3127*Y3127/12/1000</f>
        <v>96.067999999999998</v>
      </c>
      <c r="AA3127" s="121">
        <v>0</v>
      </c>
      <c r="AB3127" s="128" t="s">
        <v>80</v>
      </c>
      <c r="AC3127" s="129" t="s">
        <v>56</v>
      </c>
      <c r="AD3127" s="130" t="s">
        <v>56</v>
      </c>
      <c r="AE3127" s="129" t="s">
        <v>56</v>
      </c>
      <c r="AF3127" s="130">
        <f t="shared" ref="AF3127:AF3130" si="793">$B$2*Z3127/Y3127</f>
        <v>240.17</v>
      </c>
      <c r="AG3127" s="131">
        <f t="shared" ref="AG3127:AG3130" si="794">Y3127*AF3127*120</f>
        <v>345844.8</v>
      </c>
      <c r="AH3127" s="132" t="s">
        <v>113</v>
      </c>
      <c r="AI3127" s="133"/>
      <c r="AJ3127" s="134"/>
      <c r="AK3127" s="135"/>
      <c r="AL3127" s="136"/>
      <c r="AM3127" s="137"/>
      <c r="AN3127" s="138"/>
      <c r="AO3127" s="139">
        <f t="shared" ref="AO3127:AO3133" si="795">IFERROR((AM3127/1000)*K3127*L3127*AN3127/12,0)</f>
        <v>0</v>
      </c>
      <c r="AP3127" s="140" t="s">
        <v>82</v>
      </c>
      <c r="AQ3127" s="141" t="str" cm="1">
        <f t="array" ref="AQ3127">_xlfn.IFS(OR($G3127="公衆街路灯A",$G3127="定額電灯"),$G3127&amp;AP3127,COUNTIF(G3127,"*従量電灯*"),G3127,1,"-")</f>
        <v>従量電灯</v>
      </c>
      <c r="AR3127" s="142" t="str" cm="1">
        <f t="array" ref="AR3127">_xlfn.IFS($AN3127=0,"-",OR($AH3127="対象外",$AH3127="-"),"-",OR($G3127="公衆街路灯A",$G3127="定額電灯"),_xlfn.XLOOKUP($AQ3127,削除禁止_電灯料金!$B:$B,削除禁止_電灯料金!$E:$E,0),1,"-")</f>
        <v>-</v>
      </c>
      <c r="AS3127" s="143" t="str" cm="1">
        <f t="array" ref="AS3127">_xlfn.IFS($AR3127="-","-",OR($G3127="公衆街路灯A",$G3127="定額電灯"),_xlfn.XLOOKUP(AQ3127,削除禁止_電灯料金!$B:$B,削除禁止_電灯料金!$D:$D,0),1,"-")</f>
        <v>-</v>
      </c>
      <c r="AT3127" s="142">
        <f>IFERROR(IF(OR($G3127="公衆街路灯A",$G3127="定額電灯"),"-",ROUND((_xlfn.XLOOKUP($AQ3127,削除禁止_電灯料金!$B:$B,削除禁止_電灯料金!$E:$E)*AM3127/1000*$K3127*$L3127/12),2)),"-")</f>
        <v>0</v>
      </c>
      <c r="AU3127" s="143">
        <f>IFERROR(IF(OR($G3127="公衆街路灯A",$G3127="定額電灯"),"-",ROUND((AM3127/1000*$K3127*$L3127/12)*_xlfn.XLOOKUP($A3127,削除禁止_電灯料金!K:K,削除禁止_電灯料金!M:M,"-"),2)),"-")</f>
        <v>0</v>
      </c>
      <c r="AV3127" s="144">
        <f>IFERROR(IF(OR($G3127="公衆街路灯A",$G3127="定額電灯"),ROUND((((AR3127+AS3127)*AN3127))*12*_xlfn.XLOOKUP($A3127,削除禁止_電灯料金!K:K,削除禁止_電灯料金!N:N),0),ROUND((AT3127+AU3127)*AN3127*12*_xlfn.XLOOKUP($A3127,削除禁止_電灯料金!K:K,削除禁止_電灯料金!N:N),0)),0)</f>
        <v>0</v>
      </c>
      <c r="AW3127" s="145"/>
    </row>
    <row r="3128" spans="1:49" ht="30" customHeight="1">
      <c r="A3128" s="1">
        <v>69</v>
      </c>
      <c r="B3128" s="319" t="s">
        <v>2740</v>
      </c>
      <c r="C3128" s="42"/>
      <c r="D3128" s="146" t="s">
        <v>2696</v>
      </c>
      <c r="E3128" s="147" t="s">
        <v>186</v>
      </c>
      <c r="F3128" s="148" t="s">
        <v>2738</v>
      </c>
      <c r="G3128" s="148" t="s">
        <v>73</v>
      </c>
      <c r="H3128" s="149"/>
      <c r="I3128" s="150"/>
      <c r="J3128" s="151"/>
      <c r="K3128" s="152">
        <v>7</v>
      </c>
      <c r="L3128" s="266">
        <v>292</v>
      </c>
      <c r="M3128" s="367" t="s">
        <v>2742</v>
      </c>
      <c r="N3128" s="119" t="s">
        <v>2691</v>
      </c>
      <c r="O3128" s="120">
        <v>1</v>
      </c>
      <c r="P3128" s="155" t="s">
        <v>227</v>
      </c>
      <c r="Q3128" s="155">
        <v>0</v>
      </c>
      <c r="R3128" s="155">
        <v>0</v>
      </c>
      <c r="S3128" s="156">
        <v>0</v>
      </c>
      <c r="T3128" s="156" t="s">
        <v>2692</v>
      </c>
      <c r="U3128" s="156">
        <v>0</v>
      </c>
      <c r="V3128" s="157">
        <v>0</v>
      </c>
      <c r="W3128" s="158">
        <v>47</v>
      </c>
      <c r="X3128" s="159">
        <v>2</v>
      </c>
      <c r="Y3128" s="160">
        <v>2</v>
      </c>
      <c r="Z3128" s="161">
        <f t="shared" si="792"/>
        <v>16.011333333333333</v>
      </c>
      <c r="AA3128" s="155">
        <v>0</v>
      </c>
      <c r="AB3128" s="162" t="s">
        <v>80</v>
      </c>
      <c r="AC3128" s="163" t="s">
        <v>56</v>
      </c>
      <c r="AD3128" s="164" t="s">
        <v>56</v>
      </c>
      <c r="AE3128" s="163" t="s">
        <v>56</v>
      </c>
      <c r="AF3128" s="164">
        <f t="shared" si="793"/>
        <v>240.17</v>
      </c>
      <c r="AG3128" s="165">
        <f t="shared" si="794"/>
        <v>57640.799999999996</v>
      </c>
      <c r="AH3128" s="166" t="s">
        <v>113</v>
      </c>
      <c r="AI3128" s="167"/>
      <c r="AJ3128" s="168"/>
      <c r="AK3128" s="169"/>
      <c r="AL3128" s="170"/>
      <c r="AM3128" s="171"/>
      <c r="AN3128" s="172"/>
      <c r="AO3128" s="173">
        <f t="shared" si="795"/>
        <v>0</v>
      </c>
      <c r="AP3128" s="174" t="s">
        <v>82</v>
      </c>
      <c r="AQ3128" s="175" t="str" cm="1">
        <f t="array" ref="AQ3128">_xlfn.IFS(OR($G3128="公衆街路灯A",$G3128="定額電灯"),$G3128&amp;AP3128,COUNTIF(G3128,"*従量電灯*"),G3128,1,"-")</f>
        <v>従量電灯</v>
      </c>
      <c r="AR3128" s="176" t="str" cm="1">
        <f t="array" ref="AR3128">_xlfn.IFS($AN3128=0,"-",OR($AH3128="対象外",$AH3128="-"),"-",OR($G3128="公衆街路灯A",$G3128="定額電灯"),_xlfn.XLOOKUP($AQ3128,削除禁止_電灯料金!$B:$B,削除禁止_電灯料金!$E:$E,0),1,"-")</f>
        <v>-</v>
      </c>
      <c r="AS3128" s="177" t="str" cm="1">
        <f t="array" ref="AS3128">_xlfn.IFS($AR3128="-","-",OR($G3128="公衆街路灯A",$G3128="定額電灯"),_xlfn.XLOOKUP(AQ3128,削除禁止_電灯料金!$B:$B,削除禁止_電灯料金!$D:$D,0),1,"-")</f>
        <v>-</v>
      </c>
      <c r="AT3128" s="176">
        <f>IFERROR(IF(OR($G3128="公衆街路灯A",$G3128="定額電灯"),"-",ROUND((_xlfn.XLOOKUP($AQ3128,削除禁止_電灯料金!$B:$B,削除禁止_電灯料金!$E:$E)*AM3128/1000*$K3128*$L3128/12),2)),"-")</f>
        <v>0</v>
      </c>
      <c r="AU3128" s="177">
        <f>IFERROR(IF(OR($G3128="公衆街路灯A",$G3128="定額電灯"),"-",ROUND((AM3128/1000*$K3128*$L3128/12)*_xlfn.XLOOKUP($A3128,削除禁止_電灯料金!K:K,削除禁止_電灯料金!M:M,"-"),2)),"-")</f>
        <v>0</v>
      </c>
      <c r="AV3128" s="178">
        <f>IFERROR(IF(OR($G3128="公衆街路灯A",$G3128="定額電灯"),ROUND((((AR3128+AS3128)*AN3128))*12*_xlfn.XLOOKUP($A3128,削除禁止_電灯料金!K:K,削除禁止_電灯料金!N:N),0),ROUND((AT3128+AU3128)*AN3128*12*_xlfn.XLOOKUP($A3128,削除禁止_電灯料金!K:K,削除禁止_電灯料金!N:N),0)),0)</f>
        <v>0</v>
      </c>
      <c r="AW3128" s="145"/>
    </row>
    <row r="3129" spans="1:49" ht="30" customHeight="1">
      <c r="A3129" s="1">
        <v>69</v>
      </c>
      <c r="B3129" s="319" t="s">
        <v>2740</v>
      </c>
      <c r="C3129" s="42"/>
      <c r="D3129" s="146" t="s">
        <v>2696</v>
      </c>
      <c r="E3129" s="147" t="s">
        <v>186</v>
      </c>
      <c r="F3129" s="148" t="s">
        <v>2739</v>
      </c>
      <c r="G3129" s="148" t="s">
        <v>73</v>
      </c>
      <c r="H3129" s="149"/>
      <c r="I3129" s="150"/>
      <c r="J3129" s="151"/>
      <c r="K3129" s="152">
        <v>7</v>
      </c>
      <c r="L3129" s="266">
        <v>292</v>
      </c>
      <c r="M3129" s="281" t="s">
        <v>1376</v>
      </c>
      <c r="N3129" s="119" t="s">
        <v>134</v>
      </c>
      <c r="O3129" s="120">
        <v>2</v>
      </c>
      <c r="P3129" s="155" t="s">
        <v>227</v>
      </c>
      <c r="Q3129" s="155">
        <v>0</v>
      </c>
      <c r="R3129" s="155">
        <v>0</v>
      </c>
      <c r="S3129" s="156">
        <v>0</v>
      </c>
      <c r="T3129" s="156">
        <v>0</v>
      </c>
      <c r="U3129" s="156">
        <v>0</v>
      </c>
      <c r="V3129" s="157">
        <v>0</v>
      </c>
      <c r="W3129" s="158">
        <v>47</v>
      </c>
      <c r="X3129" s="159">
        <v>6</v>
      </c>
      <c r="Y3129" s="160">
        <v>12</v>
      </c>
      <c r="Z3129" s="161">
        <f t="shared" si="792"/>
        <v>96.067999999999998</v>
      </c>
      <c r="AA3129" s="155">
        <v>0</v>
      </c>
      <c r="AB3129" s="162" t="s">
        <v>80</v>
      </c>
      <c r="AC3129" s="163" t="s">
        <v>56</v>
      </c>
      <c r="AD3129" s="164" t="s">
        <v>56</v>
      </c>
      <c r="AE3129" s="163" t="s">
        <v>56</v>
      </c>
      <c r="AF3129" s="164">
        <f t="shared" si="793"/>
        <v>240.17</v>
      </c>
      <c r="AG3129" s="165">
        <f t="shared" si="794"/>
        <v>345844.8</v>
      </c>
      <c r="AH3129" s="166" t="s">
        <v>113</v>
      </c>
      <c r="AI3129" s="167"/>
      <c r="AJ3129" s="168"/>
      <c r="AK3129" s="169"/>
      <c r="AL3129" s="170"/>
      <c r="AM3129" s="171"/>
      <c r="AN3129" s="172"/>
      <c r="AO3129" s="173">
        <f t="shared" si="795"/>
        <v>0</v>
      </c>
      <c r="AP3129" s="174" t="s">
        <v>82</v>
      </c>
      <c r="AQ3129" s="175" t="str" cm="1">
        <f t="array" ref="AQ3129">_xlfn.IFS(OR($G3129="公衆街路灯A",$G3129="定額電灯"),$G3129&amp;AP3129,COUNTIF(G3129,"*従量電灯*"),G3129,1,"-")</f>
        <v>従量電灯</v>
      </c>
      <c r="AR3129" s="176" t="str" cm="1">
        <f t="array" ref="AR3129">_xlfn.IFS($AN3129=0,"-",OR($AH3129="対象外",$AH3129="-"),"-",OR($G3129="公衆街路灯A",$G3129="定額電灯"),_xlfn.XLOOKUP($AQ3129,削除禁止_電灯料金!$B:$B,削除禁止_電灯料金!$E:$E,0),1,"-")</f>
        <v>-</v>
      </c>
      <c r="AS3129" s="177" t="str" cm="1">
        <f t="array" ref="AS3129">_xlfn.IFS($AR3129="-","-",OR($G3129="公衆街路灯A",$G3129="定額電灯"),_xlfn.XLOOKUP(AQ3129,削除禁止_電灯料金!$B:$B,削除禁止_電灯料金!$D:$D,0),1,"-")</f>
        <v>-</v>
      </c>
      <c r="AT3129" s="176">
        <f>IFERROR(IF(OR($G3129="公衆街路灯A",$G3129="定額電灯"),"-",ROUND((_xlfn.XLOOKUP($AQ3129,削除禁止_電灯料金!$B:$B,削除禁止_電灯料金!$E:$E)*AM3129/1000*$K3129*$L3129/12),2)),"-")</f>
        <v>0</v>
      </c>
      <c r="AU3129" s="177">
        <f>IFERROR(IF(OR($G3129="公衆街路灯A",$G3129="定額電灯"),"-",ROUND((AM3129/1000*$K3129*$L3129/12)*_xlfn.XLOOKUP($A3129,削除禁止_電灯料金!K:K,削除禁止_電灯料金!M:M,"-"),2)),"-")</f>
        <v>0</v>
      </c>
      <c r="AV3129" s="178">
        <f>IFERROR(IF(OR($G3129="公衆街路灯A",$G3129="定額電灯"),ROUND((((AR3129+AS3129)*AN3129))*12*_xlfn.XLOOKUP($A3129,削除禁止_電灯料金!K:K,削除禁止_電灯料金!N:N),0),ROUND((AT3129+AU3129)*AN3129*12*_xlfn.XLOOKUP($A3129,削除禁止_電灯料金!K:K,削除禁止_電灯料金!N:N),0)),0)</f>
        <v>0</v>
      </c>
      <c r="AW3129" s="145"/>
    </row>
    <row r="3130" spans="1:49" ht="30" customHeight="1">
      <c r="A3130" s="1">
        <v>69</v>
      </c>
      <c r="B3130" s="319" t="s">
        <v>2740</v>
      </c>
      <c r="C3130" s="42"/>
      <c r="D3130" s="146" t="s">
        <v>2696</v>
      </c>
      <c r="E3130" s="147" t="s">
        <v>186</v>
      </c>
      <c r="F3130" s="148" t="s">
        <v>2739</v>
      </c>
      <c r="G3130" s="148" t="s">
        <v>73</v>
      </c>
      <c r="H3130" s="149"/>
      <c r="I3130" s="150"/>
      <c r="J3130" s="151"/>
      <c r="K3130" s="152">
        <v>7</v>
      </c>
      <c r="L3130" s="266">
        <v>292</v>
      </c>
      <c r="M3130" s="281" t="s">
        <v>2742</v>
      </c>
      <c r="N3130" s="119" t="s">
        <v>2691</v>
      </c>
      <c r="O3130" s="120">
        <v>1</v>
      </c>
      <c r="P3130" s="155" t="s">
        <v>227</v>
      </c>
      <c r="Q3130" s="155">
        <v>0</v>
      </c>
      <c r="R3130" s="155">
        <v>0</v>
      </c>
      <c r="S3130" s="156">
        <v>0</v>
      </c>
      <c r="T3130" s="156" t="s">
        <v>2692</v>
      </c>
      <c r="U3130" s="156">
        <v>0</v>
      </c>
      <c r="V3130" s="157">
        <v>0</v>
      </c>
      <c r="W3130" s="158">
        <v>47</v>
      </c>
      <c r="X3130" s="159">
        <v>2</v>
      </c>
      <c r="Y3130" s="160">
        <v>2</v>
      </c>
      <c r="Z3130" s="161">
        <f t="shared" si="792"/>
        <v>16.011333333333333</v>
      </c>
      <c r="AA3130" s="155">
        <v>0</v>
      </c>
      <c r="AB3130" s="162" t="s">
        <v>80</v>
      </c>
      <c r="AC3130" s="163" t="s">
        <v>56</v>
      </c>
      <c r="AD3130" s="164" t="s">
        <v>56</v>
      </c>
      <c r="AE3130" s="163" t="s">
        <v>56</v>
      </c>
      <c r="AF3130" s="164">
        <f t="shared" si="793"/>
        <v>240.17</v>
      </c>
      <c r="AG3130" s="165">
        <f t="shared" si="794"/>
        <v>57640.799999999996</v>
      </c>
      <c r="AH3130" s="166" t="s">
        <v>113</v>
      </c>
      <c r="AI3130" s="167"/>
      <c r="AJ3130" s="168"/>
      <c r="AK3130" s="169"/>
      <c r="AL3130" s="170"/>
      <c r="AM3130" s="171"/>
      <c r="AN3130" s="172"/>
      <c r="AO3130" s="173">
        <f t="shared" si="795"/>
        <v>0</v>
      </c>
      <c r="AP3130" s="174" t="s">
        <v>82</v>
      </c>
      <c r="AQ3130" s="175" t="str" cm="1">
        <f t="array" ref="AQ3130">_xlfn.IFS(OR($G3130="公衆街路灯A",$G3130="定額電灯"),$G3130&amp;AP3130,COUNTIF(G3130,"*従量電灯*"),G3130,1,"-")</f>
        <v>従量電灯</v>
      </c>
      <c r="AR3130" s="176" t="str" cm="1">
        <f t="array" ref="AR3130">_xlfn.IFS($AN3130=0,"-",OR($AH3130="対象外",$AH3130="-"),"-",OR($G3130="公衆街路灯A",$G3130="定額電灯"),_xlfn.XLOOKUP($AQ3130,削除禁止_電灯料金!$B:$B,削除禁止_電灯料金!$E:$E,0),1,"-")</f>
        <v>-</v>
      </c>
      <c r="AS3130" s="177" t="str" cm="1">
        <f t="array" ref="AS3130">_xlfn.IFS($AR3130="-","-",OR($G3130="公衆街路灯A",$G3130="定額電灯"),_xlfn.XLOOKUP(AQ3130,削除禁止_電灯料金!$B:$B,削除禁止_電灯料金!$D:$D,0),1,"-")</f>
        <v>-</v>
      </c>
      <c r="AT3130" s="176">
        <f>IFERROR(IF(OR($G3130="公衆街路灯A",$G3130="定額電灯"),"-",ROUND((_xlfn.XLOOKUP($AQ3130,削除禁止_電灯料金!$B:$B,削除禁止_電灯料金!$E:$E)*AM3130/1000*$K3130*$L3130/12),2)),"-")</f>
        <v>0</v>
      </c>
      <c r="AU3130" s="177">
        <f>IFERROR(IF(OR($G3130="公衆街路灯A",$G3130="定額電灯"),"-",ROUND((AM3130/1000*$K3130*$L3130/12)*_xlfn.XLOOKUP($A3130,削除禁止_電灯料金!K:K,削除禁止_電灯料金!M:M,"-"),2)),"-")</f>
        <v>0</v>
      </c>
      <c r="AV3130" s="178">
        <f>IFERROR(IF(OR($G3130="公衆街路灯A",$G3130="定額電灯"),ROUND((((AR3130+AS3130)*AN3130))*12*_xlfn.XLOOKUP($A3130,削除禁止_電灯料金!K:K,削除禁止_電灯料金!N:N),0),ROUND((AT3130+AU3130)*AN3130*12*_xlfn.XLOOKUP($A3130,削除禁止_電灯料金!K:K,削除禁止_電灯料金!N:N),0)),0)</f>
        <v>0</v>
      </c>
      <c r="AW3130" s="145"/>
    </row>
    <row r="3131" spans="1:49" ht="30" customHeight="1">
      <c r="A3131" s="1">
        <v>69</v>
      </c>
      <c r="B3131" s="319" t="s">
        <v>2740</v>
      </c>
      <c r="C3131" s="42"/>
      <c r="D3131" s="146"/>
      <c r="E3131" s="147"/>
      <c r="F3131" s="148"/>
      <c r="G3131" s="148"/>
      <c r="H3131" s="149"/>
      <c r="I3131" s="150"/>
      <c r="J3131" s="151"/>
      <c r="K3131" s="213"/>
      <c r="L3131" s="214"/>
      <c r="M3131" s="154" t="s">
        <v>82</v>
      </c>
      <c r="N3131" s="119">
        <v>0</v>
      </c>
      <c r="O3131" s="120">
        <v>0</v>
      </c>
      <c r="P3131" s="155">
        <v>0</v>
      </c>
      <c r="Q3131" s="155">
        <v>0</v>
      </c>
      <c r="R3131" s="155">
        <v>0</v>
      </c>
      <c r="S3131" s="156">
        <v>0</v>
      </c>
      <c r="T3131" s="156">
        <v>0</v>
      </c>
      <c r="U3131" s="156">
        <v>0</v>
      </c>
      <c r="V3131" s="157">
        <v>0</v>
      </c>
      <c r="W3131" s="158">
        <v>0</v>
      </c>
      <c r="X3131" s="159"/>
      <c r="Y3131" s="160">
        <v>0</v>
      </c>
      <c r="Z3131" s="161">
        <v>0</v>
      </c>
      <c r="AA3131" s="155">
        <v>0</v>
      </c>
      <c r="AB3131" s="162" t="s">
        <v>56</v>
      </c>
      <c r="AC3131" s="163" t="s">
        <v>56</v>
      </c>
      <c r="AD3131" s="164" t="s">
        <v>56</v>
      </c>
      <c r="AE3131" s="163" t="s">
        <v>56</v>
      </c>
      <c r="AF3131" s="164" t="s">
        <v>56</v>
      </c>
      <c r="AG3131" s="165">
        <v>0</v>
      </c>
      <c r="AH3131" s="166" t="s">
        <v>56</v>
      </c>
      <c r="AI3131" s="167"/>
      <c r="AJ3131" s="168"/>
      <c r="AK3131" s="169"/>
      <c r="AL3131" s="170"/>
      <c r="AM3131" s="171"/>
      <c r="AN3131" s="172"/>
      <c r="AO3131" s="173">
        <f t="shared" si="795"/>
        <v>0</v>
      </c>
      <c r="AP3131" s="174" t="s">
        <v>82</v>
      </c>
      <c r="AQ3131" s="175" t="str" cm="1">
        <f t="array" ref="AQ3131">_xlfn.IFS(OR($G3131="公衆街路灯A",$G3131="定額電灯"),$G3131&amp;AP3131,COUNTIF(G3131,"*従量電灯*"),G3131,1,"-")</f>
        <v>-</v>
      </c>
      <c r="AR3131" s="176" t="str" cm="1">
        <f t="array" ref="AR3131">_xlfn.IFS($AN3131=0,"-",OR($AH3131="対象外",$AH3131="-"),"-",OR($G3131="公衆街路灯A",$G3131="定額電灯"),_xlfn.XLOOKUP($AQ3131,削除禁止_電灯料金!$B:$B,削除禁止_電灯料金!$E:$E,0),1,"-")</f>
        <v>-</v>
      </c>
      <c r="AS3131" s="177" t="str" cm="1">
        <f t="array" ref="AS3131">_xlfn.IFS($AR3131="-","-",OR($G3131="公衆街路灯A",$G3131="定額電灯"),_xlfn.XLOOKUP(AQ3131,削除禁止_電灯料金!$B:$B,削除禁止_電灯料金!$D:$D,0),1,"-")</f>
        <v>-</v>
      </c>
      <c r="AT3131" s="176" t="str">
        <f>IFERROR(IF(OR($G3131="公衆街路灯A",$G3131="定額電灯"),"-",ROUND((_xlfn.XLOOKUP($AQ3131,削除禁止_電灯料金!$B:$B,削除禁止_電灯料金!$E:$E)*AM3131/1000*$K3131*$L3131/12),2)),"-")</f>
        <v>-</v>
      </c>
      <c r="AU3131" s="177">
        <f>IFERROR(IF(OR($G3131="公衆街路灯A",$G3131="定額電灯"),"-",ROUND((AM3131/1000*$K3131*$L3131/12)*_xlfn.XLOOKUP($A3131,削除禁止_電灯料金!K:K,削除禁止_電灯料金!M:M,"-"),2)),"-")</f>
        <v>0</v>
      </c>
      <c r="AV3131" s="178">
        <f>IFERROR(IF(OR($G3131="公衆街路灯A",$G3131="定額電灯"),ROUND((((AR3131+AS3131)*AN3131))*12*_xlfn.XLOOKUP($A3131,削除禁止_電灯料金!K:K,削除禁止_電灯料金!N:N),0),ROUND((AT3131+AU3131)*AN3131*12*_xlfn.XLOOKUP($A3131,削除禁止_電灯料金!K:K,削除禁止_電灯料金!N:N),0)),0)</f>
        <v>0</v>
      </c>
      <c r="AW3131" s="145"/>
    </row>
    <row r="3132" spans="1:49" ht="30" customHeight="1">
      <c r="A3132" s="1">
        <v>69</v>
      </c>
      <c r="B3132" s="319" t="s">
        <v>2740</v>
      </c>
      <c r="C3132" s="42"/>
      <c r="D3132" s="146"/>
      <c r="E3132" s="147" t="s">
        <v>219</v>
      </c>
      <c r="F3132" s="148" t="s">
        <v>219</v>
      </c>
      <c r="G3132" s="148"/>
      <c r="H3132" s="149"/>
      <c r="I3132" s="150"/>
      <c r="J3132" s="151"/>
      <c r="K3132" s="213"/>
      <c r="L3132" s="214"/>
      <c r="M3132" s="179" t="s">
        <v>82</v>
      </c>
      <c r="N3132" s="119">
        <v>0</v>
      </c>
      <c r="O3132" s="120">
        <v>0</v>
      </c>
      <c r="P3132" s="155">
        <v>0</v>
      </c>
      <c r="Q3132" s="155">
        <v>0</v>
      </c>
      <c r="R3132" s="155">
        <v>0</v>
      </c>
      <c r="S3132" s="156">
        <v>0</v>
      </c>
      <c r="T3132" s="156">
        <v>0</v>
      </c>
      <c r="U3132" s="156">
        <v>0</v>
      </c>
      <c r="V3132" s="157">
        <v>0</v>
      </c>
      <c r="W3132" s="158">
        <v>0</v>
      </c>
      <c r="X3132" s="159"/>
      <c r="Y3132" s="160">
        <v>0</v>
      </c>
      <c r="Z3132" s="161">
        <v>0</v>
      </c>
      <c r="AA3132" s="155">
        <v>0</v>
      </c>
      <c r="AB3132" s="162" t="s">
        <v>56</v>
      </c>
      <c r="AC3132" s="163" t="s">
        <v>56</v>
      </c>
      <c r="AD3132" s="164" t="s">
        <v>56</v>
      </c>
      <c r="AE3132" s="163" t="s">
        <v>56</v>
      </c>
      <c r="AF3132" s="164" t="s">
        <v>56</v>
      </c>
      <c r="AG3132" s="165">
        <v>0</v>
      </c>
      <c r="AH3132" s="166" t="s">
        <v>56</v>
      </c>
      <c r="AI3132" s="167"/>
      <c r="AJ3132" s="168"/>
      <c r="AK3132" s="169"/>
      <c r="AL3132" s="170"/>
      <c r="AM3132" s="171"/>
      <c r="AN3132" s="172"/>
      <c r="AO3132" s="173">
        <f t="shared" si="795"/>
        <v>0</v>
      </c>
      <c r="AP3132" s="174" t="s">
        <v>82</v>
      </c>
      <c r="AQ3132" s="175" t="str" cm="1">
        <f t="array" ref="AQ3132">_xlfn.IFS(OR($G3132="公衆街路灯A",$G3132="定額電灯"),$G3132&amp;AP3132,COUNTIF(G3132,"*従量電灯*"),G3132,1,"-")</f>
        <v>-</v>
      </c>
      <c r="AR3132" s="176" t="str" cm="1">
        <f t="array" ref="AR3132">_xlfn.IFS($AN3132=0,"-",OR($AH3132="対象外",$AH3132="-"),"-",OR($G3132="公衆街路灯A",$G3132="定額電灯"),_xlfn.XLOOKUP($AQ3132,削除禁止_電灯料金!$B:$B,削除禁止_電灯料金!$E:$E,0),1,"-")</f>
        <v>-</v>
      </c>
      <c r="AS3132" s="177" t="str" cm="1">
        <f t="array" ref="AS3132">_xlfn.IFS($AR3132="-","-",OR($G3132="公衆街路灯A",$G3132="定額電灯"),_xlfn.XLOOKUP(AQ3132,削除禁止_電灯料金!$B:$B,削除禁止_電灯料金!$D:$D,0),1,"-")</f>
        <v>-</v>
      </c>
      <c r="AT3132" s="176" t="str">
        <f>IFERROR(IF(OR($G3132="公衆街路灯A",$G3132="定額電灯"),"-",ROUND((_xlfn.XLOOKUP($AQ3132,削除禁止_電灯料金!$B:$B,削除禁止_電灯料金!$E:$E)*AM3132/1000*$K3132*$L3132/12),2)),"-")</f>
        <v>-</v>
      </c>
      <c r="AU3132" s="177">
        <f>IFERROR(IF(OR($G3132="公衆街路灯A",$G3132="定額電灯"),"-",ROUND((AM3132/1000*$K3132*$L3132/12)*_xlfn.XLOOKUP($A3132,削除禁止_電灯料金!K:K,削除禁止_電灯料金!M:M,"-"),2)),"-")</f>
        <v>0</v>
      </c>
      <c r="AV3132" s="178">
        <f>IFERROR(IF(OR($G3132="公衆街路灯A",$G3132="定額電灯"),ROUND((((AR3132+AS3132)*AN3132))*12*_xlfn.XLOOKUP($A3132,削除禁止_電灯料金!K:K,削除禁止_電灯料金!N:N),0),ROUND((AT3132+AU3132)*AN3132*12*_xlfn.XLOOKUP($A3132,削除禁止_電灯料金!K:K,削除禁止_電灯料金!N:N),0)),0)</f>
        <v>0</v>
      </c>
      <c r="AW3132" s="145"/>
    </row>
    <row r="3133" spans="1:49" ht="30" customHeight="1" thickBot="1">
      <c r="A3133" s="1">
        <v>69</v>
      </c>
      <c r="B3133" s="319" t="s">
        <v>2740</v>
      </c>
      <c r="C3133" s="42"/>
      <c r="D3133" s="215"/>
      <c r="E3133" s="216" t="s">
        <v>219</v>
      </c>
      <c r="F3133" s="217" t="s">
        <v>219</v>
      </c>
      <c r="G3133" s="216"/>
      <c r="H3133" s="216"/>
      <c r="I3133" s="218"/>
      <c r="J3133" s="219"/>
      <c r="K3133" s="220"/>
      <c r="L3133" s="221"/>
      <c r="M3133" s="222" t="s">
        <v>82</v>
      </c>
      <c r="N3133" s="223">
        <v>0</v>
      </c>
      <c r="O3133" s="224">
        <v>0</v>
      </c>
      <c r="P3133" s="225">
        <v>0</v>
      </c>
      <c r="Q3133" s="225">
        <v>0</v>
      </c>
      <c r="R3133" s="225">
        <v>0</v>
      </c>
      <c r="S3133" s="226">
        <v>0</v>
      </c>
      <c r="T3133" s="226">
        <v>0</v>
      </c>
      <c r="U3133" s="226">
        <v>0</v>
      </c>
      <c r="V3133" s="227">
        <v>0</v>
      </c>
      <c r="W3133" s="228">
        <v>0</v>
      </c>
      <c r="X3133" s="229"/>
      <c r="Y3133" s="410">
        <v>0</v>
      </c>
      <c r="Z3133" s="230">
        <v>0</v>
      </c>
      <c r="AA3133" s="225">
        <v>0</v>
      </c>
      <c r="AB3133" s="231" t="s">
        <v>56</v>
      </c>
      <c r="AC3133" s="232" t="s">
        <v>56</v>
      </c>
      <c r="AD3133" s="411" t="s">
        <v>56</v>
      </c>
      <c r="AE3133" s="232" t="s">
        <v>56</v>
      </c>
      <c r="AF3133" s="411" t="s">
        <v>56</v>
      </c>
      <c r="AG3133" s="412">
        <v>0</v>
      </c>
      <c r="AH3133" s="413" t="s">
        <v>56</v>
      </c>
      <c r="AI3133" s="236"/>
      <c r="AJ3133" s="237"/>
      <c r="AK3133" s="238"/>
      <c r="AL3133" s="239"/>
      <c r="AM3133" s="240"/>
      <c r="AN3133" s="241"/>
      <c r="AO3133" s="242">
        <f t="shared" si="795"/>
        <v>0</v>
      </c>
      <c r="AP3133" s="243" t="s">
        <v>82</v>
      </c>
      <c r="AQ3133" s="414" t="str" cm="1">
        <f t="array" ref="AQ3133">_xlfn.IFS(OR($G3133="公衆街路灯A",$G3133="定額電灯"),$G3133&amp;AP3133,COUNTIF(G3133,"*従量電灯*"),G3133,1,"-")</f>
        <v>-</v>
      </c>
      <c r="AR3133" s="415" t="str" cm="1">
        <f t="array" ref="AR3133">_xlfn.IFS($AN3133=0,"-",OR($AH3133="対象外",$AH3133="-"),"-",OR($G3133="公衆街路灯A",$G3133="定額電灯"),_xlfn.XLOOKUP($AQ3133,削除禁止_電灯料金!$B:$B,削除禁止_電灯料金!$E:$E,0),1,"-")</f>
        <v>-</v>
      </c>
      <c r="AS3133" s="416" t="str" cm="1">
        <f t="array" ref="AS3133">_xlfn.IFS($AR3133="-","-",OR($G3133="公衆街路灯A",$G3133="定額電灯"),_xlfn.XLOOKUP(AQ3133,削除禁止_電灯料金!$B:$B,削除禁止_電灯料金!$D:$D,0),1,"-")</f>
        <v>-</v>
      </c>
      <c r="AT3133" s="415" t="str">
        <f>IFERROR(IF(OR($G3133="公衆街路灯A",$G3133="定額電灯"),"-",ROUND((_xlfn.XLOOKUP($AQ3133,削除禁止_電灯料金!$B:$B,削除禁止_電灯料金!$E:$E)*AM3133/1000*$K3133*$L3133/12),2)),"-")</f>
        <v>-</v>
      </c>
      <c r="AU3133" s="416">
        <f>IFERROR(IF(OR($G3133="公衆街路灯A",$G3133="定額電灯"),"-",ROUND((AM3133/1000*$K3133*$L3133/12)*_xlfn.XLOOKUP($A3133,削除禁止_電灯料金!K:K,削除禁止_電灯料金!M:M,"-"),2)),"-")</f>
        <v>0</v>
      </c>
      <c r="AV3133" s="417">
        <f>IFERROR(IF(OR($G3133="公衆街路灯A",$G3133="定額電灯"),ROUND((((AR3133+AS3133)*AN3133))*12*_xlfn.XLOOKUP($A3133,削除禁止_電灯料金!K:K,削除禁止_電灯料金!N:N),0),ROUND((AT3133+AU3133)*AN3133*12*_xlfn.XLOOKUP($A3133,削除禁止_電灯料金!K:K,削除禁止_電灯料金!N:N),0)),0)</f>
        <v>0</v>
      </c>
      <c r="AW3133" s="145"/>
    </row>
    <row r="3134" spans="1:49" ht="30" customHeight="1">
      <c r="A3134" s="1"/>
      <c r="B3134" s="41"/>
      <c r="C3134" s="248"/>
    </row>
    <row r="3135" spans="1:49" ht="30" customHeight="1">
      <c r="A3135" s="1">
        <v>70</v>
      </c>
      <c r="B3135" s="319" t="s">
        <v>2743</v>
      </c>
      <c r="C3135" s="42"/>
      <c r="D3135" s="4" t="s">
        <v>2744</v>
      </c>
      <c r="E3135" s="43"/>
      <c r="F3135" s="44"/>
      <c r="G3135" s="44"/>
      <c r="H3135" s="45"/>
      <c r="I3135" s="43"/>
      <c r="J3135" s="43"/>
      <c r="K3135" s="43"/>
      <c r="L3135" s="43"/>
      <c r="M3135" s="43"/>
      <c r="N3135" s="46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2"/>
      <c r="Z3135" s="42"/>
      <c r="AA3135" s="42"/>
      <c r="AB3135" s="42"/>
      <c r="AC3135" s="42"/>
      <c r="AD3135" s="42"/>
      <c r="AE3135" s="42"/>
      <c r="AF3135" s="42"/>
      <c r="AG3135" s="42"/>
      <c r="AH3135" s="47"/>
      <c r="AI3135" s="48"/>
      <c r="AJ3135" s="48"/>
      <c r="AK3135" s="47"/>
      <c r="AL3135" s="49"/>
      <c r="AM3135" s="47"/>
      <c r="AN3135" s="47"/>
      <c r="AO3135" s="47"/>
      <c r="AP3135" s="47"/>
      <c r="AQ3135" s="49"/>
      <c r="AR3135" s="47"/>
      <c r="AS3135" s="47"/>
      <c r="AT3135" s="47"/>
      <c r="AU3135" s="47"/>
      <c r="AV3135" s="47"/>
      <c r="AW3135" s="47"/>
    </row>
    <row r="3136" spans="1:49" ht="30" customHeight="1">
      <c r="A3136" s="1">
        <v>70</v>
      </c>
      <c r="B3136" s="319" t="s">
        <v>2743</v>
      </c>
      <c r="C3136" s="42"/>
      <c r="D3136" s="43"/>
      <c r="E3136" s="43"/>
      <c r="F3136" s="44"/>
      <c r="G3136" s="44"/>
      <c r="H3136" s="45"/>
      <c r="I3136" s="43"/>
      <c r="J3136" s="43"/>
      <c r="K3136" s="43"/>
      <c r="L3136" s="43"/>
      <c r="M3136" s="43"/>
      <c r="N3136" s="46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2"/>
      <c r="Z3136" s="42"/>
      <c r="AA3136" s="42"/>
      <c r="AB3136" s="42"/>
      <c r="AC3136" s="42"/>
      <c r="AD3136" s="42"/>
      <c r="AE3136" s="42"/>
      <c r="AF3136" s="42"/>
      <c r="AG3136" s="42"/>
      <c r="AH3136" s="47"/>
      <c r="AI3136" s="50"/>
      <c r="AJ3136" s="48"/>
      <c r="AK3136" s="47"/>
      <c r="AL3136" s="49"/>
      <c r="AM3136" s="47"/>
      <c r="AN3136" s="47"/>
      <c r="AO3136" s="51"/>
      <c r="AP3136" s="47"/>
      <c r="AQ3136" s="49"/>
      <c r="AR3136" s="51"/>
      <c r="AS3136" s="51"/>
      <c r="AT3136" s="51"/>
      <c r="AU3136" s="51"/>
      <c r="AV3136" s="47"/>
      <c r="AW3136" s="47"/>
    </row>
    <row r="3137" spans="1:49" ht="30" customHeight="1">
      <c r="A3137" s="1">
        <v>70</v>
      </c>
      <c r="B3137" s="319" t="s">
        <v>2743</v>
      </c>
      <c r="C3137" s="42"/>
      <c r="D3137" s="52" t="s">
        <v>47</v>
      </c>
      <c r="E3137" s="52"/>
      <c r="F3137" s="53">
        <v>10</v>
      </c>
      <c r="G3137" s="44"/>
      <c r="H3137" s="45"/>
      <c r="I3137" s="54"/>
      <c r="J3137" s="54"/>
      <c r="K3137" s="55"/>
      <c r="L3137" s="46"/>
      <c r="M3137" s="46"/>
      <c r="N3137" s="56"/>
      <c r="O3137" s="56"/>
      <c r="P3137" s="56"/>
      <c r="Q3137" s="56"/>
      <c r="R3137" s="56"/>
      <c r="S3137" s="56"/>
      <c r="T3137" s="56"/>
      <c r="U3137" s="56"/>
      <c r="V3137" s="56"/>
      <c r="W3137" s="56"/>
      <c r="X3137" s="56"/>
      <c r="Y3137" s="56"/>
      <c r="Z3137" s="56"/>
      <c r="AA3137" s="56"/>
      <c r="AB3137" s="56"/>
      <c r="AC3137" s="56"/>
      <c r="AD3137" s="56"/>
      <c r="AE3137" s="56"/>
      <c r="AF3137" s="56"/>
      <c r="AG3137" s="56"/>
      <c r="AH3137" s="47"/>
      <c r="AI3137" s="50"/>
      <c r="AJ3137" s="48"/>
      <c r="AK3137" s="47"/>
      <c r="AL3137" s="49"/>
      <c r="AM3137" s="47"/>
      <c r="AN3137" s="47"/>
      <c r="AO3137" s="47"/>
      <c r="AP3137" s="47"/>
      <c r="AQ3137" s="49"/>
      <c r="AR3137" s="47"/>
      <c r="AS3137" s="47"/>
      <c r="AT3137" s="47"/>
      <c r="AU3137" s="47"/>
      <c r="AV3137" s="47"/>
      <c r="AW3137" s="47"/>
    </row>
    <row r="3138" spans="1:49" ht="30" customHeight="1" thickBot="1">
      <c r="A3138" s="1">
        <v>70</v>
      </c>
      <c r="B3138" s="319" t="s">
        <v>2743</v>
      </c>
      <c r="C3138" s="42"/>
      <c r="D3138" s="57" t="s">
        <v>48</v>
      </c>
      <c r="E3138" s="57"/>
      <c r="F3138" s="58">
        <v>10</v>
      </c>
      <c r="G3138" s="44"/>
      <c r="H3138" s="45"/>
      <c r="I3138" s="54"/>
      <c r="J3138" s="54"/>
      <c r="K3138" s="55"/>
      <c r="L3138" s="46"/>
      <c r="M3138" s="46"/>
      <c r="N3138" s="56"/>
      <c r="O3138" s="56"/>
      <c r="P3138" s="56"/>
      <c r="Q3138" s="56"/>
      <c r="R3138" s="56"/>
      <c r="S3138" s="56"/>
      <c r="T3138" s="56"/>
      <c r="U3138" s="56"/>
      <c r="V3138" s="56"/>
      <c r="W3138" s="56"/>
      <c r="X3138" s="56"/>
      <c r="Y3138" s="56"/>
      <c r="Z3138" s="56"/>
      <c r="AA3138" s="56"/>
      <c r="AB3138" s="56"/>
      <c r="AC3138" s="56"/>
      <c r="AD3138" s="56"/>
      <c r="AE3138" s="56"/>
      <c r="AF3138" s="56"/>
      <c r="AG3138" s="56"/>
      <c r="AH3138" s="47"/>
      <c r="AI3138" s="50"/>
      <c r="AJ3138" s="48"/>
      <c r="AK3138" s="47"/>
      <c r="AL3138" s="49"/>
      <c r="AM3138" s="47"/>
      <c r="AN3138" s="47"/>
      <c r="AO3138" s="47"/>
      <c r="AP3138" s="47"/>
      <c r="AQ3138" s="49"/>
      <c r="AR3138" s="47"/>
      <c r="AS3138" s="47"/>
      <c r="AT3138" s="47"/>
      <c r="AU3138" s="47"/>
      <c r="AV3138" s="47"/>
      <c r="AW3138" s="47"/>
    </row>
    <row r="3139" spans="1:49" ht="30" customHeight="1" thickBot="1">
      <c r="A3139" s="1">
        <v>70</v>
      </c>
      <c r="B3139" s="319" t="s">
        <v>2743</v>
      </c>
      <c r="C3139" s="42"/>
      <c r="D3139" s="59" t="s">
        <v>49</v>
      </c>
      <c r="E3139" s="59"/>
      <c r="F3139" s="60">
        <v>30</v>
      </c>
      <c r="G3139" s="44"/>
      <c r="H3139" s="45"/>
      <c r="I3139" s="61"/>
      <c r="J3139" s="61"/>
      <c r="K3139" s="42"/>
      <c r="L3139" s="42"/>
      <c r="M3139" s="42"/>
      <c r="N3139" s="56"/>
      <c r="O3139" s="56"/>
      <c r="P3139" s="56"/>
      <c r="Q3139" s="56"/>
      <c r="R3139" s="56"/>
      <c r="S3139" s="56"/>
      <c r="T3139" s="56"/>
      <c r="U3139" s="56"/>
      <c r="V3139" s="56"/>
      <c r="W3139" s="56"/>
      <c r="X3139" s="56"/>
      <c r="Y3139" s="56"/>
      <c r="Z3139" s="56"/>
      <c r="AA3139" s="56"/>
      <c r="AB3139" s="56"/>
      <c r="AC3139" s="62"/>
      <c r="AD3139" s="62"/>
      <c r="AE3139" s="63"/>
      <c r="AF3139" s="42"/>
      <c r="AG3139" s="56"/>
      <c r="AH3139" s="47"/>
      <c r="AI3139" s="64" t="s">
        <v>50</v>
      </c>
      <c r="AJ3139" s="48"/>
      <c r="AK3139" s="47"/>
      <c r="AL3139" s="49"/>
      <c r="AM3139" s="47"/>
      <c r="AN3139" s="47"/>
      <c r="AO3139" s="47"/>
      <c r="AP3139" s="47"/>
      <c r="AQ3139" s="49"/>
      <c r="AR3139" s="47"/>
      <c r="AS3139" s="47"/>
      <c r="AT3139" s="47"/>
      <c r="AU3139" s="47"/>
      <c r="AV3139" s="47"/>
      <c r="AW3139" s="65"/>
    </row>
    <row r="3140" spans="1:49" ht="30" customHeight="1" thickBot="1">
      <c r="A3140" s="1">
        <v>70</v>
      </c>
      <c r="B3140" s="319" t="s">
        <v>2743</v>
      </c>
      <c r="C3140" s="42"/>
      <c r="D3140" s="66" t="s">
        <v>51</v>
      </c>
      <c r="E3140" s="66"/>
      <c r="F3140" s="67">
        <v>0.41499999999999998</v>
      </c>
      <c r="G3140" s="44"/>
      <c r="H3140" s="45"/>
      <c r="I3140" s="68"/>
      <c r="J3140" s="68"/>
      <c r="K3140" s="42"/>
      <c r="L3140" s="42"/>
      <c r="M3140" s="42"/>
      <c r="N3140" s="56"/>
      <c r="O3140" s="56"/>
      <c r="P3140" s="56"/>
      <c r="Q3140" s="56"/>
      <c r="R3140" s="56"/>
      <c r="S3140" s="56"/>
      <c r="T3140" s="56"/>
      <c r="U3140" s="56"/>
      <c r="V3140" s="56"/>
      <c r="W3140" s="56"/>
      <c r="X3140" s="56"/>
      <c r="Y3140" s="56"/>
      <c r="Z3140" s="56"/>
      <c r="AA3140" s="56"/>
      <c r="AB3140" s="56"/>
      <c r="AC3140" s="62" t="s">
        <v>52</v>
      </c>
      <c r="AD3140" s="69"/>
      <c r="AE3140" s="70" t="s">
        <v>53</v>
      </c>
      <c r="AF3140" s="69"/>
      <c r="AG3140" s="56"/>
      <c r="AH3140" s="47"/>
      <c r="AI3140" s="48"/>
      <c r="AJ3140" s="48"/>
      <c r="AK3140" s="47"/>
      <c r="AL3140" s="49"/>
      <c r="AM3140" s="47"/>
      <c r="AN3140" s="47"/>
      <c r="AO3140" s="47"/>
      <c r="AP3140" s="47"/>
      <c r="AQ3140" s="49"/>
      <c r="AR3140" s="47" t="s">
        <v>52</v>
      </c>
      <c r="AS3140" s="47"/>
      <c r="AT3140" s="47" t="s">
        <v>53</v>
      </c>
      <c r="AU3140" s="47"/>
      <c r="AV3140" s="47"/>
      <c r="AW3140" s="65"/>
    </row>
    <row r="3141" spans="1:49" ht="30" customHeight="1" thickBot="1">
      <c r="A3141" s="1">
        <v>70</v>
      </c>
      <c r="B3141" s="319" t="s">
        <v>2743</v>
      </c>
      <c r="C3141" s="42"/>
      <c r="D3141" s="71" t="s">
        <v>54</v>
      </c>
      <c r="E3141" s="45"/>
      <c r="F3141" s="45"/>
      <c r="G3141" s="45"/>
      <c r="H3141" s="45"/>
      <c r="I3141" s="45"/>
      <c r="J3141" s="45"/>
      <c r="K3141" s="72"/>
      <c r="L3141" s="72"/>
      <c r="M3141" s="73" t="s">
        <v>55</v>
      </c>
      <c r="N3141" s="74"/>
      <c r="O3141" s="74"/>
      <c r="P3141" s="74"/>
      <c r="Q3141" s="74"/>
      <c r="R3141" s="74"/>
      <c r="S3141" s="74"/>
      <c r="T3141" s="74"/>
      <c r="U3141" s="74"/>
      <c r="V3141" s="74"/>
      <c r="W3141" s="74"/>
      <c r="X3141" s="74"/>
      <c r="Y3141" s="74"/>
      <c r="Z3141" s="74"/>
      <c r="AA3141" s="74"/>
      <c r="AB3141" s="74"/>
      <c r="AC3141" s="75" t="s">
        <v>1</v>
      </c>
      <c r="AD3141" s="76"/>
      <c r="AE3141" s="76" t="s">
        <v>2</v>
      </c>
      <c r="AF3141" s="76"/>
      <c r="AG3141" s="77" t="s">
        <v>56</v>
      </c>
      <c r="AH3141" s="78" t="s">
        <v>57</v>
      </c>
      <c r="AI3141" s="79"/>
      <c r="AJ3141" s="79"/>
      <c r="AK3141" s="80"/>
      <c r="AL3141" s="15"/>
      <c r="AM3141" s="80"/>
      <c r="AN3141" s="80"/>
      <c r="AO3141" s="80"/>
      <c r="AP3141" s="80"/>
      <c r="AQ3141" s="15"/>
      <c r="AR3141" s="78" t="s">
        <v>1</v>
      </c>
      <c r="AS3141" s="81"/>
      <c r="AT3141" s="78" t="s">
        <v>2</v>
      </c>
      <c r="AU3141" s="81"/>
      <c r="AV3141" s="82" t="s">
        <v>56</v>
      </c>
      <c r="AW3141" s="83"/>
    </row>
    <row r="3142" spans="1:49" ht="42" customHeight="1">
      <c r="A3142" s="1">
        <v>70</v>
      </c>
      <c r="B3142" s="319" t="s">
        <v>2743</v>
      </c>
      <c r="C3142" s="42"/>
      <c r="D3142" s="474" t="s">
        <v>4</v>
      </c>
      <c r="E3142" s="476" t="s">
        <v>5</v>
      </c>
      <c r="F3142" s="476" t="s">
        <v>6</v>
      </c>
      <c r="G3142" s="476" t="s">
        <v>58</v>
      </c>
      <c r="H3142" s="476" t="s">
        <v>7</v>
      </c>
      <c r="I3142" s="20" t="s">
        <v>8</v>
      </c>
      <c r="J3142" s="20"/>
      <c r="K3142" s="84" t="s">
        <v>9</v>
      </c>
      <c r="L3142" s="85" t="s">
        <v>59</v>
      </c>
      <c r="M3142" s="478" t="s">
        <v>60</v>
      </c>
      <c r="N3142" s="480" t="s">
        <v>61</v>
      </c>
      <c r="O3142" s="482" t="s">
        <v>62</v>
      </c>
      <c r="P3142" s="482" t="s">
        <v>10</v>
      </c>
      <c r="Q3142" s="484" t="s">
        <v>63</v>
      </c>
      <c r="R3142" s="482" t="s">
        <v>64</v>
      </c>
      <c r="S3142" s="482" t="s">
        <v>65</v>
      </c>
      <c r="T3142" s="482" t="s">
        <v>66</v>
      </c>
      <c r="U3142" s="482" t="s">
        <v>67</v>
      </c>
      <c r="V3142" s="484" t="s">
        <v>11</v>
      </c>
      <c r="W3142" s="251" t="s">
        <v>12</v>
      </c>
      <c r="X3142" s="86" t="s">
        <v>13</v>
      </c>
      <c r="Y3142" s="86" t="s">
        <v>14</v>
      </c>
      <c r="Z3142" s="252" t="s">
        <v>15</v>
      </c>
      <c r="AA3142" s="484" t="s">
        <v>16</v>
      </c>
      <c r="AB3142" s="482" t="s">
        <v>17</v>
      </c>
      <c r="AC3142" s="87" t="s">
        <v>18</v>
      </c>
      <c r="AD3142" s="88" t="s">
        <v>19</v>
      </c>
      <c r="AE3142" s="87" t="s">
        <v>30</v>
      </c>
      <c r="AF3142" s="88" t="s">
        <v>21</v>
      </c>
      <c r="AG3142" s="89" t="s">
        <v>22</v>
      </c>
      <c r="AH3142" s="468" t="s">
        <v>23</v>
      </c>
      <c r="AI3142" s="470" t="s">
        <v>24</v>
      </c>
      <c r="AJ3142" s="470" t="s">
        <v>25</v>
      </c>
      <c r="AK3142" s="470" t="s">
        <v>26</v>
      </c>
      <c r="AL3142" s="91" t="s">
        <v>68</v>
      </c>
      <c r="AM3142" s="90" t="s">
        <v>27</v>
      </c>
      <c r="AN3142" s="92" t="s">
        <v>28</v>
      </c>
      <c r="AO3142" s="93" t="s">
        <v>29</v>
      </c>
      <c r="AP3142" s="28" t="s">
        <v>16</v>
      </c>
      <c r="AQ3142" s="472" t="s">
        <v>17</v>
      </c>
      <c r="AR3142" s="94" t="s">
        <v>18</v>
      </c>
      <c r="AS3142" s="95" t="s">
        <v>19</v>
      </c>
      <c r="AT3142" s="94" t="s">
        <v>30</v>
      </c>
      <c r="AU3142" s="95" t="s">
        <v>21</v>
      </c>
      <c r="AV3142" s="96" t="s">
        <v>31</v>
      </c>
      <c r="AW3142" s="83"/>
    </row>
    <row r="3143" spans="1:49" ht="30" customHeight="1" thickBot="1">
      <c r="A3143" s="1">
        <v>70</v>
      </c>
      <c r="B3143" s="319" t="s">
        <v>2743</v>
      </c>
      <c r="C3143" s="42"/>
      <c r="D3143" s="475"/>
      <c r="E3143" s="477"/>
      <c r="F3143" s="477"/>
      <c r="G3143" s="477"/>
      <c r="H3143" s="477"/>
      <c r="I3143" s="97" t="s">
        <v>69</v>
      </c>
      <c r="J3143" s="97" t="s">
        <v>70</v>
      </c>
      <c r="K3143" s="98" t="s">
        <v>34</v>
      </c>
      <c r="L3143" s="99" t="s">
        <v>35</v>
      </c>
      <c r="M3143" s="479"/>
      <c r="N3143" s="481"/>
      <c r="O3143" s="483"/>
      <c r="P3143" s="483"/>
      <c r="Q3143" s="485"/>
      <c r="R3143" s="483"/>
      <c r="S3143" s="483"/>
      <c r="T3143" s="483"/>
      <c r="U3143" s="483"/>
      <c r="V3143" s="485"/>
      <c r="W3143" s="100" t="s">
        <v>36</v>
      </c>
      <c r="X3143" s="100" t="s">
        <v>37</v>
      </c>
      <c r="Y3143" s="100" t="s">
        <v>38</v>
      </c>
      <c r="Z3143" s="101" t="s">
        <v>39</v>
      </c>
      <c r="AA3143" s="485"/>
      <c r="AB3143" s="483"/>
      <c r="AC3143" s="102" t="s">
        <v>40</v>
      </c>
      <c r="AD3143" s="103" t="s">
        <v>40</v>
      </c>
      <c r="AE3143" s="102" t="s">
        <v>40</v>
      </c>
      <c r="AF3143" s="103" t="s">
        <v>40</v>
      </c>
      <c r="AG3143" s="104">
        <v>10</v>
      </c>
      <c r="AH3143" s="469"/>
      <c r="AI3143" s="471"/>
      <c r="AJ3143" s="471"/>
      <c r="AK3143" s="471"/>
      <c r="AL3143" s="36" t="s">
        <v>41</v>
      </c>
      <c r="AM3143" s="105" t="s">
        <v>42</v>
      </c>
      <c r="AN3143" s="106" t="s">
        <v>43</v>
      </c>
      <c r="AO3143" s="107" t="s">
        <v>39</v>
      </c>
      <c r="AP3143" s="37" t="s">
        <v>44</v>
      </c>
      <c r="AQ3143" s="473"/>
      <c r="AR3143" s="108" t="s">
        <v>40</v>
      </c>
      <c r="AS3143" s="109" t="s">
        <v>40</v>
      </c>
      <c r="AT3143" s="108" t="s">
        <v>40</v>
      </c>
      <c r="AU3143" s="109" t="s">
        <v>40</v>
      </c>
      <c r="AV3143" s="40">
        <v>10</v>
      </c>
      <c r="AW3143" s="83"/>
    </row>
    <row r="3144" spans="1:49" ht="30" customHeight="1">
      <c r="A3144" s="1">
        <v>70</v>
      </c>
      <c r="B3144" s="319" t="s">
        <v>2743</v>
      </c>
      <c r="C3144" s="42"/>
      <c r="D3144" s="282" t="s">
        <v>2745</v>
      </c>
      <c r="E3144" s="283" t="s">
        <v>56</v>
      </c>
      <c r="F3144" s="284"/>
      <c r="G3144" s="284" t="s">
        <v>56</v>
      </c>
      <c r="H3144" s="317" t="s">
        <v>2122</v>
      </c>
      <c r="I3144" s="335"/>
      <c r="J3144" s="336"/>
      <c r="K3144" s="288" t="s">
        <v>82</v>
      </c>
      <c r="L3144" s="326" t="s">
        <v>82</v>
      </c>
      <c r="M3144" s="290" t="s">
        <v>484</v>
      </c>
      <c r="N3144" s="189" t="s">
        <v>485</v>
      </c>
      <c r="O3144" s="190">
        <v>0</v>
      </c>
      <c r="P3144" s="291" t="s">
        <v>486</v>
      </c>
      <c r="Q3144" s="291">
        <v>0</v>
      </c>
      <c r="R3144" s="291">
        <v>0</v>
      </c>
      <c r="S3144" s="292">
        <v>0</v>
      </c>
      <c r="T3144" s="292">
        <v>0</v>
      </c>
      <c r="U3144" s="292">
        <v>0</v>
      </c>
      <c r="V3144" s="293">
        <v>0</v>
      </c>
      <c r="W3144" s="294" t="s">
        <v>56</v>
      </c>
      <c r="X3144" s="295"/>
      <c r="Y3144" s="296">
        <v>0</v>
      </c>
      <c r="Z3144" s="297">
        <v>0</v>
      </c>
      <c r="AA3144" s="291">
        <v>0</v>
      </c>
      <c r="AB3144" s="298" t="s">
        <v>56</v>
      </c>
      <c r="AC3144" s="299" t="s">
        <v>56</v>
      </c>
      <c r="AD3144" s="300" t="s">
        <v>56</v>
      </c>
      <c r="AE3144" s="299" t="s">
        <v>56</v>
      </c>
      <c r="AF3144" s="300" t="s">
        <v>56</v>
      </c>
      <c r="AG3144" s="301">
        <v>0</v>
      </c>
      <c r="AH3144" s="301" t="s">
        <v>124</v>
      </c>
      <c r="AI3144" s="302" t="s">
        <v>487</v>
      </c>
      <c r="AJ3144" s="303"/>
      <c r="AK3144" s="304"/>
      <c r="AL3144" s="294"/>
      <c r="AM3144" s="305"/>
      <c r="AN3144" s="306"/>
      <c r="AO3144" s="300">
        <f t="shared" ref="AO3144:AO3149" si="796">IFERROR((AM3144/1000)*K3144*L3144*AN3144/12,0)</f>
        <v>0</v>
      </c>
      <c r="AP3144" s="307" t="s">
        <v>82</v>
      </c>
      <c r="AQ3144" s="298" t="str" cm="1">
        <f t="array" ref="AQ3144">_xlfn.IFS(OR($G3144="公衆街路灯A",$G3144="定額電灯"),$G3144&amp;AP3144,COUNTIF(G3144,"*従量電灯*"),G3144,1,"-")</f>
        <v>-</v>
      </c>
      <c r="AR3144" s="308" t="str" cm="1">
        <f t="array" ref="AR3144">_xlfn.IFS($AN3144=0,"-",OR($AH3144="対象外",$AH3144="-"),"-",OR($G3144="公衆街路灯A",$G3144="定額電灯"),_xlfn.XLOOKUP($AQ3144,削除禁止_電灯料金!$B:$B,削除禁止_電灯料金!$E:$E,0),1,"-")</f>
        <v>-</v>
      </c>
      <c r="AS3144" s="309" t="str" cm="1">
        <f t="array" ref="AS3144">_xlfn.IFS($AR3144="-","-",OR($G3144="公衆街路灯A",$G3144="定額電灯"),_xlfn.XLOOKUP(AQ3144,削除禁止_電灯料金!$B:$B,削除禁止_電灯料金!$D:$D,0),1,"-")</f>
        <v>-</v>
      </c>
      <c r="AT3144" s="308" t="str">
        <f>IFERROR(IF(OR($G3144="公衆街路灯A",$G3144="定額電灯"),"-",ROUND((_xlfn.XLOOKUP($AQ3144,削除禁止_電灯料金!$B:$B,削除禁止_電灯料金!$E:$E)*AM3144/1000*$K3144*$L3144/12),2)),"-")</f>
        <v>-</v>
      </c>
      <c r="AU3144" s="309" t="str">
        <f>IFERROR(IF(OR($G3144="公衆街路灯A",$G3144="定額電灯"),"-",ROUND((AM3144/1000*$K3144*$L3144/12)*_xlfn.XLOOKUP($A3144,削除禁止_電灯料金!K:K,削除禁止_電灯料金!M:M,"-"),2)),"-")</f>
        <v>-</v>
      </c>
      <c r="AV3144" s="310">
        <f>IFERROR(IF(OR($G3144="公衆街路灯A",$G3144="定額電灯"),ROUND((((AR3144+AS3144)*AN3144))*12*_xlfn.XLOOKUP($A3144,削除禁止_電灯料金!K:K,削除禁止_電灯料金!N:N),0),ROUND((AT3144+AU3144)*AN3144*12*_xlfn.XLOOKUP($A3144,削除禁止_電灯料金!K:K,削除禁止_電灯料金!N:N),0)),0)</f>
        <v>0</v>
      </c>
      <c r="AW3144" s="145"/>
    </row>
    <row r="3145" spans="1:49" ht="30" customHeight="1">
      <c r="A3145" s="1">
        <v>70</v>
      </c>
      <c r="B3145" s="319" t="s">
        <v>2743</v>
      </c>
      <c r="C3145" s="42"/>
      <c r="D3145" s="146" t="s">
        <v>2696</v>
      </c>
      <c r="E3145" s="147" t="s">
        <v>186</v>
      </c>
      <c r="F3145" s="148" t="s">
        <v>2746</v>
      </c>
      <c r="G3145" s="148" t="s">
        <v>73</v>
      </c>
      <c r="H3145" s="149"/>
      <c r="I3145" s="150"/>
      <c r="J3145" s="151"/>
      <c r="K3145" s="152">
        <v>7</v>
      </c>
      <c r="L3145" s="266">
        <v>292</v>
      </c>
      <c r="M3145" s="281" t="s">
        <v>1376</v>
      </c>
      <c r="N3145" s="119" t="s">
        <v>134</v>
      </c>
      <c r="O3145" s="120">
        <v>2</v>
      </c>
      <c r="P3145" s="155" t="s">
        <v>227</v>
      </c>
      <c r="Q3145" s="155">
        <v>0</v>
      </c>
      <c r="R3145" s="155">
        <v>0</v>
      </c>
      <c r="S3145" s="156">
        <v>0</v>
      </c>
      <c r="T3145" s="156">
        <v>0</v>
      </c>
      <c r="U3145" s="156">
        <v>0</v>
      </c>
      <c r="V3145" s="157">
        <v>0</v>
      </c>
      <c r="W3145" s="158">
        <v>47</v>
      </c>
      <c r="X3145" s="159">
        <v>12</v>
      </c>
      <c r="Y3145" s="160">
        <v>24</v>
      </c>
      <c r="Z3145" s="161">
        <f t="shared" ref="Z3145:Z3146" si="797">K3145*L3145*W3145*Y3145/12/1000</f>
        <v>192.136</v>
      </c>
      <c r="AA3145" s="155">
        <v>0</v>
      </c>
      <c r="AB3145" s="162" t="s">
        <v>80</v>
      </c>
      <c r="AC3145" s="163" t="s">
        <v>56</v>
      </c>
      <c r="AD3145" s="164" t="s">
        <v>56</v>
      </c>
      <c r="AE3145" s="163" t="s">
        <v>56</v>
      </c>
      <c r="AF3145" s="164">
        <f t="shared" ref="AF3145:AF3146" si="798">$B$2*Z3145/Y3145</f>
        <v>240.17</v>
      </c>
      <c r="AG3145" s="165">
        <f t="shared" ref="AG3145:AG3146" si="799">Y3145*AF3145*120</f>
        <v>691689.6</v>
      </c>
      <c r="AH3145" s="166" t="s">
        <v>113</v>
      </c>
      <c r="AI3145" s="167"/>
      <c r="AJ3145" s="168"/>
      <c r="AK3145" s="169"/>
      <c r="AL3145" s="170"/>
      <c r="AM3145" s="171"/>
      <c r="AN3145" s="172"/>
      <c r="AO3145" s="173">
        <f t="shared" si="796"/>
        <v>0</v>
      </c>
      <c r="AP3145" s="174" t="s">
        <v>82</v>
      </c>
      <c r="AQ3145" s="175" t="str" cm="1">
        <f t="array" ref="AQ3145">_xlfn.IFS(OR($G3145="公衆街路灯A",$G3145="定額電灯"),$G3145&amp;AP3145,COUNTIF(G3145,"*従量電灯*"),G3145,1,"-")</f>
        <v>従量電灯</v>
      </c>
      <c r="AR3145" s="176" t="str" cm="1">
        <f t="array" ref="AR3145">_xlfn.IFS($AN3145=0,"-",OR($AH3145="対象外",$AH3145="-"),"-",OR($G3145="公衆街路灯A",$G3145="定額電灯"),_xlfn.XLOOKUP($AQ3145,削除禁止_電灯料金!$B:$B,削除禁止_電灯料金!$E:$E,0),1,"-")</f>
        <v>-</v>
      </c>
      <c r="AS3145" s="177" t="str" cm="1">
        <f t="array" ref="AS3145">_xlfn.IFS($AR3145="-","-",OR($G3145="公衆街路灯A",$G3145="定額電灯"),_xlfn.XLOOKUP(AQ3145,削除禁止_電灯料金!$B:$B,削除禁止_電灯料金!$D:$D,0),1,"-")</f>
        <v>-</v>
      </c>
      <c r="AT3145" s="176">
        <f>IFERROR(IF(OR($G3145="公衆街路灯A",$G3145="定額電灯"),"-",ROUND((_xlfn.XLOOKUP($AQ3145,削除禁止_電灯料金!$B:$B,削除禁止_電灯料金!$E:$E)*AM3145/1000*$K3145*$L3145/12),2)),"-")</f>
        <v>0</v>
      </c>
      <c r="AU3145" s="177">
        <f>IFERROR(IF(OR($G3145="公衆街路灯A",$G3145="定額電灯"),"-",ROUND((AM3145/1000*$K3145*$L3145/12)*_xlfn.XLOOKUP($A3145,削除禁止_電灯料金!K:K,削除禁止_電灯料金!M:M,"-"),2)),"-")</f>
        <v>0</v>
      </c>
      <c r="AV3145" s="178">
        <f>IFERROR(IF(OR($G3145="公衆街路灯A",$G3145="定額電灯"),ROUND((((AR3145+AS3145)*AN3145))*12*_xlfn.XLOOKUP($A3145,削除禁止_電灯料金!K:K,削除禁止_電灯料金!N:N),0),ROUND((AT3145+AU3145)*AN3145*12*_xlfn.XLOOKUP($A3145,削除禁止_電灯料金!K:K,削除禁止_電灯料金!N:N),0)),0)</f>
        <v>0</v>
      </c>
      <c r="AW3145" s="145"/>
    </row>
    <row r="3146" spans="1:49" ht="30" customHeight="1">
      <c r="A3146" s="1">
        <v>70</v>
      </c>
      <c r="B3146" s="319" t="s">
        <v>2743</v>
      </c>
      <c r="C3146" s="42"/>
      <c r="D3146" s="146" t="s">
        <v>2696</v>
      </c>
      <c r="E3146" s="147" t="s">
        <v>186</v>
      </c>
      <c r="F3146" s="148" t="s">
        <v>2746</v>
      </c>
      <c r="G3146" s="148" t="s">
        <v>73</v>
      </c>
      <c r="H3146" s="149"/>
      <c r="I3146" s="150"/>
      <c r="J3146" s="151"/>
      <c r="K3146" s="152">
        <v>7</v>
      </c>
      <c r="L3146" s="266">
        <v>292</v>
      </c>
      <c r="M3146" s="281" t="s">
        <v>2747</v>
      </c>
      <c r="N3146" s="119" t="s">
        <v>389</v>
      </c>
      <c r="O3146" s="120">
        <v>1</v>
      </c>
      <c r="P3146" s="155" t="s">
        <v>135</v>
      </c>
      <c r="Q3146" s="155">
        <v>0</v>
      </c>
      <c r="R3146" s="155">
        <v>0</v>
      </c>
      <c r="S3146" s="156">
        <v>0</v>
      </c>
      <c r="T3146" s="156">
        <v>0</v>
      </c>
      <c r="U3146" s="156" t="s">
        <v>737</v>
      </c>
      <c r="V3146" s="157">
        <v>0</v>
      </c>
      <c r="W3146" s="158">
        <v>28</v>
      </c>
      <c r="X3146" s="159">
        <v>1</v>
      </c>
      <c r="Y3146" s="160">
        <v>1</v>
      </c>
      <c r="Z3146" s="161">
        <f t="shared" si="797"/>
        <v>4.769333333333333</v>
      </c>
      <c r="AA3146" s="155">
        <v>0</v>
      </c>
      <c r="AB3146" s="162" t="s">
        <v>80</v>
      </c>
      <c r="AC3146" s="163" t="s">
        <v>56</v>
      </c>
      <c r="AD3146" s="164" t="s">
        <v>56</v>
      </c>
      <c r="AE3146" s="163" t="s">
        <v>56</v>
      </c>
      <c r="AF3146" s="164">
        <f t="shared" si="798"/>
        <v>143.07999999999998</v>
      </c>
      <c r="AG3146" s="165">
        <f t="shared" si="799"/>
        <v>17169.599999999999</v>
      </c>
      <c r="AH3146" s="166" t="s">
        <v>113</v>
      </c>
      <c r="AI3146" s="167"/>
      <c r="AJ3146" s="168"/>
      <c r="AK3146" s="169"/>
      <c r="AL3146" s="170"/>
      <c r="AM3146" s="171"/>
      <c r="AN3146" s="172"/>
      <c r="AO3146" s="173">
        <f t="shared" si="796"/>
        <v>0</v>
      </c>
      <c r="AP3146" s="174" t="s">
        <v>82</v>
      </c>
      <c r="AQ3146" s="175" t="str" cm="1">
        <f t="array" ref="AQ3146">_xlfn.IFS(OR($G3146="公衆街路灯A",$G3146="定額電灯"),$G3146&amp;AP3146,COUNTIF(G3146,"*従量電灯*"),G3146,1,"-")</f>
        <v>従量電灯</v>
      </c>
      <c r="AR3146" s="176" t="str" cm="1">
        <f t="array" ref="AR3146">_xlfn.IFS($AN3146=0,"-",OR($AH3146="対象外",$AH3146="-"),"-",OR($G3146="公衆街路灯A",$G3146="定額電灯"),_xlfn.XLOOKUP($AQ3146,削除禁止_電灯料金!$B:$B,削除禁止_電灯料金!$E:$E,0),1,"-")</f>
        <v>-</v>
      </c>
      <c r="AS3146" s="177" t="str" cm="1">
        <f t="array" ref="AS3146">_xlfn.IFS($AR3146="-","-",OR($G3146="公衆街路灯A",$G3146="定額電灯"),_xlfn.XLOOKUP(AQ3146,削除禁止_電灯料金!$B:$B,削除禁止_電灯料金!$D:$D,0),1,"-")</f>
        <v>-</v>
      </c>
      <c r="AT3146" s="176">
        <f>IFERROR(IF(OR($G3146="公衆街路灯A",$G3146="定額電灯"),"-",ROUND((_xlfn.XLOOKUP($AQ3146,削除禁止_電灯料金!$B:$B,削除禁止_電灯料金!$E:$E)*AM3146/1000*$K3146*$L3146/12),2)),"-")</f>
        <v>0</v>
      </c>
      <c r="AU3146" s="177">
        <f>IFERROR(IF(OR($G3146="公衆街路灯A",$G3146="定額電灯"),"-",ROUND((AM3146/1000*$K3146*$L3146/12)*_xlfn.XLOOKUP($A3146,削除禁止_電灯料金!K:K,削除禁止_電灯料金!M:M,"-"),2)),"-")</f>
        <v>0</v>
      </c>
      <c r="AV3146" s="178">
        <f>IFERROR(IF(OR($G3146="公衆街路灯A",$G3146="定額電灯"),ROUND((((AR3146+AS3146)*AN3146))*12*_xlfn.XLOOKUP($A3146,削除禁止_電灯料金!K:K,削除禁止_電灯料金!N:N),0),ROUND((AT3146+AU3146)*AN3146*12*_xlfn.XLOOKUP($A3146,削除禁止_電灯料金!K:K,削除禁止_電灯料金!N:N),0)),0)</f>
        <v>0</v>
      </c>
      <c r="AW3146" s="145"/>
    </row>
    <row r="3147" spans="1:49" ht="30" customHeight="1">
      <c r="A3147" s="1">
        <v>70</v>
      </c>
      <c r="B3147" s="319" t="s">
        <v>2743</v>
      </c>
      <c r="C3147" s="42"/>
      <c r="D3147" s="146"/>
      <c r="E3147" s="147"/>
      <c r="F3147" s="148"/>
      <c r="G3147" s="148"/>
      <c r="H3147" s="149"/>
      <c r="I3147" s="150"/>
      <c r="J3147" s="151"/>
      <c r="K3147" s="213"/>
      <c r="L3147" s="214"/>
      <c r="M3147" s="154" t="s">
        <v>82</v>
      </c>
      <c r="N3147" s="119">
        <v>0</v>
      </c>
      <c r="O3147" s="120">
        <v>0</v>
      </c>
      <c r="P3147" s="155">
        <v>0</v>
      </c>
      <c r="Q3147" s="155">
        <v>0</v>
      </c>
      <c r="R3147" s="155">
        <v>0</v>
      </c>
      <c r="S3147" s="156">
        <v>0</v>
      </c>
      <c r="T3147" s="156">
        <v>0</v>
      </c>
      <c r="U3147" s="156">
        <v>0</v>
      </c>
      <c r="V3147" s="157">
        <v>0</v>
      </c>
      <c r="W3147" s="158">
        <v>0</v>
      </c>
      <c r="X3147" s="159"/>
      <c r="Y3147" s="160">
        <v>0</v>
      </c>
      <c r="Z3147" s="161">
        <v>0</v>
      </c>
      <c r="AA3147" s="155">
        <v>0</v>
      </c>
      <c r="AB3147" s="162" t="s">
        <v>56</v>
      </c>
      <c r="AC3147" s="163" t="s">
        <v>56</v>
      </c>
      <c r="AD3147" s="164" t="s">
        <v>56</v>
      </c>
      <c r="AE3147" s="163" t="s">
        <v>56</v>
      </c>
      <c r="AF3147" s="164" t="s">
        <v>56</v>
      </c>
      <c r="AG3147" s="165">
        <v>0</v>
      </c>
      <c r="AH3147" s="166" t="s">
        <v>56</v>
      </c>
      <c r="AI3147" s="167"/>
      <c r="AJ3147" s="168"/>
      <c r="AK3147" s="169"/>
      <c r="AL3147" s="170"/>
      <c r="AM3147" s="171"/>
      <c r="AN3147" s="172"/>
      <c r="AO3147" s="173">
        <f t="shared" si="796"/>
        <v>0</v>
      </c>
      <c r="AP3147" s="174" t="s">
        <v>82</v>
      </c>
      <c r="AQ3147" s="175" t="str" cm="1">
        <f t="array" ref="AQ3147">_xlfn.IFS(OR($G3147="公衆街路灯A",$G3147="定額電灯"),$G3147&amp;AP3147,COUNTIF(G3147,"*従量電灯*"),G3147,1,"-")</f>
        <v>-</v>
      </c>
      <c r="AR3147" s="176" t="str" cm="1">
        <f t="array" ref="AR3147">_xlfn.IFS($AN3147=0,"-",OR($AH3147="対象外",$AH3147="-"),"-",OR($G3147="公衆街路灯A",$G3147="定額電灯"),_xlfn.XLOOKUP($AQ3147,削除禁止_電灯料金!$B:$B,削除禁止_電灯料金!$E:$E,0),1,"-")</f>
        <v>-</v>
      </c>
      <c r="AS3147" s="177" t="str" cm="1">
        <f t="array" ref="AS3147">_xlfn.IFS($AR3147="-","-",OR($G3147="公衆街路灯A",$G3147="定額電灯"),_xlfn.XLOOKUP(AQ3147,削除禁止_電灯料金!$B:$B,削除禁止_電灯料金!$D:$D,0),1,"-")</f>
        <v>-</v>
      </c>
      <c r="AT3147" s="176" t="str">
        <f>IFERROR(IF(OR($G3147="公衆街路灯A",$G3147="定額電灯"),"-",ROUND((_xlfn.XLOOKUP($AQ3147,削除禁止_電灯料金!$B:$B,削除禁止_電灯料金!$E:$E)*AM3147/1000*$K3147*$L3147/12),2)),"-")</f>
        <v>-</v>
      </c>
      <c r="AU3147" s="177">
        <f>IFERROR(IF(OR($G3147="公衆街路灯A",$G3147="定額電灯"),"-",ROUND((AM3147/1000*$K3147*$L3147/12)*_xlfn.XLOOKUP($A3147,削除禁止_電灯料金!K:K,削除禁止_電灯料金!M:M,"-"),2)),"-")</f>
        <v>0</v>
      </c>
      <c r="AV3147" s="178">
        <f>IFERROR(IF(OR($G3147="公衆街路灯A",$G3147="定額電灯"),ROUND((((AR3147+AS3147)*AN3147))*12*_xlfn.XLOOKUP($A3147,削除禁止_電灯料金!K:K,削除禁止_電灯料金!N:N),0),ROUND((AT3147+AU3147)*AN3147*12*_xlfn.XLOOKUP($A3147,削除禁止_電灯料金!K:K,削除禁止_電灯料金!N:N),0)),0)</f>
        <v>0</v>
      </c>
      <c r="AW3147" s="145"/>
    </row>
    <row r="3148" spans="1:49" ht="30" customHeight="1">
      <c r="A3148" s="1">
        <v>70</v>
      </c>
      <c r="B3148" s="319" t="s">
        <v>2743</v>
      </c>
      <c r="C3148" s="42"/>
      <c r="D3148" s="146"/>
      <c r="E3148" s="147" t="s">
        <v>219</v>
      </c>
      <c r="F3148" s="148" t="s">
        <v>219</v>
      </c>
      <c r="G3148" s="148"/>
      <c r="H3148" s="149"/>
      <c r="I3148" s="150"/>
      <c r="J3148" s="151"/>
      <c r="K3148" s="213"/>
      <c r="L3148" s="214"/>
      <c r="M3148" s="179" t="s">
        <v>82</v>
      </c>
      <c r="N3148" s="119">
        <v>0</v>
      </c>
      <c r="O3148" s="120">
        <v>0</v>
      </c>
      <c r="P3148" s="155">
        <v>0</v>
      </c>
      <c r="Q3148" s="155">
        <v>0</v>
      </c>
      <c r="R3148" s="155">
        <v>0</v>
      </c>
      <c r="S3148" s="156">
        <v>0</v>
      </c>
      <c r="T3148" s="156">
        <v>0</v>
      </c>
      <c r="U3148" s="156">
        <v>0</v>
      </c>
      <c r="V3148" s="157">
        <v>0</v>
      </c>
      <c r="W3148" s="158">
        <v>0</v>
      </c>
      <c r="X3148" s="159"/>
      <c r="Y3148" s="160">
        <v>0</v>
      </c>
      <c r="Z3148" s="161">
        <v>0</v>
      </c>
      <c r="AA3148" s="155">
        <v>0</v>
      </c>
      <c r="AB3148" s="162" t="s">
        <v>56</v>
      </c>
      <c r="AC3148" s="163" t="s">
        <v>56</v>
      </c>
      <c r="AD3148" s="164" t="s">
        <v>56</v>
      </c>
      <c r="AE3148" s="163" t="s">
        <v>56</v>
      </c>
      <c r="AF3148" s="164" t="s">
        <v>56</v>
      </c>
      <c r="AG3148" s="165">
        <v>0</v>
      </c>
      <c r="AH3148" s="166" t="s">
        <v>56</v>
      </c>
      <c r="AI3148" s="167"/>
      <c r="AJ3148" s="168"/>
      <c r="AK3148" s="169"/>
      <c r="AL3148" s="170"/>
      <c r="AM3148" s="171"/>
      <c r="AN3148" s="172"/>
      <c r="AO3148" s="173">
        <f t="shared" si="796"/>
        <v>0</v>
      </c>
      <c r="AP3148" s="174" t="s">
        <v>82</v>
      </c>
      <c r="AQ3148" s="175" t="str" cm="1">
        <f t="array" ref="AQ3148">_xlfn.IFS(OR($G3148="公衆街路灯A",$G3148="定額電灯"),$G3148&amp;AP3148,COUNTIF(G3148,"*従量電灯*"),G3148,1,"-")</f>
        <v>-</v>
      </c>
      <c r="AR3148" s="176" t="str" cm="1">
        <f t="array" ref="AR3148">_xlfn.IFS($AN3148=0,"-",OR($AH3148="対象外",$AH3148="-"),"-",OR($G3148="公衆街路灯A",$G3148="定額電灯"),_xlfn.XLOOKUP($AQ3148,削除禁止_電灯料金!$B:$B,削除禁止_電灯料金!$E:$E,0),1,"-")</f>
        <v>-</v>
      </c>
      <c r="AS3148" s="177" t="str" cm="1">
        <f t="array" ref="AS3148">_xlfn.IFS($AR3148="-","-",OR($G3148="公衆街路灯A",$G3148="定額電灯"),_xlfn.XLOOKUP(AQ3148,削除禁止_電灯料金!$B:$B,削除禁止_電灯料金!$D:$D,0),1,"-")</f>
        <v>-</v>
      </c>
      <c r="AT3148" s="176" t="str">
        <f>IFERROR(IF(OR($G3148="公衆街路灯A",$G3148="定額電灯"),"-",ROUND((_xlfn.XLOOKUP($AQ3148,削除禁止_電灯料金!$B:$B,削除禁止_電灯料金!$E:$E)*AM3148/1000*$K3148*$L3148/12),2)),"-")</f>
        <v>-</v>
      </c>
      <c r="AU3148" s="177">
        <f>IFERROR(IF(OR($G3148="公衆街路灯A",$G3148="定額電灯"),"-",ROUND((AM3148/1000*$K3148*$L3148/12)*_xlfn.XLOOKUP($A3148,削除禁止_電灯料金!K:K,削除禁止_電灯料金!M:M,"-"),2)),"-")</f>
        <v>0</v>
      </c>
      <c r="AV3148" s="178">
        <f>IFERROR(IF(OR($G3148="公衆街路灯A",$G3148="定額電灯"),ROUND((((AR3148+AS3148)*AN3148))*12*_xlfn.XLOOKUP($A3148,削除禁止_電灯料金!K:K,削除禁止_電灯料金!N:N),0),ROUND((AT3148+AU3148)*AN3148*12*_xlfn.XLOOKUP($A3148,削除禁止_電灯料金!K:K,削除禁止_電灯料金!N:N),0)),0)</f>
        <v>0</v>
      </c>
      <c r="AW3148" s="145"/>
    </row>
    <row r="3149" spans="1:49" ht="30" customHeight="1" thickBot="1">
      <c r="A3149" s="1">
        <v>70</v>
      </c>
      <c r="B3149" s="319" t="s">
        <v>2743</v>
      </c>
      <c r="C3149" s="42"/>
      <c r="D3149" s="215"/>
      <c r="E3149" s="216" t="s">
        <v>219</v>
      </c>
      <c r="F3149" s="217" t="s">
        <v>219</v>
      </c>
      <c r="G3149" s="216"/>
      <c r="H3149" s="216"/>
      <c r="I3149" s="218"/>
      <c r="J3149" s="219"/>
      <c r="K3149" s="220"/>
      <c r="L3149" s="221"/>
      <c r="M3149" s="222" t="s">
        <v>82</v>
      </c>
      <c r="N3149" s="223">
        <v>0</v>
      </c>
      <c r="O3149" s="224">
        <v>0</v>
      </c>
      <c r="P3149" s="225">
        <v>0</v>
      </c>
      <c r="Q3149" s="225">
        <v>0</v>
      </c>
      <c r="R3149" s="225">
        <v>0</v>
      </c>
      <c r="S3149" s="226">
        <v>0</v>
      </c>
      <c r="T3149" s="226">
        <v>0</v>
      </c>
      <c r="U3149" s="226">
        <v>0</v>
      </c>
      <c r="V3149" s="227">
        <v>0</v>
      </c>
      <c r="W3149" s="228">
        <v>0</v>
      </c>
      <c r="X3149" s="229"/>
      <c r="Y3149" s="410">
        <v>0</v>
      </c>
      <c r="Z3149" s="230">
        <v>0</v>
      </c>
      <c r="AA3149" s="225">
        <v>0</v>
      </c>
      <c r="AB3149" s="231" t="s">
        <v>56</v>
      </c>
      <c r="AC3149" s="232" t="s">
        <v>56</v>
      </c>
      <c r="AD3149" s="411" t="s">
        <v>56</v>
      </c>
      <c r="AE3149" s="232" t="s">
        <v>56</v>
      </c>
      <c r="AF3149" s="411" t="s">
        <v>56</v>
      </c>
      <c r="AG3149" s="412">
        <v>0</v>
      </c>
      <c r="AH3149" s="413" t="s">
        <v>56</v>
      </c>
      <c r="AI3149" s="236"/>
      <c r="AJ3149" s="237"/>
      <c r="AK3149" s="238"/>
      <c r="AL3149" s="239"/>
      <c r="AM3149" s="240"/>
      <c r="AN3149" s="241"/>
      <c r="AO3149" s="242">
        <f t="shared" si="796"/>
        <v>0</v>
      </c>
      <c r="AP3149" s="243" t="s">
        <v>82</v>
      </c>
      <c r="AQ3149" s="414" t="str" cm="1">
        <f t="array" ref="AQ3149">_xlfn.IFS(OR($G3149="公衆街路灯A",$G3149="定額電灯"),$G3149&amp;AP3149,COUNTIF(G3149,"*従量電灯*"),G3149,1,"-")</f>
        <v>-</v>
      </c>
      <c r="AR3149" s="415" t="str" cm="1">
        <f t="array" ref="AR3149">_xlfn.IFS($AN3149=0,"-",OR($AH3149="対象外",$AH3149="-"),"-",OR($G3149="公衆街路灯A",$G3149="定額電灯"),_xlfn.XLOOKUP($AQ3149,削除禁止_電灯料金!$B:$B,削除禁止_電灯料金!$E:$E,0),1,"-")</f>
        <v>-</v>
      </c>
      <c r="AS3149" s="416" t="str" cm="1">
        <f t="array" ref="AS3149">_xlfn.IFS($AR3149="-","-",OR($G3149="公衆街路灯A",$G3149="定額電灯"),_xlfn.XLOOKUP(AQ3149,削除禁止_電灯料金!$B:$B,削除禁止_電灯料金!$D:$D,0),1,"-")</f>
        <v>-</v>
      </c>
      <c r="AT3149" s="415" t="str">
        <f>IFERROR(IF(OR($G3149="公衆街路灯A",$G3149="定額電灯"),"-",ROUND((_xlfn.XLOOKUP($AQ3149,削除禁止_電灯料金!$B:$B,削除禁止_電灯料金!$E:$E)*AM3149/1000*$K3149*$L3149/12),2)),"-")</f>
        <v>-</v>
      </c>
      <c r="AU3149" s="416">
        <f>IFERROR(IF(OR($G3149="公衆街路灯A",$G3149="定額電灯"),"-",ROUND((AM3149/1000*$K3149*$L3149/12)*_xlfn.XLOOKUP($A3149,削除禁止_電灯料金!K:K,削除禁止_電灯料金!M:M,"-"),2)),"-")</f>
        <v>0</v>
      </c>
      <c r="AV3149" s="417">
        <f>IFERROR(IF(OR($G3149="公衆街路灯A",$G3149="定額電灯"),ROUND((((AR3149+AS3149)*AN3149))*12*_xlfn.XLOOKUP($A3149,削除禁止_電灯料金!K:K,削除禁止_電灯料金!N:N),0),ROUND((AT3149+AU3149)*AN3149*12*_xlfn.XLOOKUP($A3149,削除禁止_電灯料金!K:K,削除禁止_電灯料金!N:N),0)),0)</f>
        <v>0</v>
      </c>
      <c r="AW3149" s="145"/>
    </row>
    <row r="3150" spans="1:49" ht="30" customHeight="1">
      <c r="A3150" s="1"/>
      <c r="B3150" s="41"/>
      <c r="C3150" s="248"/>
    </row>
    <row r="3151" spans="1:49" ht="30" customHeight="1">
      <c r="A3151" s="1">
        <v>71</v>
      </c>
      <c r="B3151" s="319" t="s">
        <v>2748</v>
      </c>
      <c r="C3151" s="42"/>
      <c r="D3151" s="4" t="s">
        <v>2749</v>
      </c>
      <c r="E3151" s="43"/>
      <c r="F3151" s="44"/>
      <c r="G3151" s="44"/>
      <c r="H3151" s="45"/>
      <c r="I3151" s="43"/>
      <c r="J3151" s="43"/>
      <c r="K3151" s="43"/>
      <c r="L3151" s="43"/>
      <c r="M3151" s="43"/>
      <c r="N3151" s="46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B3151" s="42"/>
      <c r="AC3151" s="42"/>
      <c r="AD3151" s="42"/>
      <c r="AE3151" s="42"/>
      <c r="AF3151" s="42"/>
      <c r="AG3151" s="42"/>
      <c r="AH3151" s="47"/>
      <c r="AI3151" s="48"/>
      <c r="AJ3151" s="48"/>
      <c r="AK3151" s="47"/>
      <c r="AL3151" s="49"/>
      <c r="AM3151" s="47"/>
      <c r="AN3151" s="47"/>
      <c r="AO3151" s="47"/>
      <c r="AP3151" s="47"/>
      <c r="AQ3151" s="49"/>
      <c r="AR3151" s="47"/>
      <c r="AS3151" s="47"/>
      <c r="AT3151" s="47"/>
      <c r="AU3151" s="47"/>
      <c r="AV3151" s="47"/>
      <c r="AW3151" s="47"/>
    </row>
    <row r="3152" spans="1:49" ht="30" customHeight="1">
      <c r="A3152" s="1">
        <v>71</v>
      </c>
      <c r="B3152" s="319" t="s">
        <v>2748</v>
      </c>
      <c r="C3152" s="42"/>
      <c r="D3152" s="43"/>
      <c r="E3152" s="43"/>
      <c r="F3152" s="44"/>
      <c r="G3152" s="44"/>
      <c r="H3152" s="45"/>
      <c r="I3152" s="43"/>
      <c r="J3152" s="43"/>
      <c r="K3152" s="43"/>
      <c r="L3152" s="43"/>
      <c r="M3152" s="43"/>
      <c r="N3152" s="46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B3152" s="42"/>
      <c r="AC3152" s="42"/>
      <c r="AD3152" s="42"/>
      <c r="AE3152" s="42"/>
      <c r="AF3152" s="42"/>
      <c r="AG3152" s="42"/>
      <c r="AH3152" s="47"/>
      <c r="AI3152" s="50"/>
      <c r="AJ3152" s="48"/>
      <c r="AK3152" s="47"/>
      <c r="AL3152" s="49"/>
      <c r="AM3152" s="47"/>
      <c r="AN3152" s="47"/>
      <c r="AO3152" s="51"/>
      <c r="AP3152" s="47"/>
      <c r="AQ3152" s="49"/>
      <c r="AR3152" s="51"/>
      <c r="AS3152" s="51"/>
      <c r="AT3152" s="51"/>
      <c r="AU3152" s="51"/>
      <c r="AV3152" s="47"/>
      <c r="AW3152" s="47"/>
    </row>
    <row r="3153" spans="1:49" ht="30" customHeight="1">
      <c r="A3153" s="1">
        <v>71</v>
      </c>
      <c r="B3153" s="319" t="s">
        <v>2748</v>
      </c>
      <c r="C3153" s="42"/>
      <c r="D3153" s="52" t="s">
        <v>47</v>
      </c>
      <c r="E3153" s="52"/>
      <c r="F3153" s="53">
        <v>10</v>
      </c>
      <c r="G3153" s="44"/>
      <c r="H3153" s="45"/>
      <c r="I3153" s="54"/>
      <c r="J3153" s="54"/>
      <c r="K3153" s="55"/>
      <c r="L3153" s="46"/>
      <c r="M3153" s="46"/>
      <c r="N3153" s="56"/>
      <c r="O3153" s="56"/>
      <c r="P3153" s="56"/>
      <c r="Q3153" s="56"/>
      <c r="R3153" s="56"/>
      <c r="S3153" s="56"/>
      <c r="T3153" s="56"/>
      <c r="U3153" s="56"/>
      <c r="V3153" s="56"/>
      <c r="W3153" s="56"/>
      <c r="X3153" s="56"/>
      <c r="Y3153" s="56"/>
      <c r="Z3153" s="56"/>
      <c r="AA3153" s="56"/>
      <c r="AB3153" s="56"/>
      <c r="AC3153" s="56"/>
      <c r="AD3153" s="56"/>
      <c r="AE3153" s="56"/>
      <c r="AF3153" s="56"/>
      <c r="AG3153" s="56"/>
      <c r="AH3153" s="47"/>
      <c r="AI3153" s="50"/>
      <c r="AJ3153" s="48"/>
      <c r="AK3153" s="47"/>
      <c r="AL3153" s="49"/>
      <c r="AM3153" s="47"/>
      <c r="AN3153" s="47"/>
      <c r="AO3153" s="47"/>
      <c r="AP3153" s="47"/>
      <c r="AQ3153" s="49"/>
      <c r="AR3153" s="47"/>
      <c r="AS3153" s="47"/>
      <c r="AT3153" s="47"/>
      <c r="AU3153" s="47"/>
      <c r="AV3153" s="47"/>
      <c r="AW3153" s="47"/>
    </row>
    <row r="3154" spans="1:49" ht="30" customHeight="1" thickBot="1">
      <c r="A3154" s="1">
        <v>71</v>
      </c>
      <c r="B3154" s="319" t="s">
        <v>2748</v>
      </c>
      <c r="C3154" s="42"/>
      <c r="D3154" s="57" t="s">
        <v>48</v>
      </c>
      <c r="E3154" s="57"/>
      <c r="F3154" s="58">
        <v>10</v>
      </c>
      <c r="G3154" s="44"/>
      <c r="H3154" s="45"/>
      <c r="I3154" s="54"/>
      <c r="J3154" s="54"/>
      <c r="K3154" s="55"/>
      <c r="L3154" s="46"/>
      <c r="M3154" s="46"/>
      <c r="N3154" s="56"/>
      <c r="O3154" s="56"/>
      <c r="P3154" s="56"/>
      <c r="Q3154" s="56"/>
      <c r="R3154" s="56"/>
      <c r="S3154" s="56"/>
      <c r="T3154" s="56"/>
      <c r="U3154" s="56"/>
      <c r="V3154" s="56"/>
      <c r="W3154" s="56"/>
      <c r="X3154" s="56"/>
      <c r="Y3154" s="56"/>
      <c r="Z3154" s="56"/>
      <c r="AA3154" s="56"/>
      <c r="AB3154" s="56"/>
      <c r="AC3154" s="56"/>
      <c r="AD3154" s="56"/>
      <c r="AE3154" s="56"/>
      <c r="AF3154" s="56"/>
      <c r="AG3154" s="56"/>
      <c r="AH3154" s="47"/>
      <c r="AI3154" s="50"/>
      <c r="AJ3154" s="48"/>
      <c r="AK3154" s="47"/>
      <c r="AL3154" s="49"/>
      <c r="AM3154" s="47"/>
      <c r="AN3154" s="47"/>
      <c r="AO3154" s="47"/>
      <c r="AP3154" s="47"/>
      <c r="AQ3154" s="49"/>
      <c r="AR3154" s="47"/>
      <c r="AS3154" s="47"/>
      <c r="AT3154" s="47"/>
      <c r="AU3154" s="47"/>
      <c r="AV3154" s="47"/>
      <c r="AW3154" s="47"/>
    </row>
    <row r="3155" spans="1:49" ht="30" customHeight="1" thickBot="1">
      <c r="A3155" s="1">
        <v>71</v>
      </c>
      <c r="B3155" s="319" t="s">
        <v>2748</v>
      </c>
      <c r="C3155" s="42"/>
      <c r="D3155" s="59" t="s">
        <v>49</v>
      </c>
      <c r="E3155" s="59"/>
      <c r="F3155" s="60">
        <v>30</v>
      </c>
      <c r="G3155" s="44"/>
      <c r="H3155" s="45"/>
      <c r="I3155" s="61"/>
      <c r="J3155" s="61"/>
      <c r="K3155" s="42"/>
      <c r="L3155" s="42"/>
      <c r="M3155" s="42"/>
      <c r="N3155" s="56"/>
      <c r="O3155" s="56"/>
      <c r="P3155" s="56"/>
      <c r="Q3155" s="56"/>
      <c r="R3155" s="56"/>
      <c r="S3155" s="56"/>
      <c r="T3155" s="56"/>
      <c r="U3155" s="56"/>
      <c r="V3155" s="56"/>
      <c r="W3155" s="56"/>
      <c r="X3155" s="56"/>
      <c r="Y3155" s="56"/>
      <c r="Z3155" s="56"/>
      <c r="AA3155" s="56"/>
      <c r="AB3155" s="56"/>
      <c r="AC3155" s="62"/>
      <c r="AD3155" s="62"/>
      <c r="AE3155" s="63"/>
      <c r="AF3155" s="42"/>
      <c r="AG3155" s="56"/>
      <c r="AH3155" s="47"/>
      <c r="AI3155" s="64" t="s">
        <v>50</v>
      </c>
      <c r="AJ3155" s="48"/>
      <c r="AK3155" s="47"/>
      <c r="AL3155" s="49"/>
      <c r="AM3155" s="47"/>
      <c r="AN3155" s="47"/>
      <c r="AO3155" s="47"/>
      <c r="AP3155" s="47"/>
      <c r="AQ3155" s="49"/>
      <c r="AR3155" s="47"/>
      <c r="AS3155" s="47"/>
      <c r="AT3155" s="47"/>
      <c r="AU3155" s="47"/>
      <c r="AV3155" s="47"/>
      <c r="AW3155" s="65"/>
    </row>
    <row r="3156" spans="1:49" ht="30" customHeight="1" thickBot="1">
      <c r="A3156" s="1">
        <v>71</v>
      </c>
      <c r="B3156" s="319" t="s">
        <v>2748</v>
      </c>
      <c r="C3156" s="42"/>
      <c r="D3156" s="66" t="s">
        <v>51</v>
      </c>
      <c r="E3156" s="66"/>
      <c r="F3156" s="67">
        <v>0.41499999999999998</v>
      </c>
      <c r="G3156" s="44"/>
      <c r="H3156" s="45"/>
      <c r="I3156" s="68"/>
      <c r="J3156" s="68"/>
      <c r="K3156" s="42"/>
      <c r="L3156" s="42"/>
      <c r="M3156" s="42"/>
      <c r="N3156" s="56"/>
      <c r="O3156" s="56"/>
      <c r="P3156" s="56"/>
      <c r="Q3156" s="56"/>
      <c r="R3156" s="56"/>
      <c r="S3156" s="56"/>
      <c r="T3156" s="56"/>
      <c r="U3156" s="56"/>
      <c r="V3156" s="56"/>
      <c r="W3156" s="56"/>
      <c r="X3156" s="56"/>
      <c r="Y3156" s="56"/>
      <c r="Z3156" s="56"/>
      <c r="AA3156" s="56"/>
      <c r="AB3156" s="56"/>
      <c r="AC3156" s="62" t="s">
        <v>52</v>
      </c>
      <c r="AD3156" s="69"/>
      <c r="AE3156" s="70" t="s">
        <v>53</v>
      </c>
      <c r="AF3156" s="69"/>
      <c r="AG3156" s="56"/>
      <c r="AH3156" s="47"/>
      <c r="AI3156" s="48"/>
      <c r="AJ3156" s="48"/>
      <c r="AK3156" s="47"/>
      <c r="AL3156" s="49"/>
      <c r="AM3156" s="47"/>
      <c r="AN3156" s="47"/>
      <c r="AO3156" s="47"/>
      <c r="AP3156" s="47"/>
      <c r="AQ3156" s="49"/>
      <c r="AR3156" s="47" t="s">
        <v>52</v>
      </c>
      <c r="AS3156" s="47"/>
      <c r="AT3156" s="47" t="s">
        <v>53</v>
      </c>
      <c r="AU3156" s="47"/>
      <c r="AV3156" s="47"/>
      <c r="AW3156" s="65"/>
    </row>
    <row r="3157" spans="1:49" ht="30" customHeight="1" thickBot="1">
      <c r="A3157" s="1">
        <v>71</v>
      </c>
      <c r="B3157" s="319" t="s">
        <v>2748</v>
      </c>
      <c r="C3157" s="42"/>
      <c r="D3157" s="71" t="s">
        <v>54</v>
      </c>
      <c r="E3157" s="45"/>
      <c r="F3157" s="45"/>
      <c r="G3157" s="45"/>
      <c r="H3157" s="45"/>
      <c r="I3157" s="45"/>
      <c r="J3157" s="45"/>
      <c r="K3157" s="72"/>
      <c r="L3157" s="72"/>
      <c r="M3157" s="73" t="s">
        <v>55</v>
      </c>
      <c r="N3157" s="74"/>
      <c r="O3157" s="74"/>
      <c r="P3157" s="74"/>
      <c r="Q3157" s="74"/>
      <c r="R3157" s="74"/>
      <c r="S3157" s="74"/>
      <c r="T3157" s="74"/>
      <c r="U3157" s="74"/>
      <c r="V3157" s="74"/>
      <c r="W3157" s="74"/>
      <c r="X3157" s="74"/>
      <c r="Y3157" s="74"/>
      <c r="Z3157" s="74"/>
      <c r="AA3157" s="74"/>
      <c r="AB3157" s="74"/>
      <c r="AC3157" s="75" t="s">
        <v>1</v>
      </c>
      <c r="AD3157" s="76"/>
      <c r="AE3157" s="76" t="s">
        <v>2</v>
      </c>
      <c r="AF3157" s="76"/>
      <c r="AG3157" s="77" t="s">
        <v>56</v>
      </c>
      <c r="AH3157" s="78" t="s">
        <v>57</v>
      </c>
      <c r="AI3157" s="79"/>
      <c r="AJ3157" s="79"/>
      <c r="AK3157" s="80"/>
      <c r="AL3157" s="15"/>
      <c r="AM3157" s="80"/>
      <c r="AN3157" s="80"/>
      <c r="AO3157" s="80"/>
      <c r="AP3157" s="80"/>
      <c r="AQ3157" s="15"/>
      <c r="AR3157" s="78" t="s">
        <v>1</v>
      </c>
      <c r="AS3157" s="81"/>
      <c r="AT3157" s="78" t="s">
        <v>2</v>
      </c>
      <c r="AU3157" s="81"/>
      <c r="AV3157" s="82" t="s">
        <v>56</v>
      </c>
      <c r="AW3157" s="83"/>
    </row>
    <row r="3158" spans="1:49" ht="42" customHeight="1">
      <c r="A3158" s="1">
        <v>71</v>
      </c>
      <c r="B3158" s="319" t="s">
        <v>2748</v>
      </c>
      <c r="C3158" s="42"/>
      <c r="D3158" s="474" t="s">
        <v>4</v>
      </c>
      <c r="E3158" s="476" t="s">
        <v>5</v>
      </c>
      <c r="F3158" s="476" t="s">
        <v>6</v>
      </c>
      <c r="G3158" s="476" t="s">
        <v>58</v>
      </c>
      <c r="H3158" s="476" t="s">
        <v>7</v>
      </c>
      <c r="I3158" s="20" t="s">
        <v>8</v>
      </c>
      <c r="J3158" s="20"/>
      <c r="K3158" s="84" t="s">
        <v>9</v>
      </c>
      <c r="L3158" s="85" t="s">
        <v>59</v>
      </c>
      <c r="M3158" s="478" t="s">
        <v>60</v>
      </c>
      <c r="N3158" s="480" t="s">
        <v>61</v>
      </c>
      <c r="O3158" s="482" t="s">
        <v>62</v>
      </c>
      <c r="P3158" s="482" t="s">
        <v>10</v>
      </c>
      <c r="Q3158" s="484" t="s">
        <v>63</v>
      </c>
      <c r="R3158" s="482" t="s">
        <v>64</v>
      </c>
      <c r="S3158" s="482" t="s">
        <v>65</v>
      </c>
      <c r="T3158" s="482" t="s">
        <v>66</v>
      </c>
      <c r="U3158" s="482" t="s">
        <v>67</v>
      </c>
      <c r="V3158" s="484" t="s">
        <v>11</v>
      </c>
      <c r="W3158" s="251" t="s">
        <v>12</v>
      </c>
      <c r="X3158" s="86" t="s">
        <v>13</v>
      </c>
      <c r="Y3158" s="86" t="s">
        <v>14</v>
      </c>
      <c r="Z3158" s="252" t="s">
        <v>15</v>
      </c>
      <c r="AA3158" s="484" t="s">
        <v>16</v>
      </c>
      <c r="AB3158" s="482" t="s">
        <v>17</v>
      </c>
      <c r="AC3158" s="87" t="s">
        <v>18</v>
      </c>
      <c r="AD3158" s="88" t="s">
        <v>19</v>
      </c>
      <c r="AE3158" s="87" t="s">
        <v>30</v>
      </c>
      <c r="AF3158" s="88" t="s">
        <v>21</v>
      </c>
      <c r="AG3158" s="89" t="s">
        <v>22</v>
      </c>
      <c r="AH3158" s="468" t="s">
        <v>23</v>
      </c>
      <c r="AI3158" s="470" t="s">
        <v>24</v>
      </c>
      <c r="AJ3158" s="470" t="s">
        <v>25</v>
      </c>
      <c r="AK3158" s="470" t="s">
        <v>26</v>
      </c>
      <c r="AL3158" s="91" t="s">
        <v>68</v>
      </c>
      <c r="AM3158" s="90" t="s">
        <v>27</v>
      </c>
      <c r="AN3158" s="92" t="s">
        <v>28</v>
      </c>
      <c r="AO3158" s="93" t="s">
        <v>29</v>
      </c>
      <c r="AP3158" s="28" t="s">
        <v>16</v>
      </c>
      <c r="AQ3158" s="472" t="s">
        <v>17</v>
      </c>
      <c r="AR3158" s="94" t="s">
        <v>18</v>
      </c>
      <c r="AS3158" s="95" t="s">
        <v>19</v>
      </c>
      <c r="AT3158" s="94" t="s">
        <v>30</v>
      </c>
      <c r="AU3158" s="95" t="s">
        <v>21</v>
      </c>
      <c r="AV3158" s="96" t="s">
        <v>31</v>
      </c>
      <c r="AW3158" s="83"/>
    </row>
    <row r="3159" spans="1:49" ht="30" customHeight="1" thickBot="1">
      <c r="A3159" s="1">
        <v>71</v>
      </c>
      <c r="B3159" s="319" t="s">
        <v>2748</v>
      </c>
      <c r="C3159" s="42"/>
      <c r="D3159" s="475"/>
      <c r="E3159" s="477"/>
      <c r="F3159" s="477"/>
      <c r="G3159" s="477"/>
      <c r="H3159" s="477"/>
      <c r="I3159" s="97" t="s">
        <v>69</v>
      </c>
      <c r="J3159" s="97" t="s">
        <v>70</v>
      </c>
      <c r="K3159" s="98" t="s">
        <v>34</v>
      </c>
      <c r="L3159" s="99" t="s">
        <v>35</v>
      </c>
      <c r="M3159" s="479"/>
      <c r="N3159" s="481"/>
      <c r="O3159" s="483"/>
      <c r="P3159" s="483"/>
      <c r="Q3159" s="485"/>
      <c r="R3159" s="483"/>
      <c r="S3159" s="483"/>
      <c r="T3159" s="483"/>
      <c r="U3159" s="483"/>
      <c r="V3159" s="485"/>
      <c r="W3159" s="100" t="s">
        <v>36</v>
      </c>
      <c r="X3159" s="100" t="s">
        <v>37</v>
      </c>
      <c r="Y3159" s="100" t="s">
        <v>38</v>
      </c>
      <c r="Z3159" s="101" t="s">
        <v>39</v>
      </c>
      <c r="AA3159" s="485"/>
      <c r="AB3159" s="483"/>
      <c r="AC3159" s="102" t="s">
        <v>40</v>
      </c>
      <c r="AD3159" s="103" t="s">
        <v>40</v>
      </c>
      <c r="AE3159" s="102" t="s">
        <v>40</v>
      </c>
      <c r="AF3159" s="103" t="s">
        <v>40</v>
      </c>
      <c r="AG3159" s="104">
        <v>10</v>
      </c>
      <c r="AH3159" s="469"/>
      <c r="AI3159" s="471"/>
      <c r="AJ3159" s="471"/>
      <c r="AK3159" s="471"/>
      <c r="AL3159" s="36" t="s">
        <v>41</v>
      </c>
      <c r="AM3159" s="105" t="s">
        <v>42</v>
      </c>
      <c r="AN3159" s="106" t="s">
        <v>43</v>
      </c>
      <c r="AO3159" s="107" t="s">
        <v>39</v>
      </c>
      <c r="AP3159" s="37" t="s">
        <v>44</v>
      </c>
      <c r="AQ3159" s="473"/>
      <c r="AR3159" s="108" t="s">
        <v>40</v>
      </c>
      <c r="AS3159" s="109" t="s">
        <v>40</v>
      </c>
      <c r="AT3159" s="108" t="s">
        <v>40</v>
      </c>
      <c r="AU3159" s="109" t="s">
        <v>40</v>
      </c>
      <c r="AV3159" s="40">
        <v>10</v>
      </c>
      <c r="AW3159" s="83"/>
    </row>
    <row r="3160" spans="1:49" ht="30" customHeight="1">
      <c r="A3160" s="1">
        <v>71</v>
      </c>
      <c r="B3160" s="319" t="s">
        <v>2748</v>
      </c>
      <c r="C3160" s="42"/>
      <c r="D3160" s="282" t="s">
        <v>2750</v>
      </c>
      <c r="E3160" s="283" t="s">
        <v>56</v>
      </c>
      <c r="F3160" s="284"/>
      <c r="G3160" s="284" t="s">
        <v>73</v>
      </c>
      <c r="H3160" s="285" t="s">
        <v>2751</v>
      </c>
      <c r="I3160" s="335"/>
      <c r="J3160" s="336"/>
      <c r="K3160" s="288" t="s">
        <v>82</v>
      </c>
      <c r="L3160" s="326" t="s">
        <v>82</v>
      </c>
      <c r="M3160" s="290" t="s">
        <v>484</v>
      </c>
      <c r="N3160" s="189" t="s">
        <v>485</v>
      </c>
      <c r="O3160" s="190">
        <v>0</v>
      </c>
      <c r="P3160" s="291" t="s">
        <v>486</v>
      </c>
      <c r="Q3160" s="291">
        <v>0</v>
      </c>
      <c r="R3160" s="291">
        <v>0</v>
      </c>
      <c r="S3160" s="292">
        <v>0</v>
      </c>
      <c r="T3160" s="292">
        <v>0</v>
      </c>
      <c r="U3160" s="292">
        <v>0</v>
      </c>
      <c r="V3160" s="293">
        <v>0</v>
      </c>
      <c r="W3160" s="294" t="s">
        <v>56</v>
      </c>
      <c r="X3160" s="295"/>
      <c r="Y3160" s="296">
        <v>0</v>
      </c>
      <c r="Z3160" s="297">
        <v>0</v>
      </c>
      <c r="AA3160" s="291">
        <v>0</v>
      </c>
      <c r="AB3160" s="298" t="s">
        <v>80</v>
      </c>
      <c r="AC3160" s="299" t="s">
        <v>56</v>
      </c>
      <c r="AD3160" s="300" t="s">
        <v>56</v>
      </c>
      <c r="AE3160" s="299" t="s">
        <v>56</v>
      </c>
      <c r="AF3160" s="300" t="s">
        <v>56</v>
      </c>
      <c r="AG3160" s="301">
        <v>0</v>
      </c>
      <c r="AH3160" s="301" t="s">
        <v>124</v>
      </c>
      <c r="AI3160" s="302" t="s">
        <v>487</v>
      </c>
      <c r="AJ3160" s="303"/>
      <c r="AK3160" s="304"/>
      <c r="AL3160" s="294"/>
      <c r="AM3160" s="305"/>
      <c r="AN3160" s="306"/>
      <c r="AO3160" s="300">
        <f t="shared" ref="AO3160:AO3168" si="800">IFERROR((AM3160/1000)*K3160*L3160*AN3160/12,0)</f>
        <v>0</v>
      </c>
      <c r="AP3160" s="307" t="s">
        <v>82</v>
      </c>
      <c r="AQ3160" s="298" t="str" cm="1">
        <f t="array" ref="AQ3160">_xlfn.IFS(OR($G3160="公衆街路灯A",$G3160="定額電灯"),$G3160&amp;AP3160,COUNTIF(G3160,"*従量電灯*"),G3160,1,"-")</f>
        <v>従量電灯</v>
      </c>
      <c r="AR3160" s="308" t="str" cm="1">
        <f t="array" ref="AR3160">_xlfn.IFS($AN3160=0,"-",OR($AH3160="対象外",$AH3160="-"),"-",OR($G3160="公衆街路灯A",$G3160="定額電灯"),_xlfn.XLOOKUP($AQ3160,削除禁止_電灯料金!$B:$B,削除禁止_電灯料金!$E:$E,0),1,"-")</f>
        <v>-</v>
      </c>
      <c r="AS3160" s="309" t="str" cm="1">
        <f t="array" ref="AS3160">_xlfn.IFS($AR3160="-","-",OR($G3160="公衆街路灯A",$G3160="定額電灯"),_xlfn.XLOOKUP(AQ3160,削除禁止_電灯料金!$B:$B,削除禁止_電灯料金!$D:$D,0),1,"-")</f>
        <v>-</v>
      </c>
      <c r="AT3160" s="308" t="str">
        <f>IFERROR(IF(OR($G3160="公衆街路灯A",$G3160="定額電灯"),"-",ROUND((_xlfn.XLOOKUP($AQ3160,削除禁止_電灯料金!$B:$B,削除禁止_電灯料金!$E:$E)*AM3160/1000*$K3160*$L3160/12),2)),"-")</f>
        <v>-</v>
      </c>
      <c r="AU3160" s="309" t="str">
        <f>IFERROR(IF(OR($G3160="公衆街路灯A",$G3160="定額電灯"),"-",ROUND((AM3160/1000*$K3160*$L3160/12)*_xlfn.XLOOKUP($A3160,削除禁止_電灯料金!K:K,削除禁止_電灯料金!M:M,"-"),2)),"-")</f>
        <v>-</v>
      </c>
      <c r="AV3160" s="310">
        <f>IFERROR(IF(OR($G3160="公衆街路灯A",$G3160="定額電灯"),ROUND((((AR3160+AS3160)*AN3160))*12*_xlfn.XLOOKUP($A3160,削除禁止_電灯料金!K:K,削除禁止_電灯料金!N:N),0),ROUND((AT3160+AU3160)*AN3160*12*_xlfn.XLOOKUP($A3160,削除禁止_電灯料金!K:K,削除禁止_電灯料金!N:N),0)),0)</f>
        <v>0</v>
      </c>
      <c r="AW3160" s="145"/>
    </row>
    <row r="3161" spans="1:49" ht="30" customHeight="1">
      <c r="A3161" s="1">
        <v>71</v>
      </c>
      <c r="B3161" s="319" t="s">
        <v>2748</v>
      </c>
      <c r="C3161" s="42"/>
      <c r="D3161" s="146" t="s">
        <v>2752</v>
      </c>
      <c r="E3161" s="147" t="s">
        <v>186</v>
      </c>
      <c r="F3161" s="148" t="s">
        <v>2753</v>
      </c>
      <c r="G3161" s="148" t="s">
        <v>73</v>
      </c>
      <c r="H3161" s="149"/>
      <c r="I3161" s="150"/>
      <c r="J3161" s="151"/>
      <c r="K3161" s="152">
        <v>7</v>
      </c>
      <c r="L3161" s="266">
        <v>292</v>
      </c>
      <c r="M3161" s="281" t="s">
        <v>2754</v>
      </c>
      <c r="N3161" s="119" t="s">
        <v>116</v>
      </c>
      <c r="O3161" s="120">
        <v>1</v>
      </c>
      <c r="P3161" s="155" t="s">
        <v>111</v>
      </c>
      <c r="Q3161" s="155">
        <v>0</v>
      </c>
      <c r="R3161" s="155" t="s">
        <v>112</v>
      </c>
      <c r="S3161" s="156" t="s">
        <v>2755</v>
      </c>
      <c r="T3161" s="156">
        <v>0</v>
      </c>
      <c r="U3161" s="156">
        <v>0</v>
      </c>
      <c r="V3161" s="157" t="s">
        <v>1711</v>
      </c>
      <c r="W3161" s="158">
        <v>48</v>
      </c>
      <c r="X3161" s="159">
        <v>2</v>
      </c>
      <c r="Y3161" s="160">
        <v>2</v>
      </c>
      <c r="Z3161" s="161">
        <f t="shared" ref="Z3161:Z3164" si="801">K3161*L3161*W3161*Y3161/12/1000</f>
        <v>16.352</v>
      </c>
      <c r="AA3161" s="155">
        <v>0</v>
      </c>
      <c r="AB3161" s="162" t="s">
        <v>80</v>
      </c>
      <c r="AC3161" s="163" t="s">
        <v>56</v>
      </c>
      <c r="AD3161" s="164" t="s">
        <v>56</v>
      </c>
      <c r="AE3161" s="163" t="s">
        <v>56</v>
      </c>
      <c r="AF3161" s="164">
        <f t="shared" ref="AF3161:AF3164" si="802">$B$2*Z3161/Y3161</f>
        <v>245.28</v>
      </c>
      <c r="AG3161" s="165">
        <f t="shared" ref="AG3161:AG3164" si="803">Y3161*AF3161*120</f>
        <v>58867.199999999997</v>
      </c>
      <c r="AH3161" s="166" t="s">
        <v>113</v>
      </c>
      <c r="AI3161" s="167"/>
      <c r="AJ3161" s="168"/>
      <c r="AK3161" s="169"/>
      <c r="AL3161" s="170"/>
      <c r="AM3161" s="171"/>
      <c r="AN3161" s="172"/>
      <c r="AO3161" s="173">
        <f t="shared" si="800"/>
        <v>0</v>
      </c>
      <c r="AP3161" s="174" t="s">
        <v>82</v>
      </c>
      <c r="AQ3161" s="175" t="str" cm="1">
        <f t="array" ref="AQ3161">_xlfn.IFS(OR($G3161="公衆街路灯A",$G3161="定額電灯"),$G3161&amp;AP3161,COUNTIF(G3161,"*従量電灯*"),G3161,1,"-")</f>
        <v>従量電灯</v>
      </c>
      <c r="AR3161" s="176" t="str" cm="1">
        <f t="array" ref="AR3161">_xlfn.IFS($AN3161=0,"-",OR($AH3161="対象外",$AH3161="-"),"-",OR($G3161="公衆街路灯A",$G3161="定額電灯"),_xlfn.XLOOKUP($AQ3161,削除禁止_電灯料金!$B:$B,削除禁止_電灯料金!$E:$E,0),1,"-")</f>
        <v>-</v>
      </c>
      <c r="AS3161" s="177" t="str" cm="1">
        <f t="array" ref="AS3161">_xlfn.IFS($AR3161="-","-",OR($G3161="公衆街路灯A",$G3161="定額電灯"),_xlfn.XLOOKUP(AQ3161,削除禁止_電灯料金!$B:$B,削除禁止_電灯料金!$D:$D,0),1,"-")</f>
        <v>-</v>
      </c>
      <c r="AT3161" s="176">
        <f>IFERROR(IF(OR($G3161="公衆街路灯A",$G3161="定額電灯"),"-",ROUND((_xlfn.XLOOKUP($AQ3161,削除禁止_電灯料金!$B:$B,削除禁止_電灯料金!$E:$E)*AM3161/1000*$K3161*$L3161/12),2)),"-")</f>
        <v>0</v>
      </c>
      <c r="AU3161" s="177">
        <f>IFERROR(IF(OR($G3161="公衆街路灯A",$G3161="定額電灯"),"-",ROUND((AM3161/1000*$K3161*$L3161/12)*_xlfn.XLOOKUP($A3161,削除禁止_電灯料金!K:K,削除禁止_電灯料金!M:M,"-"),2)),"-")</f>
        <v>0</v>
      </c>
      <c r="AV3161" s="178">
        <f>IFERROR(IF(OR($G3161="公衆街路灯A",$G3161="定額電灯"),ROUND((((AR3161+AS3161)*AN3161))*12*_xlfn.XLOOKUP($A3161,削除禁止_電灯料金!K:K,削除禁止_電灯料金!N:N),0),ROUND((AT3161+AU3161)*AN3161*12*_xlfn.XLOOKUP($A3161,削除禁止_電灯料金!K:K,削除禁止_電灯料金!N:N),0)),0)</f>
        <v>0</v>
      </c>
      <c r="AW3161" s="145"/>
    </row>
    <row r="3162" spans="1:49" ht="30" customHeight="1">
      <c r="A3162" s="1">
        <v>71</v>
      </c>
      <c r="B3162" s="319" t="s">
        <v>2748</v>
      </c>
      <c r="C3162" s="42"/>
      <c r="D3162" s="146" t="s">
        <v>2752</v>
      </c>
      <c r="E3162" s="147" t="s">
        <v>186</v>
      </c>
      <c r="F3162" s="148" t="s">
        <v>2756</v>
      </c>
      <c r="G3162" s="148" t="s">
        <v>73</v>
      </c>
      <c r="H3162" s="149"/>
      <c r="I3162" s="150"/>
      <c r="J3162" s="151"/>
      <c r="K3162" s="152">
        <v>7</v>
      </c>
      <c r="L3162" s="266">
        <v>292</v>
      </c>
      <c r="M3162" s="281" t="s">
        <v>2757</v>
      </c>
      <c r="N3162" s="119" t="s">
        <v>93</v>
      </c>
      <c r="O3162" s="120">
        <v>4</v>
      </c>
      <c r="P3162" s="155" t="s">
        <v>2758</v>
      </c>
      <c r="Q3162" s="155">
        <v>0</v>
      </c>
      <c r="R3162" s="155" t="s">
        <v>821</v>
      </c>
      <c r="S3162" s="156">
        <v>0</v>
      </c>
      <c r="T3162" s="156">
        <v>0</v>
      </c>
      <c r="U3162" s="156" t="s">
        <v>519</v>
      </c>
      <c r="V3162" s="157">
        <v>0</v>
      </c>
      <c r="W3162" s="158">
        <v>48</v>
      </c>
      <c r="X3162" s="159">
        <v>12</v>
      </c>
      <c r="Y3162" s="160">
        <v>48</v>
      </c>
      <c r="Z3162" s="161">
        <f t="shared" si="801"/>
        <v>392.44799999999998</v>
      </c>
      <c r="AA3162" s="155">
        <v>0</v>
      </c>
      <c r="AB3162" s="162" t="s">
        <v>80</v>
      </c>
      <c r="AC3162" s="163" t="s">
        <v>56</v>
      </c>
      <c r="AD3162" s="164" t="s">
        <v>56</v>
      </c>
      <c r="AE3162" s="163" t="s">
        <v>56</v>
      </c>
      <c r="AF3162" s="164">
        <f t="shared" si="802"/>
        <v>245.27999999999997</v>
      </c>
      <c r="AG3162" s="165">
        <f t="shared" si="803"/>
        <v>1412812.7999999998</v>
      </c>
      <c r="AH3162" s="166" t="s">
        <v>81</v>
      </c>
      <c r="AI3162" s="167"/>
      <c r="AJ3162" s="168"/>
      <c r="AK3162" s="169"/>
      <c r="AL3162" s="170"/>
      <c r="AM3162" s="171"/>
      <c r="AN3162" s="172"/>
      <c r="AO3162" s="173">
        <f t="shared" si="800"/>
        <v>0</v>
      </c>
      <c r="AP3162" s="174" t="s">
        <v>82</v>
      </c>
      <c r="AQ3162" s="175" t="str" cm="1">
        <f t="array" ref="AQ3162">_xlfn.IFS(OR($G3162="公衆街路灯A",$G3162="定額電灯"),$G3162&amp;AP3162,COUNTIF(G3162,"*従量電灯*"),G3162,1,"-")</f>
        <v>従量電灯</v>
      </c>
      <c r="AR3162" s="176" t="str" cm="1">
        <f t="array" ref="AR3162">_xlfn.IFS($AN3162=0,"-",OR($AH3162="対象外",$AH3162="-"),"-",OR($G3162="公衆街路灯A",$G3162="定額電灯"),_xlfn.XLOOKUP($AQ3162,削除禁止_電灯料金!$B:$B,削除禁止_電灯料金!$E:$E,0),1,"-")</f>
        <v>-</v>
      </c>
      <c r="AS3162" s="177" t="str" cm="1">
        <f t="array" ref="AS3162">_xlfn.IFS($AR3162="-","-",OR($G3162="公衆街路灯A",$G3162="定額電灯"),_xlfn.XLOOKUP(AQ3162,削除禁止_電灯料金!$B:$B,削除禁止_電灯料金!$D:$D,0),1,"-")</f>
        <v>-</v>
      </c>
      <c r="AT3162" s="176">
        <f>IFERROR(IF(OR($G3162="公衆街路灯A",$G3162="定額電灯"),"-",ROUND((_xlfn.XLOOKUP($AQ3162,削除禁止_電灯料金!$B:$B,削除禁止_電灯料金!$E:$E)*AM3162/1000*$K3162*$L3162/12),2)),"-")</f>
        <v>0</v>
      </c>
      <c r="AU3162" s="177">
        <f>IFERROR(IF(OR($G3162="公衆街路灯A",$G3162="定額電灯"),"-",ROUND((AM3162/1000*$K3162*$L3162/12)*_xlfn.XLOOKUP($A3162,削除禁止_電灯料金!K:K,削除禁止_電灯料金!M:M,"-"),2)),"-")</f>
        <v>0</v>
      </c>
      <c r="AV3162" s="178">
        <f>IFERROR(IF(OR($G3162="公衆街路灯A",$G3162="定額電灯"),ROUND((((AR3162+AS3162)*AN3162))*12*_xlfn.XLOOKUP($A3162,削除禁止_電灯料金!K:K,削除禁止_電灯料金!N:N),0),ROUND((AT3162+AU3162)*AN3162*12*_xlfn.XLOOKUP($A3162,削除禁止_電灯料金!K:K,削除禁止_電灯料金!N:N),0)),0)</f>
        <v>0</v>
      </c>
      <c r="AW3162" s="145"/>
    </row>
    <row r="3163" spans="1:49" ht="30" customHeight="1">
      <c r="A3163" s="1">
        <v>71</v>
      </c>
      <c r="B3163" s="319" t="s">
        <v>2748</v>
      </c>
      <c r="C3163" s="42"/>
      <c r="D3163" s="146" t="s">
        <v>2752</v>
      </c>
      <c r="E3163" s="147" t="s">
        <v>316</v>
      </c>
      <c r="F3163" s="148" t="s">
        <v>2759</v>
      </c>
      <c r="G3163" s="148" t="s">
        <v>73</v>
      </c>
      <c r="H3163" s="149"/>
      <c r="I3163" s="150"/>
      <c r="J3163" s="151"/>
      <c r="K3163" s="152">
        <v>7</v>
      </c>
      <c r="L3163" s="266">
        <v>292</v>
      </c>
      <c r="M3163" s="281" t="s">
        <v>2754</v>
      </c>
      <c r="N3163" s="119" t="s">
        <v>116</v>
      </c>
      <c r="O3163" s="120">
        <v>1</v>
      </c>
      <c r="P3163" s="155" t="s">
        <v>111</v>
      </c>
      <c r="Q3163" s="155">
        <v>0</v>
      </c>
      <c r="R3163" s="155" t="s">
        <v>112</v>
      </c>
      <c r="S3163" s="156" t="s">
        <v>2755</v>
      </c>
      <c r="T3163" s="156">
        <v>0</v>
      </c>
      <c r="U3163" s="156">
        <v>0</v>
      </c>
      <c r="V3163" s="157" t="s">
        <v>1711</v>
      </c>
      <c r="W3163" s="158">
        <v>48</v>
      </c>
      <c r="X3163" s="159">
        <v>2</v>
      </c>
      <c r="Y3163" s="160">
        <v>2</v>
      </c>
      <c r="Z3163" s="161">
        <f t="shared" si="801"/>
        <v>16.352</v>
      </c>
      <c r="AA3163" s="155">
        <v>0</v>
      </c>
      <c r="AB3163" s="162" t="s">
        <v>80</v>
      </c>
      <c r="AC3163" s="163" t="s">
        <v>56</v>
      </c>
      <c r="AD3163" s="164" t="s">
        <v>56</v>
      </c>
      <c r="AE3163" s="163" t="s">
        <v>56</v>
      </c>
      <c r="AF3163" s="164">
        <f t="shared" si="802"/>
        <v>245.28</v>
      </c>
      <c r="AG3163" s="165">
        <f t="shared" si="803"/>
        <v>58867.199999999997</v>
      </c>
      <c r="AH3163" s="166" t="s">
        <v>113</v>
      </c>
      <c r="AI3163" s="167"/>
      <c r="AJ3163" s="168"/>
      <c r="AK3163" s="169"/>
      <c r="AL3163" s="170"/>
      <c r="AM3163" s="171"/>
      <c r="AN3163" s="172"/>
      <c r="AO3163" s="173">
        <f t="shared" si="800"/>
        <v>0</v>
      </c>
      <c r="AP3163" s="174" t="s">
        <v>82</v>
      </c>
      <c r="AQ3163" s="175" t="str" cm="1">
        <f t="array" ref="AQ3163">_xlfn.IFS(OR($G3163="公衆街路灯A",$G3163="定額電灯"),$G3163&amp;AP3163,COUNTIF(G3163,"*従量電灯*"),G3163,1,"-")</f>
        <v>従量電灯</v>
      </c>
      <c r="AR3163" s="176" t="str" cm="1">
        <f t="array" ref="AR3163">_xlfn.IFS($AN3163=0,"-",OR($AH3163="対象外",$AH3163="-"),"-",OR($G3163="公衆街路灯A",$G3163="定額電灯"),_xlfn.XLOOKUP($AQ3163,削除禁止_電灯料金!$B:$B,削除禁止_電灯料金!$E:$E,0),1,"-")</f>
        <v>-</v>
      </c>
      <c r="AS3163" s="177" t="str" cm="1">
        <f t="array" ref="AS3163">_xlfn.IFS($AR3163="-","-",OR($G3163="公衆街路灯A",$G3163="定額電灯"),_xlfn.XLOOKUP(AQ3163,削除禁止_電灯料金!$B:$B,削除禁止_電灯料金!$D:$D,0),1,"-")</f>
        <v>-</v>
      </c>
      <c r="AT3163" s="176">
        <f>IFERROR(IF(OR($G3163="公衆街路灯A",$G3163="定額電灯"),"-",ROUND((_xlfn.XLOOKUP($AQ3163,削除禁止_電灯料金!$B:$B,削除禁止_電灯料金!$E:$E)*AM3163/1000*$K3163*$L3163/12),2)),"-")</f>
        <v>0</v>
      </c>
      <c r="AU3163" s="177">
        <f>IFERROR(IF(OR($G3163="公衆街路灯A",$G3163="定額電灯"),"-",ROUND((AM3163/1000*$K3163*$L3163/12)*_xlfn.XLOOKUP($A3163,削除禁止_電灯料金!K:K,削除禁止_電灯料金!M:M,"-"),2)),"-")</f>
        <v>0</v>
      </c>
      <c r="AV3163" s="178">
        <f>IFERROR(IF(OR($G3163="公衆街路灯A",$G3163="定額電灯"),ROUND((((AR3163+AS3163)*AN3163))*12*_xlfn.XLOOKUP($A3163,削除禁止_電灯料金!K:K,削除禁止_電灯料金!N:N),0),ROUND((AT3163+AU3163)*AN3163*12*_xlfn.XLOOKUP($A3163,削除禁止_電灯料金!K:K,削除禁止_電灯料金!N:N),0)),0)</f>
        <v>0</v>
      </c>
      <c r="AW3163" s="145"/>
    </row>
    <row r="3164" spans="1:49" ht="30" customHeight="1">
      <c r="A3164" s="1">
        <v>71</v>
      </c>
      <c r="B3164" s="319" t="s">
        <v>2748</v>
      </c>
      <c r="C3164" s="42"/>
      <c r="D3164" s="146" t="s">
        <v>2752</v>
      </c>
      <c r="E3164" s="147" t="s">
        <v>316</v>
      </c>
      <c r="F3164" s="148" t="s">
        <v>2759</v>
      </c>
      <c r="G3164" s="148" t="s">
        <v>73</v>
      </c>
      <c r="H3164" s="149"/>
      <c r="I3164" s="150"/>
      <c r="J3164" s="151"/>
      <c r="K3164" s="152">
        <v>7</v>
      </c>
      <c r="L3164" s="266">
        <v>292</v>
      </c>
      <c r="M3164" s="281" t="s">
        <v>2757</v>
      </c>
      <c r="N3164" s="119" t="s">
        <v>93</v>
      </c>
      <c r="O3164" s="120">
        <v>4</v>
      </c>
      <c r="P3164" s="155" t="s">
        <v>2758</v>
      </c>
      <c r="Q3164" s="155">
        <v>0</v>
      </c>
      <c r="R3164" s="155" t="s">
        <v>821</v>
      </c>
      <c r="S3164" s="156">
        <v>0</v>
      </c>
      <c r="T3164" s="156">
        <v>0</v>
      </c>
      <c r="U3164" s="156" t="s">
        <v>519</v>
      </c>
      <c r="V3164" s="157">
        <v>0</v>
      </c>
      <c r="W3164" s="158">
        <v>48</v>
      </c>
      <c r="X3164" s="159">
        <v>1</v>
      </c>
      <c r="Y3164" s="160">
        <v>4</v>
      </c>
      <c r="Z3164" s="161">
        <f t="shared" si="801"/>
        <v>32.704000000000001</v>
      </c>
      <c r="AA3164" s="155">
        <v>0</v>
      </c>
      <c r="AB3164" s="162" t="s">
        <v>80</v>
      </c>
      <c r="AC3164" s="163" t="s">
        <v>56</v>
      </c>
      <c r="AD3164" s="164" t="s">
        <v>56</v>
      </c>
      <c r="AE3164" s="163" t="s">
        <v>56</v>
      </c>
      <c r="AF3164" s="164">
        <f t="shared" si="802"/>
        <v>245.28</v>
      </c>
      <c r="AG3164" s="165">
        <f t="shared" si="803"/>
        <v>117734.39999999999</v>
      </c>
      <c r="AH3164" s="166" t="s">
        <v>81</v>
      </c>
      <c r="AI3164" s="167"/>
      <c r="AJ3164" s="168"/>
      <c r="AK3164" s="169"/>
      <c r="AL3164" s="170"/>
      <c r="AM3164" s="171"/>
      <c r="AN3164" s="172"/>
      <c r="AO3164" s="173">
        <f t="shared" si="800"/>
        <v>0</v>
      </c>
      <c r="AP3164" s="174" t="s">
        <v>82</v>
      </c>
      <c r="AQ3164" s="175" t="str" cm="1">
        <f t="array" ref="AQ3164">_xlfn.IFS(OR($G3164="公衆街路灯A",$G3164="定額電灯"),$G3164&amp;AP3164,COUNTIF(G3164,"*従量電灯*"),G3164,1,"-")</f>
        <v>従量電灯</v>
      </c>
      <c r="AR3164" s="176" t="str" cm="1">
        <f t="array" ref="AR3164">_xlfn.IFS($AN3164=0,"-",OR($AH3164="対象外",$AH3164="-"),"-",OR($G3164="公衆街路灯A",$G3164="定額電灯"),_xlfn.XLOOKUP($AQ3164,削除禁止_電灯料金!$B:$B,削除禁止_電灯料金!$E:$E,0),1,"-")</f>
        <v>-</v>
      </c>
      <c r="AS3164" s="177" t="str" cm="1">
        <f t="array" ref="AS3164">_xlfn.IFS($AR3164="-","-",OR($G3164="公衆街路灯A",$G3164="定額電灯"),_xlfn.XLOOKUP(AQ3164,削除禁止_電灯料金!$B:$B,削除禁止_電灯料金!$D:$D,0),1,"-")</f>
        <v>-</v>
      </c>
      <c r="AT3164" s="176">
        <f>IFERROR(IF(OR($G3164="公衆街路灯A",$G3164="定額電灯"),"-",ROUND((_xlfn.XLOOKUP($AQ3164,削除禁止_電灯料金!$B:$B,削除禁止_電灯料金!$E:$E)*AM3164/1000*$K3164*$L3164/12),2)),"-")</f>
        <v>0</v>
      </c>
      <c r="AU3164" s="177">
        <f>IFERROR(IF(OR($G3164="公衆街路灯A",$G3164="定額電灯"),"-",ROUND((AM3164/1000*$K3164*$L3164/12)*_xlfn.XLOOKUP($A3164,削除禁止_電灯料金!K:K,削除禁止_電灯料金!M:M,"-"),2)),"-")</f>
        <v>0</v>
      </c>
      <c r="AV3164" s="178">
        <f>IFERROR(IF(OR($G3164="公衆街路灯A",$G3164="定額電灯"),ROUND((((AR3164+AS3164)*AN3164))*12*_xlfn.XLOOKUP($A3164,削除禁止_電灯料金!K:K,削除禁止_電灯料金!N:N),0),ROUND((AT3164+AU3164)*AN3164*12*_xlfn.XLOOKUP($A3164,削除禁止_電灯料金!K:K,削除禁止_電灯料金!N:N),0)),0)</f>
        <v>0</v>
      </c>
      <c r="AW3164" s="145"/>
    </row>
    <row r="3165" spans="1:49" ht="30" customHeight="1">
      <c r="A3165" s="1">
        <v>71</v>
      </c>
      <c r="B3165" s="319" t="s">
        <v>2748</v>
      </c>
      <c r="C3165" s="42"/>
      <c r="D3165" s="180" t="s">
        <v>2752</v>
      </c>
      <c r="E3165" s="181" t="s">
        <v>316</v>
      </c>
      <c r="F3165" s="182" t="s">
        <v>2759</v>
      </c>
      <c r="G3165" s="182" t="s">
        <v>73</v>
      </c>
      <c r="H3165" s="183" t="s">
        <v>118</v>
      </c>
      <c r="I3165" s="184"/>
      <c r="J3165" s="185"/>
      <c r="K3165" s="186">
        <v>7</v>
      </c>
      <c r="L3165" s="330">
        <v>292</v>
      </c>
      <c r="M3165" s="313" t="s">
        <v>2760</v>
      </c>
      <c r="N3165" s="189" t="s">
        <v>75</v>
      </c>
      <c r="O3165" s="190">
        <v>1</v>
      </c>
      <c r="P3165" s="191" t="s">
        <v>249</v>
      </c>
      <c r="Q3165" s="191">
        <v>0</v>
      </c>
      <c r="R3165" s="191" t="s">
        <v>77</v>
      </c>
      <c r="S3165" s="192">
        <v>0</v>
      </c>
      <c r="T3165" s="192">
        <v>0</v>
      </c>
      <c r="U3165" s="192">
        <v>0</v>
      </c>
      <c r="V3165" s="193">
        <v>0</v>
      </c>
      <c r="W3165" s="194">
        <v>54</v>
      </c>
      <c r="X3165" s="195">
        <v>6</v>
      </c>
      <c r="Y3165" s="196">
        <v>6</v>
      </c>
      <c r="Z3165" s="197">
        <v>0</v>
      </c>
      <c r="AA3165" s="191">
        <v>0</v>
      </c>
      <c r="AB3165" s="198" t="s">
        <v>80</v>
      </c>
      <c r="AC3165" s="199" t="s">
        <v>56</v>
      </c>
      <c r="AD3165" s="200" t="s">
        <v>56</v>
      </c>
      <c r="AE3165" s="199" t="s">
        <v>56</v>
      </c>
      <c r="AF3165" s="200">
        <v>0</v>
      </c>
      <c r="AG3165" s="201">
        <v>0</v>
      </c>
      <c r="AH3165" s="201" t="s">
        <v>124</v>
      </c>
      <c r="AI3165" s="202" t="s">
        <v>124</v>
      </c>
      <c r="AJ3165" s="203"/>
      <c r="AK3165" s="204"/>
      <c r="AL3165" s="194"/>
      <c r="AM3165" s="205"/>
      <c r="AN3165" s="206"/>
      <c r="AO3165" s="200">
        <f t="shared" si="800"/>
        <v>0</v>
      </c>
      <c r="AP3165" s="207" t="s">
        <v>82</v>
      </c>
      <c r="AQ3165" s="198" t="str" cm="1">
        <f t="array" ref="AQ3165">_xlfn.IFS(OR($G3165="公衆街路灯A",$G3165="定額電灯"),$G3165&amp;AP3165,COUNTIF(G3165,"*従量電灯*"),G3165,1,"-")</f>
        <v>従量電灯</v>
      </c>
      <c r="AR3165" s="208" t="str" cm="1">
        <f t="array" ref="AR3165">_xlfn.IFS($AN3165=0,"-",OR($AH3165="対象外",$AH3165="-"),"-",OR($G3165="公衆街路灯A",$G3165="定額電灯"),_xlfn.XLOOKUP($AQ3165,削除禁止_電灯料金!$B:$B,削除禁止_電灯料金!$E:$E,0),1,"-")</f>
        <v>-</v>
      </c>
      <c r="AS3165" s="209" t="str" cm="1">
        <f t="array" ref="AS3165">_xlfn.IFS($AR3165="-","-",OR($G3165="公衆街路灯A",$G3165="定額電灯"),_xlfn.XLOOKUP(AQ3165,削除禁止_電灯料金!$B:$B,削除禁止_電灯料金!$D:$D,0),1,"-")</f>
        <v>-</v>
      </c>
      <c r="AT3165" s="208">
        <f>IFERROR(IF(OR($G3165="公衆街路灯A",$G3165="定額電灯"),"-",ROUND((_xlfn.XLOOKUP($AQ3165,削除禁止_電灯料金!$B:$B,削除禁止_電灯料金!$E:$E)*AM3165/1000*$K3165*$L3165/12),2)),"-")</f>
        <v>0</v>
      </c>
      <c r="AU3165" s="209">
        <f>IFERROR(IF(OR($G3165="公衆街路灯A",$G3165="定額電灯"),"-",ROUND((AM3165/1000*$K3165*$L3165/12)*_xlfn.XLOOKUP($A3165,削除禁止_電灯料金!K:K,削除禁止_電灯料金!M:M,"-"),2)),"-")</f>
        <v>0</v>
      </c>
      <c r="AV3165" s="210">
        <f>IFERROR(IF(OR($G3165="公衆街路灯A",$G3165="定額電灯"),ROUND((((AR3165+AS3165)*AN3165))*12*_xlfn.XLOOKUP($A3165,削除禁止_電灯料金!K:K,削除禁止_電灯料金!N:N),0),ROUND((AT3165+AU3165)*AN3165*12*_xlfn.XLOOKUP($A3165,削除禁止_電灯料金!K:K,削除禁止_電灯料金!N:N),0)),0)</f>
        <v>0</v>
      </c>
      <c r="AW3165" s="145"/>
    </row>
    <row r="3166" spans="1:49" ht="30" customHeight="1">
      <c r="A3166" s="1">
        <v>71</v>
      </c>
      <c r="B3166" s="319" t="s">
        <v>2748</v>
      </c>
      <c r="C3166" s="42"/>
      <c r="D3166" s="146"/>
      <c r="E3166" s="147"/>
      <c r="F3166" s="148"/>
      <c r="G3166" s="148"/>
      <c r="H3166" s="149"/>
      <c r="I3166" s="150"/>
      <c r="J3166" s="151"/>
      <c r="K3166" s="213"/>
      <c r="L3166" s="214"/>
      <c r="M3166" s="154" t="s">
        <v>82</v>
      </c>
      <c r="N3166" s="119">
        <v>0</v>
      </c>
      <c r="O3166" s="120">
        <v>0</v>
      </c>
      <c r="P3166" s="155">
        <v>0</v>
      </c>
      <c r="Q3166" s="155">
        <v>0</v>
      </c>
      <c r="R3166" s="155">
        <v>0</v>
      </c>
      <c r="S3166" s="156">
        <v>0</v>
      </c>
      <c r="T3166" s="156">
        <v>0</v>
      </c>
      <c r="U3166" s="156">
        <v>0</v>
      </c>
      <c r="V3166" s="157">
        <v>0</v>
      </c>
      <c r="W3166" s="158">
        <v>0</v>
      </c>
      <c r="X3166" s="159"/>
      <c r="Y3166" s="160">
        <v>0</v>
      </c>
      <c r="Z3166" s="161">
        <v>0</v>
      </c>
      <c r="AA3166" s="155">
        <v>0</v>
      </c>
      <c r="AB3166" s="162" t="s">
        <v>56</v>
      </c>
      <c r="AC3166" s="163" t="s">
        <v>56</v>
      </c>
      <c r="AD3166" s="164" t="s">
        <v>56</v>
      </c>
      <c r="AE3166" s="163" t="s">
        <v>56</v>
      </c>
      <c r="AF3166" s="164" t="s">
        <v>56</v>
      </c>
      <c r="AG3166" s="165">
        <v>0</v>
      </c>
      <c r="AH3166" s="166" t="s">
        <v>56</v>
      </c>
      <c r="AI3166" s="167"/>
      <c r="AJ3166" s="168"/>
      <c r="AK3166" s="169"/>
      <c r="AL3166" s="170"/>
      <c r="AM3166" s="171"/>
      <c r="AN3166" s="172"/>
      <c r="AO3166" s="173">
        <f t="shared" si="800"/>
        <v>0</v>
      </c>
      <c r="AP3166" s="174" t="s">
        <v>82</v>
      </c>
      <c r="AQ3166" s="175" t="str" cm="1">
        <f t="array" ref="AQ3166">_xlfn.IFS(OR($G3166="公衆街路灯A",$G3166="定額電灯"),$G3166&amp;AP3166,COUNTIF(G3166,"*従量電灯*"),G3166,1,"-")</f>
        <v>-</v>
      </c>
      <c r="AR3166" s="176" t="str" cm="1">
        <f t="array" ref="AR3166">_xlfn.IFS($AN3166=0,"-",OR($AH3166="対象外",$AH3166="-"),"-",OR($G3166="公衆街路灯A",$G3166="定額電灯"),_xlfn.XLOOKUP($AQ3166,削除禁止_電灯料金!$B:$B,削除禁止_電灯料金!$E:$E,0),1,"-")</f>
        <v>-</v>
      </c>
      <c r="AS3166" s="177" t="str" cm="1">
        <f t="array" ref="AS3166">_xlfn.IFS($AR3166="-","-",OR($G3166="公衆街路灯A",$G3166="定額電灯"),_xlfn.XLOOKUP(AQ3166,削除禁止_電灯料金!$B:$B,削除禁止_電灯料金!$D:$D,0),1,"-")</f>
        <v>-</v>
      </c>
      <c r="AT3166" s="176" t="str">
        <f>IFERROR(IF(OR($G3166="公衆街路灯A",$G3166="定額電灯"),"-",ROUND((_xlfn.XLOOKUP($AQ3166,削除禁止_電灯料金!$B:$B,削除禁止_電灯料金!$E:$E)*AM3166/1000*$K3166*$L3166/12),2)),"-")</f>
        <v>-</v>
      </c>
      <c r="AU3166" s="177">
        <f>IFERROR(IF(OR($G3166="公衆街路灯A",$G3166="定額電灯"),"-",ROUND((AM3166/1000*$K3166*$L3166/12)*_xlfn.XLOOKUP($A3166,削除禁止_電灯料金!K:K,削除禁止_電灯料金!M:M,"-"),2)),"-")</f>
        <v>0</v>
      </c>
      <c r="AV3166" s="178">
        <f>IFERROR(IF(OR($G3166="公衆街路灯A",$G3166="定額電灯"),ROUND((((AR3166+AS3166)*AN3166))*12*_xlfn.XLOOKUP($A3166,削除禁止_電灯料金!K:K,削除禁止_電灯料金!N:N),0),ROUND((AT3166+AU3166)*AN3166*12*_xlfn.XLOOKUP($A3166,削除禁止_電灯料金!K:K,削除禁止_電灯料金!N:N),0)),0)</f>
        <v>0</v>
      </c>
      <c r="AW3166" s="145"/>
    </row>
    <row r="3167" spans="1:49" ht="30" customHeight="1">
      <c r="A3167" s="1">
        <v>71</v>
      </c>
      <c r="B3167" s="319" t="s">
        <v>2748</v>
      </c>
      <c r="C3167" s="42"/>
      <c r="D3167" s="146"/>
      <c r="E3167" s="147" t="s">
        <v>219</v>
      </c>
      <c r="F3167" s="148" t="s">
        <v>219</v>
      </c>
      <c r="G3167" s="148"/>
      <c r="H3167" s="149"/>
      <c r="I3167" s="150"/>
      <c r="J3167" s="151"/>
      <c r="K3167" s="213"/>
      <c r="L3167" s="214"/>
      <c r="M3167" s="179" t="s">
        <v>82</v>
      </c>
      <c r="N3167" s="119">
        <v>0</v>
      </c>
      <c r="O3167" s="120">
        <v>0</v>
      </c>
      <c r="P3167" s="155">
        <v>0</v>
      </c>
      <c r="Q3167" s="155">
        <v>0</v>
      </c>
      <c r="R3167" s="440">
        <v>0</v>
      </c>
      <c r="S3167" s="441">
        <v>0</v>
      </c>
      <c r="T3167" s="441">
        <v>0</v>
      </c>
      <c r="U3167" s="441">
        <v>0</v>
      </c>
      <c r="V3167" s="442">
        <v>0</v>
      </c>
      <c r="W3167" s="443">
        <v>0</v>
      </c>
      <c r="X3167" s="444"/>
      <c r="Y3167" s="160">
        <v>0</v>
      </c>
      <c r="Z3167" s="445">
        <v>0</v>
      </c>
      <c r="AA3167" s="440">
        <v>0</v>
      </c>
      <c r="AB3167" s="446" t="s">
        <v>56</v>
      </c>
      <c r="AC3167" s="447" t="s">
        <v>56</v>
      </c>
      <c r="AD3167" s="448" t="s">
        <v>56</v>
      </c>
      <c r="AE3167" s="447" t="s">
        <v>56</v>
      </c>
      <c r="AF3167" s="448" t="s">
        <v>56</v>
      </c>
      <c r="AG3167" s="449">
        <v>0</v>
      </c>
      <c r="AH3167" s="450" t="s">
        <v>56</v>
      </c>
      <c r="AI3167" s="451"/>
      <c r="AJ3167" s="452"/>
      <c r="AK3167" s="453"/>
      <c r="AL3167" s="454"/>
      <c r="AM3167" s="455"/>
      <c r="AN3167" s="456"/>
      <c r="AO3167" s="457">
        <f t="shared" si="800"/>
        <v>0</v>
      </c>
      <c r="AP3167" s="458" t="s">
        <v>82</v>
      </c>
      <c r="AQ3167" s="459" t="str" cm="1">
        <f t="array" ref="AQ3167">_xlfn.IFS(OR($G3167="公衆街路灯A",$G3167="定額電灯"),$G3167&amp;AP3167,COUNTIF(G3167,"*従量電灯*"),G3167,1,"-")</f>
        <v>-</v>
      </c>
      <c r="AR3167" s="460" t="str" cm="1">
        <f t="array" ref="AR3167">_xlfn.IFS($AN3167=0,"-",OR($AH3167="対象外",$AH3167="-"),"-",OR($G3167="公衆街路灯A",$G3167="定額電灯"),_xlfn.XLOOKUP($AQ3167,削除禁止_電灯料金!$B:$B,削除禁止_電灯料金!$E:$E,0),1,"-")</f>
        <v>-</v>
      </c>
      <c r="AS3167" s="461" t="str" cm="1">
        <f t="array" ref="AS3167">_xlfn.IFS($AR3167="-","-",OR($G3167="公衆街路灯A",$G3167="定額電灯"),_xlfn.XLOOKUP(AQ3167,削除禁止_電灯料金!$B:$B,削除禁止_電灯料金!$D:$D,0),1,"-")</f>
        <v>-</v>
      </c>
      <c r="AT3167" s="460" t="str">
        <f>IFERROR(IF(OR($G3167="公衆街路灯A",$G3167="定額電灯"),"-",ROUND((_xlfn.XLOOKUP($AQ3167,削除禁止_電灯料金!$B:$B,削除禁止_電灯料金!$E:$E)*AM3167/1000*$K3167*$L3167/12),2)),"-")</f>
        <v>-</v>
      </c>
      <c r="AU3167" s="461">
        <f>IFERROR(IF(OR($G3167="公衆街路灯A",$G3167="定額電灯"),"-",ROUND((AM3167/1000*$K3167*$L3167/12)*_xlfn.XLOOKUP($A3167,削除禁止_電灯料金!K:K,削除禁止_電灯料金!M:M,"-"),2)),"-")</f>
        <v>0</v>
      </c>
      <c r="AV3167" s="462">
        <f>IFERROR(IF(OR($G3167="公衆街路灯A",$G3167="定額電灯"),ROUND((((AR3167+AS3167)*AN3167))*12*_xlfn.XLOOKUP($A3167,削除禁止_電灯料金!K:K,削除禁止_電灯料金!N:N),0),ROUND((AT3167+AU3167)*AN3167*12*_xlfn.XLOOKUP($A3167,削除禁止_電灯料金!K:K,削除禁止_電灯料金!N:N),0)),0)</f>
        <v>0</v>
      </c>
      <c r="AW3167" s="145"/>
    </row>
    <row r="3168" spans="1:49" ht="30" customHeight="1" thickBot="1">
      <c r="A3168" s="1">
        <v>71</v>
      </c>
      <c r="B3168" s="319" t="s">
        <v>2748</v>
      </c>
      <c r="C3168" s="42"/>
      <c r="D3168" s="215"/>
      <c r="E3168" s="216" t="s">
        <v>219</v>
      </c>
      <c r="F3168" s="217" t="s">
        <v>219</v>
      </c>
      <c r="G3168" s="216"/>
      <c r="H3168" s="216"/>
      <c r="I3168" s="218"/>
      <c r="J3168" s="219"/>
      <c r="K3168" s="220"/>
      <c r="L3168" s="221"/>
      <c r="M3168" s="222" t="s">
        <v>82</v>
      </c>
      <c r="N3168" s="223">
        <v>0</v>
      </c>
      <c r="O3168" s="224">
        <v>0</v>
      </c>
      <c r="P3168" s="225">
        <v>0</v>
      </c>
      <c r="Q3168" s="225">
        <v>0</v>
      </c>
      <c r="R3168" s="225">
        <v>0</v>
      </c>
      <c r="S3168" s="226">
        <v>0</v>
      </c>
      <c r="T3168" s="226">
        <v>0</v>
      </c>
      <c r="U3168" s="226">
        <v>0</v>
      </c>
      <c r="V3168" s="227">
        <v>0</v>
      </c>
      <c r="W3168" s="228">
        <v>0</v>
      </c>
      <c r="X3168" s="229"/>
      <c r="Y3168" s="410">
        <v>0</v>
      </c>
      <c r="Z3168" s="230">
        <v>0</v>
      </c>
      <c r="AA3168" s="225">
        <v>0</v>
      </c>
      <c r="AB3168" s="231" t="s">
        <v>56</v>
      </c>
      <c r="AC3168" s="232" t="s">
        <v>56</v>
      </c>
      <c r="AD3168" s="411" t="s">
        <v>56</v>
      </c>
      <c r="AE3168" s="232" t="s">
        <v>56</v>
      </c>
      <c r="AF3168" s="411" t="s">
        <v>56</v>
      </c>
      <c r="AG3168" s="412">
        <v>0</v>
      </c>
      <c r="AH3168" s="413" t="s">
        <v>56</v>
      </c>
      <c r="AI3168" s="236"/>
      <c r="AJ3168" s="237"/>
      <c r="AK3168" s="238"/>
      <c r="AL3168" s="239"/>
      <c r="AM3168" s="240"/>
      <c r="AN3168" s="241"/>
      <c r="AO3168" s="242">
        <f t="shared" si="800"/>
        <v>0</v>
      </c>
      <c r="AP3168" s="243" t="s">
        <v>82</v>
      </c>
      <c r="AQ3168" s="414" t="str" cm="1">
        <f t="array" ref="AQ3168">_xlfn.IFS(OR($G3168="公衆街路灯A",$G3168="定額電灯"),$G3168&amp;AP3168,COUNTIF(G3168,"*従量電灯*"),G3168,1,"-")</f>
        <v>-</v>
      </c>
      <c r="AR3168" s="415" t="str" cm="1">
        <f t="array" ref="AR3168">_xlfn.IFS($AN3168=0,"-",OR($AH3168="対象外",$AH3168="-"),"-",OR($G3168="公衆街路灯A",$G3168="定額電灯"),_xlfn.XLOOKUP($AQ3168,削除禁止_電灯料金!$B:$B,削除禁止_電灯料金!$E:$E,0),1,"-")</f>
        <v>-</v>
      </c>
      <c r="AS3168" s="416" t="str" cm="1">
        <f t="array" ref="AS3168">_xlfn.IFS($AR3168="-","-",OR($G3168="公衆街路灯A",$G3168="定額電灯"),_xlfn.XLOOKUP(AQ3168,削除禁止_電灯料金!$B:$B,削除禁止_電灯料金!$D:$D,0),1,"-")</f>
        <v>-</v>
      </c>
      <c r="AT3168" s="415" t="str">
        <f>IFERROR(IF(OR($G3168="公衆街路灯A",$G3168="定額電灯"),"-",ROUND((_xlfn.XLOOKUP($AQ3168,削除禁止_電灯料金!$B:$B,削除禁止_電灯料金!$E:$E)*AM3168/1000*$K3168*$L3168/12),2)),"-")</f>
        <v>-</v>
      </c>
      <c r="AU3168" s="416">
        <f>IFERROR(IF(OR($G3168="公衆街路灯A",$G3168="定額電灯"),"-",ROUND((AM3168/1000*$K3168*$L3168/12)*_xlfn.XLOOKUP($A3168,削除禁止_電灯料金!K:K,削除禁止_電灯料金!M:M,"-"),2)),"-")</f>
        <v>0</v>
      </c>
      <c r="AV3168" s="417">
        <f>IFERROR(IF(OR($G3168="公衆街路灯A",$G3168="定額電灯"),ROUND((((AR3168+AS3168)*AN3168))*12*_xlfn.XLOOKUP($A3168,削除禁止_電灯料金!K:K,削除禁止_電灯料金!N:N),0),ROUND((AT3168+AU3168)*AN3168*12*_xlfn.XLOOKUP($A3168,削除禁止_電灯料金!K:K,削除禁止_電灯料金!N:N),0)),0)</f>
        <v>0</v>
      </c>
      <c r="AW3168" s="145"/>
    </row>
    <row r="3169" spans="1:49" ht="30" customHeight="1">
      <c r="A3169" s="1"/>
      <c r="B3169" s="41"/>
      <c r="C3169" s="248"/>
    </row>
    <row r="3170" spans="1:49" ht="30" customHeight="1">
      <c r="A3170" s="1">
        <v>72</v>
      </c>
      <c r="B3170" s="319" t="s">
        <v>2761</v>
      </c>
      <c r="C3170" s="42"/>
      <c r="D3170" s="4" t="s">
        <v>2762</v>
      </c>
      <c r="E3170" s="43"/>
      <c r="F3170" s="44"/>
      <c r="G3170" s="44"/>
      <c r="H3170" s="45"/>
      <c r="I3170" s="43"/>
      <c r="J3170" s="43"/>
      <c r="K3170" s="43"/>
      <c r="L3170" s="43"/>
      <c r="M3170" s="43"/>
      <c r="N3170" s="46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2"/>
      <c r="Z3170" s="42"/>
      <c r="AA3170" s="42"/>
      <c r="AB3170" s="42"/>
      <c r="AC3170" s="42"/>
      <c r="AD3170" s="42"/>
      <c r="AE3170" s="42"/>
      <c r="AF3170" s="42"/>
      <c r="AG3170" s="42"/>
      <c r="AH3170" s="47"/>
      <c r="AI3170" s="48"/>
      <c r="AJ3170" s="48"/>
      <c r="AK3170" s="47"/>
      <c r="AL3170" s="49"/>
      <c r="AM3170" s="47"/>
      <c r="AN3170" s="47"/>
      <c r="AO3170" s="47"/>
      <c r="AP3170" s="47"/>
      <c r="AQ3170" s="49"/>
      <c r="AR3170" s="47"/>
      <c r="AS3170" s="47"/>
      <c r="AT3170" s="47"/>
      <c r="AU3170" s="47"/>
      <c r="AV3170" s="47"/>
      <c r="AW3170" s="47"/>
    </row>
    <row r="3171" spans="1:49" ht="30" customHeight="1">
      <c r="A3171" s="1">
        <v>72</v>
      </c>
      <c r="B3171" s="319" t="s">
        <v>2761</v>
      </c>
      <c r="C3171" s="42"/>
      <c r="D3171" s="43"/>
      <c r="E3171" s="43"/>
      <c r="F3171" s="44"/>
      <c r="G3171" s="44"/>
      <c r="H3171" s="45"/>
      <c r="I3171" s="43"/>
      <c r="J3171" s="43"/>
      <c r="K3171" s="43"/>
      <c r="L3171" s="43"/>
      <c r="M3171" s="43"/>
      <c r="N3171" s="46"/>
      <c r="O3171" s="42"/>
      <c r="P3171" s="42"/>
      <c r="Q3171" s="42"/>
      <c r="R3171" s="42"/>
      <c r="S3171" s="42"/>
      <c r="T3171" s="42"/>
      <c r="U3171" s="42"/>
      <c r="V3171" s="42"/>
      <c r="W3171" s="42"/>
      <c r="X3171" s="42"/>
      <c r="Y3171" s="42"/>
      <c r="Z3171" s="42"/>
      <c r="AA3171" s="42"/>
      <c r="AB3171" s="42"/>
      <c r="AC3171" s="42"/>
      <c r="AD3171" s="42"/>
      <c r="AE3171" s="42"/>
      <c r="AF3171" s="42"/>
      <c r="AG3171" s="42"/>
      <c r="AH3171" s="47"/>
      <c r="AI3171" s="50"/>
      <c r="AJ3171" s="48"/>
      <c r="AK3171" s="47"/>
      <c r="AL3171" s="49"/>
      <c r="AM3171" s="47"/>
      <c r="AN3171" s="47"/>
      <c r="AO3171" s="51"/>
      <c r="AP3171" s="47"/>
      <c r="AQ3171" s="49"/>
      <c r="AR3171" s="51"/>
      <c r="AS3171" s="51"/>
      <c r="AT3171" s="51"/>
      <c r="AU3171" s="51"/>
      <c r="AV3171" s="47"/>
      <c r="AW3171" s="47"/>
    </row>
    <row r="3172" spans="1:49" ht="30" customHeight="1">
      <c r="A3172" s="1">
        <v>72</v>
      </c>
      <c r="B3172" s="319" t="s">
        <v>2761</v>
      </c>
      <c r="C3172" s="42"/>
      <c r="D3172" s="52" t="s">
        <v>47</v>
      </c>
      <c r="E3172" s="52"/>
      <c r="F3172" s="53">
        <v>10</v>
      </c>
      <c r="G3172" s="44"/>
      <c r="H3172" s="45"/>
      <c r="I3172" s="54"/>
      <c r="J3172" s="54"/>
      <c r="K3172" s="55"/>
      <c r="L3172" s="46"/>
      <c r="M3172" s="46"/>
      <c r="N3172" s="56"/>
      <c r="O3172" s="56"/>
      <c r="P3172" s="56"/>
      <c r="Q3172" s="56"/>
      <c r="R3172" s="56"/>
      <c r="S3172" s="56"/>
      <c r="T3172" s="56"/>
      <c r="U3172" s="56"/>
      <c r="V3172" s="56"/>
      <c r="W3172" s="56"/>
      <c r="X3172" s="56"/>
      <c r="Y3172" s="56"/>
      <c r="Z3172" s="56"/>
      <c r="AA3172" s="56"/>
      <c r="AB3172" s="56"/>
      <c r="AC3172" s="56"/>
      <c r="AD3172" s="56"/>
      <c r="AE3172" s="56"/>
      <c r="AF3172" s="56"/>
      <c r="AG3172" s="56"/>
      <c r="AH3172" s="47"/>
      <c r="AI3172" s="50"/>
      <c r="AJ3172" s="48"/>
      <c r="AK3172" s="47"/>
      <c r="AL3172" s="49"/>
      <c r="AM3172" s="47"/>
      <c r="AN3172" s="47"/>
      <c r="AO3172" s="47"/>
      <c r="AP3172" s="47"/>
      <c r="AQ3172" s="49"/>
      <c r="AR3172" s="47"/>
      <c r="AS3172" s="47"/>
      <c r="AT3172" s="47"/>
      <c r="AU3172" s="47"/>
      <c r="AV3172" s="47"/>
      <c r="AW3172" s="47"/>
    </row>
    <row r="3173" spans="1:49" ht="30" customHeight="1" thickBot="1">
      <c r="A3173" s="1">
        <v>72</v>
      </c>
      <c r="B3173" s="319" t="s">
        <v>2761</v>
      </c>
      <c r="C3173" s="42"/>
      <c r="D3173" s="57" t="s">
        <v>48</v>
      </c>
      <c r="E3173" s="57"/>
      <c r="F3173" s="58">
        <v>10</v>
      </c>
      <c r="G3173" s="44"/>
      <c r="H3173" s="45"/>
      <c r="I3173" s="54"/>
      <c r="J3173" s="54"/>
      <c r="K3173" s="55"/>
      <c r="L3173" s="46"/>
      <c r="M3173" s="46"/>
      <c r="N3173" s="56"/>
      <c r="O3173" s="56"/>
      <c r="P3173" s="56"/>
      <c r="Q3173" s="56"/>
      <c r="R3173" s="56"/>
      <c r="S3173" s="56"/>
      <c r="T3173" s="56"/>
      <c r="U3173" s="56"/>
      <c r="V3173" s="56"/>
      <c r="W3173" s="56"/>
      <c r="X3173" s="56"/>
      <c r="Y3173" s="56"/>
      <c r="Z3173" s="56"/>
      <c r="AA3173" s="56"/>
      <c r="AB3173" s="56"/>
      <c r="AC3173" s="56"/>
      <c r="AD3173" s="56"/>
      <c r="AE3173" s="56"/>
      <c r="AF3173" s="56"/>
      <c r="AG3173" s="56"/>
      <c r="AH3173" s="47"/>
      <c r="AI3173" s="50"/>
      <c r="AJ3173" s="48"/>
      <c r="AK3173" s="47"/>
      <c r="AL3173" s="49"/>
      <c r="AM3173" s="47"/>
      <c r="AN3173" s="47"/>
      <c r="AO3173" s="47"/>
      <c r="AP3173" s="47"/>
      <c r="AQ3173" s="49"/>
      <c r="AR3173" s="47"/>
      <c r="AS3173" s="47"/>
      <c r="AT3173" s="47"/>
      <c r="AU3173" s="47"/>
      <c r="AV3173" s="47"/>
      <c r="AW3173" s="47"/>
    </row>
    <row r="3174" spans="1:49" ht="30" customHeight="1" thickBot="1">
      <c r="A3174" s="1">
        <v>72</v>
      </c>
      <c r="B3174" s="319" t="s">
        <v>2761</v>
      </c>
      <c r="C3174" s="42"/>
      <c r="D3174" s="59" t="s">
        <v>49</v>
      </c>
      <c r="E3174" s="59"/>
      <c r="F3174" s="60">
        <v>30</v>
      </c>
      <c r="G3174" s="44"/>
      <c r="H3174" s="45"/>
      <c r="I3174" s="61"/>
      <c r="J3174" s="61"/>
      <c r="K3174" s="42"/>
      <c r="L3174" s="42"/>
      <c r="M3174" s="42"/>
      <c r="N3174" s="56"/>
      <c r="O3174" s="56"/>
      <c r="P3174" s="56"/>
      <c r="Q3174" s="56"/>
      <c r="R3174" s="56"/>
      <c r="S3174" s="56"/>
      <c r="T3174" s="56"/>
      <c r="U3174" s="56"/>
      <c r="V3174" s="56"/>
      <c r="W3174" s="56"/>
      <c r="X3174" s="56"/>
      <c r="Y3174" s="56"/>
      <c r="Z3174" s="56"/>
      <c r="AA3174" s="56"/>
      <c r="AB3174" s="56"/>
      <c r="AC3174" s="62"/>
      <c r="AD3174" s="62"/>
      <c r="AE3174" s="63"/>
      <c r="AF3174" s="42"/>
      <c r="AG3174" s="56"/>
      <c r="AH3174" s="47"/>
      <c r="AI3174" s="64" t="s">
        <v>50</v>
      </c>
      <c r="AJ3174" s="48"/>
      <c r="AK3174" s="47"/>
      <c r="AL3174" s="49"/>
      <c r="AM3174" s="47"/>
      <c r="AN3174" s="47"/>
      <c r="AO3174" s="47"/>
      <c r="AP3174" s="47"/>
      <c r="AQ3174" s="49"/>
      <c r="AR3174" s="47"/>
      <c r="AS3174" s="47"/>
      <c r="AT3174" s="47"/>
      <c r="AU3174" s="47"/>
      <c r="AV3174" s="47"/>
      <c r="AW3174" s="65"/>
    </row>
    <row r="3175" spans="1:49" ht="30" customHeight="1" thickBot="1">
      <c r="A3175" s="1">
        <v>72</v>
      </c>
      <c r="B3175" s="319" t="s">
        <v>2761</v>
      </c>
      <c r="C3175" s="42"/>
      <c r="D3175" s="66" t="s">
        <v>51</v>
      </c>
      <c r="E3175" s="66"/>
      <c r="F3175" s="67">
        <v>0.41499999999999998</v>
      </c>
      <c r="G3175" s="44"/>
      <c r="H3175" s="45"/>
      <c r="I3175" s="68"/>
      <c r="J3175" s="68"/>
      <c r="K3175" s="42"/>
      <c r="L3175" s="42"/>
      <c r="M3175" s="42"/>
      <c r="N3175" s="56"/>
      <c r="O3175" s="56"/>
      <c r="P3175" s="56"/>
      <c r="Q3175" s="56"/>
      <c r="R3175" s="56"/>
      <c r="S3175" s="56"/>
      <c r="T3175" s="56"/>
      <c r="U3175" s="56"/>
      <c r="V3175" s="56"/>
      <c r="W3175" s="56"/>
      <c r="X3175" s="56"/>
      <c r="Y3175" s="56"/>
      <c r="Z3175" s="56"/>
      <c r="AA3175" s="56"/>
      <c r="AB3175" s="56"/>
      <c r="AC3175" s="62" t="s">
        <v>52</v>
      </c>
      <c r="AD3175" s="69"/>
      <c r="AE3175" s="70" t="s">
        <v>53</v>
      </c>
      <c r="AF3175" s="69"/>
      <c r="AG3175" s="56"/>
      <c r="AH3175" s="47"/>
      <c r="AI3175" s="48"/>
      <c r="AJ3175" s="48"/>
      <c r="AK3175" s="47"/>
      <c r="AL3175" s="49"/>
      <c r="AM3175" s="47"/>
      <c r="AN3175" s="47"/>
      <c r="AO3175" s="47"/>
      <c r="AP3175" s="47"/>
      <c r="AQ3175" s="49"/>
      <c r="AR3175" s="47" t="s">
        <v>52</v>
      </c>
      <c r="AS3175" s="47"/>
      <c r="AT3175" s="47" t="s">
        <v>53</v>
      </c>
      <c r="AU3175" s="47"/>
      <c r="AV3175" s="47"/>
      <c r="AW3175" s="65"/>
    </row>
    <row r="3176" spans="1:49" ht="30" customHeight="1" thickBot="1">
      <c r="A3176" s="1">
        <v>72</v>
      </c>
      <c r="B3176" s="319" t="s">
        <v>2761</v>
      </c>
      <c r="C3176" s="42"/>
      <c r="D3176" s="71" t="s">
        <v>54</v>
      </c>
      <c r="E3176" s="45"/>
      <c r="F3176" s="45"/>
      <c r="G3176" s="45"/>
      <c r="H3176" s="45"/>
      <c r="I3176" s="45"/>
      <c r="J3176" s="45"/>
      <c r="K3176" s="72"/>
      <c r="L3176" s="72"/>
      <c r="M3176" s="73" t="s">
        <v>55</v>
      </c>
      <c r="N3176" s="74"/>
      <c r="O3176" s="74"/>
      <c r="P3176" s="74"/>
      <c r="Q3176" s="74"/>
      <c r="R3176" s="74"/>
      <c r="S3176" s="74"/>
      <c r="T3176" s="74"/>
      <c r="U3176" s="74"/>
      <c r="V3176" s="74"/>
      <c r="W3176" s="74"/>
      <c r="X3176" s="74"/>
      <c r="Y3176" s="74"/>
      <c r="Z3176" s="74"/>
      <c r="AA3176" s="74"/>
      <c r="AB3176" s="74"/>
      <c r="AC3176" s="75" t="s">
        <v>1</v>
      </c>
      <c r="AD3176" s="76"/>
      <c r="AE3176" s="76" t="s">
        <v>2</v>
      </c>
      <c r="AF3176" s="76"/>
      <c r="AG3176" s="77" t="s">
        <v>56</v>
      </c>
      <c r="AH3176" s="78" t="s">
        <v>57</v>
      </c>
      <c r="AI3176" s="79"/>
      <c r="AJ3176" s="79"/>
      <c r="AK3176" s="80"/>
      <c r="AL3176" s="15"/>
      <c r="AM3176" s="80"/>
      <c r="AN3176" s="80"/>
      <c r="AO3176" s="80"/>
      <c r="AP3176" s="80"/>
      <c r="AQ3176" s="15"/>
      <c r="AR3176" s="78" t="s">
        <v>1</v>
      </c>
      <c r="AS3176" s="81"/>
      <c r="AT3176" s="78" t="s">
        <v>2</v>
      </c>
      <c r="AU3176" s="81"/>
      <c r="AV3176" s="82" t="s">
        <v>56</v>
      </c>
      <c r="AW3176" s="83"/>
    </row>
    <row r="3177" spans="1:49" ht="42" customHeight="1">
      <c r="A3177" s="1">
        <v>72</v>
      </c>
      <c r="B3177" s="319" t="s">
        <v>2761</v>
      </c>
      <c r="C3177" s="42"/>
      <c r="D3177" s="474" t="s">
        <v>4</v>
      </c>
      <c r="E3177" s="476" t="s">
        <v>5</v>
      </c>
      <c r="F3177" s="476" t="s">
        <v>6</v>
      </c>
      <c r="G3177" s="476" t="s">
        <v>58</v>
      </c>
      <c r="H3177" s="476" t="s">
        <v>7</v>
      </c>
      <c r="I3177" s="20" t="s">
        <v>8</v>
      </c>
      <c r="J3177" s="20"/>
      <c r="K3177" s="84" t="s">
        <v>9</v>
      </c>
      <c r="L3177" s="85" t="s">
        <v>59</v>
      </c>
      <c r="M3177" s="478" t="s">
        <v>60</v>
      </c>
      <c r="N3177" s="480" t="s">
        <v>61</v>
      </c>
      <c r="O3177" s="482" t="s">
        <v>62</v>
      </c>
      <c r="P3177" s="482" t="s">
        <v>10</v>
      </c>
      <c r="Q3177" s="484" t="s">
        <v>63</v>
      </c>
      <c r="R3177" s="482" t="s">
        <v>64</v>
      </c>
      <c r="S3177" s="482" t="s">
        <v>65</v>
      </c>
      <c r="T3177" s="482" t="s">
        <v>66</v>
      </c>
      <c r="U3177" s="482" t="s">
        <v>67</v>
      </c>
      <c r="V3177" s="484" t="s">
        <v>11</v>
      </c>
      <c r="W3177" s="251" t="s">
        <v>12</v>
      </c>
      <c r="X3177" s="86" t="s">
        <v>13</v>
      </c>
      <c r="Y3177" s="86" t="s">
        <v>14</v>
      </c>
      <c r="Z3177" s="252" t="s">
        <v>15</v>
      </c>
      <c r="AA3177" s="484" t="s">
        <v>16</v>
      </c>
      <c r="AB3177" s="482" t="s">
        <v>17</v>
      </c>
      <c r="AC3177" s="87" t="s">
        <v>18</v>
      </c>
      <c r="AD3177" s="88" t="s">
        <v>19</v>
      </c>
      <c r="AE3177" s="87" t="s">
        <v>30</v>
      </c>
      <c r="AF3177" s="88" t="s">
        <v>21</v>
      </c>
      <c r="AG3177" s="89" t="s">
        <v>22</v>
      </c>
      <c r="AH3177" s="468" t="s">
        <v>23</v>
      </c>
      <c r="AI3177" s="470" t="s">
        <v>24</v>
      </c>
      <c r="AJ3177" s="470" t="s">
        <v>25</v>
      </c>
      <c r="AK3177" s="470" t="s">
        <v>26</v>
      </c>
      <c r="AL3177" s="91" t="s">
        <v>68</v>
      </c>
      <c r="AM3177" s="90" t="s">
        <v>27</v>
      </c>
      <c r="AN3177" s="92" t="s">
        <v>28</v>
      </c>
      <c r="AO3177" s="93" t="s">
        <v>29</v>
      </c>
      <c r="AP3177" s="28" t="s">
        <v>16</v>
      </c>
      <c r="AQ3177" s="472" t="s">
        <v>17</v>
      </c>
      <c r="AR3177" s="94" t="s">
        <v>18</v>
      </c>
      <c r="AS3177" s="95" t="s">
        <v>19</v>
      </c>
      <c r="AT3177" s="94" t="s">
        <v>30</v>
      </c>
      <c r="AU3177" s="95" t="s">
        <v>21</v>
      </c>
      <c r="AV3177" s="96" t="s">
        <v>31</v>
      </c>
      <c r="AW3177" s="83"/>
    </row>
    <row r="3178" spans="1:49" ht="30" customHeight="1" thickBot="1">
      <c r="A3178" s="1">
        <v>72</v>
      </c>
      <c r="B3178" s="319" t="s">
        <v>2761</v>
      </c>
      <c r="C3178" s="42"/>
      <c r="D3178" s="475"/>
      <c r="E3178" s="477"/>
      <c r="F3178" s="477"/>
      <c r="G3178" s="477"/>
      <c r="H3178" s="477"/>
      <c r="I3178" s="97" t="s">
        <v>69</v>
      </c>
      <c r="J3178" s="97" t="s">
        <v>70</v>
      </c>
      <c r="K3178" s="98" t="s">
        <v>34</v>
      </c>
      <c r="L3178" s="99" t="s">
        <v>35</v>
      </c>
      <c r="M3178" s="479"/>
      <c r="N3178" s="481"/>
      <c r="O3178" s="483"/>
      <c r="P3178" s="483"/>
      <c r="Q3178" s="485"/>
      <c r="R3178" s="483"/>
      <c r="S3178" s="483"/>
      <c r="T3178" s="483"/>
      <c r="U3178" s="483"/>
      <c r="V3178" s="485"/>
      <c r="W3178" s="100" t="s">
        <v>36</v>
      </c>
      <c r="X3178" s="100" t="s">
        <v>37</v>
      </c>
      <c r="Y3178" s="100" t="s">
        <v>38</v>
      </c>
      <c r="Z3178" s="101" t="s">
        <v>39</v>
      </c>
      <c r="AA3178" s="485"/>
      <c r="AB3178" s="483"/>
      <c r="AC3178" s="102" t="s">
        <v>40</v>
      </c>
      <c r="AD3178" s="103" t="s">
        <v>40</v>
      </c>
      <c r="AE3178" s="102" t="s">
        <v>40</v>
      </c>
      <c r="AF3178" s="103" t="s">
        <v>40</v>
      </c>
      <c r="AG3178" s="104">
        <v>10</v>
      </c>
      <c r="AH3178" s="469"/>
      <c r="AI3178" s="471"/>
      <c r="AJ3178" s="471"/>
      <c r="AK3178" s="471"/>
      <c r="AL3178" s="36" t="s">
        <v>41</v>
      </c>
      <c r="AM3178" s="105" t="s">
        <v>42</v>
      </c>
      <c r="AN3178" s="106" t="s">
        <v>43</v>
      </c>
      <c r="AO3178" s="107" t="s">
        <v>39</v>
      </c>
      <c r="AP3178" s="37" t="s">
        <v>44</v>
      </c>
      <c r="AQ3178" s="473"/>
      <c r="AR3178" s="108" t="s">
        <v>40</v>
      </c>
      <c r="AS3178" s="109" t="s">
        <v>40</v>
      </c>
      <c r="AT3178" s="108" t="s">
        <v>40</v>
      </c>
      <c r="AU3178" s="109" t="s">
        <v>40</v>
      </c>
      <c r="AV3178" s="40">
        <v>10</v>
      </c>
      <c r="AW3178" s="83"/>
    </row>
    <row r="3179" spans="1:49" ht="30" customHeight="1">
      <c r="A3179" s="1">
        <v>72</v>
      </c>
      <c r="B3179" s="319" t="s">
        <v>2761</v>
      </c>
      <c r="C3179" s="42"/>
      <c r="D3179" s="110" t="s">
        <v>2696</v>
      </c>
      <c r="E3179" s="111" t="s">
        <v>71</v>
      </c>
      <c r="F3179" s="112" t="s">
        <v>2763</v>
      </c>
      <c r="G3179" s="112" t="s">
        <v>73</v>
      </c>
      <c r="H3179" s="113"/>
      <c r="I3179" s="114"/>
      <c r="J3179" s="115"/>
      <c r="K3179" s="152">
        <v>7</v>
      </c>
      <c r="L3179" s="266">
        <v>292</v>
      </c>
      <c r="M3179" s="278" t="s">
        <v>2764</v>
      </c>
      <c r="N3179" s="119" t="s">
        <v>2765</v>
      </c>
      <c r="O3179" s="120">
        <v>1</v>
      </c>
      <c r="P3179" s="121" t="s">
        <v>111</v>
      </c>
      <c r="Q3179" s="121">
        <v>0</v>
      </c>
      <c r="R3179" s="121">
        <v>0</v>
      </c>
      <c r="S3179" s="122">
        <v>0</v>
      </c>
      <c r="T3179" s="122">
        <v>0</v>
      </c>
      <c r="U3179" s="122">
        <v>0</v>
      </c>
      <c r="V3179" s="123">
        <v>0</v>
      </c>
      <c r="W3179" s="124">
        <v>48</v>
      </c>
      <c r="X3179" s="125">
        <v>6</v>
      </c>
      <c r="Y3179" s="126">
        <v>6</v>
      </c>
      <c r="Z3179" s="127">
        <f t="shared" ref="Z3179:Z3181" si="804">K3179*L3179*W3179*Y3179/12/1000</f>
        <v>49.055999999999997</v>
      </c>
      <c r="AA3179" s="121">
        <v>0</v>
      </c>
      <c r="AB3179" s="128" t="s">
        <v>80</v>
      </c>
      <c r="AC3179" s="129" t="s">
        <v>56</v>
      </c>
      <c r="AD3179" s="130" t="s">
        <v>56</v>
      </c>
      <c r="AE3179" s="129" t="s">
        <v>56</v>
      </c>
      <c r="AF3179" s="130">
        <f t="shared" ref="AF3179:AF3181" si="805">$B$2*Z3179/Y3179</f>
        <v>245.27999999999997</v>
      </c>
      <c r="AG3179" s="131">
        <f t="shared" ref="AG3179:AG3181" si="806">Y3179*AF3179*120</f>
        <v>176601.59999999998</v>
      </c>
      <c r="AH3179" s="132" t="s">
        <v>113</v>
      </c>
      <c r="AI3179" s="133"/>
      <c r="AJ3179" s="134"/>
      <c r="AK3179" s="135"/>
      <c r="AL3179" s="136"/>
      <c r="AM3179" s="137"/>
      <c r="AN3179" s="138"/>
      <c r="AO3179" s="139">
        <f t="shared" ref="AO3179:AO3188" si="807">IFERROR((AM3179/1000)*K3179*L3179*AN3179/12,0)</f>
        <v>0</v>
      </c>
      <c r="AP3179" s="140" t="s">
        <v>82</v>
      </c>
      <c r="AQ3179" s="141" t="str" cm="1">
        <f t="array" ref="AQ3179">_xlfn.IFS(OR($G3179="公衆街路灯A",$G3179="定額電灯"),$G3179&amp;AP3179,COUNTIF(G3179,"*従量電灯*"),G3179,1,"-")</f>
        <v>従量電灯</v>
      </c>
      <c r="AR3179" s="142" t="str" cm="1">
        <f t="array" ref="AR3179">_xlfn.IFS($AN3179=0,"-",OR($AH3179="対象外",$AH3179="-"),"-",OR($G3179="公衆街路灯A",$G3179="定額電灯"),_xlfn.XLOOKUP($AQ3179,削除禁止_電灯料金!$B:$B,削除禁止_電灯料金!$E:$E,0),1,"-")</f>
        <v>-</v>
      </c>
      <c r="AS3179" s="143" t="str" cm="1">
        <f t="array" ref="AS3179">_xlfn.IFS($AR3179="-","-",OR($G3179="公衆街路灯A",$G3179="定額電灯"),_xlfn.XLOOKUP(AQ3179,削除禁止_電灯料金!$B:$B,削除禁止_電灯料金!$D:$D,0),1,"-")</f>
        <v>-</v>
      </c>
      <c r="AT3179" s="142">
        <f>IFERROR(IF(OR($G3179="公衆街路灯A",$G3179="定額電灯"),"-",ROUND((_xlfn.XLOOKUP($AQ3179,削除禁止_電灯料金!$B:$B,削除禁止_電灯料金!$E:$E)*AM3179/1000*$K3179*$L3179/12),2)),"-")</f>
        <v>0</v>
      </c>
      <c r="AU3179" s="143">
        <f>IFERROR(IF(OR($G3179="公衆街路灯A",$G3179="定額電灯"),"-",ROUND((AM3179/1000*$K3179*$L3179/12)*_xlfn.XLOOKUP($A3179,削除禁止_電灯料金!K:K,削除禁止_電灯料金!M:M,"-"),2)),"-")</f>
        <v>0</v>
      </c>
      <c r="AV3179" s="144">
        <f>IFERROR(IF(OR($G3179="公衆街路灯A",$G3179="定額電灯"),ROUND((((AR3179+AS3179)*AN3179))*12*_xlfn.XLOOKUP($A3179,削除禁止_電灯料金!K:K,削除禁止_電灯料金!N:N),0),ROUND((AT3179+AU3179)*AN3179*12*_xlfn.XLOOKUP($A3179,削除禁止_電灯料金!K:K,削除禁止_電灯料金!N:N),0)),0)</f>
        <v>0</v>
      </c>
      <c r="AW3179" s="145"/>
    </row>
    <row r="3180" spans="1:49" ht="30" customHeight="1">
      <c r="A3180" s="1">
        <v>72</v>
      </c>
      <c r="B3180" s="319" t="s">
        <v>2761</v>
      </c>
      <c r="C3180" s="42"/>
      <c r="D3180" s="146" t="s">
        <v>2696</v>
      </c>
      <c r="E3180" s="147" t="s">
        <v>71</v>
      </c>
      <c r="F3180" s="148" t="s">
        <v>2756</v>
      </c>
      <c r="G3180" s="148" t="s">
        <v>73</v>
      </c>
      <c r="H3180" s="149"/>
      <c r="I3180" s="150"/>
      <c r="J3180" s="151"/>
      <c r="K3180" s="152">
        <v>7</v>
      </c>
      <c r="L3180" s="266">
        <v>292</v>
      </c>
      <c r="M3180" s="281" t="s">
        <v>2766</v>
      </c>
      <c r="N3180" s="119" t="s">
        <v>2765</v>
      </c>
      <c r="O3180" s="120">
        <v>1</v>
      </c>
      <c r="P3180" s="155" t="s">
        <v>111</v>
      </c>
      <c r="Q3180" s="155">
        <v>0</v>
      </c>
      <c r="R3180" s="155">
        <v>0</v>
      </c>
      <c r="S3180" s="156">
        <v>0</v>
      </c>
      <c r="T3180" s="156" t="s">
        <v>235</v>
      </c>
      <c r="U3180" s="156">
        <v>0</v>
      </c>
      <c r="V3180" s="157">
        <v>0</v>
      </c>
      <c r="W3180" s="158">
        <v>48</v>
      </c>
      <c r="X3180" s="159">
        <v>6</v>
      </c>
      <c r="Y3180" s="160">
        <v>6</v>
      </c>
      <c r="Z3180" s="161">
        <f t="shared" si="804"/>
        <v>49.055999999999997</v>
      </c>
      <c r="AA3180" s="155">
        <v>0</v>
      </c>
      <c r="AB3180" s="162" t="s">
        <v>80</v>
      </c>
      <c r="AC3180" s="163" t="s">
        <v>56</v>
      </c>
      <c r="AD3180" s="164" t="s">
        <v>56</v>
      </c>
      <c r="AE3180" s="163" t="s">
        <v>56</v>
      </c>
      <c r="AF3180" s="164">
        <f t="shared" si="805"/>
        <v>245.27999999999997</v>
      </c>
      <c r="AG3180" s="165">
        <f t="shared" si="806"/>
        <v>176601.59999999998</v>
      </c>
      <c r="AH3180" s="166" t="s">
        <v>113</v>
      </c>
      <c r="AI3180" s="167"/>
      <c r="AJ3180" s="168"/>
      <c r="AK3180" s="169"/>
      <c r="AL3180" s="170"/>
      <c r="AM3180" s="171"/>
      <c r="AN3180" s="172"/>
      <c r="AO3180" s="173">
        <f t="shared" si="807"/>
        <v>0</v>
      </c>
      <c r="AP3180" s="174" t="s">
        <v>82</v>
      </c>
      <c r="AQ3180" s="175" t="str" cm="1">
        <f t="array" ref="AQ3180">_xlfn.IFS(OR($G3180="公衆街路灯A",$G3180="定額電灯"),$G3180&amp;AP3180,COUNTIF(G3180,"*従量電灯*"),G3180,1,"-")</f>
        <v>従量電灯</v>
      </c>
      <c r="AR3180" s="176" t="str" cm="1">
        <f t="array" ref="AR3180">_xlfn.IFS($AN3180=0,"-",OR($AH3180="対象外",$AH3180="-"),"-",OR($G3180="公衆街路灯A",$G3180="定額電灯"),_xlfn.XLOOKUP($AQ3180,削除禁止_電灯料金!$B:$B,削除禁止_電灯料金!$E:$E,0),1,"-")</f>
        <v>-</v>
      </c>
      <c r="AS3180" s="177" t="str" cm="1">
        <f t="array" ref="AS3180">_xlfn.IFS($AR3180="-","-",OR($G3180="公衆街路灯A",$G3180="定額電灯"),_xlfn.XLOOKUP(AQ3180,削除禁止_電灯料金!$B:$B,削除禁止_電灯料金!$D:$D,0),1,"-")</f>
        <v>-</v>
      </c>
      <c r="AT3180" s="176">
        <f>IFERROR(IF(OR($G3180="公衆街路灯A",$G3180="定額電灯"),"-",ROUND((_xlfn.XLOOKUP($AQ3180,削除禁止_電灯料金!$B:$B,削除禁止_電灯料金!$E:$E)*AM3180/1000*$K3180*$L3180/12),2)),"-")</f>
        <v>0</v>
      </c>
      <c r="AU3180" s="177">
        <f>IFERROR(IF(OR($G3180="公衆街路灯A",$G3180="定額電灯"),"-",ROUND((AM3180/1000*$K3180*$L3180/12)*_xlfn.XLOOKUP($A3180,削除禁止_電灯料金!K:K,削除禁止_電灯料金!M:M,"-"),2)),"-")</f>
        <v>0</v>
      </c>
      <c r="AV3180" s="178">
        <f>IFERROR(IF(OR($G3180="公衆街路灯A",$G3180="定額電灯"),ROUND((((AR3180+AS3180)*AN3180))*12*_xlfn.XLOOKUP($A3180,削除禁止_電灯料金!K:K,削除禁止_電灯料金!N:N),0),ROUND((AT3180+AU3180)*AN3180*12*_xlfn.XLOOKUP($A3180,削除禁止_電灯料金!K:K,削除禁止_電灯料金!N:N),0)),0)</f>
        <v>0</v>
      </c>
      <c r="AW3180" s="145"/>
    </row>
    <row r="3181" spans="1:49" ht="30" customHeight="1">
      <c r="A3181" s="1">
        <v>72</v>
      </c>
      <c r="B3181" s="319" t="s">
        <v>2761</v>
      </c>
      <c r="C3181" s="42"/>
      <c r="D3181" s="146" t="s">
        <v>2696</v>
      </c>
      <c r="E3181" s="147" t="s">
        <v>71</v>
      </c>
      <c r="F3181" s="148" t="s">
        <v>2756</v>
      </c>
      <c r="G3181" s="148" t="s">
        <v>73</v>
      </c>
      <c r="H3181" s="149"/>
      <c r="I3181" s="150"/>
      <c r="J3181" s="151"/>
      <c r="K3181" s="152">
        <v>7</v>
      </c>
      <c r="L3181" s="266">
        <v>292</v>
      </c>
      <c r="M3181" s="281" t="s">
        <v>2767</v>
      </c>
      <c r="N3181" s="119" t="s">
        <v>120</v>
      </c>
      <c r="O3181" s="120">
        <v>1</v>
      </c>
      <c r="P3181" s="155" t="s">
        <v>173</v>
      </c>
      <c r="Q3181" s="155">
        <v>0</v>
      </c>
      <c r="R3181" s="155">
        <v>0</v>
      </c>
      <c r="S3181" s="156" t="s">
        <v>332</v>
      </c>
      <c r="T3181" s="156">
        <v>0</v>
      </c>
      <c r="U3181" s="156" t="s">
        <v>2768</v>
      </c>
      <c r="V3181" s="157">
        <v>0</v>
      </c>
      <c r="W3181" s="158">
        <v>22</v>
      </c>
      <c r="X3181" s="159">
        <v>2</v>
      </c>
      <c r="Y3181" s="160">
        <v>2</v>
      </c>
      <c r="Z3181" s="161">
        <f t="shared" si="804"/>
        <v>7.4946666666666673</v>
      </c>
      <c r="AA3181" s="155">
        <v>0</v>
      </c>
      <c r="AB3181" s="162" t="s">
        <v>80</v>
      </c>
      <c r="AC3181" s="163" t="s">
        <v>56</v>
      </c>
      <c r="AD3181" s="164" t="s">
        <v>56</v>
      </c>
      <c r="AE3181" s="163" t="s">
        <v>56</v>
      </c>
      <c r="AF3181" s="164">
        <f t="shared" si="805"/>
        <v>112.42000000000002</v>
      </c>
      <c r="AG3181" s="165">
        <f t="shared" si="806"/>
        <v>26980.800000000003</v>
      </c>
      <c r="AH3181" s="166" t="s">
        <v>81</v>
      </c>
      <c r="AI3181" s="167"/>
      <c r="AJ3181" s="168"/>
      <c r="AK3181" s="169"/>
      <c r="AL3181" s="170"/>
      <c r="AM3181" s="171"/>
      <c r="AN3181" s="172"/>
      <c r="AO3181" s="173">
        <f t="shared" si="807"/>
        <v>0</v>
      </c>
      <c r="AP3181" s="174" t="s">
        <v>82</v>
      </c>
      <c r="AQ3181" s="175" t="str" cm="1">
        <f t="array" ref="AQ3181">_xlfn.IFS(OR($G3181="公衆街路灯A",$G3181="定額電灯"),$G3181&amp;AP3181,COUNTIF(G3181,"*従量電灯*"),G3181,1,"-")</f>
        <v>従量電灯</v>
      </c>
      <c r="AR3181" s="176" t="str" cm="1">
        <f t="array" ref="AR3181">_xlfn.IFS($AN3181=0,"-",OR($AH3181="対象外",$AH3181="-"),"-",OR($G3181="公衆街路灯A",$G3181="定額電灯"),_xlfn.XLOOKUP($AQ3181,削除禁止_電灯料金!$B:$B,削除禁止_電灯料金!$E:$E,0),1,"-")</f>
        <v>-</v>
      </c>
      <c r="AS3181" s="177" t="str" cm="1">
        <f t="array" ref="AS3181">_xlfn.IFS($AR3181="-","-",OR($G3181="公衆街路灯A",$G3181="定額電灯"),_xlfn.XLOOKUP(AQ3181,削除禁止_電灯料金!$B:$B,削除禁止_電灯料金!$D:$D,0),1,"-")</f>
        <v>-</v>
      </c>
      <c r="AT3181" s="176">
        <f>IFERROR(IF(OR($G3181="公衆街路灯A",$G3181="定額電灯"),"-",ROUND((_xlfn.XLOOKUP($AQ3181,削除禁止_電灯料金!$B:$B,削除禁止_電灯料金!$E:$E)*AM3181/1000*$K3181*$L3181/12),2)),"-")</f>
        <v>0</v>
      </c>
      <c r="AU3181" s="177">
        <f>IFERROR(IF(OR($G3181="公衆街路灯A",$G3181="定額電灯"),"-",ROUND((AM3181/1000*$K3181*$L3181/12)*_xlfn.XLOOKUP($A3181,削除禁止_電灯料金!K:K,削除禁止_電灯料金!M:M,"-"),2)),"-")</f>
        <v>0</v>
      </c>
      <c r="AV3181" s="178">
        <f>IFERROR(IF(OR($G3181="公衆街路灯A",$G3181="定額電灯"),ROUND((((AR3181+AS3181)*AN3181))*12*_xlfn.XLOOKUP($A3181,削除禁止_電灯料金!K:K,削除禁止_電灯料金!N:N),0),ROUND((AT3181+AU3181)*AN3181*12*_xlfn.XLOOKUP($A3181,削除禁止_電灯料金!K:K,削除禁止_電灯料金!N:N),0)),0)</f>
        <v>0</v>
      </c>
      <c r="AW3181" s="145"/>
    </row>
    <row r="3182" spans="1:49" ht="30" customHeight="1">
      <c r="A3182" s="1">
        <v>72</v>
      </c>
      <c r="B3182" s="319" t="s">
        <v>2761</v>
      </c>
      <c r="C3182" s="42"/>
      <c r="D3182" s="180" t="s">
        <v>2696</v>
      </c>
      <c r="E3182" s="181" t="s">
        <v>71</v>
      </c>
      <c r="F3182" s="182" t="s">
        <v>2769</v>
      </c>
      <c r="G3182" s="182" t="s">
        <v>73</v>
      </c>
      <c r="H3182" s="318" t="s">
        <v>2122</v>
      </c>
      <c r="I3182" s="184"/>
      <c r="J3182" s="185"/>
      <c r="K3182" s="186">
        <v>7</v>
      </c>
      <c r="L3182" s="330">
        <v>292</v>
      </c>
      <c r="M3182" s="313" t="s">
        <v>2770</v>
      </c>
      <c r="N3182" s="189" t="s">
        <v>110</v>
      </c>
      <c r="O3182" s="190">
        <v>2</v>
      </c>
      <c r="P3182" s="191" t="s">
        <v>998</v>
      </c>
      <c r="Q3182" s="191">
        <v>0</v>
      </c>
      <c r="R3182" s="191" t="s">
        <v>295</v>
      </c>
      <c r="S3182" s="192" t="s">
        <v>2771</v>
      </c>
      <c r="T3182" s="192">
        <v>0</v>
      </c>
      <c r="U3182" s="192">
        <v>0</v>
      </c>
      <c r="V3182" s="193">
        <v>0</v>
      </c>
      <c r="W3182" s="194">
        <v>0</v>
      </c>
      <c r="X3182" s="195">
        <v>3</v>
      </c>
      <c r="Y3182" s="196">
        <v>6</v>
      </c>
      <c r="Z3182" s="197">
        <v>0</v>
      </c>
      <c r="AA3182" s="191">
        <v>0</v>
      </c>
      <c r="AB3182" s="198" t="s">
        <v>80</v>
      </c>
      <c r="AC3182" s="199" t="s">
        <v>56</v>
      </c>
      <c r="AD3182" s="200" t="s">
        <v>56</v>
      </c>
      <c r="AE3182" s="199" t="s">
        <v>56</v>
      </c>
      <c r="AF3182" s="200">
        <v>0</v>
      </c>
      <c r="AG3182" s="201">
        <v>0</v>
      </c>
      <c r="AH3182" s="201" t="s">
        <v>124</v>
      </c>
      <c r="AI3182" s="202" t="s">
        <v>124</v>
      </c>
      <c r="AJ3182" s="203"/>
      <c r="AK3182" s="204"/>
      <c r="AL3182" s="194"/>
      <c r="AM3182" s="205"/>
      <c r="AN3182" s="206"/>
      <c r="AO3182" s="200">
        <f t="shared" si="807"/>
        <v>0</v>
      </c>
      <c r="AP3182" s="207" t="s">
        <v>82</v>
      </c>
      <c r="AQ3182" s="198" t="str" cm="1">
        <f t="array" ref="AQ3182">_xlfn.IFS(OR($G3182="公衆街路灯A",$G3182="定額電灯"),$G3182&amp;AP3182,COUNTIF(G3182,"*従量電灯*"),G3182,1,"-")</f>
        <v>従量電灯</v>
      </c>
      <c r="AR3182" s="208" t="str" cm="1">
        <f t="array" ref="AR3182">_xlfn.IFS($AN3182=0,"-",OR($AH3182="対象外",$AH3182="-"),"-",OR($G3182="公衆街路灯A",$G3182="定額電灯"),_xlfn.XLOOKUP($AQ3182,削除禁止_電灯料金!$B:$B,削除禁止_電灯料金!$E:$E,0),1,"-")</f>
        <v>-</v>
      </c>
      <c r="AS3182" s="209" t="str" cm="1">
        <f t="array" ref="AS3182">_xlfn.IFS($AR3182="-","-",OR($G3182="公衆街路灯A",$G3182="定額電灯"),_xlfn.XLOOKUP(AQ3182,削除禁止_電灯料金!$B:$B,削除禁止_電灯料金!$D:$D,0),1,"-")</f>
        <v>-</v>
      </c>
      <c r="AT3182" s="208">
        <f>IFERROR(IF(OR($G3182="公衆街路灯A",$G3182="定額電灯"),"-",ROUND((_xlfn.XLOOKUP($AQ3182,削除禁止_電灯料金!$B:$B,削除禁止_電灯料金!$E:$E)*AM3182/1000*$K3182*$L3182/12),2)),"-")</f>
        <v>0</v>
      </c>
      <c r="AU3182" s="209">
        <f>IFERROR(IF(OR($G3182="公衆街路灯A",$G3182="定額電灯"),"-",ROUND((AM3182/1000*$K3182*$L3182/12)*_xlfn.XLOOKUP($A3182,削除禁止_電灯料金!K:K,削除禁止_電灯料金!M:M,"-"),2)),"-")</f>
        <v>0</v>
      </c>
      <c r="AV3182" s="210">
        <f>IFERROR(IF(OR($G3182="公衆街路灯A",$G3182="定額電灯"),ROUND((((AR3182+AS3182)*AN3182))*12*_xlfn.XLOOKUP($A3182,削除禁止_電灯料金!K:K,削除禁止_電灯料金!N:N),0),ROUND((AT3182+AU3182)*AN3182*12*_xlfn.XLOOKUP($A3182,削除禁止_電灯料金!K:K,削除禁止_電灯料金!N:N),0)),0)</f>
        <v>0</v>
      </c>
      <c r="AW3182" s="145"/>
    </row>
    <row r="3183" spans="1:49" ht="30" customHeight="1">
      <c r="A3183" s="1">
        <v>72</v>
      </c>
      <c r="B3183" s="319" t="s">
        <v>2761</v>
      </c>
      <c r="C3183" s="42"/>
      <c r="D3183" s="180" t="s">
        <v>2696</v>
      </c>
      <c r="E3183" s="181" t="s">
        <v>71</v>
      </c>
      <c r="F3183" s="182" t="s">
        <v>2769</v>
      </c>
      <c r="G3183" s="182" t="s">
        <v>73</v>
      </c>
      <c r="H3183" s="318" t="s">
        <v>2122</v>
      </c>
      <c r="I3183" s="184"/>
      <c r="J3183" s="185"/>
      <c r="K3183" s="186">
        <v>7</v>
      </c>
      <c r="L3183" s="330">
        <v>292</v>
      </c>
      <c r="M3183" s="313" t="s">
        <v>2772</v>
      </c>
      <c r="N3183" s="189" t="s">
        <v>110</v>
      </c>
      <c r="O3183" s="190">
        <v>2</v>
      </c>
      <c r="P3183" s="191" t="s">
        <v>998</v>
      </c>
      <c r="Q3183" s="191">
        <v>0</v>
      </c>
      <c r="R3183" s="191" t="s">
        <v>295</v>
      </c>
      <c r="S3183" s="192" t="s">
        <v>2773</v>
      </c>
      <c r="T3183" s="192">
        <v>0</v>
      </c>
      <c r="U3183" s="192">
        <v>0</v>
      </c>
      <c r="V3183" s="193">
        <v>0</v>
      </c>
      <c r="W3183" s="194">
        <v>0</v>
      </c>
      <c r="X3183" s="195">
        <v>3</v>
      </c>
      <c r="Y3183" s="196">
        <v>6</v>
      </c>
      <c r="Z3183" s="197">
        <v>0</v>
      </c>
      <c r="AA3183" s="191">
        <v>0</v>
      </c>
      <c r="AB3183" s="198" t="s">
        <v>80</v>
      </c>
      <c r="AC3183" s="199" t="s">
        <v>56</v>
      </c>
      <c r="AD3183" s="200" t="s">
        <v>56</v>
      </c>
      <c r="AE3183" s="199" t="s">
        <v>56</v>
      </c>
      <c r="AF3183" s="200">
        <v>0</v>
      </c>
      <c r="AG3183" s="201">
        <v>0</v>
      </c>
      <c r="AH3183" s="201" t="s">
        <v>124</v>
      </c>
      <c r="AI3183" s="202" t="s">
        <v>124</v>
      </c>
      <c r="AJ3183" s="203"/>
      <c r="AK3183" s="204"/>
      <c r="AL3183" s="194"/>
      <c r="AM3183" s="205"/>
      <c r="AN3183" s="206"/>
      <c r="AO3183" s="200">
        <f t="shared" si="807"/>
        <v>0</v>
      </c>
      <c r="AP3183" s="207" t="s">
        <v>82</v>
      </c>
      <c r="AQ3183" s="198" t="str" cm="1">
        <f t="array" ref="AQ3183">_xlfn.IFS(OR($G3183="公衆街路灯A",$G3183="定額電灯"),$G3183&amp;AP3183,COUNTIF(G3183,"*従量電灯*"),G3183,1,"-")</f>
        <v>従量電灯</v>
      </c>
      <c r="AR3183" s="208" t="str" cm="1">
        <f t="array" ref="AR3183">_xlfn.IFS($AN3183=0,"-",OR($AH3183="対象外",$AH3183="-"),"-",OR($G3183="公衆街路灯A",$G3183="定額電灯"),_xlfn.XLOOKUP($AQ3183,削除禁止_電灯料金!$B:$B,削除禁止_電灯料金!$E:$E,0),1,"-")</f>
        <v>-</v>
      </c>
      <c r="AS3183" s="209" t="str" cm="1">
        <f t="array" ref="AS3183">_xlfn.IFS($AR3183="-","-",OR($G3183="公衆街路灯A",$G3183="定額電灯"),_xlfn.XLOOKUP(AQ3183,削除禁止_電灯料金!$B:$B,削除禁止_電灯料金!$D:$D,0),1,"-")</f>
        <v>-</v>
      </c>
      <c r="AT3183" s="208">
        <f>IFERROR(IF(OR($G3183="公衆街路灯A",$G3183="定額電灯"),"-",ROUND((_xlfn.XLOOKUP($AQ3183,削除禁止_電灯料金!$B:$B,削除禁止_電灯料金!$E:$E)*AM3183/1000*$K3183*$L3183/12),2)),"-")</f>
        <v>0</v>
      </c>
      <c r="AU3183" s="209">
        <f>IFERROR(IF(OR($G3183="公衆街路灯A",$G3183="定額電灯"),"-",ROUND((AM3183/1000*$K3183*$L3183/12)*_xlfn.XLOOKUP($A3183,削除禁止_電灯料金!K:K,削除禁止_電灯料金!M:M,"-"),2)),"-")</f>
        <v>0</v>
      </c>
      <c r="AV3183" s="210">
        <f>IFERROR(IF(OR($G3183="公衆街路灯A",$G3183="定額電灯"),ROUND((((AR3183+AS3183)*AN3183))*12*_xlfn.XLOOKUP($A3183,削除禁止_電灯料金!K:K,削除禁止_電灯料金!N:N),0),ROUND((AT3183+AU3183)*AN3183*12*_xlfn.XLOOKUP($A3183,削除禁止_電灯料金!K:K,削除禁止_電灯料金!N:N),0)),0)</f>
        <v>0</v>
      </c>
      <c r="AW3183" s="145"/>
    </row>
    <row r="3184" spans="1:49" ht="30" customHeight="1">
      <c r="A3184" s="1">
        <v>72</v>
      </c>
      <c r="B3184" s="319" t="s">
        <v>2761</v>
      </c>
      <c r="C3184" s="42"/>
      <c r="D3184" s="180" t="s">
        <v>2696</v>
      </c>
      <c r="E3184" s="181" t="s">
        <v>71</v>
      </c>
      <c r="F3184" s="182" t="s">
        <v>2769</v>
      </c>
      <c r="G3184" s="182" t="s">
        <v>73</v>
      </c>
      <c r="H3184" s="318" t="s">
        <v>2122</v>
      </c>
      <c r="I3184" s="184"/>
      <c r="J3184" s="185"/>
      <c r="K3184" s="186">
        <v>7</v>
      </c>
      <c r="L3184" s="330">
        <v>292</v>
      </c>
      <c r="M3184" s="313" t="s">
        <v>2774</v>
      </c>
      <c r="N3184" s="189" t="s">
        <v>110</v>
      </c>
      <c r="O3184" s="190">
        <v>2</v>
      </c>
      <c r="P3184" s="191" t="s">
        <v>998</v>
      </c>
      <c r="Q3184" s="191">
        <v>0</v>
      </c>
      <c r="R3184" s="191" t="s">
        <v>295</v>
      </c>
      <c r="S3184" s="192" t="s">
        <v>2775</v>
      </c>
      <c r="T3184" s="192">
        <v>0</v>
      </c>
      <c r="U3184" s="192">
        <v>0</v>
      </c>
      <c r="V3184" s="193">
        <v>0</v>
      </c>
      <c r="W3184" s="194">
        <v>0</v>
      </c>
      <c r="X3184" s="195">
        <v>3</v>
      </c>
      <c r="Y3184" s="196">
        <v>6</v>
      </c>
      <c r="Z3184" s="197">
        <v>0</v>
      </c>
      <c r="AA3184" s="191">
        <v>0</v>
      </c>
      <c r="AB3184" s="198" t="s">
        <v>80</v>
      </c>
      <c r="AC3184" s="199" t="s">
        <v>56</v>
      </c>
      <c r="AD3184" s="200" t="s">
        <v>56</v>
      </c>
      <c r="AE3184" s="199" t="s">
        <v>56</v>
      </c>
      <c r="AF3184" s="200">
        <v>0</v>
      </c>
      <c r="AG3184" s="201">
        <v>0</v>
      </c>
      <c r="AH3184" s="201" t="s">
        <v>124</v>
      </c>
      <c r="AI3184" s="202" t="s">
        <v>124</v>
      </c>
      <c r="AJ3184" s="203"/>
      <c r="AK3184" s="204"/>
      <c r="AL3184" s="194"/>
      <c r="AM3184" s="205"/>
      <c r="AN3184" s="206"/>
      <c r="AO3184" s="200">
        <f t="shared" si="807"/>
        <v>0</v>
      </c>
      <c r="AP3184" s="207" t="s">
        <v>82</v>
      </c>
      <c r="AQ3184" s="198" t="str" cm="1">
        <f t="array" ref="AQ3184">_xlfn.IFS(OR($G3184="公衆街路灯A",$G3184="定額電灯"),$G3184&amp;AP3184,COUNTIF(G3184,"*従量電灯*"),G3184,1,"-")</f>
        <v>従量電灯</v>
      </c>
      <c r="AR3184" s="208" t="str" cm="1">
        <f t="array" ref="AR3184">_xlfn.IFS($AN3184=0,"-",OR($AH3184="対象外",$AH3184="-"),"-",OR($G3184="公衆街路灯A",$G3184="定額電灯"),_xlfn.XLOOKUP($AQ3184,削除禁止_電灯料金!$B:$B,削除禁止_電灯料金!$E:$E,0),1,"-")</f>
        <v>-</v>
      </c>
      <c r="AS3184" s="209" t="str" cm="1">
        <f t="array" ref="AS3184">_xlfn.IFS($AR3184="-","-",OR($G3184="公衆街路灯A",$G3184="定額電灯"),_xlfn.XLOOKUP(AQ3184,削除禁止_電灯料金!$B:$B,削除禁止_電灯料金!$D:$D,0),1,"-")</f>
        <v>-</v>
      </c>
      <c r="AT3184" s="208">
        <f>IFERROR(IF(OR($G3184="公衆街路灯A",$G3184="定額電灯"),"-",ROUND((_xlfn.XLOOKUP($AQ3184,削除禁止_電灯料金!$B:$B,削除禁止_電灯料金!$E:$E)*AM3184/1000*$K3184*$L3184/12),2)),"-")</f>
        <v>0</v>
      </c>
      <c r="AU3184" s="209">
        <f>IFERROR(IF(OR($G3184="公衆街路灯A",$G3184="定額電灯"),"-",ROUND((AM3184/1000*$K3184*$L3184/12)*_xlfn.XLOOKUP($A3184,削除禁止_電灯料金!K:K,削除禁止_電灯料金!M:M,"-"),2)),"-")</f>
        <v>0</v>
      </c>
      <c r="AV3184" s="210">
        <f>IFERROR(IF(OR($G3184="公衆街路灯A",$G3184="定額電灯"),ROUND((((AR3184+AS3184)*AN3184))*12*_xlfn.XLOOKUP($A3184,削除禁止_電灯料金!K:K,削除禁止_電灯料金!N:N),0),ROUND((AT3184+AU3184)*AN3184*12*_xlfn.XLOOKUP($A3184,削除禁止_電灯料金!K:K,削除禁止_電灯料金!N:N),0)),0)</f>
        <v>0</v>
      </c>
      <c r="AW3184" s="145"/>
    </row>
    <row r="3185" spans="1:49" ht="30" customHeight="1">
      <c r="A3185" s="1">
        <v>72</v>
      </c>
      <c r="B3185" s="319" t="s">
        <v>2761</v>
      </c>
      <c r="C3185" s="42"/>
      <c r="D3185" s="180" t="s">
        <v>2696</v>
      </c>
      <c r="E3185" s="181" t="s">
        <v>71</v>
      </c>
      <c r="F3185" s="182" t="s">
        <v>2769</v>
      </c>
      <c r="G3185" s="182" t="s">
        <v>73</v>
      </c>
      <c r="H3185" s="318" t="s">
        <v>2122</v>
      </c>
      <c r="I3185" s="184"/>
      <c r="J3185" s="185"/>
      <c r="K3185" s="186">
        <v>7</v>
      </c>
      <c r="L3185" s="330">
        <v>292</v>
      </c>
      <c r="M3185" s="313" t="s">
        <v>2776</v>
      </c>
      <c r="N3185" s="189" t="s">
        <v>116</v>
      </c>
      <c r="O3185" s="190">
        <v>1</v>
      </c>
      <c r="P3185" s="191" t="s">
        <v>998</v>
      </c>
      <c r="Q3185" s="191">
        <v>0</v>
      </c>
      <c r="R3185" s="191" t="s">
        <v>359</v>
      </c>
      <c r="S3185" s="192" t="s">
        <v>2777</v>
      </c>
      <c r="T3185" s="192">
        <v>0</v>
      </c>
      <c r="U3185" s="192">
        <v>0</v>
      </c>
      <c r="V3185" s="193">
        <v>0</v>
      </c>
      <c r="W3185" s="194">
        <v>0</v>
      </c>
      <c r="X3185" s="195">
        <v>2</v>
      </c>
      <c r="Y3185" s="196">
        <v>2</v>
      </c>
      <c r="Z3185" s="197">
        <v>0</v>
      </c>
      <c r="AA3185" s="191">
        <v>0</v>
      </c>
      <c r="AB3185" s="198" t="s">
        <v>80</v>
      </c>
      <c r="AC3185" s="199" t="s">
        <v>56</v>
      </c>
      <c r="AD3185" s="200" t="s">
        <v>56</v>
      </c>
      <c r="AE3185" s="199" t="s">
        <v>56</v>
      </c>
      <c r="AF3185" s="200">
        <v>0</v>
      </c>
      <c r="AG3185" s="201">
        <v>0</v>
      </c>
      <c r="AH3185" s="201" t="s">
        <v>124</v>
      </c>
      <c r="AI3185" s="202" t="s">
        <v>124</v>
      </c>
      <c r="AJ3185" s="203"/>
      <c r="AK3185" s="204"/>
      <c r="AL3185" s="194"/>
      <c r="AM3185" s="205"/>
      <c r="AN3185" s="206"/>
      <c r="AO3185" s="200">
        <f t="shared" si="807"/>
        <v>0</v>
      </c>
      <c r="AP3185" s="207" t="s">
        <v>82</v>
      </c>
      <c r="AQ3185" s="198" t="str" cm="1">
        <f t="array" ref="AQ3185">_xlfn.IFS(OR($G3185="公衆街路灯A",$G3185="定額電灯"),$G3185&amp;AP3185,COUNTIF(G3185,"*従量電灯*"),G3185,1,"-")</f>
        <v>従量電灯</v>
      </c>
      <c r="AR3185" s="208" t="str" cm="1">
        <f t="array" ref="AR3185">_xlfn.IFS($AN3185=0,"-",OR($AH3185="対象外",$AH3185="-"),"-",OR($G3185="公衆街路灯A",$G3185="定額電灯"),_xlfn.XLOOKUP($AQ3185,削除禁止_電灯料金!$B:$B,削除禁止_電灯料金!$E:$E,0),1,"-")</f>
        <v>-</v>
      </c>
      <c r="AS3185" s="209" t="str" cm="1">
        <f t="array" ref="AS3185">_xlfn.IFS($AR3185="-","-",OR($G3185="公衆街路灯A",$G3185="定額電灯"),_xlfn.XLOOKUP(AQ3185,削除禁止_電灯料金!$B:$B,削除禁止_電灯料金!$D:$D,0),1,"-")</f>
        <v>-</v>
      </c>
      <c r="AT3185" s="208">
        <f>IFERROR(IF(OR($G3185="公衆街路灯A",$G3185="定額電灯"),"-",ROUND((_xlfn.XLOOKUP($AQ3185,削除禁止_電灯料金!$B:$B,削除禁止_電灯料金!$E:$E)*AM3185/1000*$K3185*$L3185/12),2)),"-")</f>
        <v>0</v>
      </c>
      <c r="AU3185" s="209">
        <f>IFERROR(IF(OR($G3185="公衆街路灯A",$G3185="定額電灯"),"-",ROUND((AM3185/1000*$K3185*$L3185/12)*_xlfn.XLOOKUP($A3185,削除禁止_電灯料金!K:K,削除禁止_電灯料金!M:M,"-"),2)),"-")</f>
        <v>0</v>
      </c>
      <c r="AV3185" s="210">
        <f>IFERROR(IF(OR($G3185="公衆街路灯A",$G3185="定額電灯"),ROUND((((AR3185+AS3185)*AN3185))*12*_xlfn.XLOOKUP($A3185,削除禁止_電灯料金!K:K,削除禁止_電灯料金!N:N),0),ROUND((AT3185+AU3185)*AN3185*12*_xlfn.XLOOKUP($A3185,削除禁止_電灯料金!K:K,削除禁止_電灯料金!N:N),0)),0)</f>
        <v>0</v>
      </c>
      <c r="AW3185" s="145"/>
    </row>
    <row r="3186" spans="1:49" ht="30" customHeight="1">
      <c r="A3186" s="1">
        <v>72</v>
      </c>
      <c r="B3186" s="319" t="s">
        <v>2761</v>
      </c>
      <c r="C3186" s="42"/>
      <c r="D3186" s="146"/>
      <c r="E3186" s="147"/>
      <c r="F3186" s="148"/>
      <c r="G3186" s="148"/>
      <c r="H3186" s="149"/>
      <c r="I3186" s="150"/>
      <c r="J3186" s="151"/>
      <c r="K3186" s="213"/>
      <c r="L3186" s="214"/>
      <c r="M3186" s="154" t="s">
        <v>82</v>
      </c>
      <c r="N3186" s="119">
        <v>0</v>
      </c>
      <c r="O3186" s="120">
        <v>0</v>
      </c>
      <c r="P3186" s="155">
        <v>0</v>
      </c>
      <c r="Q3186" s="155">
        <v>0</v>
      </c>
      <c r="R3186" s="155">
        <v>0</v>
      </c>
      <c r="S3186" s="156">
        <v>0</v>
      </c>
      <c r="T3186" s="156">
        <v>0</v>
      </c>
      <c r="U3186" s="156">
        <v>0</v>
      </c>
      <c r="V3186" s="157">
        <v>0</v>
      </c>
      <c r="W3186" s="158">
        <v>0</v>
      </c>
      <c r="X3186" s="159"/>
      <c r="Y3186" s="160">
        <v>0</v>
      </c>
      <c r="Z3186" s="161">
        <v>0</v>
      </c>
      <c r="AA3186" s="155">
        <v>0</v>
      </c>
      <c r="AB3186" s="162" t="s">
        <v>56</v>
      </c>
      <c r="AC3186" s="163" t="s">
        <v>56</v>
      </c>
      <c r="AD3186" s="164" t="s">
        <v>56</v>
      </c>
      <c r="AE3186" s="163" t="s">
        <v>56</v>
      </c>
      <c r="AF3186" s="164" t="s">
        <v>56</v>
      </c>
      <c r="AG3186" s="165">
        <v>0</v>
      </c>
      <c r="AH3186" s="166" t="s">
        <v>56</v>
      </c>
      <c r="AI3186" s="167"/>
      <c r="AJ3186" s="168"/>
      <c r="AK3186" s="169"/>
      <c r="AL3186" s="170"/>
      <c r="AM3186" s="171"/>
      <c r="AN3186" s="172"/>
      <c r="AO3186" s="173">
        <f t="shared" si="807"/>
        <v>0</v>
      </c>
      <c r="AP3186" s="174" t="s">
        <v>82</v>
      </c>
      <c r="AQ3186" s="175" t="str" cm="1">
        <f t="array" ref="AQ3186">_xlfn.IFS(OR($G3186="公衆街路灯A",$G3186="定額電灯"),$G3186&amp;AP3186,COUNTIF(G3186,"*従量電灯*"),G3186,1,"-")</f>
        <v>-</v>
      </c>
      <c r="AR3186" s="176" t="str" cm="1">
        <f t="array" ref="AR3186">_xlfn.IFS($AN3186=0,"-",OR($AH3186="対象外",$AH3186="-"),"-",OR($G3186="公衆街路灯A",$G3186="定額電灯"),_xlfn.XLOOKUP($AQ3186,削除禁止_電灯料金!$B:$B,削除禁止_電灯料金!$E:$E,0),1,"-")</f>
        <v>-</v>
      </c>
      <c r="AS3186" s="177" t="str" cm="1">
        <f t="array" ref="AS3186">_xlfn.IFS($AR3186="-","-",OR($G3186="公衆街路灯A",$G3186="定額電灯"),_xlfn.XLOOKUP(AQ3186,削除禁止_電灯料金!$B:$B,削除禁止_電灯料金!$D:$D,0),1,"-")</f>
        <v>-</v>
      </c>
      <c r="AT3186" s="176" t="str">
        <f>IFERROR(IF(OR($G3186="公衆街路灯A",$G3186="定額電灯"),"-",ROUND((_xlfn.XLOOKUP($AQ3186,削除禁止_電灯料金!$B:$B,削除禁止_電灯料金!$E:$E)*AM3186/1000*$K3186*$L3186/12),2)),"-")</f>
        <v>-</v>
      </c>
      <c r="AU3186" s="177">
        <f>IFERROR(IF(OR($G3186="公衆街路灯A",$G3186="定額電灯"),"-",ROUND((AM3186/1000*$K3186*$L3186/12)*_xlfn.XLOOKUP($A3186,削除禁止_電灯料金!K:K,削除禁止_電灯料金!M:M,"-"),2)),"-")</f>
        <v>0</v>
      </c>
      <c r="AV3186" s="178">
        <f>IFERROR(IF(OR($G3186="公衆街路灯A",$G3186="定額電灯"),ROUND((((AR3186+AS3186)*AN3186))*12*_xlfn.XLOOKUP($A3186,削除禁止_電灯料金!K:K,削除禁止_電灯料金!N:N),0),ROUND((AT3186+AU3186)*AN3186*12*_xlfn.XLOOKUP($A3186,削除禁止_電灯料金!K:K,削除禁止_電灯料金!N:N),0)),0)</f>
        <v>0</v>
      </c>
      <c r="AW3186" s="145"/>
    </row>
    <row r="3187" spans="1:49" ht="30" customHeight="1">
      <c r="A3187" s="1">
        <v>72</v>
      </c>
      <c r="B3187" s="319" t="s">
        <v>2761</v>
      </c>
      <c r="C3187" s="42"/>
      <c r="D3187" s="146"/>
      <c r="E3187" s="147" t="s">
        <v>219</v>
      </c>
      <c r="F3187" s="148" t="s">
        <v>219</v>
      </c>
      <c r="G3187" s="148"/>
      <c r="H3187" s="149"/>
      <c r="I3187" s="150"/>
      <c r="J3187" s="151"/>
      <c r="K3187" s="213"/>
      <c r="L3187" s="214"/>
      <c r="M3187" s="179" t="s">
        <v>82</v>
      </c>
      <c r="N3187" s="119">
        <v>0</v>
      </c>
      <c r="O3187" s="120">
        <v>0</v>
      </c>
      <c r="P3187" s="155">
        <v>0</v>
      </c>
      <c r="Q3187" s="155">
        <v>0</v>
      </c>
      <c r="R3187" s="155">
        <v>0</v>
      </c>
      <c r="S3187" s="156">
        <v>0</v>
      </c>
      <c r="T3187" s="156">
        <v>0</v>
      </c>
      <c r="U3187" s="156">
        <v>0</v>
      </c>
      <c r="V3187" s="157">
        <v>0</v>
      </c>
      <c r="W3187" s="158">
        <v>0</v>
      </c>
      <c r="X3187" s="159"/>
      <c r="Y3187" s="160">
        <v>0</v>
      </c>
      <c r="Z3187" s="161">
        <v>0</v>
      </c>
      <c r="AA3187" s="155">
        <v>0</v>
      </c>
      <c r="AB3187" s="162" t="s">
        <v>56</v>
      </c>
      <c r="AC3187" s="163" t="s">
        <v>56</v>
      </c>
      <c r="AD3187" s="164" t="s">
        <v>56</v>
      </c>
      <c r="AE3187" s="163" t="s">
        <v>56</v>
      </c>
      <c r="AF3187" s="164" t="s">
        <v>56</v>
      </c>
      <c r="AG3187" s="165">
        <v>0</v>
      </c>
      <c r="AH3187" s="166" t="s">
        <v>56</v>
      </c>
      <c r="AI3187" s="167"/>
      <c r="AJ3187" s="168"/>
      <c r="AK3187" s="169"/>
      <c r="AL3187" s="170"/>
      <c r="AM3187" s="171"/>
      <c r="AN3187" s="172"/>
      <c r="AO3187" s="173">
        <f t="shared" si="807"/>
        <v>0</v>
      </c>
      <c r="AP3187" s="174" t="s">
        <v>82</v>
      </c>
      <c r="AQ3187" s="175" t="str" cm="1">
        <f t="array" ref="AQ3187">_xlfn.IFS(OR($G3187="公衆街路灯A",$G3187="定額電灯"),$G3187&amp;AP3187,COUNTIF(G3187,"*従量電灯*"),G3187,1,"-")</f>
        <v>-</v>
      </c>
      <c r="AR3187" s="176" t="str" cm="1">
        <f t="array" ref="AR3187">_xlfn.IFS($AN3187=0,"-",OR($AH3187="対象外",$AH3187="-"),"-",OR($G3187="公衆街路灯A",$G3187="定額電灯"),_xlfn.XLOOKUP($AQ3187,削除禁止_電灯料金!$B:$B,削除禁止_電灯料金!$E:$E,0),1,"-")</f>
        <v>-</v>
      </c>
      <c r="AS3187" s="177" t="str" cm="1">
        <f t="array" ref="AS3187">_xlfn.IFS($AR3187="-","-",OR($G3187="公衆街路灯A",$G3187="定額電灯"),_xlfn.XLOOKUP(AQ3187,削除禁止_電灯料金!$B:$B,削除禁止_電灯料金!$D:$D,0),1,"-")</f>
        <v>-</v>
      </c>
      <c r="AT3187" s="176" t="str">
        <f>IFERROR(IF(OR($G3187="公衆街路灯A",$G3187="定額電灯"),"-",ROUND((_xlfn.XLOOKUP($AQ3187,削除禁止_電灯料金!$B:$B,削除禁止_電灯料金!$E:$E)*AM3187/1000*$K3187*$L3187/12),2)),"-")</f>
        <v>-</v>
      </c>
      <c r="AU3187" s="177">
        <f>IFERROR(IF(OR($G3187="公衆街路灯A",$G3187="定額電灯"),"-",ROUND((AM3187/1000*$K3187*$L3187/12)*_xlfn.XLOOKUP($A3187,削除禁止_電灯料金!K:K,削除禁止_電灯料金!M:M,"-"),2)),"-")</f>
        <v>0</v>
      </c>
      <c r="AV3187" s="178">
        <f>IFERROR(IF(OR($G3187="公衆街路灯A",$G3187="定額電灯"),ROUND((((AR3187+AS3187)*AN3187))*12*_xlfn.XLOOKUP($A3187,削除禁止_電灯料金!K:K,削除禁止_電灯料金!N:N),0),ROUND((AT3187+AU3187)*AN3187*12*_xlfn.XLOOKUP($A3187,削除禁止_電灯料金!K:K,削除禁止_電灯料金!N:N),0)),0)</f>
        <v>0</v>
      </c>
      <c r="AW3187" s="145"/>
    </row>
    <row r="3188" spans="1:49" ht="30" customHeight="1" thickBot="1">
      <c r="A3188" s="1">
        <v>72</v>
      </c>
      <c r="B3188" s="319" t="s">
        <v>2761</v>
      </c>
      <c r="C3188" s="42"/>
      <c r="D3188" s="215"/>
      <c r="E3188" s="216" t="s">
        <v>219</v>
      </c>
      <c r="F3188" s="217" t="s">
        <v>219</v>
      </c>
      <c r="G3188" s="216"/>
      <c r="H3188" s="216"/>
      <c r="I3188" s="218"/>
      <c r="J3188" s="219"/>
      <c r="K3188" s="220"/>
      <c r="L3188" s="221"/>
      <c r="M3188" s="222" t="s">
        <v>82</v>
      </c>
      <c r="N3188" s="223">
        <v>0</v>
      </c>
      <c r="O3188" s="224">
        <v>0</v>
      </c>
      <c r="P3188" s="225">
        <v>0</v>
      </c>
      <c r="Q3188" s="225">
        <v>0</v>
      </c>
      <c r="R3188" s="225">
        <v>0</v>
      </c>
      <c r="S3188" s="226">
        <v>0</v>
      </c>
      <c r="T3188" s="226">
        <v>0</v>
      </c>
      <c r="U3188" s="226">
        <v>0</v>
      </c>
      <c r="V3188" s="227">
        <v>0</v>
      </c>
      <c r="W3188" s="228">
        <v>0</v>
      </c>
      <c r="X3188" s="229"/>
      <c r="Y3188" s="410">
        <v>0</v>
      </c>
      <c r="Z3188" s="230">
        <v>0</v>
      </c>
      <c r="AA3188" s="225">
        <v>0</v>
      </c>
      <c r="AB3188" s="231" t="s">
        <v>56</v>
      </c>
      <c r="AC3188" s="232" t="s">
        <v>56</v>
      </c>
      <c r="AD3188" s="411" t="s">
        <v>56</v>
      </c>
      <c r="AE3188" s="232" t="s">
        <v>56</v>
      </c>
      <c r="AF3188" s="411" t="s">
        <v>56</v>
      </c>
      <c r="AG3188" s="412">
        <v>0</v>
      </c>
      <c r="AH3188" s="413" t="s">
        <v>56</v>
      </c>
      <c r="AI3188" s="236"/>
      <c r="AJ3188" s="237"/>
      <c r="AK3188" s="238"/>
      <c r="AL3188" s="239"/>
      <c r="AM3188" s="240"/>
      <c r="AN3188" s="241"/>
      <c r="AO3188" s="242">
        <f t="shared" si="807"/>
        <v>0</v>
      </c>
      <c r="AP3188" s="243" t="s">
        <v>82</v>
      </c>
      <c r="AQ3188" s="414" t="str" cm="1">
        <f t="array" ref="AQ3188">_xlfn.IFS(OR($G3188="公衆街路灯A",$G3188="定額電灯"),$G3188&amp;AP3188,COUNTIF(G3188,"*従量電灯*"),G3188,1,"-")</f>
        <v>-</v>
      </c>
      <c r="AR3188" s="415" t="str" cm="1">
        <f t="array" ref="AR3188">_xlfn.IFS($AN3188=0,"-",OR($AH3188="対象外",$AH3188="-"),"-",OR($G3188="公衆街路灯A",$G3188="定額電灯"),_xlfn.XLOOKUP($AQ3188,削除禁止_電灯料金!$B:$B,削除禁止_電灯料金!$E:$E,0),1,"-")</f>
        <v>-</v>
      </c>
      <c r="AS3188" s="416" t="str" cm="1">
        <f t="array" ref="AS3188">_xlfn.IFS($AR3188="-","-",OR($G3188="公衆街路灯A",$G3188="定額電灯"),_xlfn.XLOOKUP(AQ3188,削除禁止_電灯料金!$B:$B,削除禁止_電灯料金!$D:$D,0),1,"-")</f>
        <v>-</v>
      </c>
      <c r="AT3188" s="415" t="str">
        <f>IFERROR(IF(OR($G3188="公衆街路灯A",$G3188="定額電灯"),"-",ROUND((_xlfn.XLOOKUP($AQ3188,削除禁止_電灯料金!$B:$B,削除禁止_電灯料金!$E:$E)*AM3188/1000*$K3188*$L3188/12),2)),"-")</f>
        <v>-</v>
      </c>
      <c r="AU3188" s="416">
        <f>IFERROR(IF(OR($G3188="公衆街路灯A",$G3188="定額電灯"),"-",ROUND((AM3188/1000*$K3188*$L3188/12)*_xlfn.XLOOKUP($A3188,削除禁止_電灯料金!K:K,削除禁止_電灯料金!M:M,"-"),2)),"-")</f>
        <v>0</v>
      </c>
      <c r="AV3188" s="417">
        <f>IFERROR(IF(OR($G3188="公衆街路灯A",$G3188="定額電灯"),ROUND((((AR3188+AS3188)*AN3188))*12*_xlfn.XLOOKUP($A3188,削除禁止_電灯料金!K:K,削除禁止_電灯料金!N:N),0),ROUND((AT3188+AU3188)*AN3188*12*_xlfn.XLOOKUP($A3188,削除禁止_電灯料金!K:K,削除禁止_電灯料金!N:N),0)),0)</f>
        <v>0</v>
      </c>
      <c r="AW3188" s="145"/>
    </row>
    <row r="3189" spans="1:49" ht="30" customHeight="1">
      <c r="A3189" s="1"/>
      <c r="B3189" s="41"/>
      <c r="C3189" s="248"/>
    </row>
    <row r="3190" spans="1:49" ht="30" customHeight="1">
      <c r="A3190" s="1">
        <v>73</v>
      </c>
      <c r="B3190" s="319" t="s">
        <v>2778</v>
      </c>
      <c r="C3190" s="42"/>
      <c r="D3190" s="4" t="s">
        <v>2779</v>
      </c>
      <c r="E3190" s="43"/>
      <c r="F3190" s="44"/>
      <c r="G3190" s="44"/>
      <c r="H3190" s="45"/>
      <c r="I3190" s="43"/>
      <c r="J3190" s="43"/>
      <c r="K3190" s="43"/>
      <c r="L3190" s="43"/>
      <c r="M3190" s="43"/>
      <c r="N3190" s="46"/>
      <c r="O3190" s="42"/>
      <c r="P3190" s="42"/>
      <c r="Q3190" s="42"/>
      <c r="R3190" s="42"/>
      <c r="S3190" s="42"/>
      <c r="T3190" s="42"/>
      <c r="U3190" s="42"/>
      <c r="V3190" s="42"/>
      <c r="W3190" s="42"/>
      <c r="X3190" s="42"/>
      <c r="Y3190" s="42"/>
      <c r="Z3190" s="42"/>
      <c r="AA3190" s="42"/>
      <c r="AB3190" s="42"/>
      <c r="AC3190" s="42"/>
      <c r="AD3190" s="42"/>
      <c r="AE3190" s="42"/>
      <c r="AF3190" s="42"/>
      <c r="AG3190" s="42"/>
      <c r="AH3190" s="47"/>
      <c r="AI3190" s="48"/>
      <c r="AJ3190" s="48"/>
      <c r="AK3190" s="47"/>
      <c r="AL3190" s="49"/>
      <c r="AM3190" s="47"/>
      <c r="AN3190" s="47"/>
      <c r="AO3190" s="47"/>
      <c r="AP3190" s="47"/>
      <c r="AQ3190" s="49"/>
      <c r="AR3190" s="47"/>
      <c r="AS3190" s="47"/>
      <c r="AT3190" s="47"/>
      <c r="AU3190" s="47"/>
      <c r="AV3190" s="47"/>
      <c r="AW3190" s="47"/>
    </row>
    <row r="3191" spans="1:49" ht="30" customHeight="1">
      <c r="A3191" s="1">
        <v>73</v>
      </c>
      <c r="B3191" s="319" t="s">
        <v>2778</v>
      </c>
      <c r="C3191" s="42"/>
      <c r="D3191" s="43"/>
      <c r="E3191" s="43"/>
      <c r="F3191" s="44"/>
      <c r="G3191" s="44"/>
      <c r="H3191" s="45"/>
      <c r="I3191" s="43"/>
      <c r="J3191" s="43"/>
      <c r="K3191" s="43"/>
      <c r="L3191" s="43"/>
      <c r="M3191" s="43"/>
      <c r="N3191" s="46"/>
      <c r="O3191" s="42"/>
      <c r="P3191" s="42"/>
      <c r="Q3191" s="42"/>
      <c r="R3191" s="42"/>
      <c r="S3191" s="42"/>
      <c r="T3191" s="42"/>
      <c r="U3191" s="42"/>
      <c r="V3191" s="42"/>
      <c r="W3191" s="42"/>
      <c r="X3191" s="42"/>
      <c r="Y3191" s="42"/>
      <c r="Z3191" s="42"/>
      <c r="AA3191" s="42"/>
      <c r="AB3191" s="42"/>
      <c r="AC3191" s="42"/>
      <c r="AD3191" s="42"/>
      <c r="AE3191" s="42"/>
      <c r="AF3191" s="42"/>
      <c r="AG3191" s="42"/>
      <c r="AH3191" s="47"/>
      <c r="AI3191" s="50"/>
      <c r="AJ3191" s="48"/>
      <c r="AK3191" s="47"/>
      <c r="AL3191" s="49"/>
      <c r="AM3191" s="47"/>
      <c r="AN3191" s="47"/>
      <c r="AO3191" s="51"/>
      <c r="AP3191" s="47"/>
      <c r="AQ3191" s="49"/>
      <c r="AR3191" s="51"/>
      <c r="AS3191" s="51"/>
      <c r="AT3191" s="51"/>
      <c r="AU3191" s="51"/>
      <c r="AV3191" s="47"/>
      <c r="AW3191" s="47"/>
    </row>
    <row r="3192" spans="1:49" ht="30" customHeight="1">
      <c r="A3192" s="1">
        <v>73</v>
      </c>
      <c r="B3192" s="319" t="s">
        <v>2778</v>
      </c>
      <c r="C3192" s="42"/>
      <c r="D3192" s="52" t="s">
        <v>47</v>
      </c>
      <c r="E3192" s="52"/>
      <c r="F3192" s="53">
        <v>10</v>
      </c>
      <c r="G3192" s="44"/>
      <c r="H3192" s="45"/>
      <c r="I3192" s="54"/>
      <c r="J3192" s="54"/>
      <c r="K3192" s="55"/>
      <c r="L3192" s="46"/>
      <c r="M3192" s="46"/>
      <c r="N3192" s="56"/>
      <c r="O3192" s="56"/>
      <c r="P3192" s="56"/>
      <c r="Q3192" s="56"/>
      <c r="R3192" s="56"/>
      <c r="S3192" s="56"/>
      <c r="T3192" s="56"/>
      <c r="U3192" s="56"/>
      <c r="V3192" s="56"/>
      <c r="W3192" s="56"/>
      <c r="X3192" s="56"/>
      <c r="Y3192" s="56"/>
      <c r="Z3192" s="56"/>
      <c r="AA3192" s="56"/>
      <c r="AB3192" s="56"/>
      <c r="AC3192" s="56"/>
      <c r="AD3192" s="56"/>
      <c r="AE3192" s="56"/>
      <c r="AF3192" s="56"/>
      <c r="AG3192" s="56"/>
      <c r="AH3192" s="47"/>
      <c r="AI3192" s="50"/>
      <c r="AJ3192" s="48"/>
      <c r="AK3192" s="47"/>
      <c r="AL3192" s="49"/>
      <c r="AM3192" s="47"/>
      <c r="AN3192" s="47"/>
      <c r="AO3192" s="47"/>
      <c r="AP3192" s="47"/>
      <c r="AQ3192" s="49"/>
      <c r="AR3192" s="47"/>
      <c r="AS3192" s="47"/>
      <c r="AT3192" s="47"/>
      <c r="AU3192" s="47"/>
      <c r="AV3192" s="47"/>
      <c r="AW3192" s="47"/>
    </row>
    <row r="3193" spans="1:49" ht="30" customHeight="1" thickBot="1">
      <c r="A3193" s="1">
        <v>73</v>
      </c>
      <c r="B3193" s="319" t="s">
        <v>2778</v>
      </c>
      <c r="C3193" s="42"/>
      <c r="D3193" s="57" t="s">
        <v>48</v>
      </c>
      <c r="E3193" s="57"/>
      <c r="F3193" s="58">
        <v>10</v>
      </c>
      <c r="G3193" s="44"/>
      <c r="H3193" s="45"/>
      <c r="I3193" s="54"/>
      <c r="J3193" s="54"/>
      <c r="K3193" s="55"/>
      <c r="L3193" s="46"/>
      <c r="M3193" s="46"/>
      <c r="N3193" s="56"/>
      <c r="O3193" s="56"/>
      <c r="P3193" s="56"/>
      <c r="Q3193" s="56"/>
      <c r="R3193" s="56"/>
      <c r="S3193" s="56"/>
      <c r="T3193" s="56"/>
      <c r="U3193" s="56"/>
      <c r="V3193" s="56"/>
      <c r="W3193" s="56"/>
      <c r="X3193" s="56"/>
      <c r="Y3193" s="56"/>
      <c r="Z3193" s="56"/>
      <c r="AA3193" s="56"/>
      <c r="AB3193" s="56"/>
      <c r="AC3193" s="56"/>
      <c r="AD3193" s="56"/>
      <c r="AE3193" s="56"/>
      <c r="AF3193" s="56"/>
      <c r="AG3193" s="56"/>
      <c r="AH3193" s="47"/>
      <c r="AI3193" s="50"/>
      <c r="AJ3193" s="48"/>
      <c r="AK3193" s="47"/>
      <c r="AL3193" s="49"/>
      <c r="AM3193" s="47"/>
      <c r="AN3193" s="47"/>
      <c r="AO3193" s="47"/>
      <c r="AP3193" s="47"/>
      <c r="AQ3193" s="49"/>
      <c r="AR3193" s="47"/>
      <c r="AS3193" s="47"/>
      <c r="AT3193" s="47"/>
      <c r="AU3193" s="47"/>
      <c r="AV3193" s="47"/>
      <c r="AW3193" s="47"/>
    </row>
    <row r="3194" spans="1:49" ht="30" customHeight="1" thickBot="1">
      <c r="A3194" s="1">
        <v>73</v>
      </c>
      <c r="B3194" s="319" t="s">
        <v>2778</v>
      </c>
      <c r="C3194" s="42"/>
      <c r="D3194" s="59" t="s">
        <v>49</v>
      </c>
      <c r="E3194" s="59"/>
      <c r="F3194" s="60">
        <v>30</v>
      </c>
      <c r="G3194" s="44"/>
      <c r="H3194" s="45"/>
      <c r="I3194" s="61"/>
      <c r="J3194" s="61"/>
      <c r="K3194" s="42"/>
      <c r="L3194" s="42"/>
      <c r="M3194" s="42"/>
      <c r="N3194" s="56"/>
      <c r="O3194" s="56"/>
      <c r="P3194" s="56"/>
      <c r="Q3194" s="56"/>
      <c r="R3194" s="56"/>
      <c r="S3194" s="56"/>
      <c r="T3194" s="56"/>
      <c r="U3194" s="56"/>
      <c r="V3194" s="56"/>
      <c r="W3194" s="56"/>
      <c r="X3194" s="56"/>
      <c r="Y3194" s="56"/>
      <c r="Z3194" s="56"/>
      <c r="AA3194" s="56"/>
      <c r="AB3194" s="56"/>
      <c r="AC3194" s="62"/>
      <c r="AD3194" s="62"/>
      <c r="AE3194" s="63"/>
      <c r="AF3194" s="42"/>
      <c r="AG3194" s="56"/>
      <c r="AH3194" s="47"/>
      <c r="AI3194" s="64" t="s">
        <v>50</v>
      </c>
      <c r="AJ3194" s="48"/>
      <c r="AK3194" s="47"/>
      <c r="AL3194" s="49"/>
      <c r="AM3194" s="47"/>
      <c r="AN3194" s="47"/>
      <c r="AO3194" s="47"/>
      <c r="AP3194" s="47"/>
      <c r="AQ3194" s="49"/>
      <c r="AR3194" s="47"/>
      <c r="AS3194" s="47"/>
      <c r="AT3194" s="47"/>
      <c r="AU3194" s="47"/>
      <c r="AV3194" s="47"/>
      <c r="AW3194" s="65"/>
    </row>
    <row r="3195" spans="1:49" ht="30" customHeight="1" thickBot="1">
      <c r="A3195" s="1">
        <v>73</v>
      </c>
      <c r="B3195" s="319" t="s">
        <v>2778</v>
      </c>
      <c r="C3195" s="42"/>
      <c r="D3195" s="66" t="s">
        <v>51</v>
      </c>
      <c r="E3195" s="66"/>
      <c r="F3195" s="67">
        <v>0.41499999999999998</v>
      </c>
      <c r="G3195" s="44"/>
      <c r="H3195" s="45"/>
      <c r="I3195" s="68"/>
      <c r="J3195" s="68"/>
      <c r="K3195" s="42"/>
      <c r="L3195" s="42"/>
      <c r="M3195" s="42"/>
      <c r="N3195" s="56"/>
      <c r="O3195" s="56"/>
      <c r="P3195" s="56"/>
      <c r="Q3195" s="56"/>
      <c r="R3195" s="56"/>
      <c r="S3195" s="56"/>
      <c r="T3195" s="56"/>
      <c r="U3195" s="56"/>
      <c r="V3195" s="56"/>
      <c r="W3195" s="56"/>
      <c r="X3195" s="56"/>
      <c r="Y3195" s="56"/>
      <c r="Z3195" s="56"/>
      <c r="AA3195" s="56"/>
      <c r="AB3195" s="56"/>
      <c r="AC3195" s="62" t="s">
        <v>52</v>
      </c>
      <c r="AD3195" s="69"/>
      <c r="AE3195" s="70" t="s">
        <v>53</v>
      </c>
      <c r="AF3195" s="69"/>
      <c r="AG3195" s="56"/>
      <c r="AH3195" s="47"/>
      <c r="AI3195" s="48"/>
      <c r="AJ3195" s="48"/>
      <c r="AK3195" s="47"/>
      <c r="AL3195" s="49"/>
      <c r="AM3195" s="47"/>
      <c r="AN3195" s="47"/>
      <c r="AO3195" s="47"/>
      <c r="AP3195" s="47"/>
      <c r="AQ3195" s="49"/>
      <c r="AR3195" s="47" t="s">
        <v>52</v>
      </c>
      <c r="AS3195" s="47"/>
      <c r="AT3195" s="47" t="s">
        <v>53</v>
      </c>
      <c r="AU3195" s="47"/>
      <c r="AV3195" s="47"/>
      <c r="AW3195" s="65"/>
    </row>
    <row r="3196" spans="1:49" ht="30" customHeight="1" thickBot="1">
      <c r="A3196" s="1">
        <v>73</v>
      </c>
      <c r="B3196" s="319" t="s">
        <v>2778</v>
      </c>
      <c r="C3196" s="42"/>
      <c r="D3196" s="71" t="s">
        <v>54</v>
      </c>
      <c r="E3196" s="45"/>
      <c r="F3196" s="45"/>
      <c r="G3196" s="45"/>
      <c r="H3196" s="45"/>
      <c r="I3196" s="45"/>
      <c r="J3196" s="45"/>
      <c r="K3196" s="72"/>
      <c r="L3196" s="72"/>
      <c r="M3196" s="73" t="s">
        <v>55</v>
      </c>
      <c r="N3196" s="74"/>
      <c r="O3196" s="74"/>
      <c r="P3196" s="74"/>
      <c r="Q3196" s="74"/>
      <c r="R3196" s="74"/>
      <c r="S3196" s="74"/>
      <c r="T3196" s="74"/>
      <c r="U3196" s="74"/>
      <c r="V3196" s="74"/>
      <c r="W3196" s="74"/>
      <c r="X3196" s="74"/>
      <c r="Y3196" s="74"/>
      <c r="Z3196" s="74"/>
      <c r="AA3196" s="74"/>
      <c r="AB3196" s="74"/>
      <c r="AC3196" s="75" t="s">
        <v>1</v>
      </c>
      <c r="AD3196" s="76"/>
      <c r="AE3196" s="76" t="s">
        <v>2</v>
      </c>
      <c r="AF3196" s="76"/>
      <c r="AG3196" s="77" t="s">
        <v>56</v>
      </c>
      <c r="AH3196" s="78" t="s">
        <v>57</v>
      </c>
      <c r="AI3196" s="79"/>
      <c r="AJ3196" s="79"/>
      <c r="AK3196" s="80"/>
      <c r="AL3196" s="15"/>
      <c r="AM3196" s="80"/>
      <c r="AN3196" s="80"/>
      <c r="AO3196" s="80"/>
      <c r="AP3196" s="80"/>
      <c r="AQ3196" s="15"/>
      <c r="AR3196" s="78" t="s">
        <v>1</v>
      </c>
      <c r="AS3196" s="81"/>
      <c r="AT3196" s="78" t="s">
        <v>2</v>
      </c>
      <c r="AU3196" s="81"/>
      <c r="AV3196" s="82" t="s">
        <v>56</v>
      </c>
      <c r="AW3196" s="83"/>
    </row>
    <row r="3197" spans="1:49" ht="42" customHeight="1">
      <c r="A3197" s="1">
        <v>73</v>
      </c>
      <c r="B3197" s="319" t="s">
        <v>2778</v>
      </c>
      <c r="C3197" s="42"/>
      <c r="D3197" s="474" t="s">
        <v>4</v>
      </c>
      <c r="E3197" s="476" t="s">
        <v>5</v>
      </c>
      <c r="F3197" s="476" t="s">
        <v>6</v>
      </c>
      <c r="G3197" s="476" t="s">
        <v>58</v>
      </c>
      <c r="H3197" s="476" t="s">
        <v>7</v>
      </c>
      <c r="I3197" s="20" t="s">
        <v>8</v>
      </c>
      <c r="J3197" s="20"/>
      <c r="K3197" s="84" t="s">
        <v>9</v>
      </c>
      <c r="L3197" s="85" t="s">
        <v>59</v>
      </c>
      <c r="M3197" s="478" t="s">
        <v>60</v>
      </c>
      <c r="N3197" s="480" t="s">
        <v>61</v>
      </c>
      <c r="O3197" s="482" t="s">
        <v>62</v>
      </c>
      <c r="P3197" s="482" t="s">
        <v>10</v>
      </c>
      <c r="Q3197" s="484" t="s">
        <v>63</v>
      </c>
      <c r="R3197" s="482" t="s">
        <v>64</v>
      </c>
      <c r="S3197" s="482" t="s">
        <v>65</v>
      </c>
      <c r="T3197" s="482" t="s">
        <v>66</v>
      </c>
      <c r="U3197" s="482" t="s">
        <v>67</v>
      </c>
      <c r="V3197" s="484" t="s">
        <v>11</v>
      </c>
      <c r="W3197" s="251" t="s">
        <v>12</v>
      </c>
      <c r="X3197" s="86" t="s">
        <v>13</v>
      </c>
      <c r="Y3197" s="86" t="s">
        <v>14</v>
      </c>
      <c r="Z3197" s="252" t="s">
        <v>15</v>
      </c>
      <c r="AA3197" s="484" t="s">
        <v>16</v>
      </c>
      <c r="AB3197" s="482" t="s">
        <v>17</v>
      </c>
      <c r="AC3197" s="87" t="s">
        <v>18</v>
      </c>
      <c r="AD3197" s="88" t="s">
        <v>19</v>
      </c>
      <c r="AE3197" s="87" t="s">
        <v>30</v>
      </c>
      <c r="AF3197" s="88" t="s">
        <v>21</v>
      </c>
      <c r="AG3197" s="89" t="s">
        <v>22</v>
      </c>
      <c r="AH3197" s="468" t="s">
        <v>23</v>
      </c>
      <c r="AI3197" s="470" t="s">
        <v>24</v>
      </c>
      <c r="AJ3197" s="470" t="s">
        <v>25</v>
      </c>
      <c r="AK3197" s="470" t="s">
        <v>26</v>
      </c>
      <c r="AL3197" s="91" t="s">
        <v>68</v>
      </c>
      <c r="AM3197" s="90" t="s">
        <v>27</v>
      </c>
      <c r="AN3197" s="92" t="s">
        <v>28</v>
      </c>
      <c r="AO3197" s="93" t="s">
        <v>29</v>
      </c>
      <c r="AP3197" s="28" t="s">
        <v>16</v>
      </c>
      <c r="AQ3197" s="472" t="s">
        <v>17</v>
      </c>
      <c r="AR3197" s="94" t="s">
        <v>18</v>
      </c>
      <c r="AS3197" s="95" t="s">
        <v>19</v>
      </c>
      <c r="AT3197" s="94" t="s">
        <v>30</v>
      </c>
      <c r="AU3197" s="95" t="s">
        <v>21</v>
      </c>
      <c r="AV3197" s="96" t="s">
        <v>31</v>
      </c>
      <c r="AW3197" s="83"/>
    </row>
    <row r="3198" spans="1:49" ht="30" customHeight="1" thickBot="1">
      <c r="A3198" s="1">
        <v>73</v>
      </c>
      <c r="B3198" s="319" t="s">
        <v>2778</v>
      </c>
      <c r="C3198" s="42"/>
      <c r="D3198" s="475"/>
      <c r="E3198" s="477"/>
      <c r="F3198" s="477"/>
      <c r="G3198" s="477"/>
      <c r="H3198" s="477"/>
      <c r="I3198" s="97" t="s">
        <v>69</v>
      </c>
      <c r="J3198" s="97" t="s">
        <v>70</v>
      </c>
      <c r="K3198" s="98" t="s">
        <v>34</v>
      </c>
      <c r="L3198" s="99" t="s">
        <v>35</v>
      </c>
      <c r="M3198" s="479"/>
      <c r="N3198" s="481"/>
      <c r="O3198" s="483"/>
      <c r="P3198" s="483"/>
      <c r="Q3198" s="485"/>
      <c r="R3198" s="483"/>
      <c r="S3198" s="483"/>
      <c r="T3198" s="483"/>
      <c r="U3198" s="483"/>
      <c r="V3198" s="485"/>
      <c r="W3198" s="100" t="s">
        <v>36</v>
      </c>
      <c r="X3198" s="100" t="s">
        <v>37</v>
      </c>
      <c r="Y3198" s="100" t="s">
        <v>38</v>
      </c>
      <c r="Z3198" s="101" t="s">
        <v>39</v>
      </c>
      <c r="AA3198" s="485"/>
      <c r="AB3198" s="483"/>
      <c r="AC3198" s="102" t="s">
        <v>40</v>
      </c>
      <c r="AD3198" s="103" t="s">
        <v>40</v>
      </c>
      <c r="AE3198" s="102" t="s">
        <v>40</v>
      </c>
      <c r="AF3198" s="103" t="s">
        <v>40</v>
      </c>
      <c r="AG3198" s="104">
        <v>10</v>
      </c>
      <c r="AH3198" s="469"/>
      <c r="AI3198" s="471"/>
      <c r="AJ3198" s="471"/>
      <c r="AK3198" s="471"/>
      <c r="AL3198" s="36" t="s">
        <v>41</v>
      </c>
      <c r="AM3198" s="105" t="s">
        <v>42</v>
      </c>
      <c r="AN3198" s="106" t="s">
        <v>43</v>
      </c>
      <c r="AO3198" s="107" t="s">
        <v>39</v>
      </c>
      <c r="AP3198" s="37" t="s">
        <v>44</v>
      </c>
      <c r="AQ3198" s="473"/>
      <c r="AR3198" s="108" t="s">
        <v>40</v>
      </c>
      <c r="AS3198" s="109" t="s">
        <v>40</v>
      </c>
      <c r="AT3198" s="108" t="s">
        <v>40</v>
      </c>
      <c r="AU3198" s="109" t="s">
        <v>40</v>
      </c>
      <c r="AV3198" s="40">
        <v>10</v>
      </c>
      <c r="AW3198" s="83"/>
    </row>
    <row r="3199" spans="1:49" ht="30" customHeight="1">
      <c r="A3199" s="1">
        <v>73</v>
      </c>
      <c r="B3199" s="319" t="s">
        <v>2778</v>
      </c>
      <c r="C3199" s="42"/>
      <c r="D3199" s="110" t="s">
        <v>2780</v>
      </c>
      <c r="E3199" s="111" t="s">
        <v>71</v>
      </c>
      <c r="F3199" s="112" t="s">
        <v>2781</v>
      </c>
      <c r="G3199" s="112" t="s">
        <v>73</v>
      </c>
      <c r="H3199" s="113"/>
      <c r="I3199" s="114"/>
      <c r="J3199" s="115"/>
      <c r="K3199" s="116">
        <v>7</v>
      </c>
      <c r="L3199" s="337">
        <v>292</v>
      </c>
      <c r="M3199" s="278" t="s">
        <v>2782</v>
      </c>
      <c r="N3199" s="119" t="s">
        <v>110</v>
      </c>
      <c r="O3199" s="120">
        <v>2</v>
      </c>
      <c r="P3199" s="121" t="s">
        <v>294</v>
      </c>
      <c r="Q3199" s="121">
        <v>0</v>
      </c>
      <c r="R3199" s="121" t="s">
        <v>359</v>
      </c>
      <c r="S3199" s="122" t="s">
        <v>2783</v>
      </c>
      <c r="T3199" s="122">
        <v>0</v>
      </c>
      <c r="U3199" s="122">
        <v>0</v>
      </c>
      <c r="V3199" s="123">
        <v>0</v>
      </c>
      <c r="W3199" s="124">
        <v>47</v>
      </c>
      <c r="X3199" s="125">
        <v>12</v>
      </c>
      <c r="Y3199" s="126">
        <v>24</v>
      </c>
      <c r="Z3199" s="127">
        <f t="shared" ref="Z3199:Z3212" si="808">K3199*L3199*W3199*Y3199/12/1000</f>
        <v>192.136</v>
      </c>
      <c r="AA3199" s="121">
        <v>0</v>
      </c>
      <c r="AB3199" s="128" t="s">
        <v>80</v>
      </c>
      <c r="AC3199" s="129" t="s">
        <v>56</v>
      </c>
      <c r="AD3199" s="130" t="s">
        <v>56</v>
      </c>
      <c r="AE3199" s="129" t="s">
        <v>56</v>
      </c>
      <c r="AF3199" s="130">
        <f t="shared" ref="AF3199:AF3212" si="809">$B$2*Z3199/Y3199</f>
        <v>240.17</v>
      </c>
      <c r="AG3199" s="131">
        <f t="shared" ref="AG3199:AG3212" si="810">Y3199*AF3199*120</f>
        <v>691689.6</v>
      </c>
      <c r="AH3199" s="132" t="s">
        <v>113</v>
      </c>
      <c r="AI3199" s="133"/>
      <c r="AJ3199" s="134"/>
      <c r="AK3199" s="135"/>
      <c r="AL3199" s="136"/>
      <c r="AM3199" s="137"/>
      <c r="AN3199" s="138"/>
      <c r="AO3199" s="139">
        <f t="shared" ref="AO3199:AO3215" si="811">IFERROR((AM3199/1000)*K3199*L3199*AN3199/12,0)</f>
        <v>0</v>
      </c>
      <c r="AP3199" s="140" t="s">
        <v>82</v>
      </c>
      <c r="AQ3199" s="141" t="str" cm="1">
        <f t="array" ref="AQ3199">_xlfn.IFS(OR($G3199="公衆街路灯A",$G3199="定額電灯"),$G3199&amp;AP3199,COUNTIF(G3199,"*従量電灯*"),G3199,1,"-")</f>
        <v>従量電灯</v>
      </c>
      <c r="AR3199" s="142" t="str" cm="1">
        <f t="array" ref="AR3199">_xlfn.IFS($AN3199=0,"-",OR($AH3199="対象外",$AH3199="-"),"-",OR($G3199="公衆街路灯A",$G3199="定額電灯"),_xlfn.XLOOKUP($AQ3199,削除禁止_電灯料金!$B:$B,削除禁止_電灯料金!$E:$E,0),1,"-")</f>
        <v>-</v>
      </c>
      <c r="AS3199" s="143" t="str" cm="1">
        <f t="array" ref="AS3199">_xlfn.IFS($AR3199="-","-",OR($G3199="公衆街路灯A",$G3199="定額電灯"),_xlfn.XLOOKUP(AQ3199,削除禁止_電灯料金!$B:$B,削除禁止_電灯料金!$D:$D,0),1,"-")</f>
        <v>-</v>
      </c>
      <c r="AT3199" s="142">
        <f>IFERROR(IF(OR($G3199="公衆街路灯A",$G3199="定額電灯"),"-",ROUND((_xlfn.XLOOKUP($AQ3199,削除禁止_電灯料金!$B:$B,削除禁止_電灯料金!$E:$E)*AM3199/1000*$K3199*$L3199/12),2)),"-")</f>
        <v>0</v>
      </c>
      <c r="AU3199" s="143">
        <f>IFERROR(IF(OR($G3199="公衆街路灯A",$G3199="定額電灯"),"-",ROUND((AM3199/1000*$K3199*$L3199/12)*_xlfn.XLOOKUP($A3199,削除禁止_電灯料金!K:K,削除禁止_電灯料金!M:M,"-"),2)),"-")</f>
        <v>0</v>
      </c>
      <c r="AV3199" s="144">
        <f>IFERROR(IF(OR($G3199="公衆街路灯A",$G3199="定額電灯"),ROUND((((AR3199+AS3199)*AN3199))*12*_xlfn.XLOOKUP($A3199,削除禁止_電灯料金!K:K,削除禁止_電灯料金!N:N),0),ROUND((AT3199+AU3199)*AN3199*12*_xlfn.XLOOKUP($A3199,削除禁止_電灯料金!K:K,削除禁止_電灯料金!N:N),0)),0)</f>
        <v>0</v>
      </c>
      <c r="AW3199" s="145"/>
    </row>
    <row r="3200" spans="1:49" ht="30" customHeight="1">
      <c r="A3200" s="1">
        <v>73</v>
      </c>
      <c r="B3200" s="319" t="s">
        <v>2778</v>
      </c>
      <c r="C3200" s="42"/>
      <c r="D3200" s="146" t="s">
        <v>2780</v>
      </c>
      <c r="E3200" s="147" t="s">
        <v>71</v>
      </c>
      <c r="F3200" s="148" t="s">
        <v>2781</v>
      </c>
      <c r="G3200" s="148" t="s">
        <v>73</v>
      </c>
      <c r="H3200" s="149"/>
      <c r="I3200" s="150"/>
      <c r="J3200" s="151"/>
      <c r="K3200" s="152">
        <v>7</v>
      </c>
      <c r="L3200" s="266">
        <v>292</v>
      </c>
      <c r="M3200" s="281" t="s">
        <v>2784</v>
      </c>
      <c r="N3200" s="119" t="s">
        <v>110</v>
      </c>
      <c r="O3200" s="120">
        <v>2</v>
      </c>
      <c r="P3200" s="155" t="s">
        <v>294</v>
      </c>
      <c r="Q3200" s="155">
        <v>0</v>
      </c>
      <c r="R3200" s="155" t="s">
        <v>359</v>
      </c>
      <c r="S3200" s="156" t="s">
        <v>2785</v>
      </c>
      <c r="T3200" s="156">
        <v>0</v>
      </c>
      <c r="U3200" s="156">
        <v>0</v>
      </c>
      <c r="V3200" s="157">
        <v>0</v>
      </c>
      <c r="W3200" s="158">
        <v>47</v>
      </c>
      <c r="X3200" s="159">
        <v>12</v>
      </c>
      <c r="Y3200" s="160">
        <v>24</v>
      </c>
      <c r="Z3200" s="161">
        <f t="shared" si="808"/>
        <v>192.136</v>
      </c>
      <c r="AA3200" s="155">
        <v>0</v>
      </c>
      <c r="AB3200" s="162" t="s">
        <v>80</v>
      </c>
      <c r="AC3200" s="163" t="s">
        <v>56</v>
      </c>
      <c r="AD3200" s="164" t="s">
        <v>56</v>
      </c>
      <c r="AE3200" s="163" t="s">
        <v>56</v>
      </c>
      <c r="AF3200" s="164">
        <f t="shared" si="809"/>
        <v>240.17</v>
      </c>
      <c r="AG3200" s="165">
        <f t="shared" si="810"/>
        <v>691689.6</v>
      </c>
      <c r="AH3200" s="166" t="s">
        <v>113</v>
      </c>
      <c r="AI3200" s="167"/>
      <c r="AJ3200" s="168"/>
      <c r="AK3200" s="169"/>
      <c r="AL3200" s="170"/>
      <c r="AM3200" s="171"/>
      <c r="AN3200" s="172"/>
      <c r="AO3200" s="173">
        <f t="shared" si="811"/>
        <v>0</v>
      </c>
      <c r="AP3200" s="174" t="s">
        <v>82</v>
      </c>
      <c r="AQ3200" s="175" t="str" cm="1">
        <f t="array" ref="AQ3200">_xlfn.IFS(OR($G3200="公衆街路灯A",$G3200="定額電灯"),$G3200&amp;AP3200,COUNTIF(G3200,"*従量電灯*"),G3200,1,"-")</f>
        <v>従量電灯</v>
      </c>
      <c r="AR3200" s="176" t="str" cm="1">
        <f t="array" ref="AR3200">_xlfn.IFS($AN3200=0,"-",OR($AH3200="対象外",$AH3200="-"),"-",OR($G3200="公衆街路灯A",$G3200="定額電灯"),_xlfn.XLOOKUP($AQ3200,削除禁止_電灯料金!$B:$B,削除禁止_電灯料金!$E:$E,0),1,"-")</f>
        <v>-</v>
      </c>
      <c r="AS3200" s="177" t="str" cm="1">
        <f t="array" ref="AS3200">_xlfn.IFS($AR3200="-","-",OR($G3200="公衆街路灯A",$G3200="定額電灯"),_xlfn.XLOOKUP(AQ3200,削除禁止_電灯料金!$B:$B,削除禁止_電灯料金!$D:$D,0),1,"-")</f>
        <v>-</v>
      </c>
      <c r="AT3200" s="176">
        <f>IFERROR(IF(OR($G3200="公衆街路灯A",$G3200="定額電灯"),"-",ROUND((_xlfn.XLOOKUP($AQ3200,削除禁止_電灯料金!$B:$B,削除禁止_電灯料金!$E:$E)*AM3200/1000*$K3200*$L3200/12),2)),"-")</f>
        <v>0</v>
      </c>
      <c r="AU3200" s="177">
        <f>IFERROR(IF(OR($G3200="公衆街路灯A",$G3200="定額電灯"),"-",ROUND((AM3200/1000*$K3200*$L3200/12)*_xlfn.XLOOKUP($A3200,削除禁止_電灯料金!K:K,削除禁止_電灯料金!M:M,"-"),2)),"-")</f>
        <v>0</v>
      </c>
      <c r="AV3200" s="178">
        <f>IFERROR(IF(OR($G3200="公衆街路灯A",$G3200="定額電灯"),ROUND((((AR3200+AS3200)*AN3200))*12*_xlfn.XLOOKUP($A3200,削除禁止_電灯料金!K:K,削除禁止_電灯料金!N:N),0),ROUND((AT3200+AU3200)*AN3200*12*_xlfn.XLOOKUP($A3200,削除禁止_電灯料金!K:K,削除禁止_電灯料金!N:N),0)),0)</f>
        <v>0</v>
      </c>
      <c r="AW3200" s="145"/>
    </row>
    <row r="3201" spans="1:49" ht="30" customHeight="1">
      <c r="A3201" s="1">
        <v>73</v>
      </c>
      <c r="B3201" s="319" t="s">
        <v>2778</v>
      </c>
      <c r="C3201" s="42"/>
      <c r="D3201" s="146" t="s">
        <v>2786</v>
      </c>
      <c r="E3201" s="147" t="s">
        <v>71</v>
      </c>
      <c r="F3201" s="148" t="s">
        <v>2787</v>
      </c>
      <c r="G3201" s="148" t="s">
        <v>73</v>
      </c>
      <c r="H3201" s="149"/>
      <c r="I3201" s="150"/>
      <c r="J3201" s="151"/>
      <c r="K3201" s="152">
        <v>7</v>
      </c>
      <c r="L3201" s="266">
        <v>292</v>
      </c>
      <c r="M3201" s="281" t="s">
        <v>2770</v>
      </c>
      <c r="N3201" s="119" t="s">
        <v>110</v>
      </c>
      <c r="O3201" s="120">
        <v>2</v>
      </c>
      <c r="P3201" s="155" t="s">
        <v>294</v>
      </c>
      <c r="Q3201" s="155">
        <v>0</v>
      </c>
      <c r="R3201" s="155" t="s">
        <v>295</v>
      </c>
      <c r="S3201" s="156" t="s">
        <v>2771</v>
      </c>
      <c r="T3201" s="156">
        <v>0</v>
      </c>
      <c r="U3201" s="156">
        <v>0</v>
      </c>
      <c r="V3201" s="157">
        <v>0</v>
      </c>
      <c r="W3201" s="158">
        <v>47</v>
      </c>
      <c r="X3201" s="159">
        <v>3</v>
      </c>
      <c r="Y3201" s="160">
        <v>6</v>
      </c>
      <c r="Z3201" s="161">
        <f t="shared" si="808"/>
        <v>48.033999999999999</v>
      </c>
      <c r="AA3201" s="155">
        <v>0</v>
      </c>
      <c r="AB3201" s="162" t="s">
        <v>80</v>
      </c>
      <c r="AC3201" s="163" t="s">
        <v>56</v>
      </c>
      <c r="AD3201" s="164" t="s">
        <v>56</v>
      </c>
      <c r="AE3201" s="163" t="s">
        <v>56</v>
      </c>
      <c r="AF3201" s="164">
        <f t="shared" si="809"/>
        <v>240.17</v>
      </c>
      <c r="AG3201" s="165">
        <f t="shared" si="810"/>
        <v>172922.4</v>
      </c>
      <c r="AH3201" s="166" t="s">
        <v>113</v>
      </c>
      <c r="AI3201" s="167"/>
      <c r="AJ3201" s="168"/>
      <c r="AK3201" s="169"/>
      <c r="AL3201" s="170"/>
      <c r="AM3201" s="171"/>
      <c r="AN3201" s="172"/>
      <c r="AO3201" s="173">
        <f t="shared" si="811"/>
        <v>0</v>
      </c>
      <c r="AP3201" s="174" t="s">
        <v>82</v>
      </c>
      <c r="AQ3201" s="175" t="str" cm="1">
        <f t="array" ref="AQ3201">_xlfn.IFS(OR($G3201="公衆街路灯A",$G3201="定額電灯"),$G3201&amp;AP3201,COUNTIF(G3201,"*従量電灯*"),G3201,1,"-")</f>
        <v>従量電灯</v>
      </c>
      <c r="AR3201" s="176" t="str" cm="1">
        <f t="array" ref="AR3201">_xlfn.IFS($AN3201=0,"-",OR($AH3201="対象外",$AH3201="-"),"-",OR($G3201="公衆街路灯A",$G3201="定額電灯"),_xlfn.XLOOKUP($AQ3201,削除禁止_電灯料金!$B:$B,削除禁止_電灯料金!$E:$E,0),1,"-")</f>
        <v>-</v>
      </c>
      <c r="AS3201" s="177" t="str" cm="1">
        <f t="array" ref="AS3201">_xlfn.IFS($AR3201="-","-",OR($G3201="公衆街路灯A",$G3201="定額電灯"),_xlfn.XLOOKUP(AQ3201,削除禁止_電灯料金!$B:$B,削除禁止_電灯料金!$D:$D,0),1,"-")</f>
        <v>-</v>
      </c>
      <c r="AT3201" s="176">
        <f>IFERROR(IF(OR($G3201="公衆街路灯A",$G3201="定額電灯"),"-",ROUND((_xlfn.XLOOKUP($AQ3201,削除禁止_電灯料金!$B:$B,削除禁止_電灯料金!$E:$E)*AM3201/1000*$K3201*$L3201/12),2)),"-")</f>
        <v>0</v>
      </c>
      <c r="AU3201" s="177">
        <f>IFERROR(IF(OR($G3201="公衆街路灯A",$G3201="定額電灯"),"-",ROUND((AM3201/1000*$K3201*$L3201/12)*_xlfn.XLOOKUP($A3201,削除禁止_電灯料金!K:K,削除禁止_電灯料金!M:M,"-"),2)),"-")</f>
        <v>0</v>
      </c>
      <c r="AV3201" s="178">
        <f>IFERROR(IF(OR($G3201="公衆街路灯A",$G3201="定額電灯"),ROUND((((AR3201+AS3201)*AN3201))*12*_xlfn.XLOOKUP($A3201,削除禁止_電灯料金!K:K,削除禁止_電灯料金!N:N),0),ROUND((AT3201+AU3201)*AN3201*12*_xlfn.XLOOKUP($A3201,削除禁止_電灯料金!K:K,削除禁止_電灯料金!N:N),0)),0)</f>
        <v>0</v>
      </c>
      <c r="AW3201" s="145"/>
    </row>
    <row r="3202" spans="1:49" ht="30" customHeight="1">
      <c r="A3202" s="1">
        <v>73</v>
      </c>
      <c r="B3202" s="319" t="s">
        <v>2778</v>
      </c>
      <c r="C3202" s="42"/>
      <c r="D3202" s="146" t="s">
        <v>2786</v>
      </c>
      <c r="E3202" s="147" t="s">
        <v>71</v>
      </c>
      <c r="F3202" s="148" t="s">
        <v>2739</v>
      </c>
      <c r="G3202" s="148" t="s">
        <v>73</v>
      </c>
      <c r="H3202" s="149"/>
      <c r="I3202" s="150"/>
      <c r="J3202" s="151"/>
      <c r="K3202" s="152">
        <v>7</v>
      </c>
      <c r="L3202" s="266">
        <v>292</v>
      </c>
      <c r="M3202" s="281" t="s">
        <v>2772</v>
      </c>
      <c r="N3202" s="119" t="s">
        <v>110</v>
      </c>
      <c r="O3202" s="120">
        <v>2</v>
      </c>
      <c r="P3202" s="155" t="s">
        <v>294</v>
      </c>
      <c r="Q3202" s="155">
        <v>0</v>
      </c>
      <c r="R3202" s="155" t="s">
        <v>295</v>
      </c>
      <c r="S3202" s="156" t="s">
        <v>2773</v>
      </c>
      <c r="T3202" s="156">
        <v>0</v>
      </c>
      <c r="U3202" s="156">
        <v>0</v>
      </c>
      <c r="V3202" s="157">
        <v>0</v>
      </c>
      <c r="W3202" s="158">
        <v>47</v>
      </c>
      <c r="X3202" s="159">
        <v>3</v>
      </c>
      <c r="Y3202" s="160">
        <v>6</v>
      </c>
      <c r="Z3202" s="161">
        <f t="shared" si="808"/>
        <v>48.033999999999999</v>
      </c>
      <c r="AA3202" s="155">
        <v>0</v>
      </c>
      <c r="AB3202" s="162" t="s">
        <v>80</v>
      </c>
      <c r="AC3202" s="163" t="s">
        <v>56</v>
      </c>
      <c r="AD3202" s="164" t="s">
        <v>56</v>
      </c>
      <c r="AE3202" s="163" t="s">
        <v>56</v>
      </c>
      <c r="AF3202" s="164">
        <f t="shared" si="809"/>
        <v>240.17</v>
      </c>
      <c r="AG3202" s="165">
        <f t="shared" si="810"/>
        <v>172922.4</v>
      </c>
      <c r="AH3202" s="166" t="s">
        <v>113</v>
      </c>
      <c r="AI3202" s="167"/>
      <c r="AJ3202" s="168"/>
      <c r="AK3202" s="169"/>
      <c r="AL3202" s="170"/>
      <c r="AM3202" s="171"/>
      <c r="AN3202" s="172"/>
      <c r="AO3202" s="173">
        <f t="shared" si="811"/>
        <v>0</v>
      </c>
      <c r="AP3202" s="174" t="s">
        <v>82</v>
      </c>
      <c r="AQ3202" s="175" t="str" cm="1">
        <f t="array" ref="AQ3202">_xlfn.IFS(OR($G3202="公衆街路灯A",$G3202="定額電灯"),$G3202&amp;AP3202,COUNTIF(G3202,"*従量電灯*"),G3202,1,"-")</f>
        <v>従量電灯</v>
      </c>
      <c r="AR3202" s="176" t="str" cm="1">
        <f t="array" ref="AR3202">_xlfn.IFS($AN3202=0,"-",OR($AH3202="対象外",$AH3202="-"),"-",OR($G3202="公衆街路灯A",$G3202="定額電灯"),_xlfn.XLOOKUP($AQ3202,削除禁止_電灯料金!$B:$B,削除禁止_電灯料金!$E:$E,0),1,"-")</f>
        <v>-</v>
      </c>
      <c r="AS3202" s="177" t="str" cm="1">
        <f t="array" ref="AS3202">_xlfn.IFS($AR3202="-","-",OR($G3202="公衆街路灯A",$G3202="定額電灯"),_xlfn.XLOOKUP(AQ3202,削除禁止_電灯料金!$B:$B,削除禁止_電灯料金!$D:$D,0),1,"-")</f>
        <v>-</v>
      </c>
      <c r="AT3202" s="176">
        <f>IFERROR(IF(OR($G3202="公衆街路灯A",$G3202="定額電灯"),"-",ROUND((_xlfn.XLOOKUP($AQ3202,削除禁止_電灯料金!$B:$B,削除禁止_電灯料金!$E:$E)*AM3202/1000*$K3202*$L3202/12),2)),"-")</f>
        <v>0</v>
      </c>
      <c r="AU3202" s="177">
        <f>IFERROR(IF(OR($G3202="公衆街路灯A",$G3202="定額電灯"),"-",ROUND((AM3202/1000*$K3202*$L3202/12)*_xlfn.XLOOKUP($A3202,削除禁止_電灯料金!K:K,削除禁止_電灯料金!M:M,"-"),2)),"-")</f>
        <v>0</v>
      </c>
      <c r="AV3202" s="178">
        <f>IFERROR(IF(OR($G3202="公衆街路灯A",$G3202="定額電灯"),ROUND((((AR3202+AS3202)*AN3202))*12*_xlfn.XLOOKUP($A3202,削除禁止_電灯料金!K:K,削除禁止_電灯料金!N:N),0),ROUND((AT3202+AU3202)*AN3202*12*_xlfn.XLOOKUP($A3202,削除禁止_電灯料金!K:K,削除禁止_電灯料金!N:N),0)),0)</f>
        <v>0</v>
      </c>
      <c r="AW3202" s="145"/>
    </row>
    <row r="3203" spans="1:49" ht="30" customHeight="1">
      <c r="A3203" s="1">
        <v>73</v>
      </c>
      <c r="B3203" s="319" t="s">
        <v>2778</v>
      </c>
      <c r="C3203" s="42"/>
      <c r="D3203" s="146" t="s">
        <v>2786</v>
      </c>
      <c r="E3203" s="147" t="s">
        <v>71</v>
      </c>
      <c r="F3203" s="148" t="s">
        <v>2739</v>
      </c>
      <c r="G3203" s="148" t="s">
        <v>73</v>
      </c>
      <c r="H3203" s="149"/>
      <c r="I3203" s="150"/>
      <c r="J3203" s="151"/>
      <c r="K3203" s="152">
        <v>7</v>
      </c>
      <c r="L3203" s="266">
        <v>292</v>
      </c>
      <c r="M3203" s="281" t="s">
        <v>2774</v>
      </c>
      <c r="N3203" s="119" t="s">
        <v>110</v>
      </c>
      <c r="O3203" s="120">
        <v>2</v>
      </c>
      <c r="P3203" s="155" t="s">
        <v>294</v>
      </c>
      <c r="Q3203" s="155">
        <v>0</v>
      </c>
      <c r="R3203" s="155" t="s">
        <v>295</v>
      </c>
      <c r="S3203" s="156" t="s">
        <v>2775</v>
      </c>
      <c r="T3203" s="156">
        <v>0</v>
      </c>
      <c r="U3203" s="156">
        <v>0</v>
      </c>
      <c r="V3203" s="157">
        <v>0</v>
      </c>
      <c r="W3203" s="158">
        <v>47</v>
      </c>
      <c r="X3203" s="159">
        <v>3</v>
      </c>
      <c r="Y3203" s="160">
        <v>6</v>
      </c>
      <c r="Z3203" s="161">
        <f t="shared" si="808"/>
        <v>48.033999999999999</v>
      </c>
      <c r="AA3203" s="155">
        <v>0</v>
      </c>
      <c r="AB3203" s="162" t="s">
        <v>80</v>
      </c>
      <c r="AC3203" s="163" t="s">
        <v>56</v>
      </c>
      <c r="AD3203" s="164" t="s">
        <v>56</v>
      </c>
      <c r="AE3203" s="163" t="s">
        <v>56</v>
      </c>
      <c r="AF3203" s="164">
        <f t="shared" si="809"/>
        <v>240.17</v>
      </c>
      <c r="AG3203" s="165">
        <f t="shared" si="810"/>
        <v>172922.4</v>
      </c>
      <c r="AH3203" s="166" t="s">
        <v>113</v>
      </c>
      <c r="AI3203" s="167"/>
      <c r="AJ3203" s="168"/>
      <c r="AK3203" s="169"/>
      <c r="AL3203" s="170"/>
      <c r="AM3203" s="171"/>
      <c r="AN3203" s="172"/>
      <c r="AO3203" s="173">
        <f t="shared" si="811"/>
        <v>0</v>
      </c>
      <c r="AP3203" s="174" t="s">
        <v>82</v>
      </c>
      <c r="AQ3203" s="175" t="str" cm="1">
        <f t="array" ref="AQ3203">_xlfn.IFS(OR($G3203="公衆街路灯A",$G3203="定額電灯"),$G3203&amp;AP3203,COUNTIF(G3203,"*従量電灯*"),G3203,1,"-")</f>
        <v>従量電灯</v>
      </c>
      <c r="AR3203" s="176" t="str" cm="1">
        <f t="array" ref="AR3203">_xlfn.IFS($AN3203=0,"-",OR($AH3203="対象外",$AH3203="-"),"-",OR($G3203="公衆街路灯A",$G3203="定額電灯"),_xlfn.XLOOKUP($AQ3203,削除禁止_電灯料金!$B:$B,削除禁止_電灯料金!$E:$E,0),1,"-")</f>
        <v>-</v>
      </c>
      <c r="AS3203" s="177" t="str" cm="1">
        <f t="array" ref="AS3203">_xlfn.IFS($AR3203="-","-",OR($G3203="公衆街路灯A",$G3203="定額電灯"),_xlfn.XLOOKUP(AQ3203,削除禁止_電灯料金!$B:$B,削除禁止_電灯料金!$D:$D,0),1,"-")</f>
        <v>-</v>
      </c>
      <c r="AT3203" s="176">
        <f>IFERROR(IF(OR($G3203="公衆街路灯A",$G3203="定額電灯"),"-",ROUND((_xlfn.XLOOKUP($AQ3203,削除禁止_電灯料金!$B:$B,削除禁止_電灯料金!$E:$E)*AM3203/1000*$K3203*$L3203/12),2)),"-")</f>
        <v>0</v>
      </c>
      <c r="AU3203" s="177">
        <f>IFERROR(IF(OR($G3203="公衆街路灯A",$G3203="定額電灯"),"-",ROUND((AM3203/1000*$K3203*$L3203/12)*_xlfn.XLOOKUP($A3203,削除禁止_電灯料金!K:K,削除禁止_電灯料金!M:M,"-"),2)),"-")</f>
        <v>0</v>
      </c>
      <c r="AV3203" s="178">
        <f>IFERROR(IF(OR($G3203="公衆街路灯A",$G3203="定額電灯"),ROUND((((AR3203+AS3203)*AN3203))*12*_xlfn.XLOOKUP($A3203,削除禁止_電灯料金!K:K,削除禁止_電灯料金!N:N),0),ROUND((AT3203+AU3203)*AN3203*12*_xlfn.XLOOKUP($A3203,削除禁止_電灯料金!K:K,削除禁止_電灯料金!N:N),0)),0)</f>
        <v>0</v>
      </c>
      <c r="AW3203" s="145"/>
    </row>
    <row r="3204" spans="1:49" ht="30" customHeight="1">
      <c r="A3204" s="1">
        <v>73</v>
      </c>
      <c r="B3204" s="319" t="s">
        <v>2778</v>
      </c>
      <c r="C3204" s="42"/>
      <c r="D3204" s="146" t="s">
        <v>2786</v>
      </c>
      <c r="E3204" s="147" t="s">
        <v>71</v>
      </c>
      <c r="F3204" s="148" t="s">
        <v>2739</v>
      </c>
      <c r="G3204" s="148" t="s">
        <v>73</v>
      </c>
      <c r="H3204" s="149"/>
      <c r="I3204" s="150"/>
      <c r="J3204" s="151"/>
      <c r="K3204" s="152">
        <v>7</v>
      </c>
      <c r="L3204" s="266">
        <v>292</v>
      </c>
      <c r="M3204" s="281" t="s">
        <v>2776</v>
      </c>
      <c r="N3204" s="119" t="s">
        <v>116</v>
      </c>
      <c r="O3204" s="120">
        <v>1</v>
      </c>
      <c r="P3204" s="155" t="s">
        <v>294</v>
      </c>
      <c r="Q3204" s="155">
        <v>0</v>
      </c>
      <c r="R3204" s="155" t="s">
        <v>359</v>
      </c>
      <c r="S3204" s="156" t="s">
        <v>2777</v>
      </c>
      <c r="T3204" s="156">
        <v>0</v>
      </c>
      <c r="U3204" s="156">
        <v>0</v>
      </c>
      <c r="V3204" s="157">
        <v>0</v>
      </c>
      <c r="W3204" s="158">
        <v>47</v>
      </c>
      <c r="X3204" s="159">
        <v>2</v>
      </c>
      <c r="Y3204" s="160">
        <v>2</v>
      </c>
      <c r="Z3204" s="161">
        <f t="shared" si="808"/>
        <v>16.011333333333333</v>
      </c>
      <c r="AA3204" s="155">
        <v>0</v>
      </c>
      <c r="AB3204" s="162" t="s">
        <v>80</v>
      </c>
      <c r="AC3204" s="163" t="s">
        <v>56</v>
      </c>
      <c r="AD3204" s="164" t="s">
        <v>56</v>
      </c>
      <c r="AE3204" s="163" t="s">
        <v>56</v>
      </c>
      <c r="AF3204" s="164">
        <f t="shared" si="809"/>
        <v>240.17</v>
      </c>
      <c r="AG3204" s="165">
        <f t="shared" si="810"/>
        <v>57640.799999999996</v>
      </c>
      <c r="AH3204" s="166" t="s">
        <v>113</v>
      </c>
      <c r="AI3204" s="167"/>
      <c r="AJ3204" s="168"/>
      <c r="AK3204" s="169"/>
      <c r="AL3204" s="170"/>
      <c r="AM3204" s="171"/>
      <c r="AN3204" s="172"/>
      <c r="AO3204" s="173">
        <f t="shared" si="811"/>
        <v>0</v>
      </c>
      <c r="AP3204" s="174" t="s">
        <v>82</v>
      </c>
      <c r="AQ3204" s="175" t="str" cm="1">
        <f t="array" ref="AQ3204">_xlfn.IFS(OR($G3204="公衆街路灯A",$G3204="定額電灯"),$G3204&amp;AP3204,COUNTIF(G3204,"*従量電灯*"),G3204,1,"-")</f>
        <v>従量電灯</v>
      </c>
      <c r="AR3204" s="176" t="str" cm="1">
        <f t="array" ref="AR3204">_xlfn.IFS($AN3204=0,"-",OR($AH3204="対象外",$AH3204="-"),"-",OR($G3204="公衆街路灯A",$G3204="定額電灯"),_xlfn.XLOOKUP($AQ3204,削除禁止_電灯料金!$B:$B,削除禁止_電灯料金!$E:$E,0),1,"-")</f>
        <v>-</v>
      </c>
      <c r="AS3204" s="177" t="str" cm="1">
        <f t="array" ref="AS3204">_xlfn.IFS($AR3204="-","-",OR($G3204="公衆街路灯A",$G3204="定額電灯"),_xlfn.XLOOKUP(AQ3204,削除禁止_電灯料金!$B:$B,削除禁止_電灯料金!$D:$D,0),1,"-")</f>
        <v>-</v>
      </c>
      <c r="AT3204" s="176">
        <f>IFERROR(IF(OR($G3204="公衆街路灯A",$G3204="定額電灯"),"-",ROUND((_xlfn.XLOOKUP($AQ3204,削除禁止_電灯料金!$B:$B,削除禁止_電灯料金!$E:$E)*AM3204/1000*$K3204*$L3204/12),2)),"-")</f>
        <v>0</v>
      </c>
      <c r="AU3204" s="177">
        <f>IFERROR(IF(OR($G3204="公衆街路灯A",$G3204="定額電灯"),"-",ROUND((AM3204/1000*$K3204*$L3204/12)*_xlfn.XLOOKUP($A3204,削除禁止_電灯料金!K:K,削除禁止_電灯料金!M:M,"-"),2)),"-")</f>
        <v>0</v>
      </c>
      <c r="AV3204" s="178">
        <f>IFERROR(IF(OR($G3204="公衆街路灯A",$G3204="定額電灯"),ROUND((((AR3204+AS3204)*AN3204))*12*_xlfn.XLOOKUP($A3204,削除禁止_電灯料金!K:K,削除禁止_電灯料金!N:N),0),ROUND((AT3204+AU3204)*AN3204*12*_xlfn.XLOOKUP($A3204,削除禁止_電灯料金!K:K,削除禁止_電灯料金!N:N),0)),0)</f>
        <v>0</v>
      </c>
      <c r="AW3204" s="145"/>
    </row>
    <row r="3205" spans="1:49" ht="30" customHeight="1">
      <c r="A3205" s="1">
        <v>73</v>
      </c>
      <c r="B3205" s="319" t="s">
        <v>2778</v>
      </c>
      <c r="C3205" s="42"/>
      <c r="D3205" s="146" t="s">
        <v>2786</v>
      </c>
      <c r="E3205" s="147" t="s">
        <v>71</v>
      </c>
      <c r="F3205" s="148" t="s">
        <v>2788</v>
      </c>
      <c r="G3205" s="148" t="s">
        <v>73</v>
      </c>
      <c r="H3205" s="149"/>
      <c r="I3205" s="150"/>
      <c r="J3205" s="151"/>
      <c r="K3205" s="152">
        <v>7</v>
      </c>
      <c r="L3205" s="266">
        <v>292</v>
      </c>
      <c r="M3205" s="281" t="s">
        <v>2770</v>
      </c>
      <c r="N3205" s="119" t="s">
        <v>110</v>
      </c>
      <c r="O3205" s="120">
        <v>2</v>
      </c>
      <c r="P3205" s="155" t="s">
        <v>294</v>
      </c>
      <c r="Q3205" s="155">
        <v>0</v>
      </c>
      <c r="R3205" s="155" t="s">
        <v>295</v>
      </c>
      <c r="S3205" s="156" t="s">
        <v>2771</v>
      </c>
      <c r="T3205" s="156">
        <v>0</v>
      </c>
      <c r="U3205" s="156">
        <v>0</v>
      </c>
      <c r="V3205" s="157">
        <v>0</v>
      </c>
      <c r="W3205" s="158">
        <v>47</v>
      </c>
      <c r="X3205" s="159">
        <v>3</v>
      </c>
      <c r="Y3205" s="160">
        <v>6</v>
      </c>
      <c r="Z3205" s="161">
        <f t="shared" si="808"/>
        <v>48.033999999999999</v>
      </c>
      <c r="AA3205" s="155">
        <v>0</v>
      </c>
      <c r="AB3205" s="162" t="s">
        <v>80</v>
      </c>
      <c r="AC3205" s="163" t="s">
        <v>56</v>
      </c>
      <c r="AD3205" s="164" t="s">
        <v>56</v>
      </c>
      <c r="AE3205" s="163" t="s">
        <v>56</v>
      </c>
      <c r="AF3205" s="164">
        <f t="shared" si="809"/>
        <v>240.17</v>
      </c>
      <c r="AG3205" s="165">
        <f t="shared" si="810"/>
        <v>172922.4</v>
      </c>
      <c r="AH3205" s="166" t="s">
        <v>113</v>
      </c>
      <c r="AI3205" s="167"/>
      <c r="AJ3205" s="168"/>
      <c r="AK3205" s="169"/>
      <c r="AL3205" s="170"/>
      <c r="AM3205" s="171"/>
      <c r="AN3205" s="172"/>
      <c r="AO3205" s="173">
        <f t="shared" si="811"/>
        <v>0</v>
      </c>
      <c r="AP3205" s="174" t="s">
        <v>82</v>
      </c>
      <c r="AQ3205" s="175" t="str" cm="1">
        <f t="array" ref="AQ3205">_xlfn.IFS(OR($G3205="公衆街路灯A",$G3205="定額電灯"),$G3205&amp;AP3205,COUNTIF(G3205,"*従量電灯*"),G3205,1,"-")</f>
        <v>従量電灯</v>
      </c>
      <c r="AR3205" s="176" t="str" cm="1">
        <f t="array" ref="AR3205">_xlfn.IFS($AN3205=0,"-",OR($AH3205="対象外",$AH3205="-"),"-",OR($G3205="公衆街路灯A",$G3205="定額電灯"),_xlfn.XLOOKUP($AQ3205,削除禁止_電灯料金!$B:$B,削除禁止_電灯料金!$E:$E,0),1,"-")</f>
        <v>-</v>
      </c>
      <c r="AS3205" s="177" t="str" cm="1">
        <f t="array" ref="AS3205">_xlfn.IFS($AR3205="-","-",OR($G3205="公衆街路灯A",$G3205="定額電灯"),_xlfn.XLOOKUP(AQ3205,削除禁止_電灯料金!$B:$B,削除禁止_電灯料金!$D:$D,0),1,"-")</f>
        <v>-</v>
      </c>
      <c r="AT3205" s="176">
        <f>IFERROR(IF(OR($G3205="公衆街路灯A",$G3205="定額電灯"),"-",ROUND((_xlfn.XLOOKUP($AQ3205,削除禁止_電灯料金!$B:$B,削除禁止_電灯料金!$E:$E)*AM3205/1000*$K3205*$L3205/12),2)),"-")</f>
        <v>0</v>
      </c>
      <c r="AU3205" s="177">
        <f>IFERROR(IF(OR($G3205="公衆街路灯A",$G3205="定額電灯"),"-",ROUND((AM3205/1000*$K3205*$L3205/12)*_xlfn.XLOOKUP($A3205,削除禁止_電灯料金!K:K,削除禁止_電灯料金!M:M,"-"),2)),"-")</f>
        <v>0</v>
      </c>
      <c r="AV3205" s="178">
        <f>IFERROR(IF(OR($G3205="公衆街路灯A",$G3205="定額電灯"),ROUND((((AR3205+AS3205)*AN3205))*12*_xlfn.XLOOKUP($A3205,削除禁止_電灯料金!K:K,削除禁止_電灯料金!N:N),0),ROUND((AT3205+AU3205)*AN3205*12*_xlfn.XLOOKUP($A3205,削除禁止_電灯料金!K:K,削除禁止_電灯料金!N:N),0)),0)</f>
        <v>0</v>
      </c>
      <c r="AW3205" s="145"/>
    </row>
    <row r="3206" spans="1:49" ht="30" customHeight="1">
      <c r="A3206" s="1">
        <v>73</v>
      </c>
      <c r="B3206" s="319" t="s">
        <v>2778</v>
      </c>
      <c r="C3206" s="42"/>
      <c r="D3206" s="146" t="s">
        <v>2786</v>
      </c>
      <c r="E3206" s="147" t="s">
        <v>71</v>
      </c>
      <c r="F3206" s="148" t="s">
        <v>2789</v>
      </c>
      <c r="G3206" s="148" t="s">
        <v>73</v>
      </c>
      <c r="H3206" s="149"/>
      <c r="I3206" s="150"/>
      <c r="J3206" s="151"/>
      <c r="K3206" s="152">
        <v>7</v>
      </c>
      <c r="L3206" s="266">
        <v>292</v>
      </c>
      <c r="M3206" s="281" t="s">
        <v>2772</v>
      </c>
      <c r="N3206" s="119" t="s">
        <v>110</v>
      </c>
      <c r="O3206" s="120">
        <v>2</v>
      </c>
      <c r="P3206" s="155" t="s">
        <v>294</v>
      </c>
      <c r="Q3206" s="155">
        <v>0</v>
      </c>
      <c r="R3206" s="155" t="s">
        <v>295</v>
      </c>
      <c r="S3206" s="156" t="s">
        <v>2773</v>
      </c>
      <c r="T3206" s="156">
        <v>0</v>
      </c>
      <c r="U3206" s="156">
        <v>0</v>
      </c>
      <c r="V3206" s="157">
        <v>0</v>
      </c>
      <c r="W3206" s="158">
        <v>47</v>
      </c>
      <c r="X3206" s="159">
        <v>3</v>
      </c>
      <c r="Y3206" s="160">
        <v>6</v>
      </c>
      <c r="Z3206" s="161">
        <f t="shared" si="808"/>
        <v>48.033999999999999</v>
      </c>
      <c r="AA3206" s="155">
        <v>0</v>
      </c>
      <c r="AB3206" s="162" t="s">
        <v>80</v>
      </c>
      <c r="AC3206" s="163" t="s">
        <v>56</v>
      </c>
      <c r="AD3206" s="164" t="s">
        <v>56</v>
      </c>
      <c r="AE3206" s="163" t="s">
        <v>56</v>
      </c>
      <c r="AF3206" s="164">
        <f t="shared" si="809"/>
        <v>240.17</v>
      </c>
      <c r="AG3206" s="165">
        <f t="shared" si="810"/>
        <v>172922.4</v>
      </c>
      <c r="AH3206" s="166" t="s">
        <v>113</v>
      </c>
      <c r="AI3206" s="167"/>
      <c r="AJ3206" s="168"/>
      <c r="AK3206" s="169"/>
      <c r="AL3206" s="170"/>
      <c r="AM3206" s="171"/>
      <c r="AN3206" s="172"/>
      <c r="AO3206" s="173">
        <f t="shared" si="811"/>
        <v>0</v>
      </c>
      <c r="AP3206" s="174" t="s">
        <v>82</v>
      </c>
      <c r="AQ3206" s="175" t="str" cm="1">
        <f t="array" ref="AQ3206">_xlfn.IFS(OR($G3206="公衆街路灯A",$G3206="定額電灯"),$G3206&amp;AP3206,COUNTIF(G3206,"*従量電灯*"),G3206,1,"-")</f>
        <v>従量電灯</v>
      </c>
      <c r="AR3206" s="176" t="str" cm="1">
        <f t="array" ref="AR3206">_xlfn.IFS($AN3206=0,"-",OR($AH3206="対象外",$AH3206="-"),"-",OR($G3206="公衆街路灯A",$G3206="定額電灯"),_xlfn.XLOOKUP($AQ3206,削除禁止_電灯料金!$B:$B,削除禁止_電灯料金!$E:$E,0),1,"-")</f>
        <v>-</v>
      </c>
      <c r="AS3206" s="177" t="str" cm="1">
        <f t="array" ref="AS3206">_xlfn.IFS($AR3206="-","-",OR($G3206="公衆街路灯A",$G3206="定額電灯"),_xlfn.XLOOKUP(AQ3206,削除禁止_電灯料金!$B:$B,削除禁止_電灯料金!$D:$D,0),1,"-")</f>
        <v>-</v>
      </c>
      <c r="AT3206" s="176">
        <f>IFERROR(IF(OR($G3206="公衆街路灯A",$G3206="定額電灯"),"-",ROUND((_xlfn.XLOOKUP($AQ3206,削除禁止_電灯料金!$B:$B,削除禁止_電灯料金!$E:$E)*AM3206/1000*$K3206*$L3206/12),2)),"-")</f>
        <v>0</v>
      </c>
      <c r="AU3206" s="177">
        <f>IFERROR(IF(OR($G3206="公衆街路灯A",$G3206="定額電灯"),"-",ROUND((AM3206/1000*$K3206*$L3206/12)*_xlfn.XLOOKUP($A3206,削除禁止_電灯料金!K:K,削除禁止_電灯料金!M:M,"-"),2)),"-")</f>
        <v>0</v>
      </c>
      <c r="AV3206" s="178">
        <f>IFERROR(IF(OR($G3206="公衆街路灯A",$G3206="定額電灯"),ROUND((((AR3206+AS3206)*AN3206))*12*_xlfn.XLOOKUP($A3206,削除禁止_電灯料金!K:K,削除禁止_電灯料金!N:N),0),ROUND((AT3206+AU3206)*AN3206*12*_xlfn.XLOOKUP($A3206,削除禁止_電灯料金!K:K,削除禁止_電灯料金!N:N),0)),0)</f>
        <v>0</v>
      </c>
      <c r="AW3206" s="145"/>
    </row>
    <row r="3207" spans="1:49" ht="30" customHeight="1">
      <c r="A3207" s="1">
        <v>73</v>
      </c>
      <c r="B3207" s="319" t="s">
        <v>2778</v>
      </c>
      <c r="C3207" s="42"/>
      <c r="D3207" s="146" t="s">
        <v>2786</v>
      </c>
      <c r="E3207" s="147" t="s">
        <v>71</v>
      </c>
      <c r="F3207" s="148" t="s">
        <v>2789</v>
      </c>
      <c r="G3207" s="148" t="s">
        <v>73</v>
      </c>
      <c r="H3207" s="149"/>
      <c r="I3207" s="150"/>
      <c r="J3207" s="151"/>
      <c r="K3207" s="152">
        <v>7</v>
      </c>
      <c r="L3207" s="266">
        <v>292</v>
      </c>
      <c r="M3207" s="281" t="s">
        <v>2774</v>
      </c>
      <c r="N3207" s="119" t="s">
        <v>110</v>
      </c>
      <c r="O3207" s="120">
        <v>2</v>
      </c>
      <c r="P3207" s="155" t="s">
        <v>294</v>
      </c>
      <c r="Q3207" s="155">
        <v>0</v>
      </c>
      <c r="R3207" s="155" t="s">
        <v>295</v>
      </c>
      <c r="S3207" s="156" t="s">
        <v>2775</v>
      </c>
      <c r="T3207" s="156">
        <v>0</v>
      </c>
      <c r="U3207" s="156">
        <v>0</v>
      </c>
      <c r="V3207" s="157">
        <v>0</v>
      </c>
      <c r="W3207" s="158">
        <v>47</v>
      </c>
      <c r="X3207" s="159">
        <v>3</v>
      </c>
      <c r="Y3207" s="160">
        <v>6</v>
      </c>
      <c r="Z3207" s="161">
        <f t="shared" si="808"/>
        <v>48.033999999999999</v>
      </c>
      <c r="AA3207" s="155">
        <v>0</v>
      </c>
      <c r="AB3207" s="162" t="s">
        <v>80</v>
      </c>
      <c r="AC3207" s="163" t="s">
        <v>56</v>
      </c>
      <c r="AD3207" s="164" t="s">
        <v>56</v>
      </c>
      <c r="AE3207" s="163" t="s">
        <v>56</v>
      </c>
      <c r="AF3207" s="164">
        <f t="shared" si="809"/>
        <v>240.17</v>
      </c>
      <c r="AG3207" s="165">
        <f t="shared" si="810"/>
        <v>172922.4</v>
      </c>
      <c r="AH3207" s="166" t="s">
        <v>113</v>
      </c>
      <c r="AI3207" s="167"/>
      <c r="AJ3207" s="168"/>
      <c r="AK3207" s="169"/>
      <c r="AL3207" s="170"/>
      <c r="AM3207" s="171"/>
      <c r="AN3207" s="172"/>
      <c r="AO3207" s="173">
        <f t="shared" si="811"/>
        <v>0</v>
      </c>
      <c r="AP3207" s="174" t="s">
        <v>82</v>
      </c>
      <c r="AQ3207" s="175" t="str" cm="1">
        <f t="array" ref="AQ3207">_xlfn.IFS(OR($G3207="公衆街路灯A",$G3207="定額電灯"),$G3207&amp;AP3207,COUNTIF(G3207,"*従量電灯*"),G3207,1,"-")</f>
        <v>従量電灯</v>
      </c>
      <c r="AR3207" s="176" t="str" cm="1">
        <f t="array" ref="AR3207">_xlfn.IFS($AN3207=0,"-",OR($AH3207="対象外",$AH3207="-"),"-",OR($G3207="公衆街路灯A",$G3207="定額電灯"),_xlfn.XLOOKUP($AQ3207,削除禁止_電灯料金!$B:$B,削除禁止_電灯料金!$E:$E,0),1,"-")</f>
        <v>-</v>
      </c>
      <c r="AS3207" s="177" t="str" cm="1">
        <f t="array" ref="AS3207">_xlfn.IFS($AR3207="-","-",OR($G3207="公衆街路灯A",$G3207="定額電灯"),_xlfn.XLOOKUP(AQ3207,削除禁止_電灯料金!$B:$B,削除禁止_電灯料金!$D:$D,0),1,"-")</f>
        <v>-</v>
      </c>
      <c r="AT3207" s="176">
        <f>IFERROR(IF(OR($G3207="公衆街路灯A",$G3207="定額電灯"),"-",ROUND((_xlfn.XLOOKUP($AQ3207,削除禁止_電灯料金!$B:$B,削除禁止_電灯料金!$E:$E)*AM3207/1000*$K3207*$L3207/12),2)),"-")</f>
        <v>0</v>
      </c>
      <c r="AU3207" s="177">
        <f>IFERROR(IF(OR($G3207="公衆街路灯A",$G3207="定額電灯"),"-",ROUND((AM3207/1000*$K3207*$L3207/12)*_xlfn.XLOOKUP($A3207,削除禁止_電灯料金!K:K,削除禁止_電灯料金!M:M,"-"),2)),"-")</f>
        <v>0</v>
      </c>
      <c r="AV3207" s="178">
        <f>IFERROR(IF(OR($G3207="公衆街路灯A",$G3207="定額電灯"),ROUND((((AR3207+AS3207)*AN3207))*12*_xlfn.XLOOKUP($A3207,削除禁止_電灯料金!K:K,削除禁止_電灯料金!N:N),0),ROUND((AT3207+AU3207)*AN3207*12*_xlfn.XLOOKUP($A3207,削除禁止_電灯料金!K:K,削除禁止_電灯料金!N:N),0)),0)</f>
        <v>0</v>
      </c>
      <c r="AW3207" s="145"/>
    </row>
    <row r="3208" spans="1:49" ht="30" customHeight="1">
      <c r="A3208" s="1">
        <v>73</v>
      </c>
      <c r="B3208" s="319" t="s">
        <v>2778</v>
      </c>
      <c r="C3208" s="42"/>
      <c r="D3208" s="146" t="s">
        <v>2786</v>
      </c>
      <c r="E3208" s="147" t="s">
        <v>71</v>
      </c>
      <c r="F3208" s="148" t="s">
        <v>2789</v>
      </c>
      <c r="G3208" s="148" t="s">
        <v>73</v>
      </c>
      <c r="H3208" s="149"/>
      <c r="I3208" s="150"/>
      <c r="J3208" s="151"/>
      <c r="K3208" s="152">
        <v>7</v>
      </c>
      <c r="L3208" s="266">
        <v>292</v>
      </c>
      <c r="M3208" s="281" t="s">
        <v>2776</v>
      </c>
      <c r="N3208" s="119" t="s">
        <v>116</v>
      </c>
      <c r="O3208" s="120">
        <v>1</v>
      </c>
      <c r="P3208" s="155" t="s">
        <v>294</v>
      </c>
      <c r="Q3208" s="155">
        <v>0</v>
      </c>
      <c r="R3208" s="155" t="s">
        <v>359</v>
      </c>
      <c r="S3208" s="156" t="s">
        <v>2777</v>
      </c>
      <c r="T3208" s="156">
        <v>0</v>
      </c>
      <c r="U3208" s="156">
        <v>0</v>
      </c>
      <c r="V3208" s="157">
        <v>0</v>
      </c>
      <c r="W3208" s="158">
        <v>47</v>
      </c>
      <c r="X3208" s="159">
        <v>2</v>
      </c>
      <c r="Y3208" s="160">
        <v>2</v>
      </c>
      <c r="Z3208" s="161">
        <f t="shared" si="808"/>
        <v>16.011333333333333</v>
      </c>
      <c r="AA3208" s="155">
        <v>0</v>
      </c>
      <c r="AB3208" s="162" t="s">
        <v>80</v>
      </c>
      <c r="AC3208" s="163" t="s">
        <v>56</v>
      </c>
      <c r="AD3208" s="164" t="s">
        <v>56</v>
      </c>
      <c r="AE3208" s="163" t="s">
        <v>56</v>
      </c>
      <c r="AF3208" s="164">
        <f t="shared" si="809"/>
        <v>240.17</v>
      </c>
      <c r="AG3208" s="165">
        <f t="shared" si="810"/>
        <v>57640.799999999996</v>
      </c>
      <c r="AH3208" s="166" t="s">
        <v>113</v>
      </c>
      <c r="AI3208" s="167"/>
      <c r="AJ3208" s="168"/>
      <c r="AK3208" s="169"/>
      <c r="AL3208" s="170"/>
      <c r="AM3208" s="171"/>
      <c r="AN3208" s="172"/>
      <c r="AO3208" s="173">
        <f t="shared" si="811"/>
        <v>0</v>
      </c>
      <c r="AP3208" s="174" t="s">
        <v>82</v>
      </c>
      <c r="AQ3208" s="175" t="str" cm="1">
        <f t="array" ref="AQ3208">_xlfn.IFS(OR($G3208="公衆街路灯A",$G3208="定額電灯"),$G3208&amp;AP3208,COUNTIF(G3208,"*従量電灯*"),G3208,1,"-")</f>
        <v>従量電灯</v>
      </c>
      <c r="AR3208" s="176" t="str" cm="1">
        <f t="array" ref="AR3208">_xlfn.IFS($AN3208=0,"-",OR($AH3208="対象外",$AH3208="-"),"-",OR($G3208="公衆街路灯A",$G3208="定額電灯"),_xlfn.XLOOKUP($AQ3208,削除禁止_電灯料金!$B:$B,削除禁止_電灯料金!$E:$E,0),1,"-")</f>
        <v>-</v>
      </c>
      <c r="AS3208" s="177" t="str" cm="1">
        <f t="array" ref="AS3208">_xlfn.IFS($AR3208="-","-",OR($G3208="公衆街路灯A",$G3208="定額電灯"),_xlfn.XLOOKUP(AQ3208,削除禁止_電灯料金!$B:$B,削除禁止_電灯料金!$D:$D,0),1,"-")</f>
        <v>-</v>
      </c>
      <c r="AT3208" s="176">
        <f>IFERROR(IF(OR($G3208="公衆街路灯A",$G3208="定額電灯"),"-",ROUND((_xlfn.XLOOKUP($AQ3208,削除禁止_電灯料金!$B:$B,削除禁止_電灯料金!$E:$E)*AM3208/1000*$K3208*$L3208/12),2)),"-")</f>
        <v>0</v>
      </c>
      <c r="AU3208" s="177">
        <f>IFERROR(IF(OR($G3208="公衆街路灯A",$G3208="定額電灯"),"-",ROUND((AM3208/1000*$K3208*$L3208/12)*_xlfn.XLOOKUP($A3208,削除禁止_電灯料金!K:K,削除禁止_電灯料金!M:M,"-"),2)),"-")</f>
        <v>0</v>
      </c>
      <c r="AV3208" s="178">
        <f>IFERROR(IF(OR($G3208="公衆街路灯A",$G3208="定額電灯"),ROUND((((AR3208+AS3208)*AN3208))*12*_xlfn.XLOOKUP($A3208,削除禁止_電灯料金!K:K,削除禁止_電灯料金!N:N),0),ROUND((AT3208+AU3208)*AN3208*12*_xlfn.XLOOKUP($A3208,削除禁止_電灯料金!K:K,削除禁止_電灯料金!N:N),0)),0)</f>
        <v>0</v>
      </c>
      <c r="AW3208" s="145"/>
    </row>
    <row r="3209" spans="1:49" ht="30" customHeight="1">
      <c r="A3209" s="1">
        <v>73</v>
      </c>
      <c r="B3209" s="319" t="s">
        <v>2778</v>
      </c>
      <c r="C3209" s="42"/>
      <c r="D3209" s="146" t="s">
        <v>2786</v>
      </c>
      <c r="E3209" s="147" t="s">
        <v>71</v>
      </c>
      <c r="F3209" s="148" t="s">
        <v>2790</v>
      </c>
      <c r="G3209" s="148" t="s">
        <v>73</v>
      </c>
      <c r="H3209" s="149"/>
      <c r="I3209" s="150"/>
      <c r="J3209" s="151"/>
      <c r="K3209" s="152">
        <v>7</v>
      </c>
      <c r="L3209" s="266">
        <v>292</v>
      </c>
      <c r="M3209" s="281" t="s">
        <v>2770</v>
      </c>
      <c r="N3209" s="119" t="s">
        <v>110</v>
      </c>
      <c r="O3209" s="120">
        <v>2</v>
      </c>
      <c r="P3209" s="155" t="s">
        <v>294</v>
      </c>
      <c r="Q3209" s="155">
        <v>0</v>
      </c>
      <c r="R3209" s="155" t="s">
        <v>295</v>
      </c>
      <c r="S3209" s="156" t="s">
        <v>2771</v>
      </c>
      <c r="T3209" s="156">
        <v>0</v>
      </c>
      <c r="U3209" s="156">
        <v>0</v>
      </c>
      <c r="V3209" s="157">
        <v>0</v>
      </c>
      <c r="W3209" s="158">
        <v>47</v>
      </c>
      <c r="X3209" s="159">
        <v>3</v>
      </c>
      <c r="Y3209" s="160">
        <v>6</v>
      </c>
      <c r="Z3209" s="161">
        <f t="shared" si="808"/>
        <v>48.033999999999999</v>
      </c>
      <c r="AA3209" s="155">
        <v>0</v>
      </c>
      <c r="AB3209" s="162" t="s">
        <v>80</v>
      </c>
      <c r="AC3209" s="163" t="s">
        <v>56</v>
      </c>
      <c r="AD3209" s="164" t="s">
        <v>56</v>
      </c>
      <c r="AE3209" s="163" t="s">
        <v>56</v>
      </c>
      <c r="AF3209" s="164">
        <f t="shared" si="809"/>
        <v>240.17</v>
      </c>
      <c r="AG3209" s="165">
        <f t="shared" si="810"/>
        <v>172922.4</v>
      </c>
      <c r="AH3209" s="166" t="s">
        <v>113</v>
      </c>
      <c r="AI3209" s="167"/>
      <c r="AJ3209" s="168"/>
      <c r="AK3209" s="169"/>
      <c r="AL3209" s="170"/>
      <c r="AM3209" s="171"/>
      <c r="AN3209" s="172"/>
      <c r="AO3209" s="173">
        <f t="shared" si="811"/>
        <v>0</v>
      </c>
      <c r="AP3209" s="174" t="s">
        <v>82</v>
      </c>
      <c r="AQ3209" s="175" t="str" cm="1">
        <f t="array" ref="AQ3209">_xlfn.IFS(OR($G3209="公衆街路灯A",$G3209="定額電灯"),$G3209&amp;AP3209,COUNTIF(G3209,"*従量電灯*"),G3209,1,"-")</f>
        <v>従量電灯</v>
      </c>
      <c r="AR3209" s="176" t="str" cm="1">
        <f t="array" ref="AR3209">_xlfn.IFS($AN3209=0,"-",OR($AH3209="対象外",$AH3209="-"),"-",OR($G3209="公衆街路灯A",$G3209="定額電灯"),_xlfn.XLOOKUP($AQ3209,削除禁止_電灯料金!$B:$B,削除禁止_電灯料金!$E:$E,0),1,"-")</f>
        <v>-</v>
      </c>
      <c r="AS3209" s="177" t="str" cm="1">
        <f t="array" ref="AS3209">_xlfn.IFS($AR3209="-","-",OR($G3209="公衆街路灯A",$G3209="定額電灯"),_xlfn.XLOOKUP(AQ3209,削除禁止_電灯料金!$B:$B,削除禁止_電灯料金!$D:$D,0),1,"-")</f>
        <v>-</v>
      </c>
      <c r="AT3209" s="176">
        <f>IFERROR(IF(OR($G3209="公衆街路灯A",$G3209="定額電灯"),"-",ROUND((_xlfn.XLOOKUP($AQ3209,削除禁止_電灯料金!$B:$B,削除禁止_電灯料金!$E:$E)*AM3209/1000*$K3209*$L3209/12),2)),"-")</f>
        <v>0</v>
      </c>
      <c r="AU3209" s="177">
        <f>IFERROR(IF(OR($G3209="公衆街路灯A",$G3209="定額電灯"),"-",ROUND((AM3209/1000*$K3209*$L3209/12)*_xlfn.XLOOKUP($A3209,削除禁止_電灯料金!K:K,削除禁止_電灯料金!M:M,"-"),2)),"-")</f>
        <v>0</v>
      </c>
      <c r="AV3209" s="178">
        <f>IFERROR(IF(OR($G3209="公衆街路灯A",$G3209="定額電灯"),ROUND((((AR3209+AS3209)*AN3209))*12*_xlfn.XLOOKUP($A3209,削除禁止_電灯料金!K:K,削除禁止_電灯料金!N:N),0),ROUND((AT3209+AU3209)*AN3209*12*_xlfn.XLOOKUP($A3209,削除禁止_電灯料金!K:K,削除禁止_電灯料金!N:N),0)),0)</f>
        <v>0</v>
      </c>
      <c r="AW3209" s="145"/>
    </row>
    <row r="3210" spans="1:49" ht="30" customHeight="1">
      <c r="A3210" s="1">
        <v>73</v>
      </c>
      <c r="B3210" s="319" t="s">
        <v>2778</v>
      </c>
      <c r="C3210" s="42"/>
      <c r="D3210" s="146" t="s">
        <v>2786</v>
      </c>
      <c r="E3210" s="147" t="s">
        <v>71</v>
      </c>
      <c r="F3210" s="148" t="s">
        <v>2791</v>
      </c>
      <c r="G3210" s="148" t="s">
        <v>73</v>
      </c>
      <c r="H3210" s="149"/>
      <c r="I3210" s="150"/>
      <c r="J3210" s="151"/>
      <c r="K3210" s="152">
        <v>7</v>
      </c>
      <c r="L3210" s="266">
        <v>292</v>
      </c>
      <c r="M3210" s="281" t="s">
        <v>2772</v>
      </c>
      <c r="N3210" s="119" t="s">
        <v>110</v>
      </c>
      <c r="O3210" s="120">
        <v>2</v>
      </c>
      <c r="P3210" s="155" t="s">
        <v>294</v>
      </c>
      <c r="Q3210" s="155">
        <v>0</v>
      </c>
      <c r="R3210" s="155" t="s">
        <v>295</v>
      </c>
      <c r="S3210" s="156" t="s">
        <v>2773</v>
      </c>
      <c r="T3210" s="156">
        <v>0</v>
      </c>
      <c r="U3210" s="156">
        <v>0</v>
      </c>
      <c r="V3210" s="157">
        <v>0</v>
      </c>
      <c r="W3210" s="158">
        <v>47</v>
      </c>
      <c r="X3210" s="159">
        <v>3</v>
      </c>
      <c r="Y3210" s="160">
        <v>6</v>
      </c>
      <c r="Z3210" s="161">
        <f t="shared" si="808"/>
        <v>48.033999999999999</v>
      </c>
      <c r="AA3210" s="155">
        <v>0</v>
      </c>
      <c r="AB3210" s="162" t="s">
        <v>80</v>
      </c>
      <c r="AC3210" s="163" t="s">
        <v>56</v>
      </c>
      <c r="AD3210" s="164" t="s">
        <v>56</v>
      </c>
      <c r="AE3210" s="163" t="s">
        <v>56</v>
      </c>
      <c r="AF3210" s="164">
        <f t="shared" si="809"/>
        <v>240.17</v>
      </c>
      <c r="AG3210" s="165">
        <f t="shared" si="810"/>
        <v>172922.4</v>
      </c>
      <c r="AH3210" s="166" t="s">
        <v>113</v>
      </c>
      <c r="AI3210" s="167"/>
      <c r="AJ3210" s="168"/>
      <c r="AK3210" s="169"/>
      <c r="AL3210" s="170"/>
      <c r="AM3210" s="171"/>
      <c r="AN3210" s="172"/>
      <c r="AO3210" s="173">
        <f t="shared" si="811"/>
        <v>0</v>
      </c>
      <c r="AP3210" s="174" t="s">
        <v>82</v>
      </c>
      <c r="AQ3210" s="175" t="str" cm="1">
        <f t="array" ref="AQ3210">_xlfn.IFS(OR($G3210="公衆街路灯A",$G3210="定額電灯"),$G3210&amp;AP3210,COUNTIF(G3210,"*従量電灯*"),G3210,1,"-")</f>
        <v>従量電灯</v>
      </c>
      <c r="AR3210" s="176" t="str" cm="1">
        <f t="array" ref="AR3210">_xlfn.IFS($AN3210=0,"-",OR($AH3210="対象外",$AH3210="-"),"-",OR($G3210="公衆街路灯A",$G3210="定額電灯"),_xlfn.XLOOKUP($AQ3210,削除禁止_電灯料金!$B:$B,削除禁止_電灯料金!$E:$E,0),1,"-")</f>
        <v>-</v>
      </c>
      <c r="AS3210" s="177" t="str" cm="1">
        <f t="array" ref="AS3210">_xlfn.IFS($AR3210="-","-",OR($G3210="公衆街路灯A",$G3210="定額電灯"),_xlfn.XLOOKUP(AQ3210,削除禁止_電灯料金!$B:$B,削除禁止_電灯料金!$D:$D,0),1,"-")</f>
        <v>-</v>
      </c>
      <c r="AT3210" s="176">
        <f>IFERROR(IF(OR($G3210="公衆街路灯A",$G3210="定額電灯"),"-",ROUND((_xlfn.XLOOKUP($AQ3210,削除禁止_電灯料金!$B:$B,削除禁止_電灯料金!$E:$E)*AM3210/1000*$K3210*$L3210/12),2)),"-")</f>
        <v>0</v>
      </c>
      <c r="AU3210" s="177">
        <f>IFERROR(IF(OR($G3210="公衆街路灯A",$G3210="定額電灯"),"-",ROUND((AM3210/1000*$K3210*$L3210/12)*_xlfn.XLOOKUP($A3210,削除禁止_電灯料金!K:K,削除禁止_電灯料金!M:M,"-"),2)),"-")</f>
        <v>0</v>
      </c>
      <c r="AV3210" s="178">
        <f>IFERROR(IF(OR($G3210="公衆街路灯A",$G3210="定額電灯"),ROUND((((AR3210+AS3210)*AN3210))*12*_xlfn.XLOOKUP($A3210,削除禁止_電灯料金!K:K,削除禁止_電灯料金!N:N),0),ROUND((AT3210+AU3210)*AN3210*12*_xlfn.XLOOKUP($A3210,削除禁止_電灯料金!K:K,削除禁止_電灯料金!N:N),0)),0)</f>
        <v>0</v>
      </c>
      <c r="AW3210" s="145"/>
    </row>
    <row r="3211" spans="1:49" ht="30" customHeight="1">
      <c r="A3211" s="1">
        <v>73</v>
      </c>
      <c r="B3211" s="319" t="s">
        <v>2778</v>
      </c>
      <c r="C3211" s="42"/>
      <c r="D3211" s="146" t="s">
        <v>2786</v>
      </c>
      <c r="E3211" s="147" t="s">
        <v>71</v>
      </c>
      <c r="F3211" s="148" t="s">
        <v>2791</v>
      </c>
      <c r="G3211" s="148" t="s">
        <v>73</v>
      </c>
      <c r="H3211" s="149"/>
      <c r="I3211" s="150"/>
      <c r="J3211" s="151"/>
      <c r="K3211" s="152">
        <v>7</v>
      </c>
      <c r="L3211" s="266">
        <v>292</v>
      </c>
      <c r="M3211" s="281" t="s">
        <v>2774</v>
      </c>
      <c r="N3211" s="119" t="s">
        <v>110</v>
      </c>
      <c r="O3211" s="120">
        <v>2</v>
      </c>
      <c r="P3211" s="155" t="s">
        <v>294</v>
      </c>
      <c r="Q3211" s="155">
        <v>0</v>
      </c>
      <c r="R3211" s="155" t="s">
        <v>295</v>
      </c>
      <c r="S3211" s="156" t="s">
        <v>2775</v>
      </c>
      <c r="T3211" s="156">
        <v>0</v>
      </c>
      <c r="U3211" s="156">
        <v>0</v>
      </c>
      <c r="V3211" s="157">
        <v>0</v>
      </c>
      <c r="W3211" s="158">
        <v>47</v>
      </c>
      <c r="X3211" s="159">
        <v>3</v>
      </c>
      <c r="Y3211" s="160">
        <v>6</v>
      </c>
      <c r="Z3211" s="161">
        <f t="shared" si="808"/>
        <v>48.033999999999999</v>
      </c>
      <c r="AA3211" s="155">
        <v>0</v>
      </c>
      <c r="AB3211" s="162" t="s">
        <v>80</v>
      </c>
      <c r="AC3211" s="163" t="s">
        <v>56</v>
      </c>
      <c r="AD3211" s="164" t="s">
        <v>56</v>
      </c>
      <c r="AE3211" s="163" t="s">
        <v>56</v>
      </c>
      <c r="AF3211" s="164">
        <f t="shared" si="809"/>
        <v>240.17</v>
      </c>
      <c r="AG3211" s="165">
        <f t="shared" si="810"/>
        <v>172922.4</v>
      </c>
      <c r="AH3211" s="166" t="s">
        <v>113</v>
      </c>
      <c r="AI3211" s="167"/>
      <c r="AJ3211" s="168"/>
      <c r="AK3211" s="169"/>
      <c r="AL3211" s="170"/>
      <c r="AM3211" s="171"/>
      <c r="AN3211" s="172"/>
      <c r="AO3211" s="173">
        <f t="shared" si="811"/>
        <v>0</v>
      </c>
      <c r="AP3211" s="174" t="s">
        <v>82</v>
      </c>
      <c r="AQ3211" s="175" t="str" cm="1">
        <f t="array" ref="AQ3211">_xlfn.IFS(OR($G3211="公衆街路灯A",$G3211="定額電灯"),$G3211&amp;AP3211,COUNTIF(G3211,"*従量電灯*"),G3211,1,"-")</f>
        <v>従量電灯</v>
      </c>
      <c r="AR3211" s="176" t="str" cm="1">
        <f t="array" ref="AR3211">_xlfn.IFS($AN3211=0,"-",OR($AH3211="対象外",$AH3211="-"),"-",OR($G3211="公衆街路灯A",$G3211="定額電灯"),_xlfn.XLOOKUP($AQ3211,削除禁止_電灯料金!$B:$B,削除禁止_電灯料金!$E:$E,0),1,"-")</f>
        <v>-</v>
      </c>
      <c r="AS3211" s="177" t="str" cm="1">
        <f t="array" ref="AS3211">_xlfn.IFS($AR3211="-","-",OR($G3211="公衆街路灯A",$G3211="定額電灯"),_xlfn.XLOOKUP(AQ3211,削除禁止_電灯料金!$B:$B,削除禁止_電灯料金!$D:$D,0),1,"-")</f>
        <v>-</v>
      </c>
      <c r="AT3211" s="176">
        <f>IFERROR(IF(OR($G3211="公衆街路灯A",$G3211="定額電灯"),"-",ROUND((_xlfn.XLOOKUP($AQ3211,削除禁止_電灯料金!$B:$B,削除禁止_電灯料金!$E:$E)*AM3211/1000*$K3211*$L3211/12),2)),"-")</f>
        <v>0</v>
      </c>
      <c r="AU3211" s="177">
        <f>IFERROR(IF(OR($G3211="公衆街路灯A",$G3211="定額電灯"),"-",ROUND((AM3211/1000*$K3211*$L3211/12)*_xlfn.XLOOKUP($A3211,削除禁止_電灯料金!K:K,削除禁止_電灯料金!M:M,"-"),2)),"-")</f>
        <v>0</v>
      </c>
      <c r="AV3211" s="178">
        <f>IFERROR(IF(OR($G3211="公衆街路灯A",$G3211="定額電灯"),ROUND((((AR3211+AS3211)*AN3211))*12*_xlfn.XLOOKUP($A3211,削除禁止_電灯料金!K:K,削除禁止_電灯料金!N:N),0),ROUND((AT3211+AU3211)*AN3211*12*_xlfn.XLOOKUP($A3211,削除禁止_電灯料金!K:K,削除禁止_電灯料金!N:N),0)),0)</f>
        <v>0</v>
      </c>
      <c r="AW3211" s="145"/>
    </row>
    <row r="3212" spans="1:49" ht="30" customHeight="1">
      <c r="A3212" s="1">
        <v>73</v>
      </c>
      <c r="B3212" s="319" t="s">
        <v>2778</v>
      </c>
      <c r="C3212" s="42"/>
      <c r="D3212" s="146" t="s">
        <v>2786</v>
      </c>
      <c r="E3212" s="147" t="s">
        <v>71</v>
      </c>
      <c r="F3212" s="148" t="s">
        <v>2791</v>
      </c>
      <c r="G3212" s="148" t="s">
        <v>73</v>
      </c>
      <c r="H3212" s="149"/>
      <c r="I3212" s="150"/>
      <c r="J3212" s="151"/>
      <c r="K3212" s="152">
        <v>7</v>
      </c>
      <c r="L3212" s="266">
        <v>292</v>
      </c>
      <c r="M3212" s="281" t="s">
        <v>2776</v>
      </c>
      <c r="N3212" s="119" t="s">
        <v>116</v>
      </c>
      <c r="O3212" s="120">
        <v>1</v>
      </c>
      <c r="P3212" s="155" t="s">
        <v>294</v>
      </c>
      <c r="Q3212" s="155">
        <v>0</v>
      </c>
      <c r="R3212" s="155" t="s">
        <v>359</v>
      </c>
      <c r="S3212" s="156" t="s">
        <v>2777</v>
      </c>
      <c r="T3212" s="156">
        <v>0</v>
      </c>
      <c r="U3212" s="156">
        <v>0</v>
      </c>
      <c r="V3212" s="157">
        <v>0</v>
      </c>
      <c r="W3212" s="158">
        <v>47</v>
      </c>
      <c r="X3212" s="159">
        <v>2</v>
      </c>
      <c r="Y3212" s="160">
        <v>2</v>
      </c>
      <c r="Z3212" s="161">
        <f t="shared" si="808"/>
        <v>16.011333333333333</v>
      </c>
      <c r="AA3212" s="155">
        <v>0</v>
      </c>
      <c r="AB3212" s="162" t="s">
        <v>80</v>
      </c>
      <c r="AC3212" s="163" t="s">
        <v>56</v>
      </c>
      <c r="AD3212" s="164" t="s">
        <v>56</v>
      </c>
      <c r="AE3212" s="163" t="s">
        <v>56</v>
      </c>
      <c r="AF3212" s="164">
        <f t="shared" si="809"/>
        <v>240.17</v>
      </c>
      <c r="AG3212" s="165">
        <f t="shared" si="810"/>
        <v>57640.799999999996</v>
      </c>
      <c r="AH3212" s="166" t="s">
        <v>113</v>
      </c>
      <c r="AI3212" s="167"/>
      <c r="AJ3212" s="168"/>
      <c r="AK3212" s="169"/>
      <c r="AL3212" s="170"/>
      <c r="AM3212" s="171"/>
      <c r="AN3212" s="172"/>
      <c r="AO3212" s="173">
        <f t="shared" si="811"/>
        <v>0</v>
      </c>
      <c r="AP3212" s="174" t="s">
        <v>82</v>
      </c>
      <c r="AQ3212" s="175" t="str" cm="1">
        <f t="array" ref="AQ3212">_xlfn.IFS(OR($G3212="公衆街路灯A",$G3212="定額電灯"),$G3212&amp;AP3212,COUNTIF(G3212,"*従量電灯*"),G3212,1,"-")</f>
        <v>従量電灯</v>
      </c>
      <c r="AR3212" s="176" t="str" cm="1">
        <f t="array" ref="AR3212">_xlfn.IFS($AN3212=0,"-",OR($AH3212="対象外",$AH3212="-"),"-",OR($G3212="公衆街路灯A",$G3212="定額電灯"),_xlfn.XLOOKUP($AQ3212,削除禁止_電灯料金!$B:$B,削除禁止_電灯料金!$E:$E,0),1,"-")</f>
        <v>-</v>
      </c>
      <c r="AS3212" s="177" t="str" cm="1">
        <f t="array" ref="AS3212">_xlfn.IFS($AR3212="-","-",OR($G3212="公衆街路灯A",$G3212="定額電灯"),_xlfn.XLOOKUP(AQ3212,削除禁止_電灯料金!$B:$B,削除禁止_電灯料金!$D:$D,0),1,"-")</f>
        <v>-</v>
      </c>
      <c r="AT3212" s="176">
        <f>IFERROR(IF(OR($G3212="公衆街路灯A",$G3212="定額電灯"),"-",ROUND((_xlfn.XLOOKUP($AQ3212,削除禁止_電灯料金!$B:$B,削除禁止_電灯料金!$E:$E)*AM3212/1000*$K3212*$L3212/12),2)),"-")</f>
        <v>0</v>
      </c>
      <c r="AU3212" s="177">
        <f>IFERROR(IF(OR($G3212="公衆街路灯A",$G3212="定額電灯"),"-",ROUND((AM3212/1000*$K3212*$L3212/12)*_xlfn.XLOOKUP($A3212,削除禁止_電灯料金!K:K,削除禁止_電灯料金!M:M,"-"),2)),"-")</f>
        <v>0</v>
      </c>
      <c r="AV3212" s="178">
        <f>IFERROR(IF(OR($G3212="公衆街路灯A",$G3212="定額電灯"),ROUND((((AR3212+AS3212)*AN3212))*12*_xlfn.XLOOKUP($A3212,削除禁止_電灯料金!K:K,削除禁止_電灯料金!N:N),0),ROUND((AT3212+AU3212)*AN3212*12*_xlfn.XLOOKUP($A3212,削除禁止_電灯料金!K:K,削除禁止_電灯料金!N:N),0)),0)</f>
        <v>0</v>
      </c>
      <c r="AW3212" s="145"/>
    </row>
    <row r="3213" spans="1:49" ht="30" customHeight="1">
      <c r="A3213" s="1">
        <v>73</v>
      </c>
      <c r="B3213" s="319" t="s">
        <v>2778</v>
      </c>
      <c r="C3213" s="42"/>
      <c r="D3213" s="146"/>
      <c r="E3213" s="147"/>
      <c r="F3213" s="148"/>
      <c r="G3213" s="148"/>
      <c r="H3213" s="149"/>
      <c r="I3213" s="150"/>
      <c r="J3213" s="151"/>
      <c r="K3213" s="213"/>
      <c r="L3213" s="214"/>
      <c r="M3213" s="154" t="s">
        <v>82</v>
      </c>
      <c r="N3213" s="119">
        <v>0</v>
      </c>
      <c r="O3213" s="120">
        <v>0</v>
      </c>
      <c r="P3213" s="155">
        <v>0</v>
      </c>
      <c r="Q3213" s="155">
        <v>0</v>
      </c>
      <c r="R3213" s="155">
        <v>0</v>
      </c>
      <c r="S3213" s="156">
        <v>0</v>
      </c>
      <c r="T3213" s="156">
        <v>0</v>
      </c>
      <c r="U3213" s="156">
        <v>0</v>
      </c>
      <c r="V3213" s="157">
        <v>0</v>
      </c>
      <c r="W3213" s="158">
        <v>0</v>
      </c>
      <c r="X3213" s="159"/>
      <c r="Y3213" s="160">
        <v>0</v>
      </c>
      <c r="Z3213" s="161">
        <v>0</v>
      </c>
      <c r="AA3213" s="155">
        <v>0</v>
      </c>
      <c r="AB3213" s="162" t="s">
        <v>56</v>
      </c>
      <c r="AC3213" s="163" t="s">
        <v>56</v>
      </c>
      <c r="AD3213" s="164" t="s">
        <v>56</v>
      </c>
      <c r="AE3213" s="163" t="s">
        <v>56</v>
      </c>
      <c r="AF3213" s="164" t="s">
        <v>56</v>
      </c>
      <c r="AG3213" s="165">
        <v>0</v>
      </c>
      <c r="AH3213" s="166" t="s">
        <v>56</v>
      </c>
      <c r="AI3213" s="167"/>
      <c r="AJ3213" s="168"/>
      <c r="AK3213" s="169"/>
      <c r="AL3213" s="170"/>
      <c r="AM3213" s="171"/>
      <c r="AN3213" s="172"/>
      <c r="AO3213" s="173">
        <f t="shared" si="811"/>
        <v>0</v>
      </c>
      <c r="AP3213" s="174" t="s">
        <v>82</v>
      </c>
      <c r="AQ3213" s="175" t="str" cm="1">
        <f t="array" ref="AQ3213">_xlfn.IFS(OR($G3213="公衆街路灯A",$G3213="定額電灯"),$G3213&amp;AP3213,COUNTIF(G3213,"*従量電灯*"),G3213,1,"-")</f>
        <v>-</v>
      </c>
      <c r="AR3213" s="176" t="str" cm="1">
        <f t="array" ref="AR3213">_xlfn.IFS($AN3213=0,"-",OR($AH3213="対象外",$AH3213="-"),"-",OR($G3213="公衆街路灯A",$G3213="定額電灯"),_xlfn.XLOOKUP($AQ3213,削除禁止_電灯料金!$B:$B,削除禁止_電灯料金!$E:$E,0),1,"-")</f>
        <v>-</v>
      </c>
      <c r="AS3213" s="177" t="str" cm="1">
        <f t="array" ref="AS3213">_xlfn.IFS($AR3213="-","-",OR($G3213="公衆街路灯A",$G3213="定額電灯"),_xlfn.XLOOKUP(AQ3213,削除禁止_電灯料金!$B:$B,削除禁止_電灯料金!$D:$D,0),1,"-")</f>
        <v>-</v>
      </c>
      <c r="AT3213" s="176" t="str">
        <f>IFERROR(IF(OR($G3213="公衆街路灯A",$G3213="定額電灯"),"-",ROUND((_xlfn.XLOOKUP($AQ3213,削除禁止_電灯料金!$B:$B,削除禁止_電灯料金!$E:$E)*AM3213/1000*$K3213*$L3213/12),2)),"-")</f>
        <v>-</v>
      </c>
      <c r="AU3213" s="177">
        <f>IFERROR(IF(OR($G3213="公衆街路灯A",$G3213="定額電灯"),"-",ROUND((AM3213/1000*$K3213*$L3213/12)*_xlfn.XLOOKUP($A3213,削除禁止_電灯料金!K:K,削除禁止_電灯料金!M:M,"-"),2)),"-")</f>
        <v>0</v>
      </c>
      <c r="AV3213" s="178">
        <f>IFERROR(IF(OR($G3213="公衆街路灯A",$G3213="定額電灯"),ROUND((((AR3213+AS3213)*AN3213))*12*_xlfn.XLOOKUP($A3213,削除禁止_電灯料金!K:K,削除禁止_電灯料金!N:N),0),ROUND((AT3213+AU3213)*AN3213*12*_xlfn.XLOOKUP($A3213,削除禁止_電灯料金!K:K,削除禁止_電灯料金!N:N),0)),0)</f>
        <v>0</v>
      </c>
      <c r="AW3213" s="145"/>
    </row>
    <row r="3214" spans="1:49" ht="30" customHeight="1">
      <c r="A3214" s="1">
        <v>73</v>
      </c>
      <c r="B3214" s="319" t="s">
        <v>2778</v>
      </c>
      <c r="C3214" s="42"/>
      <c r="D3214" s="146"/>
      <c r="E3214" s="147" t="s">
        <v>219</v>
      </c>
      <c r="F3214" s="148" t="s">
        <v>219</v>
      </c>
      <c r="G3214" s="148"/>
      <c r="H3214" s="149"/>
      <c r="I3214" s="150"/>
      <c r="J3214" s="151"/>
      <c r="K3214" s="213"/>
      <c r="L3214" s="214"/>
      <c r="M3214" s="179" t="s">
        <v>82</v>
      </c>
      <c r="N3214" s="119">
        <v>0</v>
      </c>
      <c r="O3214" s="120">
        <v>0</v>
      </c>
      <c r="P3214" s="155">
        <v>0</v>
      </c>
      <c r="Q3214" s="155">
        <v>0</v>
      </c>
      <c r="R3214" s="155">
        <v>0</v>
      </c>
      <c r="S3214" s="156">
        <v>0</v>
      </c>
      <c r="T3214" s="156">
        <v>0</v>
      </c>
      <c r="U3214" s="156">
        <v>0</v>
      </c>
      <c r="V3214" s="157">
        <v>0</v>
      </c>
      <c r="W3214" s="158">
        <v>0</v>
      </c>
      <c r="X3214" s="159"/>
      <c r="Y3214" s="160">
        <v>0</v>
      </c>
      <c r="Z3214" s="161">
        <v>0</v>
      </c>
      <c r="AA3214" s="155">
        <v>0</v>
      </c>
      <c r="AB3214" s="162" t="s">
        <v>56</v>
      </c>
      <c r="AC3214" s="163" t="s">
        <v>56</v>
      </c>
      <c r="AD3214" s="164" t="s">
        <v>56</v>
      </c>
      <c r="AE3214" s="163" t="s">
        <v>56</v>
      </c>
      <c r="AF3214" s="164" t="s">
        <v>56</v>
      </c>
      <c r="AG3214" s="165">
        <v>0</v>
      </c>
      <c r="AH3214" s="166" t="s">
        <v>56</v>
      </c>
      <c r="AI3214" s="167"/>
      <c r="AJ3214" s="168"/>
      <c r="AK3214" s="169"/>
      <c r="AL3214" s="170"/>
      <c r="AM3214" s="171"/>
      <c r="AN3214" s="172"/>
      <c r="AO3214" s="173">
        <f t="shared" si="811"/>
        <v>0</v>
      </c>
      <c r="AP3214" s="174" t="s">
        <v>82</v>
      </c>
      <c r="AQ3214" s="175" t="str" cm="1">
        <f t="array" ref="AQ3214">_xlfn.IFS(OR($G3214="公衆街路灯A",$G3214="定額電灯"),$G3214&amp;AP3214,COUNTIF(G3214,"*従量電灯*"),G3214,1,"-")</f>
        <v>-</v>
      </c>
      <c r="AR3214" s="176" t="str" cm="1">
        <f t="array" ref="AR3214">_xlfn.IFS($AN3214=0,"-",OR($AH3214="対象外",$AH3214="-"),"-",OR($G3214="公衆街路灯A",$G3214="定額電灯"),_xlfn.XLOOKUP($AQ3214,削除禁止_電灯料金!$B:$B,削除禁止_電灯料金!$E:$E,0),1,"-")</f>
        <v>-</v>
      </c>
      <c r="AS3214" s="177" t="str" cm="1">
        <f t="array" ref="AS3214">_xlfn.IFS($AR3214="-","-",OR($G3214="公衆街路灯A",$G3214="定額電灯"),_xlfn.XLOOKUP(AQ3214,削除禁止_電灯料金!$B:$B,削除禁止_電灯料金!$D:$D,0),1,"-")</f>
        <v>-</v>
      </c>
      <c r="AT3214" s="176" t="str">
        <f>IFERROR(IF(OR($G3214="公衆街路灯A",$G3214="定額電灯"),"-",ROUND((_xlfn.XLOOKUP($AQ3214,削除禁止_電灯料金!$B:$B,削除禁止_電灯料金!$E:$E)*AM3214/1000*$K3214*$L3214/12),2)),"-")</f>
        <v>-</v>
      </c>
      <c r="AU3214" s="177">
        <f>IFERROR(IF(OR($G3214="公衆街路灯A",$G3214="定額電灯"),"-",ROUND((AM3214/1000*$K3214*$L3214/12)*_xlfn.XLOOKUP($A3214,削除禁止_電灯料金!K:K,削除禁止_電灯料金!M:M,"-"),2)),"-")</f>
        <v>0</v>
      </c>
      <c r="AV3214" s="178">
        <f>IFERROR(IF(OR($G3214="公衆街路灯A",$G3214="定額電灯"),ROUND((((AR3214+AS3214)*AN3214))*12*_xlfn.XLOOKUP($A3214,削除禁止_電灯料金!K:K,削除禁止_電灯料金!N:N),0),ROUND((AT3214+AU3214)*AN3214*12*_xlfn.XLOOKUP($A3214,削除禁止_電灯料金!K:K,削除禁止_電灯料金!N:N),0)),0)</f>
        <v>0</v>
      </c>
      <c r="AW3214" s="145"/>
    </row>
    <row r="3215" spans="1:49" ht="30" customHeight="1" thickBot="1">
      <c r="A3215" s="1">
        <v>73</v>
      </c>
      <c r="B3215" s="319" t="s">
        <v>2778</v>
      </c>
      <c r="C3215" s="42"/>
      <c r="D3215" s="215"/>
      <c r="E3215" s="216" t="s">
        <v>219</v>
      </c>
      <c r="F3215" s="217" t="s">
        <v>219</v>
      </c>
      <c r="G3215" s="216"/>
      <c r="H3215" s="216"/>
      <c r="I3215" s="218"/>
      <c r="J3215" s="219"/>
      <c r="K3215" s="220"/>
      <c r="L3215" s="221"/>
      <c r="M3215" s="222" t="s">
        <v>82</v>
      </c>
      <c r="N3215" s="223">
        <v>0</v>
      </c>
      <c r="O3215" s="224">
        <v>0</v>
      </c>
      <c r="P3215" s="225">
        <v>0</v>
      </c>
      <c r="Q3215" s="225">
        <v>0</v>
      </c>
      <c r="R3215" s="225">
        <v>0</v>
      </c>
      <c r="S3215" s="226">
        <v>0</v>
      </c>
      <c r="T3215" s="226">
        <v>0</v>
      </c>
      <c r="U3215" s="226">
        <v>0</v>
      </c>
      <c r="V3215" s="227">
        <v>0</v>
      </c>
      <c r="W3215" s="228">
        <v>0</v>
      </c>
      <c r="X3215" s="229"/>
      <c r="Y3215" s="410">
        <v>0</v>
      </c>
      <c r="Z3215" s="230">
        <v>0</v>
      </c>
      <c r="AA3215" s="225">
        <v>0</v>
      </c>
      <c r="AB3215" s="231" t="s">
        <v>56</v>
      </c>
      <c r="AC3215" s="232" t="s">
        <v>56</v>
      </c>
      <c r="AD3215" s="411" t="s">
        <v>56</v>
      </c>
      <c r="AE3215" s="232" t="s">
        <v>56</v>
      </c>
      <c r="AF3215" s="411" t="s">
        <v>56</v>
      </c>
      <c r="AG3215" s="412">
        <v>0</v>
      </c>
      <c r="AH3215" s="413" t="s">
        <v>56</v>
      </c>
      <c r="AI3215" s="236"/>
      <c r="AJ3215" s="237"/>
      <c r="AK3215" s="238"/>
      <c r="AL3215" s="239"/>
      <c r="AM3215" s="240"/>
      <c r="AN3215" s="241"/>
      <c r="AO3215" s="242">
        <f t="shared" si="811"/>
        <v>0</v>
      </c>
      <c r="AP3215" s="243" t="s">
        <v>82</v>
      </c>
      <c r="AQ3215" s="414" t="str" cm="1">
        <f t="array" ref="AQ3215">_xlfn.IFS(OR($G3215="公衆街路灯A",$G3215="定額電灯"),$G3215&amp;AP3215,COUNTIF(G3215,"*従量電灯*"),G3215,1,"-")</f>
        <v>-</v>
      </c>
      <c r="AR3215" s="415" t="str" cm="1">
        <f t="array" ref="AR3215">_xlfn.IFS($AN3215=0,"-",OR($AH3215="対象外",$AH3215="-"),"-",OR($G3215="公衆街路灯A",$G3215="定額電灯"),_xlfn.XLOOKUP($AQ3215,削除禁止_電灯料金!$B:$B,削除禁止_電灯料金!$E:$E,0),1,"-")</f>
        <v>-</v>
      </c>
      <c r="AS3215" s="416" t="str" cm="1">
        <f t="array" ref="AS3215">_xlfn.IFS($AR3215="-","-",OR($G3215="公衆街路灯A",$G3215="定額電灯"),_xlfn.XLOOKUP(AQ3215,削除禁止_電灯料金!$B:$B,削除禁止_電灯料金!$D:$D,0),1,"-")</f>
        <v>-</v>
      </c>
      <c r="AT3215" s="415" t="str">
        <f>IFERROR(IF(OR($G3215="公衆街路灯A",$G3215="定額電灯"),"-",ROUND((_xlfn.XLOOKUP($AQ3215,削除禁止_電灯料金!$B:$B,削除禁止_電灯料金!$E:$E)*AM3215/1000*$K3215*$L3215/12),2)),"-")</f>
        <v>-</v>
      </c>
      <c r="AU3215" s="416">
        <f>IFERROR(IF(OR($G3215="公衆街路灯A",$G3215="定額電灯"),"-",ROUND((AM3215/1000*$K3215*$L3215/12)*_xlfn.XLOOKUP($A3215,削除禁止_電灯料金!K:K,削除禁止_電灯料金!M:M,"-"),2)),"-")</f>
        <v>0</v>
      </c>
      <c r="AV3215" s="417">
        <f>IFERROR(IF(OR($G3215="公衆街路灯A",$G3215="定額電灯"),ROUND((((AR3215+AS3215)*AN3215))*12*_xlfn.XLOOKUP($A3215,削除禁止_電灯料金!K:K,削除禁止_電灯料金!N:N),0),ROUND((AT3215+AU3215)*AN3215*12*_xlfn.XLOOKUP($A3215,削除禁止_電灯料金!K:K,削除禁止_電灯料金!N:N),0)),0)</f>
        <v>0</v>
      </c>
      <c r="AW3215" s="145"/>
    </row>
    <row r="3216" spans="1:49" ht="30" customHeight="1">
      <c r="A3216" s="1"/>
      <c r="B3216" s="41"/>
      <c r="C3216" s="248"/>
    </row>
    <row r="3217" spans="1:49" ht="30" customHeight="1">
      <c r="A3217" s="1">
        <v>74</v>
      </c>
      <c r="B3217" s="319" t="s">
        <v>2792</v>
      </c>
      <c r="C3217" s="42"/>
      <c r="D3217" s="4" t="s">
        <v>2793</v>
      </c>
      <c r="E3217" s="43"/>
      <c r="F3217" s="44"/>
      <c r="G3217" s="44"/>
      <c r="H3217" s="45"/>
      <c r="I3217" s="43"/>
      <c r="J3217" s="43"/>
      <c r="K3217" s="43"/>
      <c r="L3217" s="43"/>
      <c r="M3217" s="43"/>
      <c r="N3217" s="46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2"/>
      <c r="Z3217" s="42"/>
      <c r="AA3217" s="42"/>
      <c r="AB3217" s="42"/>
      <c r="AC3217" s="42"/>
      <c r="AD3217" s="42"/>
      <c r="AE3217" s="42"/>
      <c r="AF3217" s="42"/>
      <c r="AG3217" s="42"/>
      <c r="AH3217" s="47"/>
      <c r="AI3217" s="48"/>
      <c r="AJ3217" s="48"/>
      <c r="AK3217" s="47"/>
      <c r="AL3217" s="49"/>
      <c r="AM3217" s="47"/>
      <c r="AN3217" s="47"/>
      <c r="AO3217" s="47"/>
      <c r="AP3217" s="47"/>
      <c r="AQ3217" s="49"/>
      <c r="AR3217" s="47"/>
      <c r="AS3217" s="47"/>
      <c r="AT3217" s="47"/>
      <c r="AU3217" s="47"/>
      <c r="AV3217" s="47"/>
      <c r="AW3217" s="47"/>
    </row>
    <row r="3218" spans="1:49" ht="30" customHeight="1">
      <c r="A3218" s="1">
        <v>74</v>
      </c>
      <c r="B3218" s="319" t="s">
        <v>2792</v>
      </c>
      <c r="C3218" s="42"/>
      <c r="D3218" s="43"/>
      <c r="E3218" s="43"/>
      <c r="F3218" s="44"/>
      <c r="G3218" s="44"/>
      <c r="H3218" s="45"/>
      <c r="I3218" s="43"/>
      <c r="J3218" s="43"/>
      <c r="K3218" s="43"/>
      <c r="L3218" s="43"/>
      <c r="M3218" s="43"/>
      <c r="N3218" s="46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2"/>
      <c r="Z3218" s="42"/>
      <c r="AA3218" s="42"/>
      <c r="AB3218" s="42"/>
      <c r="AC3218" s="42"/>
      <c r="AD3218" s="42"/>
      <c r="AE3218" s="42"/>
      <c r="AF3218" s="42"/>
      <c r="AG3218" s="42"/>
      <c r="AH3218" s="47"/>
      <c r="AI3218" s="50"/>
      <c r="AJ3218" s="48"/>
      <c r="AK3218" s="47"/>
      <c r="AL3218" s="49"/>
      <c r="AM3218" s="47"/>
      <c r="AN3218" s="47"/>
      <c r="AO3218" s="51"/>
      <c r="AP3218" s="47"/>
      <c r="AQ3218" s="49"/>
      <c r="AR3218" s="51"/>
      <c r="AS3218" s="51"/>
      <c r="AT3218" s="51"/>
      <c r="AU3218" s="51"/>
      <c r="AV3218" s="47"/>
      <c r="AW3218" s="47"/>
    </row>
    <row r="3219" spans="1:49" ht="30" customHeight="1">
      <c r="A3219" s="1">
        <v>74</v>
      </c>
      <c r="B3219" s="319" t="s">
        <v>2792</v>
      </c>
      <c r="C3219" s="42"/>
      <c r="D3219" s="52" t="s">
        <v>47</v>
      </c>
      <c r="E3219" s="52"/>
      <c r="F3219" s="53">
        <v>10</v>
      </c>
      <c r="G3219" s="44"/>
      <c r="H3219" s="45"/>
      <c r="I3219" s="54"/>
      <c r="J3219" s="54"/>
      <c r="K3219" s="55"/>
      <c r="L3219" s="46"/>
      <c r="M3219" s="46"/>
      <c r="N3219" s="56"/>
      <c r="O3219" s="56"/>
      <c r="P3219" s="56"/>
      <c r="Q3219" s="56"/>
      <c r="R3219" s="56"/>
      <c r="S3219" s="56"/>
      <c r="T3219" s="56"/>
      <c r="U3219" s="56"/>
      <c r="V3219" s="56"/>
      <c r="W3219" s="56"/>
      <c r="X3219" s="56"/>
      <c r="Y3219" s="56"/>
      <c r="Z3219" s="56"/>
      <c r="AA3219" s="56"/>
      <c r="AB3219" s="56"/>
      <c r="AC3219" s="56"/>
      <c r="AD3219" s="56"/>
      <c r="AE3219" s="56"/>
      <c r="AF3219" s="56"/>
      <c r="AG3219" s="56"/>
      <c r="AH3219" s="47"/>
      <c r="AI3219" s="50"/>
      <c r="AJ3219" s="48"/>
      <c r="AK3219" s="47"/>
      <c r="AL3219" s="49"/>
      <c r="AM3219" s="47"/>
      <c r="AN3219" s="47"/>
      <c r="AO3219" s="47"/>
      <c r="AP3219" s="47"/>
      <c r="AQ3219" s="49"/>
      <c r="AR3219" s="47"/>
      <c r="AS3219" s="47"/>
      <c r="AT3219" s="47"/>
      <c r="AU3219" s="47"/>
      <c r="AV3219" s="47"/>
      <c r="AW3219" s="47"/>
    </row>
    <row r="3220" spans="1:49" ht="30" customHeight="1" thickBot="1">
      <c r="A3220" s="1">
        <v>74</v>
      </c>
      <c r="B3220" s="319" t="s">
        <v>2792</v>
      </c>
      <c r="C3220" s="42"/>
      <c r="D3220" s="57" t="s">
        <v>48</v>
      </c>
      <c r="E3220" s="57"/>
      <c r="F3220" s="58">
        <v>10</v>
      </c>
      <c r="G3220" s="44"/>
      <c r="H3220" s="45"/>
      <c r="I3220" s="54"/>
      <c r="J3220" s="54"/>
      <c r="K3220" s="55"/>
      <c r="L3220" s="46"/>
      <c r="M3220" s="46"/>
      <c r="N3220" s="56"/>
      <c r="O3220" s="56"/>
      <c r="P3220" s="56"/>
      <c r="Q3220" s="56"/>
      <c r="R3220" s="56"/>
      <c r="S3220" s="56"/>
      <c r="T3220" s="56"/>
      <c r="U3220" s="56"/>
      <c r="V3220" s="56"/>
      <c r="W3220" s="56"/>
      <c r="X3220" s="56"/>
      <c r="Y3220" s="56"/>
      <c r="Z3220" s="56"/>
      <c r="AA3220" s="56"/>
      <c r="AB3220" s="56"/>
      <c r="AC3220" s="56"/>
      <c r="AD3220" s="56"/>
      <c r="AE3220" s="56"/>
      <c r="AF3220" s="56"/>
      <c r="AG3220" s="56"/>
      <c r="AH3220" s="47"/>
      <c r="AI3220" s="50"/>
      <c r="AJ3220" s="48"/>
      <c r="AK3220" s="47"/>
      <c r="AL3220" s="49"/>
      <c r="AM3220" s="47"/>
      <c r="AN3220" s="47"/>
      <c r="AO3220" s="47"/>
      <c r="AP3220" s="47"/>
      <c r="AQ3220" s="49"/>
      <c r="AR3220" s="47"/>
      <c r="AS3220" s="47"/>
      <c r="AT3220" s="47"/>
      <c r="AU3220" s="47"/>
      <c r="AV3220" s="47"/>
      <c r="AW3220" s="47"/>
    </row>
    <row r="3221" spans="1:49" ht="30" customHeight="1" thickBot="1">
      <c r="A3221" s="1">
        <v>74</v>
      </c>
      <c r="B3221" s="319" t="s">
        <v>2792</v>
      </c>
      <c r="C3221" s="42"/>
      <c r="D3221" s="59" t="s">
        <v>49</v>
      </c>
      <c r="E3221" s="59"/>
      <c r="F3221" s="60">
        <v>30</v>
      </c>
      <c r="G3221" s="44"/>
      <c r="H3221" s="45"/>
      <c r="I3221" s="61"/>
      <c r="J3221" s="61"/>
      <c r="K3221" s="42"/>
      <c r="L3221" s="42"/>
      <c r="M3221" s="42"/>
      <c r="N3221" s="56"/>
      <c r="O3221" s="56"/>
      <c r="P3221" s="56"/>
      <c r="Q3221" s="56"/>
      <c r="R3221" s="56"/>
      <c r="S3221" s="56"/>
      <c r="T3221" s="56"/>
      <c r="U3221" s="56"/>
      <c r="V3221" s="56"/>
      <c r="W3221" s="56"/>
      <c r="X3221" s="56"/>
      <c r="Y3221" s="56"/>
      <c r="Z3221" s="56"/>
      <c r="AA3221" s="56"/>
      <c r="AB3221" s="56"/>
      <c r="AC3221" s="62"/>
      <c r="AD3221" s="62"/>
      <c r="AE3221" s="63"/>
      <c r="AF3221" s="42"/>
      <c r="AG3221" s="56"/>
      <c r="AH3221" s="47"/>
      <c r="AI3221" s="64" t="s">
        <v>50</v>
      </c>
      <c r="AJ3221" s="48"/>
      <c r="AK3221" s="47"/>
      <c r="AL3221" s="49"/>
      <c r="AM3221" s="47"/>
      <c r="AN3221" s="47"/>
      <c r="AO3221" s="47"/>
      <c r="AP3221" s="47"/>
      <c r="AQ3221" s="49"/>
      <c r="AR3221" s="47"/>
      <c r="AS3221" s="47"/>
      <c r="AT3221" s="47"/>
      <c r="AU3221" s="47"/>
      <c r="AV3221" s="47"/>
      <c r="AW3221" s="65"/>
    </row>
    <row r="3222" spans="1:49" ht="30" customHeight="1" thickBot="1">
      <c r="A3222" s="1">
        <v>74</v>
      </c>
      <c r="B3222" s="319" t="s">
        <v>2792</v>
      </c>
      <c r="C3222" s="42"/>
      <c r="D3222" s="66" t="s">
        <v>51</v>
      </c>
      <c r="E3222" s="66"/>
      <c r="F3222" s="67">
        <v>0.41499999999999998</v>
      </c>
      <c r="G3222" s="44"/>
      <c r="H3222" s="45"/>
      <c r="I3222" s="68"/>
      <c r="J3222" s="68"/>
      <c r="K3222" s="42"/>
      <c r="L3222" s="42"/>
      <c r="M3222" s="42"/>
      <c r="N3222" s="56"/>
      <c r="O3222" s="56"/>
      <c r="P3222" s="56"/>
      <c r="Q3222" s="56"/>
      <c r="R3222" s="56"/>
      <c r="S3222" s="56"/>
      <c r="T3222" s="56"/>
      <c r="U3222" s="56"/>
      <c r="V3222" s="56"/>
      <c r="W3222" s="56"/>
      <c r="X3222" s="56"/>
      <c r="Y3222" s="56"/>
      <c r="Z3222" s="56"/>
      <c r="AA3222" s="56"/>
      <c r="AB3222" s="56"/>
      <c r="AC3222" s="62" t="s">
        <v>52</v>
      </c>
      <c r="AD3222" s="69"/>
      <c r="AE3222" s="70" t="s">
        <v>53</v>
      </c>
      <c r="AF3222" s="69"/>
      <c r="AG3222" s="56"/>
      <c r="AH3222" s="47"/>
      <c r="AI3222" s="48"/>
      <c r="AJ3222" s="48"/>
      <c r="AK3222" s="47"/>
      <c r="AL3222" s="49"/>
      <c r="AM3222" s="47"/>
      <c r="AN3222" s="47"/>
      <c r="AO3222" s="47"/>
      <c r="AP3222" s="47"/>
      <c r="AQ3222" s="49"/>
      <c r="AR3222" s="47" t="s">
        <v>52</v>
      </c>
      <c r="AS3222" s="47"/>
      <c r="AT3222" s="47" t="s">
        <v>53</v>
      </c>
      <c r="AU3222" s="47"/>
      <c r="AV3222" s="47"/>
      <c r="AW3222" s="65"/>
    </row>
    <row r="3223" spans="1:49" ht="30" customHeight="1" thickBot="1">
      <c r="A3223" s="1">
        <v>74</v>
      </c>
      <c r="B3223" s="319" t="s">
        <v>2792</v>
      </c>
      <c r="C3223" s="42"/>
      <c r="D3223" s="71" t="s">
        <v>54</v>
      </c>
      <c r="E3223" s="45"/>
      <c r="F3223" s="45"/>
      <c r="G3223" s="45"/>
      <c r="H3223" s="45"/>
      <c r="I3223" s="45"/>
      <c r="J3223" s="45"/>
      <c r="K3223" s="72"/>
      <c r="L3223" s="72"/>
      <c r="M3223" s="73" t="s">
        <v>55</v>
      </c>
      <c r="N3223" s="74"/>
      <c r="O3223" s="74"/>
      <c r="P3223" s="74"/>
      <c r="Q3223" s="74"/>
      <c r="R3223" s="74"/>
      <c r="S3223" s="74"/>
      <c r="T3223" s="74"/>
      <c r="U3223" s="74"/>
      <c r="V3223" s="74"/>
      <c r="W3223" s="74"/>
      <c r="X3223" s="74"/>
      <c r="Y3223" s="74"/>
      <c r="Z3223" s="74"/>
      <c r="AA3223" s="74"/>
      <c r="AB3223" s="74"/>
      <c r="AC3223" s="75" t="s">
        <v>1</v>
      </c>
      <c r="AD3223" s="76"/>
      <c r="AE3223" s="76" t="s">
        <v>2</v>
      </c>
      <c r="AF3223" s="76"/>
      <c r="AG3223" s="77" t="s">
        <v>56</v>
      </c>
      <c r="AH3223" s="78" t="s">
        <v>57</v>
      </c>
      <c r="AI3223" s="79"/>
      <c r="AJ3223" s="79"/>
      <c r="AK3223" s="80"/>
      <c r="AL3223" s="15"/>
      <c r="AM3223" s="80"/>
      <c r="AN3223" s="80"/>
      <c r="AO3223" s="80"/>
      <c r="AP3223" s="80"/>
      <c r="AQ3223" s="15"/>
      <c r="AR3223" s="78" t="s">
        <v>1</v>
      </c>
      <c r="AS3223" s="81"/>
      <c r="AT3223" s="78" t="s">
        <v>2</v>
      </c>
      <c r="AU3223" s="81"/>
      <c r="AV3223" s="82" t="s">
        <v>56</v>
      </c>
      <c r="AW3223" s="83"/>
    </row>
    <row r="3224" spans="1:49" ht="42" customHeight="1">
      <c r="A3224" s="1">
        <v>74</v>
      </c>
      <c r="B3224" s="319" t="s">
        <v>2792</v>
      </c>
      <c r="C3224" s="42"/>
      <c r="D3224" s="474" t="s">
        <v>4</v>
      </c>
      <c r="E3224" s="476" t="s">
        <v>5</v>
      </c>
      <c r="F3224" s="476" t="s">
        <v>6</v>
      </c>
      <c r="G3224" s="476" t="s">
        <v>58</v>
      </c>
      <c r="H3224" s="476" t="s">
        <v>7</v>
      </c>
      <c r="I3224" s="20" t="s">
        <v>8</v>
      </c>
      <c r="J3224" s="20"/>
      <c r="K3224" s="84" t="s">
        <v>9</v>
      </c>
      <c r="L3224" s="85" t="s">
        <v>59</v>
      </c>
      <c r="M3224" s="478" t="s">
        <v>60</v>
      </c>
      <c r="N3224" s="480" t="s">
        <v>61</v>
      </c>
      <c r="O3224" s="482" t="s">
        <v>62</v>
      </c>
      <c r="P3224" s="482" t="s">
        <v>10</v>
      </c>
      <c r="Q3224" s="484" t="s">
        <v>63</v>
      </c>
      <c r="R3224" s="482" t="s">
        <v>64</v>
      </c>
      <c r="S3224" s="482" t="s">
        <v>65</v>
      </c>
      <c r="T3224" s="482" t="s">
        <v>66</v>
      </c>
      <c r="U3224" s="482" t="s">
        <v>67</v>
      </c>
      <c r="V3224" s="484" t="s">
        <v>11</v>
      </c>
      <c r="W3224" s="251" t="s">
        <v>12</v>
      </c>
      <c r="X3224" s="86" t="s">
        <v>13</v>
      </c>
      <c r="Y3224" s="86" t="s">
        <v>14</v>
      </c>
      <c r="Z3224" s="252" t="s">
        <v>15</v>
      </c>
      <c r="AA3224" s="484" t="s">
        <v>16</v>
      </c>
      <c r="AB3224" s="482" t="s">
        <v>17</v>
      </c>
      <c r="AC3224" s="87" t="s">
        <v>18</v>
      </c>
      <c r="AD3224" s="88" t="s">
        <v>19</v>
      </c>
      <c r="AE3224" s="87" t="s">
        <v>30</v>
      </c>
      <c r="AF3224" s="88" t="s">
        <v>21</v>
      </c>
      <c r="AG3224" s="89" t="s">
        <v>22</v>
      </c>
      <c r="AH3224" s="468" t="s">
        <v>23</v>
      </c>
      <c r="AI3224" s="470" t="s">
        <v>24</v>
      </c>
      <c r="AJ3224" s="470" t="s">
        <v>25</v>
      </c>
      <c r="AK3224" s="470" t="s">
        <v>26</v>
      </c>
      <c r="AL3224" s="91" t="s">
        <v>68</v>
      </c>
      <c r="AM3224" s="90" t="s">
        <v>27</v>
      </c>
      <c r="AN3224" s="92" t="s">
        <v>28</v>
      </c>
      <c r="AO3224" s="93" t="s">
        <v>29</v>
      </c>
      <c r="AP3224" s="28" t="s">
        <v>16</v>
      </c>
      <c r="AQ3224" s="472" t="s">
        <v>17</v>
      </c>
      <c r="AR3224" s="94" t="s">
        <v>18</v>
      </c>
      <c r="AS3224" s="95" t="s">
        <v>19</v>
      </c>
      <c r="AT3224" s="94" t="s">
        <v>30</v>
      </c>
      <c r="AU3224" s="95" t="s">
        <v>21</v>
      </c>
      <c r="AV3224" s="96" t="s">
        <v>31</v>
      </c>
      <c r="AW3224" s="83"/>
    </row>
    <row r="3225" spans="1:49" ht="30" customHeight="1" thickBot="1">
      <c r="A3225" s="1">
        <v>74</v>
      </c>
      <c r="B3225" s="319" t="s">
        <v>2792</v>
      </c>
      <c r="C3225" s="42"/>
      <c r="D3225" s="475"/>
      <c r="E3225" s="477"/>
      <c r="F3225" s="477"/>
      <c r="G3225" s="477"/>
      <c r="H3225" s="477"/>
      <c r="I3225" s="97" t="s">
        <v>69</v>
      </c>
      <c r="J3225" s="97" t="s">
        <v>70</v>
      </c>
      <c r="K3225" s="98" t="s">
        <v>34</v>
      </c>
      <c r="L3225" s="99" t="s">
        <v>35</v>
      </c>
      <c r="M3225" s="479"/>
      <c r="N3225" s="481"/>
      <c r="O3225" s="483"/>
      <c r="P3225" s="483"/>
      <c r="Q3225" s="485"/>
      <c r="R3225" s="483"/>
      <c r="S3225" s="483"/>
      <c r="T3225" s="483"/>
      <c r="U3225" s="483"/>
      <c r="V3225" s="485"/>
      <c r="W3225" s="100" t="s">
        <v>36</v>
      </c>
      <c r="X3225" s="100" t="s">
        <v>37</v>
      </c>
      <c r="Y3225" s="100" t="s">
        <v>38</v>
      </c>
      <c r="Z3225" s="101" t="s">
        <v>39</v>
      </c>
      <c r="AA3225" s="485"/>
      <c r="AB3225" s="483"/>
      <c r="AC3225" s="102" t="s">
        <v>40</v>
      </c>
      <c r="AD3225" s="103" t="s">
        <v>40</v>
      </c>
      <c r="AE3225" s="102" t="s">
        <v>40</v>
      </c>
      <c r="AF3225" s="103" t="s">
        <v>40</v>
      </c>
      <c r="AG3225" s="104">
        <v>10</v>
      </c>
      <c r="AH3225" s="469"/>
      <c r="AI3225" s="471"/>
      <c r="AJ3225" s="471"/>
      <c r="AK3225" s="471"/>
      <c r="AL3225" s="36" t="s">
        <v>41</v>
      </c>
      <c r="AM3225" s="105" t="s">
        <v>42</v>
      </c>
      <c r="AN3225" s="106" t="s">
        <v>43</v>
      </c>
      <c r="AO3225" s="107" t="s">
        <v>39</v>
      </c>
      <c r="AP3225" s="37" t="s">
        <v>44</v>
      </c>
      <c r="AQ3225" s="473"/>
      <c r="AR3225" s="108" t="s">
        <v>40</v>
      </c>
      <c r="AS3225" s="109" t="s">
        <v>40</v>
      </c>
      <c r="AT3225" s="108" t="s">
        <v>40</v>
      </c>
      <c r="AU3225" s="109" t="s">
        <v>40</v>
      </c>
      <c r="AV3225" s="40">
        <v>10</v>
      </c>
      <c r="AW3225" s="83"/>
    </row>
    <row r="3226" spans="1:49" ht="30" customHeight="1">
      <c r="A3226" s="1">
        <v>74</v>
      </c>
      <c r="B3226" s="319" t="s">
        <v>2792</v>
      </c>
      <c r="C3226" s="42"/>
      <c r="D3226" s="110" t="s">
        <v>2794</v>
      </c>
      <c r="E3226" s="111" t="s">
        <v>71</v>
      </c>
      <c r="F3226" s="112" t="s">
        <v>2795</v>
      </c>
      <c r="G3226" s="112" t="s">
        <v>73</v>
      </c>
      <c r="H3226" s="113"/>
      <c r="I3226" s="114"/>
      <c r="J3226" s="115"/>
      <c r="K3226" s="152">
        <v>7</v>
      </c>
      <c r="L3226" s="266">
        <v>292</v>
      </c>
      <c r="M3226" s="278" t="s">
        <v>2726</v>
      </c>
      <c r="N3226" s="119" t="s">
        <v>134</v>
      </c>
      <c r="O3226" s="120">
        <v>2</v>
      </c>
      <c r="P3226" s="121" t="s">
        <v>1017</v>
      </c>
      <c r="Q3226" s="121">
        <v>0</v>
      </c>
      <c r="R3226" s="121">
        <v>0</v>
      </c>
      <c r="S3226" s="122">
        <v>0</v>
      </c>
      <c r="T3226" s="122">
        <v>0</v>
      </c>
      <c r="U3226" s="122">
        <v>0</v>
      </c>
      <c r="V3226" s="123">
        <v>0</v>
      </c>
      <c r="W3226" s="124">
        <v>36</v>
      </c>
      <c r="X3226" s="125">
        <v>14</v>
      </c>
      <c r="Y3226" s="126">
        <v>28</v>
      </c>
      <c r="Z3226" s="127">
        <f t="shared" ref="Z3226:Z3236" si="812">K3226*L3226*W3226*Y3226/12/1000</f>
        <v>171.696</v>
      </c>
      <c r="AA3226" s="121">
        <v>0</v>
      </c>
      <c r="AB3226" s="128" t="s">
        <v>80</v>
      </c>
      <c r="AC3226" s="129" t="s">
        <v>56</v>
      </c>
      <c r="AD3226" s="130" t="s">
        <v>56</v>
      </c>
      <c r="AE3226" s="129" t="s">
        <v>56</v>
      </c>
      <c r="AF3226" s="130">
        <f t="shared" ref="AF3226:AF3236" si="813">$B$2*Z3226/Y3226</f>
        <v>183.96</v>
      </c>
      <c r="AG3226" s="131">
        <f t="shared" ref="AG3226:AG3236" si="814">Y3226*AF3226*120</f>
        <v>618105.59999999998</v>
      </c>
      <c r="AH3226" s="132" t="s">
        <v>113</v>
      </c>
      <c r="AI3226" s="133"/>
      <c r="AJ3226" s="134"/>
      <c r="AK3226" s="135"/>
      <c r="AL3226" s="136"/>
      <c r="AM3226" s="137"/>
      <c r="AN3226" s="138"/>
      <c r="AO3226" s="139">
        <f t="shared" ref="AO3226:AO3243" si="815">IFERROR((AM3226/1000)*K3226*L3226*AN3226/12,0)</f>
        <v>0</v>
      </c>
      <c r="AP3226" s="140" t="s">
        <v>82</v>
      </c>
      <c r="AQ3226" s="141" t="str" cm="1">
        <f t="array" ref="AQ3226">_xlfn.IFS(OR($G3226="公衆街路灯A",$G3226="定額電灯"),$G3226&amp;AP3226,COUNTIF(G3226,"*従量電灯*"),G3226,1,"-")</f>
        <v>従量電灯</v>
      </c>
      <c r="AR3226" s="142" t="str" cm="1">
        <f t="array" ref="AR3226">_xlfn.IFS($AN3226=0,"-",OR($AH3226="対象外",$AH3226="-"),"-",OR($G3226="公衆街路灯A",$G3226="定額電灯"),_xlfn.XLOOKUP($AQ3226,削除禁止_電灯料金!$B:$B,削除禁止_電灯料金!$E:$E,0),1,"-")</f>
        <v>-</v>
      </c>
      <c r="AS3226" s="143" t="str" cm="1">
        <f t="array" ref="AS3226">_xlfn.IFS($AR3226="-","-",OR($G3226="公衆街路灯A",$G3226="定額電灯"),_xlfn.XLOOKUP(AQ3226,削除禁止_電灯料金!$B:$B,削除禁止_電灯料金!$D:$D,0),1,"-")</f>
        <v>-</v>
      </c>
      <c r="AT3226" s="142">
        <f>IFERROR(IF(OR($G3226="公衆街路灯A",$G3226="定額電灯"),"-",ROUND((_xlfn.XLOOKUP($AQ3226,削除禁止_電灯料金!$B:$B,削除禁止_電灯料金!$E:$E)*AM3226/1000*$K3226*$L3226/12),2)),"-")</f>
        <v>0</v>
      </c>
      <c r="AU3226" s="143">
        <f>IFERROR(IF(OR($G3226="公衆街路灯A",$G3226="定額電灯"),"-",ROUND((AM3226/1000*$K3226*$L3226/12)*_xlfn.XLOOKUP($A3226,削除禁止_電灯料金!K:K,削除禁止_電灯料金!M:M,"-"),2)),"-")</f>
        <v>0</v>
      </c>
      <c r="AV3226" s="144">
        <f>IFERROR(IF(OR($G3226="公衆街路灯A",$G3226="定額電灯"),ROUND((((AR3226+AS3226)*AN3226))*12*_xlfn.XLOOKUP($A3226,削除禁止_電灯料金!K:K,削除禁止_電灯料金!N:N),0),ROUND((AT3226+AU3226)*AN3226*12*_xlfn.XLOOKUP($A3226,削除禁止_電灯料金!K:K,削除禁止_電灯料金!N:N),0)),0)</f>
        <v>0</v>
      </c>
      <c r="AW3226" s="145"/>
    </row>
    <row r="3227" spans="1:49" ht="30" customHeight="1">
      <c r="A3227" s="1">
        <v>74</v>
      </c>
      <c r="B3227" s="319" t="s">
        <v>2792</v>
      </c>
      <c r="C3227" s="42"/>
      <c r="D3227" s="146" t="s">
        <v>2794</v>
      </c>
      <c r="E3227" s="147" t="s">
        <v>71</v>
      </c>
      <c r="F3227" s="148" t="s">
        <v>2795</v>
      </c>
      <c r="G3227" s="148" t="s">
        <v>73</v>
      </c>
      <c r="H3227" s="149"/>
      <c r="I3227" s="150"/>
      <c r="J3227" s="151"/>
      <c r="K3227" s="152">
        <v>24</v>
      </c>
      <c r="L3227" s="266">
        <v>365</v>
      </c>
      <c r="M3227" s="281" t="s">
        <v>2796</v>
      </c>
      <c r="N3227" s="119" t="s">
        <v>86</v>
      </c>
      <c r="O3227" s="120">
        <v>1</v>
      </c>
      <c r="P3227" s="155" t="s">
        <v>87</v>
      </c>
      <c r="Q3227" s="155">
        <v>0</v>
      </c>
      <c r="R3227" s="155" t="s">
        <v>1223</v>
      </c>
      <c r="S3227" s="156">
        <v>0</v>
      </c>
      <c r="T3227" s="156">
        <v>0</v>
      </c>
      <c r="U3227" s="156">
        <v>0</v>
      </c>
      <c r="V3227" s="157" t="s">
        <v>90</v>
      </c>
      <c r="W3227" s="158">
        <v>2.7</v>
      </c>
      <c r="X3227" s="159">
        <v>1</v>
      </c>
      <c r="Y3227" s="160">
        <v>1</v>
      </c>
      <c r="Z3227" s="161">
        <f t="shared" si="812"/>
        <v>1.9710000000000001</v>
      </c>
      <c r="AA3227" s="155">
        <v>0</v>
      </c>
      <c r="AB3227" s="162" t="s">
        <v>80</v>
      </c>
      <c r="AC3227" s="163" t="s">
        <v>56</v>
      </c>
      <c r="AD3227" s="164" t="s">
        <v>56</v>
      </c>
      <c r="AE3227" s="163" t="s">
        <v>56</v>
      </c>
      <c r="AF3227" s="164">
        <f t="shared" si="813"/>
        <v>59.13</v>
      </c>
      <c r="AG3227" s="165">
        <f t="shared" si="814"/>
        <v>7095.6</v>
      </c>
      <c r="AH3227" s="166" t="s">
        <v>81</v>
      </c>
      <c r="AI3227" s="167"/>
      <c r="AJ3227" s="168"/>
      <c r="AK3227" s="169"/>
      <c r="AL3227" s="170"/>
      <c r="AM3227" s="171"/>
      <c r="AN3227" s="172"/>
      <c r="AO3227" s="173">
        <f t="shared" si="815"/>
        <v>0</v>
      </c>
      <c r="AP3227" s="174" t="s">
        <v>82</v>
      </c>
      <c r="AQ3227" s="175" t="str" cm="1">
        <f t="array" ref="AQ3227">_xlfn.IFS(OR($G3227="公衆街路灯A",$G3227="定額電灯"),$G3227&amp;AP3227,COUNTIF(G3227,"*従量電灯*"),G3227,1,"-")</f>
        <v>従量電灯</v>
      </c>
      <c r="AR3227" s="176" t="str" cm="1">
        <f t="array" ref="AR3227">_xlfn.IFS($AN3227=0,"-",OR($AH3227="対象外",$AH3227="-"),"-",OR($G3227="公衆街路灯A",$G3227="定額電灯"),_xlfn.XLOOKUP($AQ3227,削除禁止_電灯料金!$B:$B,削除禁止_電灯料金!$E:$E,0),1,"-")</f>
        <v>-</v>
      </c>
      <c r="AS3227" s="177" t="str" cm="1">
        <f t="array" ref="AS3227">_xlfn.IFS($AR3227="-","-",OR($G3227="公衆街路灯A",$G3227="定額電灯"),_xlfn.XLOOKUP(AQ3227,削除禁止_電灯料金!$B:$B,削除禁止_電灯料金!$D:$D,0),1,"-")</f>
        <v>-</v>
      </c>
      <c r="AT3227" s="176">
        <f>IFERROR(IF(OR($G3227="公衆街路灯A",$G3227="定額電灯"),"-",ROUND((_xlfn.XLOOKUP($AQ3227,削除禁止_電灯料金!$B:$B,削除禁止_電灯料金!$E:$E)*AM3227/1000*$K3227*$L3227/12),2)),"-")</f>
        <v>0</v>
      </c>
      <c r="AU3227" s="177">
        <f>IFERROR(IF(OR($G3227="公衆街路灯A",$G3227="定額電灯"),"-",ROUND((AM3227/1000*$K3227*$L3227/12)*_xlfn.XLOOKUP($A3227,削除禁止_電灯料金!K:K,削除禁止_電灯料金!M:M,"-"),2)),"-")</f>
        <v>0</v>
      </c>
      <c r="AV3227" s="178">
        <f>IFERROR(IF(OR($G3227="公衆街路灯A",$G3227="定額電灯"),ROUND((((AR3227+AS3227)*AN3227))*12*_xlfn.XLOOKUP($A3227,削除禁止_電灯料金!K:K,削除禁止_電灯料金!N:N),0),ROUND((AT3227+AU3227)*AN3227*12*_xlfn.XLOOKUP($A3227,削除禁止_電灯料金!K:K,削除禁止_電灯料金!N:N),0)),0)</f>
        <v>0</v>
      </c>
      <c r="AW3227" s="145"/>
    </row>
    <row r="3228" spans="1:49" ht="30" customHeight="1">
      <c r="A3228" s="1">
        <v>74</v>
      </c>
      <c r="B3228" s="319" t="s">
        <v>2792</v>
      </c>
      <c r="C3228" s="42"/>
      <c r="D3228" s="146" t="s">
        <v>2794</v>
      </c>
      <c r="E3228" s="147" t="s">
        <v>71</v>
      </c>
      <c r="F3228" s="148" t="s">
        <v>2717</v>
      </c>
      <c r="G3228" s="148" t="s">
        <v>73</v>
      </c>
      <c r="H3228" s="149"/>
      <c r="I3228" s="150"/>
      <c r="J3228" s="151"/>
      <c r="K3228" s="152">
        <v>3</v>
      </c>
      <c r="L3228" s="266">
        <v>292</v>
      </c>
      <c r="M3228" s="281" t="s">
        <v>2729</v>
      </c>
      <c r="N3228" s="119" t="s">
        <v>134</v>
      </c>
      <c r="O3228" s="120">
        <v>1</v>
      </c>
      <c r="P3228" s="155" t="s">
        <v>1017</v>
      </c>
      <c r="Q3228" s="155">
        <v>0</v>
      </c>
      <c r="R3228" s="155">
        <v>0</v>
      </c>
      <c r="S3228" s="156">
        <v>0</v>
      </c>
      <c r="T3228" s="156">
        <v>0</v>
      </c>
      <c r="U3228" s="156">
        <v>0</v>
      </c>
      <c r="V3228" s="157">
        <v>0</v>
      </c>
      <c r="W3228" s="158">
        <v>36</v>
      </c>
      <c r="X3228" s="159">
        <v>1</v>
      </c>
      <c r="Y3228" s="160">
        <v>1</v>
      </c>
      <c r="Z3228" s="161">
        <f t="shared" si="812"/>
        <v>2.6280000000000001</v>
      </c>
      <c r="AA3228" s="155">
        <v>0</v>
      </c>
      <c r="AB3228" s="162" t="s">
        <v>80</v>
      </c>
      <c r="AC3228" s="163" t="s">
        <v>56</v>
      </c>
      <c r="AD3228" s="164" t="s">
        <v>56</v>
      </c>
      <c r="AE3228" s="163" t="s">
        <v>56</v>
      </c>
      <c r="AF3228" s="164">
        <f t="shared" si="813"/>
        <v>78.84</v>
      </c>
      <c r="AG3228" s="165">
        <f t="shared" si="814"/>
        <v>9460.8000000000011</v>
      </c>
      <c r="AH3228" s="166" t="s">
        <v>113</v>
      </c>
      <c r="AI3228" s="167"/>
      <c r="AJ3228" s="168"/>
      <c r="AK3228" s="169"/>
      <c r="AL3228" s="170"/>
      <c r="AM3228" s="171"/>
      <c r="AN3228" s="172"/>
      <c r="AO3228" s="173">
        <f t="shared" si="815"/>
        <v>0</v>
      </c>
      <c r="AP3228" s="174" t="s">
        <v>82</v>
      </c>
      <c r="AQ3228" s="175" t="str" cm="1">
        <f t="array" ref="AQ3228">_xlfn.IFS(OR($G3228="公衆街路灯A",$G3228="定額電灯"),$G3228&amp;AP3228,COUNTIF(G3228,"*従量電灯*"),G3228,1,"-")</f>
        <v>従量電灯</v>
      </c>
      <c r="AR3228" s="176" t="str" cm="1">
        <f t="array" ref="AR3228">_xlfn.IFS($AN3228=0,"-",OR($AH3228="対象外",$AH3228="-"),"-",OR($G3228="公衆街路灯A",$G3228="定額電灯"),_xlfn.XLOOKUP($AQ3228,削除禁止_電灯料金!$B:$B,削除禁止_電灯料金!$E:$E,0),1,"-")</f>
        <v>-</v>
      </c>
      <c r="AS3228" s="177" t="str" cm="1">
        <f t="array" ref="AS3228">_xlfn.IFS($AR3228="-","-",OR($G3228="公衆街路灯A",$G3228="定額電灯"),_xlfn.XLOOKUP(AQ3228,削除禁止_電灯料金!$B:$B,削除禁止_電灯料金!$D:$D,0),1,"-")</f>
        <v>-</v>
      </c>
      <c r="AT3228" s="176">
        <f>IFERROR(IF(OR($G3228="公衆街路灯A",$G3228="定額電灯"),"-",ROUND((_xlfn.XLOOKUP($AQ3228,削除禁止_電灯料金!$B:$B,削除禁止_電灯料金!$E:$E)*AM3228/1000*$K3228*$L3228/12),2)),"-")</f>
        <v>0</v>
      </c>
      <c r="AU3228" s="177">
        <f>IFERROR(IF(OR($G3228="公衆街路灯A",$G3228="定額電灯"),"-",ROUND((AM3228/1000*$K3228*$L3228/12)*_xlfn.XLOOKUP($A3228,削除禁止_電灯料金!K:K,削除禁止_電灯料金!M:M,"-"),2)),"-")</f>
        <v>0</v>
      </c>
      <c r="AV3228" s="178">
        <f>IFERROR(IF(OR($G3228="公衆街路灯A",$G3228="定額電灯"),ROUND((((AR3228+AS3228)*AN3228))*12*_xlfn.XLOOKUP($A3228,削除禁止_電灯料金!K:K,削除禁止_電灯料金!N:N),0),ROUND((AT3228+AU3228)*AN3228*12*_xlfn.XLOOKUP($A3228,削除禁止_電灯料金!K:K,削除禁止_電灯料金!N:N),0)),0)</f>
        <v>0</v>
      </c>
      <c r="AW3228" s="145"/>
    </row>
    <row r="3229" spans="1:49" ht="30" customHeight="1">
      <c r="A3229" s="1">
        <v>74</v>
      </c>
      <c r="B3229" s="319" t="s">
        <v>2792</v>
      </c>
      <c r="C3229" s="42"/>
      <c r="D3229" s="146" t="s">
        <v>2794</v>
      </c>
      <c r="E3229" s="147" t="s">
        <v>71</v>
      </c>
      <c r="F3229" s="148" t="s">
        <v>2717</v>
      </c>
      <c r="G3229" s="148" t="s">
        <v>73</v>
      </c>
      <c r="H3229" s="149"/>
      <c r="I3229" s="150"/>
      <c r="J3229" s="151"/>
      <c r="K3229" s="152">
        <v>3</v>
      </c>
      <c r="L3229" s="266">
        <v>292</v>
      </c>
      <c r="M3229" s="281" t="s">
        <v>2797</v>
      </c>
      <c r="N3229" s="119" t="s">
        <v>389</v>
      </c>
      <c r="O3229" s="120">
        <v>1</v>
      </c>
      <c r="P3229" s="155" t="s">
        <v>135</v>
      </c>
      <c r="Q3229" s="155">
        <v>0</v>
      </c>
      <c r="R3229" s="155">
        <v>0</v>
      </c>
      <c r="S3229" s="156">
        <v>0</v>
      </c>
      <c r="T3229" s="156">
        <v>0</v>
      </c>
      <c r="U3229" s="156" t="s">
        <v>737</v>
      </c>
      <c r="V3229" s="157">
        <v>0</v>
      </c>
      <c r="W3229" s="158">
        <v>28</v>
      </c>
      <c r="X3229" s="159">
        <v>1</v>
      </c>
      <c r="Y3229" s="160">
        <v>1</v>
      </c>
      <c r="Z3229" s="161">
        <f t="shared" si="812"/>
        <v>2.044</v>
      </c>
      <c r="AA3229" s="155">
        <v>0</v>
      </c>
      <c r="AB3229" s="162" t="s">
        <v>80</v>
      </c>
      <c r="AC3229" s="163" t="s">
        <v>56</v>
      </c>
      <c r="AD3229" s="164" t="s">
        <v>56</v>
      </c>
      <c r="AE3229" s="163" t="s">
        <v>56</v>
      </c>
      <c r="AF3229" s="164">
        <f t="shared" si="813"/>
        <v>61.32</v>
      </c>
      <c r="AG3229" s="165">
        <f t="shared" si="814"/>
        <v>7358.4</v>
      </c>
      <c r="AH3229" s="166" t="s">
        <v>113</v>
      </c>
      <c r="AI3229" s="167"/>
      <c r="AJ3229" s="168"/>
      <c r="AK3229" s="169"/>
      <c r="AL3229" s="170"/>
      <c r="AM3229" s="171"/>
      <c r="AN3229" s="172"/>
      <c r="AO3229" s="173">
        <f t="shared" si="815"/>
        <v>0</v>
      </c>
      <c r="AP3229" s="174" t="s">
        <v>82</v>
      </c>
      <c r="AQ3229" s="175" t="str" cm="1">
        <f t="array" ref="AQ3229">_xlfn.IFS(OR($G3229="公衆街路灯A",$G3229="定額電灯"),$G3229&amp;AP3229,COUNTIF(G3229,"*従量電灯*"),G3229,1,"-")</f>
        <v>従量電灯</v>
      </c>
      <c r="AR3229" s="176" t="str" cm="1">
        <f t="array" ref="AR3229">_xlfn.IFS($AN3229=0,"-",OR($AH3229="対象外",$AH3229="-"),"-",OR($G3229="公衆街路灯A",$G3229="定額電灯"),_xlfn.XLOOKUP($AQ3229,削除禁止_電灯料金!$B:$B,削除禁止_電灯料金!$E:$E,0),1,"-")</f>
        <v>-</v>
      </c>
      <c r="AS3229" s="177" t="str" cm="1">
        <f t="array" ref="AS3229">_xlfn.IFS($AR3229="-","-",OR($G3229="公衆街路灯A",$G3229="定額電灯"),_xlfn.XLOOKUP(AQ3229,削除禁止_電灯料金!$B:$B,削除禁止_電灯料金!$D:$D,0),1,"-")</f>
        <v>-</v>
      </c>
      <c r="AT3229" s="176">
        <f>IFERROR(IF(OR($G3229="公衆街路灯A",$G3229="定額電灯"),"-",ROUND((_xlfn.XLOOKUP($AQ3229,削除禁止_電灯料金!$B:$B,削除禁止_電灯料金!$E:$E)*AM3229/1000*$K3229*$L3229/12),2)),"-")</f>
        <v>0</v>
      </c>
      <c r="AU3229" s="177">
        <f>IFERROR(IF(OR($G3229="公衆街路灯A",$G3229="定額電灯"),"-",ROUND((AM3229/1000*$K3229*$L3229/12)*_xlfn.XLOOKUP($A3229,削除禁止_電灯料金!K:K,削除禁止_電灯料金!M:M,"-"),2)),"-")</f>
        <v>0</v>
      </c>
      <c r="AV3229" s="178">
        <f>IFERROR(IF(OR($G3229="公衆街路灯A",$G3229="定額電灯"),ROUND((((AR3229+AS3229)*AN3229))*12*_xlfn.XLOOKUP($A3229,削除禁止_電灯料金!K:K,削除禁止_電灯料金!N:N),0),ROUND((AT3229+AU3229)*AN3229*12*_xlfn.XLOOKUP($A3229,削除禁止_電灯料金!K:K,削除禁止_電灯料金!N:N),0)),0)</f>
        <v>0</v>
      </c>
      <c r="AW3229" s="145"/>
    </row>
    <row r="3230" spans="1:49" ht="30" customHeight="1">
      <c r="A3230" s="1">
        <v>74</v>
      </c>
      <c r="B3230" s="319" t="s">
        <v>2792</v>
      </c>
      <c r="C3230" s="42"/>
      <c r="D3230" s="146" t="s">
        <v>2794</v>
      </c>
      <c r="E3230" s="147" t="s">
        <v>71</v>
      </c>
      <c r="F3230" s="148" t="s">
        <v>2711</v>
      </c>
      <c r="G3230" s="148" t="s">
        <v>73</v>
      </c>
      <c r="H3230" s="149"/>
      <c r="I3230" s="150"/>
      <c r="J3230" s="151"/>
      <c r="K3230" s="152">
        <v>3</v>
      </c>
      <c r="L3230" s="266">
        <v>292</v>
      </c>
      <c r="M3230" s="281" t="s">
        <v>2729</v>
      </c>
      <c r="N3230" s="119" t="s">
        <v>134</v>
      </c>
      <c r="O3230" s="120">
        <v>1</v>
      </c>
      <c r="P3230" s="155" t="s">
        <v>1017</v>
      </c>
      <c r="Q3230" s="155">
        <v>0</v>
      </c>
      <c r="R3230" s="155">
        <v>0</v>
      </c>
      <c r="S3230" s="156">
        <v>0</v>
      </c>
      <c r="T3230" s="156">
        <v>0</v>
      </c>
      <c r="U3230" s="156">
        <v>0</v>
      </c>
      <c r="V3230" s="157">
        <v>0</v>
      </c>
      <c r="W3230" s="158">
        <v>36</v>
      </c>
      <c r="X3230" s="159">
        <v>1</v>
      </c>
      <c r="Y3230" s="160">
        <v>1</v>
      </c>
      <c r="Z3230" s="161">
        <f t="shared" si="812"/>
        <v>2.6280000000000001</v>
      </c>
      <c r="AA3230" s="155">
        <v>0</v>
      </c>
      <c r="AB3230" s="162" t="s">
        <v>80</v>
      </c>
      <c r="AC3230" s="163" t="s">
        <v>56</v>
      </c>
      <c r="AD3230" s="164" t="s">
        <v>56</v>
      </c>
      <c r="AE3230" s="163" t="s">
        <v>56</v>
      </c>
      <c r="AF3230" s="164">
        <f t="shared" si="813"/>
        <v>78.84</v>
      </c>
      <c r="AG3230" s="165">
        <f t="shared" si="814"/>
        <v>9460.8000000000011</v>
      </c>
      <c r="AH3230" s="166" t="s">
        <v>113</v>
      </c>
      <c r="AI3230" s="167"/>
      <c r="AJ3230" s="168"/>
      <c r="AK3230" s="169"/>
      <c r="AL3230" s="170"/>
      <c r="AM3230" s="171"/>
      <c r="AN3230" s="172"/>
      <c r="AO3230" s="173">
        <f t="shared" si="815"/>
        <v>0</v>
      </c>
      <c r="AP3230" s="174" t="s">
        <v>82</v>
      </c>
      <c r="AQ3230" s="175" t="str" cm="1">
        <f t="array" ref="AQ3230">_xlfn.IFS(OR($G3230="公衆街路灯A",$G3230="定額電灯"),$G3230&amp;AP3230,COUNTIF(G3230,"*従量電灯*"),G3230,1,"-")</f>
        <v>従量電灯</v>
      </c>
      <c r="AR3230" s="176" t="str" cm="1">
        <f t="array" ref="AR3230">_xlfn.IFS($AN3230=0,"-",OR($AH3230="対象外",$AH3230="-"),"-",OR($G3230="公衆街路灯A",$G3230="定額電灯"),_xlfn.XLOOKUP($AQ3230,削除禁止_電灯料金!$B:$B,削除禁止_電灯料金!$E:$E,0),1,"-")</f>
        <v>-</v>
      </c>
      <c r="AS3230" s="177" t="str" cm="1">
        <f t="array" ref="AS3230">_xlfn.IFS($AR3230="-","-",OR($G3230="公衆街路灯A",$G3230="定額電灯"),_xlfn.XLOOKUP(AQ3230,削除禁止_電灯料金!$B:$B,削除禁止_電灯料金!$D:$D,0),1,"-")</f>
        <v>-</v>
      </c>
      <c r="AT3230" s="176">
        <f>IFERROR(IF(OR($G3230="公衆街路灯A",$G3230="定額電灯"),"-",ROUND((_xlfn.XLOOKUP($AQ3230,削除禁止_電灯料金!$B:$B,削除禁止_電灯料金!$E:$E)*AM3230/1000*$K3230*$L3230/12),2)),"-")</f>
        <v>0</v>
      </c>
      <c r="AU3230" s="177">
        <f>IFERROR(IF(OR($G3230="公衆街路灯A",$G3230="定額電灯"),"-",ROUND((AM3230/1000*$K3230*$L3230/12)*_xlfn.XLOOKUP($A3230,削除禁止_電灯料金!K:K,削除禁止_電灯料金!M:M,"-"),2)),"-")</f>
        <v>0</v>
      </c>
      <c r="AV3230" s="178">
        <f>IFERROR(IF(OR($G3230="公衆街路灯A",$G3230="定額電灯"),ROUND((((AR3230+AS3230)*AN3230))*12*_xlfn.XLOOKUP($A3230,削除禁止_電灯料金!K:K,削除禁止_電灯料金!N:N),0),ROUND((AT3230+AU3230)*AN3230*12*_xlfn.XLOOKUP($A3230,削除禁止_電灯料金!K:K,削除禁止_電灯料金!N:N),0)),0)</f>
        <v>0</v>
      </c>
      <c r="AW3230" s="145"/>
    </row>
    <row r="3231" spans="1:49" ht="30" customHeight="1">
      <c r="A3231" s="1">
        <v>74</v>
      </c>
      <c r="B3231" s="319" t="s">
        <v>2792</v>
      </c>
      <c r="C3231" s="42"/>
      <c r="D3231" s="146" t="s">
        <v>2794</v>
      </c>
      <c r="E3231" s="147" t="s">
        <v>71</v>
      </c>
      <c r="F3231" s="148" t="s">
        <v>2711</v>
      </c>
      <c r="G3231" s="148" t="s">
        <v>73</v>
      </c>
      <c r="H3231" s="149"/>
      <c r="I3231" s="150"/>
      <c r="J3231" s="151"/>
      <c r="K3231" s="152">
        <v>3</v>
      </c>
      <c r="L3231" s="266">
        <v>292</v>
      </c>
      <c r="M3231" s="281" t="s">
        <v>2797</v>
      </c>
      <c r="N3231" s="119" t="s">
        <v>389</v>
      </c>
      <c r="O3231" s="120">
        <v>1</v>
      </c>
      <c r="P3231" s="155" t="s">
        <v>135</v>
      </c>
      <c r="Q3231" s="155">
        <v>0</v>
      </c>
      <c r="R3231" s="155">
        <v>0</v>
      </c>
      <c r="S3231" s="156">
        <v>0</v>
      </c>
      <c r="T3231" s="156">
        <v>0</v>
      </c>
      <c r="U3231" s="156" t="s">
        <v>737</v>
      </c>
      <c r="V3231" s="157">
        <v>0</v>
      </c>
      <c r="W3231" s="158">
        <v>28</v>
      </c>
      <c r="X3231" s="159">
        <v>1</v>
      </c>
      <c r="Y3231" s="160">
        <v>1</v>
      </c>
      <c r="Z3231" s="161">
        <f t="shared" si="812"/>
        <v>2.044</v>
      </c>
      <c r="AA3231" s="155">
        <v>0</v>
      </c>
      <c r="AB3231" s="162" t="s">
        <v>80</v>
      </c>
      <c r="AC3231" s="163" t="s">
        <v>56</v>
      </c>
      <c r="AD3231" s="164" t="s">
        <v>56</v>
      </c>
      <c r="AE3231" s="163" t="s">
        <v>56</v>
      </c>
      <c r="AF3231" s="164">
        <f t="shared" si="813"/>
        <v>61.32</v>
      </c>
      <c r="AG3231" s="165">
        <f t="shared" si="814"/>
        <v>7358.4</v>
      </c>
      <c r="AH3231" s="166" t="s">
        <v>113</v>
      </c>
      <c r="AI3231" s="167"/>
      <c r="AJ3231" s="168"/>
      <c r="AK3231" s="169"/>
      <c r="AL3231" s="170"/>
      <c r="AM3231" s="171"/>
      <c r="AN3231" s="172"/>
      <c r="AO3231" s="173">
        <f t="shared" si="815"/>
        <v>0</v>
      </c>
      <c r="AP3231" s="174" t="s">
        <v>82</v>
      </c>
      <c r="AQ3231" s="175" t="str" cm="1">
        <f t="array" ref="AQ3231">_xlfn.IFS(OR($G3231="公衆街路灯A",$G3231="定額電灯"),$G3231&amp;AP3231,COUNTIF(G3231,"*従量電灯*"),G3231,1,"-")</f>
        <v>従量電灯</v>
      </c>
      <c r="AR3231" s="176" t="str" cm="1">
        <f t="array" ref="AR3231">_xlfn.IFS($AN3231=0,"-",OR($AH3231="対象外",$AH3231="-"),"-",OR($G3231="公衆街路灯A",$G3231="定額電灯"),_xlfn.XLOOKUP($AQ3231,削除禁止_電灯料金!$B:$B,削除禁止_電灯料金!$E:$E,0),1,"-")</f>
        <v>-</v>
      </c>
      <c r="AS3231" s="177" t="str" cm="1">
        <f t="array" ref="AS3231">_xlfn.IFS($AR3231="-","-",OR($G3231="公衆街路灯A",$G3231="定額電灯"),_xlfn.XLOOKUP(AQ3231,削除禁止_電灯料金!$B:$B,削除禁止_電灯料金!$D:$D,0),1,"-")</f>
        <v>-</v>
      </c>
      <c r="AT3231" s="176">
        <f>IFERROR(IF(OR($G3231="公衆街路灯A",$G3231="定額電灯"),"-",ROUND((_xlfn.XLOOKUP($AQ3231,削除禁止_電灯料金!$B:$B,削除禁止_電灯料金!$E:$E)*AM3231/1000*$K3231*$L3231/12),2)),"-")</f>
        <v>0</v>
      </c>
      <c r="AU3231" s="177">
        <f>IFERROR(IF(OR($G3231="公衆街路灯A",$G3231="定額電灯"),"-",ROUND((AM3231/1000*$K3231*$L3231/12)*_xlfn.XLOOKUP($A3231,削除禁止_電灯料金!K:K,削除禁止_電灯料金!M:M,"-"),2)),"-")</f>
        <v>0</v>
      </c>
      <c r="AV3231" s="178">
        <f>IFERROR(IF(OR($G3231="公衆街路灯A",$G3231="定額電灯"),ROUND((((AR3231+AS3231)*AN3231))*12*_xlfn.XLOOKUP($A3231,削除禁止_電灯料金!K:K,削除禁止_電灯料金!N:N),0),ROUND((AT3231+AU3231)*AN3231*12*_xlfn.XLOOKUP($A3231,削除禁止_電灯料金!K:K,削除禁止_電灯料金!N:N),0)),0)</f>
        <v>0</v>
      </c>
      <c r="AW3231" s="145"/>
    </row>
    <row r="3232" spans="1:49" ht="30" customHeight="1">
      <c r="A3232" s="1">
        <v>74</v>
      </c>
      <c r="B3232" s="319" t="s">
        <v>2792</v>
      </c>
      <c r="C3232" s="42"/>
      <c r="D3232" s="146" t="s">
        <v>2794</v>
      </c>
      <c r="E3232" s="147" t="s">
        <v>71</v>
      </c>
      <c r="F3232" s="148" t="s">
        <v>2728</v>
      </c>
      <c r="G3232" s="148" t="s">
        <v>73</v>
      </c>
      <c r="H3232" s="149"/>
      <c r="I3232" s="150"/>
      <c r="J3232" s="151"/>
      <c r="K3232" s="152">
        <v>1</v>
      </c>
      <c r="L3232" s="266">
        <v>292</v>
      </c>
      <c r="M3232" s="281" t="s">
        <v>2729</v>
      </c>
      <c r="N3232" s="119" t="s">
        <v>134</v>
      </c>
      <c r="O3232" s="120">
        <v>1</v>
      </c>
      <c r="P3232" s="155" t="s">
        <v>1017</v>
      </c>
      <c r="Q3232" s="155">
        <v>0</v>
      </c>
      <c r="R3232" s="155">
        <v>0</v>
      </c>
      <c r="S3232" s="156">
        <v>0</v>
      </c>
      <c r="T3232" s="156">
        <v>0</v>
      </c>
      <c r="U3232" s="156">
        <v>0</v>
      </c>
      <c r="V3232" s="157">
        <v>0</v>
      </c>
      <c r="W3232" s="158">
        <v>36</v>
      </c>
      <c r="X3232" s="159">
        <v>2</v>
      </c>
      <c r="Y3232" s="160">
        <v>2</v>
      </c>
      <c r="Z3232" s="161">
        <f t="shared" si="812"/>
        <v>1.752</v>
      </c>
      <c r="AA3232" s="155">
        <v>0</v>
      </c>
      <c r="AB3232" s="162" t="s">
        <v>80</v>
      </c>
      <c r="AC3232" s="163" t="s">
        <v>56</v>
      </c>
      <c r="AD3232" s="164" t="s">
        <v>56</v>
      </c>
      <c r="AE3232" s="163" t="s">
        <v>56</v>
      </c>
      <c r="AF3232" s="164">
        <f t="shared" si="813"/>
        <v>26.28</v>
      </c>
      <c r="AG3232" s="165">
        <f t="shared" si="814"/>
        <v>6307.2000000000007</v>
      </c>
      <c r="AH3232" s="166" t="s">
        <v>113</v>
      </c>
      <c r="AI3232" s="167"/>
      <c r="AJ3232" s="168"/>
      <c r="AK3232" s="169"/>
      <c r="AL3232" s="170"/>
      <c r="AM3232" s="171"/>
      <c r="AN3232" s="172"/>
      <c r="AO3232" s="173">
        <f t="shared" si="815"/>
        <v>0</v>
      </c>
      <c r="AP3232" s="174" t="s">
        <v>82</v>
      </c>
      <c r="AQ3232" s="175" t="str" cm="1">
        <f t="array" ref="AQ3232">_xlfn.IFS(OR($G3232="公衆街路灯A",$G3232="定額電灯"),$G3232&amp;AP3232,COUNTIF(G3232,"*従量電灯*"),G3232,1,"-")</f>
        <v>従量電灯</v>
      </c>
      <c r="AR3232" s="176" t="str" cm="1">
        <f t="array" ref="AR3232">_xlfn.IFS($AN3232=0,"-",OR($AH3232="対象外",$AH3232="-"),"-",OR($G3232="公衆街路灯A",$G3232="定額電灯"),_xlfn.XLOOKUP($AQ3232,削除禁止_電灯料金!$B:$B,削除禁止_電灯料金!$E:$E,0),1,"-")</f>
        <v>-</v>
      </c>
      <c r="AS3232" s="177" t="str" cm="1">
        <f t="array" ref="AS3232">_xlfn.IFS($AR3232="-","-",OR($G3232="公衆街路灯A",$G3232="定額電灯"),_xlfn.XLOOKUP(AQ3232,削除禁止_電灯料金!$B:$B,削除禁止_電灯料金!$D:$D,0),1,"-")</f>
        <v>-</v>
      </c>
      <c r="AT3232" s="176">
        <f>IFERROR(IF(OR($G3232="公衆街路灯A",$G3232="定額電灯"),"-",ROUND((_xlfn.XLOOKUP($AQ3232,削除禁止_電灯料金!$B:$B,削除禁止_電灯料金!$E:$E)*AM3232/1000*$K3232*$L3232/12),2)),"-")</f>
        <v>0</v>
      </c>
      <c r="AU3232" s="177">
        <f>IFERROR(IF(OR($G3232="公衆街路灯A",$G3232="定額電灯"),"-",ROUND((AM3232/1000*$K3232*$L3232/12)*_xlfn.XLOOKUP($A3232,削除禁止_電灯料金!K:K,削除禁止_電灯料金!M:M,"-"),2)),"-")</f>
        <v>0</v>
      </c>
      <c r="AV3232" s="178">
        <f>IFERROR(IF(OR($G3232="公衆街路灯A",$G3232="定額電灯"),ROUND((((AR3232+AS3232)*AN3232))*12*_xlfn.XLOOKUP($A3232,削除禁止_電灯料金!K:K,削除禁止_電灯料金!N:N),0),ROUND((AT3232+AU3232)*AN3232*12*_xlfn.XLOOKUP($A3232,削除禁止_電灯料金!K:K,削除禁止_電灯料金!N:N),0)),0)</f>
        <v>0</v>
      </c>
      <c r="AW3232" s="145"/>
    </row>
    <row r="3233" spans="1:49" ht="30" customHeight="1">
      <c r="A3233" s="1">
        <v>74</v>
      </c>
      <c r="B3233" s="319" t="s">
        <v>2792</v>
      </c>
      <c r="C3233" s="42"/>
      <c r="D3233" s="146" t="s">
        <v>2794</v>
      </c>
      <c r="E3233" s="147" t="s">
        <v>71</v>
      </c>
      <c r="F3233" s="148" t="s">
        <v>2727</v>
      </c>
      <c r="G3233" s="148" t="s">
        <v>73</v>
      </c>
      <c r="H3233" s="149"/>
      <c r="I3233" s="150"/>
      <c r="J3233" s="151"/>
      <c r="K3233" s="152">
        <v>7</v>
      </c>
      <c r="L3233" s="266">
        <v>292</v>
      </c>
      <c r="M3233" s="281" t="s">
        <v>2726</v>
      </c>
      <c r="N3233" s="119" t="s">
        <v>134</v>
      </c>
      <c r="O3233" s="120">
        <v>2</v>
      </c>
      <c r="P3233" s="155" t="s">
        <v>1017</v>
      </c>
      <c r="Q3233" s="155">
        <v>0</v>
      </c>
      <c r="R3233" s="155">
        <v>0</v>
      </c>
      <c r="S3233" s="156">
        <v>0</v>
      </c>
      <c r="T3233" s="156">
        <v>0</v>
      </c>
      <c r="U3233" s="156">
        <v>0</v>
      </c>
      <c r="V3233" s="157">
        <v>0</v>
      </c>
      <c r="W3233" s="158">
        <v>36</v>
      </c>
      <c r="X3233" s="159">
        <v>2</v>
      </c>
      <c r="Y3233" s="160">
        <v>4</v>
      </c>
      <c r="Z3233" s="161">
        <f t="shared" si="812"/>
        <v>24.527999999999999</v>
      </c>
      <c r="AA3233" s="155">
        <v>0</v>
      </c>
      <c r="AB3233" s="162" t="s">
        <v>80</v>
      </c>
      <c r="AC3233" s="163" t="s">
        <v>56</v>
      </c>
      <c r="AD3233" s="164" t="s">
        <v>56</v>
      </c>
      <c r="AE3233" s="163" t="s">
        <v>56</v>
      </c>
      <c r="AF3233" s="164">
        <f t="shared" si="813"/>
        <v>183.95999999999998</v>
      </c>
      <c r="AG3233" s="165">
        <f t="shared" si="814"/>
        <v>88300.799999999988</v>
      </c>
      <c r="AH3233" s="166" t="s">
        <v>113</v>
      </c>
      <c r="AI3233" s="167"/>
      <c r="AJ3233" s="168"/>
      <c r="AK3233" s="169"/>
      <c r="AL3233" s="170"/>
      <c r="AM3233" s="171"/>
      <c r="AN3233" s="172"/>
      <c r="AO3233" s="173">
        <f t="shared" si="815"/>
        <v>0</v>
      </c>
      <c r="AP3233" s="174" t="s">
        <v>82</v>
      </c>
      <c r="AQ3233" s="175" t="str" cm="1">
        <f t="array" ref="AQ3233">_xlfn.IFS(OR($G3233="公衆街路灯A",$G3233="定額電灯"),$G3233&amp;AP3233,COUNTIF(G3233,"*従量電灯*"),G3233,1,"-")</f>
        <v>従量電灯</v>
      </c>
      <c r="AR3233" s="176" t="str" cm="1">
        <f t="array" ref="AR3233">_xlfn.IFS($AN3233=0,"-",OR($AH3233="対象外",$AH3233="-"),"-",OR($G3233="公衆街路灯A",$G3233="定額電灯"),_xlfn.XLOOKUP($AQ3233,削除禁止_電灯料金!$B:$B,削除禁止_電灯料金!$E:$E,0),1,"-")</f>
        <v>-</v>
      </c>
      <c r="AS3233" s="177" t="str" cm="1">
        <f t="array" ref="AS3233">_xlfn.IFS($AR3233="-","-",OR($G3233="公衆街路灯A",$G3233="定額電灯"),_xlfn.XLOOKUP(AQ3233,削除禁止_電灯料金!$B:$B,削除禁止_電灯料金!$D:$D,0),1,"-")</f>
        <v>-</v>
      </c>
      <c r="AT3233" s="176">
        <f>IFERROR(IF(OR($G3233="公衆街路灯A",$G3233="定額電灯"),"-",ROUND((_xlfn.XLOOKUP($AQ3233,削除禁止_電灯料金!$B:$B,削除禁止_電灯料金!$E:$E)*AM3233/1000*$K3233*$L3233/12),2)),"-")</f>
        <v>0</v>
      </c>
      <c r="AU3233" s="177">
        <f>IFERROR(IF(OR($G3233="公衆街路灯A",$G3233="定額電灯"),"-",ROUND((AM3233/1000*$K3233*$L3233/12)*_xlfn.XLOOKUP($A3233,削除禁止_電灯料金!K:K,削除禁止_電灯料金!M:M,"-"),2)),"-")</f>
        <v>0</v>
      </c>
      <c r="AV3233" s="178">
        <f>IFERROR(IF(OR($G3233="公衆街路灯A",$G3233="定額電灯"),ROUND((((AR3233+AS3233)*AN3233))*12*_xlfn.XLOOKUP($A3233,削除禁止_電灯料金!K:K,削除禁止_電灯料金!N:N),0),ROUND((AT3233+AU3233)*AN3233*12*_xlfn.XLOOKUP($A3233,削除禁止_電灯料金!K:K,削除禁止_電灯料金!N:N),0)),0)</f>
        <v>0</v>
      </c>
      <c r="AW3233" s="145"/>
    </row>
    <row r="3234" spans="1:49" ht="30" customHeight="1">
      <c r="A3234" s="1">
        <v>74</v>
      </c>
      <c r="B3234" s="319" t="s">
        <v>2792</v>
      </c>
      <c r="C3234" s="42"/>
      <c r="D3234" s="146" t="s">
        <v>2794</v>
      </c>
      <c r="E3234" s="147" t="s">
        <v>71</v>
      </c>
      <c r="F3234" s="148" t="s">
        <v>2084</v>
      </c>
      <c r="G3234" s="148" t="s">
        <v>73</v>
      </c>
      <c r="H3234" s="149"/>
      <c r="I3234" s="150"/>
      <c r="J3234" s="151"/>
      <c r="K3234" s="152">
        <v>7</v>
      </c>
      <c r="L3234" s="266">
        <v>292</v>
      </c>
      <c r="M3234" s="281" t="s">
        <v>1259</v>
      </c>
      <c r="N3234" s="119" t="s">
        <v>615</v>
      </c>
      <c r="O3234" s="120">
        <v>1</v>
      </c>
      <c r="P3234" s="155" t="s">
        <v>135</v>
      </c>
      <c r="Q3234" s="155">
        <v>0</v>
      </c>
      <c r="R3234" s="155">
        <v>0</v>
      </c>
      <c r="S3234" s="156" t="s">
        <v>2798</v>
      </c>
      <c r="T3234" s="156" t="s">
        <v>2799</v>
      </c>
      <c r="U3234" s="156">
        <v>0</v>
      </c>
      <c r="V3234" s="157">
        <v>0</v>
      </c>
      <c r="W3234" s="158">
        <v>28</v>
      </c>
      <c r="X3234" s="159">
        <v>1</v>
      </c>
      <c r="Y3234" s="160">
        <v>1</v>
      </c>
      <c r="Z3234" s="161">
        <f t="shared" si="812"/>
        <v>4.769333333333333</v>
      </c>
      <c r="AA3234" s="155">
        <v>0</v>
      </c>
      <c r="AB3234" s="162" t="s">
        <v>80</v>
      </c>
      <c r="AC3234" s="163" t="s">
        <v>56</v>
      </c>
      <c r="AD3234" s="164" t="s">
        <v>56</v>
      </c>
      <c r="AE3234" s="163" t="s">
        <v>56</v>
      </c>
      <c r="AF3234" s="164">
        <f t="shared" si="813"/>
        <v>143.07999999999998</v>
      </c>
      <c r="AG3234" s="165">
        <f t="shared" si="814"/>
        <v>17169.599999999999</v>
      </c>
      <c r="AH3234" s="166" t="s">
        <v>81</v>
      </c>
      <c r="AI3234" s="167"/>
      <c r="AJ3234" s="168"/>
      <c r="AK3234" s="169"/>
      <c r="AL3234" s="170"/>
      <c r="AM3234" s="171"/>
      <c r="AN3234" s="172"/>
      <c r="AO3234" s="173">
        <f t="shared" si="815"/>
        <v>0</v>
      </c>
      <c r="AP3234" s="174" t="s">
        <v>82</v>
      </c>
      <c r="AQ3234" s="175" t="str" cm="1">
        <f t="array" ref="AQ3234">_xlfn.IFS(OR($G3234="公衆街路灯A",$G3234="定額電灯"),$G3234&amp;AP3234,COUNTIF(G3234,"*従量電灯*"),G3234,1,"-")</f>
        <v>従量電灯</v>
      </c>
      <c r="AR3234" s="176" t="str" cm="1">
        <f t="array" ref="AR3234">_xlfn.IFS($AN3234=0,"-",OR($AH3234="対象外",$AH3234="-"),"-",OR($G3234="公衆街路灯A",$G3234="定額電灯"),_xlfn.XLOOKUP($AQ3234,削除禁止_電灯料金!$B:$B,削除禁止_電灯料金!$E:$E,0),1,"-")</f>
        <v>-</v>
      </c>
      <c r="AS3234" s="177" t="str" cm="1">
        <f t="array" ref="AS3234">_xlfn.IFS($AR3234="-","-",OR($G3234="公衆街路灯A",$G3234="定額電灯"),_xlfn.XLOOKUP(AQ3234,削除禁止_電灯料金!$B:$B,削除禁止_電灯料金!$D:$D,0),1,"-")</f>
        <v>-</v>
      </c>
      <c r="AT3234" s="176">
        <f>IFERROR(IF(OR($G3234="公衆街路灯A",$G3234="定額電灯"),"-",ROUND((_xlfn.XLOOKUP($AQ3234,削除禁止_電灯料金!$B:$B,削除禁止_電灯料金!$E:$E)*AM3234/1000*$K3234*$L3234/12),2)),"-")</f>
        <v>0</v>
      </c>
      <c r="AU3234" s="177">
        <f>IFERROR(IF(OR($G3234="公衆街路灯A",$G3234="定額電灯"),"-",ROUND((AM3234/1000*$K3234*$L3234/12)*_xlfn.XLOOKUP($A3234,削除禁止_電灯料金!K:K,削除禁止_電灯料金!M:M,"-"),2)),"-")</f>
        <v>0</v>
      </c>
      <c r="AV3234" s="178">
        <f>IFERROR(IF(OR($G3234="公衆街路灯A",$G3234="定額電灯"),ROUND((((AR3234+AS3234)*AN3234))*12*_xlfn.XLOOKUP($A3234,削除禁止_電灯料金!K:K,削除禁止_電灯料金!N:N),0),ROUND((AT3234+AU3234)*AN3234*12*_xlfn.XLOOKUP($A3234,削除禁止_電灯料金!K:K,削除禁止_電灯料金!N:N),0)),0)</f>
        <v>0</v>
      </c>
      <c r="AW3234" s="145"/>
    </row>
    <row r="3235" spans="1:49" ht="30" customHeight="1">
      <c r="A3235" s="1">
        <v>74</v>
      </c>
      <c r="B3235" s="319" t="s">
        <v>2792</v>
      </c>
      <c r="C3235" s="42"/>
      <c r="D3235" s="146" t="s">
        <v>2794</v>
      </c>
      <c r="E3235" s="147" t="s">
        <v>71</v>
      </c>
      <c r="F3235" s="148" t="s">
        <v>2800</v>
      </c>
      <c r="G3235" s="148" t="s">
        <v>73</v>
      </c>
      <c r="H3235" s="149"/>
      <c r="I3235" s="150"/>
      <c r="J3235" s="151"/>
      <c r="K3235" s="152">
        <v>7</v>
      </c>
      <c r="L3235" s="266">
        <v>292</v>
      </c>
      <c r="M3235" s="281" t="s">
        <v>2801</v>
      </c>
      <c r="N3235" s="119" t="s">
        <v>134</v>
      </c>
      <c r="O3235" s="120">
        <v>1</v>
      </c>
      <c r="P3235" s="155" t="s">
        <v>1017</v>
      </c>
      <c r="Q3235" s="155">
        <v>0</v>
      </c>
      <c r="R3235" s="155">
        <v>0</v>
      </c>
      <c r="S3235" s="156" t="s">
        <v>2802</v>
      </c>
      <c r="T3235" s="156">
        <v>0</v>
      </c>
      <c r="U3235" s="156">
        <v>0</v>
      </c>
      <c r="V3235" s="157">
        <v>0</v>
      </c>
      <c r="W3235" s="158">
        <v>36</v>
      </c>
      <c r="X3235" s="159">
        <v>1</v>
      </c>
      <c r="Y3235" s="160">
        <v>1</v>
      </c>
      <c r="Z3235" s="161">
        <f t="shared" si="812"/>
        <v>6.1319999999999997</v>
      </c>
      <c r="AA3235" s="155">
        <v>0</v>
      </c>
      <c r="AB3235" s="162" t="s">
        <v>80</v>
      </c>
      <c r="AC3235" s="163" t="s">
        <v>56</v>
      </c>
      <c r="AD3235" s="164" t="s">
        <v>56</v>
      </c>
      <c r="AE3235" s="163" t="s">
        <v>56</v>
      </c>
      <c r="AF3235" s="164">
        <f t="shared" si="813"/>
        <v>183.95999999999998</v>
      </c>
      <c r="AG3235" s="165">
        <f t="shared" si="814"/>
        <v>22075.199999999997</v>
      </c>
      <c r="AH3235" s="166" t="s">
        <v>81</v>
      </c>
      <c r="AI3235" s="167"/>
      <c r="AJ3235" s="168"/>
      <c r="AK3235" s="169"/>
      <c r="AL3235" s="170"/>
      <c r="AM3235" s="171"/>
      <c r="AN3235" s="172"/>
      <c r="AO3235" s="173">
        <f t="shared" si="815"/>
        <v>0</v>
      </c>
      <c r="AP3235" s="174" t="s">
        <v>82</v>
      </c>
      <c r="AQ3235" s="175" t="str" cm="1">
        <f t="array" ref="AQ3235">_xlfn.IFS(OR($G3235="公衆街路灯A",$G3235="定額電灯"),$G3235&amp;AP3235,COUNTIF(G3235,"*従量電灯*"),G3235,1,"-")</f>
        <v>従量電灯</v>
      </c>
      <c r="AR3235" s="176" t="str" cm="1">
        <f t="array" ref="AR3235">_xlfn.IFS($AN3235=0,"-",OR($AH3235="対象外",$AH3235="-"),"-",OR($G3235="公衆街路灯A",$G3235="定額電灯"),_xlfn.XLOOKUP($AQ3235,削除禁止_電灯料金!$B:$B,削除禁止_電灯料金!$E:$E,0),1,"-")</f>
        <v>-</v>
      </c>
      <c r="AS3235" s="177" t="str" cm="1">
        <f t="array" ref="AS3235">_xlfn.IFS($AR3235="-","-",OR($G3235="公衆街路灯A",$G3235="定額電灯"),_xlfn.XLOOKUP(AQ3235,削除禁止_電灯料金!$B:$B,削除禁止_電灯料金!$D:$D,0),1,"-")</f>
        <v>-</v>
      </c>
      <c r="AT3235" s="176">
        <f>IFERROR(IF(OR($G3235="公衆街路灯A",$G3235="定額電灯"),"-",ROUND((_xlfn.XLOOKUP($AQ3235,削除禁止_電灯料金!$B:$B,削除禁止_電灯料金!$E:$E)*AM3235/1000*$K3235*$L3235/12),2)),"-")</f>
        <v>0</v>
      </c>
      <c r="AU3235" s="177">
        <f>IFERROR(IF(OR($G3235="公衆街路灯A",$G3235="定額電灯"),"-",ROUND((AM3235/1000*$K3235*$L3235/12)*_xlfn.XLOOKUP($A3235,削除禁止_電灯料金!K:K,削除禁止_電灯料金!M:M,"-"),2)),"-")</f>
        <v>0</v>
      </c>
      <c r="AV3235" s="178">
        <f>IFERROR(IF(OR($G3235="公衆街路灯A",$G3235="定額電灯"),ROUND((((AR3235+AS3235)*AN3235))*12*_xlfn.XLOOKUP($A3235,削除禁止_電灯料金!K:K,削除禁止_電灯料金!N:N),0),ROUND((AT3235+AU3235)*AN3235*12*_xlfn.XLOOKUP($A3235,削除禁止_電灯料金!K:K,削除禁止_電灯料金!N:N),0)),0)</f>
        <v>0</v>
      </c>
      <c r="AW3235" s="145"/>
    </row>
    <row r="3236" spans="1:49" ht="30" customHeight="1">
      <c r="A3236" s="1">
        <v>74</v>
      </c>
      <c r="B3236" s="319" t="s">
        <v>2792</v>
      </c>
      <c r="C3236" s="42"/>
      <c r="D3236" s="146" t="s">
        <v>2794</v>
      </c>
      <c r="E3236" s="147" t="s">
        <v>71</v>
      </c>
      <c r="F3236" s="148" t="s">
        <v>2803</v>
      </c>
      <c r="G3236" s="148" t="s">
        <v>73</v>
      </c>
      <c r="H3236" s="149"/>
      <c r="I3236" s="150"/>
      <c r="J3236" s="151"/>
      <c r="K3236" s="152">
        <v>7</v>
      </c>
      <c r="L3236" s="266">
        <v>292</v>
      </c>
      <c r="M3236" s="281" t="s">
        <v>2726</v>
      </c>
      <c r="N3236" s="119" t="s">
        <v>134</v>
      </c>
      <c r="O3236" s="120">
        <v>2</v>
      </c>
      <c r="P3236" s="155" t="s">
        <v>1017</v>
      </c>
      <c r="Q3236" s="155">
        <v>0</v>
      </c>
      <c r="R3236" s="155">
        <v>0</v>
      </c>
      <c r="S3236" s="156">
        <v>0</v>
      </c>
      <c r="T3236" s="156">
        <v>0</v>
      </c>
      <c r="U3236" s="156">
        <v>0</v>
      </c>
      <c r="V3236" s="157">
        <v>0</v>
      </c>
      <c r="W3236" s="158">
        <v>36</v>
      </c>
      <c r="X3236" s="159">
        <v>18</v>
      </c>
      <c r="Y3236" s="160">
        <v>36</v>
      </c>
      <c r="Z3236" s="161">
        <f t="shared" si="812"/>
        <v>220.75200000000001</v>
      </c>
      <c r="AA3236" s="155">
        <v>0</v>
      </c>
      <c r="AB3236" s="162" t="s">
        <v>80</v>
      </c>
      <c r="AC3236" s="163" t="s">
        <v>56</v>
      </c>
      <c r="AD3236" s="164" t="s">
        <v>56</v>
      </c>
      <c r="AE3236" s="163" t="s">
        <v>56</v>
      </c>
      <c r="AF3236" s="164">
        <f t="shared" si="813"/>
        <v>183.96</v>
      </c>
      <c r="AG3236" s="165">
        <f t="shared" si="814"/>
        <v>794707.20000000007</v>
      </c>
      <c r="AH3236" s="166" t="s">
        <v>113</v>
      </c>
      <c r="AI3236" s="167"/>
      <c r="AJ3236" s="168"/>
      <c r="AK3236" s="169"/>
      <c r="AL3236" s="170"/>
      <c r="AM3236" s="171"/>
      <c r="AN3236" s="172"/>
      <c r="AO3236" s="173">
        <f t="shared" si="815"/>
        <v>0</v>
      </c>
      <c r="AP3236" s="174" t="s">
        <v>82</v>
      </c>
      <c r="AQ3236" s="175" t="str" cm="1">
        <f t="array" ref="AQ3236">_xlfn.IFS(OR($G3236="公衆街路灯A",$G3236="定額電灯"),$G3236&amp;AP3236,COUNTIF(G3236,"*従量電灯*"),G3236,1,"-")</f>
        <v>従量電灯</v>
      </c>
      <c r="AR3236" s="176" t="str" cm="1">
        <f t="array" ref="AR3236">_xlfn.IFS($AN3236=0,"-",OR($AH3236="対象外",$AH3236="-"),"-",OR($G3236="公衆街路灯A",$G3236="定額電灯"),_xlfn.XLOOKUP($AQ3236,削除禁止_電灯料金!$B:$B,削除禁止_電灯料金!$E:$E,0),1,"-")</f>
        <v>-</v>
      </c>
      <c r="AS3236" s="177" t="str" cm="1">
        <f t="array" ref="AS3236">_xlfn.IFS($AR3236="-","-",OR($G3236="公衆街路灯A",$G3236="定額電灯"),_xlfn.XLOOKUP(AQ3236,削除禁止_電灯料金!$B:$B,削除禁止_電灯料金!$D:$D,0),1,"-")</f>
        <v>-</v>
      </c>
      <c r="AT3236" s="176">
        <f>IFERROR(IF(OR($G3236="公衆街路灯A",$G3236="定額電灯"),"-",ROUND((_xlfn.XLOOKUP($AQ3236,削除禁止_電灯料金!$B:$B,削除禁止_電灯料金!$E:$E)*AM3236/1000*$K3236*$L3236/12),2)),"-")</f>
        <v>0</v>
      </c>
      <c r="AU3236" s="177">
        <f>IFERROR(IF(OR($G3236="公衆街路灯A",$G3236="定額電灯"),"-",ROUND((AM3236/1000*$K3236*$L3236/12)*_xlfn.XLOOKUP($A3236,削除禁止_電灯料金!K:K,削除禁止_電灯料金!M:M,"-"),2)),"-")</f>
        <v>0</v>
      </c>
      <c r="AV3236" s="178">
        <f>IFERROR(IF(OR($G3236="公衆街路灯A",$G3236="定額電灯"),ROUND((((AR3236+AS3236)*AN3236))*12*_xlfn.XLOOKUP($A3236,削除禁止_電灯料金!K:K,削除禁止_電灯料金!N:N),0),ROUND((AT3236+AU3236)*AN3236*12*_xlfn.XLOOKUP($A3236,削除禁止_電灯料金!K:K,削除禁止_電灯料金!N:N),0)),0)</f>
        <v>0</v>
      </c>
      <c r="AW3236" s="145"/>
    </row>
    <row r="3237" spans="1:49" ht="30" customHeight="1">
      <c r="A3237" s="1">
        <v>74</v>
      </c>
      <c r="B3237" s="319" t="s">
        <v>2792</v>
      </c>
      <c r="C3237" s="42"/>
      <c r="D3237" s="180" t="s">
        <v>2794</v>
      </c>
      <c r="E3237" s="181" t="s">
        <v>71</v>
      </c>
      <c r="F3237" s="182" t="s">
        <v>2085</v>
      </c>
      <c r="G3237" s="182" t="s">
        <v>73</v>
      </c>
      <c r="H3237" s="183"/>
      <c r="I3237" s="184"/>
      <c r="J3237" s="185"/>
      <c r="K3237" s="186" t="s">
        <v>82</v>
      </c>
      <c r="L3237" s="330" t="s">
        <v>82</v>
      </c>
      <c r="M3237" s="313" t="s">
        <v>56</v>
      </c>
      <c r="N3237" s="189">
        <v>0</v>
      </c>
      <c r="O3237" s="190">
        <v>0</v>
      </c>
      <c r="P3237" s="191">
        <v>0</v>
      </c>
      <c r="Q3237" s="191">
        <v>0</v>
      </c>
      <c r="R3237" s="191">
        <v>0</v>
      </c>
      <c r="S3237" s="192">
        <v>0</v>
      </c>
      <c r="T3237" s="192">
        <v>0</v>
      </c>
      <c r="U3237" s="192">
        <v>0</v>
      </c>
      <c r="V3237" s="193">
        <v>0</v>
      </c>
      <c r="W3237" s="194">
        <v>0</v>
      </c>
      <c r="X3237" s="195"/>
      <c r="Y3237" s="196">
        <v>0</v>
      </c>
      <c r="Z3237" s="197">
        <v>0</v>
      </c>
      <c r="AA3237" s="191">
        <v>0</v>
      </c>
      <c r="AB3237" s="198" t="s">
        <v>56</v>
      </c>
      <c r="AC3237" s="199" t="s">
        <v>56</v>
      </c>
      <c r="AD3237" s="200" t="s">
        <v>56</v>
      </c>
      <c r="AE3237" s="199" t="s">
        <v>56</v>
      </c>
      <c r="AF3237" s="200" t="s">
        <v>56</v>
      </c>
      <c r="AG3237" s="201">
        <v>0</v>
      </c>
      <c r="AH3237" s="201" t="s">
        <v>56</v>
      </c>
      <c r="AI3237" s="202"/>
      <c r="AJ3237" s="203"/>
      <c r="AK3237" s="204"/>
      <c r="AL3237" s="194"/>
      <c r="AM3237" s="205"/>
      <c r="AN3237" s="206"/>
      <c r="AO3237" s="200">
        <f t="shared" si="815"/>
        <v>0</v>
      </c>
      <c r="AP3237" s="207" t="s">
        <v>82</v>
      </c>
      <c r="AQ3237" s="198" t="str" cm="1">
        <f t="array" ref="AQ3237">_xlfn.IFS(OR($G3237="公衆街路灯A",$G3237="定額電灯"),$G3237&amp;AP3237,COUNTIF(G3237,"*従量電灯*"),G3237,1,"-")</f>
        <v>従量電灯</v>
      </c>
      <c r="AR3237" s="208" t="str" cm="1">
        <f t="array" ref="AR3237">_xlfn.IFS($AN3237=0,"-",OR($AH3237="対象外",$AH3237="-"),"-",OR($G3237="公衆街路灯A",$G3237="定額電灯"),_xlfn.XLOOKUP($AQ3237,削除禁止_電灯料金!$B:$B,削除禁止_電灯料金!$E:$E,0),1,"-")</f>
        <v>-</v>
      </c>
      <c r="AS3237" s="209" t="str" cm="1">
        <f t="array" ref="AS3237">_xlfn.IFS($AR3237="-","-",OR($G3237="公衆街路灯A",$G3237="定額電灯"),_xlfn.XLOOKUP(AQ3237,削除禁止_電灯料金!$B:$B,削除禁止_電灯料金!$D:$D,0),1,"-")</f>
        <v>-</v>
      </c>
      <c r="AT3237" s="208" t="str">
        <f>IFERROR(IF(OR($G3237="公衆街路灯A",$G3237="定額電灯"),"-",ROUND((_xlfn.XLOOKUP($AQ3237,削除禁止_電灯料金!$B:$B,削除禁止_電灯料金!$E:$E)*AM3237/1000*$K3237*$L3237/12),2)),"-")</f>
        <v>-</v>
      </c>
      <c r="AU3237" s="209" t="str">
        <f>IFERROR(IF(OR($G3237="公衆街路灯A",$G3237="定額電灯"),"-",ROUND((AM3237/1000*$K3237*$L3237/12)*_xlfn.XLOOKUP($A3237,削除禁止_電灯料金!K:K,削除禁止_電灯料金!M:M,"-"),2)),"-")</f>
        <v>-</v>
      </c>
      <c r="AV3237" s="210">
        <f>IFERROR(IF(OR($G3237="公衆街路灯A",$G3237="定額電灯"),ROUND((((AR3237+AS3237)*AN3237))*12*_xlfn.XLOOKUP($A3237,削除禁止_電灯料金!K:K,削除禁止_電灯料金!N:N),0),ROUND((AT3237+AU3237)*AN3237*12*_xlfn.XLOOKUP($A3237,削除禁止_電灯料金!K:K,削除禁止_電灯料金!N:N),0)),0)</f>
        <v>0</v>
      </c>
      <c r="AW3237" s="145"/>
    </row>
    <row r="3238" spans="1:49" ht="30" customHeight="1">
      <c r="A3238" s="1">
        <v>74</v>
      </c>
      <c r="B3238" s="319" t="s">
        <v>2792</v>
      </c>
      <c r="C3238" s="42"/>
      <c r="D3238" s="146" t="s">
        <v>2794</v>
      </c>
      <c r="E3238" s="147" t="s">
        <v>71</v>
      </c>
      <c r="F3238" s="148" t="s">
        <v>2731</v>
      </c>
      <c r="G3238" s="148" t="s">
        <v>73</v>
      </c>
      <c r="H3238" s="149"/>
      <c r="I3238" s="150"/>
      <c r="J3238" s="151"/>
      <c r="K3238" s="152">
        <v>4</v>
      </c>
      <c r="L3238" s="266">
        <v>292</v>
      </c>
      <c r="M3238" s="281" t="s">
        <v>1259</v>
      </c>
      <c r="N3238" s="119" t="s">
        <v>615</v>
      </c>
      <c r="O3238" s="120">
        <v>1</v>
      </c>
      <c r="P3238" s="155" t="s">
        <v>135</v>
      </c>
      <c r="Q3238" s="155">
        <v>0</v>
      </c>
      <c r="R3238" s="155">
        <v>0</v>
      </c>
      <c r="S3238" s="156" t="s">
        <v>2798</v>
      </c>
      <c r="T3238" s="156" t="s">
        <v>2799</v>
      </c>
      <c r="U3238" s="156">
        <v>0</v>
      </c>
      <c r="V3238" s="157">
        <v>0</v>
      </c>
      <c r="W3238" s="158">
        <v>28</v>
      </c>
      <c r="X3238" s="159">
        <v>1</v>
      </c>
      <c r="Y3238" s="160">
        <v>1</v>
      </c>
      <c r="Z3238" s="161">
        <f t="shared" ref="Z3238:Z3240" si="816">K3238*L3238*W3238*Y3238/12/1000</f>
        <v>2.7253333333333334</v>
      </c>
      <c r="AA3238" s="155">
        <v>0</v>
      </c>
      <c r="AB3238" s="162" t="s">
        <v>80</v>
      </c>
      <c r="AC3238" s="163" t="s">
        <v>56</v>
      </c>
      <c r="AD3238" s="164" t="s">
        <v>56</v>
      </c>
      <c r="AE3238" s="163" t="s">
        <v>56</v>
      </c>
      <c r="AF3238" s="164">
        <f t="shared" ref="AF3238:AF3240" si="817">$B$2*Z3238/Y3238</f>
        <v>81.760000000000005</v>
      </c>
      <c r="AG3238" s="165">
        <f t="shared" ref="AG3238:AG3240" si="818">Y3238*AF3238*120</f>
        <v>9811.2000000000007</v>
      </c>
      <c r="AH3238" s="166" t="s">
        <v>81</v>
      </c>
      <c r="AI3238" s="167"/>
      <c r="AJ3238" s="168"/>
      <c r="AK3238" s="169"/>
      <c r="AL3238" s="170"/>
      <c r="AM3238" s="171"/>
      <c r="AN3238" s="172"/>
      <c r="AO3238" s="173">
        <f t="shared" si="815"/>
        <v>0</v>
      </c>
      <c r="AP3238" s="174" t="s">
        <v>82</v>
      </c>
      <c r="AQ3238" s="175" t="str" cm="1">
        <f t="array" ref="AQ3238">_xlfn.IFS(OR($G3238="公衆街路灯A",$G3238="定額電灯"),$G3238&amp;AP3238,COUNTIF(G3238,"*従量電灯*"),G3238,1,"-")</f>
        <v>従量電灯</v>
      </c>
      <c r="AR3238" s="176" t="str" cm="1">
        <f t="array" ref="AR3238">_xlfn.IFS($AN3238=0,"-",OR($AH3238="対象外",$AH3238="-"),"-",OR($G3238="公衆街路灯A",$G3238="定額電灯"),_xlfn.XLOOKUP($AQ3238,削除禁止_電灯料金!$B:$B,削除禁止_電灯料金!$E:$E,0),1,"-")</f>
        <v>-</v>
      </c>
      <c r="AS3238" s="177" t="str" cm="1">
        <f t="array" ref="AS3238">_xlfn.IFS($AR3238="-","-",OR($G3238="公衆街路灯A",$G3238="定額電灯"),_xlfn.XLOOKUP(AQ3238,削除禁止_電灯料金!$B:$B,削除禁止_電灯料金!$D:$D,0),1,"-")</f>
        <v>-</v>
      </c>
      <c r="AT3238" s="176">
        <f>IFERROR(IF(OR($G3238="公衆街路灯A",$G3238="定額電灯"),"-",ROUND((_xlfn.XLOOKUP($AQ3238,削除禁止_電灯料金!$B:$B,削除禁止_電灯料金!$E:$E)*AM3238/1000*$K3238*$L3238/12),2)),"-")</f>
        <v>0</v>
      </c>
      <c r="AU3238" s="177">
        <f>IFERROR(IF(OR($G3238="公衆街路灯A",$G3238="定額電灯"),"-",ROUND((AM3238/1000*$K3238*$L3238/12)*_xlfn.XLOOKUP($A3238,削除禁止_電灯料金!K:K,削除禁止_電灯料金!M:M,"-"),2)),"-")</f>
        <v>0</v>
      </c>
      <c r="AV3238" s="178">
        <f>IFERROR(IF(OR($G3238="公衆街路灯A",$G3238="定額電灯"),ROUND((((AR3238+AS3238)*AN3238))*12*_xlfn.XLOOKUP($A3238,削除禁止_電灯料金!K:K,削除禁止_電灯料金!N:N),0),ROUND((AT3238+AU3238)*AN3238*12*_xlfn.XLOOKUP($A3238,削除禁止_電灯料金!K:K,削除禁止_電灯料金!N:N),0)),0)</f>
        <v>0</v>
      </c>
      <c r="AW3238" s="145"/>
    </row>
    <row r="3239" spans="1:49" ht="30" customHeight="1">
      <c r="A3239" s="1">
        <v>74</v>
      </c>
      <c r="B3239" s="319" t="s">
        <v>2792</v>
      </c>
      <c r="C3239" s="42"/>
      <c r="D3239" s="146" t="s">
        <v>2804</v>
      </c>
      <c r="E3239" s="147" t="s">
        <v>186</v>
      </c>
      <c r="F3239" s="148" t="s">
        <v>2805</v>
      </c>
      <c r="G3239" s="148" t="s">
        <v>73</v>
      </c>
      <c r="H3239" s="149"/>
      <c r="I3239" s="150"/>
      <c r="J3239" s="151"/>
      <c r="K3239" s="152">
        <v>7</v>
      </c>
      <c r="L3239" s="266">
        <v>292</v>
      </c>
      <c r="M3239" s="281" t="s">
        <v>1557</v>
      </c>
      <c r="N3239" s="119" t="s">
        <v>134</v>
      </c>
      <c r="O3239" s="120">
        <v>2</v>
      </c>
      <c r="P3239" s="155" t="s">
        <v>227</v>
      </c>
      <c r="Q3239" s="155">
        <v>0</v>
      </c>
      <c r="R3239" s="155">
        <v>0</v>
      </c>
      <c r="S3239" s="156">
        <v>0</v>
      </c>
      <c r="T3239" s="156">
        <v>0</v>
      </c>
      <c r="U3239" s="156">
        <v>0</v>
      </c>
      <c r="V3239" s="157">
        <v>0</v>
      </c>
      <c r="W3239" s="158">
        <v>47</v>
      </c>
      <c r="X3239" s="159">
        <v>9</v>
      </c>
      <c r="Y3239" s="160">
        <v>18</v>
      </c>
      <c r="Z3239" s="161">
        <f t="shared" si="816"/>
        <v>144.102</v>
      </c>
      <c r="AA3239" s="155">
        <v>0</v>
      </c>
      <c r="AB3239" s="162" t="s">
        <v>80</v>
      </c>
      <c r="AC3239" s="163" t="s">
        <v>56</v>
      </c>
      <c r="AD3239" s="164" t="s">
        <v>56</v>
      </c>
      <c r="AE3239" s="163" t="s">
        <v>56</v>
      </c>
      <c r="AF3239" s="164">
        <f t="shared" si="817"/>
        <v>240.17000000000002</v>
      </c>
      <c r="AG3239" s="165">
        <f t="shared" si="818"/>
        <v>518767.20000000007</v>
      </c>
      <c r="AH3239" s="166" t="s">
        <v>113</v>
      </c>
      <c r="AI3239" s="167"/>
      <c r="AJ3239" s="168"/>
      <c r="AK3239" s="169"/>
      <c r="AL3239" s="170"/>
      <c r="AM3239" s="171"/>
      <c r="AN3239" s="172"/>
      <c r="AO3239" s="173">
        <f t="shared" si="815"/>
        <v>0</v>
      </c>
      <c r="AP3239" s="174" t="s">
        <v>82</v>
      </c>
      <c r="AQ3239" s="175" t="str" cm="1">
        <f t="array" ref="AQ3239">_xlfn.IFS(OR($G3239="公衆街路灯A",$G3239="定額電灯"),$G3239&amp;AP3239,COUNTIF(G3239,"*従量電灯*"),G3239,1,"-")</f>
        <v>従量電灯</v>
      </c>
      <c r="AR3239" s="176" t="str" cm="1">
        <f t="array" ref="AR3239">_xlfn.IFS($AN3239=0,"-",OR($AH3239="対象外",$AH3239="-"),"-",OR($G3239="公衆街路灯A",$G3239="定額電灯"),_xlfn.XLOOKUP($AQ3239,削除禁止_電灯料金!$B:$B,削除禁止_電灯料金!$E:$E,0),1,"-")</f>
        <v>-</v>
      </c>
      <c r="AS3239" s="177" t="str" cm="1">
        <f t="array" ref="AS3239">_xlfn.IFS($AR3239="-","-",OR($G3239="公衆街路灯A",$G3239="定額電灯"),_xlfn.XLOOKUP(AQ3239,削除禁止_電灯料金!$B:$B,削除禁止_電灯料金!$D:$D,0),1,"-")</f>
        <v>-</v>
      </c>
      <c r="AT3239" s="176">
        <f>IFERROR(IF(OR($G3239="公衆街路灯A",$G3239="定額電灯"),"-",ROUND((_xlfn.XLOOKUP($AQ3239,削除禁止_電灯料金!$B:$B,削除禁止_電灯料金!$E:$E)*AM3239/1000*$K3239*$L3239/12),2)),"-")</f>
        <v>0</v>
      </c>
      <c r="AU3239" s="177">
        <f>IFERROR(IF(OR($G3239="公衆街路灯A",$G3239="定額電灯"),"-",ROUND((AM3239/1000*$K3239*$L3239/12)*_xlfn.XLOOKUP($A3239,削除禁止_電灯料金!K:K,削除禁止_電灯料金!M:M,"-"),2)),"-")</f>
        <v>0</v>
      </c>
      <c r="AV3239" s="178">
        <f>IFERROR(IF(OR($G3239="公衆街路灯A",$G3239="定額電灯"),ROUND((((AR3239+AS3239)*AN3239))*12*_xlfn.XLOOKUP($A3239,削除禁止_電灯料金!K:K,削除禁止_電灯料金!N:N),0),ROUND((AT3239+AU3239)*AN3239*12*_xlfn.XLOOKUP($A3239,削除禁止_電灯料金!K:K,削除禁止_電灯料金!N:N),0)),0)</f>
        <v>0</v>
      </c>
      <c r="AW3239" s="145"/>
    </row>
    <row r="3240" spans="1:49" ht="30" customHeight="1">
      <c r="A3240" s="1">
        <v>74</v>
      </c>
      <c r="B3240" s="319" t="s">
        <v>2792</v>
      </c>
      <c r="C3240" s="42"/>
      <c r="D3240" s="146" t="s">
        <v>2804</v>
      </c>
      <c r="E3240" s="147" t="s">
        <v>186</v>
      </c>
      <c r="F3240" s="148" t="s">
        <v>2805</v>
      </c>
      <c r="G3240" s="148" t="s">
        <v>73</v>
      </c>
      <c r="H3240" s="149"/>
      <c r="I3240" s="150"/>
      <c r="J3240" s="151"/>
      <c r="K3240" s="152">
        <v>7</v>
      </c>
      <c r="L3240" s="266">
        <v>292</v>
      </c>
      <c r="M3240" s="281" t="s">
        <v>2806</v>
      </c>
      <c r="N3240" s="119" t="s">
        <v>2691</v>
      </c>
      <c r="O3240" s="120">
        <v>1</v>
      </c>
      <c r="P3240" s="155" t="s">
        <v>227</v>
      </c>
      <c r="Q3240" s="155">
        <v>0</v>
      </c>
      <c r="R3240" s="155">
        <v>0</v>
      </c>
      <c r="S3240" s="156">
        <v>0</v>
      </c>
      <c r="T3240" s="156" t="s">
        <v>2692</v>
      </c>
      <c r="U3240" s="156">
        <v>0</v>
      </c>
      <c r="V3240" s="157">
        <v>0</v>
      </c>
      <c r="W3240" s="158">
        <v>47</v>
      </c>
      <c r="X3240" s="159">
        <v>2</v>
      </c>
      <c r="Y3240" s="160">
        <v>2</v>
      </c>
      <c r="Z3240" s="161">
        <f t="shared" si="816"/>
        <v>16.011333333333333</v>
      </c>
      <c r="AA3240" s="155">
        <v>0</v>
      </c>
      <c r="AB3240" s="162" t="s">
        <v>80</v>
      </c>
      <c r="AC3240" s="163" t="s">
        <v>56</v>
      </c>
      <c r="AD3240" s="164" t="s">
        <v>56</v>
      </c>
      <c r="AE3240" s="163" t="s">
        <v>56</v>
      </c>
      <c r="AF3240" s="164">
        <f t="shared" si="817"/>
        <v>240.17</v>
      </c>
      <c r="AG3240" s="165">
        <f t="shared" si="818"/>
        <v>57640.799999999996</v>
      </c>
      <c r="AH3240" s="166" t="s">
        <v>113</v>
      </c>
      <c r="AI3240" s="167"/>
      <c r="AJ3240" s="168"/>
      <c r="AK3240" s="169"/>
      <c r="AL3240" s="170"/>
      <c r="AM3240" s="171"/>
      <c r="AN3240" s="172"/>
      <c r="AO3240" s="173">
        <f t="shared" si="815"/>
        <v>0</v>
      </c>
      <c r="AP3240" s="174" t="s">
        <v>82</v>
      </c>
      <c r="AQ3240" s="175" t="str" cm="1">
        <f t="array" ref="AQ3240">_xlfn.IFS(OR($G3240="公衆街路灯A",$G3240="定額電灯"),$G3240&amp;AP3240,COUNTIF(G3240,"*従量電灯*"),G3240,1,"-")</f>
        <v>従量電灯</v>
      </c>
      <c r="AR3240" s="176" t="str" cm="1">
        <f t="array" ref="AR3240">_xlfn.IFS($AN3240=0,"-",OR($AH3240="対象外",$AH3240="-"),"-",OR($G3240="公衆街路灯A",$G3240="定額電灯"),_xlfn.XLOOKUP($AQ3240,削除禁止_電灯料金!$B:$B,削除禁止_電灯料金!$E:$E,0),1,"-")</f>
        <v>-</v>
      </c>
      <c r="AS3240" s="177" t="str" cm="1">
        <f t="array" ref="AS3240">_xlfn.IFS($AR3240="-","-",OR($G3240="公衆街路灯A",$G3240="定額電灯"),_xlfn.XLOOKUP(AQ3240,削除禁止_電灯料金!$B:$B,削除禁止_電灯料金!$D:$D,0),1,"-")</f>
        <v>-</v>
      </c>
      <c r="AT3240" s="176">
        <f>IFERROR(IF(OR($G3240="公衆街路灯A",$G3240="定額電灯"),"-",ROUND((_xlfn.XLOOKUP($AQ3240,削除禁止_電灯料金!$B:$B,削除禁止_電灯料金!$E:$E)*AM3240/1000*$K3240*$L3240/12),2)),"-")</f>
        <v>0</v>
      </c>
      <c r="AU3240" s="177">
        <f>IFERROR(IF(OR($G3240="公衆街路灯A",$G3240="定額電灯"),"-",ROUND((AM3240/1000*$K3240*$L3240/12)*_xlfn.XLOOKUP($A3240,削除禁止_電灯料金!K:K,削除禁止_電灯料金!M:M,"-"),2)),"-")</f>
        <v>0</v>
      </c>
      <c r="AV3240" s="178">
        <f>IFERROR(IF(OR($G3240="公衆街路灯A",$G3240="定額電灯"),ROUND((((AR3240+AS3240)*AN3240))*12*_xlfn.XLOOKUP($A3240,削除禁止_電灯料金!K:K,削除禁止_電灯料金!N:N),0),ROUND((AT3240+AU3240)*AN3240*12*_xlfn.XLOOKUP($A3240,削除禁止_電灯料金!K:K,削除禁止_電灯料金!N:N),0)),0)</f>
        <v>0</v>
      </c>
      <c r="AW3240" s="145"/>
    </row>
    <row r="3241" spans="1:49" ht="30" customHeight="1">
      <c r="A3241" s="1">
        <v>74</v>
      </c>
      <c r="B3241" s="319" t="s">
        <v>2792</v>
      </c>
      <c r="C3241" s="42"/>
      <c r="D3241" s="146"/>
      <c r="E3241" s="147"/>
      <c r="F3241" s="148"/>
      <c r="G3241" s="148"/>
      <c r="H3241" s="149"/>
      <c r="I3241" s="150"/>
      <c r="J3241" s="151"/>
      <c r="K3241" s="213"/>
      <c r="L3241" s="214"/>
      <c r="M3241" s="154" t="s">
        <v>82</v>
      </c>
      <c r="N3241" s="119">
        <v>0</v>
      </c>
      <c r="O3241" s="120">
        <v>0</v>
      </c>
      <c r="P3241" s="155">
        <v>0</v>
      </c>
      <c r="Q3241" s="155">
        <v>0</v>
      </c>
      <c r="R3241" s="155">
        <v>0</v>
      </c>
      <c r="S3241" s="156">
        <v>0</v>
      </c>
      <c r="T3241" s="156">
        <v>0</v>
      </c>
      <c r="U3241" s="156">
        <v>0</v>
      </c>
      <c r="V3241" s="157">
        <v>0</v>
      </c>
      <c r="W3241" s="158">
        <v>0</v>
      </c>
      <c r="X3241" s="159"/>
      <c r="Y3241" s="160">
        <v>0</v>
      </c>
      <c r="Z3241" s="161">
        <v>0</v>
      </c>
      <c r="AA3241" s="155">
        <v>0</v>
      </c>
      <c r="AB3241" s="162" t="s">
        <v>56</v>
      </c>
      <c r="AC3241" s="163" t="s">
        <v>56</v>
      </c>
      <c r="AD3241" s="164" t="s">
        <v>56</v>
      </c>
      <c r="AE3241" s="163" t="s">
        <v>56</v>
      </c>
      <c r="AF3241" s="164" t="s">
        <v>56</v>
      </c>
      <c r="AG3241" s="165">
        <v>0</v>
      </c>
      <c r="AH3241" s="166" t="s">
        <v>56</v>
      </c>
      <c r="AI3241" s="167"/>
      <c r="AJ3241" s="168"/>
      <c r="AK3241" s="169"/>
      <c r="AL3241" s="170"/>
      <c r="AM3241" s="171"/>
      <c r="AN3241" s="172"/>
      <c r="AO3241" s="173">
        <f t="shared" si="815"/>
        <v>0</v>
      </c>
      <c r="AP3241" s="174" t="s">
        <v>82</v>
      </c>
      <c r="AQ3241" s="175" t="str" cm="1">
        <f t="array" ref="AQ3241">_xlfn.IFS(OR($G3241="公衆街路灯A",$G3241="定額電灯"),$G3241&amp;AP3241,COUNTIF(G3241,"*従量電灯*"),G3241,1,"-")</f>
        <v>-</v>
      </c>
      <c r="AR3241" s="176" t="str" cm="1">
        <f t="array" ref="AR3241">_xlfn.IFS($AN3241=0,"-",OR($AH3241="対象外",$AH3241="-"),"-",OR($G3241="公衆街路灯A",$G3241="定額電灯"),_xlfn.XLOOKUP($AQ3241,削除禁止_電灯料金!$B:$B,削除禁止_電灯料金!$E:$E,0),1,"-")</f>
        <v>-</v>
      </c>
      <c r="AS3241" s="177" t="str" cm="1">
        <f t="array" ref="AS3241">_xlfn.IFS($AR3241="-","-",OR($G3241="公衆街路灯A",$G3241="定額電灯"),_xlfn.XLOOKUP(AQ3241,削除禁止_電灯料金!$B:$B,削除禁止_電灯料金!$D:$D,0),1,"-")</f>
        <v>-</v>
      </c>
      <c r="AT3241" s="176" t="str">
        <f>IFERROR(IF(OR($G3241="公衆街路灯A",$G3241="定額電灯"),"-",ROUND((_xlfn.XLOOKUP($AQ3241,削除禁止_電灯料金!$B:$B,削除禁止_電灯料金!$E:$E)*AM3241/1000*$K3241*$L3241/12),2)),"-")</f>
        <v>-</v>
      </c>
      <c r="AU3241" s="177">
        <f>IFERROR(IF(OR($G3241="公衆街路灯A",$G3241="定額電灯"),"-",ROUND((AM3241/1000*$K3241*$L3241/12)*_xlfn.XLOOKUP($A3241,削除禁止_電灯料金!K:K,削除禁止_電灯料金!M:M,"-"),2)),"-")</f>
        <v>0</v>
      </c>
      <c r="AV3241" s="178">
        <f>IFERROR(IF(OR($G3241="公衆街路灯A",$G3241="定額電灯"),ROUND((((AR3241+AS3241)*AN3241))*12*_xlfn.XLOOKUP($A3241,削除禁止_電灯料金!K:K,削除禁止_電灯料金!N:N),0),ROUND((AT3241+AU3241)*AN3241*12*_xlfn.XLOOKUP($A3241,削除禁止_電灯料金!K:K,削除禁止_電灯料金!N:N),0)),0)</f>
        <v>0</v>
      </c>
      <c r="AW3241" s="145"/>
    </row>
    <row r="3242" spans="1:49" ht="30" customHeight="1">
      <c r="A3242" s="1">
        <v>74</v>
      </c>
      <c r="B3242" s="319" t="s">
        <v>2792</v>
      </c>
      <c r="C3242" s="42"/>
      <c r="D3242" s="146"/>
      <c r="E3242" s="147" t="s">
        <v>219</v>
      </c>
      <c r="F3242" s="148" t="s">
        <v>219</v>
      </c>
      <c r="G3242" s="148"/>
      <c r="H3242" s="149"/>
      <c r="I3242" s="150"/>
      <c r="J3242" s="151"/>
      <c r="K3242" s="213"/>
      <c r="L3242" s="214"/>
      <c r="M3242" s="179" t="s">
        <v>82</v>
      </c>
      <c r="N3242" s="119">
        <v>0</v>
      </c>
      <c r="O3242" s="120">
        <v>0</v>
      </c>
      <c r="P3242" s="155">
        <v>0</v>
      </c>
      <c r="Q3242" s="155">
        <v>0</v>
      </c>
      <c r="R3242" s="155">
        <v>0</v>
      </c>
      <c r="S3242" s="156">
        <v>0</v>
      </c>
      <c r="T3242" s="156">
        <v>0</v>
      </c>
      <c r="U3242" s="156">
        <v>0</v>
      </c>
      <c r="V3242" s="157">
        <v>0</v>
      </c>
      <c r="W3242" s="158">
        <v>0</v>
      </c>
      <c r="X3242" s="159"/>
      <c r="Y3242" s="160">
        <v>0</v>
      </c>
      <c r="Z3242" s="161">
        <v>0</v>
      </c>
      <c r="AA3242" s="155">
        <v>0</v>
      </c>
      <c r="AB3242" s="162" t="s">
        <v>56</v>
      </c>
      <c r="AC3242" s="163" t="s">
        <v>56</v>
      </c>
      <c r="AD3242" s="164" t="s">
        <v>56</v>
      </c>
      <c r="AE3242" s="163" t="s">
        <v>56</v>
      </c>
      <c r="AF3242" s="164" t="s">
        <v>56</v>
      </c>
      <c r="AG3242" s="165">
        <v>0</v>
      </c>
      <c r="AH3242" s="166" t="s">
        <v>56</v>
      </c>
      <c r="AI3242" s="167"/>
      <c r="AJ3242" s="168"/>
      <c r="AK3242" s="169"/>
      <c r="AL3242" s="170"/>
      <c r="AM3242" s="171"/>
      <c r="AN3242" s="172"/>
      <c r="AO3242" s="173">
        <f t="shared" si="815"/>
        <v>0</v>
      </c>
      <c r="AP3242" s="174" t="s">
        <v>82</v>
      </c>
      <c r="AQ3242" s="175" t="str" cm="1">
        <f t="array" ref="AQ3242">_xlfn.IFS(OR($G3242="公衆街路灯A",$G3242="定額電灯"),$G3242&amp;AP3242,COUNTIF(G3242,"*従量電灯*"),G3242,1,"-")</f>
        <v>-</v>
      </c>
      <c r="AR3242" s="176" t="str" cm="1">
        <f t="array" ref="AR3242">_xlfn.IFS($AN3242=0,"-",OR($AH3242="対象外",$AH3242="-"),"-",OR($G3242="公衆街路灯A",$G3242="定額電灯"),_xlfn.XLOOKUP($AQ3242,削除禁止_電灯料金!$B:$B,削除禁止_電灯料金!$E:$E,0),1,"-")</f>
        <v>-</v>
      </c>
      <c r="AS3242" s="177" t="str" cm="1">
        <f t="array" ref="AS3242">_xlfn.IFS($AR3242="-","-",OR($G3242="公衆街路灯A",$G3242="定額電灯"),_xlfn.XLOOKUP(AQ3242,削除禁止_電灯料金!$B:$B,削除禁止_電灯料金!$D:$D,0),1,"-")</f>
        <v>-</v>
      </c>
      <c r="AT3242" s="176" t="str">
        <f>IFERROR(IF(OR($G3242="公衆街路灯A",$G3242="定額電灯"),"-",ROUND((_xlfn.XLOOKUP($AQ3242,削除禁止_電灯料金!$B:$B,削除禁止_電灯料金!$E:$E)*AM3242/1000*$K3242*$L3242/12),2)),"-")</f>
        <v>-</v>
      </c>
      <c r="AU3242" s="177">
        <f>IFERROR(IF(OR($G3242="公衆街路灯A",$G3242="定額電灯"),"-",ROUND((AM3242/1000*$K3242*$L3242/12)*_xlfn.XLOOKUP($A3242,削除禁止_電灯料金!K:K,削除禁止_電灯料金!M:M,"-"),2)),"-")</f>
        <v>0</v>
      </c>
      <c r="AV3242" s="178">
        <f>IFERROR(IF(OR($G3242="公衆街路灯A",$G3242="定額電灯"),ROUND((((AR3242+AS3242)*AN3242))*12*_xlfn.XLOOKUP($A3242,削除禁止_電灯料金!K:K,削除禁止_電灯料金!N:N),0),ROUND((AT3242+AU3242)*AN3242*12*_xlfn.XLOOKUP($A3242,削除禁止_電灯料金!K:K,削除禁止_電灯料金!N:N),0)),0)</f>
        <v>0</v>
      </c>
      <c r="AW3242" s="145"/>
    </row>
    <row r="3243" spans="1:49" ht="30" customHeight="1" thickBot="1">
      <c r="A3243" s="1">
        <v>74</v>
      </c>
      <c r="B3243" s="319" t="s">
        <v>2792</v>
      </c>
      <c r="C3243" s="42"/>
      <c r="D3243" s="215"/>
      <c r="E3243" s="216" t="s">
        <v>219</v>
      </c>
      <c r="F3243" s="217" t="s">
        <v>219</v>
      </c>
      <c r="G3243" s="216"/>
      <c r="H3243" s="216"/>
      <c r="I3243" s="218"/>
      <c r="J3243" s="219"/>
      <c r="K3243" s="220"/>
      <c r="L3243" s="221"/>
      <c r="M3243" s="222" t="s">
        <v>82</v>
      </c>
      <c r="N3243" s="223">
        <v>0</v>
      </c>
      <c r="O3243" s="224">
        <v>0</v>
      </c>
      <c r="P3243" s="225">
        <v>0</v>
      </c>
      <c r="Q3243" s="225">
        <v>0</v>
      </c>
      <c r="R3243" s="225">
        <v>0</v>
      </c>
      <c r="S3243" s="226">
        <v>0</v>
      </c>
      <c r="T3243" s="226">
        <v>0</v>
      </c>
      <c r="U3243" s="226">
        <v>0</v>
      </c>
      <c r="V3243" s="227">
        <v>0</v>
      </c>
      <c r="W3243" s="228">
        <v>0</v>
      </c>
      <c r="X3243" s="229"/>
      <c r="Y3243" s="410">
        <v>0</v>
      </c>
      <c r="Z3243" s="230">
        <v>0</v>
      </c>
      <c r="AA3243" s="225">
        <v>0</v>
      </c>
      <c r="AB3243" s="231" t="s">
        <v>56</v>
      </c>
      <c r="AC3243" s="232" t="s">
        <v>56</v>
      </c>
      <c r="AD3243" s="411" t="s">
        <v>56</v>
      </c>
      <c r="AE3243" s="232" t="s">
        <v>56</v>
      </c>
      <c r="AF3243" s="411" t="s">
        <v>56</v>
      </c>
      <c r="AG3243" s="412">
        <v>0</v>
      </c>
      <c r="AH3243" s="413" t="s">
        <v>56</v>
      </c>
      <c r="AI3243" s="236"/>
      <c r="AJ3243" s="237"/>
      <c r="AK3243" s="238"/>
      <c r="AL3243" s="239"/>
      <c r="AM3243" s="240"/>
      <c r="AN3243" s="241"/>
      <c r="AO3243" s="242">
        <f t="shared" si="815"/>
        <v>0</v>
      </c>
      <c r="AP3243" s="243" t="s">
        <v>82</v>
      </c>
      <c r="AQ3243" s="414" t="str" cm="1">
        <f t="array" ref="AQ3243">_xlfn.IFS(OR($G3243="公衆街路灯A",$G3243="定額電灯"),$G3243&amp;AP3243,COUNTIF(G3243,"*従量電灯*"),G3243,1,"-")</f>
        <v>-</v>
      </c>
      <c r="AR3243" s="415" t="str" cm="1">
        <f t="array" ref="AR3243">_xlfn.IFS($AN3243=0,"-",OR($AH3243="対象外",$AH3243="-"),"-",OR($G3243="公衆街路灯A",$G3243="定額電灯"),_xlfn.XLOOKUP($AQ3243,削除禁止_電灯料金!$B:$B,削除禁止_電灯料金!$E:$E,0),1,"-")</f>
        <v>-</v>
      </c>
      <c r="AS3243" s="416" t="str" cm="1">
        <f t="array" ref="AS3243">_xlfn.IFS($AR3243="-","-",OR($G3243="公衆街路灯A",$G3243="定額電灯"),_xlfn.XLOOKUP(AQ3243,削除禁止_電灯料金!$B:$B,削除禁止_電灯料金!$D:$D,0),1,"-")</f>
        <v>-</v>
      </c>
      <c r="AT3243" s="415" t="str">
        <f>IFERROR(IF(OR($G3243="公衆街路灯A",$G3243="定額電灯"),"-",ROUND((_xlfn.XLOOKUP($AQ3243,削除禁止_電灯料金!$B:$B,削除禁止_電灯料金!$E:$E)*AM3243/1000*$K3243*$L3243/12),2)),"-")</f>
        <v>-</v>
      </c>
      <c r="AU3243" s="416">
        <f>IFERROR(IF(OR($G3243="公衆街路灯A",$G3243="定額電灯"),"-",ROUND((AM3243/1000*$K3243*$L3243/12)*_xlfn.XLOOKUP($A3243,削除禁止_電灯料金!K:K,削除禁止_電灯料金!M:M,"-"),2)),"-")</f>
        <v>0</v>
      </c>
      <c r="AV3243" s="417">
        <f>IFERROR(IF(OR($G3243="公衆街路灯A",$G3243="定額電灯"),ROUND((((AR3243+AS3243)*AN3243))*12*_xlfn.XLOOKUP($A3243,削除禁止_電灯料金!K:K,削除禁止_電灯料金!N:N),0),ROUND((AT3243+AU3243)*AN3243*12*_xlfn.XLOOKUP($A3243,削除禁止_電灯料金!K:K,削除禁止_電灯料金!N:N),0)),0)</f>
        <v>0</v>
      </c>
      <c r="AW3243" s="145"/>
    </row>
    <row r="3244" spans="1:49" ht="30" customHeight="1">
      <c r="A3244" s="1"/>
      <c r="B3244" s="41"/>
      <c r="C3244" s="248"/>
    </row>
    <row r="3245" spans="1:49" ht="30" customHeight="1">
      <c r="A3245" s="1">
        <v>75</v>
      </c>
      <c r="B3245" s="319" t="s">
        <v>2807</v>
      </c>
      <c r="C3245" s="42"/>
      <c r="D3245" s="4" t="s">
        <v>2808</v>
      </c>
      <c r="E3245" s="43"/>
      <c r="F3245" s="44"/>
      <c r="G3245" s="44"/>
      <c r="H3245" s="45"/>
      <c r="I3245" s="43"/>
      <c r="J3245" s="43"/>
      <c r="K3245" s="43"/>
      <c r="L3245" s="43"/>
      <c r="M3245" s="43"/>
      <c r="N3245" s="46"/>
      <c r="O3245" s="42"/>
      <c r="P3245" s="42"/>
      <c r="Q3245" s="42"/>
      <c r="R3245" s="42"/>
      <c r="S3245" s="42"/>
      <c r="T3245" s="42"/>
      <c r="U3245" s="42"/>
      <c r="V3245" s="42"/>
      <c r="W3245" s="42"/>
      <c r="X3245" s="42"/>
      <c r="Y3245" s="42"/>
      <c r="Z3245" s="42"/>
      <c r="AA3245" s="42"/>
      <c r="AB3245" s="42"/>
      <c r="AC3245" s="42"/>
      <c r="AD3245" s="42"/>
      <c r="AE3245" s="42"/>
      <c r="AF3245" s="42"/>
      <c r="AG3245" s="42"/>
      <c r="AH3245" s="47"/>
      <c r="AI3245" s="48"/>
      <c r="AJ3245" s="48"/>
      <c r="AK3245" s="47"/>
      <c r="AL3245" s="49"/>
      <c r="AM3245" s="47"/>
      <c r="AN3245" s="47"/>
      <c r="AO3245" s="47"/>
      <c r="AP3245" s="47"/>
      <c r="AQ3245" s="49"/>
      <c r="AR3245" s="47"/>
      <c r="AS3245" s="47"/>
      <c r="AT3245" s="47"/>
      <c r="AU3245" s="47"/>
      <c r="AV3245" s="47"/>
      <c r="AW3245" s="47"/>
    </row>
    <row r="3246" spans="1:49" ht="30" customHeight="1">
      <c r="A3246" s="1">
        <v>75</v>
      </c>
      <c r="B3246" s="319" t="s">
        <v>2807</v>
      </c>
      <c r="C3246" s="42"/>
      <c r="D3246" s="43"/>
      <c r="E3246" s="43"/>
      <c r="F3246" s="44"/>
      <c r="G3246" s="44"/>
      <c r="H3246" s="45"/>
      <c r="I3246" s="43"/>
      <c r="J3246" s="43"/>
      <c r="K3246" s="43"/>
      <c r="L3246" s="43"/>
      <c r="M3246" s="43"/>
      <c r="N3246" s="46"/>
      <c r="O3246" s="42"/>
      <c r="P3246" s="42"/>
      <c r="Q3246" s="42"/>
      <c r="R3246" s="42"/>
      <c r="S3246" s="42"/>
      <c r="T3246" s="42"/>
      <c r="U3246" s="42"/>
      <c r="V3246" s="42"/>
      <c r="W3246" s="42"/>
      <c r="X3246" s="42"/>
      <c r="Y3246" s="42"/>
      <c r="Z3246" s="42"/>
      <c r="AA3246" s="42"/>
      <c r="AB3246" s="42"/>
      <c r="AC3246" s="42"/>
      <c r="AD3246" s="42"/>
      <c r="AE3246" s="42"/>
      <c r="AF3246" s="42"/>
      <c r="AG3246" s="42"/>
      <c r="AH3246" s="47"/>
      <c r="AI3246" s="50"/>
      <c r="AJ3246" s="48"/>
      <c r="AK3246" s="47"/>
      <c r="AL3246" s="49"/>
      <c r="AM3246" s="47"/>
      <c r="AN3246" s="47"/>
      <c r="AO3246" s="51"/>
      <c r="AP3246" s="47"/>
      <c r="AQ3246" s="49"/>
      <c r="AR3246" s="51"/>
      <c r="AS3246" s="51"/>
      <c r="AT3246" s="51"/>
      <c r="AU3246" s="51"/>
      <c r="AV3246" s="47"/>
      <c r="AW3246" s="47"/>
    </row>
    <row r="3247" spans="1:49" ht="30" customHeight="1">
      <c r="A3247" s="1">
        <v>75</v>
      </c>
      <c r="B3247" s="319" t="s">
        <v>2807</v>
      </c>
      <c r="C3247" s="42"/>
      <c r="D3247" s="52" t="s">
        <v>47</v>
      </c>
      <c r="E3247" s="52"/>
      <c r="F3247" s="53">
        <v>10</v>
      </c>
      <c r="G3247" s="44"/>
      <c r="H3247" s="45"/>
      <c r="I3247" s="54"/>
      <c r="J3247" s="54"/>
      <c r="K3247" s="55"/>
      <c r="L3247" s="46"/>
      <c r="M3247" s="46"/>
      <c r="N3247" s="56"/>
      <c r="O3247" s="56"/>
      <c r="P3247" s="56"/>
      <c r="Q3247" s="56"/>
      <c r="R3247" s="56"/>
      <c r="S3247" s="56"/>
      <c r="T3247" s="56"/>
      <c r="U3247" s="56"/>
      <c r="V3247" s="56"/>
      <c r="W3247" s="56"/>
      <c r="X3247" s="56"/>
      <c r="Y3247" s="56"/>
      <c r="Z3247" s="56"/>
      <c r="AA3247" s="56"/>
      <c r="AB3247" s="56"/>
      <c r="AC3247" s="56"/>
      <c r="AD3247" s="56"/>
      <c r="AE3247" s="56"/>
      <c r="AF3247" s="56"/>
      <c r="AG3247" s="56"/>
      <c r="AH3247" s="47"/>
      <c r="AI3247" s="50"/>
      <c r="AJ3247" s="48"/>
      <c r="AK3247" s="47"/>
      <c r="AL3247" s="49"/>
      <c r="AM3247" s="47"/>
      <c r="AN3247" s="47"/>
      <c r="AO3247" s="47"/>
      <c r="AP3247" s="47"/>
      <c r="AQ3247" s="49"/>
      <c r="AR3247" s="47"/>
      <c r="AS3247" s="47"/>
      <c r="AT3247" s="47"/>
      <c r="AU3247" s="47"/>
      <c r="AV3247" s="47"/>
      <c r="AW3247" s="47"/>
    </row>
    <row r="3248" spans="1:49" ht="30" customHeight="1" thickBot="1">
      <c r="A3248" s="1">
        <v>75</v>
      </c>
      <c r="B3248" s="319" t="s">
        <v>2807</v>
      </c>
      <c r="C3248" s="42"/>
      <c r="D3248" s="57" t="s">
        <v>48</v>
      </c>
      <c r="E3248" s="57"/>
      <c r="F3248" s="58">
        <v>10</v>
      </c>
      <c r="G3248" s="44"/>
      <c r="H3248" s="45"/>
      <c r="I3248" s="54"/>
      <c r="J3248" s="54"/>
      <c r="K3248" s="55"/>
      <c r="L3248" s="46"/>
      <c r="M3248" s="46"/>
      <c r="N3248" s="56"/>
      <c r="O3248" s="56"/>
      <c r="P3248" s="56"/>
      <c r="Q3248" s="56"/>
      <c r="R3248" s="56"/>
      <c r="S3248" s="56"/>
      <c r="T3248" s="56"/>
      <c r="U3248" s="56"/>
      <c r="V3248" s="56"/>
      <c r="W3248" s="56"/>
      <c r="X3248" s="56"/>
      <c r="Y3248" s="56"/>
      <c r="Z3248" s="56"/>
      <c r="AA3248" s="56"/>
      <c r="AB3248" s="56"/>
      <c r="AC3248" s="56"/>
      <c r="AD3248" s="56"/>
      <c r="AE3248" s="56"/>
      <c r="AF3248" s="56"/>
      <c r="AG3248" s="56"/>
      <c r="AH3248" s="47"/>
      <c r="AI3248" s="50"/>
      <c r="AJ3248" s="48"/>
      <c r="AK3248" s="47"/>
      <c r="AL3248" s="49"/>
      <c r="AM3248" s="47"/>
      <c r="AN3248" s="47"/>
      <c r="AO3248" s="47"/>
      <c r="AP3248" s="47"/>
      <c r="AQ3248" s="49"/>
      <c r="AR3248" s="47"/>
      <c r="AS3248" s="47"/>
      <c r="AT3248" s="47"/>
      <c r="AU3248" s="47"/>
      <c r="AV3248" s="47"/>
      <c r="AW3248" s="47"/>
    </row>
    <row r="3249" spans="1:49" ht="30" customHeight="1" thickBot="1">
      <c r="A3249" s="1">
        <v>75</v>
      </c>
      <c r="B3249" s="319" t="s">
        <v>2807</v>
      </c>
      <c r="C3249" s="42"/>
      <c r="D3249" s="59" t="s">
        <v>49</v>
      </c>
      <c r="E3249" s="59"/>
      <c r="F3249" s="60">
        <v>30</v>
      </c>
      <c r="G3249" s="44"/>
      <c r="H3249" s="45"/>
      <c r="I3249" s="61"/>
      <c r="J3249" s="61"/>
      <c r="K3249" s="42"/>
      <c r="L3249" s="42"/>
      <c r="M3249" s="42"/>
      <c r="N3249" s="56"/>
      <c r="O3249" s="56"/>
      <c r="P3249" s="56"/>
      <c r="Q3249" s="56"/>
      <c r="R3249" s="56"/>
      <c r="S3249" s="56"/>
      <c r="T3249" s="56"/>
      <c r="U3249" s="56"/>
      <c r="V3249" s="56"/>
      <c r="W3249" s="56"/>
      <c r="X3249" s="56"/>
      <c r="Y3249" s="56"/>
      <c r="Z3249" s="56"/>
      <c r="AA3249" s="56"/>
      <c r="AB3249" s="56"/>
      <c r="AC3249" s="62"/>
      <c r="AD3249" s="62"/>
      <c r="AE3249" s="63"/>
      <c r="AF3249" s="42"/>
      <c r="AG3249" s="56"/>
      <c r="AH3249" s="47"/>
      <c r="AI3249" s="64" t="s">
        <v>50</v>
      </c>
      <c r="AJ3249" s="48"/>
      <c r="AK3249" s="47"/>
      <c r="AL3249" s="49"/>
      <c r="AM3249" s="47"/>
      <c r="AN3249" s="47"/>
      <c r="AO3249" s="47"/>
      <c r="AP3249" s="47"/>
      <c r="AQ3249" s="49"/>
      <c r="AR3249" s="47"/>
      <c r="AS3249" s="47"/>
      <c r="AT3249" s="47"/>
      <c r="AU3249" s="47"/>
      <c r="AV3249" s="47"/>
      <c r="AW3249" s="65"/>
    </row>
    <row r="3250" spans="1:49" ht="30" customHeight="1" thickBot="1">
      <c r="A3250" s="1">
        <v>75</v>
      </c>
      <c r="B3250" s="319" t="s">
        <v>2807</v>
      </c>
      <c r="C3250" s="42"/>
      <c r="D3250" s="66" t="s">
        <v>51</v>
      </c>
      <c r="E3250" s="66"/>
      <c r="F3250" s="67">
        <v>0.41499999999999998</v>
      </c>
      <c r="G3250" s="44"/>
      <c r="H3250" s="45"/>
      <c r="I3250" s="68"/>
      <c r="J3250" s="68"/>
      <c r="K3250" s="42"/>
      <c r="L3250" s="42"/>
      <c r="M3250" s="42"/>
      <c r="N3250" s="56"/>
      <c r="O3250" s="56"/>
      <c r="P3250" s="56"/>
      <c r="Q3250" s="56"/>
      <c r="R3250" s="56"/>
      <c r="S3250" s="56"/>
      <c r="T3250" s="56"/>
      <c r="U3250" s="56"/>
      <c r="V3250" s="56"/>
      <c r="W3250" s="56"/>
      <c r="X3250" s="56"/>
      <c r="Y3250" s="56"/>
      <c r="Z3250" s="56"/>
      <c r="AA3250" s="56"/>
      <c r="AB3250" s="56"/>
      <c r="AC3250" s="62" t="s">
        <v>52</v>
      </c>
      <c r="AD3250" s="69"/>
      <c r="AE3250" s="70" t="s">
        <v>53</v>
      </c>
      <c r="AF3250" s="69"/>
      <c r="AG3250" s="56"/>
      <c r="AH3250" s="47"/>
      <c r="AI3250" s="48"/>
      <c r="AJ3250" s="48"/>
      <c r="AK3250" s="47"/>
      <c r="AL3250" s="49"/>
      <c r="AM3250" s="47"/>
      <c r="AN3250" s="47"/>
      <c r="AO3250" s="47"/>
      <c r="AP3250" s="47"/>
      <c r="AQ3250" s="49"/>
      <c r="AR3250" s="47" t="s">
        <v>52</v>
      </c>
      <c r="AS3250" s="47"/>
      <c r="AT3250" s="47" t="s">
        <v>53</v>
      </c>
      <c r="AU3250" s="47"/>
      <c r="AV3250" s="47"/>
      <c r="AW3250" s="65"/>
    </row>
    <row r="3251" spans="1:49" ht="30" customHeight="1" thickBot="1">
      <c r="A3251" s="1">
        <v>75</v>
      </c>
      <c r="B3251" s="319" t="s">
        <v>2807</v>
      </c>
      <c r="C3251" s="42"/>
      <c r="D3251" s="71" t="s">
        <v>54</v>
      </c>
      <c r="E3251" s="45"/>
      <c r="F3251" s="45"/>
      <c r="G3251" s="45"/>
      <c r="H3251" s="45"/>
      <c r="I3251" s="45"/>
      <c r="J3251" s="45"/>
      <c r="K3251" s="72"/>
      <c r="L3251" s="72"/>
      <c r="M3251" s="73" t="s">
        <v>55</v>
      </c>
      <c r="N3251" s="74"/>
      <c r="O3251" s="74"/>
      <c r="P3251" s="74"/>
      <c r="Q3251" s="74"/>
      <c r="R3251" s="74"/>
      <c r="S3251" s="74"/>
      <c r="T3251" s="74"/>
      <c r="U3251" s="74"/>
      <c r="V3251" s="74"/>
      <c r="W3251" s="74"/>
      <c r="X3251" s="74"/>
      <c r="Y3251" s="74"/>
      <c r="Z3251" s="74"/>
      <c r="AA3251" s="74"/>
      <c r="AB3251" s="74"/>
      <c r="AC3251" s="75" t="s">
        <v>1</v>
      </c>
      <c r="AD3251" s="76"/>
      <c r="AE3251" s="76" t="s">
        <v>2</v>
      </c>
      <c r="AF3251" s="76"/>
      <c r="AG3251" s="77" t="s">
        <v>56</v>
      </c>
      <c r="AH3251" s="78" t="s">
        <v>57</v>
      </c>
      <c r="AI3251" s="79"/>
      <c r="AJ3251" s="79"/>
      <c r="AK3251" s="80"/>
      <c r="AL3251" s="15"/>
      <c r="AM3251" s="80"/>
      <c r="AN3251" s="80"/>
      <c r="AO3251" s="80"/>
      <c r="AP3251" s="80"/>
      <c r="AQ3251" s="15"/>
      <c r="AR3251" s="78" t="s">
        <v>1</v>
      </c>
      <c r="AS3251" s="81"/>
      <c r="AT3251" s="78" t="s">
        <v>2</v>
      </c>
      <c r="AU3251" s="81"/>
      <c r="AV3251" s="82" t="s">
        <v>56</v>
      </c>
      <c r="AW3251" s="83"/>
    </row>
    <row r="3252" spans="1:49" ht="42" customHeight="1">
      <c r="A3252" s="1">
        <v>75</v>
      </c>
      <c r="B3252" s="319" t="s">
        <v>2807</v>
      </c>
      <c r="C3252" s="42"/>
      <c r="D3252" s="474" t="s">
        <v>4</v>
      </c>
      <c r="E3252" s="476" t="s">
        <v>5</v>
      </c>
      <c r="F3252" s="476" t="s">
        <v>6</v>
      </c>
      <c r="G3252" s="476" t="s">
        <v>58</v>
      </c>
      <c r="H3252" s="476" t="s">
        <v>7</v>
      </c>
      <c r="I3252" s="20" t="s">
        <v>8</v>
      </c>
      <c r="J3252" s="20"/>
      <c r="K3252" s="84" t="s">
        <v>9</v>
      </c>
      <c r="L3252" s="85" t="s">
        <v>59</v>
      </c>
      <c r="M3252" s="478" t="s">
        <v>60</v>
      </c>
      <c r="N3252" s="480" t="s">
        <v>61</v>
      </c>
      <c r="O3252" s="482" t="s">
        <v>62</v>
      </c>
      <c r="P3252" s="482" t="s">
        <v>10</v>
      </c>
      <c r="Q3252" s="484" t="s">
        <v>63</v>
      </c>
      <c r="R3252" s="482" t="s">
        <v>64</v>
      </c>
      <c r="S3252" s="482" t="s">
        <v>65</v>
      </c>
      <c r="T3252" s="482" t="s">
        <v>66</v>
      </c>
      <c r="U3252" s="482" t="s">
        <v>67</v>
      </c>
      <c r="V3252" s="484" t="s">
        <v>11</v>
      </c>
      <c r="W3252" s="251" t="s">
        <v>12</v>
      </c>
      <c r="X3252" s="86" t="s">
        <v>13</v>
      </c>
      <c r="Y3252" s="86" t="s">
        <v>14</v>
      </c>
      <c r="Z3252" s="252" t="s">
        <v>15</v>
      </c>
      <c r="AA3252" s="484" t="s">
        <v>16</v>
      </c>
      <c r="AB3252" s="482" t="s">
        <v>17</v>
      </c>
      <c r="AC3252" s="87" t="s">
        <v>18</v>
      </c>
      <c r="AD3252" s="88" t="s">
        <v>19</v>
      </c>
      <c r="AE3252" s="87" t="s">
        <v>30</v>
      </c>
      <c r="AF3252" s="88" t="s">
        <v>21</v>
      </c>
      <c r="AG3252" s="89" t="s">
        <v>22</v>
      </c>
      <c r="AH3252" s="468" t="s">
        <v>23</v>
      </c>
      <c r="AI3252" s="470" t="s">
        <v>24</v>
      </c>
      <c r="AJ3252" s="470" t="s">
        <v>25</v>
      </c>
      <c r="AK3252" s="470" t="s">
        <v>26</v>
      </c>
      <c r="AL3252" s="91" t="s">
        <v>68</v>
      </c>
      <c r="AM3252" s="90" t="s">
        <v>27</v>
      </c>
      <c r="AN3252" s="92" t="s">
        <v>28</v>
      </c>
      <c r="AO3252" s="93" t="s">
        <v>29</v>
      </c>
      <c r="AP3252" s="28" t="s">
        <v>16</v>
      </c>
      <c r="AQ3252" s="472" t="s">
        <v>17</v>
      </c>
      <c r="AR3252" s="94" t="s">
        <v>18</v>
      </c>
      <c r="AS3252" s="95" t="s">
        <v>19</v>
      </c>
      <c r="AT3252" s="94" t="s">
        <v>30</v>
      </c>
      <c r="AU3252" s="95" t="s">
        <v>21</v>
      </c>
      <c r="AV3252" s="96" t="s">
        <v>31</v>
      </c>
      <c r="AW3252" s="83"/>
    </row>
    <row r="3253" spans="1:49" ht="30" customHeight="1" thickBot="1">
      <c r="A3253" s="1">
        <v>75</v>
      </c>
      <c r="B3253" s="319" t="s">
        <v>2807</v>
      </c>
      <c r="C3253" s="42"/>
      <c r="D3253" s="475"/>
      <c r="E3253" s="477"/>
      <c r="F3253" s="477"/>
      <c r="G3253" s="477"/>
      <c r="H3253" s="477"/>
      <c r="I3253" s="97" t="s">
        <v>69</v>
      </c>
      <c r="J3253" s="97" t="s">
        <v>70</v>
      </c>
      <c r="K3253" s="98" t="s">
        <v>34</v>
      </c>
      <c r="L3253" s="99" t="s">
        <v>35</v>
      </c>
      <c r="M3253" s="479"/>
      <c r="N3253" s="481"/>
      <c r="O3253" s="483"/>
      <c r="P3253" s="483"/>
      <c r="Q3253" s="485"/>
      <c r="R3253" s="483"/>
      <c r="S3253" s="483"/>
      <c r="T3253" s="483"/>
      <c r="U3253" s="483"/>
      <c r="V3253" s="485"/>
      <c r="W3253" s="100" t="s">
        <v>36</v>
      </c>
      <c r="X3253" s="100" t="s">
        <v>37</v>
      </c>
      <c r="Y3253" s="100" t="s">
        <v>38</v>
      </c>
      <c r="Z3253" s="101" t="s">
        <v>39</v>
      </c>
      <c r="AA3253" s="485"/>
      <c r="AB3253" s="483"/>
      <c r="AC3253" s="102" t="s">
        <v>40</v>
      </c>
      <c r="AD3253" s="103" t="s">
        <v>40</v>
      </c>
      <c r="AE3253" s="102" t="s">
        <v>40</v>
      </c>
      <c r="AF3253" s="103" t="s">
        <v>40</v>
      </c>
      <c r="AG3253" s="104">
        <v>10</v>
      </c>
      <c r="AH3253" s="469"/>
      <c r="AI3253" s="471"/>
      <c r="AJ3253" s="471"/>
      <c r="AK3253" s="471"/>
      <c r="AL3253" s="36" t="s">
        <v>41</v>
      </c>
      <c r="AM3253" s="105" t="s">
        <v>42</v>
      </c>
      <c r="AN3253" s="106" t="s">
        <v>43</v>
      </c>
      <c r="AO3253" s="107" t="s">
        <v>39</v>
      </c>
      <c r="AP3253" s="37" t="s">
        <v>44</v>
      </c>
      <c r="AQ3253" s="473"/>
      <c r="AR3253" s="108" t="s">
        <v>40</v>
      </c>
      <c r="AS3253" s="109" t="s">
        <v>40</v>
      </c>
      <c r="AT3253" s="108" t="s">
        <v>40</v>
      </c>
      <c r="AU3253" s="109" t="s">
        <v>40</v>
      </c>
      <c r="AV3253" s="40">
        <v>10</v>
      </c>
      <c r="AW3253" s="83"/>
    </row>
    <row r="3254" spans="1:49" ht="30" customHeight="1">
      <c r="A3254" s="1">
        <v>75</v>
      </c>
      <c r="B3254" s="319" t="s">
        <v>2807</v>
      </c>
      <c r="C3254" s="42"/>
      <c r="D3254" s="110" t="s">
        <v>2804</v>
      </c>
      <c r="E3254" s="111" t="s">
        <v>186</v>
      </c>
      <c r="F3254" s="112" t="s">
        <v>2809</v>
      </c>
      <c r="G3254" s="112" t="s">
        <v>73</v>
      </c>
      <c r="H3254" s="113"/>
      <c r="I3254" s="114"/>
      <c r="J3254" s="115"/>
      <c r="K3254" s="116">
        <v>7</v>
      </c>
      <c r="L3254" s="337">
        <v>292</v>
      </c>
      <c r="M3254" s="278" t="s">
        <v>1376</v>
      </c>
      <c r="N3254" s="119" t="s">
        <v>134</v>
      </c>
      <c r="O3254" s="120">
        <v>2</v>
      </c>
      <c r="P3254" s="121" t="s">
        <v>294</v>
      </c>
      <c r="Q3254" s="121">
        <v>0</v>
      </c>
      <c r="R3254" s="121">
        <v>0</v>
      </c>
      <c r="S3254" s="122">
        <v>0</v>
      </c>
      <c r="T3254" s="122">
        <v>0</v>
      </c>
      <c r="U3254" s="122">
        <v>0</v>
      </c>
      <c r="V3254" s="123">
        <v>0</v>
      </c>
      <c r="W3254" s="124">
        <v>47</v>
      </c>
      <c r="X3254" s="125">
        <v>6</v>
      </c>
      <c r="Y3254" s="126">
        <v>12</v>
      </c>
      <c r="Z3254" s="127">
        <f t="shared" ref="Z3254:Z3255" si="819">K3254*L3254*W3254*Y3254/12/1000</f>
        <v>96.067999999999998</v>
      </c>
      <c r="AA3254" s="121">
        <v>0</v>
      </c>
      <c r="AB3254" s="128" t="s">
        <v>80</v>
      </c>
      <c r="AC3254" s="129" t="s">
        <v>56</v>
      </c>
      <c r="AD3254" s="130" t="s">
        <v>56</v>
      </c>
      <c r="AE3254" s="129" t="s">
        <v>56</v>
      </c>
      <c r="AF3254" s="130">
        <f t="shared" ref="AF3254:AF3255" si="820">$B$2*Z3254/Y3254</f>
        <v>240.17</v>
      </c>
      <c r="AG3254" s="131">
        <f t="shared" ref="AG3254:AG3255" si="821">Y3254*AF3254*120</f>
        <v>345844.8</v>
      </c>
      <c r="AH3254" s="132" t="s">
        <v>113</v>
      </c>
      <c r="AI3254" s="133"/>
      <c r="AJ3254" s="134"/>
      <c r="AK3254" s="135"/>
      <c r="AL3254" s="136"/>
      <c r="AM3254" s="137"/>
      <c r="AN3254" s="138"/>
      <c r="AO3254" s="139">
        <f>IFERROR((AM3254/1000)*K3254*L3254*AN3254/12,0)</f>
        <v>0</v>
      </c>
      <c r="AP3254" s="140" t="s">
        <v>82</v>
      </c>
      <c r="AQ3254" s="141" t="str" cm="1">
        <f t="array" ref="AQ3254">_xlfn.IFS(OR($G3254="公衆街路灯A",$G3254="定額電灯"),$G3254&amp;AP3254,COUNTIF(G3254,"*従量電灯*"),G3254,1,"-")</f>
        <v>従量電灯</v>
      </c>
      <c r="AR3254" s="142" t="str" cm="1">
        <f t="array" ref="AR3254">_xlfn.IFS($AN3254=0,"-",OR($AH3254="対象外",$AH3254="-"),"-",OR($G3254="公衆街路灯A",$G3254="定額電灯"),_xlfn.XLOOKUP($AQ3254,削除禁止_電灯料金!$B:$B,削除禁止_電灯料金!$E:$E,0),1,"-")</f>
        <v>-</v>
      </c>
      <c r="AS3254" s="143" t="str" cm="1">
        <f t="array" ref="AS3254">_xlfn.IFS($AR3254="-","-",OR($G3254="公衆街路灯A",$G3254="定額電灯"),_xlfn.XLOOKUP(AQ3254,削除禁止_電灯料金!$B:$B,削除禁止_電灯料金!$D:$D,0),1,"-")</f>
        <v>-</v>
      </c>
      <c r="AT3254" s="142">
        <f>IFERROR(IF(OR($G3254="公衆街路灯A",$G3254="定額電灯"),"-",ROUND((_xlfn.XLOOKUP($AQ3254,削除禁止_電灯料金!$B:$B,削除禁止_電灯料金!$E:$E)*AM3254/1000*$K3254*$L3254/12),2)),"-")</f>
        <v>0</v>
      </c>
      <c r="AU3254" s="143">
        <f>IFERROR(IF(OR($G3254="公衆街路灯A",$G3254="定額電灯"),"-",ROUND((AM3254/1000*$K3254*$L3254/12)*_xlfn.XLOOKUP($A3254,削除禁止_電灯料金!K:K,削除禁止_電灯料金!M:M,"-"),2)),"-")</f>
        <v>0</v>
      </c>
      <c r="AV3254" s="144">
        <f>IFERROR(IF(OR($G3254="公衆街路灯A",$G3254="定額電灯"),ROUND((((AR3254+AS3254)*AN3254))*12*_xlfn.XLOOKUP($A3254,削除禁止_電灯料金!K:K,削除禁止_電灯料金!N:N),0),ROUND((AT3254+AU3254)*AN3254*12*_xlfn.XLOOKUP($A3254,削除禁止_電灯料金!K:K,削除禁止_電灯料金!N:N),0)),0)</f>
        <v>0</v>
      </c>
      <c r="AW3254" s="145"/>
    </row>
    <row r="3255" spans="1:49" ht="30" customHeight="1">
      <c r="A3255" s="1">
        <v>75</v>
      </c>
      <c r="B3255" s="319" t="s">
        <v>2807</v>
      </c>
      <c r="C3255" s="42"/>
      <c r="D3255" s="146" t="s">
        <v>2804</v>
      </c>
      <c r="E3255" s="147" t="s">
        <v>186</v>
      </c>
      <c r="F3255" s="148" t="s">
        <v>2809</v>
      </c>
      <c r="G3255" s="148" t="s">
        <v>73</v>
      </c>
      <c r="H3255" s="149"/>
      <c r="I3255" s="150"/>
      <c r="J3255" s="151"/>
      <c r="K3255" s="152">
        <v>7</v>
      </c>
      <c r="L3255" s="266">
        <v>292</v>
      </c>
      <c r="M3255" s="281" t="s">
        <v>2273</v>
      </c>
      <c r="N3255" s="119" t="s">
        <v>2691</v>
      </c>
      <c r="O3255" s="120">
        <v>1</v>
      </c>
      <c r="P3255" s="155" t="s">
        <v>294</v>
      </c>
      <c r="Q3255" s="155">
        <v>0</v>
      </c>
      <c r="R3255" s="155">
        <v>0</v>
      </c>
      <c r="S3255" s="156">
        <v>0</v>
      </c>
      <c r="T3255" s="156" t="s">
        <v>2692</v>
      </c>
      <c r="U3255" s="156">
        <v>0</v>
      </c>
      <c r="V3255" s="157">
        <v>0</v>
      </c>
      <c r="W3255" s="158">
        <v>47</v>
      </c>
      <c r="X3255" s="159">
        <v>2</v>
      </c>
      <c r="Y3255" s="160">
        <v>2</v>
      </c>
      <c r="Z3255" s="161">
        <f t="shared" si="819"/>
        <v>16.011333333333333</v>
      </c>
      <c r="AA3255" s="155">
        <v>0</v>
      </c>
      <c r="AB3255" s="162" t="s">
        <v>80</v>
      </c>
      <c r="AC3255" s="163" t="s">
        <v>56</v>
      </c>
      <c r="AD3255" s="164" t="s">
        <v>56</v>
      </c>
      <c r="AE3255" s="163" t="s">
        <v>56</v>
      </c>
      <c r="AF3255" s="164">
        <f t="shared" si="820"/>
        <v>240.17</v>
      </c>
      <c r="AG3255" s="165">
        <f t="shared" si="821"/>
        <v>57640.799999999996</v>
      </c>
      <c r="AH3255" s="166" t="s">
        <v>113</v>
      </c>
      <c r="AI3255" s="167"/>
      <c r="AJ3255" s="168"/>
      <c r="AK3255" s="169"/>
      <c r="AL3255" s="170"/>
      <c r="AM3255" s="171"/>
      <c r="AN3255" s="172"/>
      <c r="AO3255" s="173">
        <f>IFERROR((AM3255/1000)*K3255*L3255*AN3255/12,0)</f>
        <v>0</v>
      </c>
      <c r="AP3255" s="174" t="s">
        <v>82</v>
      </c>
      <c r="AQ3255" s="175" t="str" cm="1">
        <f t="array" ref="AQ3255">_xlfn.IFS(OR($G3255="公衆街路灯A",$G3255="定額電灯"),$G3255&amp;AP3255,COUNTIF(G3255,"*従量電灯*"),G3255,1,"-")</f>
        <v>従量電灯</v>
      </c>
      <c r="AR3255" s="176" t="str" cm="1">
        <f t="array" ref="AR3255">_xlfn.IFS($AN3255=0,"-",OR($AH3255="対象外",$AH3255="-"),"-",OR($G3255="公衆街路灯A",$G3255="定額電灯"),_xlfn.XLOOKUP($AQ3255,削除禁止_電灯料金!$B:$B,削除禁止_電灯料金!$E:$E,0),1,"-")</f>
        <v>-</v>
      </c>
      <c r="AS3255" s="177" t="str" cm="1">
        <f t="array" ref="AS3255">_xlfn.IFS($AR3255="-","-",OR($G3255="公衆街路灯A",$G3255="定額電灯"),_xlfn.XLOOKUP(AQ3255,削除禁止_電灯料金!$B:$B,削除禁止_電灯料金!$D:$D,0),1,"-")</f>
        <v>-</v>
      </c>
      <c r="AT3255" s="176">
        <f>IFERROR(IF(OR($G3255="公衆街路灯A",$G3255="定額電灯"),"-",ROUND((_xlfn.XLOOKUP($AQ3255,削除禁止_電灯料金!$B:$B,削除禁止_電灯料金!$E:$E)*AM3255/1000*$K3255*$L3255/12),2)),"-")</f>
        <v>0</v>
      </c>
      <c r="AU3255" s="177">
        <f>IFERROR(IF(OR($G3255="公衆街路灯A",$G3255="定額電灯"),"-",ROUND((AM3255/1000*$K3255*$L3255/12)*_xlfn.XLOOKUP($A3255,削除禁止_電灯料金!K:K,削除禁止_電灯料金!M:M,"-"),2)),"-")</f>
        <v>0</v>
      </c>
      <c r="AV3255" s="178">
        <f>IFERROR(IF(OR($G3255="公衆街路灯A",$G3255="定額電灯"),ROUND((((AR3255+AS3255)*AN3255))*12*_xlfn.XLOOKUP($A3255,削除禁止_電灯料金!K:K,削除禁止_電灯料金!N:N),0),ROUND((AT3255+AU3255)*AN3255*12*_xlfn.XLOOKUP($A3255,削除禁止_電灯料金!K:K,削除禁止_電灯料金!N:N),0)),0)</f>
        <v>0</v>
      </c>
      <c r="AW3255" s="145"/>
    </row>
    <row r="3256" spans="1:49" ht="30" customHeight="1">
      <c r="A3256" s="1">
        <v>75</v>
      </c>
      <c r="B3256" s="319" t="s">
        <v>2807</v>
      </c>
      <c r="C3256" s="42"/>
      <c r="D3256" s="146"/>
      <c r="E3256" s="147"/>
      <c r="F3256" s="148"/>
      <c r="G3256" s="148"/>
      <c r="H3256" s="149"/>
      <c r="I3256" s="150"/>
      <c r="J3256" s="151"/>
      <c r="K3256" s="213"/>
      <c r="L3256" s="214"/>
      <c r="M3256" s="154" t="s">
        <v>82</v>
      </c>
      <c r="N3256" s="119">
        <v>0</v>
      </c>
      <c r="O3256" s="120">
        <v>0</v>
      </c>
      <c r="P3256" s="155">
        <v>0</v>
      </c>
      <c r="Q3256" s="155">
        <v>0</v>
      </c>
      <c r="R3256" s="155">
        <v>0</v>
      </c>
      <c r="S3256" s="156">
        <v>0</v>
      </c>
      <c r="T3256" s="156">
        <v>0</v>
      </c>
      <c r="U3256" s="156">
        <v>0</v>
      </c>
      <c r="V3256" s="157">
        <v>0</v>
      </c>
      <c r="W3256" s="158">
        <v>0</v>
      </c>
      <c r="X3256" s="159"/>
      <c r="Y3256" s="160">
        <v>0</v>
      </c>
      <c r="Z3256" s="161">
        <v>0</v>
      </c>
      <c r="AA3256" s="155">
        <v>0</v>
      </c>
      <c r="AB3256" s="162" t="s">
        <v>56</v>
      </c>
      <c r="AC3256" s="163" t="s">
        <v>56</v>
      </c>
      <c r="AD3256" s="164" t="s">
        <v>56</v>
      </c>
      <c r="AE3256" s="163" t="s">
        <v>56</v>
      </c>
      <c r="AF3256" s="164" t="s">
        <v>56</v>
      </c>
      <c r="AG3256" s="165">
        <v>0</v>
      </c>
      <c r="AH3256" s="166" t="s">
        <v>56</v>
      </c>
      <c r="AI3256" s="167"/>
      <c r="AJ3256" s="168"/>
      <c r="AK3256" s="169"/>
      <c r="AL3256" s="170"/>
      <c r="AM3256" s="171"/>
      <c r="AN3256" s="172"/>
      <c r="AO3256" s="173">
        <f>IFERROR((AM3256/1000)*K3256*L3256*AN3256/12,0)</f>
        <v>0</v>
      </c>
      <c r="AP3256" s="174" t="s">
        <v>82</v>
      </c>
      <c r="AQ3256" s="175" t="str" cm="1">
        <f t="array" ref="AQ3256">_xlfn.IFS(OR($G3256="公衆街路灯A",$G3256="定額電灯"),$G3256&amp;AP3256,COUNTIF(G3256,"*従量電灯*"),G3256,1,"-")</f>
        <v>-</v>
      </c>
      <c r="AR3256" s="176" t="str" cm="1">
        <f t="array" ref="AR3256">_xlfn.IFS($AN3256=0,"-",OR($AH3256="対象外",$AH3256="-"),"-",OR($G3256="公衆街路灯A",$G3256="定額電灯"),_xlfn.XLOOKUP($AQ3256,削除禁止_電灯料金!$B:$B,削除禁止_電灯料金!$E:$E,0),1,"-")</f>
        <v>-</v>
      </c>
      <c r="AS3256" s="177" t="str" cm="1">
        <f t="array" ref="AS3256">_xlfn.IFS($AR3256="-","-",OR($G3256="公衆街路灯A",$G3256="定額電灯"),_xlfn.XLOOKUP(AQ3256,削除禁止_電灯料金!$B:$B,削除禁止_電灯料金!$D:$D,0),1,"-")</f>
        <v>-</v>
      </c>
      <c r="AT3256" s="176" t="str">
        <f>IFERROR(IF(OR($G3256="公衆街路灯A",$G3256="定額電灯"),"-",ROUND((_xlfn.XLOOKUP($AQ3256,削除禁止_電灯料金!$B:$B,削除禁止_電灯料金!$E:$E)*AM3256/1000*$K3256*$L3256/12),2)),"-")</f>
        <v>-</v>
      </c>
      <c r="AU3256" s="177">
        <f>IFERROR(IF(OR($G3256="公衆街路灯A",$G3256="定額電灯"),"-",ROUND((AM3256/1000*$K3256*$L3256/12)*_xlfn.XLOOKUP($A3256,削除禁止_電灯料金!K:K,削除禁止_電灯料金!M:M,"-"),2)),"-")</f>
        <v>0</v>
      </c>
      <c r="AV3256" s="178">
        <f>IFERROR(IF(OR($G3256="公衆街路灯A",$G3256="定額電灯"),ROUND((((AR3256+AS3256)*AN3256))*12*_xlfn.XLOOKUP($A3256,削除禁止_電灯料金!K:K,削除禁止_電灯料金!N:N),0),ROUND((AT3256+AU3256)*AN3256*12*_xlfn.XLOOKUP($A3256,削除禁止_電灯料金!K:K,削除禁止_電灯料金!N:N),0)),0)</f>
        <v>0</v>
      </c>
      <c r="AW3256" s="145"/>
    </row>
    <row r="3257" spans="1:49" ht="30" customHeight="1">
      <c r="A3257" s="1">
        <v>75</v>
      </c>
      <c r="B3257" s="319" t="s">
        <v>2807</v>
      </c>
      <c r="C3257" s="42"/>
      <c r="D3257" s="146"/>
      <c r="E3257" s="147" t="s">
        <v>219</v>
      </c>
      <c r="F3257" s="148" t="s">
        <v>219</v>
      </c>
      <c r="G3257" s="148"/>
      <c r="H3257" s="149"/>
      <c r="I3257" s="150"/>
      <c r="J3257" s="151"/>
      <c r="K3257" s="213"/>
      <c r="L3257" s="214"/>
      <c r="M3257" s="179" t="s">
        <v>82</v>
      </c>
      <c r="N3257" s="119">
        <v>0</v>
      </c>
      <c r="O3257" s="120">
        <v>0</v>
      </c>
      <c r="P3257" s="155">
        <v>0</v>
      </c>
      <c r="Q3257" s="155">
        <v>0</v>
      </c>
      <c r="R3257" s="155">
        <v>0</v>
      </c>
      <c r="S3257" s="156">
        <v>0</v>
      </c>
      <c r="T3257" s="156">
        <v>0</v>
      </c>
      <c r="U3257" s="156">
        <v>0</v>
      </c>
      <c r="V3257" s="157">
        <v>0</v>
      </c>
      <c r="W3257" s="158">
        <v>0</v>
      </c>
      <c r="X3257" s="159"/>
      <c r="Y3257" s="160">
        <v>0</v>
      </c>
      <c r="Z3257" s="161">
        <v>0</v>
      </c>
      <c r="AA3257" s="155">
        <v>0</v>
      </c>
      <c r="AB3257" s="162" t="s">
        <v>56</v>
      </c>
      <c r="AC3257" s="163" t="s">
        <v>56</v>
      </c>
      <c r="AD3257" s="164" t="s">
        <v>56</v>
      </c>
      <c r="AE3257" s="163" t="s">
        <v>56</v>
      </c>
      <c r="AF3257" s="164" t="s">
        <v>56</v>
      </c>
      <c r="AG3257" s="165">
        <v>0</v>
      </c>
      <c r="AH3257" s="166" t="s">
        <v>56</v>
      </c>
      <c r="AI3257" s="167"/>
      <c r="AJ3257" s="168"/>
      <c r="AK3257" s="169"/>
      <c r="AL3257" s="170"/>
      <c r="AM3257" s="171"/>
      <c r="AN3257" s="172"/>
      <c r="AO3257" s="173">
        <f>IFERROR((AM3257/1000)*K3257*L3257*AN3257/12,0)</f>
        <v>0</v>
      </c>
      <c r="AP3257" s="174" t="s">
        <v>82</v>
      </c>
      <c r="AQ3257" s="175" t="str" cm="1">
        <f t="array" ref="AQ3257">_xlfn.IFS(OR($G3257="公衆街路灯A",$G3257="定額電灯"),$G3257&amp;AP3257,COUNTIF(G3257,"*従量電灯*"),G3257,1,"-")</f>
        <v>-</v>
      </c>
      <c r="AR3257" s="176" t="str" cm="1">
        <f t="array" ref="AR3257">_xlfn.IFS($AN3257=0,"-",OR($AH3257="対象外",$AH3257="-"),"-",OR($G3257="公衆街路灯A",$G3257="定額電灯"),_xlfn.XLOOKUP($AQ3257,削除禁止_電灯料金!$B:$B,削除禁止_電灯料金!$E:$E,0),1,"-")</f>
        <v>-</v>
      </c>
      <c r="AS3257" s="177" t="str" cm="1">
        <f t="array" ref="AS3257">_xlfn.IFS($AR3257="-","-",OR($G3257="公衆街路灯A",$G3257="定額電灯"),_xlfn.XLOOKUP(AQ3257,削除禁止_電灯料金!$B:$B,削除禁止_電灯料金!$D:$D,0),1,"-")</f>
        <v>-</v>
      </c>
      <c r="AT3257" s="176" t="str">
        <f>IFERROR(IF(OR($G3257="公衆街路灯A",$G3257="定額電灯"),"-",ROUND((_xlfn.XLOOKUP($AQ3257,削除禁止_電灯料金!$B:$B,削除禁止_電灯料金!$E:$E)*AM3257/1000*$K3257*$L3257/12),2)),"-")</f>
        <v>-</v>
      </c>
      <c r="AU3257" s="177">
        <f>IFERROR(IF(OR($G3257="公衆街路灯A",$G3257="定額電灯"),"-",ROUND((AM3257/1000*$K3257*$L3257/12)*_xlfn.XLOOKUP($A3257,削除禁止_電灯料金!K:K,削除禁止_電灯料金!M:M,"-"),2)),"-")</f>
        <v>0</v>
      </c>
      <c r="AV3257" s="178">
        <f>IFERROR(IF(OR($G3257="公衆街路灯A",$G3257="定額電灯"),ROUND((((AR3257+AS3257)*AN3257))*12*_xlfn.XLOOKUP($A3257,削除禁止_電灯料金!K:K,削除禁止_電灯料金!N:N),0),ROUND((AT3257+AU3257)*AN3257*12*_xlfn.XLOOKUP($A3257,削除禁止_電灯料金!K:K,削除禁止_電灯料金!N:N),0)),0)</f>
        <v>0</v>
      </c>
      <c r="AW3257" s="145"/>
    </row>
    <row r="3258" spans="1:49" ht="30" customHeight="1" thickBot="1">
      <c r="A3258" s="1">
        <v>75</v>
      </c>
      <c r="B3258" s="319" t="s">
        <v>2807</v>
      </c>
      <c r="C3258" s="42"/>
      <c r="D3258" s="215"/>
      <c r="E3258" s="216" t="s">
        <v>219</v>
      </c>
      <c r="F3258" s="217" t="s">
        <v>219</v>
      </c>
      <c r="G3258" s="216"/>
      <c r="H3258" s="216"/>
      <c r="I3258" s="218"/>
      <c r="J3258" s="219"/>
      <c r="K3258" s="220"/>
      <c r="L3258" s="221"/>
      <c r="M3258" s="222" t="s">
        <v>82</v>
      </c>
      <c r="N3258" s="223">
        <v>0</v>
      </c>
      <c r="O3258" s="224">
        <v>0</v>
      </c>
      <c r="P3258" s="225">
        <v>0</v>
      </c>
      <c r="Q3258" s="225">
        <v>0</v>
      </c>
      <c r="R3258" s="225">
        <v>0</v>
      </c>
      <c r="S3258" s="226">
        <v>0</v>
      </c>
      <c r="T3258" s="226">
        <v>0</v>
      </c>
      <c r="U3258" s="226">
        <v>0</v>
      </c>
      <c r="V3258" s="227">
        <v>0</v>
      </c>
      <c r="W3258" s="228">
        <v>0</v>
      </c>
      <c r="X3258" s="229"/>
      <c r="Y3258" s="410">
        <v>0</v>
      </c>
      <c r="Z3258" s="230">
        <v>0</v>
      </c>
      <c r="AA3258" s="225">
        <v>0</v>
      </c>
      <c r="AB3258" s="231" t="s">
        <v>56</v>
      </c>
      <c r="AC3258" s="232" t="s">
        <v>56</v>
      </c>
      <c r="AD3258" s="411" t="s">
        <v>56</v>
      </c>
      <c r="AE3258" s="232" t="s">
        <v>56</v>
      </c>
      <c r="AF3258" s="411" t="s">
        <v>56</v>
      </c>
      <c r="AG3258" s="412">
        <v>0</v>
      </c>
      <c r="AH3258" s="413" t="s">
        <v>56</v>
      </c>
      <c r="AI3258" s="236"/>
      <c r="AJ3258" s="237"/>
      <c r="AK3258" s="238"/>
      <c r="AL3258" s="239"/>
      <c r="AM3258" s="240"/>
      <c r="AN3258" s="241"/>
      <c r="AO3258" s="242">
        <f>IFERROR((AM3258/1000)*K3258*L3258*AN3258/12,0)</f>
        <v>0</v>
      </c>
      <c r="AP3258" s="243" t="s">
        <v>82</v>
      </c>
      <c r="AQ3258" s="414" t="str" cm="1">
        <f t="array" ref="AQ3258">_xlfn.IFS(OR($G3258="公衆街路灯A",$G3258="定額電灯"),$G3258&amp;AP3258,COUNTIF(G3258,"*従量電灯*"),G3258,1,"-")</f>
        <v>-</v>
      </c>
      <c r="AR3258" s="415" t="str" cm="1">
        <f t="array" ref="AR3258">_xlfn.IFS($AN3258=0,"-",OR($AH3258="対象外",$AH3258="-"),"-",OR($G3258="公衆街路灯A",$G3258="定額電灯"),_xlfn.XLOOKUP($AQ3258,削除禁止_電灯料金!$B:$B,削除禁止_電灯料金!$E:$E,0),1,"-")</f>
        <v>-</v>
      </c>
      <c r="AS3258" s="416" t="str" cm="1">
        <f t="array" ref="AS3258">_xlfn.IFS($AR3258="-","-",OR($G3258="公衆街路灯A",$G3258="定額電灯"),_xlfn.XLOOKUP(AQ3258,削除禁止_電灯料金!$B:$B,削除禁止_電灯料金!$D:$D,0),1,"-")</f>
        <v>-</v>
      </c>
      <c r="AT3258" s="415" t="str">
        <f>IFERROR(IF(OR($G3258="公衆街路灯A",$G3258="定額電灯"),"-",ROUND((_xlfn.XLOOKUP($AQ3258,削除禁止_電灯料金!$B:$B,削除禁止_電灯料金!$E:$E)*AM3258/1000*$K3258*$L3258/12),2)),"-")</f>
        <v>-</v>
      </c>
      <c r="AU3258" s="416">
        <f>IFERROR(IF(OR($G3258="公衆街路灯A",$G3258="定額電灯"),"-",ROUND((AM3258/1000*$K3258*$L3258/12)*_xlfn.XLOOKUP($A3258,削除禁止_電灯料金!K:K,削除禁止_電灯料金!M:M,"-"),2)),"-")</f>
        <v>0</v>
      </c>
      <c r="AV3258" s="417">
        <f>IFERROR(IF(OR($G3258="公衆街路灯A",$G3258="定額電灯"),ROUND((((AR3258+AS3258)*AN3258))*12*_xlfn.XLOOKUP($A3258,削除禁止_電灯料金!K:K,削除禁止_電灯料金!N:N),0),ROUND((AT3258+AU3258)*AN3258*12*_xlfn.XLOOKUP($A3258,削除禁止_電灯料金!K:K,削除禁止_電灯料金!N:N),0)),0)</f>
        <v>0</v>
      </c>
      <c r="AW3258" s="145"/>
    </row>
    <row r="3259" spans="1:49" ht="30" customHeight="1">
      <c r="A3259" s="1"/>
      <c r="B3259" s="41"/>
      <c r="C3259" s="248"/>
    </row>
    <row r="3260" spans="1:49" ht="30" customHeight="1">
      <c r="A3260" s="1">
        <v>76</v>
      </c>
      <c r="B3260" s="319" t="s">
        <v>2810</v>
      </c>
      <c r="C3260" s="42"/>
      <c r="D3260" s="4" t="s">
        <v>2811</v>
      </c>
      <c r="E3260" s="43"/>
      <c r="F3260" s="44"/>
      <c r="G3260" s="44"/>
      <c r="H3260" s="45"/>
      <c r="I3260" s="43"/>
      <c r="J3260" s="43"/>
      <c r="K3260" s="43"/>
      <c r="L3260" s="43"/>
      <c r="M3260" s="43"/>
      <c r="N3260" s="46"/>
      <c r="O3260" s="42"/>
      <c r="P3260" s="42"/>
      <c r="Q3260" s="42"/>
      <c r="R3260" s="42"/>
      <c r="S3260" s="42"/>
      <c r="T3260" s="42"/>
      <c r="U3260" s="42"/>
      <c r="V3260" s="42"/>
      <c r="W3260" s="42"/>
      <c r="X3260" s="42"/>
      <c r="Y3260" s="42"/>
      <c r="Z3260" s="42"/>
      <c r="AA3260" s="42"/>
      <c r="AB3260" s="42"/>
      <c r="AC3260" s="42"/>
      <c r="AD3260" s="42"/>
      <c r="AE3260" s="42"/>
      <c r="AF3260" s="42"/>
      <c r="AG3260" s="42"/>
      <c r="AH3260" s="47"/>
      <c r="AI3260" s="48"/>
      <c r="AJ3260" s="48"/>
      <c r="AK3260" s="47"/>
      <c r="AL3260" s="49"/>
      <c r="AM3260" s="47"/>
      <c r="AN3260" s="47"/>
      <c r="AO3260" s="47"/>
      <c r="AP3260" s="47"/>
      <c r="AQ3260" s="49"/>
      <c r="AR3260" s="47"/>
      <c r="AS3260" s="47"/>
      <c r="AT3260" s="47"/>
      <c r="AU3260" s="47"/>
      <c r="AV3260" s="47"/>
      <c r="AW3260" s="47"/>
    </row>
    <row r="3261" spans="1:49" ht="30" customHeight="1">
      <c r="A3261" s="1">
        <v>76</v>
      </c>
      <c r="B3261" s="319" t="s">
        <v>2810</v>
      </c>
      <c r="C3261" s="42"/>
      <c r="D3261" s="43"/>
      <c r="E3261" s="43"/>
      <c r="F3261" s="44"/>
      <c r="G3261" s="44"/>
      <c r="H3261" s="45"/>
      <c r="I3261" s="43"/>
      <c r="J3261" s="43"/>
      <c r="K3261" s="43"/>
      <c r="L3261" s="43"/>
      <c r="M3261" s="43"/>
      <c r="N3261" s="46"/>
      <c r="O3261" s="42"/>
      <c r="P3261" s="42"/>
      <c r="Q3261" s="42"/>
      <c r="R3261" s="42"/>
      <c r="S3261" s="42"/>
      <c r="T3261" s="42"/>
      <c r="U3261" s="42"/>
      <c r="V3261" s="42"/>
      <c r="W3261" s="42"/>
      <c r="X3261" s="42"/>
      <c r="Y3261" s="42"/>
      <c r="Z3261" s="42"/>
      <c r="AA3261" s="42"/>
      <c r="AB3261" s="42"/>
      <c r="AC3261" s="42"/>
      <c r="AD3261" s="42"/>
      <c r="AE3261" s="42"/>
      <c r="AF3261" s="42"/>
      <c r="AG3261" s="42"/>
      <c r="AH3261" s="47"/>
      <c r="AI3261" s="50"/>
      <c r="AJ3261" s="48"/>
      <c r="AK3261" s="47"/>
      <c r="AL3261" s="49"/>
      <c r="AM3261" s="47"/>
      <c r="AN3261" s="47"/>
      <c r="AO3261" s="51"/>
      <c r="AP3261" s="47"/>
      <c r="AQ3261" s="49"/>
      <c r="AR3261" s="51"/>
      <c r="AS3261" s="51"/>
      <c r="AT3261" s="51"/>
      <c r="AU3261" s="51"/>
      <c r="AV3261" s="47"/>
      <c r="AW3261" s="47"/>
    </row>
    <row r="3262" spans="1:49" ht="30" customHeight="1">
      <c r="A3262" s="1">
        <v>76</v>
      </c>
      <c r="B3262" s="319" t="s">
        <v>2810</v>
      </c>
      <c r="C3262" s="42"/>
      <c r="D3262" s="52" t="s">
        <v>47</v>
      </c>
      <c r="E3262" s="52"/>
      <c r="F3262" s="53">
        <v>10</v>
      </c>
      <c r="G3262" s="44"/>
      <c r="H3262" s="45"/>
      <c r="I3262" s="54"/>
      <c r="J3262" s="54"/>
      <c r="K3262" s="55"/>
      <c r="L3262" s="46"/>
      <c r="M3262" s="46"/>
      <c r="N3262" s="56"/>
      <c r="O3262" s="56"/>
      <c r="P3262" s="56"/>
      <c r="Q3262" s="56"/>
      <c r="R3262" s="56"/>
      <c r="S3262" s="56"/>
      <c r="T3262" s="56"/>
      <c r="U3262" s="56"/>
      <c r="V3262" s="56"/>
      <c r="W3262" s="56"/>
      <c r="X3262" s="56"/>
      <c r="Y3262" s="56"/>
      <c r="Z3262" s="56"/>
      <c r="AA3262" s="56"/>
      <c r="AB3262" s="56"/>
      <c r="AC3262" s="56"/>
      <c r="AD3262" s="56"/>
      <c r="AE3262" s="56"/>
      <c r="AF3262" s="56"/>
      <c r="AG3262" s="56"/>
      <c r="AH3262" s="47"/>
      <c r="AI3262" s="50"/>
      <c r="AJ3262" s="48"/>
      <c r="AK3262" s="47"/>
      <c r="AL3262" s="49"/>
      <c r="AM3262" s="47"/>
      <c r="AN3262" s="47"/>
      <c r="AO3262" s="47"/>
      <c r="AP3262" s="47"/>
      <c r="AQ3262" s="49"/>
      <c r="AR3262" s="47"/>
      <c r="AS3262" s="47"/>
      <c r="AT3262" s="47"/>
      <c r="AU3262" s="47"/>
      <c r="AV3262" s="47"/>
      <c r="AW3262" s="47"/>
    </row>
    <row r="3263" spans="1:49" ht="30" customHeight="1" thickBot="1">
      <c r="A3263" s="1">
        <v>76</v>
      </c>
      <c r="B3263" s="319" t="s">
        <v>2810</v>
      </c>
      <c r="C3263" s="42"/>
      <c r="D3263" s="57" t="s">
        <v>48</v>
      </c>
      <c r="E3263" s="57"/>
      <c r="F3263" s="58">
        <v>10</v>
      </c>
      <c r="G3263" s="44"/>
      <c r="H3263" s="45"/>
      <c r="I3263" s="54"/>
      <c r="J3263" s="54"/>
      <c r="K3263" s="55"/>
      <c r="L3263" s="46"/>
      <c r="M3263" s="46"/>
      <c r="N3263" s="56"/>
      <c r="O3263" s="56"/>
      <c r="P3263" s="56"/>
      <c r="Q3263" s="56"/>
      <c r="R3263" s="56"/>
      <c r="S3263" s="56"/>
      <c r="T3263" s="56"/>
      <c r="U3263" s="56"/>
      <c r="V3263" s="56"/>
      <c r="W3263" s="56"/>
      <c r="X3263" s="56"/>
      <c r="Y3263" s="56"/>
      <c r="Z3263" s="56"/>
      <c r="AA3263" s="56"/>
      <c r="AB3263" s="56"/>
      <c r="AC3263" s="56"/>
      <c r="AD3263" s="56"/>
      <c r="AE3263" s="56"/>
      <c r="AF3263" s="56"/>
      <c r="AG3263" s="56"/>
      <c r="AH3263" s="47"/>
      <c r="AI3263" s="50"/>
      <c r="AJ3263" s="48"/>
      <c r="AK3263" s="47"/>
      <c r="AL3263" s="49"/>
      <c r="AM3263" s="47"/>
      <c r="AN3263" s="47"/>
      <c r="AO3263" s="47"/>
      <c r="AP3263" s="47"/>
      <c r="AQ3263" s="49"/>
      <c r="AR3263" s="47"/>
      <c r="AS3263" s="47"/>
      <c r="AT3263" s="47"/>
      <c r="AU3263" s="47"/>
      <c r="AV3263" s="47"/>
      <c r="AW3263" s="47"/>
    </row>
    <row r="3264" spans="1:49" ht="30" customHeight="1" thickBot="1">
      <c r="A3264" s="1">
        <v>76</v>
      </c>
      <c r="B3264" s="319" t="s">
        <v>2810</v>
      </c>
      <c r="C3264" s="42"/>
      <c r="D3264" s="59" t="s">
        <v>49</v>
      </c>
      <c r="E3264" s="59"/>
      <c r="F3264" s="60">
        <v>30</v>
      </c>
      <c r="G3264" s="44"/>
      <c r="H3264" s="45"/>
      <c r="I3264" s="61"/>
      <c r="J3264" s="61"/>
      <c r="K3264" s="42"/>
      <c r="L3264" s="42"/>
      <c r="M3264" s="42"/>
      <c r="N3264" s="56"/>
      <c r="O3264" s="56"/>
      <c r="P3264" s="56"/>
      <c r="Q3264" s="56"/>
      <c r="R3264" s="56"/>
      <c r="S3264" s="56"/>
      <c r="T3264" s="56"/>
      <c r="U3264" s="56"/>
      <c r="V3264" s="56"/>
      <c r="W3264" s="56"/>
      <c r="X3264" s="56"/>
      <c r="Y3264" s="56"/>
      <c r="Z3264" s="56"/>
      <c r="AA3264" s="56"/>
      <c r="AB3264" s="56"/>
      <c r="AC3264" s="62"/>
      <c r="AD3264" s="62"/>
      <c r="AE3264" s="63"/>
      <c r="AF3264" s="42"/>
      <c r="AG3264" s="56"/>
      <c r="AH3264" s="47"/>
      <c r="AI3264" s="64" t="s">
        <v>50</v>
      </c>
      <c r="AJ3264" s="48"/>
      <c r="AK3264" s="47"/>
      <c r="AL3264" s="49"/>
      <c r="AM3264" s="47"/>
      <c r="AN3264" s="47"/>
      <c r="AO3264" s="47"/>
      <c r="AP3264" s="47"/>
      <c r="AQ3264" s="49"/>
      <c r="AR3264" s="47"/>
      <c r="AS3264" s="47"/>
      <c r="AT3264" s="47"/>
      <c r="AU3264" s="47"/>
      <c r="AV3264" s="47"/>
      <c r="AW3264" s="65"/>
    </row>
    <row r="3265" spans="1:49" ht="30" customHeight="1" thickBot="1">
      <c r="A3265" s="1">
        <v>76</v>
      </c>
      <c r="B3265" s="319" t="s">
        <v>2810</v>
      </c>
      <c r="C3265" s="42"/>
      <c r="D3265" s="66" t="s">
        <v>51</v>
      </c>
      <c r="E3265" s="66"/>
      <c r="F3265" s="67">
        <v>0.41499999999999998</v>
      </c>
      <c r="G3265" s="44"/>
      <c r="H3265" s="45"/>
      <c r="I3265" s="68"/>
      <c r="J3265" s="68"/>
      <c r="K3265" s="42"/>
      <c r="L3265" s="42"/>
      <c r="M3265" s="42"/>
      <c r="N3265" s="56"/>
      <c r="O3265" s="56"/>
      <c r="P3265" s="56"/>
      <c r="Q3265" s="56"/>
      <c r="R3265" s="56"/>
      <c r="S3265" s="56"/>
      <c r="T3265" s="56"/>
      <c r="U3265" s="56"/>
      <c r="V3265" s="56"/>
      <c r="W3265" s="56"/>
      <c r="X3265" s="56"/>
      <c r="Y3265" s="56"/>
      <c r="Z3265" s="56"/>
      <c r="AA3265" s="56"/>
      <c r="AB3265" s="56"/>
      <c r="AC3265" s="62" t="s">
        <v>52</v>
      </c>
      <c r="AD3265" s="69"/>
      <c r="AE3265" s="70" t="s">
        <v>53</v>
      </c>
      <c r="AF3265" s="69"/>
      <c r="AG3265" s="56"/>
      <c r="AH3265" s="47"/>
      <c r="AI3265" s="48"/>
      <c r="AJ3265" s="48"/>
      <c r="AK3265" s="47"/>
      <c r="AL3265" s="49"/>
      <c r="AM3265" s="47"/>
      <c r="AN3265" s="47"/>
      <c r="AO3265" s="47"/>
      <c r="AP3265" s="47"/>
      <c r="AQ3265" s="49"/>
      <c r="AR3265" s="47" t="s">
        <v>52</v>
      </c>
      <c r="AS3265" s="47"/>
      <c r="AT3265" s="47" t="s">
        <v>53</v>
      </c>
      <c r="AU3265" s="47"/>
      <c r="AV3265" s="47"/>
      <c r="AW3265" s="65"/>
    </row>
    <row r="3266" spans="1:49" ht="30" customHeight="1" thickBot="1">
      <c r="A3266" s="1">
        <v>76</v>
      </c>
      <c r="B3266" s="319" t="s">
        <v>2810</v>
      </c>
      <c r="C3266" s="42"/>
      <c r="D3266" s="71" t="s">
        <v>54</v>
      </c>
      <c r="E3266" s="45"/>
      <c r="F3266" s="45"/>
      <c r="G3266" s="45"/>
      <c r="H3266" s="45"/>
      <c r="I3266" s="45"/>
      <c r="J3266" s="45"/>
      <c r="K3266" s="72"/>
      <c r="L3266" s="72"/>
      <c r="M3266" s="73" t="s">
        <v>55</v>
      </c>
      <c r="N3266" s="74"/>
      <c r="O3266" s="74"/>
      <c r="P3266" s="74"/>
      <c r="Q3266" s="74"/>
      <c r="R3266" s="74"/>
      <c r="S3266" s="74"/>
      <c r="T3266" s="74"/>
      <c r="U3266" s="74"/>
      <c r="V3266" s="74"/>
      <c r="W3266" s="74"/>
      <c r="X3266" s="74"/>
      <c r="Y3266" s="74"/>
      <c r="Z3266" s="74"/>
      <c r="AA3266" s="74"/>
      <c r="AB3266" s="74"/>
      <c r="AC3266" s="75" t="s">
        <v>1</v>
      </c>
      <c r="AD3266" s="76"/>
      <c r="AE3266" s="76" t="s">
        <v>2</v>
      </c>
      <c r="AF3266" s="76"/>
      <c r="AG3266" s="77" t="s">
        <v>56</v>
      </c>
      <c r="AH3266" s="78" t="s">
        <v>57</v>
      </c>
      <c r="AI3266" s="79"/>
      <c r="AJ3266" s="79"/>
      <c r="AK3266" s="80"/>
      <c r="AL3266" s="15"/>
      <c r="AM3266" s="80"/>
      <c r="AN3266" s="80"/>
      <c r="AO3266" s="80"/>
      <c r="AP3266" s="80"/>
      <c r="AQ3266" s="15"/>
      <c r="AR3266" s="78" t="s">
        <v>1</v>
      </c>
      <c r="AS3266" s="81"/>
      <c r="AT3266" s="78" t="s">
        <v>2</v>
      </c>
      <c r="AU3266" s="81"/>
      <c r="AV3266" s="82" t="s">
        <v>56</v>
      </c>
      <c r="AW3266" s="83"/>
    </row>
    <row r="3267" spans="1:49" ht="42" customHeight="1">
      <c r="A3267" s="1">
        <v>76</v>
      </c>
      <c r="B3267" s="319" t="s">
        <v>2810</v>
      </c>
      <c r="C3267" s="42"/>
      <c r="D3267" s="474" t="s">
        <v>4</v>
      </c>
      <c r="E3267" s="476" t="s">
        <v>5</v>
      </c>
      <c r="F3267" s="476" t="s">
        <v>6</v>
      </c>
      <c r="G3267" s="476" t="s">
        <v>58</v>
      </c>
      <c r="H3267" s="476" t="s">
        <v>7</v>
      </c>
      <c r="I3267" s="20" t="s">
        <v>8</v>
      </c>
      <c r="J3267" s="20"/>
      <c r="K3267" s="84" t="s">
        <v>9</v>
      </c>
      <c r="L3267" s="85" t="s">
        <v>59</v>
      </c>
      <c r="M3267" s="478" t="s">
        <v>60</v>
      </c>
      <c r="N3267" s="480" t="s">
        <v>61</v>
      </c>
      <c r="O3267" s="482" t="s">
        <v>62</v>
      </c>
      <c r="P3267" s="482" t="s">
        <v>10</v>
      </c>
      <c r="Q3267" s="484" t="s">
        <v>63</v>
      </c>
      <c r="R3267" s="482" t="s">
        <v>64</v>
      </c>
      <c r="S3267" s="482" t="s">
        <v>65</v>
      </c>
      <c r="T3267" s="482" t="s">
        <v>66</v>
      </c>
      <c r="U3267" s="482" t="s">
        <v>67</v>
      </c>
      <c r="V3267" s="484" t="s">
        <v>11</v>
      </c>
      <c r="W3267" s="251" t="s">
        <v>12</v>
      </c>
      <c r="X3267" s="86" t="s">
        <v>13</v>
      </c>
      <c r="Y3267" s="86" t="s">
        <v>14</v>
      </c>
      <c r="Z3267" s="252" t="s">
        <v>15</v>
      </c>
      <c r="AA3267" s="484" t="s">
        <v>16</v>
      </c>
      <c r="AB3267" s="482" t="s">
        <v>17</v>
      </c>
      <c r="AC3267" s="87" t="s">
        <v>18</v>
      </c>
      <c r="AD3267" s="88" t="s">
        <v>19</v>
      </c>
      <c r="AE3267" s="87" t="s">
        <v>30</v>
      </c>
      <c r="AF3267" s="88" t="s">
        <v>21</v>
      </c>
      <c r="AG3267" s="89" t="s">
        <v>22</v>
      </c>
      <c r="AH3267" s="468" t="s">
        <v>23</v>
      </c>
      <c r="AI3267" s="470" t="s">
        <v>24</v>
      </c>
      <c r="AJ3267" s="470" t="s">
        <v>25</v>
      </c>
      <c r="AK3267" s="470" t="s">
        <v>26</v>
      </c>
      <c r="AL3267" s="91" t="s">
        <v>68</v>
      </c>
      <c r="AM3267" s="90" t="s">
        <v>27</v>
      </c>
      <c r="AN3267" s="92" t="s">
        <v>28</v>
      </c>
      <c r="AO3267" s="93" t="s">
        <v>29</v>
      </c>
      <c r="AP3267" s="28" t="s">
        <v>16</v>
      </c>
      <c r="AQ3267" s="472" t="s">
        <v>17</v>
      </c>
      <c r="AR3267" s="94" t="s">
        <v>18</v>
      </c>
      <c r="AS3267" s="95" t="s">
        <v>19</v>
      </c>
      <c r="AT3267" s="94" t="s">
        <v>30</v>
      </c>
      <c r="AU3267" s="95" t="s">
        <v>21</v>
      </c>
      <c r="AV3267" s="96" t="s">
        <v>31</v>
      </c>
      <c r="AW3267" s="83"/>
    </row>
    <row r="3268" spans="1:49" ht="30" customHeight="1" thickBot="1">
      <c r="A3268" s="1">
        <v>76</v>
      </c>
      <c r="B3268" s="319" t="s">
        <v>2810</v>
      </c>
      <c r="C3268" s="42"/>
      <c r="D3268" s="475"/>
      <c r="E3268" s="477"/>
      <c r="F3268" s="477"/>
      <c r="G3268" s="477"/>
      <c r="H3268" s="477"/>
      <c r="I3268" s="97" t="s">
        <v>69</v>
      </c>
      <c r="J3268" s="97" t="s">
        <v>70</v>
      </c>
      <c r="K3268" s="98" t="s">
        <v>34</v>
      </c>
      <c r="L3268" s="99" t="s">
        <v>35</v>
      </c>
      <c r="M3268" s="479"/>
      <c r="N3268" s="481"/>
      <c r="O3268" s="483"/>
      <c r="P3268" s="483"/>
      <c r="Q3268" s="485"/>
      <c r="R3268" s="483"/>
      <c r="S3268" s="483"/>
      <c r="T3268" s="483"/>
      <c r="U3268" s="483"/>
      <c r="V3268" s="485"/>
      <c r="W3268" s="100" t="s">
        <v>36</v>
      </c>
      <c r="X3268" s="100" t="s">
        <v>37</v>
      </c>
      <c r="Y3268" s="100" t="s">
        <v>38</v>
      </c>
      <c r="Z3268" s="101" t="s">
        <v>39</v>
      </c>
      <c r="AA3268" s="485"/>
      <c r="AB3268" s="483"/>
      <c r="AC3268" s="102" t="s">
        <v>40</v>
      </c>
      <c r="AD3268" s="103" t="s">
        <v>40</v>
      </c>
      <c r="AE3268" s="102" t="s">
        <v>40</v>
      </c>
      <c r="AF3268" s="103" t="s">
        <v>40</v>
      </c>
      <c r="AG3268" s="104">
        <v>10</v>
      </c>
      <c r="AH3268" s="469"/>
      <c r="AI3268" s="471"/>
      <c r="AJ3268" s="471"/>
      <c r="AK3268" s="471"/>
      <c r="AL3268" s="36" t="s">
        <v>41</v>
      </c>
      <c r="AM3268" s="105" t="s">
        <v>42</v>
      </c>
      <c r="AN3268" s="106" t="s">
        <v>43</v>
      </c>
      <c r="AO3268" s="107" t="s">
        <v>39</v>
      </c>
      <c r="AP3268" s="37" t="s">
        <v>44</v>
      </c>
      <c r="AQ3268" s="473"/>
      <c r="AR3268" s="108" t="s">
        <v>40</v>
      </c>
      <c r="AS3268" s="109" t="s">
        <v>40</v>
      </c>
      <c r="AT3268" s="108" t="s">
        <v>40</v>
      </c>
      <c r="AU3268" s="109" t="s">
        <v>40</v>
      </c>
      <c r="AV3268" s="40">
        <v>10</v>
      </c>
      <c r="AW3268" s="83"/>
    </row>
    <row r="3269" spans="1:49" ht="30" customHeight="1">
      <c r="A3269" s="1">
        <v>76</v>
      </c>
      <c r="B3269" s="319" t="s">
        <v>2810</v>
      </c>
      <c r="C3269" s="42"/>
      <c r="D3269" s="110" t="s">
        <v>2752</v>
      </c>
      <c r="E3269" s="111" t="s">
        <v>186</v>
      </c>
      <c r="F3269" s="112" t="s">
        <v>2738</v>
      </c>
      <c r="G3269" s="112" t="s">
        <v>73</v>
      </c>
      <c r="H3269" s="113"/>
      <c r="I3269" s="114"/>
      <c r="J3269" s="115"/>
      <c r="K3269" s="349">
        <v>7</v>
      </c>
      <c r="L3269" s="350">
        <v>292</v>
      </c>
      <c r="M3269" s="118" t="s">
        <v>1557</v>
      </c>
      <c r="N3269" s="119" t="s">
        <v>134</v>
      </c>
      <c r="O3269" s="120">
        <v>2</v>
      </c>
      <c r="P3269" s="121" t="s">
        <v>294</v>
      </c>
      <c r="Q3269" s="121">
        <v>0</v>
      </c>
      <c r="R3269" s="121">
        <v>0</v>
      </c>
      <c r="S3269" s="122">
        <v>0</v>
      </c>
      <c r="T3269" s="122">
        <v>0</v>
      </c>
      <c r="U3269" s="122">
        <v>0</v>
      </c>
      <c r="V3269" s="123">
        <v>0</v>
      </c>
      <c r="W3269" s="124">
        <v>47</v>
      </c>
      <c r="X3269" s="125">
        <v>6</v>
      </c>
      <c r="Y3269" s="126">
        <v>12</v>
      </c>
      <c r="Z3269" s="127">
        <f t="shared" ref="Z3269:Z3272" si="822">K3269*L3269*W3269*Y3269/12/1000</f>
        <v>96.067999999999998</v>
      </c>
      <c r="AA3269" s="121">
        <v>0</v>
      </c>
      <c r="AB3269" s="128" t="s">
        <v>80</v>
      </c>
      <c r="AC3269" s="129" t="s">
        <v>56</v>
      </c>
      <c r="AD3269" s="130" t="s">
        <v>56</v>
      </c>
      <c r="AE3269" s="129" t="s">
        <v>56</v>
      </c>
      <c r="AF3269" s="130">
        <f t="shared" ref="AF3269:AF3272" si="823">$B$2*Z3269/Y3269</f>
        <v>240.17</v>
      </c>
      <c r="AG3269" s="131">
        <f t="shared" ref="AG3269:AG3272" si="824">Y3269*AF3269*120</f>
        <v>345844.8</v>
      </c>
      <c r="AH3269" s="132" t="s">
        <v>113</v>
      </c>
      <c r="AI3269" s="133"/>
      <c r="AJ3269" s="134"/>
      <c r="AK3269" s="135"/>
      <c r="AL3269" s="136"/>
      <c r="AM3269" s="137"/>
      <c r="AN3269" s="138"/>
      <c r="AO3269" s="139">
        <f t="shared" ref="AO3269:AO3275" si="825">IFERROR((AM3269/1000)*K3269*L3269*AN3269/12,0)</f>
        <v>0</v>
      </c>
      <c r="AP3269" s="140" t="s">
        <v>82</v>
      </c>
      <c r="AQ3269" s="141" t="str" cm="1">
        <f t="array" ref="AQ3269">_xlfn.IFS(OR($G3269="公衆街路灯A",$G3269="定額電灯"),$G3269&amp;AP3269,COUNTIF(G3269,"*従量電灯*"),G3269,1,"-")</f>
        <v>従量電灯</v>
      </c>
      <c r="AR3269" s="142" t="str" cm="1">
        <f t="array" ref="AR3269">_xlfn.IFS($AN3269=0,"-",OR($AH3269="対象外",$AH3269="-"),"-",OR($G3269="公衆街路灯A",$G3269="定額電灯"),_xlfn.XLOOKUP($AQ3269,削除禁止_電灯料金!$B:$B,削除禁止_電灯料金!$E:$E,0),1,"-")</f>
        <v>-</v>
      </c>
      <c r="AS3269" s="143" t="str" cm="1">
        <f t="array" ref="AS3269">_xlfn.IFS($AR3269="-","-",OR($G3269="公衆街路灯A",$G3269="定額電灯"),_xlfn.XLOOKUP(AQ3269,削除禁止_電灯料金!$B:$B,削除禁止_電灯料金!$D:$D,0),1,"-")</f>
        <v>-</v>
      </c>
      <c r="AT3269" s="142">
        <f>IFERROR(IF(OR($G3269="公衆街路灯A",$G3269="定額電灯"),"-",ROUND((_xlfn.XLOOKUP($AQ3269,削除禁止_電灯料金!$B:$B,削除禁止_電灯料金!$E:$E)*AM3269/1000*$K3269*$L3269/12),2)),"-")</f>
        <v>0</v>
      </c>
      <c r="AU3269" s="143">
        <f>IFERROR(IF(OR($G3269="公衆街路灯A",$G3269="定額電灯"),"-",ROUND((AM3269/1000*$K3269*$L3269/12)*_xlfn.XLOOKUP($A3269,削除禁止_電灯料金!K:K,削除禁止_電灯料金!M:M,"-"),2)),"-")</f>
        <v>0</v>
      </c>
      <c r="AV3269" s="144">
        <f>IFERROR(IF(OR($G3269="公衆街路灯A",$G3269="定額電灯"),ROUND((((AR3269+AS3269)*AN3269))*12*_xlfn.XLOOKUP($A3269,削除禁止_電灯料金!K:K,削除禁止_電灯料金!N:N),0),ROUND((AT3269+AU3269)*AN3269*12*_xlfn.XLOOKUP($A3269,削除禁止_電灯料金!K:K,削除禁止_電灯料金!N:N),0)),0)</f>
        <v>0</v>
      </c>
      <c r="AW3269" s="145"/>
    </row>
    <row r="3270" spans="1:49" ht="30" customHeight="1">
      <c r="A3270" s="1">
        <v>76</v>
      </c>
      <c r="B3270" s="319" t="s">
        <v>2810</v>
      </c>
      <c r="C3270" s="42"/>
      <c r="D3270" s="146" t="s">
        <v>2752</v>
      </c>
      <c r="E3270" s="147" t="s">
        <v>186</v>
      </c>
      <c r="F3270" s="148" t="s">
        <v>2738</v>
      </c>
      <c r="G3270" s="148" t="s">
        <v>73</v>
      </c>
      <c r="H3270" s="149"/>
      <c r="I3270" s="150"/>
      <c r="J3270" s="151"/>
      <c r="K3270" s="213">
        <v>7</v>
      </c>
      <c r="L3270" s="214">
        <v>292</v>
      </c>
      <c r="M3270" s="154" t="s">
        <v>1558</v>
      </c>
      <c r="N3270" s="119" t="s">
        <v>2691</v>
      </c>
      <c r="O3270" s="120">
        <v>1</v>
      </c>
      <c r="P3270" s="155" t="s">
        <v>294</v>
      </c>
      <c r="Q3270" s="155">
        <v>0</v>
      </c>
      <c r="R3270" s="155">
        <v>0</v>
      </c>
      <c r="S3270" s="156">
        <v>0</v>
      </c>
      <c r="T3270" s="156" t="s">
        <v>2692</v>
      </c>
      <c r="U3270" s="156">
        <v>0</v>
      </c>
      <c r="V3270" s="157">
        <v>0</v>
      </c>
      <c r="W3270" s="158">
        <v>47</v>
      </c>
      <c r="X3270" s="159">
        <v>2</v>
      </c>
      <c r="Y3270" s="160">
        <v>2</v>
      </c>
      <c r="Z3270" s="161">
        <f t="shared" si="822"/>
        <v>16.011333333333333</v>
      </c>
      <c r="AA3270" s="155">
        <v>0</v>
      </c>
      <c r="AB3270" s="162" t="s">
        <v>80</v>
      </c>
      <c r="AC3270" s="163" t="s">
        <v>56</v>
      </c>
      <c r="AD3270" s="164" t="s">
        <v>56</v>
      </c>
      <c r="AE3270" s="163" t="s">
        <v>56</v>
      </c>
      <c r="AF3270" s="164">
        <f t="shared" si="823"/>
        <v>240.17</v>
      </c>
      <c r="AG3270" s="165">
        <f t="shared" si="824"/>
        <v>57640.799999999996</v>
      </c>
      <c r="AH3270" s="166" t="s">
        <v>113</v>
      </c>
      <c r="AI3270" s="167"/>
      <c r="AJ3270" s="168"/>
      <c r="AK3270" s="169"/>
      <c r="AL3270" s="170"/>
      <c r="AM3270" s="171"/>
      <c r="AN3270" s="172"/>
      <c r="AO3270" s="173">
        <f t="shared" si="825"/>
        <v>0</v>
      </c>
      <c r="AP3270" s="174" t="s">
        <v>82</v>
      </c>
      <c r="AQ3270" s="175" t="str" cm="1">
        <f t="array" ref="AQ3270">_xlfn.IFS(OR($G3270="公衆街路灯A",$G3270="定額電灯"),$G3270&amp;AP3270,COUNTIF(G3270,"*従量電灯*"),G3270,1,"-")</f>
        <v>従量電灯</v>
      </c>
      <c r="AR3270" s="176" t="str" cm="1">
        <f t="array" ref="AR3270">_xlfn.IFS($AN3270=0,"-",OR($AH3270="対象外",$AH3270="-"),"-",OR($G3270="公衆街路灯A",$G3270="定額電灯"),_xlfn.XLOOKUP($AQ3270,削除禁止_電灯料金!$B:$B,削除禁止_電灯料金!$E:$E,0),1,"-")</f>
        <v>-</v>
      </c>
      <c r="AS3270" s="177" t="str" cm="1">
        <f t="array" ref="AS3270">_xlfn.IFS($AR3270="-","-",OR($G3270="公衆街路灯A",$G3270="定額電灯"),_xlfn.XLOOKUP(AQ3270,削除禁止_電灯料金!$B:$B,削除禁止_電灯料金!$D:$D,0),1,"-")</f>
        <v>-</v>
      </c>
      <c r="AT3270" s="176">
        <f>IFERROR(IF(OR($G3270="公衆街路灯A",$G3270="定額電灯"),"-",ROUND((_xlfn.XLOOKUP($AQ3270,削除禁止_電灯料金!$B:$B,削除禁止_電灯料金!$E:$E)*AM3270/1000*$K3270*$L3270/12),2)),"-")</f>
        <v>0</v>
      </c>
      <c r="AU3270" s="177">
        <f>IFERROR(IF(OR($G3270="公衆街路灯A",$G3270="定額電灯"),"-",ROUND((AM3270/1000*$K3270*$L3270/12)*_xlfn.XLOOKUP($A3270,削除禁止_電灯料金!K:K,削除禁止_電灯料金!M:M,"-"),2)),"-")</f>
        <v>0</v>
      </c>
      <c r="AV3270" s="178">
        <f>IFERROR(IF(OR($G3270="公衆街路灯A",$G3270="定額電灯"),ROUND((((AR3270+AS3270)*AN3270))*12*_xlfn.XLOOKUP($A3270,削除禁止_電灯料金!K:K,削除禁止_電灯料金!N:N),0),ROUND((AT3270+AU3270)*AN3270*12*_xlfn.XLOOKUP($A3270,削除禁止_電灯料金!K:K,削除禁止_電灯料金!N:N),0)),0)</f>
        <v>0</v>
      </c>
      <c r="AW3270" s="145"/>
    </row>
    <row r="3271" spans="1:49" ht="30" customHeight="1">
      <c r="A3271" s="1">
        <v>76</v>
      </c>
      <c r="B3271" s="319" t="s">
        <v>2810</v>
      </c>
      <c r="C3271" s="42"/>
      <c r="D3271" s="146" t="s">
        <v>2752</v>
      </c>
      <c r="E3271" s="147" t="s">
        <v>186</v>
      </c>
      <c r="F3271" s="148" t="s">
        <v>2739</v>
      </c>
      <c r="G3271" s="148" t="s">
        <v>73</v>
      </c>
      <c r="H3271" s="149"/>
      <c r="I3271" s="150"/>
      <c r="J3271" s="151"/>
      <c r="K3271" s="213">
        <v>7</v>
      </c>
      <c r="L3271" s="214">
        <v>292</v>
      </c>
      <c r="M3271" s="154" t="s">
        <v>1557</v>
      </c>
      <c r="N3271" s="119" t="s">
        <v>134</v>
      </c>
      <c r="O3271" s="120">
        <v>2</v>
      </c>
      <c r="P3271" s="155" t="s">
        <v>294</v>
      </c>
      <c r="Q3271" s="155">
        <v>0</v>
      </c>
      <c r="R3271" s="155">
        <v>0</v>
      </c>
      <c r="S3271" s="156">
        <v>0</v>
      </c>
      <c r="T3271" s="156">
        <v>0</v>
      </c>
      <c r="U3271" s="156">
        <v>0</v>
      </c>
      <c r="V3271" s="157">
        <v>0</v>
      </c>
      <c r="W3271" s="158">
        <v>47</v>
      </c>
      <c r="X3271" s="159">
        <v>6</v>
      </c>
      <c r="Y3271" s="160">
        <v>12</v>
      </c>
      <c r="Z3271" s="161">
        <f t="shared" si="822"/>
        <v>96.067999999999998</v>
      </c>
      <c r="AA3271" s="155">
        <v>0</v>
      </c>
      <c r="AB3271" s="162" t="s">
        <v>80</v>
      </c>
      <c r="AC3271" s="163" t="s">
        <v>56</v>
      </c>
      <c r="AD3271" s="164" t="s">
        <v>56</v>
      </c>
      <c r="AE3271" s="163" t="s">
        <v>56</v>
      </c>
      <c r="AF3271" s="164">
        <f t="shared" si="823"/>
        <v>240.17</v>
      </c>
      <c r="AG3271" s="165">
        <f t="shared" si="824"/>
        <v>345844.8</v>
      </c>
      <c r="AH3271" s="166" t="s">
        <v>113</v>
      </c>
      <c r="AI3271" s="167"/>
      <c r="AJ3271" s="168"/>
      <c r="AK3271" s="169"/>
      <c r="AL3271" s="170"/>
      <c r="AM3271" s="171"/>
      <c r="AN3271" s="172"/>
      <c r="AO3271" s="173">
        <f t="shared" si="825"/>
        <v>0</v>
      </c>
      <c r="AP3271" s="174" t="s">
        <v>82</v>
      </c>
      <c r="AQ3271" s="175" t="str" cm="1">
        <f t="array" ref="AQ3271">_xlfn.IFS(OR($G3271="公衆街路灯A",$G3271="定額電灯"),$G3271&amp;AP3271,COUNTIF(G3271,"*従量電灯*"),G3271,1,"-")</f>
        <v>従量電灯</v>
      </c>
      <c r="AR3271" s="176" t="str" cm="1">
        <f t="array" ref="AR3271">_xlfn.IFS($AN3271=0,"-",OR($AH3271="対象外",$AH3271="-"),"-",OR($G3271="公衆街路灯A",$G3271="定額電灯"),_xlfn.XLOOKUP($AQ3271,削除禁止_電灯料金!$B:$B,削除禁止_電灯料金!$E:$E,0),1,"-")</f>
        <v>-</v>
      </c>
      <c r="AS3271" s="177" t="str" cm="1">
        <f t="array" ref="AS3271">_xlfn.IFS($AR3271="-","-",OR($G3271="公衆街路灯A",$G3271="定額電灯"),_xlfn.XLOOKUP(AQ3271,削除禁止_電灯料金!$B:$B,削除禁止_電灯料金!$D:$D,0),1,"-")</f>
        <v>-</v>
      </c>
      <c r="AT3271" s="176">
        <f>IFERROR(IF(OR($G3271="公衆街路灯A",$G3271="定額電灯"),"-",ROUND((_xlfn.XLOOKUP($AQ3271,削除禁止_電灯料金!$B:$B,削除禁止_電灯料金!$E:$E)*AM3271/1000*$K3271*$L3271/12),2)),"-")</f>
        <v>0</v>
      </c>
      <c r="AU3271" s="177">
        <f>IFERROR(IF(OR($G3271="公衆街路灯A",$G3271="定額電灯"),"-",ROUND((AM3271/1000*$K3271*$L3271/12)*_xlfn.XLOOKUP($A3271,削除禁止_電灯料金!K:K,削除禁止_電灯料金!M:M,"-"),2)),"-")</f>
        <v>0</v>
      </c>
      <c r="AV3271" s="178">
        <f>IFERROR(IF(OR($G3271="公衆街路灯A",$G3271="定額電灯"),ROUND((((AR3271+AS3271)*AN3271))*12*_xlfn.XLOOKUP($A3271,削除禁止_電灯料金!K:K,削除禁止_電灯料金!N:N),0),ROUND((AT3271+AU3271)*AN3271*12*_xlfn.XLOOKUP($A3271,削除禁止_電灯料金!K:K,削除禁止_電灯料金!N:N),0)),0)</f>
        <v>0</v>
      </c>
      <c r="AW3271" s="145"/>
    </row>
    <row r="3272" spans="1:49" ht="30" customHeight="1">
      <c r="A3272" s="1">
        <v>76</v>
      </c>
      <c r="B3272" s="319" t="s">
        <v>2810</v>
      </c>
      <c r="C3272" s="42"/>
      <c r="D3272" s="146" t="s">
        <v>2752</v>
      </c>
      <c r="E3272" s="147" t="s">
        <v>186</v>
      </c>
      <c r="F3272" s="148" t="s">
        <v>2739</v>
      </c>
      <c r="G3272" s="148" t="s">
        <v>73</v>
      </c>
      <c r="H3272" s="149"/>
      <c r="I3272" s="150"/>
      <c r="J3272" s="151"/>
      <c r="K3272" s="213">
        <v>7</v>
      </c>
      <c r="L3272" s="214">
        <v>292</v>
      </c>
      <c r="M3272" s="154" t="s">
        <v>1558</v>
      </c>
      <c r="N3272" s="119" t="s">
        <v>2691</v>
      </c>
      <c r="O3272" s="120">
        <v>1</v>
      </c>
      <c r="P3272" s="155" t="s">
        <v>294</v>
      </c>
      <c r="Q3272" s="155">
        <v>0</v>
      </c>
      <c r="R3272" s="155">
        <v>0</v>
      </c>
      <c r="S3272" s="156">
        <v>0</v>
      </c>
      <c r="T3272" s="156" t="s">
        <v>2692</v>
      </c>
      <c r="U3272" s="156">
        <v>0</v>
      </c>
      <c r="V3272" s="157">
        <v>0</v>
      </c>
      <c r="W3272" s="158">
        <v>47</v>
      </c>
      <c r="X3272" s="159">
        <v>2</v>
      </c>
      <c r="Y3272" s="160">
        <v>2</v>
      </c>
      <c r="Z3272" s="161">
        <f t="shared" si="822"/>
        <v>16.011333333333333</v>
      </c>
      <c r="AA3272" s="155">
        <v>0</v>
      </c>
      <c r="AB3272" s="162" t="s">
        <v>80</v>
      </c>
      <c r="AC3272" s="163" t="s">
        <v>56</v>
      </c>
      <c r="AD3272" s="164" t="s">
        <v>56</v>
      </c>
      <c r="AE3272" s="163" t="s">
        <v>56</v>
      </c>
      <c r="AF3272" s="164">
        <f t="shared" si="823"/>
        <v>240.17</v>
      </c>
      <c r="AG3272" s="165">
        <f t="shared" si="824"/>
        <v>57640.799999999996</v>
      </c>
      <c r="AH3272" s="166" t="s">
        <v>113</v>
      </c>
      <c r="AI3272" s="167"/>
      <c r="AJ3272" s="168"/>
      <c r="AK3272" s="169"/>
      <c r="AL3272" s="170"/>
      <c r="AM3272" s="171"/>
      <c r="AN3272" s="172"/>
      <c r="AO3272" s="173">
        <f t="shared" si="825"/>
        <v>0</v>
      </c>
      <c r="AP3272" s="174" t="s">
        <v>82</v>
      </c>
      <c r="AQ3272" s="175" t="str" cm="1">
        <f t="array" ref="AQ3272">_xlfn.IFS(OR($G3272="公衆街路灯A",$G3272="定額電灯"),$G3272&amp;AP3272,COUNTIF(G3272,"*従量電灯*"),G3272,1,"-")</f>
        <v>従量電灯</v>
      </c>
      <c r="AR3272" s="176" t="str" cm="1">
        <f t="array" ref="AR3272">_xlfn.IFS($AN3272=0,"-",OR($AH3272="対象外",$AH3272="-"),"-",OR($G3272="公衆街路灯A",$G3272="定額電灯"),_xlfn.XLOOKUP($AQ3272,削除禁止_電灯料金!$B:$B,削除禁止_電灯料金!$E:$E,0),1,"-")</f>
        <v>-</v>
      </c>
      <c r="AS3272" s="177" t="str" cm="1">
        <f t="array" ref="AS3272">_xlfn.IFS($AR3272="-","-",OR($G3272="公衆街路灯A",$G3272="定額電灯"),_xlfn.XLOOKUP(AQ3272,削除禁止_電灯料金!$B:$B,削除禁止_電灯料金!$D:$D,0),1,"-")</f>
        <v>-</v>
      </c>
      <c r="AT3272" s="176">
        <f>IFERROR(IF(OR($G3272="公衆街路灯A",$G3272="定額電灯"),"-",ROUND((_xlfn.XLOOKUP($AQ3272,削除禁止_電灯料金!$B:$B,削除禁止_電灯料金!$E:$E)*AM3272/1000*$K3272*$L3272/12),2)),"-")</f>
        <v>0</v>
      </c>
      <c r="AU3272" s="177">
        <f>IFERROR(IF(OR($G3272="公衆街路灯A",$G3272="定額電灯"),"-",ROUND((AM3272/1000*$K3272*$L3272/12)*_xlfn.XLOOKUP($A3272,削除禁止_電灯料金!K:K,削除禁止_電灯料金!M:M,"-"),2)),"-")</f>
        <v>0</v>
      </c>
      <c r="AV3272" s="178">
        <f>IFERROR(IF(OR($G3272="公衆街路灯A",$G3272="定額電灯"),ROUND((((AR3272+AS3272)*AN3272))*12*_xlfn.XLOOKUP($A3272,削除禁止_電灯料金!K:K,削除禁止_電灯料金!N:N),0),ROUND((AT3272+AU3272)*AN3272*12*_xlfn.XLOOKUP($A3272,削除禁止_電灯料金!K:K,削除禁止_電灯料金!N:N),0)),0)</f>
        <v>0</v>
      </c>
      <c r="AW3272" s="145"/>
    </row>
    <row r="3273" spans="1:49" ht="30" customHeight="1">
      <c r="A3273" s="1">
        <v>76</v>
      </c>
      <c r="B3273" s="319" t="s">
        <v>2810</v>
      </c>
      <c r="C3273" s="42"/>
      <c r="D3273" s="146"/>
      <c r="E3273" s="147"/>
      <c r="F3273" s="148"/>
      <c r="G3273" s="148"/>
      <c r="H3273" s="149"/>
      <c r="I3273" s="150"/>
      <c r="J3273" s="151"/>
      <c r="K3273" s="213"/>
      <c r="L3273" s="214"/>
      <c r="M3273" s="154" t="s">
        <v>82</v>
      </c>
      <c r="N3273" s="119">
        <v>0</v>
      </c>
      <c r="O3273" s="120">
        <v>0</v>
      </c>
      <c r="P3273" s="155">
        <v>0</v>
      </c>
      <c r="Q3273" s="155">
        <v>0</v>
      </c>
      <c r="R3273" s="155">
        <v>0</v>
      </c>
      <c r="S3273" s="156">
        <v>0</v>
      </c>
      <c r="T3273" s="156">
        <v>0</v>
      </c>
      <c r="U3273" s="156">
        <v>0</v>
      </c>
      <c r="V3273" s="157">
        <v>0</v>
      </c>
      <c r="W3273" s="158">
        <v>0</v>
      </c>
      <c r="X3273" s="159"/>
      <c r="Y3273" s="160">
        <v>0</v>
      </c>
      <c r="Z3273" s="161">
        <v>0</v>
      </c>
      <c r="AA3273" s="155">
        <v>0</v>
      </c>
      <c r="AB3273" s="162" t="s">
        <v>56</v>
      </c>
      <c r="AC3273" s="163" t="s">
        <v>56</v>
      </c>
      <c r="AD3273" s="164" t="s">
        <v>56</v>
      </c>
      <c r="AE3273" s="163" t="s">
        <v>56</v>
      </c>
      <c r="AF3273" s="164" t="s">
        <v>56</v>
      </c>
      <c r="AG3273" s="165">
        <v>0</v>
      </c>
      <c r="AH3273" s="166" t="s">
        <v>56</v>
      </c>
      <c r="AI3273" s="167"/>
      <c r="AJ3273" s="168"/>
      <c r="AK3273" s="169"/>
      <c r="AL3273" s="170"/>
      <c r="AM3273" s="171"/>
      <c r="AN3273" s="172"/>
      <c r="AO3273" s="173">
        <f t="shared" si="825"/>
        <v>0</v>
      </c>
      <c r="AP3273" s="174" t="s">
        <v>82</v>
      </c>
      <c r="AQ3273" s="175" t="str" cm="1">
        <f t="array" ref="AQ3273">_xlfn.IFS(OR($G3273="公衆街路灯A",$G3273="定額電灯"),$G3273&amp;AP3273,COUNTIF(G3273,"*従量電灯*"),G3273,1,"-")</f>
        <v>-</v>
      </c>
      <c r="AR3273" s="176" t="str" cm="1">
        <f t="array" ref="AR3273">_xlfn.IFS($AN3273=0,"-",OR($AH3273="対象外",$AH3273="-"),"-",OR($G3273="公衆街路灯A",$G3273="定額電灯"),_xlfn.XLOOKUP($AQ3273,削除禁止_電灯料金!$B:$B,削除禁止_電灯料金!$E:$E,0),1,"-")</f>
        <v>-</v>
      </c>
      <c r="AS3273" s="177" t="str" cm="1">
        <f t="array" ref="AS3273">_xlfn.IFS($AR3273="-","-",OR($G3273="公衆街路灯A",$G3273="定額電灯"),_xlfn.XLOOKUP(AQ3273,削除禁止_電灯料金!$B:$B,削除禁止_電灯料金!$D:$D,0),1,"-")</f>
        <v>-</v>
      </c>
      <c r="AT3273" s="176" t="str">
        <f>IFERROR(IF(OR($G3273="公衆街路灯A",$G3273="定額電灯"),"-",ROUND((_xlfn.XLOOKUP($AQ3273,削除禁止_電灯料金!$B:$B,削除禁止_電灯料金!$E:$E)*AM3273/1000*$K3273*$L3273/12),2)),"-")</f>
        <v>-</v>
      </c>
      <c r="AU3273" s="177">
        <f>IFERROR(IF(OR($G3273="公衆街路灯A",$G3273="定額電灯"),"-",ROUND((AM3273/1000*$K3273*$L3273/12)*_xlfn.XLOOKUP($A3273,削除禁止_電灯料金!K:K,削除禁止_電灯料金!M:M,"-"),2)),"-")</f>
        <v>0</v>
      </c>
      <c r="AV3273" s="178">
        <f>IFERROR(IF(OR($G3273="公衆街路灯A",$G3273="定額電灯"),ROUND((((AR3273+AS3273)*AN3273))*12*_xlfn.XLOOKUP($A3273,削除禁止_電灯料金!K:K,削除禁止_電灯料金!N:N),0),ROUND((AT3273+AU3273)*AN3273*12*_xlfn.XLOOKUP($A3273,削除禁止_電灯料金!K:K,削除禁止_電灯料金!N:N),0)),0)</f>
        <v>0</v>
      </c>
      <c r="AW3273" s="145"/>
    </row>
    <row r="3274" spans="1:49" ht="30" customHeight="1">
      <c r="A3274" s="1">
        <v>76</v>
      </c>
      <c r="B3274" s="319" t="s">
        <v>2810</v>
      </c>
      <c r="C3274" s="42"/>
      <c r="D3274" s="146"/>
      <c r="E3274" s="147" t="s">
        <v>219</v>
      </c>
      <c r="F3274" s="148" t="s">
        <v>219</v>
      </c>
      <c r="G3274" s="148"/>
      <c r="H3274" s="149"/>
      <c r="I3274" s="150"/>
      <c r="J3274" s="151"/>
      <c r="K3274" s="213"/>
      <c r="L3274" s="214"/>
      <c r="M3274" s="179" t="s">
        <v>82</v>
      </c>
      <c r="N3274" s="119">
        <v>0</v>
      </c>
      <c r="O3274" s="120">
        <v>0</v>
      </c>
      <c r="P3274" s="155">
        <v>0</v>
      </c>
      <c r="Q3274" s="155">
        <v>0</v>
      </c>
      <c r="R3274" s="155">
        <v>0</v>
      </c>
      <c r="S3274" s="441">
        <v>0</v>
      </c>
      <c r="T3274" s="441">
        <v>0</v>
      </c>
      <c r="U3274" s="441">
        <v>0</v>
      </c>
      <c r="V3274" s="442">
        <v>0</v>
      </c>
      <c r="W3274" s="443">
        <v>0</v>
      </c>
      <c r="X3274" s="444"/>
      <c r="Y3274" s="160">
        <v>0</v>
      </c>
      <c r="Z3274" s="445">
        <v>0</v>
      </c>
      <c r="AA3274" s="440">
        <v>0</v>
      </c>
      <c r="AB3274" s="446" t="s">
        <v>56</v>
      </c>
      <c r="AC3274" s="447" t="s">
        <v>56</v>
      </c>
      <c r="AD3274" s="448" t="s">
        <v>56</v>
      </c>
      <c r="AE3274" s="447" t="s">
        <v>56</v>
      </c>
      <c r="AF3274" s="448" t="s">
        <v>56</v>
      </c>
      <c r="AG3274" s="449">
        <v>0</v>
      </c>
      <c r="AH3274" s="450" t="s">
        <v>56</v>
      </c>
      <c r="AI3274" s="451"/>
      <c r="AJ3274" s="452"/>
      <c r="AK3274" s="453"/>
      <c r="AL3274" s="454"/>
      <c r="AM3274" s="455"/>
      <c r="AN3274" s="456"/>
      <c r="AO3274" s="457">
        <f t="shared" si="825"/>
        <v>0</v>
      </c>
      <c r="AP3274" s="458" t="s">
        <v>82</v>
      </c>
      <c r="AQ3274" s="459" t="str" cm="1">
        <f t="array" ref="AQ3274">_xlfn.IFS(OR($G3274="公衆街路灯A",$G3274="定額電灯"),$G3274&amp;AP3274,COUNTIF(G3274,"*従量電灯*"),G3274,1,"-")</f>
        <v>-</v>
      </c>
      <c r="AR3274" s="460" t="str" cm="1">
        <f t="array" ref="AR3274">_xlfn.IFS($AN3274=0,"-",OR($AH3274="対象外",$AH3274="-"),"-",OR($G3274="公衆街路灯A",$G3274="定額電灯"),_xlfn.XLOOKUP($AQ3274,削除禁止_電灯料金!$B:$B,削除禁止_電灯料金!$E:$E,0),1,"-")</f>
        <v>-</v>
      </c>
      <c r="AS3274" s="461" t="str" cm="1">
        <f t="array" ref="AS3274">_xlfn.IFS($AR3274="-","-",OR($G3274="公衆街路灯A",$G3274="定額電灯"),_xlfn.XLOOKUP(AQ3274,削除禁止_電灯料金!$B:$B,削除禁止_電灯料金!$D:$D,0),1,"-")</f>
        <v>-</v>
      </c>
      <c r="AT3274" s="460" t="str">
        <f>IFERROR(IF(OR($G3274="公衆街路灯A",$G3274="定額電灯"),"-",ROUND((_xlfn.XLOOKUP($AQ3274,削除禁止_電灯料金!$B:$B,削除禁止_電灯料金!$E:$E)*AM3274/1000*$K3274*$L3274/12),2)),"-")</f>
        <v>-</v>
      </c>
      <c r="AU3274" s="461">
        <f>IFERROR(IF(OR($G3274="公衆街路灯A",$G3274="定額電灯"),"-",ROUND((AM3274/1000*$K3274*$L3274/12)*_xlfn.XLOOKUP($A3274,削除禁止_電灯料金!K:K,削除禁止_電灯料金!M:M,"-"),2)),"-")</f>
        <v>0</v>
      </c>
      <c r="AV3274" s="462">
        <f>IFERROR(IF(OR($G3274="公衆街路灯A",$G3274="定額電灯"),ROUND((((AR3274+AS3274)*AN3274))*12*_xlfn.XLOOKUP($A3274,削除禁止_電灯料金!K:K,削除禁止_電灯料金!N:N),0),ROUND((AT3274+AU3274)*AN3274*12*_xlfn.XLOOKUP($A3274,削除禁止_電灯料金!K:K,削除禁止_電灯料金!N:N),0)),0)</f>
        <v>0</v>
      </c>
      <c r="AW3274" s="145"/>
    </row>
    <row r="3275" spans="1:49" ht="30" customHeight="1" thickBot="1">
      <c r="A3275" s="1">
        <v>76</v>
      </c>
      <c r="B3275" s="319" t="s">
        <v>2810</v>
      </c>
      <c r="C3275" s="42"/>
      <c r="D3275" s="215"/>
      <c r="E3275" s="216" t="s">
        <v>219</v>
      </c>
      <c r="F3275" s="217" t="s">
        <v>219</v>
      </c>
      <c r="G3275" s="216"/>
      <c r="H3275" s="216"/>
      <c r="I3275" s="218"/>
      <c r="J3275" s="219"/>
      <c r="K3275" s="220"/>
      <c r="L3275" s="221"/>
      <c r="M3275" s="222" t="s">
        <v>82</v>
      </c>
      <c r="N3275" s="223">
        <v>0</v>
      </c>
      <c r="O3275" s="224">
        <v>0</v>
      </c>
      <c r="P3275" s="225">
        <v>0</v>
      </c>
      <c r="Q3275" s="225">
        <v>0</v>
      </c>
      <c r="R3275" s="225">
        <v>0</v>
      </c>
      <c r="S3275" s="226">
        <v>0</v>
      </c>
      <c r="T3275" s="226">
        <v>0</v>
      </c>
      <c r="U3275" s="226">
        <v>0</v>
      </c>
      <c r="V3275" s="227">
        <v>0</v>
      </c>
      <c r="W3275" s="228">
        <v>0</v>
      </c>
      <c r="X3275" s="229"/>
      <c r="Y3275" s="410">
        <v>0</v>
      </c>
      <c r="Z3275" s="230">
        <v>0</v>
      </c>
      <c r="AA3275" s="225">
        <v>0</v>
      </c>
      <c r="AB3275" s="231" t="s">
        <v>56</v>
      </c>
      <c r="AC3275" s="232" t="s">
        <v>56</v>
      </c>
      <c r="AD3275" s="411" t="s">
        <v>56</v>
      </c>
      <c r="AE3275" s="232" t="s">
        <v>56</v>
      </c>
      <c r="AF3275" s="411" t="s">
        <v>56</v>
      </c>
      <c r="AG3275" s="412">
        <v>0</v>
      </c>
      <c r="AH3275" s="413" t="s">
        <v>56</v>
      </c>
      <c r="AI3275" s="236"/>
      <c r="AJ3275" s="237"/>
      <c r="AK3275" s="238"/>
      <c r="AL3275" s="239"/>
      <c r="AM3275" s="240"/>
      <c r="AN3275" s="241"/>
      <c r="AO3275" s="242">
        <f t="shared" si="825"/>
        <v>0</v>
      </c>
      <c r="AP3275" s="243" t="s">
        <v>82</v>
      </c>
      <c r="AQ3275" s="414" t="str" cm="1">
        <f t="array" ref="AQ3275">_xlfn.IFS(OR($G3275="公衆街路灯A",$G3275="定額電灯"),$G3275&amp;AP3275,COUNTIF(G3275,"*従量電灯*"),G3275,1,"-")</f>
        <v>-</v>
      </c>
      <c r="AR3275" s="415" t="str" cm="1">
        <f t="array" ref="AR3275">_xlfn.IFS($AN3275=0,"-",OR($AH3275="対象外",$AH3275="-"),"-",OR($G3275="公衆街路灯A",$G3275="定額電灯"),_xlfn.XLOOKUP($AQ3275,削除禁止_電灯料金!$B:$B,削除禁止_電灯料金!$E:$E,0),1,"-")</f>
        <v>-</v>
      </c>
      <c r="AS3275" s="416" t="str" cm="1">
        <f t="array" ref="AS3275">_xlfn.IFS($AR3275="-","-",OR($G3275="公衆街路灯A",$G3275="定額電灯"),_xlfn.XLOOKUP(AQ3275,削除禁止_電灯料金!$B:$B,削除禁止_電灯料金!$D:$D,0),1,"-")</f>
        <v>-</v>
      </c>
      <c r="AT3275" s="415" t="str">
        <f>IFERROR(IF(OR($G3275="公衆街路灯A",$G3275="定額電灯"),"-",ROUND((_xlfn.XLOOKUP($AQ3275,削除禁止_電灯料金!$B:$B,削除禁止_電灯料金!$E:$E)*AM3275/1000*$K3275*$L3275/12),2)),"-")</f>
        <v>-</v>
      </c>
      <c r="AU3275" s="416">
        <f>IFERROR(IF(OR($G3275="公衆街路灯A",$G3275="定額電灯"),"-",ROUND((AM3275/1000*$K3275*$L3275/12)*_xlfn.XLOOKUP($A3275,削除禁止_電灯料金!K:K,削除禁止_電灯料金!M:M,"-"),2)),"-")</f>
        <v>0</v>
      </c>
      <c r="AV3275" s="417">
        <f>IFERROR(IF(OR($G3275="公衆街路灯A",$G3275="定額電灯"),ROUND((((AR3275+AS3275)*AN3275))*12*_xlfn.XLOOKUP($A3275,削除禁止_電灯料金!K:K,削除禁止_電灯料金!N:N),0),ROUND((AT3275+AU3275)*AN3275*12*_xlfn.XLOOKUP($A3275,削除禁止_電灯料金!K:K,削除禁止_電灯料金!N:N),0)),0)</f>
        <v>0</v>
      </c>
      <c r="AW3275" s="145"/>
    </row>
    <row r="3276" spans="1:49" ht="30" customHeight="1">
      <c r="A3276" s="1"/>
      <c r="B3276" s="41"/>
      <c r="C3276" s="248"/>
    </row>
    <row r="3277" spans="1:49" ht="30" customHeight="1">
      <c r="A3277" s="1">
        <v>77</v>
      </c>
      <c r="B3277" s="319" t="s">
        <v>2812</v>
      </c>
      <c r="C3277" s="42"/>
      <c r="D3277" s="4" t="s">
        <v>2813</v>
      </c>
      <c r="E3277" s="43"/>
      <c r="F3277" s="44"/>
      <c r="G3277" s="44"/>
      <c r="H3277" s="45"/>
      <c r="I3277" s="43"/>
      <c r="J3277" s="43"/>
      <c r="K3277" s="43"/>
      <c r="L3277" s="43"/>
      <c r="M3277" s="43"/>
      <c r="N3277" s="46"/>
      <c r="O3277" s="42"/>
      <c r="P3277" s="42"/>
      <c r="Q3277" s="42"/>
      <c r="R3277" s="42"/>
      <c r="S3277" s="42"/>
      <c r="T3277" s="42"/>
      <c r="U3277" s="42"/>
      <c r="V3277" s="42"/>
      <c r="W3277" s="42"/>
      <c r="X3277" s="42"/>
      <c r="Y3277" s="42"/>
      <c r="Z3277" s="42"/>
      <c r="AA3277" s="42"/>
      <c r="AB3277" s="42"/>
      <c r="AC3277" s="42"/>
      <c r="AD3277" s="42"/>
      <c r="AE3277" s="42"/>
      <c r="AF3277" s="42"/>
      <c r="AG3277" s="42"/>
      <c r="AH3277" s="47"/>
      <c r="AI3277" s="48"/>
      <c r="AJ3277" s="48"/>
      <c r="AK3277" s="47"/>
      <c r="AL3277" s="49"/>
      <c r="AM3277" s="47"/>
      <c r="AN3277" s="47"/>
      <c r="AO3277" s="47"/>
      <c r="AP3277" s="47"/>
      <c r="AQ3277" s="49"/>
      <c r="AR3277" s="47"/>
      <c r="AS3277" s="47"/>
      <c r="AT3277" s="47"/>
      <c r="AU3277" s="47"/>
      <c r="AV3277" s="47"/>
      <c r="AW3277" s="47"/>
    </row>
    <row r="3278" spans="1:49" ht="30" customHeight="1">
      <c r="A3278" s="1">
        <v>77</v>
      </c>
      <c r="B3278" s="319" t="s">
        <v>2812</v>
      </c>
      <c r="C3278" s="42"/>
      <c r="D3278" s="43"/>
      <c r="E3278" s="43"/>
      <c r="F3278" s="44"/>
      <c r="G3278" s="44"/>
      <c r="H3278" s="45"/>
      <c r="I3278" s="43"/>
      <c r="J3278" s="43"/>
      <c r="K3278" s="43"/>
      <c r="L3278" s="43"/>
      <c r="M3278" s="43"/>
      <c r="N3278" s="46"/>
      <c r="O3278" s="42"/>
      <c r="P3278" s="42"/>
      <c r="Q3278" s="42"/>
      <c r="R3278" s="42"/>
      <c r="S3278" s="42"/>
      <c r="T3278" s="42"/>
      <c r="U3278" s="42"/>
      <c r="V3278" s="42"/>
      <c r="W3278" s="42"/>
      <c r="X3278" s="42"/>
      <c r="Y3278" s="42"/>
      <c r="Z3278" s="42"/>
      <c r="AA3278" s="42"/>
      <c r="AB3278" s="42"/>
      <c r="AC3278" s="42"/>
      <c r="AD3278" s="42"/>
      <c r="AE3278" s="42"/>
      <c r="AF3278" s="42"/>
      <c r="AG3278" s="42"/>
      <c r="AH3278" s="47"/>
      <c r="AI3278" s="50"/>
      <c r="AJ3278" s="48"/>
      <c r="AK3278" s="47"/>
      <c r="AL3278" s="49"/>
      <c r="AM3278" s="47"/>
      <c r="AN3278" s="47"/>
      <c r="AO3278" s="51"/>
      <c r="AP3278" s="47"/>
      <c r="AQ3278" s="49"/>
      <c r="AR3278" s="51"/>
      <c r="AS3278" s="51"/>
      <c r="AT3278" s="51"/>
      <c r="AU3278" s="51"/>
      <c r="AV3278" s="47"/>
      <c r="AW3278" s="47"/>
    </row>
    <row r="3279" spans="1:49" ht="30" customHeight="1">
      <c r="A3279" s="1">
        <v>77</v>
      </c>
      <c r="B3279" s="319" t="s">
        <v>2812</v>
      </c>
      <c r="C3279" s="42"/>
      <c r="D3279" s="52" t="s">
        <v>47</v>
      </c>
      <c r="E3279" s="52"/>
      <c r="F3279" s="53">
        <v>10</v>
      </c>
      <c r="G3279" s="44"/>
      <c r="H3279" s="45"/>
      <c r="I3279" s="54"/>
      <c r="J3279" s="54"/>
      <c r="K3279" s="55"/>
      <c r="L3279" s="46"/>
      <c r="M3279" s="46"/>
      <c r="N3279" s="56"/>
      <c r="O3279" s="56"/>
      <c r="P3279" s="56"/>
      <c r="Q3279" s="56"/>
      <c r="R3279" s="56"/>
      <c r="S3279" s="56"/>
      <c r="T3279" s="56"/>
      <c r="U3279" s="56"/>
      <c r="V3279" s="56"/>
      <c r="W3279" s="56"/>
      <c r="X3279" s="56"/>
      <c r="Y3279" s="56"/>
      <c r="Z3279" s="56"/>
      <c r="AA3279" s="56"/>
      <c r="AB3279" s="56"/>
      <c r="AC3279" s="56"/>
      <c r="AD3279" s="56"/>
      <c r="AE3279" s="56"/>
      <c r="AF3279" s="56"/>
      <c r="AG3279" s="56"/>
      <c r="AH3279" s="47"/>
      <c r="AI3279" s="50"/>
      <c r="AJ3279" s="48"/>
      <c r="AK3279" s="47"/>
      <c r="AL3279" s="49"/>
      <c r="AM3279" s="47"/>
      <c r="AN3279" s="47"/>
      <c r="AO3279" s="47"/>
      <c r="AP3279" s="47"/>
      <c r="AQ3279" s="49"/>
      <c r="AR3279" s="47"/>
      <c r="AS3279" s="47"/>
      <c r="AT3279" s="47"/>
      <c r="AU3279" s="47"/>
      <c r="AV3279" s="47"/>
      <c r="AW3279" s="47"/>
    </row>
    <row r="3280" spans="1:49" ht="30" customHeight="1" thickBot="1">
      <c r="A3280" s="1">
        <v>77</v>
      </c>
      <c r="B3280" s="319" t="s">
        <v>2812</v>
      </c>
      <c r="C3280" s="42"/>
      <c r="D3280" s="57" t="s">
        <v>48</v>
      </c>
      <c r="E3280" s="57"/>
      <c r="F3280" s="58">
        <v>10</v>
      </c>
      <c r="G3280" s="44"/>
      <c r="H3280" s="45"/>
      <c r="I3280" s="54"/>
      <c r="J3280" s="54"/>
      <c r="K3280" s="55"/>
      <c r="L3280" s="46"/>
      <c r="M3280" s="46"/>
      <c r="N3280" s="56"/>
      <c r="O3280" s="56"/>
      <c r="P3280" s="56"/>
      <c r="Q3280" s="56"/>
      <c r="R3280" s="56"/>
      <c r="S3280" s="56"/>
      <c r="T3280" s="56"/>
      <c r="U3280" s="56"/>
      <c r="V3280" s="56"/>
      <c r="W3280" s="56"/>
      <c r="X3280" s="56"/>
      <c r="Y3280" s="56"/>
      <c r="Z3280" s="56"/>
      <c r="AA3280" s="56"/>
      <c r="AB3280" s="56"/>
      <c r="AC3280" s="56"/>
      <c r="AD3280" s="56"/>
      <c r="AE3280" s="56"/>
      <c r="AF3280" s="56"/>
      <c r="AG3280" s="56"/>
      <c r="AH3280" s="47"/>
      <c r="AI3280" s="50"/>
      <c r="AJ3280" s="48"/>
      <c r="AK3280" s="47"/>
      <c r="AL3280" s="49"/>
      <c r="AM3280" s="47"/>
      <c r="AN3280" s="47"/>
      <c r="AO3280" s="47"/>
      <c r="AP3280" s="47"/>
      <c r="AQ3280" s="49"/>
      <c r="AR3280" s="47"/>
      <c r="AS3280" s="47"/>
      <c r="AT3280" s="47"/>
      <c r="AU3280" s="47"/>
      <c r="AV3280" s="47"/>
      <c r="AW3280" s="47"/>
    </row>
    <row r="3281" spans="1:49" ht="30" customHeight="1" thickBot="1">
      <c r="A3281" s="1">
        <v>77</v>
      </c>
      <c r="B3281" s="319" t="s">
        <v>2812</v>
      </c>
      <c r="C3281" s="42"/>
      <c r="D3281" s="59" t="s">
        <v>49</v>
      </c>
      <c r="E3281" s="59"/>
      <c r="F3281" s="60">
        <v>30</v>
      </c>
      <c r="G3281" s="44"/>
      <c r="H3281" s="45"/>
      <c r="I3281" s="61"/>
      <c r="J3281" s="61"/>
      <c r="K3281" s="42"/>
      <c r="L3281" s="42"/>
      <c r="M3281" s="42"/>
      <c r="N3281" s="56"/>
      <c r="O3281" s="56"/>
      <c r="P3281" s="56"/>
      <c r="Q3281" s="56"/>
      <c r="R3281" s="56"/>
      <c r="S3281" s="56"/>
      <c r="T3281" s="56"/>
      <c r="U3281" s="56"/>
      <c r="V3281" s="56"/>
      <c r="W3281" s="56"/>
      <c r="X3281" s="56"/>
      <c r="Y3281" s="56"/>
      <c r="Z3281" s="56"/>
      <c r="AA3281" s="56"/>
      <c r="AB3281" s="56"/>
      <c r="AC3281" s="62"/>
      <c r="AD3281" s="62"/>
      <c r="AE3281" s="63"/>
      <c r="AF3281" s="42"/>
      <c r="AG3281" s="56"/>
      <c r="AH3281" s="47"/>
      <c r="AI3281" s="64" t="s">
        <v>50</v>
      </c>
      <c r="AJ3281" s="48"/>
      <c r="AK3281" s="47"/>
      <c r="AL3281" s="49"/>
      <c r="AM3281" s="47"/>
      <c r="AN3281" s="47"/>
      <c r="AO3281" s="47"/>
      <c r="AP3281" s="47"/>
      <c r="AQ3281" s="49"/>
      <c r="AR3281" s="47"/>
      <c r="AS3281" s="47"/>
      <c r="AT3281" s="47"/>
      <c r="AU3281" s="47"/>
      <c r="AV3281" s="47"/>
      <c r="AW3281" s="65"/>
    </row>
    <row r="3282" spans="1:49" ht="30" customHeight="1" thickBot="1">
      <c r="A3282" s="1">
        <v>77</v>
      </c>
      <c r="B3282" s="319" t="s">
        <v>2812</v>
      </c>
      <c r="C3282" s="42"/>
      <c r="D3282" s="66" t="s">
        <v>51</v>
      </c>
      <c r="E3282" s="66"/>
      <c r="F3282" s="67">
        <v>0.41499999999999998</v>
      </c>
      <c r="G3282" s="44"/>
      <c r="H3282" s="45"/>
      <c r="I3282" s="68"/>
      <c r="J3282" s="68"/>
      <c r="K3282" s="42"/>
      <c r="L3282" s="42"/>
      <c r="M3282" s="42"/>
      <c r="N3282" s="56"/>
      <c r="O3282" s="56"/>
      <c r="P3282" s="56"/>
      <c r="Q3282" s="56"/>
      <c r="R3282" s="56"/>
      <c r="S3282" s="56"/>
      <c r="T3282" s="56"/>
      <c r="U3282" s="56"/>
      <c r="V3282" s="56"/>
      <c r="W3282" s="56"/>
      <c r="X3282" s="56"/>
      <c r="Y3282" s="56"/>
      <c r="Z3282" s="56"/>
      <c r="AA3282" s="56"/>
      <c r="AB3282" s="56"/>
      <c r="AC3282" s="62" t="s">
        <v>52</v>
      </c>
      <c r="AD3282" s="69"/>
      <c r="AE3282" s="70" t="s">
        <v>53</v>
      </c>
      <c r="AF3282" s="69"/>
      <c r="AG3282" s="56"/>
      <c r="AH3282" s="47"/>
      <c r="AI3282" s="48"/>
      <c r="AJ3282" s="48"/>
      <c r="AK3282" s="47"/>
      <c r="AL3282" s="49"/>
      <c r="AM3282" s="47"/>
      <c r="AN3282" s="47"/>
      <c r="AO3282" s="47"/>
      <c r="AP3282" s="47"/>
      <c r="AQ3282" s="49"/>
      <c r="AR3282" s="47" t="s">
        <v>52</v>
      </c>
      <c r="AS3282" s="47"/>
      <c r="AT3282" s="47" t="s">
        <v>53</v>
      </c>
      <c r="AU3282" s="47"/>
      <c r="AV3282" s="47"/>
      <c r="AW3282" s="65"/>
    </row>
    <row r="3283" spans="1:49" ht="30" customHeight="1" thickBot="1">
      <c r="A3283" s="1">
        <v>77</v>
      </c>
      <c r="B3283" s="319" t="s">
        <v>2812</v>
      </c>
      <c r="C3283" s="42"/>
      <c r="D3283" s="71" t="s">
        <v>54</v>
      </c>
      <c r="E3283" s="45"/>
      <c r="F3283" s="45"/>
      <c r="G3283" s="45"/>
      <c r="H3283" s="45"/>
      <c r="I3283" s="45"/>
      <c r="J3283" s="45"/>
      <c r="K3283" s="72"/>
      <c r="L3283" s="72"/>
      <c r="M3283" s="73" t="s">
        <v>55</v>
      </c>
      <c r="N3283" s="74"/>
      <c r="O3283" s="74"/>
      <c r="P3283" s="74"/>
      <c r="Q3283" s="74"/>
      <c r="R3283" s="74"/>
      <c r="S3283" s="74"/>
      <c r="T3283" s="74"/>
      <c r="U3283" s="74"/>
      <c r="V3283" s="74"/>
      <c r="W3283" s="74"/>
      <c r="X3283" s="74"/>
      <c r="Y3283" s="74"/>
      <c r="Z3283" s="74"/>
      <c r="AA3283" s="74"/>
      <c r="AB3283" s="74"/>
      <c r="AC3283" s="75" t="s">
        <v>1</v>
      </c>
      <c r="AD3283" s="76"/>
      <c r="AE3283" s="76" t="s">
        <v>2</v>
      </c>
      <c r="AF3283" s="76"/>
      <c r="AG3283" s="77" t="s">
        <v>56</v>
      </c>
      <c r="AH3283" s="78" t="s">
        <v>57</v>
      </c>
      <c r="AI3283" s="79"/>
      <c r="AJ3283" s="79"/>
      <c r="AK3283" s="80"/>
      <c r="AL3283" s="15"/>
      <c r="AM3283" s="80"/>
      <c r="AN3283" s="80"/>
      <c r="AO3283" s="80"/>
      <c r="AP3283" s="80"/>
      <c r="AQ3283" s="15"/>
      <c r="AR3283" s="78" t="s">
        <v>1</v>
      </c>
      <c r="AS3283" s="81"/>
      <c r="AT3283" s="78" t="s">
        <v>2</v>
      </c>
      <c r="AU3283" s="81"/>
      <c r="AV3283" s="82" t="s">
        <v>56</v>
      </c>
      <c r="AW3283" s="83"/>
    </row>
    <row r="3284" spans="1:49" ht="42" customHeight="1">
      <c r="A3284" s="1">
        <v>77</v>
      </c>
      <c r="B3284" s="319" t="s">
        <v>2812</v>
      </c>
      <c r="C3284" s="42"/>
      <c r="D3284" s="474" t="s">
        <v>4</v>
      </c>
      <c r="E3284" s="476" t="s">
        <v>5</v>
      </c>
      <c r="F3284" s="476" t="s">
        <v>6</v>
      </c>
      <c r="G3284" s="476" t="s">
        <v>58</v>
      </c>
      <c r="H3284" s="476" t="s">
        <v>7</v>
      </c>
      <c r="I3284" s="20" t="s">
        <v>8</v>
      </c>
      <c r="J3284" s="20"/>
      <c r="K3284" s="84" t="s">
        <v>9</v>
      </c>
      <c r="L3284" s="85" t="s">
        <v>59</v>
      </c>
      <c r="M3284" s="478" t="s">
        <v>60</v>
      </c>
      <c r="N3284" s="480" t="s">
        <v>61</v>
      </c>
      <c r="O3284" s="482" t="s">
        <v>62</v>
      </c>
      <c r="P3284" s="482" t="s">
        <v>10</v>
      </c>
      <c r="Q3284" s="484" t="s">
        <v>63</v>
      </c>
      <c r="R3284" s="482" t="s">
        <v>64</v>
      </c>
      <c r="S3284" s="482" t="s">
        <v>65</v>
      </c>
      <c r="T3284" s="482" t="s">
        <v>66</v>
      </c>
      <c r="U3284" s="482" t="s">
        <v>67</v>
      </c>
      <c r="V3284" s="484" t="s">
        <v>11</v>
      </c>
      <c r="W3284" s="251" t="s">
        <v>12</v>
      </c>
      <c r="X3284" s="86" t="s">
        <v>13</v>
      </c>
      <c r="Y3284" s="86" t="s">
        <v>14</v>
      </c>
      <c r="Z3284" s="252" t="s">
        <v>15</v>
      </c>
      <c r="AA3284" s="484" t="s">
        <v>16</v>
      </c>
      <c r="AB3284" s="482" t="s">
        <v>17</v>
      </c>
      <c r="AC3284" s="87" t="s">
        <v>18</v>
      </c>
      <c r="AD3284" s="88" t="s">
        <v>19</v>
      </c>
      <c r="AE3284" s="87" t="s">
        <v>30</v>
      </c>
      <c r="AF3284" s="88" t="s">
        <v>21</v>
      </c>
      <c r="AG3284" s="89" t="s">
        <v>22</v>
      </c>
      <c r="AH3284" s="468" t="s">
        <v>23</v>
      </c>
      <c r="AI3284" s="470" t="s">
        <v>24</v>
      </c>
      <c r="AJ3284" s="470" t="s">
        <v>25</v>
      </c>
      <c r="AK3284" s="470" t="s">
        <v>26</v>
      </c>
      <c r="AL3284" s="91" t="s">
        <v>68</v>
      </c>
      <c r="AM3284" s="90" t="s">
        <v>27</v>
      </c>
      <c r="AN3284" s="92" t="s">
        <v>28</v>
      </c>
      <c r="AO3284" s="93" t="s">
        <v>29</v>
      </c>
      <c r="AP3284" s="28" t="s">
        <v>16</v>
      </c>
      <c r="AQ3284" s="472" t="s">
        <v>17</v>
      </c>
      <c r="AR3284" s="94" t="s">
        <v>18</v>
      </c>
      <c r="AS3284" s="95" t="s">
        <v>19</v>
      </c>
      <c r="AT3284" s="94" t="s">
        <v>30</v>
      </c>
      <c r="AU3284" s="95" t="s">
        <v>21</v>
      </c>
      <c r="AV3284" s="96" t="s">
        <v>31</v>
      </c>
      <c r="AW3284" s="83"/>
    </row>
    <row r="3285" spans="1:49" ht="30" customHeight="1" thickBot="1">
      <c r="A3285" s="1">
        <v>77</v>
      </c>
      <c r="B3285" s="319" t="s">
        <v>2812</v>
      </c>
      <c r="C3285" s="42"/>
      <c r="D3285" s="475"/>
      <c r="E3285" s="477"/>
      <c r="F3285" s="477"/>
      <c r="G3285" s="477"/>
      <c r="H3285" s="477"/>
      <c r="I3285" s="97" t="s">
        <v>69</v>
      </c>
      <c r="J3285" s="97" t="s">
        <v>70</v>
      </c>
      <c r="K3285" s="98" t="s">
        <v>34</v>
      </c>
      <c r="L3285" s="99" t="s">
        <v>35</v>
      </c>
      <c r="M3285" s="479"/>
      <c r="N3285" s="481"/>
      <c r="O3285" s="483"/>
      <c r="P3285" s="483"/>
      <c r="Q3285" s="485"/>
      <c r="R3285" s="483"/>
      <c r="S3285" s="483"/>
      <c r="T3285" s="483"/>
      <c r="U3285" s="483"/>
      <c r="V3285" s="485"/>
      <c r="W3285" s="100" t="s">
        <v>36</v>
      </c>
      <c r="X3285" s="100" t="s">
        <v>37</v>
      </c>
      <c r="Y3285" s="100" t="s">
        <v>38</v>
      </c>
      <c r="Z3285" s="101" t="s">
        <v>39</v>
      </c>
      <c r="AA3285" s="485"/>
      <c r="AB3285" s="483"/>
      <c r="AC3285" s="102" t="s">
        <v>40</v>
      </c>
      <c r="AD3285" s="103" t="s">
        <v>40</v>
      </c>
      <c r="AE3285" s="102" t="s">
        <v>40</v>
      </c>
      <c r="AF3285" s="103" t="s">
        <v>40</v>
      </c>
      <c r="AG3285" s="104">
        <v>10</v>
      </c>
      <c r="AH3285" s="469"/>
      <c r="AI3285" s="471"/>
      <c r="AJ3285" s="471"/>
      <c r="AK3285" s="471"/>
      <c r="AL3285" s="36" t="s">
        <v>41</v>
      </c>
      <c r="AM3285" s="105" t="s">
        <v>42</v>
      </c>
      <c r="AN3285" s="106" t="s">
        <v>43</v>
      </c>
      <c r="AO3285" s="107" t="s">
        <v>39</v>
      </c>
      <c r="AP3285" s="37" t="s">
        <v>44</v>
      </c>
      <c r="AQ3285" s="473"/>
      <c r="AR3285" s="108" t="s">
        <v>40</v>
      </c>
      <c r="AS3285" s="109" t="s">
        <v>40</v>
      </c>
      <c r="AT3285" s="108" t="s">
        <v>40</v>
      </c>
      <c r="AU3285" s="109" t="s">
        <v>40</v>
      </c>
      <c r="AV3285" s="40">
        <v>10</v>
      </c>
      <c r="AW3285" s="83"/>
    </row>
    <row r="3286" spans="1:49" ht="30" customHeight="1">
      <c r="A3286" s="1">
        <v>77</v>
      </c>
      <c r="B3286" s="319" t="s">
        <v>2812</v>
      </c>
      <c r="C3286" s="42"/>
      <c r="D3286" s="282" t="s">
        <v>2750</v>
      </c>
      <c r="E3286" s="283" t="s">
        <v>56</v>
      </c>
      <c r="F3286" s="284"/>
      <c r="G3286" s="284" t="s">
        <v>73</v>
      </c>
      <c r="H3286" s="285" t="s">
        <v>2751</v>
      </c>
      <c r="I3286" s="335"/>
      <c r="J3286" s="336"/>
      <c r="K3286" s="288" t="s">
        <v>82</v>
      </c>
      <c r="L3286" s="326" t="s">
        <v>82</v>
      </c>
      <c r="M3286" s="290" t="s">
        <v>484</v>
      </c>
      <c r="N3286" s="189" t="s">
        <v>485</v>
      </c>
      <c r="O3286" s="190">
        <v>0</v>
      </c>
      <c r="P3286" s="291" t="s">
        <v>486</v>
      </c>
      <c r="Q3286" s="291">
        <v>0</v>
      </c>
      <c r="R3286" s="291">
        <v>0</v>
      </c>
      <c r="S3286" s="292">
        <v>0</v>
      </c>
      <c r="T3286" s="292">
        <v>0</v>
      </c>
      <c r="U3286" s="292">
        <v>0</v>
      </c>
      <c r="V3286" s="293">
        <v>0</v>
      </c>
      <c r="W3286" s="294" t="s">
        <v>56</v>
      </c>
      <c r="X3286" s="295"/>
      <c r="Y3286" s="296">
        <v>0</v>
      </c>
      <c r="Z3286" s="297">
        <v>0</v>
      </c>
      <c r="AA3286" s="291">
        <v>0</v>
      </c>
      <c r="AB3286" s="298" t="s">
        <v>80</v>
      </c>
      <c r="AC3286" s="299" t="s">
        <v>56</v>
      </c>
      <c r="AD3286" s="300" t="s">
        <v>56</v>
      </c>
      <c r="AE3286" s="299" t="s">
        <v>56</v>
      </c>
      <c r="AF3286" s="300" t="s">
        <v>56</v>
      </c>
      <c r="AG3286" s="301">
        <v>0</v>
      </c>
      <c r="AH3286" s="301" t="s">
        <v>124</v>
      </c>
      <c r="AI3286" s="302" t="s">
        <v>487</v>
      </c>
      <c r="AJ3286" s="303"/>
      <c r="AK3286" s="304"/>
      <c r="AL3286" s="294"/>
      <c r="AM3286" s="305"/>
      <c r="AN3286" s="306"/>
      <c r="AO3286" s="300">
        <f t="shared" ref="AO3286:AO3291" si="826">IFERROR((AM3286/1000)*K3286*L3286*AN3286/12,0)</f>
        <v>0</v>
      </c>
      <c r="AP3286" s="307" t="s">
        <v>82</v>
      </c>
      <c r="AQ3286" s="298" t="str" cm="1">
        <f t="array" ref="AQ3286">_xlfn.IFS(OR($G3286="公衆街路灯A",$G3286="定額電灯"),$G3286&amp;AP3286,COUNTIF(G3286,"*従量電灯*"),G3286,1,"-")</f>
        <v>従量電灯</v>
      </c>
      <c r="AR3286" s="308" t="str" cm="1">
        <f t="array" ref="AR3286">_xlfn.IFS($AN3286=0,"-",OR($AH3286="対象外",$AH3286="-"),"-",OR($G3286="公衆街路灯A",$G3286="定額電灯"),_xlfn.XLOOKUP($AQ3286,削除禁止_電灯料金!$B:$B,削除禁止_電灯料金!$E:$E,0),1,"-")</f>
        <v>-</v>
      </c>
      <c r="AS3286" s="309" t="str" cm="1">
        <f t="array" ref="AS3286">_xlfn.IFS($AR3286="-","-",OR($G3286="公衆街路灯A",$G3286="定額電灯"),_xlfn.XLOOKUP(AQ3286,削除禁止_電灯料金!$B:$B,削除禁止_電灯料金!$D:$D,0),1,"-")</f>
        <v>-</v>
      </c>
      <c r="AT3286" s="308" t="str">
        <f>IFERROR(IF(OR($G3286="公衆街路灯A",$G3286="定額電灯"),"-",ROUND((_xlfn.XLOOKUP($AQ3286,削除禁止_電灯料金!$B:$B,削除禁止_電灯料金!$E:$E)*AM3286/1000*$K3286*$L3286/12),2)),"-")</f>
        <v>-</v>
      </c>
      <c r="AU3286" s="309" t="str">
        <f>IFERROR(IF(OR($G3286="公衆街路灯A",$G3286="定額電灯"),"-",ROUND((AM3286/1000*$K3286*$L3286/12)*_xlfn.XLOOKUP($A3286,削除禁止_電灯料金!K:K,削除禁止_電灯料金!M:M,"-"),2)),"-")</f>
        <v>-</v>
      </c>
      <c r="AV3286" s="310">
        <f>IFERROR(IF(OR($G3286="公衆街路灯A",$G3286="定額電灯"),ROUND((((AR3286+AS3286)*AN3286))*12*_xlfn.XLOOKUP($A3286,削除禁止_電灯料金!K:K,削除禁止_電灯料金!N:N),0),ROUND((AT3286+AU3286)*AN3286*12*_xlfn.XLOOKUP($A3286,削除禁止_電灯料金!K:K,削除禁止_電灯料金!N:N),0)),0)</f>
        <v>0</v>
      </c>
      <c r="AW3286" s="145"/>
    </row>
    <row r="3287" spans="1:49" ht="30" customHeight="1">
      <c r="A3287" s="1">
        <v>77</v>
      </c>
      <c r="B3287" s="319" t="s">
        <v>2812</v>
      </c>
      <c r="C3287" s="42"/>
      <c r="D3287" s="146" t="s">
        <v>2752</v>
      </c>
      <c r="E3287" s="147" t="s">
        <v>186</v>
      </c>
      <c r="F3287" s="148" t="s">
        <v>2814</v>
      </c>
      <c r="G3287" s="148" t="s">
        <v>73</v>
      </c>
      <c r="H3287" s="149"/>
      <c r="I3287" s="150"/>
      <c r="J3287" s="151"/>
      <c r="K3287" s="152">
        <v>7</v>
      </c>
      <c r="L3287" s="266">
        <v>292</v>
      </c>
      <c r="M3287" s="281" t="s">
        <v>2815</v>
      </c>
      <c r="N3287" s="119" t="s">
        <v>134</v>
      </c>
      <c r="O3287" s="120">
        <v>2</v>
      </c>
      <c r="P3287" s="155" t="s">
        <v>294</v>
      </c>
      <c r="Q3287" s="155">
        <v>0</v>
      </c>
      <c r="R3287" s="155">
        <v>0</v>
      </c>
      <c r="S3287" s="156">
        <v>0</v>
      </c>
      <c r="T3287" s="156">
        <v>0</v>
      </c>
      <c r="U3287" s="156">
        <v>0</v>
      </c>
      <c r="V3287" s="157">
        <v>0</v>
      </c>
      <c r="W3287" s="158">
        <v>47</v>
      </c>
      <c r="X3287" s="159">
        <v>18</v>
      </c>
      <c r="Y3287" s="160">
        <v>36</v>
      </c>
      <c r="Z3287" s="161">
        <f t="shared" ref="Z3287:Z3288" si="827">K3287*L3287*W3287*Y3287/12/1000</f>
        <v>288.20400000000001</v>
      </c>
      <c r="AA3287" s="155">
        <v>0</v>
      </c>
      <c r="AB3287" s="162" t="s">
        <v>80</v>
      </c>
      <c r="AC3287" s="163" t="s">
        <v>56</v>
      </c>
      <c r="AD3287" s="164" t="s">
        <v>56</v>
      </c>
      <c r="AE3287" s="163" t="s">
        <v>56</v>
      </c>
      <c r="AF3287" s="164">
        <f t="shared" ref="AF3287:AF3288" si="828">$B$2*Z3287/Y3287</f>
        <v>240.17000000000002</v>
      </c>
      <c r="AG3287" s="165">
        <f t="shared" ref="AG3287:AG3288" si="829">Y3287*AF3287*120</f>
        <v>1037534.4000000001</v>
      </c>
      <c r="AH3287" s="166" t="s">
        <v>113</v>
      </c>
      <c r="AI3287" s="167"/>
      <c r="AJ3287" s="168"/>
      <c r="AK3287" s="169"/>
      <c r="AL3287" s="170"/>
      <c r="AM3287" s="171"/>
      <c r="AN3287" s="172"/>
      <c r="AO3287" s="173">
        <f t="shared" si="826"/>
        <v>0</v>
      </c>
      <c r="AP3287" s="174" t="s">
        <v>82</v>
      </c>
      <c r="AQ3287" s="175" t="str" cm="1">
        <f t="array" ref="AQ3287">_xlfn.IFS(OR($G3287="公衆街路灯A",$G3287="定額電灯"),$G3287&amp;AP3287,COUNTIF(G3287,"*従量電灯*"),G3287,1,"-")</f>
        <v>従量電灯</v>
      </c>
      <c r="AR3287" s="176" t="str" cm="1">
        <f t="array" ref="AR3287">_xlfn.IFS($AN3287=0,"-",OR($AH3287="対象外",$AH3287="-"),"-",OR($G3287="公衆街路灯A",$G3287="定額電灯"),_xlfn.XLOOKUP($AQ3287,削除禁止_電灯料金!$B:$B,削除禁止_電灯料金!$E:$E,0),1,"-")</f>
        <v>-</v>
      </c>
      <c r="AS3287" s="177" t="str" cm="1">
        <f t="array" ref="AS3287">_xlfn.IFS($AR3287="-","-",OR($G3287="公衆街路灯A",$G3287="定額電灯"),_xlfn.XLOOKUP(AQ3287,削除禁止_電灯料金!$B:$B,削除禁止_電灯料金!$D:$D,0),1,"-")</f>
        <v>-</v>
      </c>
      <c r="AT3287" s="176">
        <f>IFERROR(IF(OR($G3287="公衆街路灯A",$G3287="定額電灯"),"-",ROUND((_xlfn.XLOOKUP($AQ3287,削除禁止_電灯料金!$B:$B,削除禁止_電灯料金!$E:$E)*AM3287/1000*$K3287*$L3287/12),2)),"-")</f>
        <v>0</v>
      </c>
      <c r="AU3287" s="177">
        <f>IFERROR(IF(OR($G3287="公衆街路灯A",$G3287="定額電灯"),"-",ROUND((AM3287/1000*$K3287*$L3287/12)*_xlfn.XLOOKUP($A3287,削除禁止_電灯料金!K:K,削除禁止_電灯料金!M:M,"-"),2)),"-")</f>
        <v>0</v>
      </c>
      <c r="AV3287" s="178">
        <f>IFERROR(IF(OR($G3287="公衆街路灯A",$G3287="定額電灯"),ROUND((((AR3287+AS3287)*AN3287))*12*_xlfn.XLOOKUP($A3287,削除禁止_電灯料金!K:K,削除禁止_電灯料金!N:N),0),ROUND((AT3287+AU3287)*AN3287*12*_xlfn.XLOOKUP($A3287,削除禁止_電灯料金!K:K,削除禁止_電灯料金!N:N),0)),0)</f>
        <v>0</v>
      </c>
      <c r="AW3287" s="145"/>
    </row>
    <row r="3288" spans="1:49" ht="30" customHeight="1">
      <c r="A3288" s="1">
        <v>77</v>
      </c>
      <c r="B3288" s="319" t="s">
        <v>2812</v>
      </c>
      <c r="C3288" s="42"/>
      <c r="D3288" s="146" t="s">
        <v>2752</v>
      </c>
      <c r="E3288" s="147" t="s">
        <v>186</v>
      </c>
      <c r="F3288" s="148" t="s">
        <v>2814</v>
      </c>
      <c r="G3288" s="148" t="s">
        <v>73</v>
      </c>
      <c r="H3288" s="149"/>
      <c r="I3288" s="150"/>
      <c r="J3288" s="151"/>
      <c r="K3288" s="152">
        <v>7</v>
      </c>
      <c r="L3288" s="266">
        <v>292</v>
      </c>
      <c r="M3288" s="281" t="s">
        <v>2816</v>
      </c>
      <c r="N3288" s="119" t="s">
        <v>2691</v>
      </c>
      <c r="O3288" s="120">
        <v>1</v>
      </c>
      <c r="P3288" s="155" t="s">
        <v>294</v>
      </c>
      <c r="Q3288" s="155">
        <v>0</v>
      </c>
      <c r="R3288" s="155">
        <v>0</v>
      </c>
      <c r="S3288" s="156">
        <v>0</v>
      </c>
      <c r="T3288" s="156" t="s">
        <v>2692</v>
      </c>
      <c r="U3288" s="156">
        <v>0</v>
      </c>
      <c r="V3288" s="157">
        <v>0</v>
      </c>
      <c r="W3288" s="158">
        <v>47</v>
      </c>
      <c r="X3288" s="159">
        <v>1</v>
      </c>
      <c r="Y3288" s="160">
        <v>1</v>
      </c>
      <c r="Z3288" s="161">
        <f t="shared" si="827"/>
        <v>8.0056666666666665</v>
      </c>
      <c r="AA3288" s="155">
        <v>0</v>
      </c>
      <c r="AB3288" s="162" t="s">
        <v>80</v>
      </c>
      <c r="AC3288" s="163" t="s">
        <v>56</v>
      </c>
      <c r="AD3288" s="164" t="s">
        <v>56</v>
      </c>
      <c r="AE3288" s="163" t="s">
        <v>56</v>
      </c>
      <c r="AF3288" s="164">
        <f t="shared" si="828"/>
        <v>240.17</v>
      </c>
      <c r="AG3288" s="165">
        <f t="shared" si="829"/>
        <v>28820.399999999998</v>
      </c>
      <c r="AH3288" s="166" t="s">
        <v>113</v>
      </c>
      <c r="AI3288" s="167"/>
      <c r="AJ3288" s="168"/>
      <c r="AK3288" s="169"/>
      <c r="AL3288" s="170"/>
      <c r="AM3288" s="171"/>
      <c r="AN3288" s="172"/>
      <c r="AO3288" s="173">
        <f t="shared" si="826"/>
        <v>0</v>
      </c>
      <c r="AP3288" s="174" t="s">
        <v>82</v>
      </c>
      <c r="AQ3288" s="175" t="str" cm="1">
        <f t="array" ref="AQ3288">_xlfn.IFS(OR($G3288="公衆街路灯A",$G3288="定額電灯"),$G3288&amp;AP3288,COUNTIF(G3288,"*従量電灯*"),G3288,1,"-")</f>
        <v>従量電灯</v>
      </c>
      <c r="AR3288" s="176" t="str" cm="1">
        <f t="array" ref="AR3288">_xlfn.IFS($AN3288=0,"-",OR($AH3288="対象外",$AH3288="-"),"-",OR($G3288="公衆街路灯A",$G3288="定額電灯"),_xlfn.XLOOKUP($AQ3288,削除禁止_電灯料金!$B:$B,削除禁止_電灯料金!$E:$E,0),1,"-")</f>
        <v>-</v>
      </c>
      <c r="AS3288" s="177" t="str" cm="1">
        <f t="array" ref="AS3288">_xlfn.IFS($AR3288="-","-",OR($G3288="公衆街路灯A",$G3288="定額電灯"),_xlfn.XLOOKUP(AQ3288,削除禁止_電灯料金!$B:$B,削除禁止_電灯料金!$D:$D,0),1,"-")</f>
        <v>-</v>
      </c>
      <c r="AT3288" s="176">
        <f>IFERROR(IF(OR($G3288="公衆街路灯A",$G3288="定額電灯"),"-",ROUND((_xlfn.XLOOKUP($AQ3288,削除禁止_電灯料金!$B:$B,削除禁止_電灯料金!$E:$E)*AM3288/1000*$K3288*$L3288/12),2)),"-")</f>
        <v>0</v>
      </c>
      <c r="AU3288" s="177">
        <f>IFERROR(IF(OR($G3288="公衆街路灯A",$G3288="定額電灯"),"-",ROUND((AM3288/1000*$K3288*$L3288/12)*_xlfn.XLOOKUP($A3288,削除禁止_電灯料金!K:K,削除禁止_電灯料金!M:M,"-"),2)),"-")</f>
        <v>0</v>
      </c>
      <c r="AV3288" s="178">
        <f>IFERROR(IF(OR($G3288="公衆街路灯A",$G3288="定額電灯"),ROUND((((AR3288+AS3288)*AN3288))*12*_xlfn.XLOOKUP($A3288,削除禁止_電灯料金!K:K,削除禁止_電灯料金!N:N),0),ROUND((AT3288+AU3288)*AN3288*12*_xlfn.XLOOKUP($A3288,削除禁止_電灯料金!K:K,削除禁止_電灯料金!N:N),0)),0)</f>
        <v>0</v>
      </c>
      <c r="AW3288" s="145"/>
    </row>
    <row r="3289" spans="1:49" ht="30" customHeight="1">
      <c r="A3289" s="1">
        <v>77</v>
      </c>
      <c r="B3289" s="319" t="s">
        <v>2812</v>
      </c>
      <c r="C3289" s="42"/>
      <c r="D3289" s="146"/>
      <c r="E3289" s="147"/>
      <c r="F3289" s="148"/>
      <c r="G3289" s="148"/>
      <c r="H3289" s="149"/>
      <c r="I3289" s="150"/>
      <c r="J3289" s="151"/>
      <c r="K3289" s="213"/>
      <c r="L3289" s="214"/>
      <c r="M3289" s="154" t="s">
        <v>82</v>
      </c>
      <c r="N3289" s="119">
        <v>0</v>
      </c>
      <c r="O3289" s="120">
        <v>0</v>
      </c>
      <c r="P3289" s="155">
        <v>0</v>
      </c>
      <c r="Q3289" s="155">
        <v>0</v>
      </c>
      <c r="R3289" s="155">
        <v>0</v>
      </c>
      <c r="S3289" s="156">
        <v>0</v>
      </c>
      <c r="T3289" s="156">
        <v>0</v>
      </c>
      <c r="U3289" s="156">
        <v>0</v>
      </c>
      <c r="V3289" s="157">
        <v>0</v>
      </c>
      <c r="W3289" s="158">
        <v>0</v>
      </c>
      <c r="X3289" s="159"/>
      <c r="Y3289" s="160">
        <v>0</v>
      </c>
      <c r="Z3289" s="161">
        <v>0</v>
      </c>
      <c r="AA3289" s="155">
        <v>0</v>
      </c>
      <c r="AB3289" s="162" t="s">
        <v>56</v>
      </c>
      <c r="AC3289" s="163" t="s">
        <v>56</v>
      </c>
      <c r="AD3289" s="164" t="s">
        <v>56</v>
      </c>
      <c r="AE3289" s="163" t="s">
        <v>56</v>
      </c>
      <c r="AF3289" s="164" t="s">
        <v>56</v>
      </c>
      <c r="AG3289" s="165">
        <v>0</v>
      </c>
      <c r="AH3289" s="166" t="s">
        <v>56</v>
      </c>
      <c r="AI3289" s="167"/>
      <c r="AJ3289" s="168"/>
      <c r="AK3289" s="169"/>
      <c r="AL3289" s="170"/>
      <c r="AM3289" s="171"/>
      <c r="AN3289" s="172"/>
      <c r="AO3289" s="173">
        <f t="shared" si="826"/>
        <v>0</v>
      </c>
      <c r="AP3289" s="174" t="s">
        <v>82</v>
      </c>
      <c r="AQ3289" s="175" t="str" cm="1">
        <f t="array" ref="AQ3289">_xlfn.IFS(OR($G3289="公衆街路灯A",$G3289="定額電灯"),$G3289&amp;AP3289,COUNTIF(G3289,"*従量電灯*"),G3289,1,"-")</f>
        <v>-</v>
      </c>
      <c r="AR3289" s="176" t="str" cm="1">
        <f t="array" ref="AR3289">_xlfn.IFS($AN3289=0,"-",OR($AH3289="対象外",$AH3289="-"),"-",OR($G3289="公衆街路灯A",$G3289="定額電灯"),_xlfn.XLOOKUP($AQ3289,削除禁止_電灯料金!$B:$B,削除禁止_電灯料金!$E:$E,0),1,"-")</f>
        <v>-</v>
      </c>
      <c r="AS3289" s="177" t="str" cm="1">
        <f t="array" ref="AS3289">_xlfn.IFS($AR3289="-","-",OR($G3289="公衆街路灯A",$G3289="定額電灯"),_xlfn.XLOOKUP(AQ3289,削除禁止_電灯料金!$B:$B,削除禁止_電灯料金!$D:$D,0),1,"-")</f>
        <v>-</v>
      </c>
      <c r="AT3289" s="176" t="str">
        <f>IFERROR(IF(OR($G3289="公衆街路灯A",$G3289="定額電灯"),"-",ROUND((_xlfn.XLOOKUP($AQ3289,削除禁止_電灯料金!$B:$B,削除禁止_電灯料金!$E:$E)*AM3289/1000*$K3289*$L3289/12),2)),"-")</f>
        <v>-</v>
      </c>
      <c r="AU3289" s="177">
        <f>IFERROR(IF(OR($G3289="公衆街路灯A",$G3289="定額電灯"),"-",ROUND((AM3289/1000*$K3289*$L3289/12)*_xlfn.XLOOKUP($A3289,削除禁止_電灯料金!K:K,削除禁止_電灯料金!M:M,"-"),2)),"-")</f>
        <v>0</v>
      </c>
      <c r="AV3289" s="178">
        <f>IFERROR(IF(OR($G3289="公衆街路灯A",$G3289="定額電灯"),ROUND((((AR3289+AS3289)*AN3289))*12*_xlfn.XLOOKUP($A3289,削除禁止_電灯料金!K:K,削除禁止_電灯料金!N:N),0),ROUND((AT3289+AU3289)*AN3289*12*_xlfn.XLOOKUP($A3289,削除禁止_電灯料金!K:K,削除禁止_電灯料金!N:N),0)),0)</f>
        <v>0</v>
      </c>
      <c r="AW3289" s="145"/>
    </row>
    <row r="3290" spans="1:49" ht="30" customHeight="1">
      <c r="A3290" s="1">
        <v>77</v>
      </c>
      <c r="B3290" s="319" t="s">
        <v>2812</v>
      </c>
      <c r="C3290" s="42"/>
      <c r="D3290" s="146"/>
      <c r="E3290" s="147" t="s">
        <v>219</v>
      </c>
      <c r="F3290" s="148" t="s">
        <v>219</v>
      </c>
      <c r="G3290" s="148"/>
      <c r="H3290" s="149"/>
      <c r="I3290" s="150"/>
      <c r="J3290" s="151"/>
      <c r="K3290" s="213"/>
      <c r="L3290" s="214"/>
      <c r="M3290" s="179" t="s">
        <v>82</v>
      </c>
      <c r="N3290" s="119">
        <v>0</v>
      </c>
      <c r="O3290" s="120">
        <v>0</v>
      </c>
      <c r="P3290" s="440">
        <v>0</v>
      </c>
      <c r="Q3290" s="440">
        <v>0</v>
      </c>
      <c r="R3290" s="440">
        <v>0</v>
      </c>
      <c r="S3290" s="441">
        <v>0</v>
      </c>
      <c r="T3290" s="441">
        <v>0</v>
      </c>
      <c r="U3290" s="441">
        <v>0</v>
      </c>
      <c r="V3290" s="442">
        <v>0</v>
      </c>
      <c r="W3290" s="443">
        <v>0</v>
      </c>
      <c r="X3290" s="444"/>
      <c r="Y3290" s="160">
        <v>0</v>
      </c>
      <c r="Z3290" s="445">
        <v>0</v>
      </c>
      <c r="AA3290" s="440">
        <v>0</v>
      </c>
      <c r="AB3290" s="446" t="s">
        <v>56</v>
      </c>
      <c r="AC3290" s="447" t="s">
        <v>56</v>
      </c>
      <c r="AD3290" s="448" t="s">
        <v>56</v>
      </c>
      <c r="AE3290" s="447" t="s">
        <v>56</v>
      </c>
      <c r="AF3290" s="448" t="s">
        <v>56</v>
      </c>
      <c r="AG3290" s="449">
        <v>0</v>
      </c>
      <c r="AH3290" s="450" t="s">
        <v>56</v>
      </c>
      <c r="AI3290" s="451"/>
      <c r="AJ3290" s="452"/>
      <c r="AK3290" s="453"/>
      <c r="AL3290" s="454"/>
      <c r="AM3290" s="455"/>
      <c r="AN3290" s="456"/>
      <c r="AO3290" s="457">
        <f t="shared" si="826"/>
        <v>0</v>
      </c>
      <c r="AP3290" s="458" t="s">
        <v>82</v>
      </c>
      <c r="AQ3290" s="459" t="str" cm="1">
        <f t="array" ref="AQ3290">_xlfn.IFS(OR($G3290="公衆街路灯A",$G3290="定額電灯"),$G3290&amp;AP3290,COUNTIF(G3290,"*従量電灯*"),G3290,1,"-")</f>
        <v>-</v>
      </c>
      <c r="AR3290" s="460" t="str" cm="1">
        <f t="array" ref="AR3290">_xlfn.IFS($AN3290=0,"-",OR($AH3290="対象外",$AH3290="-"),"-",OR($G3290="公衆街路灯A",$G3290="定額電灯"),_xlfn.XLOOKUP($AQ3290,削除禁止_電灯料金!$B:$B,削除禁止_電灯料金!$E:$E,0),1,"-")</f>
        <v>-</v>
      </c>
      <c r="AS3290" s="461" t="str" cm="1">
        <f t="array" ref="AS3290">_xlfn.IFS($AR3290="-","-",OR($G3290="公衆街路灯A",$G3290="定額電灯"),_xlfn.XLOOKUP(AQ3290,削除禁止_電灯料金!$B:$B,削除禁止_電灯料金!$D:$D,0),1,"-")</f>
        <v>-</v>
      </c>
      <c r="AT3290" s="460" t="str">
        <f>IFERROR(IF(OR($G3290="公衆街路灯A",$G3290="定額電灯"),"-",ROUND((_xlfn.XLOOKUP($AQ3290,削除禁止_電灯料金!$B:$B,削除禁止_電灯料金!$E:$E)*AM3290/1000*$K3290*$L3290/12),2)),"-")</f>
        <v>-</v>
      </c>
      <c r="AU3290" s="461">
        <f>IFERROR(IF(OR($G3290="公衆街路灯A",$G3290="定額電灯"),"-",ROUND((AM3290/1000*$K3290*$L3290/12)*_xlfn.XLOOKUP($A3290,削除禁止_電灯料金!K:K,削除禁止_電灯料金!M:M,"-"),2)),"-")</f>
        <v>0</v>
      </c>
      <c r="AV3290" s="462">
        <f>IFERROR(IF(OR($G3290="公衆街路灯A",$G3290="定額電灯"),ROUND((((AR3290+AS3290)*AN3290))*12*_xlfn.XLOOKUP($A3290,削除禁止_電灯料金!K:K,削除禁止_電灯料金!N:N),0),ROUND((AT3290+AU3290)*AN3290*12*_xlfn.XLOOKUP($A3290,削除禁止_電灯料金!K:K,削除禁止_電灯料金!N:N),0)),0)</f>
        <v>0</v>
      </c>
      <c r="AW3290" s="145"/>
    </row>
    <row r="3291" spans="1:49" ht="30" customHeight="1" thickBot="1">
      <c r="A3291" s="1">
        <v>77</v>
      </c>
      <c r="B3291" s="319" t="s">
        <v>2812</v>
      </c>
      <c r="C3291" s="42"/>
      <c r="D3291" s="215"/>
      <c r="E3291" s="216" t="s">
        <v>219</v>
      </c>
      <c r="F3291" s="217" t="s">
        <v>219</v>
      </c>
      <c r="G3291" s="216"/>
      <c r="H3291" s="216"/>
      <c r="I3291" s="218"/>
      <c r="J3291" s="219"/>
      <c r="K3291" s="220"/>
      <c r="L3291" s="221"/>
      <c r="M3291" s="222" t="s">
        <v>82</v>
      </c>
      <c r="N3291" s="223">
        <v>0</v>
      </c>
      <c r="O3291" s="224">
        <v>0</v>
      </c>
      <c r="P3291" s="225">
        <v>0</v>
      </c>
      <c r="Q3291" s="225">
        <v>0</v>
      </c>
      <c r="R3291" s="225">
        <v>0</v>
      </c>
      <c r="S3291" s="226">
        <v>0</v>
      </c>
      <c r="T3291" s="226">
        <v>0</v>
      </c>
      <c r="U3291" s="226">
        <v>0</v>
      </c>
      <c r="V3291" s="227">
        <v>0</v>
      </c>
      <c r="W3291" s="228">
        <v>0</v>
      </c>
      <c r="X3291" s="229"/>
      <c r="Y3291" s="410">
        <v>0</v>
      </c>
      <c r="Z3291" s="230">
        <v>0</v>
      </c>
      <c r="AA3291" s="225">
        <v>0</v>
      </c>
      <c r="AB3291" s="231" t="s">
        <v>56</v>
      </c>
      <c r="AC3291" s="232" t="s">
        <v>56</v>
      </c>
      <c r="AD3291" s="411" t="s">
        <v>56</v>
      </c>
      <c r="AE3291" s="232" t="s">
        <v>56</v>
      </c>
      <c r="AF3291" s="411" t="s">
        <v>56</v>
      </c>
      <c r="AG3291" s="412">
        <v>0</v>
      </c>
      <c r="AH3291" s="413" t="s">
        <v>56</v>
      </c>
      <c r="AI3291" s="236"/>
      <c r="AJ3291" s="237"/>
      <c r="AK3291" s="238"/>
      <c r="AL3291" s="239"/>
      <c r="AM3291" s="240"/>
      <c r="AN3291" s="241"/>
      <c r="AO3291" s="242">
        <f t="shared" si="826"/>
        <v>0</v>
      </c>
      <c r="AP3291" s="243" t="s">
        <v>82</v>
      </c>
      <c r="AQ3291" s="414" t="str" cm="1">
        <f t="array" ref="AQ3291">_xlfn.IFS(OR($G3291="公衆街路灯A",$G3291="定額電灯"),$G3291&amp;AP3291,COUNTIF(G3291,"*従量電灯*"),G3291,1,"-")</f>
        <v>-</v>
      </c>
      <c r="AR3291" s="415" t="str" cm="1">
        <f t="array" ref="AR3291">_xlfn.IFS($AN3291=0,"-",OR($AH3291="対象外",$AH3291="-"),"-",OR($G3291="公衆街路灯A",$G3291="定額電灯"),_xlfn.XLOOKUP($AQ3291,削除禁止_電灯料金!$B:$B,削除禁止_電灯料金!$E:$E,0),1,"-")</f>
        <v>-</v>
      </c>
      <c r="AS3291" s="416" t="str" cm="1">
        <f t="array" ref="AS3291">_xlfn.IFS($AR3291="-","-",OR($G3291="公衆街路灯A",$G3291="定額電灯"),_xlfn.XLOOKUP(AQ3291,削除禁止_電灯料金!$B:$B,削除禁止_電灯料金!$D:$D,0),1,"-")</f>
        <v>-</v>
      </c>
      <c r="AT3291" s="415" t="str">
        <f>IFERROR(IF(OR($G3291="公衆街路灯A",$G3291="定額電灯"),"-",ROUND((_xlfn.XLOOKUP($AQ3291,削除禁止_電灯料金!$B:$B,削除禁止_電灯料金!$E:$E)*AM3291/1000*$K3291*$L3291/12),2)),"-")</f>
        <v>-</v>
      </c>
      <c r="AU3291" s="416">
        <f>IFERROR(IF(OR($G3291="公衆街路灯A",$G3291="定額電灯"),"-",ROUND((AM3291/1000*$K3291*$L3291/12)*_xlfn.XLOOKUP($A3291,削除禁止_電灯料金!K:K,削除禁止_電灯料金!M:M,"-"),2)),"-")</f>
        <v>0</v>
      </c>
      <c r="AV3291" s="417">
        <f>IFERROR(IF(OR($G3291="公衆街路灯A",$G3291="定額電灯"),ROUND((((AR3291+AS3291)*AN3291))*12*_xlfn.XLOOKUP($A3291,削除禁止_電灯料金!K:K,削除禁止_電灯料金!N:N),0),ROUND((AT3291+AU3291)*AN3291*12*_xlfn.XLOOKUP($A3291,削除禁止_電灯料金!K:K,削除禁止_電灯料金!N:N),0)),0)</f>
        <v>0</v>
      </c>
      <c r="AW3291" s="145"/>
    </row>
    <row r="3292" spans="1:49" ht="30" customHeight="1">
      <c r="A3292" s="1"/>
      <c r="B3292" s="41"/>
      <c r="C3292" s="248"/>
    </row>
    <row r="3293" spans="1:49" ht="30" customHeight="1">
      <c r="A3293" s="1">
        <v>78</v>
      </c>
      <c r="B3293" s="319" t="s">
        <v>2817</v>
      </c>
      <c r="C3293" s="42"/>
      <c r="D3293" s="4" t="s">
        <v>2818</v>
      </c>
      <c r="E3293" s="43"/>
      <c r="F3293" s="44"/>
      <c r="G3293" s="44"/>
      <c r="H3293" s="45"/>
      <c r="I3293" s="43"/>
      <c r="J3293" s="43"/>
      <c r="K3293" s="43"/>
      <c r="L3293" s="43"/>
      <c r="M3293" s="43"/>
      <c r="N3293" s="46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2"/>
      <c r="Z3293" s="42"/>
      <c r="AA3293" s="42"/>
      <c r="AB3293" s="42"/>
      <c r="AC3293" s="42"/>
      <c r="AD3293" s="42"/>
      <c r="AE3293" s="42"/>
      <c r="AF3293" s="42"/>
      <c r="AG3293" s="42"/>
      <c r="AH3293" s="47"/>
      <c r="AI3293" s="48"/>
      <c r="AJ3293" s="48"/>
      <c r="AK3293" s="47"/>
      <c r="AL3293" s="49"/>
      <c r="AM3293" s="47"/>
      <c r="AN3293" s="47"/>
      <c r="AO3293" s="47"/>
      <c r="AP3293" s="47"/>
      <c r="AQ3293" s="49"/>
      <c r="AR3293" s="47"/>
      <c r="AS3293" s="47"/>
      <c r="AT3293" s="47"/>
      <c r="AU3293" s="47"/>
      <c r="AV3293" s="47"/>
      <c r="AW3293" s="47"/>
    </row>
    <row r="3294" spans="1:49" ht="30" customHeight="1">
      <c r="A3294" s="1">
        <v>78</v>
      </c>
      <c r="B3294" s="319" t="s">
        <v>2817</v>
      </c>
      <c r="C3294" s="42"/>
      <c r="D3294" s="43"/>
      <c r="E3294" s="43"/>
      <c r="F3294" s="44"/>
      <c r="G3294" s="44"/>
      <c r="H3294" s="45"/>
      <c r="I3294" s="43"/>
      <c r="J3294" s="43"/>
      <c r="K3294" s="43"/>
      <c r="L3294" s="43"/>
      <c r="M3294" s="43"/>
      <c r="N3294" s="46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2"/>
      <c r="Z3294" s="42"/>
      <c r="AA3294" s="42"/>
      <c r="AB3294" s="42"/>
      <c r="AC3294" s="42"/>
      <c r="AD3294" s="42"/>
      <c r="AE3294" s="42"/>
      <c r="AF3294" s="42"/>
      <c r="AG3294" s="42"/>
      <c r="AH3294" s="47"/>
      <c r="AI3294" s="50"/>
      <c r="AJ3294" s="48"/>
      <c r="AK3294" s="47"/>
      <c r="AL3294" s="49"/>
      <c r="AM3294" s="47"/>
      <c r="AN3294" s="47"/>
      <c r="AO3294" s="51"/>
      <c r="AP3294" s="47"/>
      <c r="AQ3294" s="49"/>
      <c r="AR3294" s="51"/>
      <c r="AS3294" s="51"/>
      <c r="AT3294" s="51"/>
      <c r="AU3294" s="51"/>
      <c r="AV3294" s="47"/>
      <c r="AW3294" s="47"/>
    </row>
    <row r="3295" spans="1:49" ht="30" customHeight="1">
      <c r="A3295" s="1">
        <v>78</v>
      </c>
      <c r="B3295" s="319" t="s">
        <v>2817</v>
      </c>
      <c r="C3295" s="42"/>
      <c r="D3295" s="52" t="s">
        <v>47</v>
      </c>
      <c r="E3295" s="52"/>
      <c r="F3295" s="53">
        <v>10</v>
      </c>
      <c r="G3295" s="44"/>
      <c r="H3295" s="45"/>
      <c r="I3295" s="54"/>
      <c r="J3295" s="54"/>
      <c r="K3295" s="55"/>
      <c r="L3295" s="46"/>
      <c r="M3295" s="46"/>
      <c r="N3295" s="56"/>
      <c r="O3295" s="56"/>
      <c r="P3295" s="56"/>
      <c r="Q3295" s="56"/>
      <c r="R3295" s="56"/>
      <c r="S3295" s="56"/>
      <c r="T3295" s="56"/>
      <c r="U3295" s="56"/>
      <c r="V3295" s="56"/>
      <c r="W3295" s="56"/>
      <c r="X3295" s="56"/>
      <c r="Y3295" s="56"/>
      <c r="Z3295" s="56"/>
      <c r="AA3295" s="56"/>
      <c r="AB3295" s="56"/>
      <c r="AC3295" s="56"/>
      <c r="AD3295" s="56"/>
      <c r="AE3295" s="56"/>
      <c r="AF3295" s="56"/>
      <c r="AG3295" s="56"/>
      <c r="AH3295" s="47"/>
      <c r="AI3295" s="50"/>
      <c r="AJ3295" s="48"/>
      <c r="AK3295" s="47"/>
      <c r="AL3295" s="49"/>
      <c r="AM3295" s="47"/>
      <c r="AN3295" s="47"/>
      <c r="AO3295" s="47"/>
      <c r="AP3295" s="47"/>
      <c r="AQ3295" s="49"/>
      <c r="AR3295" s="47"/>
      <c r="AS3295" s="47"/>
      <c r="AT3295" s="47"/>
      <c r="AU3295" s="47"/>
      <c r="AV3295" s="47"/>
      <c r="AW3295" s="47"/>
    </row>
    <row r="3296" spans="1:49" ht="30" customHeight="1" thickBot="1">
      <c r="A3296" s="1">
        <v>78</v>
      </c>
      <c r="B3296" s="319" t="s">
        <v>2817</v>
      </c>
      <c r="C3296" s="42"/>
      <c r="D3296" s="57" t="s">
        <v>48</v>
      </c>
      <c r="E3296" s="57"/>
      <c r="F3296" s="58">
        <v>10</v>
      </c>
      <c r="G3296" s="44"/>
      <c r="H3296" s="45"/>
      <c r="I3296" s="54"/>
      <c r="J3296" s="54"/>
      <c r="K3296" s="55"/>
      <c r="L3296" s="46"/>
      <c r="M3296" s="46"/>
      <c r="N3296" s="56"/>
      <c r="O3296" s="56"/>
      <c r="P3296" s="56"/>
      <c r="Q3296" s="56"/>
      <c r="R3296" s="56"/>
      <c r="S3296" s="56"/>
      <c r="T3296" s="56"/>
      <c r="U3296" s="56"/>
      <c r="V3296" s="56"/>
      <c r="W3296" s="56"/>
      <c r="X3296" s="56"/>
      <c r="Y3296" s="56"/>
      <c r="Z3296" s="56"/>
      <c r="AA3296" s="56"/>
      <c r="AB3296" s="56"/>
      <c r="AC3296" s="56"/>
      <c r="AD3296" s="56"/>
      <c r="AE3296" s="56"/>
      <c r="AF3296" s="56"/>
      <c r="AG3296" s="56"/>
      <c r="AH3296" s="47"/>
      <c r="AI3296" s="50"/>
      <c r="AJ3296" s="48"/>
      <c r="AK3296" s="47"/>
      <c r="AL3296" s="49"/>
      <c r="AM3296" s="47"/>
      <c r="AN3296" s="47"/>
      <c r="AO3296" s="47"/>
      <c r="AP3296" s="47"/>
      <c r="AQ3296" s="49"/>
      <c r="AR3296" s="47"/>
      <c r="AS3296" s="47"/>
      <c r="AT3296" s="47"/>
      <c r="AU3296" s="47"/>
      <c r="AV3296" s="47"/>
      <c r="AW3296" s="47"/>
    </row>
    <row r="3297" spans="1:49" ht="30" customHeight="1" thickBot="1">
      <c r="A3297" s="1">
        <v>78</v>
      </c>
      <c r="B3297" s="319" t="s">
        <v>2817</v>
      </c>
      <c r="C3297" s="42"/>
      <c r="D3297" s="59" t="s">
        <v>49</v>
      </c>
      <c r="E3297" s="59"/>
      <c r="F3297" s="60">
        <v>30</v>
      </c>
      <c r="G3297" s="44"/>
      <c r="H3297" s="45"/>
      <c r="I3297" s="61"/>
      <c r="J3297" s="61"/>
      <c r="K3297" s="42"/>
      <c r="L3297" s="42"/>
      <c r="M3297" s="42"/>
      <c r="N3297" s="56"/>
      <c r="O3297" s="56"/>
      <c r="P3297" s="56"/>
      <c r="Q3297" s="56"/>
      <c r="R3297" s="56"/>
      <c r="S3297" s="56"/>
      <c r="T3297" s="56"/>
      <c r="U3297" s="56"/>
      <c r="V3297" s="56"/>
      <c r="W3297" s="56"/>
      <c r="X3297" s="56"/>
      <c r="Y3297" s="56"/>
      <c r="Z3297" s="56"/>
      <c r="AA3297" s="56"/>
      <c r="AB3297" s="56"/>
      <c r="AC3297" s="62"/>
      <c r="AD3297" s="62"/>
      <c r="AE3297" s="63"/>
      <c r="AF3297" s="42"/>
      <c r="AG3297" s="56"/>
      <c r="AH3297" s="47"/>
      <c r="AI3297" s="64" t="s">
        <v>50</v>
      </c>
      <c r="AJ3297" s="48"/>
      <c r="AK3297" s="47"/>
      <c r="AL3297" s="49"/>
      <c r="AM3297" s="47"/>
      <c r="AN3297" s="47"/>
      <c r="AO3297" s="47"/>
      <c r="AP3297" s="47"/>
      <c r="AQ3297" s="49"/>
      <c r="AR3297" s="47"/>
      <c r="AS3297" s="47"/>
      <c r="AT3297" s="47"/>
      <c r="AU3297" s="47"/>
      <c r="AV3297" s="47"/>
      <c r="AW3297" s="65"/>
    </row>
    <row r="3298" spans="1:49" ht="30" customHeight="1" thickBot="1">
      <c r="A3298" s="1">
        <v>78</v>
      </c>
      <c r="B3298" s="319" t="s">
        <v>2817</v>
      </c>
      <c r="C3298" s="42"/>
      <c r="D3298" s="66" t="s">
        <v>51</v>
      </c>
      <c r="E3298" s="66"/>
      <c r="F3298" s="67">
        <v>0.41499999999999998</v>
      </c>
      <c r="G3298" s="44"/>
      <c r="H3298" s="45"/>
      <c r="I3298" s="68"/>
      <c r="J3298" s="68"/>
      <c r="K3298" s="42"/>
      <c r="L3298" s="42"/>
      <c r="M3298" s="42"/>
      <c r="N3298" s="56"/>
      <c r="O3298" s="56"/>
      <c r="P3298" s="56"/>
      <c r="Q3298" s="56"/>
      <c r="R3298" s="56"/>
      <c r="S3298" s="56"/>
      <c r="T3298" s="56"/>
      <c r="U3298" s="56"/>
      <c r="V3298" s="56"/>
      <c r="W3298" s="56"/>
      <c r="X3298" s="56"/>
      <c r="Y3298" s="56"/>
      <c r="Z3298" s="56"/>
      <c r="AA3298" s="56"/>
      <c r="AB3298" s="56"/>
      <c r="AC3298" s="62" t="s">
        <v>52</v>
      </c>
      <c r="AD3298" s="69"/>
      <c r="AE3298" s="70" t="s">
        <v>53</v>
      </c>
      <c r="AF3298" s="69"/>
      <c r="AG3298" s="56"/>
      <c r="AH3298" s="47"/>
      <c r="AI3298" s="48"/>
      <c r="AJ3298" s="48"/>
      <c r="AK3298" s="47"/>
      <c r="AL3298" s="49"/>
      <c r="AM3298" s="47"/>
      <c r="AN3298" s="47"/>
      <c r="AO3298" s="47"/>
      <c r="AP3298" s="47"/>
      <c r="AQ3298" s="49"/>
      <c r="AR3298" s="47" t="s">
        <v>52</v>
      </c>
      <c r="AS3298" s="47"/>
      <c r="AT3298" s="47" t="s">
        <v>53</v>
      </c>
      <c r="AU3298" s="47"/>
      <c r="AV3298" s="47"/>
      <c r="AW3298" s="65"/>
    </row>
    <row r="3299" spans="1:49" ht="30" customHeight="1" thickBot="1">
      <c r="A3299" s="1">
        <v>78</v>
      </c>
      <c r="B3299" s="319" t="s">
        <v>2817</v>
      </c>
      <c r="C3299" s="42"/>
      <c r="D3299" s="71" t="s">
        <v>54</v>
      </c>
      <c r="E3299" s="45"/>
      <c r="F3299" s="45"/>
      <c r="G3299" s="45"/>
      <c r="H3299" s="45"/>
      <c r="I3299" s="45"/>
      <c r="J3299" s="45"/>
      <c r="K3299" s="72"/>
      <c r="L3299" s="72"/>
      <c r="M3299" s="73" t="s">
        <v>55</v>
      </c>
      <c r="N3299" s="74"/>
      <c r="O3299" s="74"/>
      <c r="P3299" s="74"/>
      <c r="Q3299" s="74"/>
      <c r="R3299" s="74"/>
      <c r="S3299" s="74"/>
      <c r="T3299" s="74"/>
      <c r="U3299" s="74"/>
      <c r="V3299" s="74"/>
      <c r="W3299" s="74"/>
      <c r="X3299" s="74"/>
      <c r="Y3299" s="74"/>
      <c r="Z3299" s="74"/>
      <c r="AA3299" s="74"/>
      <c r="AB3299" s="74"/>
      <c r="AC3299" s="75" t="s">
        <v>1</v>
      </c>
      <c r="AD3299" s="76"/>
      <c r="AE3299" s="76" t="s">
        <v>2</v>
      </c>
      <c r="AF3299" s="76"/>
      <c r="AG3299" s="77" t="s">
        <v>56</v>
      </c>
      <c r="AH3299" s="78" t="s">
        <v>57</v>
      </c>
      <c r="AI3299" s="79"/>
      <c r="AJ3299" s="79"/>
      <c r="AK3299" s="80"/>
      <c r="AL3299" s="15"/>
      <c r="AM3299" s="80"/>
      <c r="AN3299" s="80"/>
      <c r="AO3299" s="80"/>
      <c r="AP3299" s="80"/>
      <c r="AQ3299" s="15"/>
      <c r="AR3299" s="78" t="s">
        <v>1</v>
      </c>
      <c r="AS3299" s="81"/>
      <c r="AT3299" s="78" t="s">
        <v>2</v>
      </c>
      <c r="AU3299" s="81"/>
      <c r="AV3299" s="82" t="s">
        <v>56</v>
      </c>
      <c r="AW3299" s="83"/>
    </row>
    <row r="3300" spans="1:49" ht="42" customHeight="1">
      <c r="A3300" s="1">
        <v>78</v>
      </c>
      <c r="B3300" s="319" t="s">
        <v>2817</v>
      </c>
      <c r="C3300" s="42"/>
      <c r="D3300" s="474" t="s">
        <v>4</v>
      </c>
      <c r="E3300" s="476" t="s">
        <v>5</v>
      </c>
      <c r="F3300" s="476" t="s">
        <v>6</v>
      </c>
      <c r="G3300" s="476" t="s">
        <v>58</v>
      </c>
      <c r="H3300" s="476" t="s">
        <v>7</v>
      </c>
      <c r="I3300" s="20" t="s">
        <v>8</v>
      </c>
      <c r="J3300" s="20"/>
      <c r="K3300" s="84" t="s">
        <v>9</v>
      </c>
      <c r="L3300" s="85" t="s">
        <v>59</v>
      </c>
      <c r="M3300" s="478" t="s">
        <v>60</v>
      </c>
      <c r="N3300" s="480" t="s">
        <v>61</v>
      </c>
      <c r="O3300" s="482" t="s">
        <v>62</v>
      </c>
      <c r="P3300" s="482" t="s">
        <v>10</v>
      </c>
      <c r="Q3300" s="484" t="s">
        <v>63</v>
      </c>
      <c r="R3300" s="482" t="s">
        <v>64</v>
      </c>
      <c r="S3300" s="482" t="s">
        <v>65</v>
      </c>
      <c r="T3300" s="482" t="s">
        <v>66</v>
      </c>
      <c r="U3300" s="482" t="s">
        <v>67</v>
      </c>
      <c r="V3300" s="484" t="s">
        <v>11</v>
      </c>
      <c r="W3300" s="251" t="s">
        <v>12</v>
      </c>
      <c r="X3300" s="86" t="s">
        <v>13</v>
      </c>
      <c r="Y3300" s="86" t="s">
        <v>14</v>
      </c>
      <c r="Z3300" s="252" t="s">
        <v>15</v>
      </c>
      <c r="AA3300" s="484" t="s">
        <v>16</v>
      </c>
      <c r="AB3300" s="482" t="s">
        <v>17</v>
      </c>
      <c r="AC3300" s="87" t="s">
        <v>18</v>
      </c>
      <c r="AD3300" s="88" t="s">
        <v>19</v>
      </c>
      <c r="AE3300" s="87" t="s">
        <v>30</v>
      </c>
      <c r="AF3300" s="88" t="s">
        <v>21</v>
      </c>
      <c r="AG3300" s="89" t="s">
        <v>22</v>
      </c>
      <c r="AH3300" s="468" t="s">
        <v>23</v>
      </c>
      <c r="AI3300" s="470" t="s">
        <v>24</v>
      </c>
      <c r="AJ3300" s="470" t="s">
        <v>25</v>
      </c>
      <c r="AK3300" s="470" t="s">
        <v>26</v>
      </c>
      <c r="AL3300" s="91" t="s">
        <v>68</v>
      </c>
      <c r="AM3300" s="90" t="s">
        <v>27</v>
      </c>
      <c r="AN3300" s="92" t="s">
        <v>28</v>
      </c>
      <c r="AO3300" s="93" t="s">
        <v>29</v>
      </c>
      <c r="AP3300" s="28" t="s">
        <v>16</v>
      </c>
      <c r="AQ3300" s="472" t="s">
        <v>17</v>
      </c>
      <c r="AR3300" s="94" t="s">
        <v>18</v>
      </c>
      <c r="AS3300" s="95" t="s">
        <v>19</v>
      </c>
      <c r="AT3300" s="94" t="s">
        <v>30</v>
      </c>
      <c r="AU3300" s="95" t="s">
        <v>21</v>
      </c>
      <c r="AV3300" s="96" t="s">
        <v>31</v>
      </c>
      <c r="AW3300" s="83"/>
    </row>
    <row r="3301" spans="1:49" ht="30" customHeight="1" thickBot="1">
      <c r="A3301" s="1">
        <v>78</v>
      </c>
      <c r="B3301" s="319" t="s">
        <v>2817</v>
      </c>
      <c r="C3301" s="42"/>
      <c r="D3301" s="475"/>
      <c r="E3301" s="477"/>
      <c r="F3301" s="477"/>
      <c r="G3301" s="477"/>
      <c r="H3301" s="477"/>
      <c r="I3301" s="97" t="s">
        <v>69</v>
      </c>
      <c r="J3301" s="97" t="s">
        <v>70</v>
      </c>
      <c r="K3301" s="98" t="s">
        <v>34</v>
      </c>
      <c r="L3301" s="99" t="s">
        <v>35</v>
      </c>
      <c r="M3301" s="479"/>
      <c r="N3301" s="481"/>
      <c r="O3301" s="483"/>
      <c r="P3301" s="483"/>
      <c r="Q3301" s="485"/>
      <c r="R3301" s="483"/>
      <c r="S3301" s="483"/>
      <c r="T3301" s="483"/>
      <c r="U3301" s="483"/>
      <c r="V3301" s="485"/>
      <c r="W3301" s="100" t="s">
        <v>36</v>
      </c>
      <c r="X3301" s="100" t="s">
        <v>37</v>
      </c>
      <c r="Y3301" s="100" t="s">
        <v>38</v>
      </c>
      <c r="Z3301" s="101" t="s">
        <v>39</v>
      </c>
      <c r="AA3301" s="485"/>
      <c r="AB3301" s="483"/>
      <c r="AC3301" s="102" t="s">
        <v>40</v>
      </c>
      <c r="AD3301" s="103" t="s">
        <v>40</v>
      </c>
      <c r="AE3301" s="102" t="s">
        <v>40</v>
      </c>
      <c r="AF3301" s="103" t="s">
        <v>40</v>
      </c>
      <c r="AG3301" s="104">
        <v>10</v>
      </c>
      <c r="AH3301" s="469"/>
      <c r="AI3301" s="471"/>
      <c r="AJ3301" s="471"/>
      <c r="AK3301" s="471"/>
      <c r="AL3301" s="36" t="s">
        <v>41</v>
      </c>
      <c r="AM3301" s="105" t="s">
        <v>42</v>
      </c>
      <c r="AN3301" s="106" t="s">
        <v>43</v>
      </c>
      <c r="AO3301" s="107" t="s">
        <v>39</v>
      </c>
      <c r="AP3301" s="37" t="s">
        <v>44</v>
      </c>
      <c r="AQ3301" s="473"/>
      <c r="AR3301" s="108" t="s">
        <v>40</v>
      </c>
      <c r="AS3301" s="109" t="s">
        <v>40</v>
      </c>
      <c r="AT3301" s="108" t="s">
        <v>40</v>
      </c>
      <c r="AU3301" s="109" t="s">
        <v>40</v>
      </c>
      <c r="AV3301" s="40">
        <v>10</v>
      </c>
      <c r="AW3301" s="83"/>
    </row>
    <row r="3302" spans="1:49" ht="30" customHeight="1">
      <c r="A3302" s="1">
        <v>78</v>
      </c>
      <c r="B3302" s="319" t="s">
        <v>2817</v>
      </c>
      <c r="C3302" s="42"/>
      <c r="D3302" s="253" t="s">
        <v>2819</v>
      </c>
      <c r="E3302" s="254" t="s">
        <v>224</v>
      </c>
      <c r="F3302" s="255" t="s">
        <v>2820</v>
      </c>
      <c r="G3302" s="112" t="s">
        <v>1688</v>
      </c>
      <c r="H3302" s="113"/>
      <c r="I3302" s="277"/>
      <c r="J3302" s="265"/>
      <c r="K3302" s="116">
        <v>8.5</v>
      </c>
      <c r="L3302" s="117">
        <v>360</v>
      </c>
      <c r="M3302" s="278" t="s">
        <v>2821</v>
      </c>
      <c r="N3302" s="119" t="s">
        <v>93</v>
      </c>
      <c r="O3302" s="120">
        <v>5</v>
      </c>
      <c r="P3302" s="121" t="s">
        <v>1254</v>
      </c>
      <c r="Q3302" s="121">
        <v>0</v>
      </c>
      <c r="R3302" s="121">
        <v>0</v>
      </c>
      <c r="S3302" s="122">
        <v>0</v>
      </c>
      <c r="T3302" s="122">
        <v>0</v>
      </c>
      <c r="U3302" s="122" t="s">
        <v>96</v>
      </c>
      <c r="V3302" s="123">
        <v>0</v>
      </c>
      <c r="W3302" s="124">
        <v>30</v>
      </c>
      <c r="X3302" s="125">
        <v>4</v>
      </c>
      <c r="Y3302" s="126">
        <v>20</v>
      </c>
      <c r="Z3302" s="127">
        <f t="shared" ref="Z3302:Z3313" si="830">K3302*L3302*W3302*Y3302/12/1000</f>
        <v>153</v>
      </c>
      <c r="AA3302" s="121">
        <v>0</v>
      </c>
      <c r="AB3302" s="128" t="s">
        <v>80</v>
      </c>
      <c r="AC3302" s="129" t="s">
        <v>56</v>
      </c>
      <c r="AD3302" s="130" t="s">
        <v>56</v>
      </c>
      <c r="AE3302" s="129" t="s">
        <v>56</v>
      </c>
      <c r="AF3302" s="130">
        <f t="shared" ref="AF3302:AF3313" si="831">$B$2*Z3302/Y3302</f>
        <v>229.5</v>
      </c>
      <c r="AG3302" s="131">
        <f t="shared" ref="AG3302:AG3313" si="832">Y3302*AF3302*120</f>
        <v>550800</v>
      </c>
      <c r="AH3302" s="132" t="s">
        <v>81</v>
      </c>
      <c r="AI3302" s="133"/>
      <c r="AJ3302" s="134"/>
      <c r="AK3302" s="135"/>
      <c r="AL3302" s="136"/>
      <c r="AM3302" s="137"/>
      <c r="AN3302" s="138"/>
      <c r="AO3302" s="139">
        <f t="shared" ref="AO3302:AO3365" si="833">IFERROR((AM3302/1000)*K3302*L3302*AN3302/12,0)</f>
        <v>0</v>
      </c>
      <c r="AP3302" s="140" t="s">
        <v>82</v>
      </c>
      <c r="AQ3302" s="141" t="str" cm="1">
        <f t="array" ref="AQ3302">_xlfn.IFS(OR($G3302="公衆街路灯A",$G3302="定額電灯"),$G3302&amp;AP3302,COUNTIF(G3302,"*従量電灯*"),G3302,1,"-")</f>
        <v>従量電灯</v>
      </c>
      <c r="AR3302" s="142" t="str" cm="1">
        <f t="array" ref="AR3302">_xlfn.IFS($AN3302=0,"-",OR($AH3302="対象外",$AH3302="-"),"-",OR($G3302="公衆街路灯A",$G3302="定額電灯"),_xlfn.XLOOKUP($AQ3302,削除禁止_電灯料金!$B:$B,削除禁止_電灯料金!$E:$E,0),1,"-")</f>
        <v>-</v>
      </c>
      <c r="AS3302" s="143" t="str" cm="1">
        <f t="array" ref="AS3302">_xlfn.IFS($AR3302="-","-",OR($G3302="公衆街路灯A",$G3302="定額電灯"),_xlfn.XLOOKUP(AQ3302,削除禁止_電灯料金!$B:$B,削除禁止_電灯料金!$D:$D,0),1,"-")</f>
        <v>-</v>
      </c>
      <c r="AT3302" s="142">
        <f>IFERROR(IF(OR($G3302="公衆街路灯A",$G3302="定額電灯"),"-",ROUND((_xlfn.XLOOKUP($AQ3302,削除禁止_電灯料金!$B:$B,削除禁止_電灯料金!$E:$E)*AM3302/1000*$K3302*$L3302/12),2)),"-")</f>
        <v>0</v>
      </c>
      <c r="AU3302" s="143">
        <f>IFERROR(IF(OR($G3302="公衆街路灯A",$G3302="定額電灯"),"-",ROUND((AM3302/1000*$K3302*$L3302/12)*_xlfn.XLOOKUP($A3302,削除禁止_電灯料金!K:K,削除禁止_電灯料金!M:M,"-"),2)),"-")</f>
        <v>0</v>
      </c>
      <c r="AV3302" s="144">
        <f>IFERROR(IF(OR($G3302="公衆街路灯A",$G3302="定額電灯"),ROUND((((AR3302+AS3302)*AN3302))*12*_xlfn.XLOOKUP($A3302,削除禁止_電灯料金!K:K,削除禁止_電灯料金!N:N),0),ROUND((AT3302+AU3302)*AN3302*12*_xlfn.XLOOKUP($A3302,削除禁止_電灯料金!K:K,削除禁止_電灯料金!N:N),0)),0)</f>
        <v>0</v>
      </c>
      <c r="AW3302" s="145"/>
    </row>
    <row r="3303" spans="1:49" ht="30" customHeight="1">
      <c r="A3303" s="1">
        <v>78</v>
      </c>
      <c r="B3303" s="319" t="s">
        <v>2817</v>
      </c>
      <c r="C3303" s="42"/>
      <c r="D3303" s="256" t="s">
        <v>2819</v>
      </c>
      <c r="E3303" s="257" t="s">
        <v>71</v>
      </c>
      <c r="F3303" s="258" t="s">
        <v>2820</v>
      </c>
      <c r="G3303" s="148" t="s">
        <v>1688</v>
      </c>
      <c r="H3303" s="149"/>
      <c r="I3303" s="280"/>
      <c r="J3303" s="267"/>
      <c r="K3303" s="152">
        <v>8.5</v>
      </c>
      <c r="L3303" s="153">
        <v>360</v>
      </c>
      <c r="M3303" s="281" t="s">
        <v>2822</v>
      </c>
      <c r="N3303" s="119" t="s">
        <v>331</v>
      </c>
      <c r="O3303" s="120">
        <v>1</v>
      </c>
      <c r="P3303" s="155" t="s">
        <v>135</v>
      </c>
      <c r="Q3303" s="155">
        <v>0</v>
      </c>
      <c r="R3303" s="155">
        <v>0</v>
      </c>
      <c r="S3303" s="156" t="s">
        <v>332</v>
      </c>
      <c r="T3303" s="156">
        <v>0</v>
      </c>
      <c r="U3303" s="156" t="s">
        <v>519</v>
      </c>
      <c r="V3303" s="157">
        <v>0</v>
      </c>
      <c r="W3303" s="158">
        <v>28</v>
      </c>
      <c r="X3303" s="159">
        <v>1</v>
      </c>
      <c r="Y3303" s="160">
        <v>1</v>
      </c>
      <c r="Z3303" s="161">
        <f t="shared" si="830"/>
        <v>7.14</v>
      </c>
      <c r="AA3303" s="155">
        <v>0</v>
      </c>
      <c r="AB3303" s="162" t="s">
        <v>80</v>
      </c>
      <c r="AC3303" s="163" t="s">
        <v>56</v>
      </c>
      <c r="AD3303" s="164" t="s">
        <v>56</v>
      </c>
      <c r="AE3303" s="163" t="s">
        <v>56</v>
      </c>
      <c r="AF3303" s="164">
        <f t="shared" si="831"/>
        <v>214.2</v>
      </c>
      <c r="AG3303" s="165">
        <f t="shared" si="832"/>
        <v>25704</v>
      </c>
      <c r="AH3303" s="166" t="s">
        <v>81</v>
      </c>
      <c r="AI3303" s="167"/>
      <c r="AJ3303" s="168"/>
      <c r="AK3303" s="169"/>
      <c r="AL3303" s="170"/>
      <c r="AM3303" s="171"/>
      <c r="AN3303" s="172"/>
      <c r="AO3303" s="173">
        <f t="shared" si="833"/>
        <v>0</v>
      </c>
      <c r="AP3303" s="174" t="s">
        <v>82</v>
      </c>
      <c r="AQ3303" s="175" t="str" cm="1">
        <f t="array" ref="AQ3303">_xlfn.IFS(OR($G3303="公衆街路灯A",$G3303="定額電灯"),$G3303&amp;AP3303,COUNTIF(G3303,"*従量電灯*"),G3303,1,"-")</f>
        <v>従量電灯</v>
      </c>
      <c r="AR3303" s="176" t="str" cm="1">
        <f t="array" ref="AR3303">_xlfn.IFS($AN3303=0,"-",OR($AH3303="対象外",$AH3303="-"),"-",OR($G3303="公衆街路灯A",$G3303="定額電灯"),_xlfn.XLOOKUP($AQ3303,削除禁止_電灯料金!$B:$B,削除禁止_電灯料金!$E:$E,0),1,"-")</f>
        <v>-</v>
      </c>
      <c r="AS3303" s="177" t="str" cm="1">
        <f t="array" ref="AS3303">_xlfn.IFS($AR3303="-","-",OR($G3303="公衆街路灯A",$G3303="定額電灯"),_xlfn.XLOOKUP(AQ3303,削除禁止_電灯料金!$B:$B,削除禁止_電灯料金!$D:$D,0),1,"-")</f>
        <v>-</v>
      </c>
      <c r="AT3303" s="176">
        <f>IFERROR(IF(OR($G3303="公衆街路灯A",$G3303="定額電灯"),"-",ROUND((_xlfn.XLOOKUP($AQ3303,削除禁止_電灯料金!$B:$B,削除禁止_電灯料金!$E:$E)*AM3303/1000*$K3303*$L3303/12),2)),"-")</f>
        <v>0</v>
      </c>
      <c r="AU3303" s="177">
        <f>IFERROR(IF(OR($G3303="公衆街路灯A",$G3303="定額電灯"),"-",ROUND((AM3303/1000*$K3303*$L3303/12)*_xlfn.XLOOKUP($A3303,削除禁止_電灯料金!K:K,削除禁止_電灯料金!M:M,"-"),2)),"-")</f>
        <v>0</v>
      </c>
      <c r="AV3303" s="178">
        <f>IFERROR(IF(OR($G3303="公衆街路灯A",$G3303="定額電灯"),ROUND((((AR3303+AS3303)*AN3303))*12*_xlfn.XLOOKUP($A3303,削除禁止_電灯料金!K:K,削除禁止_電灯料金!N:N),0),ROUND((AT3303+AU3303)*AN3303*12*_xlfn.XLOOKUP($A3303,削除禁止_電灯料金!K:K,削除禁止_電灯料金!N:N),0)),0)</f>
        <v>0</v>
      </c>
      <c r="AW3303" s="145"/>
    </row>
    <row r="3304" spans="1:49" ht="30" customHeight="1">
      <c r="A3304" s="1">
        <v>78</v>
      </c>
      <c r="B3304" s="319" t="s">
        <v>2817</v>
      </c>
      <c r="C3304" s="42"/>
      <c r="D3304" s="256" t="s">
        <v>2819</v>
      </c>
      <c r="E3304" s="257" t="s">
        <v>71</v>
      </c>
      <c r="F3304" s="258" t="s">
        <v>2823</v>
      </c>
      <c r="G3304" s="148" t="s">
        <v>1688</v>
      </c>
      <c r="H3304" s="149"/>
      <c r="I3304" s="280"/>
      <c r="J3304" s="267"/>
      <c r="K3304" s="152">
        <v>8.5</v>
      </c>
      <c r="L3304" s="153">
        <v>360</v>
      </c>
      <c r="M3304" s="281" t="s">
        <v>2824</v>
      </c>
      <c r="N3304" s="119" t="s">
        <v>110</v>
      </c>
      <c r="O3304" s="120">
        <v>2</v>
      </c>
      <c r="P3304" s="155" t="s">
        <v>227</v>
      </c>
      <c r="Q3304" s="155">
        <v>0</v>
      </c>
      <c r="R3304" s="155">
        <v>0</v>
      </c>
      <c r="S3304" s="156">
        <v>0</v>
      </c>
      <c r="T3304" s="156">
        <v>0</v>
      </c>
      <c r="U3304" s="156" t="s">
        <v>2825</v>
      </c>
      <c r="V3304" s="157">
        <v>0</v>
      </c>
      <c r="W3304" s="158">
        <v>47</v>
      </c>
      <c r="X3304" s="159">
        <v>3</v>
      </c>
      <c r="Y3304" s="160">
        <v>6</v>
      </c>
      <c r="Z3304" s="161">
        <f t="shared" si="830"/>
        <v>71.91</v>
      </c>
      <c r="AA3304" s="155">
        <v>0</v>
      </c>
      <c r="AB3304" s="162" t="s">
        <v>80</v>
      </c>
      <c r="AC3304" s="163" t="s">
        <v>56</v>
      </c>
      <c r="AD3304" s="164" t="s">
        <v>56</v>
      </c>
      <c r="AE3304" s="163" t="s">
        <v>56</v>
      </c>
      <c r="AF3304" s="164">
        <f t="shared" si="831"/>
        <v>359.54999999999995</v>
      </c>
      <c r="AG3304" s="165">
        <f t="shared" si="832"/>
        <v>258875.99999999997</v>
      </c>
      <c r="AH3304" s="166" t="s">
        <v>113</v>
      </c>
      <c r="AI3304" s="167"/>
      <c r="AJ3304" s="168"/>
      <c r="AK3304" s="169"/>
      <c r="AL3304" s="170"/>
      <c r="AM3304" s="171"/>
      <c r="AN3304" s="172"/>
      <c r="AO3304" s="173">
        <f t="shared" si="833"/>
        <v>0</v>
      </c>
      <c r="AP3304" s="174" t="s">
        <v>82</v>
      </c>
      <c r="AQ3304" s="175" t="str" cm="1">
        <f t="array" ref="AQ3304">_xlfn.IFS(OR($G3304="公衆街路灯A",$G3304="定額電灯"),$G3304&amp;AP3304,COUNTIF(G3304,"*従量電灯*"),G3304,1,"-")</f>
        <v>従量電灯</v>
      </c>
      <c r="AR3304" s="176" t="str" cm="1">
        <f t="array" ref="AR3304">_xlfn.IFS($AN3304=0,"-",OR($AH3304="対象外",$AH3304="-"),"-",OR($G3304="公衆街路灯A",$G3304="定額電灯"),_xlfn.XLOOKUP($AQ3304,削除禁止_電灯料金!$B:$B,削除禁止_電灯料金!$E:$E,0),1,"-")</f>
        <v>-</v>
      </c>
      <c r="AS3304" s="177" t="str" cm="1">
        <f t="array" ref="AS3304">_xlfn.IFS($AR3304="-","-",OR($G3304="公衆街路灯A",$G3304="定額電灯"),_xlfn.XLOOKUP(AQ3304,削除禁止_電灯料金!$B:$B,削除禁止_電灯料金!$D:$D,0),1,"-")</f>
        <v>-</v>
      </c>
      <c r="AT3304" s="176">
        <f>IFERROR(IF(OR($G3304="公衆街路灯A",$G3304="定額電灯"),"-",ROUND((_xlfn.XLOOKUP($AQ3304,削除禁止_電灯料金!$B:$B,削除禁止_電灯料金!$E:$E)*AM3304/1000*$K3304*$L3304/12),2)),"-")</f>
        <v>0</v>
      </c>
      <c r="AU3304" s="177">
        <f>IFERROR(IF(OR($G3304="公衆街路灯A",$G3304="定額電灯"),"-",ROUND((AM3304/1000*$K3304*$L3304/12)*_xlfn.XLOOKUP($A3304,削除禁止_電灯料金!K:K,削除禁止_電灯料金!M:M,"-"),2)),"-")</f>
        <v>0</v>
      </c>
      <c r="AV3304" s="178">
        <f>IFERROR(IF(OR($G3304="公衆街路灯A",$G3304="定額電灯"),ROUND((((AR3304+AS3304)*AN3304))*12*_xlfn.XLOOKUP($A3304,削除禁止_電灯料金!K:K,削除禁止_電灯料金!N:N),0),ROUND((AT3304+AU3304)*AN3304*12*_xlfn.XLOOKUP($A3304,削除禁止_電灯料金!K:K,削除禁止_電灯料金!N:N),0)),0)</f>
        <v>0</v>
      </c>
      <c r="AW3304" s="145"/>
    </row>
    <row r="3305" spans="1:49" ht="30" customHeight="1">
      <c r="A3305" s="1">
        <v>78</v>
      </c>
      <c r="B3305" s="319" t="s">
        <v>2817</v>
      </c>
      <c r="C3305" s="42"/>
      <c r="D3305" s="256" t="s">
        <v>2819</v>
      </c>
      <c r="E3305" s="257" t="s">
        <v>71</v>
      </c>
      <c r="F3305" s="258" t="s">
        <v>2823</v>
      </c>
      <c r="G3305" s="148" t="s">
        <v>1688</v>
      </c>
      <c r="H3305" s="149"/>
      <c r="I3305" s="280"/>
      <c r="J3305" s="267"/>
      <c r="K3305" s="152">
        <v>8.5</v>
      </c>
      <c r="L3305" s="153">
        <v>360</v>
      </c>
      <c r="M3305" s="281" t="s">
        <v>2826</v>
      </c>
      <c r="N3305" s="119" t="s">
        <v>110</v>
      </c>
      <c r="O3305" s="120">
        <v>1</v>
      </c>
      <c r="P3305" s="155" t="s">
        <v>227</v>
      </c>
      <c r="Q3305" s="155">
        <v>0</v>
      </c>
      <c r="R3305" s="155">
        <v>0</v>
      </c>
      <c r="S3305" s="156">
        <v>0</v>
      </c>
      <c r="T3305" s="156">
        <v>0</v>
      </c>
      <c r="U3305" s="156" t="s">
        <v>2825</v>
      </c>
      <c r="V3305" s="157">
        <v>0</v>
      </c>
      <c r="W3305" s="158">
        <v>47</v>
      </c>
      <c r="X3305" s="159">
        <v>3</v>
      </c>
      <c r="Y3305" s="160">
        <v>3</v>
      </c>
      <c r="Z3305" s="161">
        <f t="shared" si="830"/>
        <v>35.954999999999998</v>
      </c>
      <c r="AA3305" s="155">
        <v>0</v>
      </c>
      <c r="AB3305" s="162" t="s">
        <v>80</v>
      </c>
      <c r="AC3305" s="163" t="s">
        <v>56</v>
      </c>
      <c r="AD3305" s="164" t="s">
        <v>56</v>
      </c>
      <c r="AE3305" s="163" t="s">
        <v>56</v>
      </c>
      <c r="AF3305" s="164">
        <f t="shared" si="831"/>
        <v>359.54999999999995</v>
      </c>
      <c r="AG3305" s="165">
        <f t="shared" si="832"/>
        <v>129437.99999999999</v>
      </c>
      <c r="AH3305" s="166" t="s">
        <v>113</v>
      </c>
      <c r="AI3305" s="167"/>
      <c r="AJ3305" s="168"/>
      <c r="AK3305" s="169"/>
      <c r="AL3305" s="170"/>
      <c r="AM3305" s="171"/>
      <c r="AN3305" s="172"/>
      <c r="AO3305" s="173">
        <f t="shared" si="833"/>
        <v>0</v>
      </c>
      <c r="AP3305" s="174" t="s">
        <v>82</v>
      </c>
      <c r="AQ3305" s="175" t="str" cm="1">
        <f t="array" ref="AQ3305">_xlfn.IFS(OR($G3305="公衆街路灯A",$G3305="定額電灯"),$G3305&amp;AP3305,COUNTIF(G3305,"*従量電灯*"),G3305,1,"-")</f>
        <v>従量電灯</v>
      </c>
      <c r="AR3305" s="176" t="str" cm="1">
        <f t="array" ref="AR3305">_xlfn.IFS($AN3305=0,"-",OR($AH3305="対象外",$AH3305="-"),"-",OR($G3305="公衆街路灯A",$G3305="定額電灯"),_xlfn.XLOOKUP($AQ3305,削除禁止_電灯料金!$B:$B,削除禁止_電灯料金!$E:$E,0),1,"-")</f>
        <v>-</v>
      </c>
      <c r="AS3305" s="177" t="str" cm="1">
        <f t="array" ref="AS3305">_xlfn.IFS($AR3305="-","-",OR($G3305="公衆街路灯A",$G3305="定額電灯"),_xlfn.XLOOKUP(AQ3305,削除禁止_電灯料金!$B:$B,削除禁止_電灯料金!$D:$D,0),1,"-")</f>
        <v>-</v>
      </c>
      <c r="AT3305" s="176">
        <f>IFERROR(IF(OR($G3305="公衆街路灯A",$G3305="定額電灯"),"-",ROUND((_xlfn.XLOOKUP($AQ3305,削除禁止_電灯料金!$B:$B,削除禁止_電灯料金!$E:$E)*AM3305/1000*$K3305*$L3305/12),2)),"-")</f>
        <v>0</v>
      </c>
      <c r="AU3305" s="177">
        <f>IFERROR(IF(OR($G3305="公衆街路灯A",$G3305="定額電灯"),"-",ROUND((AM3305/1000*$K3305*$L3305/12)*_xlfn.XLOOKUP($A3305,削除禁止_電灯料金!K:K,削除禁止_電灯料金!M:M,"-"),2)),"-")</f>
        <v>0</v>
      </c>
      <c r="AV3305" s="178">
        <f>IFERROR(IF(OR($G3305="公衆街路灯A",$G3305="定額電灯"),ROUND((((AR3305+AS3305)*AN3305))*12*_xlfn.XLOOKUP($A3305,削除禁止_電灯料金!K:K,削除禁止_電灯料金!N:N),0),ROUND((AT3305+AU3305)*AN3305*12*_xlfn.XLOOKUP($A3305,削除禁止_電灯料金!K:K,削除禁止_電灯料金!N:N),0)),0)</f>
        <v>0</v>
      </c>
      <c r="AW3305" s="145"/>
    </row>
    <row r="3306" spans="1:49" ht="30" customHeight="1">
      <c r="A3306" s="1">
        <v>78</v>
      </c>
      <c r="B3306" s="319" t="s">
        <v>2817</v>
      </c>
      <c r="C3306" s="42"/>
      <c r="D3306" s="256" t="s">
        <v>2819</v>
      </c>
      <c r="E3306" s="257" t="s">
        <v>71</v>
      </c>
      <c r="F3306" s="258" t="s">
        <v>2823</v>
      </c>
      <c r="G3306" s="148" t="s">
        <v>1688</v>
      </c>
      <c r="H3306" s="149"/>
      <c r="I3306" s="280"/>
      <c r="J3306" s="267"/>
      <c r="K3306" s="152">
        <v>8.5</v>
      </c>
      <c r="L3306" s="153">
        <v>360</v>
      </c>
      <c r="M3306" s="281" t="s">
        <v>1259</v>
      </c>
      <c r="N3306" s="119" t="s">
        <v>134</v>
      </c>
      <c r="O3306" s="120">
        <v>1</v>
      </c>
      <c r="P3306" s="155" t="s">
        <v>135</v>
      </c>
      <c r="Q3306" s="155">
        <v>0</v>
      </c>
      <c r="R3306" s="155">
        <v>0</v>
      </c>
      <c r="S3306" s="156">
        <v>0</v>
      </c>
      <c r="T3306" s="156">
        <v>0</v>
      </c>
      <c r="U3306" s="156">
        <v>0</v>
      </c>
      <c r="V3306" s="157">
        <v>0</v>
      </c>
      <c r="W3306" s="158">
        <v>28</v>
      </c>
      <c r="X3306" s="159">
        <v>1</v>
      </c>
      <c r="Y3306" s="160">
        <v>1</v>
      </c>
      <c r="Z3306" s="161">
        <f t="shared" si="830"/>
        <v>7.14</v>
      </c>
      <c r="AA3306" s="155">
        <v>0</v>
      </c>
      <c r="AB3306" s="162" t="s">
        <v>80</v>
      </c>
      <c r="AC3306" s="163" t="s">
        <v>56</v>
      </c>
      <c r="AD3306" s="164" t="s">
        <v>56</v>
      </c>
      <c r="AE3306" s="163" t="s">
        <v>56</v>
      </c>
      <c r="AF3306" s="164">
        <f t="shared" si="831"/>
        <v>214.2</v>
      </c>
      <c r="AG3306" s="165">
        <f t="shared" si="832"/>
        <v>25704</v>
      </c>
      <c r="AH3306" s="166" t="s">
        <v>113</v>
      </c>
      <c r="AI3306" s="167"/>
      <c r="AJ3306" s="168"/>
      <c r="AK3306" s="169"/>
      <c r="AL3306" s="170"/>
      <c r="AM3306" s="171"/>
      <c r="AN3306" s="172"/>
      <c r="AO3306" s="173">
        <f t="shared" si="833"/>
        <v>0</v>
      </c>
      <c r="AP3306" s="174" t="s">
        <v>82</v>
      </c>
      <c r="AQ3306" s="175" t="str" cm="1">
        <f t="array" ref="AQ3306">_xlfn.IFS(OR($G3306="公衆街路灯A",$G3306="定額電灯"),$G3306&amp;AP3306,COUNTIF(G3306,"*従量電灯*"),G3306,1,"-")</f>
        <v>従量電灯</v>
      </c>
      <c r="AR3306" s="176" t="str" cm="1">
        <f t="array" ref="AR3306">_xlfn.IFS($AN3306=0,"-",OR($AH3306="対象外",$AH3306="-"),"-",OR($G3306="公衆街路灯A",$G3306="定額電灯"),_xlfn.XLOOKUP($AQ3306,削除禁止_電灯料金!$B:$B,削除禁止_電灯料金!$E:$E,0),1,"-")</f>
        <v>-</v>
      </c>
      <c r="AS3306" s="177" t="str" cm="1">
        <f t="array" ref="AS3306">_xlfn.IFS($AR3306="-","-",OR($G3306="公衆街路灯A",$G3306="定額電灯"),_xlfn.XLOOKUP(AQ3306,削除禁止_電灯料金!$B:$B,削除禁止_電灯料金!$D:$D,0),1,"-")</f>
        <v>-</v>
      </c>
      <c r="AT3306" s="176">
        <f>IFERROR(IF(OR($G3306="公衆街路灯A",$G3306="定額電灯"),"-",ROUND((_xlfn.XLOOKUP($AQ3306,削除禁止_電灯料金!$B:$B,削除禁止_電灯料金!$E:$E)*AM3306/1000*$K3306*$L3306/12),2)),"-")</f>
        <v>0</v>
      </c>
      <c r="AU3306" s="177">
        <f>IFERROR(IF(OR($G3306="公衆街路灯A",$G3306="定額電灯"),"-",ROUND((AM3306/1000*$K3306*$L3306/12)*_xlfn.XLOOKUP($A3306,削除禁止_電灯料金!K:K,削除禁止_電灯料金!M:M,"-"),2)),"-")</f>
        <v>0</v>
      </c>
      <c r="AV3306" s="178">
        <f>IFERROR(IF(OR($G3306="公衆街路灯A",$G3306="定額電灯"),ROUND((((AR3306+AS3306)*AN3306))*12*_xlfn.XLOOKUP($A3306,削除禁止_電灯料金!K:K,削除禁止_電灯料金!N:N),0),ROUND((AT3306+AU3306)*AN3306*12*_xlfn.XLOOKUP($A3306,削除禁止_電灯料金!K:K,削除禁止_電灯料金!N:N),0)),0)</f>
        <v>0</v>
      </c>
      <c r="AW3306" s="145"/>
    </row>
    <row r="3307" spans="1:49" ht="30" customHeight="1">
      <c r="A3307" s="1">
        <v>78</v>
      </c>
      <c r="B3307" s="319" t="s">
        <v>2817</v>
      </c>
      <c r="C3307" s="42"/>
      <c r="D3307" s="256" t="s">
        <v>2819</v>
      </c>
      <c r="E3307" s="257" t="s">
        <v>71</v>
      </c>
      <c r="F3307" s="258" t="s">
        <v>2823</v>
      </c>
      <c r="G3307" s="148" t="s">
        <v>1688</v>
      </c>
      <c r="H3307" s="149"/>
      <c r="I3307" s="280"/>
      <c r="J3307" s="267"/>
      <c r="K3307" s="152">
        <v>8.5</v>
      </c>
      <c r="L3307" s="153">
        <v>360</v>
      </c>
      <c r="M3307" s="281" t="s">
        <v>2827</v>
      </c>
      <c r="N3307" s="119" t="s">
        <v>172</v>
      </c>
      <c r="O3307" s="120">
        <v>3</v>
      </c>
      <c r="P3307" s="155" t="s">
        <v>135</v>
      </c>
      <c r="Q3307" s="155">
        <v>0</v>
      </c>
      <c r="R3307" s="155">
        <v>0</v>
      </c>
      <c r="S3307" s="156" t="s">
        <v>143</v>
      </c>
      <c r="T3307" s="156">
        <v>0</v>
      </c>
      <c r="U3307" s="156" t="s">
        <v>452</v>
      </c>
      <c r="V3307" s="157">
        <v>0</v>
      </c>
      <c r="W3307" s="158">
        <v>28</v>
      </c>
      <c r="X3307" s="159">
        <v>1</v>
      </c>
      <c r="Y3307" s="160">
        <v>3</v>
      </c>
      <c r="Z3307" s="161">
        <f t="shared" si="830"/>
        <v>21.42</v>
      </c>
      <c r="AA3307" s="155">
        <v>0</v>
      </c>
      <c r="AB3307" s="162" t="s">
        <v>80</v>
      </c>
      <c r="AC3307" s="163" t="s">
        <v>56</v>
      </c>
      <c r="AD3307" s="164" t="s">
        <v>56</v>
      </c>
      <c r="AE3307" s="163" t="s">
        <v>56</v>
      </c>
      <c r="AF3307" s="164">
        <f t="shared" si="831"/>
        <v>214.20000000000002</v>
      </c>
      <c r="AG3307" s="165">
        <f t="shared" si="832"/>
        <v>77112</v>
      </c>
      <c r="AH3307" s="166" t="s">
        <v>81</v>
      </c>
      <c r="AI3307" s="167"/>
      <c r="AJ3307" s="168"/>
      <c r="AK3307" s="169"/>
      <c r="AL3307" s="170"/>
      <c r="AM3307" s="171"/>
      <c r="AN3307" s="172"/>
      <c r="AO3307" s="173">
        <f t="shared" si="833"/>
        <v>0</v>
      </c>
      <c r="AP3307" s="174" t="s">
        <v>82</v>
      </c>
      <c r="AQ3307" s="175" t="str" cm="1">
        <f t="array" ref="AQ3307">_xlfn.IFS(OR($G3307="公衆街路灯A",$G3307="定額電灯"),$G3307&amp;AP3307,COUNTIF(G3307,"*従量電灯*"),G3307,1,"-")</f>
        <v>従量電灯</v>
      </c>
      <c r="AR3307" s="176" t="str" cm="1">
        <f t="array" ref="AR3307">_xlfn.IFS($AN3307=0,"-",OR($AH3307="対象外",$AH3307="-"),"-",OR($G3307="公衆街路灯A",$G3307="定額電灯"),_xlfn.XLOOKUP($AQ3307,削除禁止_電灯料金!$B:$B,削除禁止_電灯料金!$E:$E,0),1,"-")</f>
        <v>-</v>
      </c>
      <c r="AS3307" s="177" t="str" cm="1">
        <f t="array" ref="AS3307">_xlfn.IFS($AR3307="-","-",OR($G3307="公衆街路灯A",$G3307="定額電灯"),_xlfn.XLOOKUP(AQ3307,削除禁止_電灯料金!$B:$B,削除禁止_電灯料金!$D:$D,0),1,"-")</f>
        <v>-</v>
      </c>
      <c r="AT3307" s="176">
        <f>IFERROR(IF(OR($G3307="公衆街路灯A",$G3307="定額電灯"),"-",ROUND((_xlfn.XLOOKUP($AQ3307,削除禁止_電灯料金!$B:$B,削除禁止_電灯料金!$E:$E)*AM3307/1000*$K3307*$L3307/12),2)),"-")</f>
        <v>0</v>
      </c>
      <c r="AU3307" s="177">
        <f>IFERROR(IF(OR($G3307="公衆街路灯A",$G3307="定額電灯"),"-",ROUND((AM3307/1000*$K3307*$L3307/12)*_xlfn.XLOOKUP($A3307,削除禁止_電灯料金!K:K,削除禁止_電灯料金!M:M,"-"),2)),"-")</f>
        <v>0</v>
      </c>
      <c r="AV3307" s="178">
        <f>IFERROR(IF(OR($G3307="公衆街路灯A",$G3307="定額電灯"),ROUND((((AR3307+AS3307)*AN3307))*12*_xlfn.XLOOKUP($A3307,削除禁止_電灯料金!K:K,削除禁止_電灯料金!N:N),0),ROUND((AT3307+AU3307)*AN3307*12*_xlfn.XLOOKUP($A3307,削除禁止_電灯料金!K:K,削除禁止_電灯料金!N:N),0)),0)</f>
        <v>0</v>
      </c>
      <c r="AW3307" s="145"/>
    </row>
    <row r="3308" spans="1:49" ht="30" customHeight="1">
      <c r="A3308" s="1">
        <v>78</v>
      </c>
      <c r="B3308" s="319" t="s">
        <v>2817</v>
      </c>
      <c r="C3308" s="42"/>
      <c r="D3308" s="256" t="s">
        <v>2819</v>
      </c>
      <c r="E3308" s="257" t="s">
        <v>71</v>
      </c>
      <c r="F3308" s="258" t="s">
        <v>2571</v>
      </c>
      <c r="G3308" s="148" t="s">
        <v>1688</v>
      </c>
      <c r="H3308" s="149"/>
      <c r="I3308" s="280"/>
      <c r="J3308" s="267"/>
      <c r="K3308" s="152">
        <v>1</v>
      </c>
      <c r="L3308" s="153">
        <v>360</v>
      </c>
      <c r="M3308" s="281" t="s">
        <v>2828</v>
      </c>
      <c r="N3308" s="119" t="s">
        <v>134</v>
      </c>
      <c r="O3308" s="120">
        <v>2</v>
      </c>
      <c r="P3308" s="155" t="s">
        <v>135</v>
      </c>
      <c r="Q3308" s="155">
        <v>0</v>
      </c>
      <c r="R3308" s="155">
        <v>0</v>
      </c>
      <c r="S3308" s="156" t="s">
        <v>2829</v>
      </c>
      <c r="T3308" s="156">
        <v>0</v>
      </c>
      <c r="U3308" s="156">
        <v>0</v>
      </c>
      <c r="V3308" s="157">
        <v>0</v>
      </c>
      <c r="W3308" s="158">
        <v>28</v>
      </c>
      <c r="X3308" s="159">
        <v>1</v>
      </c>
      <c r="Y3308" s="160">
        <v>2</v>
      </c>
      <c r="Z3308" s="161">
        <f t="shared" si="830"/>
        <v>1.68</v>
      </c>
      <c r="AA3308" s="155">
        <v>0</v>
      </c>
      <c r="AB3308" s="162" t="s">
        <v>80</v>
      </c>
      <c r="AC3308" s="163" t="s">
        <v>56</v>
      </c>
      <c r="AD3308" s="164" t="s">
        <v>56</v>
      </c>
      <c r="AE3308" s="163" t="s">
        <v>56</v>
      </c>
      <c r="AF3308" s="164">
        <f t="shared" si="831"/>
        <v>25.2</v>
      </c>
      <c r="AG3308" s="165">
        <f t="shared" si="832"/>
        <v>6048</v>
      </c>
      <c r="AH3308" s="166" t="s">
        <v>113</v>
      </c>
      <c r="AI3308" s="167"/>
      <c r="AJ3308" s="168"/>
      <c r="AK3308" s="169"/>
      <c r="AL3308" s="170"/>
      <c r="AM3308" s="171"/>
      <c r="AN3308" s="172"/>
      <c r="AO3308" s="173">
        <f t="shared" si="833"/>
        <v>0</v>
      </c>
      <c r="AP3308" s="174" t="s">
        <v>82</v>
      </c>
      <c r="AQ3308" s="175" t="str" cm="1">
        <f t="array" ref="AQ3308">_xlfn.IFS(OR($G3308="公衆街路灯A",$G3308="定額電灯"),$G3308&amp;AP3308,COUNTIF(G3308,"*従量電灯*"),G3308,1,"-")</f>
        <v>従量電灯</v>
      </c>
      <c r="AR3308" s="176" t="str" cm="1">
        <f t="array" ref="AR3308">_xlfn.IFS($AN3308=0,"-",OR($AH3308="対象外",$AH3308="-"),"-",OR($G3308="公衆街路灯A",$G3308="定額電灯"),_xlfn.XLOOKUP($AQ3308,削除禁止_電灯料金!$B:$B,削除禁止_電灯料金!$E:$E,0),1,"-")</f>
        <v>-</v>
      </c>
      <c r="AS3308" s="177" t="str" cm="1">
        <f t="array" ref="AS3308">_xlfn.IFS($AR3308="-","-",OR($G3308="公衆街路灯A",$G3308="定額電灯"),_xlfn.XLOOKUP(AQ3308,削除禁止_電灯料金!$B:$B,削除禁止_電灯料金!$D:$D,0),1,"-")</f>
        <v>-</v>
      </c>
      <c r="AT3308" s="176">
        <f>IFERROR(IF(OR($G3308="公衆街路灯A",$G3308="定額電灯"),"-",ROUND((_xlfn.XLOOKUP($AQ3308,削除禁止_電灯料金!$B:$B,削除禁止_電灯料金!$E:$E)*AM3308/1000*$K3308*$L3308/12),2)),"-")</f>
        <v>0</v>
      </c>
      <c r="AU3308" s="177">
        <f>IFERROR(IF(OR($G3308="公衆街路灯A",$G3308="定額電灯"),"-",ROUND((AM3308/1000*$K3308*$L3308/12)*_xlfn.XLOOKUP($A3308,削除禁止_電灯料金!K:K,削除禁止_電灯料金!M:M,"-"),2)),"-")</f>
        <v>0</v>
      </c>
      <c r="AV3308" s="178">
        <f>IFERROR(IF(OR($G3308="公衆街路灯A",$G3308="定額電灯"),ROUND((((AR3308+AS3308)*AN3308))*12*_xlfn.XLOOKUP($A3308,削除禁止_電灯料金!K:K,削除禁止_電灯料金!N:N),0),ROUND((AT3308+AU3308)*AN3308*12*_xlfn.XLOOKUP($A3308,削除禁止_電灯料金!K:K,削除禁止_電灯料金!N:N),0)),0)</f>
        <v>0</v>
      </c>
      <c r="AW3308" s="145"/>
    </row>
    <row r="3309" spans="1:49" ht="30" customHeight="1">
      <c r="A3309" s="1">
        <v>78</v>
      </c>
      <c r="B3309" s="319" t="s">
        <v>2817</v>
      </c>
      <c r="C3309" s="42"/>
      <c r="D3309" s="256" t="s">
        <v>2819</v>
      </c>
      <c r="E3309" s="257" t="s">
        <v>71</v>
      </c>
      <c r="F3309" s="258" t="s">
        <v>2571</v>
      </c>
      <c r="G3309" s="148" t="s">
        <v>1688</v>
      </c>
      <c r="H3309" s="149"/>
      <c r="I3309" s="280"/>
      <c r="J3309" s="267"/>
      <c r="K3309" s="152">
        <v>1</v>
      </c>
      <c r="L3309" s="153">
        <v>360</v>
      </c>
      <c r="M3309" s="281" t="s">
        <v>2830</v>
      </c>
      <c r="N3309" s="119" t="s">
        <v>142</v>
      </c>
      <c r="O3309" s="120">
        <v>1</v>
      </c>
      <c r="P3309" s="155" t="s">
        <v>503</v>
      </c>
      <c r="Q3309" s="155">
        <v>0</v>
      </c>
      <c r="R3309" s="155">
        <v>0</v>
      </c>
      <c r="S3309" s="156">
        <v>0</v>
      </c>
      <c r="T3309" s="156">
        <v>0</v>
      </c>
      <c r="U3309" s="156">
        <v>0</v>
      </c>
      <c r="V3309" s="157">
        <v>0</v>
      </c>
      <c r="W3309" s="158">
        <v>18</v>
      </c>
      <c r="X3309" s="159">
        <v>1</v>
      </c>
      <c r="Y3309" s="160">
        <v>1</v>
      </c>
      <c r="Z3309" s="161">
        <f t="shared" si="830"/>
        <v>0.54</v>
      </c>
      <c r="AA3309" s="155">
        <v>0</v>
      </c>
      <c r="AB3309" s="162" t="s">
        <v>80</v>
      </c>
      <c r="AC3309" s="163" t="s">
        <v>56</v>
      </c>
      <c r="AD3309" s="164" t="s">
        <v>56</v>
      </c>
      <c r="AE3309" s="163" t="s">
        <v>56</v>
      </c>
      <c r="AF3309" s="164">
        <f t="shared" si="831"/>
        <v>16.200000000000003</v>
      </c>
      <c r="AG3309" s="165">
        <f t="shared" si="832"/>
        <v>1944.0000000000005</v>
      </c>
      <c r="AH3309" s="166" t="s">
        <v>81</v>
      </c>
      <c r="AI3309" s="167"/>
      <c r="AJ3309" s="168"/>
      <c r="AK3309" s="169"/>
      <c r="AL3309" s="170"/>
      <c r="AM3309" s="171"/>
      <c r="AN3309" s="172"/>
      <c r="AO3309" s="173">
        <f t="shared" si="833"/>
        <v>0</v>
      </c>
      <c r="AP3309" s="174" t="s">
        <v>82</v>
      </c>
      <c r="AQ3309" s="175" t="str" cm="1">
        <f t="array" ref="AQ3309">_xlfn.IFS(OR($G3309="公衆街路灯A",$G3309="定額電灯"),$G3309&amp;AP3309,COUNTIF(G3309,"*従量電灯*"),G3309,1,"-")</f>
        <v>従量電灯</v>
      </c>
      <c r="AR3309" s="176" t="str" cm="1">
        <f t="array" ref="AR3309">_xlfn.IFS($AN3309=0,"-",OR($AH3309="対象外",$AH3309="-"),"-",OR($G3309="公衆街路灯A",$G3309="定額電灯"),_xlfn.XLOOKUP($AQ3309,削除禁止_電灯料金!$B:$B,削除禁止_電灯料金!$E:$E,0),1,"-")</f>
        <v>-</v>
      </c>
      <c r="AS3309" s="177" t="str" cm="1">
        <f t="array" ref="AS3309">_xlfn.IFS($AR3309="-","-",OR($G3309="公衆街路灯A",$G3309="定額電灯"),_xlfn.XLOOKUP(AQ3309,削除禁止_電灯料金!$B:$B,削除禁止_電灯料金!$D:$D,0),1,"-")</f>
        <v>-</v>
      </c>
      <c r="AT3309" s="176">
        <f>IFERROR(IF(OR($G3309="公衆街路灯A",$G3309="定額電灯"),"-",ROUND((_xlfn.XLOOKUP($AQ3309,削除禁止_電灯料金!$B:$B,削除禁止_電灯料金!$E:$E)*AM3309/1000*$K3309*$L3309/12),2)),"-")</f>
        <v>0</v>
      </c>
      <c r="AU3309" s="177">
        <f>IFERROR(IF(OR($G3309="公衆街路灯A",$G3309="定額電灯"),"-",ROUND((AM3309/1000*$K3309*$L3309/12)*_xlfn.XLOOKUP($A3309,削除禁止_電灯料金!K:K,削除禁止_電灯料金!M:M,"-"),2)),"-")</f>
        <v>0</v>
      </c>
      <c r="AV3309" s="178">
        <f>IFERROR(IF(OR($G3309="公衆街路灯A",$G3309="定額電灯"),ROUND((((AR3309+AS3309)*AN3309))*12*_xlfn.XLOOKUP($A3309,削除禁止_電灯料金!K:K,削除禁止_電灯料金!N:N),0),ROUND((AT3309+AU3309)*AN3309*12*_xlfn.XLOOKUP($A3309,削除禁止_電灯料金!K:K,削除禁止_電灯料金!N:N),0)),0)</f>
        <v>0</v>
      </c>
      <c r="AW3309" s="145"/>
    </row>
    <row r="3310" spans="1:49" ht="30" customHeight="1">
      <c r="A3310" s="1">
        <v>78</v>
      </c>
      <c r="B3310" s="319" t="s">
        <v>2817</v>
      </c>
      <c r="C3310" s="42"/>
      <c r="D3310" s="256" t="s">
        <v>2819</v>
      </c>
      <c r="E3310" s="257" t="s">
        <v>71</v>
      </c>
      <c r="F3310" s="258" t="s">
        <v>1537</v>
      </c>
      <c r="G3310" s="148" t="s">
        <v>1688</v>
      </c>
      <c r="H3310" s="149"/>
      <c r="I3310" s="280"/>
      <c r="J3310" s="267"/>
      <c r="K3310" s="152">
        <v>9</v>
      </c>
      <c r="L3310" s="153">
        <v>360</v>
      </c>
      <c r="M3310" s="281" t="s">
        <v>2824</v>
      </c>
      <c r="N3310" s="119" t="s">
        <v>110</v>
      </c>
      <c r="O3310" s="120">
        <v>2</v>
      </c>
      <c r="P3310" s="155" t="s">
        <v>227</v>
      </c>
      <c r="Q3310" s="155">
        <v>0</v>
      </c>
      <c r="R3310" s="155">
        <v>0</v>
      </c>
      <c r="S3310" s="156">
        <v>0</v>
      </c>
      <c r="T3310" s="156">
        <v>0</v>
      </c>
      <c r="U3310" s="156" t="s">
        <v>2825</v>
      </c>
      <c r="V3310" s="157">
        <v>0</v>
      </c>
      <c r="W3310" s="158">
        <v>47</v>
      </c>
      <c r="X3310" s="159">
        <v>4</v>
      </c>
      <c r="Y3310" s="160">
        <v>8</v>
      </c>
      <c r="Z3310" s="161">
        <f t="shared" si="830"/>
        <v>101.52</v>
      </c>
      <c r="AA3310" s="155">
        <v>0</v>
      </c>
      <c r="AB3310" s="162" t="s">
        <v>80</v>
      </c>
      <c r="AC3310" s="163" t="s">
        <v>56</v>
      </c>
      <c r="AD3310" s="164" t="s">
        <v>56</v>
      </c>
      <c r="AE3310" s="163" t="s">
        <v>56</v>
      </c>
      <c r="AF3310" s="164">
        <f t="shared" si="831"/>
        <v>380.7</v>
      </c>
      <c r="AG3310" s="165">
        <f t="shared" si="832"/>
        <v>365472</v>
      </c>
      <c r="AH3310" s="166" t="s">
        <v>113</v>
      </c>
      <c r="AI3310" s="167"/>
      <c r="AJ3310" s="168"/>
      <c r="AK3310" s="169"/>
      <c r="AL3310" s="170"/>
      <c r="AM3310" s="171"/>
      <c r="AN3310" s="172"/>
      <c r="AO3310" s="173">
        <f t="shared" si="833"/>
        <v>0</v>
      </c>
      <c r="AP3310" s="174" t="s">
        <v>82</v>
      </c>
      <c r="AQ3310" s="175" t="str" cm="1">
        <f t="array" ref="AQ3310">_xlfn.IFS(OR($G3310="公衆街路灯A",$G3310="定額電灯"),$G3310&amp;AP3310,COUNTIF(G3310,"*従量電灯*"),G3310,1,"-")</f>
        <v>従量電灯</v>
      </c>
      <c r="AR3310" s="176" t="str" cm="1">
        <f t="array" ref="AR3310">_xlfn.IFS($AN3310=0,"-",OR($AH3310="対象外",$AH3310="-"),"-",OR($G3310="公衆街路灯A",$G3310="定額電灯"),_xlfn.XLOOKUP($AQ3310,削除禁止_電灯料金!$B:$B,削除禁止_電灯料金!$E:$E,0),1,"-")</f>
        <v>-</v>
      </c>
      <c r="AS3310" s="177" t="str" cm="1">
        <f t="array" ref="AS3310">_xlfn.IFS($AR3310="-","-",OR($G3310="公衆街路灯A",$G3310="定額電灯"),_xlfn.XLOOKUP(AQ3310,削除禁止_電灯料金!$B:$B,削除禁止_電灯料金!$D:$D,0),1,"-")</f>
        <v>-</v>
      </c>
      <c r="AT3310" s="176">
        <f>IFERROR(IF(OR($G3310="公衆街路灯A",$G3310="定額電灯"),"-",ROUND((_xlfn.XLOOKUP($AQ3310,削除禁止_電灯料金!$B:$B,削除禁止_電灯料金!$E:$E)*AM3310/1000*$K3310*$L3310/12),2)),"-")</f>
        <v>0</v>
      </c>
      <c r="AU3310" s="177">
        <f>IFERROR(IF(OR($G3310="公衆街路灯A",$G3310="定額電灯"),"-",ROUND((AM3310/1000*$K3310*$L3310/12)*_xlfn.XLOOKUP($A3310,削除禁止_電灯料金!K:K,削除禁止_電灯料金!M:M,"-"),2)),"-")</f>
        <v>0</v>
      </c>
      <c r="AV3310" s="178">
        <f>IFERROR(IF(OR($G3310="公衆街路灯A",$G3310="定額電灯"),ROUND((((AR3310+AS3310)*AN3310))*12*_xlfn.XLOOKUP($A3310,削除禁止_電灯料金!K:K,削除禁止_電灯料金!N:N),0),ROUND((AT3310+AU3310)*AN3310*12*_xlfn.XLOOKUP($A3310,削除禁止_電灯料金!K:K,削除禁止_電灯料金!N:N),0)),0)</f>
        <v>0</v>
      </c>
      <c r="AW3310" s="145"/>
    </row>
    <row r="3311" spans="1:49" ht="30" customHeight="1">
      <c r="A3311" s="1">
        <v>78</v>
      </c>
      <c r="B3311" s="319" t="s">
        <v>2817</v>
      </c>
      <c r="C3311" s="42"/>
      <c r="D3311" s="256" t="s">
        <v>2819</v>
      </c>
      <c r="E3311" s="257" t="s">
        <v>71</v>
      </c>
      <c r="F3311" s="258" t="s">
        <v>1537</v>
      </c>
      <c r="G3311" s="148" t="s">
        <v>1688</v>
      </c>
      <c r="H3311" s="149"/>
      <c r="I3311" s="280"/>
      <c r="J3311" s="267"/>
      <c r="K3311" s="152">
        <v>9</v>
      </c>
      <c r="L3311" s="153">
        <v>360</v>
      </c>
      <c r="M3311" s="281" t="s">
        <v>2826</v>
      </c>
      <c r="N3311" s="119" t="s">
        <v>110</v>
      </c>
      <c r="O3311" s="120">
        <v>1</v>
      </c>
      <c r="P3311" s="155" t="s">
        <v>227</v>
      </c>
      <c r="Q3311" s="155">
        <v>0</v>
      </c>
      <c r="R3311" s="155">
        <v>0</v>
      </c>
      <c r="S3311" s="156">
        <v>0</v>
      </c>
      <c r="T3311" s="156">
        <v>0</v>
      </c>
      <c r="U3311" s="156" t="s">
        <v>2825</v>
      </c>
      <c r="V3311" s="157">
        <v>0</v>
      </c>
      <c r="W3311" s="158">
        <v>47</v>
      </c>
      <c r="X3311" s="159">
        <v>1</v>
      </c>
      <c r="Y3311" s="160">
        <v>1</v>
      </c>
      <c r="Z3311" s="161">
        <f t="shared" si="830"/>
        <v>12.69</v>
      </c>
      <c r="AA3311" s="155">
        <v>0</v>
      </c>
      <c r="AB3311" s="162" t="s">
        <v>80</v>
      </c>
      <c r="AC3311" s="163" t="s">
        <v>56</v>
      </c>
      <c r="AD3311" s="164" t="s">
        <v>56</v>
      </c>
      <c r="AE3311" s="163" t="s">
        <v>56</v>
      </c>
      <c r="AF3311" s="164">
        <f t="shared" si="831"/>
        <v>380.7</v>
      </c>
      <c r="AG3311" s="165">
        <f t="shared" si="832"/>
        <v>45684</v>
      </c>
      <c r="AH3311" s="166" t="s">
        <v>113</v>
      </c>
      <c r="AI3311" s="167"/>
      <c r="AJ3311" s="168"/>
      <c r="AK3311" s="169"/>
      <c r="AL3311" s="170"/>
      <c r="AM3311" s="171"/>
      <c r="AN3311" s="172"/>
      <c r="AO3311" s="173">
        <f t="shared" si="833"/>
        <v>0</v>
      </c>
      <c r="AP3311" s="174" t="s">
        <v>82</v>
      </c>
      <c r="AQ3311" s="175" t="str" cm="1">
        <f t="array" ref="AQ3311">_xlfn.IFS(OR($G3311="公衆街路灯A",$G3311="定額電灯"),$G3311&amp;AP3311,COUNTIF(G3311,"*従量電灯*"),G3311,1,"-")</f>
        <v>従量電灯</v>
      </c>
      <c r="AR3311" s="176" t="str" cm="1">
        <f t="array" ref="AR3311">_xlfn.IFS($AN3311=0,"-",OR($AH3311="対象外",$AH3311="-"),"-",OR($G3311="公衆街路灯A",$G3311="定額電灯"),_xlfn.XLOOKUP($AQ3311,削除禁止_電灯料金!$B:$B,削除禁止_電灯料金!$E:$E,0),1,"-")</f>
        <v>-</v>
      </c>
      <c r="AS3311" s="177" t="str" cm="1">
        <f t="array" ref="AS3311">_xlfn.IFS($AR3311="-","-",OR($G3311="公衆街路灯A",$G3311="定額電灯"),_xlfn.XLOOKUP(AQ3311,削除禁止_電灯料金!$B:$B,削除禁止_電灯料金!$D:$D,0),1,"-")</f>
        <v>-</v>
      </c>
      <c r="AT3311" s="176">
        <f>IFERROR(IF(OR($G3311="公衆街路灯A",$G3311="定額電灯"),"-",ROUND((_xlfn.XLOOKUP($AQ3311,削除禁止_電灯料金!$B:$B,削除禁止_電灯料金!$E:$E)*AM3311/1000*$K3311*$L3311/12),2)),"-")</f>
        <v>0</v>
      </c>
      <c r="AU3311" s="177">
        <f>IFERROR(IF(OR($G3311="公衆街路灯A",$G3311="定額電灯"),"-",ROUND((AM3311/1000*$K3311*$L3311/12)*_xlfn.XLOOKUP($A3311,削除禁止_電灯料金!K:K,削除禁止_電灯料金!M:M,"-"),2)),"-")</f>
        <v>0</v>
      </c>
      <c r="AV3311" s="178">
        <f>IFERROR(IF(OR($G3311="公衆街路灯A",$G3311="定額電灯"),ROUND((((AR3311+AS3311)*AN3311))*12*_xlfn.XLOOKUP($A3311,削除禁止_電灯料金!K:K,削除禁止_電灯料金!N:N),0),ROUND((AT3311+AU3311)*AN3311*12*_xlfn.XLOOKUP($A3311,削除禁止_電灯料金!K:K,削除禁止_電灯料金!N:N),0)),0)</f>
        <v>0</v>
      </c>
      <c r="AW3311" s="145"/>
    </row>
    <row r="3312" spans="1:49" ht="30" customHeight="1">
      <c r="A3312" s="1">
        <v>78</v>
      </c>
      <c r="B3312" s="319" t="s">
        <v>2817</v>
      </c>
      <c r="C3312" s="42"/>
      <c r="D3312" s="256" t="s">
        <v>2819</v>
      </c>
      <c r="E3312" s="257" t="s">
        <v>71</v>
      </c>
      <c r="F3312" s="258" t="s">
        <v>1537</v>
      </c>
      <c r="G3312" s="148" t="s">
        <v>1688</v>
      </c>
      <c r="H3312" s="149"/>
      <c r="I3312" s="280"/>
      <c r="J3312" s="267"/>
      <c r="K3312" s="152">
        <v>9</v>
      </c>
      <c r="L3312" s="153">
        <v>360</v>
      </c>
      <c r="M3312" s="281" t="s">
        <v>2831</v>
      </c>
      <c r="N3312" s="119" t="s">
        <v>134</v>
      </c>
      <c r="O3312" s="120">
        <v>2</v>
      </c>
      <c r="P3312" s="155" t="s">
        <v>135</v>
      </c>
      <c r="Q3312" s="155">
        <v>0</v>
      </c>
      <c r="R3312" s="155">
        <v>0</v>
      </c>
      <c r="S3312" s="156">
        <v>0</v>
      </c>
      <c r="T3312" s="156">
        <v>0</v>
      </c>
      <c r="U3312" s="156">
        <v>0</v>
      </c>
      <c r="V3312" s="157">
        <v>0</v>
      </c>
      <c r="W3312" s="158">
        <v>28</v>
      </c>
      <c r="X3312" s="159">
        <v>1</v>
      </c>
      <c r="Y3312" s="160">
        <v>2</v>
      </c>
      <c r="Z3312" s="161">
        <f t="shared" si="830"/>
        <v>15.12</v>
      </c>
      <c r="AA3312" s="155">
        <v>0</v>
      </c>
      <c r="AB3312" s="162" t="s">
        <v>80</v>
      </c>
      <c r="AC3312" s="163" t="s">
        <v>56</v>
      </c>
      <c r="AD3312" s="164" t="s">
        <v>56</v>
      </c>
      <c r="AE3312" s="163" t="s">
        <v>56</v>
      </c>
      <c r="AF3312" s="164">
        <f t="shared" si="831"/>
        <v>226.79999999999998</v>
      </c>
      <c r="AG3312" s="165">
        <f t="shared" si="832"/>
        <v>54431.999999999993</v>
      </c>
      <c r="AH3312" s="166" t="s">
        <v>81</v>
      </c>
      <c r="AI3312" s="167"/>
      <c r="AJ3312" s="168"/>
      <c r="AK3312" s="169"/>
      <c r="AL3312" s="170"/>
      <c r="AM3312" s="171"/>
      <c r="AN3312" s="172"/>
      <c r="AO3312" s="173">
        <f t="shared" si="833"/>
        <v>0</v>
      </c>
      <c r="AP3312" s="174" t="s">
        <v>82</v>
      </c>
      <c r="AQ3312" s="175" t="str" cm="1">
        <f t="array" ref="AQ3312">_xlfn.IFS(OR($G3312="公衆街路灯A",$G3312="定額電灯"),$G3312&amp;AP3312,COUNTIF(G3312,"*従量電灯*"),G3312,1,"-")</f>
        <v>従量電灯</v>
      </c>
      <c r="AR3312" s="176" t="str" cm="1">
        <f t="array" ref="AR3312">_xlfn.IFS($AN3312=0,"-",OR($AH3312="対象外",$AH3312="-"),"-",OR($G3312="公衆街路灯A",$G3312="定額電灯"),_xlfn.XLOOKUP($AQ3312,削除禁止_電灯料金!$B:$B,削除禁止_電灯料金!$E:$E,0),1,"-")</f>
        <v>-</v>
      </c>
      <c r="AS3312" s="177" t="str" cm="1">
        <f t="array" ref="AS3312">_xlfn.IFS($AR3312="-","-",OR($G3312="公衆街路灯A",$G3312="定額電灯"),_xlfn.XLOOKUP(AQ3312,削除禁止_電灯料金!$B:$B,削除禁止_電灯料金!$D:$D,0),1,"-")</f>
        <v>-</v>
      </c>
      <c r="AT3312" s="176">
        <f>IFERROR(IF(OR($G3312="公衆街路灯A",$G3312="定額電灯"),"-",ROUND((_xlfn.XLOOKUP($AQ3312,削除禁止_電灯料金!$B:$B,削除禁止_電灯料金!$E:$E)*AM3312/1000*$K3312*$L3312/12),2)),"-")</f>
        <v>0</v>
      </c>
      <c r="AU3312" s="177">
        <f>IFERROR(IF(OR($G3312="公衆街路灯A",$G3312="定額電灯"),"-",ROUND((AM3312/1000*$K3312*$L3312/12)*_xlfn.XLOOKUP($A3312,削除禁止_電灯料金!K:K,削除禁止_電灯料金!M:M,"-"),2)),"-")</f>
        <v>0</v>
      </c>
      <c r="AV3312" s="178">
        <f>IFERROR(IF(OR($G3312="公衆街路灯A",$G3312="定額電灯"),ROUND((((AR3312+AS3312)*AN3312))*12*_xlfn.XLOOKUP($A3312,削除禁止_電灯料金!K:K,削除禁止_電灯料金!N:N),0),ROUND((AT3312+AU3312)*AN3312*12*_xlfn.XLOOKUP($A3312,削除禁止_電灯料金!K:K,削除禁止_電灯料金!N:N),0)),0)</f>
        <v>0</v>
      </c>
      <c r="AW3312" s="145"/>
    </row>
    <row r="3313" spans="1:49" ht="30" customHeight="1">
      <c r="A3313" s="1">
        <v>78</v>
      </c>
      <c r="B3313" s="319" t="s">
        <v>2817</v>
      </c>
      <c r="C3313" s="42"/>
      <c r="D3313" s="256" t="s">
        <v>2819</v>
      </c>
      <c r="E3313" s="257" t="s">
        <v>71</v>
      </c>
      <c r="F3313" s="258" t="s">
        <v>517</v>
      </c>
      <c r="G3313" s="148" t="s">
        <v>1688</v>
      </c>
      <c r="H3313" s="149"/>
      <c r="I3313" s="280"/>
      <c r="J3313" s="267"/>
      <c r="K3313" s="152">
        <v>9</v>
      </c>
      <c r="L3313" s="153">
        <v>360</v>
      </c>
      <c r="M3313" s="281" t="s">
        <v>2832</v>
      </c>
      <c r="N3313" s="119" t="s">
        <v>75</v>
      </c>
      <c r="O3313" s="120">
        <v>1</v>
      </c>
      <c r="P3313" s="155" t="s">
        <v>657</v>
      </c>
      <c r="Q3313" s="155">
        <v>0</v>
      </c>
      <c r="R3313" s="155">
        <v>0</v>
      </c>
      <c r="S3313" s="156">
        <v>0</v>
      </c>
      <c r="T3313" s="156">
        <v>0</v>
      </c>
      <c r="U3313" s="156" t="s">
        <v>658</v>
      </c>
      <c r="V3313" s="157">
        <v>0</v>
      </c>
      <c r="W3313" s="158">
        <v>34</v>
      </c>
      <c r="X3313" s="159">
        <v>1</v>
      </c>
      <c r="Y3313" s="160">
        <v>1</v>
      </c>
      <c r="Z3313" s="161">
        <f t="shared" si="830"/>
        <v>9.18</v>
      </c>
      <c r="AA3313" s="155">
        <v>0</v>
      </c>
      <c r="AB3313" s="162" t="s">
        <v>80</v>
      </c>
      <c r="AC3313" s="163" t="s">
        <v>56</v>
      </c>
      <c r="AD3313" s="164" t="s">
        <v>56</v>
      </c>
      <c r="AE3313" s="163" t="s">
        <v>56</v>
      </c>
      <c r="AF3313" s="164">
        <f t="shared" si="831"/>
        <v>275.39999999999998</v>
      </c>
      <c r="AG3313" s="165">
        <f t="shared" si="832"/>
        <v>33048</v>
      </c>
      <c r="AH3313" s="166" t="s">
        <v>81</v>
      </c>
      <c r="AI3313" s="167"/>
      <c r="AJ3313" s="168"/>
      <c r="AK3313" s="169"/>
      <c r="AL3313" s="170"/>
      <c r="AM3313" s="171"/>
      <c r="AN3313" s="172"/>
      <c r="AO3313" s="173">
        <f t="shared" si="833"/>
        <v>0</v>
      </c>
      <c r="AP3313" s="174" t="s">
        <v>82</v>
      </c>
      <c r="AQ3313" s="175" t="str" cm="1">
        <f t="array" ref="AQ3313">_xlfn.IFS(OR($G3313="公衆街路灯A",$G3313="定額電灯"),$G3313&amp;AP3313,COUNTIF(G3313,"*従量電灯*"),G3313,1,"-")</f>
        <v>従量電灯</v>
      </c>
      <c r="AR3313" s="176" t="str" cm="1">
        <f t="array" ref="AR3313">_xlfn.IFS($AN3313=0,"-",OR($AH3313="対象外",$AH3313="-"),"-",OR($G3313="公衆街路灯A",$G3313="定額電灯"),_xlfn.XLOOKUP($AQ3313,削除禁止_電灯料金!$B:$B,削除禁止_電灯料金!$E:$E,0),1,"-")</f>
        <v>-</v>
      </c>
      <c r="AS3313" s="177" t="str" cm="1">
        <f t="array" ref="AS3313">_xlfn.IFS($AR3313="-","-",OR($G3313="公衆街路灯A",$G3313="定額電灯"),_xlfn.XLOOKUP(AQ3313,削除禁止_電灯料金!$B:$B,削除禁止_電灯料金!$D:$D,0),1,"-")</f>
        <v>-</v>
      </c>
      <c r="AT3313" s="176">
        <f>IFERROR(IF(OR($G3313="公衆街路灯A",$G3313="定額電灯"),"-",ROUND((_xlfn.XLOOKUP($AQ3313,削除禁止_電灯料金!$B:$B,削除禁止_電灯料金!$E:$E)*AM3313/1000*$K3313*$L3313/12),2)),"-")</f>
        <v>0</v>
      </c>
      <c r="AU3313" s="177">
        <f>IFERROR(IF(OR($G3313="公衆街路灯A",$G3313="定額電灯"),"-",ROUND((AM3313/1000*$K3313*$L3313/12)*_xlfn.XLOOKUP($A3313,削除禁止_電灯料金!K:K,削除禁止_電灯料金!M:M,"-"),2)),"-")</f>
        <v>0</v>
      </c>
      <c r="AV3313" s="178">
        <f>IFERROR(IF(OR($G3313="公衆街路灯A",$G3313="定額電灯"),ROUND((((AR3313+AS3313)*AN3313))*12*_xlfn.XLOOKUP($A3313,削除禁止_電灯料金!K:K,削除禁止_電灯料金!N:N),0),ROUND((AT3313+AU3313)*AN3313*12*_xlfn.XLOOKUP($A3313,削除禁止_電灯料金!K:K,削除禁止_電灯料金!N:N),0)),0)</f>
        <v>0</v>
      </c>
      <c r="AW3313" s="145"/>
    </row>
    <row r="3314" spans="1:49" ht="30" customHeight="1">
      <c r="A3314" s="1">
        <v>78</v>
      </c>
      <c r="B3314" s="319" t="s">
        <v>2817</v>
      </c>
      <c r="C3314" s="42"/>
      <c r="D3314" s="259" t="s">
        <v>2819</v>
      </c>
      <c r="E3314" s="260" t="s">
        <v>71</v>
      </c>
      <c r="F3314" s="261" t="s">
        <v>2198</v>
      </c>
      <c r="G3314" s="182" t="s">
        <v>1688</v>
      </c>
      <c r="H3314" s="318" t="s">
        <v>567</v>
      </c>
      <c r="I3314" s="311"/>
      <c r="J3314" s="312"/>
      <c r="K3314" s="186">
        <v>1</v>
      </c>
      <c r="L3314" s="187">
        <v>360</v>
      </c>
      <c r="M3314" s="313" t="s">
        <v>2833</v>
      </c>
      <c r="N3314" s="189" t="s">
        <v>75</v>
      </c>
      <c r="O3314" s="190">
        <v>1</v>
      </c>
      <c r="P3314" s="191" t="s">
        <v>249</v>
      </c>
      <c r="Q3314" s="191">
        <v>0</v>
      </c>
      <c r="R3314" s="191">
        <v>0</v>
      </c>
      <c r="S3314" s="192">
        <v>0</v>
      </c>
      <c r="T3314" s="192">
        <v>0</v>
      </c>
      <c r="U3314" s="192">
        <v>0</v>
      </c>
      <c r="V3314" s="193">
        <v>0</v>
      </c>
      <c r="W3314" s="194">
        <v>54</v>
      </c>
      <c r="X3314" s="195">
        <v>1</v>
      </c>
      <c r="Y3314" s="196">
        <v>1</v>
      </c>
      <c r="Z3314" s="197">
        <v>0</v>
      </c>
      <c r="AA3314" s="191">
        <v>0</v>
      </c>
      <c r="AB3314" s="198" t="s">
        <v>80</v>
      </c>
      <c r="AC3314" s="199" t="s">
        <v>56</v>
      </c>
      <c r="AD3314" s="200" t="s">
        <v>56</v>
      </c>
      <c r="AE3314" s="199" t="s">
        <v>56</v>
      </c>
      <c r="AF3314" s="200">
        <v>0</v>
      </c>
      <c r="AG3314" s="201">
        <v>0</v>
      </c>
      <c r="AH3314" s="201" t="s">
        <v>124</v>
      </c>
      <c r="AI3314" s="202" t="s">
        <v>124</v>
      </c>
      <c r="AJ3314" s="203"/>
      <c r="AK3314" s="204"/>
      <c r="AL3314" s="194"/>
      <c r="AM3314" s="205"/>
      <c r="AN3314" s="206"/>
      <c r="AO3314" s="200">
        <f t="shared" si="833"/>
        <v>0</v>
      </c>
      <c r="AP3314" s="207" t="s">
        <v>82</v>
      </c>
      <c r="AQ3314" s="198" t="str" cm="1">
        <f t="array" ref="AQ3314">_xlfn.IFS(OR($G3314="公衆街路灯A",$G3314="定額電灯"),$G3314&amp;AP3314,COUNTIF(G3314,"*従量電灯*"),G3314,1,"-")</f>
        <v>従量電灯</v>
      </c>
      <c r="AR3314" s="208" t="str" cm="1">
        <f t="array" ref="AR3314">_xlfn.IFS($AN3314=0,"-",OR($AH3314="対象外",$AH3314="-"),"-",OR($G3314="公衆街路灯A",$G3314="定額電灯"),_xlfn.XLOOKUP($AQ3314,削除禁止_電灯料金!$B:$B,削除禁止_電灯料金!$E:$E,0),1,"-")</f>
        <v>-</v>
      </c>
      <c r="AS3314" s="209" t="str" cm="1">
        <f t="array" ref="AS3314">_xlfn.IFS($AR3314="-","-",OR($G3314="公衆街路灯A",$G3314="定額電灯"),_xlfn.XLOOKUP(AQ3314,削除禁止_電灯料金!$B:$B,削除禁止_電灯料金!$D:$D,0),1,"-")</f>
        <v>-</v>
      </c>
      <c r="AT3314" s="208">
        <f>IFERROR(IF(OR($G3314="公衆街路灯A",$G3314="定額電灯"),"-",ROUND((_xlfn.XLOOKUP($AQ3314,削除禁止_電灯料金!$B:$B,削除禁止_電灯料金!$E:$E)*AM3314/1000*$K3314*$L3314/12),2)),"-")</f>
        <v>0</v>
      </c>
      <c r="AU3314" s="209">
        <f>IFERROR(IF(OR($G3314="公衆街路灯A",$G3314="定額電灯"),"-",ROUND((AM3314/1000*$K3314*$L3314/12)*_xlfn.XLOOKUP($A3314,削除禁止_電灯料金!K:K,削除禁止_電灯料金!M:M,"-"),2)),"-")</f>
        <v>0</v>
      </c>
      <c r="AV3314" s="210">
        <f>IFERROR(IF(OR($G3314="公衆街路灯A",$G3314="定額電灯"),ROUND((((AR3314+AS3314)*AN3314))*12*_xlfn.XLOOKUP($A3314,削除禁止_電灯料金!K:K,削除禁止_電灯料金!N:N),0),ROUND((AT3314+AU3314)*AN3314*12*_xlfn.XLOOKUP($A3314,削除禁止_電灯料金!K:K,削除禁止_電灯料金!N:N),0)),0)</f>
        <v>0</v>
      </c>
      <c r="AW3314" s="145"/>
    </row>
    <row r="3315" spans="1:49" ht="30" customHeight="1">
      <c r="A3315" s="1">
        <v>78</v>
      </c>
      <c r="B3315" s="319" t="s">
        <v>2817</v>
      </c>
      <c r="C3315" s="42"/>
      <c r="D3315" s="259" t="s">
        <v>2819</v>
      </c>
      <c r="E3315" s="260" t="s">
        <v>71</v>
      </c>
      <c r="F3315" s="261" t="s">
        <v>2198</v>
      </c>
      <c r="G3315" s="182" t="s">
        <v>1688</v>
      </c>
      <c r="H3315" s="318" t="s">
        <v>567</v>
      </c>
      <c r="I3315" s="311"/>
      <c r="J3315" s="312"/>
      <c r="K3315" s="186">
        <v>1</v>
      </c>
      <c r="L3315" s="187">
        <v>360</v>
      </c>
      <c r="M3315" s="313" t="s">
        <v>1472</v>
      </c>
      <c r="N3315" s="189" t="s">
        <v>75</v>
      </c>
      <c r="O3315" s="190">
        <v>1</v>
      </c>
      <c r="P3315" s="191" t="s">
        <v>450</v>
      </c>
      <c r="Q3315" s="191">
        <v>0</v>
      </c>
      <c r="R3315" s="191">
        <v>0</v>
      </c>
      <c r="S3315" s="192">
        <v>0</v>
      </c>
      <c r="T3315" s="192">
        <v>0</v>
      </c>
      <c r="U3315" s="192">
        <v>0</v>
      </c>
      <c r="V3315" s="193">
        <v>0</v>
      </c>
      <c r="W3315" s="194">
        <v>36</v>
      </c>
      <c r="X3315" s="195">
        <v>2</v>
      </c>
      <c r="Y3315" s="196">
        <v>2</v>
      </c>
      <c r="Z3315" s="197">
        <v>0</v>
      </c>
      <c r="AA3315" s="191">
        <v>0</v>
      </c>
      <c r="AB3315" s="198" t="s">
        <v>80</v>
      </c>
      <c r="AC3315" s="199" t="s">
        <v>56</v>
      </c>
      <c r="AD3315" s="200" t="s">
        <v>56</v>
      </c>
      <c r="AE3315" s="199" t="s">
        <v>56</v>
      </c>
      <c r="AF3315" s="200">
        <v>0</v>
      </c>
      <c r="AG3315" s="201">
        <v>0</v>
      </c>
      <c r="AH3315" s="201" t="s">
        <v>124</v>
      </c>
      <c r="AI3315" s="202" t="s">
        <v>124</v>
      </c>
      <c r="AJ3315" s="203"/>
      <c r="AK3315" s="204"/>
      <c r="AL3315" s="194"/>
      <c r="AM3315" s="205"/>
      <c r="AN3315" s="206"/>
      <c r="AO3315" s="200">
        <f t="shared" si="833"/>
        <v>0</v>
      </c>
      <c r="AP3315" s="207" t="s">
        <v>82</v>
      </c>
      <c r="AQ3315" s="198" t="str" cm="1">
        <f t="array" ref="AQ3315">_xlfn.IFS(OR($G3315="公衆街路灯A",$G3315="定額電灯"),$G3315&amp;AP3315,COUNTIF(G3315,"*従量電灯*"),G3315,1,"-")</f>
        <v>従量電灯</v>
      </c>
      <c r="AR3315" s="208" t="str" cm="1">
        <f t="array" ref="AR3315">_xlfn.IFS($AN3315=0,"-",OR($AH3315="対象外",$AH3315="-"),"-",OR($G3315="公衆街路灯A",$G3315="定額電灯"),_xlfn.XLOOKUP($AQ3315,削除禁止_電灯料金!$B:$B,削除禁止_電灯料金!$E:$E,0),1,"-")</f>
        <v>-</v>
      </c>
      <c r="AS3315" s="209" t="str" cm="1">
        <f t="array" ref="AS3315">_xlfn.IFS($AR3315="-","-",OR($G3315="公衆街路灯A",$G3315="定額電灯"),_xlfn.XLOOKUP(AQ3315,削除禁止_電灯料金!$B:$B,削除禁止_電灯料金!$D:$D,0),1,"-")</f>
        <v>-</v>
      </c>
      <c r="AT3315" s="208">
        <f>IFERROR(IF(OR($G3315="公衆街路灯A",$G3315="定額電灯"),"-",ROUND((_xlfn.XLOOKUP($AQ3315,削除禁止_電灯料金!$B:$B,削除禁止_電灯料金!$E:$E)*AM3315/1000*$K3315*$L3315/12),2)),"-")</f>
        <v>0</v>
      </c>
      <c r="AU3315" s="209">
        <f>IFERROR(IF(OR($G3315="公衆街路灯A",$G3315="定額電灯"),"-",ROUND((AM3315/1000*$K3315*$L3315/12)*_xlfn.XLOOKUP($A3315,削除禁止_電灯料金!K:K,削除禁止_電灯料金!M:M,"-"),2)),"-")</f>
        <v>0</v>
      </c>
      <c r="AV3315" s="210">
        <f>IFERROR(IF(OR($G3315="公衆街路灯A",$G3315="定額電灯"),ROUND((((AR3315+AS3315)*AN3315))*12*_xlfn.XLOOKUP($A3315,削除禁止_電灯料金!K:K,削除禁止_電灯料金!N:N),0),ROUND((AT3315+AU3315)*AN3315*12*_xlfn.XLOOKUP($A3315,削除禁止_電灯料金!K:K,削除禁止_電灯料金!N:N),0)),0)</f>
        <v>0</v>
      </c>
      <c r="AW3315" s="145"/>
    </row>
    <row r="3316" spans="1:49" ht="30" customHeight="1">
      <c r="A3316" s="1">
        <v>78</v>
      </c>
      <c r="B3316" s="319" t="s">
        <v>2817</v>
      </c>
      <c r="C3316" s="42"/>
      <c r="D3316" s="256" t="s">
        <v>2819</v>
      </c>
      <c r="E3316" s="257" t="s">
        <v>71</v>
      </c>
      <c r="F3316" s="258" t="s">
        <v>2198</v>
      </c>
      <c r="G3316" s="148" t="s">
        <v>1688</v>
      </c>
      <c r="H3316" s="149"/>
      <c r="I3316" s="280"/>
      <c r="J3316" s="267"/>
      <c r="K3316" s="152">
        <v>1</v>
      </c>
      <c r="L3316" s="153">
        <v>360</v>
      </c>
      <c r="M3316" s="281" t="s">
        <v>1636</v>
      </c>
      <c r="N3316" s="119" t="s">
        <v>331</v>
      </c>
      <c r="O3316" s="120">
        <v>1</v>
      </c>
      <c r="P3316" s="155" t="s">
        <v>135</v>
      </c>
      <c r="Q3316" s="155">
        <v>0</v>
      </c>
      <c r="R3316" s="155">
        <v>0</v>
      </c>
      <c r="S3316" s="156">
        <v>0</v>
      </c>
      <c r="T3316" s="156">
        <v>0</v>
      </c>
      <c r="U3316" s="156" t="s">
        <v>519</v>
      </c>
      <c r="V3316" s="157">
        <v>0</v>
      </c>
      <c r="W3316" s="158">
        <v>28</v>
      </c>
      <c r="X3316" s="159">
        <v>1</v>
      </c>
      <c r="Y3316" s="160">
        <v>1</v>
      </c>
      <c r="Z3316" s="161">
        <f t="shared" ref="Z3316:Z3322" si="834">K3316*L3316*W3316*Y3316/12/1000</f>
        <v>0.84</v>
      </c>
      <c r="AA3316" s="155">
        <v>0</v>
      </c>
      <c r="AB3316" s="162" t="s">
        <v>80</v>
      </c>
      <c r="AC3316" s="163" t="s">
        <v>56</v>
      </c>
      <c r="AD3316" s="164" t="s">
        <v>56</v>
      </c>
      <c r="AE3316" s="163" t="s">
        <v>56</v>
      </c>
      <c r="AF3316" s="164">
        <f t="shared" ref="AF3316:AF3322" si="835">$B$2*Z3316/Y3316</f>
        <v>25.2</v>
      </c>
      <c r="AG3316" s="165">
        <f t="shared" ref="AG3316:AG3322" si="836">Y3316*AF3316*120</f>
        <v>3024</v>
      </c>
      <c r="AH3316" s="166" t="s">
        <v>81</v>
      </c>
      <c r="AI3316" s="167"/>
      <c r="AJ3316" s="168"/>
      <c r="AK3316" s="169"/>
      <c r="AL3316" s="170"/>
      <c r="AM3316" s="171"/>
      <c r="AN3316" s="172"/>
      <c r="AO3316" s="173">
        <f t="shared" si="833"/>
        <v>0</v>
      </c>
      <c r="AP3316" s="174" t="s">
        <v>82</v>
      </c>
      <c r="AQ3316" s="175" t="str" cm="1">
        <f t="array" ref="AQ3316">_xlfn.IFS(OR($G3316="公衆街路灯A",$G3316="定額電灯"),$G3316&amp;AP3316,COUNTIF(G3316,"*従量電灯*"),G3316,1,"-")</f>
        <v>従量電灯</v>
      </c>
      <c r="AR3316" s="176" t="str" cm="1">
        <f t="array" ref="AR3316">_xlfn.IFS($AN3316=0,"-",OR($AH3316="対象外",$AH3316="-"),"-",OR($G3316="公衆街路灯A",$G3316="定額電灯"),_xlfn.XLOOKUP($AQ3316,削除禁止_電灯料金!$B:$B,削除禁止_電灯料金!$E:$E,0),1,"-")</f>
        <v>-</v>
      </c>
      <c r="AS3316" s="177" t="str" cm="1">
        <f t="array" ref="AS3316">_xlfn.IFS($AR3316="-","-",OR($G3316="公衆街路灯A",$G3316="定額電灯"),_xlfn.XLOOKUP(AQ3316,削除禁止_電灯料金!$B:$B,削除禁止_電灯料金!$D:$D,0),1,"-")</f>
        <v>-</v>
      </c>
      <c r="AT3316" s="176">
        <f>IFERROR(IF(OR($G3316="公衆街路灯A",$G3316="定額電灯"),"-",ROUND((_xlfn.XLOOKUP($AQ3316,削除禁止_電灯料金!$B:$B,削除禁止_電灯料金!$E:$E)*AM3316/1000*$K3316*$L3316/12),2)),"-")</f>
        <v>0</v>
      </c>
      <c r="AU3316" s="177">
        <f>IFERROR(IF(OR($G3316="公衆街路灯A",$G3316="定額電灯"),"-",ROUND((AM3316/1000*$K3316*$L3316/12)*_xlfn.XLOOKUP($A3316,削除禁止_電灯料金!K:K,削除禁止_電灯料金!M:M,"-"),2)),"-")</f>
        <v>0</v>
      </c>
      <c r="AV3316" s="178">
        <f>IFERROR(IF(OR($G3316="公衆街路灯A",$G3316="定額電灯"),ROUND((((AR3316+AS3316)*AN3316))*12*_xlfn.XLOOKUP($A3316,削除禁止_電灯料金!K:K,削除禁止_電灯料金!N:N),0),ROUND((AT3316+AU3316)*AN3316*12*_xlfn.XLOOKUP($A3316,削除禁止_電灯料金!K:K,削除禁止_電灯料金!N:N),0)),0)</f>
        <v>0</v>
      </c>
      <c r="AW3316" s="145"/>
    </row>
    <row r="3317" spans="1:49" ht="30" customHeight="1">
      <c r="A3317" s="1">
        <v>78</v>
      </c>
      <c r="B3317" s="319" t="s">
        <v>2817</v>
      </c>
      <c r="C3317" s="42"/>
      <c r="D3317" s="256" t="s">
        <v>2819</v>
      </c>
      <c r="E3317" s="257" t="s">
        <v>71</v>
      </c>
      <c r="F3317" s="258" t="s">
        <v>2834</v>
      </c>
      <c r="G3317" s="148" t="s">
        <v>1688</v>
      </c>
      <c r="H3317" s="149"/>
      <c r="I3317" s="280"/>
      <c r="J3317" s="267"/>
      <c r="K3317" s="152">
        <v>4</v>
      </c>
      <c r="L3317" s="153">
        <v>360</v>
      </c>
      <c r="M3317" s="281" t="s">
        <v>2835</v>
      </c>
      <c r="N3317" s="119" t="s">
        <v>331</v>
      </c>
      <c r="O3317" s="120">
        <v>1</v>
      </c>
      <c r="P3317" s="155" t="s">
        <v>503</v>
      </c>
      <c r="Q3317" s="155">
        <v>0</v>
      </c>
      <c r="R3317" s="155">
        <v>0</v>
      </c>
      <c r="S3317" s="156" t="s">
        <v>211</v>
      </c>
      <c r="T3317" s="156">
        <v>0</v>
      </c>
      <c r="U3317" s="156" t="s">
        <v>442</v>
      </c>
      <c r="V3317" s="157">
        <v>0</v>
      </c>
      <c r="W3317" s="158">
        <v>18</v>
      </c>
      <c r="X3317" s="159">
        <v>1</v>
      </c>
      <c r="Y3317" s="160">
        <v>1</v>
      </c>
      <c r="Z3317" s="161">
        <f t="shared" si="834"/>
        <v>2.16</v>
      </c>
      <c r="AA3317" s="155">
        <v>0</v>
      </c>
      <c r="AB3317" s="162" t="s">
        <v>80</v>
      </c>
      <c r="AC3317" s="163" t="s">
        <v>56</v>
      </c>
      <c r="AD3317" s="164" t="s">
        <v>56</v>
      </c>
      <c r="AE3317" s="163" t="s">
        <v>56</v>
      </c>
      <c r="AF3317" s="164">
        <f t="shared" si="835"/>
        <v>64.800000000000011</v>
      </c>
      <c r="AG3317" s="165">
        <f t="shared" si="836"/>
        <v>7776.0000000000018</v>
      </c>
      <c r="AH3317" s="166" t="s">
        <v>81</v>
      </c>
      <c r="AI3317" s="167"/>
      <c r="AJ3317" s="168"/>
      <c r="AK3317" s="169"/>
      <c r="AL3317" s="170"/>
      <c r="AM3317" s="171"/>
      <c r="AN3317" s="172"/>
      <c r="AO3317" s="173">
        <f t="shared" si="833"/>
        <v>0</v>
      </c>
      <c r="AP3317" s="174" t="s">
        <v>82</v>
      </c>
      <c r="AQ3317" s="175" t="str" cm="1">
        <f t="array" ref="AQ3317">_xlfn.IFS(OR($G3317="公衆街路灯A",$G3317="定額電灯"),$G3317&amp;AP3317,COUNTIF(G3317,"*従量電灯*"),G3317,1,"-")</f>
        <v>従量電灯</v>
      </c>
      <c r="AR3317" s="176" t="str" cm="1">
        <f t="array" ref="AR3317">_xlfn.IFS($AN3317=0,"-",OR($AH3317="対象外",$AH3317="-"),"-",OR($G3317="公衆街路灯A",$G3317="定額電灯"),_xlfn.XLOOKUP($AQ3317,削除禁止_電灯料金!$B:$B,削除禁止_電灯料金!$E:$E,0),1,"-")</f>
        <v>-</v>
      </c>
      <c r="AS3317" s="177" t="str" cm="1">
        <f t="array" ref="AS3317">_xlfn.IFS($AR3317="-","-",OR($G3317="公衆街路灯A",$G3317="定額電灯"),_xlfn.XLOOKUP(AQ3317,削除禁止_電灯料金!$B:$B,削除禁止_電灯料金!$D:$D,0),1,"-")</f>
        <v>-</v>
      </c>
      <c r="AT3317" s="176">
        <f>IFERROR(IF(OR($G3317="公衆街路灯A",$G3317="定額電灯"),"-",ROUND((_xlfn.XLOOKUP($AQ3317,削除禁止_電灯料金!$B:$B,削除禁止_電灯料金!$E:$E)*AM3317/1000*$K3317*$L3317/12),2)),"-")</f>
        <v>0</v>
      </c>
      <c r="AU3317" s="177">
        <f>IFERROR(IF(OR($G3317="公衆街路灯A",$G3317="定額電灯"),"-",ROUND((AM3317/1000*$K3317*$L3317/12)*_xlfn.XLOOKUP($A3317,削除禁止_電灯料金!K:K,削除禁止_電灯料金!M:M,"-"),2)),"-")</f>
        <v>0</v>
      </c>
      <c r="AV3317" s="178">
        <f>IFERROR(IF(OR($G3317="公衆街路灯A",$G3317="定額電灯"),ROUND((((AR3317+AS3317)*AN3317))*12*_xlfn.XLOOKUP($A3317,削除禁止_電灯料金!K:K,削除禁止_電灯料金!N:N),0),ROUND((AT3317+AU3317)*AN3317*12*_xlfn.XLOOKUP($A3317,削除禁止_電灯料金!K:K,削除禁止_電灯料金!N:N),0)),0)</f>
        <v>0</v>
      </c>
      <c r="AW3317" s="145"/>
    </row>
    <row r="3318" spans="1:49" ht="30" customHeight="1">
      <c r="A3318" s="1">
        <v>78</v>
      </c>
      <c r="B3318" s="319" t="s">
        <v>2817</v>
      </c>
      <c r="C3318" s="42"/>
      <c r="D3318" s="256" t="s">
        <v>2819</v>
      </c>
      <c r="E3318" s="257" t="s">
        <v>71</v>
      </c>
      <c r="F3318" s="258" t="s">
        <v>2836</v>
      </c>
      <c r="G3318" s="148" t="s">
        <v>1688</v>
      </c>
      <c r="H3318" s="149"/>
      <c r="I3318" s="280"/>
      <c r="J3318" s="267"/>
      <c r="K3318" s="152">
        <v>4</v>
      </c>
      <c r="L3318" s="153">
        <v>360</v>
      </c>
      <c r="M3318" s="281" t="s">
        <v>2837</v>
      </c>
      <c r="N3318" s="119" t="s">
        <v>354</v>
      </c>
      <c r="O3318" s="120">
        <v>1</v>
      </c>
      <c r="P3318" s="155" t="s">
        <v>2838</v>
      </c>
      <c r="Q3318" s="155">
        <v>0</v>
      </c>
      <c r="R3318" s="155">
        <v>0</v>
      </c>
      <c r="S3318" s="156" t="s">
        <v>2839</v>
      </c>
      <c r="T3318" s="156">
        <v>0</v>
      </c>
      <c r="U3318" s="156">
        <v>0</v>
      </c>
      <c r="V3318" s="157">
        <v>0</v>
      </c>
      <c r="W3318" s="158">
        <v>36</v>
      </c>
      <c r="X3318" s="159">
        <v>6</v>
      </c>
      <c r="Y3318" s="160">
        <v>6</v>
      </c>
      <c r="Z3318" s="161">
        <f t="shared" si="834"/>
        <v>25.92</v>
      </c>
      <c r="AA3318" s="155">
        <v>0</v>
      </c>
      <c r="AB3318" s="162" t="s">
        <v>80</v>
      </c>
      <c r="AC3318" s="163" t="s">
        <v>56</v>
      </c>
      <c r="AD3318" s="164" t="s">
        <v>56</v>
      </c>
      <c r="AE3318" s="163" t="s">
        <v>56</v>
      </c>
      <c r="AF3318" s="164">
        <f t="shared" si="835"/>
        <v>129.6</v>
      </c>
      <c r="AG3318" s="165">
        <f t="shared" si="836"/>
        <v>93311.999999999985</v>
      </c>
      <c r="AH3318" s="166" t="s">
        <v>81</v>
      </c>
      <c r="AI3318" s="167"/>
      <c r="AJ3318" s="168"/>
      <c r="AK3318" s="169"/>
      <c r="AL3318" s="170"/>
      <c r="AM3318" s="171"/>
      <c r="AN3318" s="172"/>
      <c r="AO3318" s="173">
        <f t="shared" si="833"/>
        <v>0</v>
      </c>
      <c r="AP3318" s="174" t="s">
        <v>82</v>
      </c>
      <c r="AQ3318" s="175" t="str" cm="1">
        <f t="array" ref="AQ3318">_xlfn.IFS(OR($G3318="公衆街路灯A",$G3318="定額電灯"),$G3318&amp;AP3318,COUNTIF(G3318,"*従量電灯*"),G3318,1,"-")</f>
        <v>従量電灯</v>
      </c>
      <c r="AR3318" s="176" t="str" cm="1">
        <f t="array" ref="AR3318">_xlfn.IFS($AN3318=0,"-",OR($AH3318="対象外",$AH3318="-"),"-",OR($G3318="公衆街路灯A",$G3318="定額電灯"),_xlfn.XLOOKUP($AQ3318,削除禁止_電灯料金!$B:$B,削除禁止_電灯料金!$E:$E,0),1,"-")</f>
        <v>-</v>
      </c>
      <c r="AS3318" s="177" t="str" cm="1">
        <f t="array" ref="AS3318">_xlfn.IFS($AR3318="-","-",OR($G3318="公衆街路灯A",$G3318="定額電灯"),_xlfn.XLOOKUP(AQ3318,削除禁止_電灯料金!$B:$B,削除禁止_電灯料金!$D:$D,0),1,"-")</f>
        <v>-</v>
      </c>
      <c r="AT3318" s="176">
        <f>IFERROR(IF(OR($G3318="公衆街路灯A",$G3318="定額電灯"),"-",ROUND((_xlfn.XLOOKUP($AQ3318,削除禁止_電灯料金!$B:$B,削除禁止_電灯料金!$E:$E)*AM3318/1000*$K3318*$L3318/12),2)),"-")</f>
        <v>0</v>
      </c>
      <c r="AU3318" s="177">
        <f>IFERROR(IF(OR($G3318="公衆街路灯A",$G3318="定額電灯"),"-",ROUND((AM3318/1000*$K3318*$L3318/12)*_xlfn.XLOOKUP($A3318,削除禁止_電灯料金!K:K,削除禁止_電灯料金!M:M,"-"),2)),"-")</f>
        <v>0</v>
      </c>
      <c r="AV3318" s="178">
        <f>IFERROR(IF(OR($G3318="公衆街路灯A",$G3318="定額電灯"),ROUND((((AR3318+AS3318)*AN3318))*12*_xlfn.XLOOKUP($A3318,削除禁止_電灯料金!K:K,削除禁止_電灯料金!N:N),0),ROUND((AT3318+AU3318)*AN3318*12*_xlfn.XLOOKUP($A3318,削除禁止_電灯料金!K:K,削除禁止_電灯料金!N:N),0)),0)</f>
        <v>0</v>
      </c>
      <c r="AW3318" s="145"/>
    </row>
    <row r="3319" spans="1:49" ht="30" customHeight="1">
      <c r="A3319" s="1">
        <v>78</v>
      </c>
      <c r="B3319" s="319" t="s">
        <v>2817</v>
      </c>
      <c r="C3319" s="42"/>
      <c r="D3319" s="256" t="s">
        <v>2840</v>
      </c>
      <c r="E3319" s="257" t="s">
        <v>224</v>
      </c>
      <c r="F3319" s="258" t="s">
        <v>568</v>
      </c>
      <c r="G3319" s="148" t="s">
        <v>1688</v>
      </c>
      <c r="H3319" s="149"/>
      <c r="I3319" s="280"/>
      <c r="J3319" s="267"/>
      <c r="K3319" s="152">
        <v>9</v>
      </c>
      <c r="L3319" s="153">
        <v>360</v>
      </c>
      <c r="M3319" s="281" t="s">
        <v>299</v>
      </c>
      <c r="N3319" s="119" t="s">
        <v>210</v>
      </c>
      <c r="O3319" s="120">
        <v>1</v>
      </c>
      <c r="P3319" s="155" t="s">
        <v>227</v>
      </c>
      <c r="Q3319" s="155">
        <v>0</v>
      </c>
      <c r="R3319" s="155">
        <v>0</v>
      </c>
      <c r="S3319" s="156">
        <v>0</v>
      </c>
      <c r="T3319" s="156">
        <v>0</v>
      </c>
      <c r="U3319" s="156">
        <v>0</v>
      </c>
      <c r="V3319" s="157">
        <v>0</v>
      </c>
      <c r="W3319" s="158">
        <v>47</v>
      </c>
      <c r="X3319" s="159">
        <v>30</v>
      </c>
      <c r="Y3319" s="160">
        <v>30</v>
      </c>
      <c r="Z3319" s="161">
        <f t="shared" si="834"/>
        <v>380.7</v>
      </c>
      <c r="AA3319" s="155">
        <v>0</v>
      </c>
      <c r="AB3319" s="162" t="s">
        <v>80</v>
      </c>
      <c r="AC3319" s="163" t="s">
        <v>56</v>
      </c>
      <c r="AD3319" s="164" t="s">
        <v>56</v>
      </c>
      <c r="AE3319" s="163" t="s">
        <v>56</v>
      </c>
      <c r="AF3319" s="164">
        <f t="shared" si="835"/>
        <v>380.7</v>
      </c>
      <c r="AG3319" s="165">
        <f t="shared" si="836"/>
        <v>1370520</v>
      </c>
      <c r="AH3319" s="166" t="s">
        <v>113</v>
      </c>
      <c r="AI3319" s="167"/>
      <c r="AJ3319" s="168"/>
      <c r="AK3319" s="169"/>
      <c r="AL3319" s="170"/>
      <c r="AM3319" s="171"/>
      <c r="AN3319" s="172"/>
      <c r="AO3319" s="173">
        <f t="shared" si="833"/>
        <v>0</v>
      </c>
      <c r="AP3319" s="174" t="s">
        <v>82</v>
      </c>
      <c r="AQ3319" s="175" t="str" cm="1">
        <f t="array" ref="AQ3319">_xlfn.IFS(OR($G3319="公衆街路灯A",$G3319="定額電灯"),$G3319&amp;AP3319,COUNTIF(G3319,"*従量電灯*"),G3319,1,"-")</f>
        <v>従量電灯</v>
      </c>
      <c r="AR3319" s="176" t="str" cm="1">
        <f t="array" ref="AR3319">_xlfn.IFS($AN3319=0,"-",OR($AH3319="対象外",$AH3319="-"),"-",OR($G3319="公衆街路灯A",$G3319="定額電灯"),_xlfn.XLOOKUP($AQ3319,削除禁止_電灯料金!$B:$B,削除禁止_電灯料金!$E:$E,0),1,"-")</f>
        <v>-</v>
      </c>
      <c r="AS3319" s="177" t="str" cm="1">
        <f t="array" ref="AS3319">_xlfn.IFS($AR3319="-","-",OR($G3319="公衆街路灯A",$G3319="定額電灯"),_xlfn.XLOOKUP(AQ3319,削除禁止_電灯料金!$B:$B,削除禁止_電灯料金!$D:$D,0),1,"-")</f>
        <v>-</v>
      </c>
      <c r="AT3319" s="176">
        <f>IFERROR(IF(OR($G3319="公衆街路灯A",$G3319="定額電灯"),"-",ROUND((_xlfn.XLOOKUP($AQ3319,削除禁止_電灯料金!$B:$B,削除禁止_電灯料金!$E:$E)*AM3319/1000*$K3319*$L3319/12),2)),"-")</f>
        <v>0</v>
      </c>
      <c r="AU3319" s="177">
        <f>IFERROR(IF(OR($G3319="公衆街路灯A",$G3319="定額電灯"),"-",ROUND((AM3319/1000*$K3319*$L3319/12)*_xlfn.XLOOKUP($A3319,削除禁止_電灯料金!K:K,削除禁止_電灯料金!M:M,"-"),2)),"-")</f>
        <v>0</v>
      </c>
      <c r="AV3319" s="178">
        <f>IFERROR(IF(OR($G3319="公衆街路灯A",$G3319="定額電灯"),ROUND((((AR3319+AS3319)*AN3319))*12*_xlfn.XLOOKUP($A3319,削除禁止_電灯料金!K:K,削除禁止_電灯料金!N:N),0),ROUND((AT3319+AU3319)*AN3319*12*_xlfn.XLOOKUP($A3319,削除禁止_電灯料金!K:K,削除禁止_電灯料金!N:N),0)),0)</f>
        <v>0</v>
      </c>
      <c r="AW3319" s="145"/>
    </row>
    <row r="3320" spans="1:49" ht="30" customHeight="1">
      <c r="A3320" s="1">
        <v>78</v>
      </c>
      <c r="B3320" s="319" t="s">
        <v>2817</v>
      </c>
      <c r="C3320" s="42"/>
      <c r="D3320" s="256" t="s">
        <v>2840</v>
      </c>
      <c r="E3320" s="257" t="s">
        <v>224</v>
      </c>
      <c r="F3320" s="258" t="s">
        <v>568</v>
      </c>
      <c r="G3320" s="148" t="s">
        <v>1688</v>
      </c>
      <c r="H3320" s="149"/>
      <c r="I3320" s="280"/>
      <c r="J3320" s="267"/>
      <c r="K3320" s="152">
        <v>24</v>
      </c>
      <c r="L3320" s="153">
        <v>365</v>
      </c>
      <c r="M3320" s="281" t="s">
        <v>2841</v>
      </c>
      <c r="N3320" s="119" t="s">
        <v>164</v>
      </c>
      <c r="O3320" s="120">
        <v>1</v>
      </c>
      <c r="P3320" s="155" t="s">
        <v>383</v>
      </c>
      <c r="Q3320" s="155">
        <v>0</v>
      </c>
      <c r="R3320" s="155">
        <v>0</v>
      </c>
      <c r="S3320" s="156" t="s">
        <v>100</v>
      </c>
      <c r="T3320" s="156">
        <v>0</v>
      </c>
      <c r="U3320" s="156" t="s">
        <v>102</v>
      </c>
      <c r="V3320" s="157">
        <v>0</v>
      </c>
      <c r="W3320" s="158">
        <v>13</v>
      </c>
      <c r="X3320" s="159">
        <v>2</v>
      </c>
      <c r="Y3320" s="160">
        <v>2</v>
      </c>
      <c r="Z3320" s="161">
        <f t="shared" si="834"/>
        <v>18.98</v>
      </c>
      <c r="AA3320" s="155">
        <v>0</v>
      </c>
      <c r="AB3320" s="162" t="s">
        <v>80</v>
      </c>
      <c r="AC3320" s="163" t="s">
        <v>56</v>
      </c>
      <c r="AD3320" s="164" t="s">
        <v>56</v>
      </c>
      <c r="AE3320" s="163" t="s">
        <v>56</v>
      </c>
      <c r="AF3320" s="164">
        <f t="shared" si="835"/>
        <v>284.7</v>
      </c>
      <c r="AG3320" s="165">
        <f t="shared" si="836"/>
        <v>68328</v>
      </c>
      <c r="AH3320" s="166" t="s">
        <v>81</v>
      </c>
      <c r="AI3320" s="167"/>
      <c r="AJ3320" s="168"/>
      <c r="AK3320" s="169"/>
      <c r="AL3320" s="170"/>
      <c r="AM3320" s="171"/>
      <c r="AN3320" s="172"/>
      <c r="AO3320" s="173">
        <f t="shared" si="833"/>
        <v>0</v>
      </c>
      <c r="AP3320" s="174" t="s">
        <v>82</v>
      </c>
      <c r="AQ3320" s="175" t="str" cm="1">
        <f t="array" ref="AQ3320">_xlfn.IFS(OR($G3320="公衆街路灯A",$G3320="定額電灯"),$G3320&amp;AP3320,COUNTIF(G3320,"*従量電灯*"),G3320,1,"-")</f>
        <v>従量電灯</v>
      </c>
      <c r="AR3320" s="176" t="str" cm="1">
        <f t="array" ref="AR3320">_xlfn.IFS($AN3320=0,"-",OR($AH3320="対象外",$AH3320="-"),"-",OR($G3320="公衆街路灯A",$G3320="定額電灯"),_xlfn.XLOOKUP($AQ3320,削除禁止_電灯料金!$B:$B,削除禁止_電灯料金!$E:$E,0),1,"-")</f>
        <v>-</v>
      </c>
      <c r="AS3320" s="177" t="str" cm="1">
        <f t="array" ref="AS3320">_xlfn.IFS($AR3320="-","-",OR($G3320="公衆街路灯A",$G3320="定額電灯"),_xlfn.XLOOKUP(AQ3320,削除禁止_電灯料金!$B:$B,削除禁止_電灯料金!$D:$D,0),1,"-")</f>
        <v>-</v>
      </c>
      <c r="AT3320" s="176">
        <f>IFERROR(IF(OR($G3320="公衆街路灯A",$G3320="定額電灯"),"-",ROUND((_xlfn.XLOOKUP($AQ3320,削除禁止_電灯料金!$B:$B,削除禁止_電灯料金!$E:$E)*AM3320/1000*$K3320*$L3320/12),2)),"-")</f>
        <v>0</v>
      </c>
      <c r="AU3320" s="177">
        <f>IFERROR(IF(OR($G3320="公衆街路灯A",$G3320="定額電灯"),"-",ROUND((AM3320/1000*$K3320*$L3320/12)*_xlfn.XLOOKUP($A3320,削除禁止_電灯料金!K:K,削除禁止_電灯料金!M:M,"-"),2)),"-")</f>
        <v>0</v>
      </c>
      <c r="AV3320" s="178">
        <f>IFERROR(IF(OR($G3320="公衆街路灯A",$G3320="定額電灯"),ROUND((((AR3320+AS3320)*AN3320))*12*_xlfn.XLOOKUP($A3320,削除禁止_電灯料金!K:K,削除禁止_電灯料金!N:N),0),ROUND((AT3320+AU3320)*AN3320*12*_xlfn.XLOOKUP($A3320,削除禁止_電灯料金!K:K,削除禁止_電灯料金!N:N),0)),0)</f>
        <v>0</v>
      </c>
      <c r="AW3320" s="145"/>
    </row>
    <row r="3321" spans="1:49" ht="30" customHeight="1">
      <c r="A3321" s="1">
        <v>78</v>
      </c>
      <c r="B3321" s="319" t="s">
        <v>2817</v>
      </c>
      <c r="C3321" s="42"/>
      <c r="D3321" s="256" t="s">
        <v>2840</v>
      </c>
      <c r="E3321" s="257" t="s">
        <v>224</v>
      </c>
      <c r="F3321" s="258" t="s">
        <v>568</v>
      </c>
      <c r="G3321" s="148" t="s">
        <v>1688</v>
      </c>
      <c r="H3321" s="149"/>
      <c r="I3321" s="280"/>
      <c r="J3321" s="267"/>
      <c r="K3321" s="152">
        <v>24</v>
      </c>
      <c r="L3321" s="153">
        <v>365</v>
      </c>
      <c r="M3321" s="281" t="s">
        <v>2842</v>
      </c>
      <c r="N3321" s="119" t="s">
        <v>86</v>
      </c>
      <c r="O3321" s="120">
        <v>1</v>
      </c>
      <c r="P3321" s="155" t="s">
        <v>434</v>
      </c>
      <c r="Q3321" s="155">
        <v>0</v>
      </c>
      <c r="R3321" s="155">
        <v>0</v>
      </c>
      <c r="S3321" s="156" t="s">
        <v>2843</v>
      </c>
      <c r="T3321" s="156">
        <v>0</v>
      </c>
      <c r="U3321" s="156" t="s">
        <v>2844</v>
      </c>
      <c r="V3321" s="157" t="s">
        <v>90</v>
      </c>
      <c r="W3321" s="158">
        <v>3</v>
      </c>
      <c r="X3321" s="159">
        <v>3</v>
      </c>
      <c r="Y3321" s="160">
        <v>3</v>
      </c>
      <c r="Z3321" s="161">
        <f t="shared" si="834"/>
        <v>6.57</v>
      </c>
      <c r="AA3321" s="155">
        <v>0</v>
      </c>
      <c r="AB3321" s="162" t="s">
        <v>80</v>
      </c>
      <c r="AC3321" s="163" t="s">
        <v>56</v>
      </c>
      <c r="AD3321" s="164" t="s">
        <v>56</v>
      </c>
      <c r="AE3321" s="163" t="s">
        <v>56</v>
      </c>
      <c r="AF3321" s="164">
        <f t="shared" si="835"/>
        <v>65.7</v>
      </c>
      <c r="AG3321" s="165">
        <f t="shared" si="836"/>
        <v>23652.000000000004</v>
      </c>
      <c r="AH3321" s="166" t="s">
        <v>81</v>
      </c>
      <c r="AI3321" s="167"/>
      <c r="AJ3321" s="168"/>
      <c r="AK3321" s="169"/>
      <c r="AL3321" s="170"/>
      <c r="AM3321" s="171"/>
      <c r="AN3321" s="172"/>
      <c r="AO3321" s="173">
        <f t="shared" si="833"/>
        <v>0</v>
      </c>
      <c r="AP3321" s="174" t="s">
        <v>82</v>
      </c>
      <c r="AQ3321" s="175" t="str" cm="1">
        <f t="array" ref="AQ3321">_xlfn.IFS(OR($G3321="公衆街路灯A",$G3321="定額電灯"),$G3321&amp;AP3321,COUNTIF(G3321,"*従量電灯*"),G3321,1,"-")</f>
        <v>従量電灯</v>
      </c>
      <c r="AR3321" s="176" t="str" cm="1">
        <f t="array" ref="AR3321">_xlfn.IFS($AN3321=0,"-",OR($AH3321="対象外",$AH3321="-"),"-",OR($G3321="公衆街路灯A",$G3321="定額電灯"),_xlfn.XLOOKUP($AQ3321,削除禁止_電灯料金!$B:$B,削除禁止_電灯料金!$E:$E,0),1,"-")</f>
        <v>-</v>
      </c>
      <c r="AS3321" s="177" t="str" cm="1">
        <f t="array" ref="AS3321">_xlfn.IFS($AR3321="-","-",OR($G3321="公衆街路灯A",$G3321="定額電灯"),_xlfn.XLOOKUP(AQ3321,削除禁止_電灯料金!$B:$B,削除禁止_電灯料金!$D:$D,0),1,"-")</f>
        <v>-</v>
      </c>
      <c r="AT3321" s="176">
        <f>IFERROR(IF(OR($G3321="公衆街路灯A",$G3321="定額電灯"),"-",ROUND((_xlfn.XLOOKUP($AQ3321,削除禁止_電灯料金!$B:$B,削除禁止_電灯料金!$E:$E)*AM3321/1000*$K3321*$L3321/12),2)),"-")</f>
        <v>0</v>
      </c>
      <c r="AU3321" s="177">
        <f>IFERROR(IF(OR($G3321="公衆街路灯A",$G3321="定額電灯"),"-",ROUND((AM3321/1000*$K3321*$L3321/12)*_xlfn.XLOOKUP($A3321,削除禁止_電灯料金!K:K,削除禁止_電灯料金!M:M,"-"),2)),"-")</f>
        <v>0</v>
      </c>
      <c r="AV3321" s="178">
        <f>IFERROR(IF(OR($G3321="公衆街路灯A",$G3321="定額電灯"),ROUND((((AR3321+AS3321)*AN3321))*12*_xlfn.XLOOKUP($A3321,削除禁止_電灯料金!K:K,削除禁止_電灯料金!N:N),0),ROUND((AT3321+AU3321)*AN3321*12*_xlfn.XLOOKUP($A3321,削除禁止_電灯料金!K:K,削除禁止_電灯料金!N:N),0)),0)</f>
        <v>0</v>
      </c>
      <c r="AW3321" s="145"/>
    </row>
    <row r="3322" spans="1:49" ht="30" customHeight="1">
      <c r="A3322" s="1">
        <v>78</v>
      </c>
      <c r="B3322" s="319" t="s">
        <v>2817</v>
      </c>
      <c r="C3322" s="42"/>
      <c r="D3322" s="256" t="s">
        <v>2840</v>
      </c>
      <c r="E3322" s="257" t="s">
        <v>224</v>
      </c>
      <c r="F3322" s="258" t="s">
        <v>568</v>
      </c>
      <c r="G3322" s="148" t="s">
        <v>1688</v>
      </c>
      <c r="H3322" s="149"/>
      <c r="I3322" s="280"/>
      <c r="J3322" s="267"/>
      <c r="K3322" s="152">
        <v>24</v>
      </c>
      <c r="L3322" s="153">
        <v>365</v>
      </c>
      <c r="M3322" s="281" t="s">
        <v>2845</v>
      </c>
      <c r="N3322" s="119" t="s">
        <v>164</v>
      </c>
      <c r="O3322" s="120">
        <v>1</v>
      </c>
      <c r="P3322" s="155" t="s">
        <v>383</v>
      </c>
      <c r="Q3322" s="155">
        <v>0</v>
      </c>
      <c r="R3322" s="155">
        <v>0</v>
      </c>
      <c r="S3322" s="156" t="s">
        <v>106</v>
      </c>
      <c r="T3322" s="156" t="s">
        <v>1380</v>
      </c>
      <c r="U3322" s="156" t="s">
        <v>2846</v>
      </c>
      <c r="V3322" s="157">
        <v>0</v>
      </c>
      <c r="W3322" s="158">
        <v>13</v>
      </c>
      <c r="X3322" s="159">
        <v>1</v>
      </c>
      <c r="Y3322" s="160">
        <v>1</v>
      </c>
      <c r="Z3322" s="161">
        <f t="shared" si="834"/>
        <v>9.49</v>
      </c>
      <c r="AA3322" s="155">
        <v>0</v>
      </c>
      <c r="AB3322" s="162" t="s">
        <v>80</v>
      </c>
      <c r="AC3322" s="163" t="s">
        <v>56</v>
      </c>
      <c r="AD3322" s="164" t="s">
        <v>56</v>
      </c>
      <c r="AE3322" s="163" t="s">
        <v>56</v>
      </c>
      <c r="AF3322" s="164">
        <f t="shared" si="835"/>
        <v>284.7</v>
      </c>
      <c r="AG3322" s="165">
        <f t="shared" si="836"/>
        <v>34164</v>
      </c>
      <c r="AH3322" s="166" t="s">
        <v>81</v>
      </c>
      <c r="AI3322" s="167"/>
      <c r="AJ3322" s="168"/>
      <c r="AK3322" s="169"/>
      <c r="AL3322" s="170"/>
      <c r="AM3322" s="171"/>
      <c r="AN3322" s="172"/>
      <c r="AO3322" s="173">
        <f t="shared" si="833"/>
        <v>0</v>
      </c>
      <c r="AP3322" s="174" t="s">
        <v>82</v>
      </c>
      <c r="AQ3322" s="175" t="str" cm="1">
        <f t="array" ref="AQ3322">_xlfn.IFS(OR($G3322="公衆街路灯A",$G3322="定額電灯"),$G3322&amp;AP3322,COUNTIF(G3322,"*従量電灯*"),G3322,1,"-")</f>
        <v>従量電灯</v>
      </c>
      <c r="AR3322" s="176" t="str" cm="1">
        <f t="array" ref="AR3322">_xlfn.IFS($AN3322=0,"-",OR($AH3322="対象外",$AH3322="-"),"-",OR($G3322="公衆街路灯A",$G3322="定額電灯"),_xlfn.XLOOKUP($AQ3322,削除禁止_電灯料金!$B:$B,削除禁止_電灯料金!$E:$E,0),1,"-")</f>
        <v>-</v>
      </c>
      <c r="AS3322" s="177" t="str" cm="1">
        <f t="array" ref="AS3322">_xlfn.IFS($AR3322="-","-",OR($G3322="公衆街路灯A",$G3322="定額電灯"),_xlfn.XLOOKUP(AQ3322,削除禁止_電灯料金!$B:$B,削除禁止_電灯料金!$D:$D,0),1,"-")</f>
        <v>-</v>
      </c>
      <c r="AT3322" s="176">
        <f>IFERROR(IF(OR($G3322="公衆街路灯A",$G3322="定額電灯"),"-",ROUND((_xlfn.XLOOKUP($AQ3322,削除禁止_電灯料金!$B:$B,削除禁止_電灯料金!$E:$E)*AM3322/1000*$K3322*$L3322/12),2)),"-")</f>
        <v>0</v>
      </c>
      <c r="AU3322" s="177">
        <f>IFERROR(IF(OR($G3322="公衆街路灯A",$G3322="定額電灯"),"-",ROUND((AM3322/1000*$K3322*$L3322/12)*_xlfn.XLOOKUP($A3322,削除禁止_電灯料金!K:K,削除禁止_電灯料金!M:M,"-"),2)),"-")</f>
        <v>0</v>
      </c>
      <c r="AV3322" s="178">
        <f>IFERROR(IF(OR($G3322="公衆街路灯A",$G3322="定額電灯"),ROUND((((AR3322+AS3322)*AN3322))*12*_xlfn.XLOOKUP($A3322,削除禁止_電灯料金!K:K,削除禁止_電灯料金!N:N),0),ROUND((AT3322+AU3322)*AN3322*12*_xlfn.XLOOKUP($A3322,削除禁止_電灯料金!K:K,削除禁止_電灯料金!N:N),0)),0)</f>
        <v>0</v>
      </c>
      <c r="AW3322" s="145"/>
    </row>
    <row r="3323" spans="1:49" ht="30" customHeight="1">
      <c r="A3323" s="1">
        <v>78</v>
      </c>
      <c r="B3323" s="319" t="s">
        <v>2817</v>
      </c>
      <c r="C3323" s="42"/>
      <c r="D3323" s="259" t="s">
        <v>2840</v>
      </c>
      <c r="E3323" s="260" t="s">
        <v>224</v>
      </c>
      <c r="F3323" s="261" t="s">
        <v>1303</v>
      </c>
      <c r="G3323" s="182" t="s">
        <v>56</v>
      </c>
      <c r="H3323" s="183" t="s">
        <v>168</v>
      </c>
      <c r="I3323" s="311"/>
      <c r="J3323" s="312"/>
      <c r="K3323" s="186" t="s">
        <v>82</v>
      </c>
      <c r="L3323" s="187" t="s">
        <v>82</v>
      </c>
      <c r="M3323" s="313" t="s">
        <v>56</v>
      </c>
      <c r="N3323" s="189">
        <v>0</v>
      </c>
      <c r="O3323" s="190">
        <v>0</v>
      </c>
      <c r="P3323" s="191">
        <v>0</v>
      </c>
      <c r="Q3323" s="191">
        <v>0</v>
      </c>
      <c r="R3323" s="191">
        <v>0</v>
      </c>
      <c r="S3323" s="192">
        <v>0</v>
      </c>
      <c r="T3323" s="192">
        <v>0</v>
      </c>
      <c r="U3323" s="192">
        <v>0</v>
      </c>
      <c r="V3323" s="193">
        <v>0</v>
      </c>
      <c r="W3323" s="194">
        <v>0</v>
      </c>
      <c r="X3323" s="195"/>
      <c r="Y3323" s="196">
        <v>0</v>
      </c>
      <c r="Z3323" s="197">
        <v>0</v>
      </c>
      <c r="AA3323" s="191">
        <v>0</v>
      </c>
      <c r="AB3323" s="198" t="s">
        <v>56</v>
      </c>
      <c r="AC3323" s="199" t="s">
        <v>56</v>
      </c>
      <c r="AD3323" s="200" t="s">
        <v>56</v>
      </c>
      <c r="AE3323" s="199" t="s">
        <v>56</v>
      </c>
      <c r="AF3323" s="200" t="s">
        <v>56</v>
      </c>
      <c r="AG3323" s="201">
        <v>0</v>
      </c>
      <c r="AH3323" s="201" t="s">
        <v>56</v>
      </c>
      <c r="AI3323" s="202"/>
      <c r="AJ3323" s="203"/>
      <c r="AK3323" s="204"/>
      <c r="AL3323" s="194"/>
      <c r="AM3323" s="205"/>
      <c r="AN3323" s="206"/>
      <c r="AO3323" s="200">
        <f t="shared" si="833"/>
        <v>0</v>
      </c>
      <c r="AP3323" s="207" t="s">
        <v>82</v>
      </c>
      <c r="AQ3323" s="198" t="str" cm="1">
        <f t="array" ref="AQ3323">_xlfn.IFS(OR($G3323="公衆街路灯A",$G3323="定額電灯"),$G3323&amp;AP3323,COUNTIF(G3323,"*従量電灯*"),G3323,1,"-")</f>
        <v>-</v>
      </c>
      <c r="AR3323" s="208" t="str" cm="1">
        <f t="array" ref="AR3323">_xlfn.IFS($AN3323=0,"-",OR($AH3323="対象外",$AH3323="-"),"-",OR($G3323="公衆街路灯A",$G3323="定額電灯"),_xlfn.XLOOKUP($AQ3323,削除禁止_電灯料金!$B:$B,削除禁止_電灯料金!$E:$E,0),1,"-")</f>
        <v>-</v>
      </c>
      <c r="AS3323" s="209" t="str" cm="1">
        <f t="array" ref="AS3323">_xlfn.IFS($AR3323="-","-",OR($G3323="公衆街路灯A",$G3323="定額電灯"),_xlfn.XLOOKUP(AQ3323,削除禁止_電灯料金!$B:$B,削除禁止_電灯料金!$D:$D,0),1,"-")</f>
        <v>-</v>
      </c>
      <c r="AT3323" s="208" t="str">
        <f>IFERROR(IF(OR($G3323="公衆街路灯A",$G3323="定額電灯"),"-",ROUND((_xlfn.XLOOKUP($AQ3323,削除禁止_電灯料金!$B:$B,削除禁止_電灯料金!$E:$E)*AM3323/1000*$K3323*$L3323/12),2)),"-")</f>
        <v>-</v>
      </c>
      <c r="AU3323" s="209" t="str">
        <f>IFERROR(IF(OR($G3323="公衆街路灯A",$G3323="定額電灯"),"-",ROUND((AM3323/1000*$K3323*$L3323/12)*_xlfn.XLOOKUP($A3323,削除禁止_電灯料金!K:K,削除禁止_電灯料金!M:M,"-"),2)),"-")</f>
        <v>-</v>
      </c>
      <c r="AV3323" s="210">
        <f>IFERROR(IF(OR($G3323="公衆街路灯A",$G3323="定額電灯"),ROUND((((AR3323+AS3323)*AN3323))*12*_xlfn.XLOOKUP($A3323,削除禁止_電灯料金!K:K,削除禁止_電灯料金!N:N),0),ROUND((AT3323+AU3323)*AN3323*12*_xlfn.XLOOKUP($A3323,削除禁止_電灯料金!K:K,削除禁止_電灯料金!N:N),0)),0)</f>
        <v>0</v>
      </c>
      <c r="AW3323" s="145"/>
    </row>
    <row r="3324" spans="1:49" ht="30" customHeight="1">
      <c r="A3324" s="1">
        <v>78</v>
      </c>
      <c r="B3324" s="319" t="s">
        <v>2817</v>
      </c>
      <c r="C3324" s="42"/>
      <c r="D3324" s="259" t="s">
        <v>2840</v>
      </c>
      <c r="E3324" s="260" t="s">
        <v>224</v>
      </c>
      <c r="F3324" s="261" t="s">
        <v>2847</v>
      </c>
      <c r="G3324" s="182" t="s">
        <v>1688</v>
      </c>
      <c r="H3324" s="318" t="s">
        <v>483</v>
      </c>
      <c r="I3324" s="311"/>
      <c r="J3324" s="312"/>
      <c r="K3324" s="186" t="s">
        <v>82</v>
      </c>
      <c r="L3324" s="187" t="s">
        <v>82</v>
      </c>
      <c r="M3324" s="313" t="s">
        <v>486</v>
      </c>
      <c r="N3324" s="189" t="s">
        <v>485</v>
      </c>
      <c r="O3324" s="190">
        <v>0</v>
      </c>
      <c r="P3324" s="191" t="s">
        <v>486</v>
      </c>
      <c r="Q3324" s="191">
        <v>0</v>
      </c>
      <c r="R3324" s="191">
        <v>0</v>
      </c>
      <c r="S3324" s="192">
        <v>0</v>
      </c>
      <c r="T3324" s="192">
        <v>0</v>
      </c>
      <c r="U3324" s="192">
        <v>0</v>
      </c>
      <c r="V3324" s="193">
        <v>0</v>
      </c>
      <c r="W3324" s="194" t="s">
        <v>56</v>
      </c>
      <c r="X3324" s="195"/>
      <c r="Y3324" s="196">
        <v>0</v>
      </c>
      <c r="Z3324" s="197">
        <v>0</v>
      </c>
      <c r="AA3324" s="191">
        <v>0</v>
      </c>
      <c r="AB3324" s="198" t="s">
        <v>80</v>
      </c>
      <c r="AC3324" s="199" t="s">
        <v>56</v>
      </c>
      <c r="AD3324" s="200" t="s">
        <v>56</v>
      </c>
      <c r="AE3324" s="199" t="s">
        <v>56</v>
      </c>
      <c r="AF3324" s="200" t="s">
        <v>56</v>
      </c>
      <c r="AG3324" s="201">
        <v>0</v>
      </c>
      <c r="AH3324" s="201" t="s">
        <v>124</v>
      </c>
      <c r="AI3324" s="202" t="s">
        <v>487</v>
      </c>
      <c r="AJ3324" s="203"/>
      <c r="AK3324" s="204"/>
      <c r="AL3324" s="194"/>
      <c r="AM3324" s="205"/>
      <c r="AN3324" s="206"/>
      <c r="AO3324" s="200">
        <f t="shared" si="833"/>
        <v>0</v>
      </c>
      <c r="AP3324" s="207" t="s">
        <v>82</v>
      </c>
      <c r="AQ3324" s="198" t="str" cm="1">
        <f t="array" ref="AQ3324">_xlfn.IFS(OR($G3324="公衆街路灯A",$G3324="定額電灯"),$G3324&amp;AP3324,COUNTIF(G3324,"*従量電灯*"),G3324,1,"-")</f>
        <v>従量電灯</v>
      </c>
      <c r="AR3324" s="208" t="str" cm="1">
        <f t="array" ref="AR3324">_xlfn.IFS($AN3324=0,"-",OR($AH3324="対象外",$AH3324="-"),"-",OR($G3324="公衆街路灯A",$G3324="定額電灯"),_xlfn.XLOOKUP($AQ3324,削除禁止_電灯料金!$B:$B,削除禁止_電灯料金!$E:$E,0),1,"-")</f>
        <v>-</v>
      </c>
      <c r="AS3324" s="209" t="str" cm="1">
        <f t="array" ref="AS3324">_xlfn.IFS($AR3324="-","-",OR($G3324="公衆街路灯A",$G3324="定額電灯"),_xlfn.XLOOKUP(AQ3324,削除禁止_電灯料金!$B:$B,削除禁止_電灯料金!$D:$D,0),1,"-")</f>
        <v>-</v>
      </c>
      <c r="AT3324" s="208" t="str">
        <f>IFERROR(IF(OR($G3324="公衆街路灯A",$G3324="定額電灯"),"-",ROUND((_xlfn.XLOOKUP($AQ3324,削除禁止_電灯料金!$B:$B,削除禁止_電灯料金!$E:$E)*AM3324/1000*$K3324*$L3324/12),2)),"-")</f>
        <v>-</v>
      </c>
      <c r="AU3324" s="209" t="str">
        <f>IFERROR(IF(OR($G3324="公衆街路灯A",$G3324="定額電灯"),"-",ROUND((AM3324/1000*$K3324*$L3324/12)*_xlfn.XLOOKUP($A3324,削除禁止_電灯料金!K:K,削除禁止_電灯料金!M:M,"-"),2)),"-")</f>
        <v>-</v>
      </c>
      <c r="AV3324" s="210">
        <f>IFERROR(IF(OR($G3324="公衆街路灯A",$G3324="定額電灯"),ROUND((((AR3324+AS3324)*AN3324))*12*_xlfn.XLOOKUP($A3324,削除禁止_電灯料金!K:K,削除禁止_電灯料金!N:N),0),ROUND((AT3324+AU3324)*AN3324*12*_xlfn.XLOOKUP($A3324,削除禁止_電灯料金!K:K,削除禁止_電灯料金!N:N),0)),0)</f>
        <v>0</v>
      </c>
      <c r="AW3324" s="145"/>
    </row>
    <row r="3325" spans="1:49" ht="30" customHeight="1">
      <c r="A3325" s="1">
        <v>78</v>
      </c>
      <c r="B3325" s="319" t="s">
        <v>2817</v>
      </c>
      <c r="C3325" s="42"/>
      <c r="D3325" s="259" t="s">
        <v>2840</v>
      </c>
      <c r="E3325" s="260" t="s">
        <v>224</v>
      </c>
      <c r="F3325" s="261" t="s">
        <v>2848</v>
      </c>
      <c r="G3325" s="182" t="s">
        <v>1688</v>
      </c>
      <c r="H3325" s="318" t="s">
        <v>483</v>
      </c>
      <c r="I3325" s="311"/>
      <c r="J3325" s="312"/>
      <c r="K3325" s="186" t="s">
        <v>82</v>
      </c>
      <c r="L3325" s="187" t="s">
        <v>82</v>
      </c>
      <c r="M3325" s="313" t="s">
        <v>486</v>
      </c>
      <c r="N3325" s="189" t="s">
        <v>485</v>
      </c>
      <c r="O3325" s="190">
        <v>0</v>
      </c>
      <c r="P3325" s="191" t="s">
        <v>486</v>
      </c>
      <c r="Q3325" s="191">
        <v>0</v>
      </c>
      <c r="R3325" s="191">
        <v>0</v>
      </c>
      <c r="S3325" s="192">
        <v>0</v>
      </c>
      <c r="T3325" s="192">
        <v>0</v>
      </c>
      <c r="U3325" s="192">
        <v>0</v>
      </c>
      <c r="V3325" s="193">
        <v>0</v>
      </c>
      <c r="W3325" s="194" t="s">
        <v>56</v>
      </c>
      <c r="X3325" s="195"/>
      <c r="Y3325" s="196">
        <v>0</v>
      </c>
      <c r="Z3325" s="197">
        <v>0</v>
      </c>
      <c r="AA3325" s="191">
        <v>0</v>
      </c>
      <c r="AB3325" s="198" t="s">
        <v>80</v>
      </c>
      <c r="AC3325" s="199" t="s">
        <v>56</v>
      </c>
      <c r="AD3325" s="200" t="s">
        <v>56</v>
      </c>
      <c r="AE3325" s="199" t="s">
        <v>56</v>
      </c>
      <c r="AF3325" s="200" t="s">
        <v>56</v>
      </c>
      <c r="AG3325" s="201">
        <v>0</v>
      </c>
      <c r="AH3325" s="201" t="s">
        <v>124</v>
      </c>
      <c r="AI3325" s="202" t="s">
        <v>487</v>
      </c>
      <c r="AJ3325" s="203"/>
      <c r="AK3325" s="204"/>
      <c r="AL3325" s="194"/>
      <c r="AM3325" s="205"/>
      <c r="AN3325" s="206"/>
      <c r="AO3325" s="200">
        <f t="shared" si="833"/>
        <v>0</v>
      </c>
      <c r="AP3325" s="207" t="s">
        <v>82</v>
      </c>
      <c r="AQ3325" s="198" t="str" cm="1">
        <f t="array" ref="AQ3325">_xlfn.IFS(OR($G3325="公衆街路灯A",$G3325="定額電灯"),$G3325&amp;AP3325,COUNTIF(G3325,"*従量電灯*"),G3325,1,"-")</f>
        <v>従量電灯</v>
      </c>
      <c r="AR3325" s="208" t="str" cm="1">
        <f t="array" ref="AR3325">_xlfn.IFS($AN3325=0,"-",OR($AH3325="対象外",$AH3325="-"),"-",OR($G3325="公衆街路灯A",$G3325="定額電灯"),_xlfn.XLOOKUP($AQ3325,削除禁止_電灯料金!$B:$B,削除禁止_電灯料金!$E:$E,0),1,"-")</f>
        <v>-</v>
      </c>
      <c r="AS3325" s="209" t="str" cm="1">
        <f t="array" ref="AS3325">_xlfn.IFS($AR3325="-","-",OR($G3325="公衆街路灯A",$G3325="定額電灯"),_xlfn.XLOOKUP(AQ3325,削除禁止_電灯料金!$B:$B,削除禁止_電灯料金!$D:$D,0),1,"-")</f>
        <v>-</v>
      </c>
      <c r="AT3325" s="208" t="str">
        <f>IFERROR(IF(OR($G3325="公衆街路灯A",$G3325="定額電灯"),"-",ROUND((_xlfn.XLOOKUP($AQ3325,削除禁止_電灯料金!$B:$B,削除禁止_電灯料金!$E:$E)*AM3325/1000*$K3325*$L3325/12),2)),"-")</f>
        <v>-</v>
      </c>
      <c r="AU3325" s="209" t="str">
        <f>IFERROR(IF(OR($G3325="公衆街路灯A",$G3325="定額電灯"),"-",ROUND((AM3325/1000*$K3325*$L3325/12)*_xlfn.XLOOKUP($A3325,削除禁止_電灯料金!K:K,削除禁止_電灯料金!M:M,"-"),2)),"-")</f>
        <v>-</v>
      </c>
      <c r="AV3325" s="210">
        <f>IFERROR(IF(OR($G3325="公衆街路灯A",$G3325="定額電灯"),ROUND((((AR3325+AS3325)*AN3325))*12*_xlfn.XLOOKUP($A3325,削除禁止_電灯料金!K:K,削除禁止_電灯料金!N:N),0),ROUND((AT3325+AU3325)*AN3325*12*_xlfn.XLOOKUP($A3325,削除禁止_電灯料金!K:K,削除禁止_電灯料金!N:N),0)),0)</f>
        <v>0</v>
      </c>
      <c r="AW3325" s="145"/>
    </row>
    <row r="3326" spans="1:49" ht="30" customHeight="1">
      <c r="A3326" s="1">
        <v>78</v>
      </c>
      <c r="B3326" s="319" t="s">
        <v>2817</v>
      </c>
      <c r="C3326" s="42"/>
      <c r="D3326" s="256" t="s">
        <v>2840</v>
      </c>
      <c r="E3326" s="257" t="s">
        <v>224</v>
      </c>
      <c r="F3326" s="258" t="s">
        <v>1302</v>
      </c>
      <c r="G3326" s="148" t="s">
        <v>1688</v>
      </c>
      <c r="H3326" s="149"/>
      <c r="I3326" s="280"/>
      <c r="J3326" s="267"/>
      <c r="K3326" s="152">
        <v>1</v>
      </c>
      <c r="L3326" s="153">
        <v>360</v>
      </c>
      <c r="M3326" s="281" t="s">
        <v>299</v>
      </c>
      <c r="N3326" s="119" t="s">
        <v>210</v>
      </c>
      <c r="O3326" s="120">
        <v>1</v>
      </c>
      <c r="P3326" s="155" t="s">
        <v>227</v>
      </c>
      <c r="Q3326" s="155">
        <v>0</v>
      </c>
      <c r="R3326" s="155">
        <v>0</v>
      </c>
      <c r="S3326" s="156">
        <v>0</v>
      </c>
      <c r="T3326" s="156">
        <v>0</v>
      </c>
      <c r="U3326" s="156">
        <v>0</v>
      </c>
      <c r="V3326" s="157">
        <v>0</v>
      </c>
      <c r="W3326" s="158">
        <v>47</v>
      </c>
      <c r="X3326" s="159">
        <v>1</v>
      </c>
      <c r="Y3326" s="160">
        <v>1</v>
      </c>
      <c r="Z3326" s="161">
        <f t="shared" ref="Z3326" si="837">K3326*L3326*W3326*Y3326/12/1000</f>
        <v>1.41</v>
      </c>
      <c r="AA3326" s="155">
        <v>0</v>
      </c>
      <c r="AB3326" s="162" t="s">
        <v>80</v>
      </c>
      <c r="AC3326" s="163" t="s">
        <v>56</v>
      </c>
      <c r="AD3326" s="164" t="s">
        <v>56</v>
      </c>
      <c r="AE3326" s="163" t="s">
        <v>56</v>
      </c>
      <c r="AF3326" s="164">
        <f t="shared" ref="AF3326" si="838">$B$2*Z3326/Y3326</f>
        <v>42.3</v>
      </c>
      <c r="AG3326" s="165">
        <f t="shared" ref="AG3326" si="839">Y3326*AF3326*120</f>
        <v>5076</v>
      </c>
      <c r="AH3326" s="166" t="s">
        <v>113</v>
      </c>
      <c r="AI3326" s="167"/>
      <c r="AJ3326" s="168"/>
      <c r="AK3326" s="169"/>
      <c r="AL3326" s="170"/>
      <c r="AM3326" s="171"/>
      <c r="AN3326" s="172"/>
      <c r="AO3326" s="173">
        <f t="shared" si="833"/>
        <v>0</v>
      </c>
      <c r="AP3326" s="174" t="s">
        <v>82</v>
      </c>
      <c r="AQ3326" s="175" t="str" cm="1">
        <f t="array" ref="AQ3326">_xlfn.IFS(OR($G3326="公衆街路灯A",$G3326="定額電灯"),$G3326&amp;AP3326,COUNTIF(G3326,"*従量電灯*"),G3326,1,"-")</f>
        <v>従量電灯</v>
      </c>
      <c r="AR3326" s="176" t="str" cm="1">
        <f t="array" ref="AR3326">_xlfn.IFS($AN3326=0,"-",OR($AH3326="対象外",$AH3326="-"),"-",OR($G3326="公衆街路灯A",$G3326="定額電灯"),_xlfn.XLOOKUP($AQ3326,削除禁止_電灯料金!$B:$B,削除禁止_電灯料金!$E:$E,0),1,"-")</f>
        <v>-</v>
      </c>
      <c r="AS3326" s="177" t="str" cm="1">
        <f t="array" ref="AS3326">_xlfn.IFS($AR3326="-","-",OR($G3326="公衆街路灯A",$G3326="定額電灯"),_xlfn.XLOOKUP(AQ3326,削除禁止_電灯料金!$B:$B,削除禁止_電灯料金!$D:$D,0),1,"-")</f>
        <v>-</v>
      </c>
      <c r="AT3326" s="176">
        <f>IFERROR(IF(OR($G3326="公衆街路灯A",$G3326="定額電灯"),"-",ROUND((_xlfn.XLOOKUP($AQ3326,削除禁止_電灯料金!$B:$B,削除禁止_電灯料金!$E:$E)*AM3326/1000*$K3326*$L3326/12),2)),"-")</f>
        <v>0</v>
      </c>
      <c r="AU3326" s="177">
        <f>IFERROR(IF(OR($G3326="公衆街路灯A",$G3326="定額電灯"),"-",ROUND((AM3326/1000*$K3326*$L3326/12)*_xlfn.XLOOKUP($A3326,削除禁止_電灯料金!K:K,削除禁止_電灯料金!M:M,"-"),2)),"-")</f>
        <v>0</v>
      </c>
      <c r="AV3326" s="178">
        <f>IFERROR(IF(OR($G3326="公衆街路灯A",$G3326="定額電灯"),ROUND((((AR3326+AS3326)*AN3326))*12*_xlfn.XLOOKUP($A3326,削除禁止_電灯料金!K:K,削除禁止_電灯料金!N:N),0),ROUND((AT3326+AU3326)*AN3326*12*_xlfn.XLOOKUP($A3326,削除禁止_電灯料金!K:K,削除禁止_電灯料金!N:N),0)),0)</f>
        <v>0</v>
      </c>
      <c r="AW3326" s="145"/>
    </row>
    <row r="3327" spans="1:49" ht="30" customHeight="1">
      <c r="A3327" s="1">
        <v>78</v>
      </c>
      <c r="B3327" s="319" t="s">
        <v>2817</v>
      </c>
      <c r="C3327" s="42"/>
      <c r="D3327" s="259" t="s">
        <v>2840</v>
      </c>
      <c r="E3327" s="260" t="s">
        <v>224</v>
      </c>
      <c r="F3327" s="261" t="s">
        <v>1315</v>
      </c>
      <c r="G3327" s="182" t="s">
        <v>1688</v>
      </c>
      <c r="H3327" s="183" t="s">
        <v>118</v>
      </c>
      <c r="I3327" s="311"/>
      <c r="J3327" s="312"/>
      <c r="K3327" s="186">
        <v>9</v>
      </c>
      <c r="L3327" s="187">
        <v>360</v>
      </c>
      <c r="M3327" s="313" t="s">
        <v>2849</v>
      </c>
      <c r="N3327" s="189" t="s">
        <v>75</v>
      </c>
      <c r="O3327" s="190">
        <v>1</v>
      </c>
      <c r="P3327" s="191" t="s">
        <v>2850</v>
      </c>
      <c r="Q3327" s="191">
        <v>0</v>
      </c>
      <c r="R3327" s="191" t="s">
        <v>676</v>
      </c>
      <c r="S3327" s="192">
        <v>0</v>
      </c>
      <c r="T3327" s="192">
        <v>0</v>
      </c>
      <c r="U3327" s="192" t="s">
        <v>853</v>
      </c>
      <c r="V3327" s="193">
        <v>0</v>
      </c>
      <c r="W3327" s="194">
        <v>150</v>
      </c>
      <c r="X3327" s="195">
        <v>30</v>
      </c>
      <c r="Y3327" s="196">
        <v>30</v>
      </c>
      <c r="Z3327" s="197">
        <v>0</v>
      </c>
      <c r="AA3327" s="191">
        <v>0</v>
      </c>
      <c r="AB3327" s="198" t="s">
        <v>80</v>
      </c>
      <c r="AC3327" s="199" t="s">
        <v>56</v>
      </c>
      <c r="AD3327" s="200" t="s">
        <v>56</v>
      </c>
      <c r="AE3327" s="199" t="s">
        <v>56</v>
      </c>
      <c r="AF3327" s="200">
        <v>0</v>
      </c>
      <c r="AG3327" s="201">
        <v>0</v>
      </c>
      <c r="AH3327" s="201" t="s">
        <v>124</v>
      </c>
      <c r="AI3327" s="202" t="s">
        <v>124</v>
      </c>
      <c r="AJ3327" s="203"/>
      <c r="AK3327" s="204"/>
      <c r="AL3327" s="194"/>
      <c r="AM3327" s="205"/>
      <c r="AN3327" s="206"/>
      <c r="AO3327" s="200">
        <f t="shared" si="833"/>
        <v>0</v>
      </c>
      <c r="AP3327" s="207" t="s">
        <v>82</v>
      </c>
      <c r="AQ3327" s="198" t="str" cm="1">
        <f t="array" ref="AQ3327">_xlfn.IFS(OR($G3327="公衆街路灯A",$G3327="定額電灯"),$G3327&amp;AP3327,COUNTIF(G3327,"*従量電灯*"),G3327,1,"-")</f>
        <v>従量電灯</v>
      </c>
      <c r="AR3327" s="208" t="str" cm="1">
        <f t="array" ref="AR3327">_xlfn.IFS($AN3327=0,"-",OR($AH3327="対象外",$AH3327="-"),"-",OR($G3327="公衆街路灯A",$G3327="定額電灯"),_xlfn.XLOOKUP($AQ3327,削除禁止_電灯料金!$B:$B,削除禁止_電灯料金!$E:$E,0),1,"-")</f>
        <v>-</v>
      </c>
      <c r="AS3327" s="209" t="str" cm="1">
        <f t="array" ref="AS3327">_xlfn.IFS($AR3327="-","-",OR($G3327="公衆街路灯A",$G3327="定額電灯"),_xlfn.XLOOKUP(AQ3327,削除禁止_電灯料金!$B:$B,削除禁止_電灯料金!$D:$D,0),1,"-")</f>
        <v>-</v>
      </c>
      <c r="AT3327" s="208">
        <f>IFERROR(IF(OR($G3327="公衆街路灯A",$G3327="定額電灯"),"-",ROUND((_xlfn.XLOOKUP($AQ3327,削除禁止_電灯料金!$B:$B,削除禁止_電灯料金!$E:$E)*AM3327/1000*$K3327*$L3327/12),2)),"-")</f>
        <v>0</v>
      </c>
      <c r="AU3327" s="209">
        <f>IFERROR(IF(OR($G3327="公衆街路灯A",$G3327="定額電灯"),"-",ROUND((AM3327/1000*$K3327*$L3327/12)*_xlfn.XLOOKUP($A3327,削除禁止_電灯料金!K:K,削除禁止_電灯料金!M:M,"-"),2)),"-")</f>
        <v>0</v>
      </c>
      <c r="AV3327" s="210">
        <f>IFERROR(IF(OR($G3327="公衆街路灯A",$G3327="定額電灯"),ROUND((((AR3327+AS3327)*AN3327))*12*_xlfn.XLOOKUP($A3327,削除禁止_電灯料金!K:K,削除禁止_電灯料金!N:N),0),ROUND((AT3327+AU3327)*AN3327*12*_xlfn.XLOOKUP($A3327,削除禁止_電灯料金!K:K,削除禁止_電灯料金!N:N),0)),0)</f>
        <v>0</v>
      </c>
      <c r="AW3327" s="145"/>
    </row>
    <row r="3328" spans="1:49" ht="30" customHeight="1">
      <c r="A3328" s="1">
        <v>78</v>
      </c>
      <c r="B3328" s="319" t="s">
        <v>2817</v>
      </c>
      <c r="C3328" s="42"/>
      <c r="D3328" s="256" t="s">
        <v>2840</v>
      </c>
      <c r="E3328" s="257" t="s">
        <v>224</v>
      </c>
      <c r="F3328" s="258" t="s">
        <v>1315</v>
      </c>
      <c r="G3328" s="148" t="s">
        <v>1688</v>
      </c>
      <c r="H3328" s="149"/>
      <c r="I3328" s="280"/>
      <c r="J3328" s="267"/>
      <c r="K3328" s="152">
        <v>24</v>
      </c>
      <c r="L3328" s="153">
        <v>365</v>
      </c>
      <c r="M3328" s="281" t="s">
        <v>2845</v>
      </c>
      <c r="N3328" s="119" t="s">
        <v>164</v>
      </c>
      <c r="O3328" s="120">
        <v>1</v>
      </c>
      <c r="P3328" s="155" t="s">
        <v>383</v>
      </c>
      <c r="Q3328" s="155">
        <v>0</v>
      </c>
      <c r="R3328" s="155">
        <v>0</v>
      </c>
      <c r="S3328" s="156" t="s">
        <v>106</v>
      </c>
      <c r="T3328" s="156" t="s">
        <v>1380</v>
      </c>
      <c r="U3328" s="156" t="s">
        <v>2846</v>
      </c>
      <c r="V3328" s="157">
        <v>0</v>
      </c>
      <c r="W3328" s="158">
        <v>13</v>
      </c>
      <c r="X3328" s="159">
        <v>1</v>
      </c>
      <c r="Y3328" s="160">
        <v>1</v>
      </c>
      <c r="Z3328" s="161">
        <f t="shared" ref="Z3328:Z3330" si="840">K3328*L3328*W3328*Y3328/12/1000</f>
        <v>9.49</v>
      </c>
      <c r="AA3328" s="155">
        <v>0</v>
      </c>
      <c r="AB3328" s="162" t="s">
        <v>80</v>
      </c>
      <c r="AC3328" s="163" t="s">
        <v>56</v>
      </c>
      <c r="AD3328" s="164" t="s">
        <v>56</v>
      </c>
      <c r="AE3328" s="163" t="s">
        <v>56</v>
      </c>
      <c r="AF3328" s="164">
        <f t="shared" ref="AF3328:AF3330" si="841">$B$2*Z3328/Y3328</f>
        <v>284.7</v>
      </c>
      <c r="AG3328" s="165">
        <f t="shared" ref="AG3328:AG3330" si="842">Y3328*AF3328*120</f>
        <v>34164</v>
      </c>
      <c r="AH3328" s="166" t="s">
        <v>81</v>
      </c>
      <c r="AI3328" s="167"/>
      <c r="AJ3328" s="168"/>
      <c r="AK3328" s="169"/>
      <c r="AL3328" s="170"/>
      <c r="AM3328" s="171"/>
      <c r="AN3328" s="172"/>
      <c r="AO3328" s="173">
        <f t="shared" si="833"/>
        <v>0</v>
      </c>
      <c r="AP3328" s="174" t="s">
        <v>82</v>
      </c>
      <c r="AQ3328" s="175" t="str" cm="1">
        <f t="array" ref="AQ3328">_xlfn.IFS(OR($G3328="公衆街路灯A",$G3328="定額電灯"),$G3328&amp;AP3328,COUNTIF(G3328,"*従量電灯*"),G3328,1,"-")</f>
        <v>従量電灯</v>
      </c>
      <c r="AR3328" s="176" t="str" cm="1">
        <f t="array" ref="AR3328">_xlfn.IFS($AN3328=0,"-",OR($AH3328="対象外",$AH3328="-"),"-",OR($G3328="公衆街路灯A",$G3328="定額電灯"),_xlfn.XLOOKUP($AQ3328,削除禁止_電灯料金!$B:$B,削除禁止_電灯料金!$E:$E,0),1,"-")</f>
        <v>-</v>
      </c>
      <c r="AS3328" s="177" t="str" cm="1">
        <f t="array" ref="AS3328">_xlfn.IFS($AR3328="-","-",OR($G3328="公衆街路灯A",$G3328="定額電灯"),_xlfn.XLOOKUP(AQ3328,削除禁止_電灯料金!$B:$B,削除禁止_電灯料金!$D:$D,0),1,"-")</f>
        <v>-</v>
      </c>
      <c r="AT3328" s="176">
        <f>IFERROR(IF(OR($G3328="公衆街路灯A",$G3328="定額電灯"),"-",ROUND((_xlfn.XLOOKUP($AQ3328,削除禁止_電灯料金!$B:$B,削除禁止_電灯料金!$E:$E)*AM3328/1000*$K3328*$L3328/12),2)),"-")</f>
        <v>0</v>
      </c>
      <c r="AU3328" s="177">
        <f>IFERROR(IF(OR($G3328="公衆街路灯A",$G3328="定額電灯"),"-",ROUND((AM3328/1000*$K3328*$L3328/12)*_xlfn.XLOOKUP($A3328,削除禁止_電灯料金!K:K,削除禁止_電灯料金!M:M,"-"),2)),"-")</f>
        <v>0</v>
      </c>
      <c r="AV3328" s="178">
        <f>IFERROR(IF(OR($G3328="公衆街路灯A",$G3328="定額電灯"),ROUND((((AR3328+AS3328)*AN3328))*12*_xlfn.XLOOKUP($A3328,削除禁止_電灯料金!K:K,削除禁止_電灯料金!N:N),0),ROUND((AT3328+AU3328)*AN3328*12*_xlfn.XLOOKUP($A3328,削除禁止_電灯料金!K:K,削除禁止_電灯料金!N:N),0)),0)</f>
        <v>0</v>
      </c>
      <c r="AW3328" s="145"/>
    </row>
    <row r="3329" spans="1:49" ht="30" customHeight="1">
      <c r="A3329" s="1">
        <v>78</v>
      </c>
      <c r="B3329" s="319" t="s">
        <v>2817</v>
      </c>
      <c r="C3329" s="42"/>
      <c r="D3329" s="256" t="s">
        <v>2840</v>
      </c>
      <c r="E3329" s="257" t="s">
        <v>224</v>
      </c>
      <c r="F3329" s="258" t="s">
        <v>1315</v>
      </c>
      <c r="G3329" s="148" t="s">
        <v>1688</v>
      </c>
      <c r="H3329" s="149"/>
      <c r="I3329" s="280"/>
      <c r="J3329" s="267"/>
      <c r="K3329" s="152">
        <v>24</v>
      </c>
      <c r="L3329" s="153">
        <v>365</v>
      </c>
      <c r="M3329" s="281" t="s">
        <v>2851</v>
      </c>
      <c r="N3329" s="119" t="s">
        <v>86</v>
      </c>
      <c r="O3329" s="120">
        <v>1</v>
      </c>
      <c r="P3329" s="155" t="s">
        <v>432</v>
      </c>
      <c r="Q3329" s="155">
        <v>0</v>
      </c>
      <c r="R3329" s="155">
        <v>0</v>
      </c>
      <c r="S3329" s="156" t="s">
        <v>2843</v>
      </c>
      <c r="T3329" s="156">
        <v>0</v>
      </c>
      <c r="U3329" s="156" t="s">
        <v>2844</v>
      </c>
      <c r="V3329" s="157" t="s">
        <v>90</v>
      </c>
      <c r="W3329" s="158">
        <v>3</v>
      </c>
      <c r="X3329" s="159">
        <v>4</v>
      </c>
      <c r="Y3329" s="160">
        <v>4</v>
      </c>
      <c r="Z3329" s="161">
        <f t="shared" si="840"/>
        <v>8.76</v>
      </c>
      <c r="AA3329" s="155">
        <v>0</v>
      </c>
      <c r="AB3329" s="162" t="s">
        <v>80</v>
      </c>
      <c r="AC3329" s="163" t="s">
        <v>56</v>
      </c>
      <c r="AD3329" s="164" t="s">
        <v>56</v>
      </c>
      <c r="AE3329" s="163" t="s">
        <v>56</v>
      </c>
      <c r="AF3329" s="164">
        <f t="shared" si="841"/>
        <v>65.7</v>
      </c>
      <c r="AG3329" s="165">
        <f t="shared" si="842"/>
        <v>31536</v>
      </c>
      <c r="AH3329" s="166" t="s">
        <v>81</v>
      </c>
      <c r="AI3329" s="167"/>
      <c r="AJ3329" s="168"/>
      <c r="AK3329" s="169"/>
      <c r="AL3329" s="170"/>
      <c r="AM3329" s="171"/>
      <c r="AN3329" s="172"/>
      <c r="AO3329" s="173">
        <f t="shared" si="833"/>
        <v>0</v>
      </c>
      <c r="AP3329" s="174" t="s">
        <v>82</v>
      </c>
      <c r="AQ3329" s="175" t="str" cm="1">
        <f t="array" ref="AQ3329">_xlfn.IFS(OR($G3329="公衆街路灯A",$G3329="定額電灯"),$G3329&amp;AP3329,COUNTIF(G3329,"*従量電灯*"),G3329,1,"-")</f>
        <v>従量電灯</v>
      </c>
      <c r="AR3329" s="176" t="str" cm="1">
        <f t="array" ref="AR3329">_xlfn.IFS($AN3329=0,"-",OR($AH3329="対象外",$AH3329="-"),"-",OR($G3329="公衆街路灯A",$G3329="定額電灯"),_xlfn.XLOOKUP($AQ3329,削除禁止_電灯料金!$B:$B,削除禁止_電灯料金!$E:$E,0),1,"-")</f>
        <v>-</v>
      </c>
      <c r="AS3329" s="177" t="str" cm="1">
        <f t="array" ref="AS3329">_xlfn.IFS($AR3329="-","-",OR($G3329="公衆街路灯A",$G3329="定額電灯"),_xlfn.XLOOKUP(AQ3329,削除禁止_電灯料金!$B:$B,削除禁止_電灯料金!$D:$D,0),1,"-")</f>
        <v>-</v>
      </c>
      <c r="AT3329" s="176">
        <f>IFERROR(IF(OR($G3329="公衆街路灯A",$G3329="定額電灯"),"-",ROUND((_xlfn.XLOOKUP($AQ3329,削除禁止_電灯料金!$B:$B,削除禁止_電灯料金!$E:$E)*AM3329/1000*$K3329*$L3329/12),2)),"-")</f>
        <v>0</v>
      </c>
      <c r="AU3329" s="177">
        <f>IFERROR(IF(OR($G3329="公衆街路灯A",$G3329="定額電灯"),"-",ROUND((AM3329/1000*$K3329*$L3329/12)*_xlfn.XLOOKUP($A3329,削除禁止_電灯料金!K:K,削除禁止_電灯料金!M:M,"-"),2)),"-")</f>
        <v>0</v>
      </c>
      <c r="AV3329" s="178">
        <f>IFERROR(IF(OR($G3329="公衆街路灯A",$G3329="定額電灯"),ROUND((((AR3329+AS3329)*AN3329))*12*_xlfn.XLOOKUP($A3329,削除禁止_電灯料金!K:K,削除禁止_電灯料金!N:N),0),ROUND((AT3329+AU3329)*AN3329*12*_xlfn.XLOOKUP($A3329,削除禁止_電灯料金!K:K,削除禁止_電灯料金!N:N),0)),0)</f>
        <v>0</v>
      </c>
      <c r="AW3329" s="145"/>
    </row>
    <row r="3330" spans="1:49" ht="30" customHeight="1">
      <c r="A3330" s="1">
        <v>78</v>
      </c>
      <c r="B3330" s="319" t="s">
        <v>2817</v>
      </c>
      <c r="C3330" s="42"/>
      <c r="D3330" s="256" t="s">
        <v>2840</v>
      </c>
      <c r="E3330" s="257" t="s">
        <v>224</v>
      </c>
      <c r="F3330" s="258" t="s">
        <v>1315</v>
      </c>
      <c r="G3330" s="148" t="s">
        <v>1688</v>
      </c>
      <c r="H3330" s="149"/>
      <c r="I3330" s="280"/>
      <c r="J3330" s="267"/>
      <c r="K3330" s="152">
        <v>9</v>
      </c>
      <c r="L3330" s="153">
        <v>360</v>
      </c>
      <c r="M3330" s="281" t="s">
        <v>299</v>
      </c>
      <c r="N3330" s="119" t="s">
        <v>210</v>
      </c>
      <c r="O3330" s="120">
        <v>1</v>
      </c>
      <c r="P3330" s="155" t="s">
        <v>227</v>
      </c>
      <c r="Q3330" s="155">
        <v>0</v>
      </c>
      <c r="R3330" s="155">
        <v>0</v>
      </c>
      <c r="S3330" s="156">
        <v>0</v>
      </c>
      <c r="T3330" s="156">
        <v>0</v>
      </c>
      <c r="U3330" s="156">
        <v>0</v>
      </c>
      <c r="V3330" s="157">
        <v>0</v>
      </c>
      <c r="W3330" s="158">
        <v>47</v>
      </c>
      <c r="X3330" s="159">
        <v>10</v>
      </c>
      <c r="Y3330" s="160">
        <v>10</v>
      </c>
      <c r="Z3330" s="161">
        <f t="shared" si="840"/>
        <v>126.9</v>
      </c>
      <c r="AA3330" s="155">
        <v>0</v>
      </c>
      <c r="AB3330" s="162" t="s">
        <v>80</v>
      </c>
      <c r="AC3330" s="163" t="s">
        <v>56</v>
      </c>
      <c r="AD3330" s="164" t="s">
        <v>56</v>
      </c>
      <c r="AE3330" s="163" t="s">
        <v>56</v>
      </c>
      <c r="AF3330" s="164">
        <f t="shared" si="841"/>
        <v>380.7</v>
      </c>
      <c r="AG3330" s="165">
        <f t="shared" si="842"/>
        <v>456840</v>
      </c>
      <c r="AH3330" s="166" t="s">
        <v>113</v>
      </c>
      <c r="AI3330" s="167"/>
      <c r="AJ3330" s="168"/>
      <c r="AK3330" s="169"/>
      <c r="AL3330" s="170"/>
      <c r="AM3330" s="171"/>
      <c r="AN3330" s="172"/>
      <c r="AO3330" s="173">
        <f t="shared" si="833"/>
        <v>0</v>
      </c>
      <c r="AP3330" s="174" t="s">
        <v>82</v>
      </c>
      <c r="AQ3330" s="175" t="str" cm="1">
        <f t="array" ref="AQ3330">_xlfn.IFS(OR($G3330="公衆街路灯A",$G3330="定額電灯"),$G3330&amp;AP3330,COUNTIF(G3330,"*従量電灯*"),G3330,1,"-")</f>
        <v>従量電灯</v>
      </c>
      <c r="AR3330" s="176" t="str" cm="1">
        <f t="array" ref="AR3330">_xlfn.IFS($AN3330=0,"-",OR($AH3330="対象外",$AH3330="-"),"-",OR($G3330="公衆街路灯A",$G3330="定額電灯"),_xlfn.XLOOKUP($AQ3330,削除禁止_電灯料金!$B:$B,削除禁止_電灯料金!$E:$E,0),1,"-")</f>
        <v>-</v>
      </c>
      <c r="AS3330" s="177" t="str" cm="1">
        <f t="array" ref="AS3330">_xlfn.IFS($AR3330="-","-",OR($G3330="公衆街路灯A",$G3330="定額電灯"),_xlfn.XLOOKUP(AQ3330,削除禁止_電灯料金!$B:$B,削除禁止_電灯料金!$D:$D,0),1,"-")</f>
        <v>-</v>
      </c>
      <c r="AT3330" s="176">
        <f>IFERROR(IF(OR($G3330="公衆街路灯A",$G3330="定額電灯"),"-",ROUND((_xlfn.XLOOKUP($AQ3330,削除禁止_電灯料金!$B:$B,削除禁止_電灯料金!$E:$E)*AM3330/1000*$K3330*$L3330/12),2)),"-")</f>
        <v>0</v>
      </c>
      <c r="AU3330" s="177">
        <f>IFERROR(IF(OR($G3330="公衆街路灯A",$G3330="定額電灯"),"-",ROUND((AM3330/1000*$K3330*$L3330/12)*_xlfn.XLOOKUP($A3330,削除禁止_電灯料金!K:K,削除禁止_電灯料金!M:M,"-"),2)),"-")</f>
        <v>0</v>
      </c>
      <c r="AV3330" s="178">
        <f>IFERROR(IF(OR($G3330="公衆街路灯A",$G3330="定額電灯"),ROUND((((AR3330+AS3330)*AN3330))*12*_xlfn.XLOOKUP($A3330,削除禁止_電灯料金!K:K,削除禁止_電灯料金!N:N),0),ROUND((AT3330+AU3330)*AN3330*12*_xlfn.XLOOKUP($A3330,削除禁止_電灯料金!K:K,削除禁止_電灯料金!N:N),0)),0)</f>
        <v>0</v>
      </c>
      <c r="AW3330" s="145"/>
    </row>
    <row r="3331" spans="1:49" ht="30" customHeight="1">
      <c r="A3331" s="1">
        <v>78</v>
      </c>
      <c r="B3331" s="319" t="s">
        <v>2817</v>
      </c>
      <c r="C3331" s="42"/>
      <c r="D3331" s="259" t="s">
        <v>2840</v>
      </c>
      <c r="E3331" s="260" t="s">
        <v>224</v>
      </c>
      <c r="F3331" s="261" t="s">
        <v>2852</v>
      </c>
      <c r="G3331" s="182" t="s">
        <v>1688</v>
      </c>
      <c r="H3331" s="183" t="s">
        <v>118</v>
      </c>
      <c r="I3331" s="311"/>
      <c r="J3331" s="312"/>
      <c r="K3331" s="186">
        <v>9</v>
      </c>
      <c r="L3331" s="187">
        <v>360</v>
      </c>
      <c r="M3331" s="313" t="s">
        <v>2853</v>
      </c>
      <c r="N3331" s="189" t="s">
        <v>75</v>
      </c>
      <c r="O3331" s="190">
        <v>1</v>
      </c>
      <c r="P3331" s="191" t="s">
        <v>2854</v>
      </c>
      <c r="Q3331" s="191">
        <v>0</v>
      </c>
      <c r="R3331" s="191">
        <v>0</v>
      </c>
      <c r="S3331" s="192">
        <v>0</v>
      </c>
      <c r="T3331" s="192">
        <v>0</v>
      </c>
      <c r="U3331" s="192" t="s">
        <v>2855</v>
      </c>
      <c r="V3331" s="193">
        <v>0</v>
      </c>
      <c r="W3331" s="194">
        <v>68</v>
      </c>
      <c r="X3331" s="195">
        <v>6</v>
      </c>
      <c r="Y3331" s="196">
        <v>6</v>
      </c>
      <c r="Z3331" s="197">
        <v>0</v>
      </c>
      <c r="AA3331" s="191">
        <v>0</v>
      </c>
      <c r="AB3331" s="198" t="s">
        <v>80</v>
      </c>
      <c r="AC3331" s="199" t="s">
        <v>56</v>
      </c>
      <c r="AD3331" s="200" t="s">
        <v>56</v>
      </c>
      <c r="AE3331" s="199" t="s">
        <v>56</v>
      </c>
      <c r="AF3331" s="200">
        <v>0</v>
      </c>
      <c r="AG3331" s="201">
        <v>0</v>
      </c>
      <c r="AH3331" s="201" t="s">
        <v>124</v>
      </c>
      <c r="AI3331" s="202" t="s">
        <v>124</v>
      </c>
      <c r="AJ3331" s="203"/>
      <c r="AK3331" s="204"/>
      <c r="AL3331" s="194"/>
      <c r="AM3331" s="205"/>
      <c r="AN3331" s="206"/>
      <c r="AO3331" s="200">
        <f t="shared" si="833"/>
        <v>0</v>
      </c>
      <c r="AP3331" s="207" t="s">
        <v>82</v>
      </c>
      <c r="AQ3331" s="198" t="str" cm="1">
        <f t="array" ref="AQ3331">_xlfn.IFS(OR($G3331="公衆街路灯A",$G3331="定額電灯"),$G3331&amp;AP3331,COUNTIF(G3331,"*従量電灯*"),G3331,1,"-")</f>
        <v>従量電灯</v>
      </c>
      <c r="AR3331" s="208" t="str" cm="1">
        <f t="array" ref="AR3331">_xlfn.IFS($AN3331=0,"-",OR($AH3331="対象外",$AH3331="-"),"-",OR($G3331="公衆街路灯A",$G3331="定額電灯"),_xlfn.XLOOKUP($AQ3331,削除禁止_電灯料金!$B:$B,削除禁止_電灯料金!$E:$E,0),1,"-")</f>
        <v>-</v>
      </c>
      <c r="AS3331" s="209" t="str" cm="1">
        <f t="array" ref="AS3331">_xlfn.IFS($AR3331="-","-",OR($G3331="公衆街路灯A",$G3331="定額電灯"),_xlfn.XLOOKUP(AQ3331,削除禁止_電灯料金!$B:$B,削除禁止_電灯料金!$D:$D,0),1,"-")</f>
        <v>-</v>
      </c>
      <c r="AT3331" s="208">
        <f>IFERROR(IF(OR($G3331="公衆街路灯A",$G3331="定額電灯"),"-",ROUND((_xlfn.XLOOKUP($AQ3331,削除禁止_電灯料金!$B:$B,削除禁止_電灯料金!$E:$E)*AM3331/1000*$K3331*$L3331/12),2)),"-")</f>
        <v>0</v>
      </c>
      <c r="AU3331" s="209">
        <f>IFERROR(IF(OR($G3331="公衆街路灯A",$G3331="定額電灯"),"-",ROUND((AM3331/1000*$K3331*$L3331/12)*_xlfn.XLOOKUP($A3331,削除禁止_電灯料金!K:K,削除禁止_電灯料金!M:M,"-"),2)),"-")</f>
        <v>0</v>
      </c>
      <c r="AV3331" s="210">
        <f>IFERROR(IF(OR($G3331="公衆街路灯A",$G3331="定額電灯"),ROUND((((AR3331+AS3331)*AN3331))*12*_xlfn.XLOOKUP($A3331,削除禁止_電灯料金!K:K,削除禁止_電灯料金!N:N),0),ROUND((AT3331+AU3331)*AN3331*12*_xlfn.XLOOKUP($A3331,削除禁止_電灯料金!K:K,削除禁止_電灯料金!N:N),0)),0)</f>
        <v>0</v>
      </c>
      <c r="AW3331" s="145"/>
    </row>
    <row r="3332" spans="1:49" ht="30" customHeight="1">
      <c r="A3332" s="1">
        <v>78</v>
      </c>
      <c r="B3332" s="319" t="s">
        <v>2817</v>
      </c>
      <c r="C3332" s="42"/>
      <c r="D3332" s="256" t="s">
        <v>2840</v>
      </c>
      <c r="E3332" s="257" t="s">
        <v>224</v>
      </c>
      <c r="F3332" s="258" t="s">
        <v>2852</v>
      </c>
      <c r="G3332" s="148" t="s">
        <v>1688</v>
      </c>
      <c r="H3332" s="149"/>
      <c r="I3332" s="280"/>
      <c r="J3332" s="267"/>
      <c r="K3332" s="152">
        <v>24</v>
      </c>
      <c r="L3332" s="153">
        <v>365</v>
      </c>
      <c r="M3332" s="281" t="s">
        <v>2841</v>
      </c>
      <c r="N3332" s="119" t="s">
        <v>164</v>
      </c>
      <c r="O3332" s="120">
        <v>1</v>
      </c>
      <c r="P3332" s="155" t="s">
        <v>383</v>
      </c>
      <c r="Q3332" s="155">
        <v>0</v>
      </c>
      <c r="R3332" s="155">
        <v>0</v>
      </c>
      <c r="S3332" s="156" t="s">
        <v>100</v>
      </c>
      <c r="T3332" s="156">
        <v>0</v>
      </c>
      <c r="U3332" s="156" t="s">
        <v>102</v>
      </c>
      <c r="V3332" s="157">
        <v>0</v>
      </c>
      <c r="W3332" s="158">
        <v>13</v>
      </c>
      <c r="X3332" s="159">
        <v>1</v>
      </c>
      <c r="Y3332" s="160">
        <v>1</v>
      </c>
      <c r="Z3332" s="161">
        <f t="shared" ref="Z3332:Z3333" si="843">K3332*L3332*W3332*Y3332/12/1000</f>
        <v>9.49</v>
      </c>
      <c r="AA3332" s="155">
        <v>0</v>
      </c>
      <c r="AB3332" s="162" t="s">
        <v>80</v>
      </c>
      <c r="AC3332" s="163" t="s">
        <v>56</v>
      </c>
      <c r="AD3332" s="164" t="s">
        <v>56</v>
      </c>
      <c r="AE3332" s="163" t="s">
        <v>56</v>
      </c>
      <c r="AF3332" s="164">
        <f t="shared" ref="AF3332:AF3333" si="844">$B$2*Z3332/Y3332</f>
        <v>284.7</v>
      </c>
      <c r="AG3332" s="165">
        <f t="shared" ref="AG3332:AG3333" si="845">Y3332*AF3332*120</f>
        <v>34164</v>
      </c>
      <c r="AH3332" s="166" t="s">
        <v>81</v>
      </c>
      <c r="AI3332" s="167"/>
      <c r="AJ3332" s="168"/>
      <c r="AK3332" s="169"/>
      <c r="AL3332" s="170"/>
      <c r="AM3332" s="171"/>
      <c r="AN3332" s="172"/>
      <c r="AO3332" s="173">
        <f t="shared" si="833"/>
        <v>0</v>
      </c>
      <c r="AP3332" s="174" t="s">
        <v>82</v>
      </c>
      <c r="AQ3332" s="175" t="str" cm="1">
        <f t="array" ref="AQ3332">_xlfn.IFS(OR($G3332="公衆街路灯A",$G3332="定額電灯"),$G3332&amp;AP3332,COUNTIF(G3332,"*従量電灯*"),G3332,1,"-")</f>
        <v>従量電灯</v>
      </c>
      <c r="AR3332" s="176" t="str" cm="1">
        <f t="array" ref="AR3332">_xlfn.IFS($AN3332=0,"-",OR($AH3332="対象外",$AH3332="-"),"-",OR($G3332="公衆街路灯A",$G3332="定額電灯"),_xlfn.XLOOKUP($AQ3332,削除禁止_電灯料金!$B:$B,削除禁止_電灯料金!$E:$E,0),1,"-")</f>
        <v>-</v>
      </c>
      <c r="AS3332" s="177" t="str" cm="1">
        <f t="array" ref="AS3332">_xlfn.IFS($AR3332="-","-",OR($G3332="公衆街路灯A",$G3332="定額電灯"),_xlfn.XLOOKUP(AQ3332,削除禁止_電灯料金!$B:$B,削除禁止_電灯料金!$D:$D,0),1,"-")</f>
        <v>-</v>
      </c>
      <c r="AT3332" s="176">
        <f>IFERROR(IF(OR($G3332="公衆街路灯A",$G3332="定額電灯"),"-",ROUND((_xlfn.XLOOKUP($AQ3332,削除禁止_電灯料金!$B:$B,削除禁止_電灯料金!$E:$E)*AM3332/1000*$K3332*$L3332/12),2)),"-")</f>
        <v>0</v>
      </c>
      <c r="AU3332" s="177">
        <f>IFERROR(IF(OR($G3332="公衆街路灯A",$G3332="定額電灯"),"-",ROUND((AM3332/1000*$K3332*$L3332/12)*_xlfn.XLOOKUP($A3332,削除禁止_電灯料金!K:K,削除禁止_電灯料金!M:M,"-"),2)),"-")</f>
        <v>0</v>
      </c>
      <c r="AV3332" s="178">
        <f>IFERROR(IF(OR($G3332="公衆街路灯A",$G3332="定額電灯"),ROUND((((AR3332+AS3332)*AN3332))*12*_xlfn.XLOOKUP($A3332,削除禁止_電灯料金!K:K,削除禁止_電灯料金!N:N),0),ROUND((AT3332+AU3332)*AN3332*12*_xlfn.XLOOKUP($A3332,削除禁止_電灯料金!K:K,削除禁止_電灯料金!N:N),0)),0)</f>
        <v>0</v>
      </c>
      <c r="AW3332" s="145"/>
    </row>
    <row r="3333" spans="1:49" ht="30" customHeight="1">
      <c r="A3333" s="1">
        <v>78</v>
      </c>
      <c r="B3333" s="319" t="s">
        <v>2817</v>
      </c>
      <c r="C3333" s="42"/>
      <c r="D3333" s="256" t="s">
        <v>2840</v>
      </c>
      <c r="E3333" s="257" t="s">
        <v>224</v>
      </c>
      <c r="F3333" s="258" t="s">
        <v>2852</v>
      </c>
      <c r="G3333" s="148" t="s">
        <v>1688</v>
      </c>
      <c r="H3333" s="149"/>
      <c r="I3333" s="280"/>
      <c r="J3333" s="267"/>
      <c r="K3333" s="152">
        <v>24</v>
      </c>
      <c r="L3333" s="153">
        <v>365</v>
      </c>
      <c r="M3333" s="281" t="s">
        <v>2851</v>
      </c>
      <c r="N3333" s="119" t="s">
        <v>86</v>
      </c>
      <c r="O3333" s="120">
        <v>1</v>
      </c>
      <c r="P3333" s="155" t="s">
        <v>432</v>
      </c>
      <c r="Q3333" s="155">
        <v>0</v>
      </c>
      <c r="R3333" s="155">
        <v>0</v>
      </c>
      <c r="S3333" s="156" t="s">
        <v>2843</v>
      </c>
      <c r="T3333" s="156">
        <v>0</v>
      </c>
      <c r="U3333" s="156" t="s">
        <v>2844</v>
      </c>
      <c r="V3333" s="157" t="s">
        <v>90</v>
      </c>
      <c r="W3333" s="158">
        <v>3</v>
      </c>
      <c r="X3333" s="159">
        <v>2</v>
      </c>
      <c r="Y3333" s="160">
        <v>2</v>
      </c>
      <c r="Z3333" s="161">
        <f t="shared" si="843"/>
        <v>4.38</v>
      </c>
      <c r="AA3333" s="155">
        <v>0</v>
      </c>
      <c r="AB3333" s="162" t="s">
        <v>80</v>
      </c>
      <c r="AC3333" s="163" t="s">
        <v>56</v>
      </c>
      <c r="AD3333" s="164" t="s">
        <v>56</v>
      </c>
      <c r="AE3333" s="163" t="s">
        <v>56</v>
      </c>
      <c r="AF3333" s="164">
        <f t="shared" si="844"/>
        <v>65.7</v>
      </c>
      <c r="AG3333" s="165">
        <f t="shared" si="845"/>
        <v>15768</v>
      </c>
      <c r="AH3333" s="166" t="s">
        <v>81</v>
      </c>
      <c r="AI3333" s="167"/>
      <c r="AJ3333" s="168"/>
      <c r="AK3333" s="169"/>
      <c r="AL3333" s="170"/>
      <c r="AM3333" s="171"/>
      <c r="AN3333" s="172"/>
      <c r="AO3333" s="173">
        <f t="shared" si="833"/>
        <v>0</v>
      </c>
      <c r="AP3333" s="174" t="s">
        <v>82</v>
      </c>
      <c r="AQ3333" s="175" t="str" cm="1">
        <f t="array" ref="AQ3333">_xlfn.IFS(OR($G3333="公衆街路灯A",$G3333="定額電灯"),$G3333&amp;AP3333,COUNTIF(G3333,"*従量電灯*"),G3333,1,"-")</f>
        <v>従量電灯</v>
      </c>
      <c r="AR3333" s="176" t="str" cm="1">
        <f t="array" ref="AR3333">_xlfn.IFS($AN3333=0,"-",OR($AH3333="対象外",$AH3333="-"),"-",OR($G3333="公衆街路灯A",$G3333="定額電灯"),_xlfn.XLOOKUP($AQ3333,削除禁止_電灯料金!$B:$B,削除禁止_電灯料金!$E:$E,0),1,"-")</f>
        <v>-</v>
      </c>
      <c r="AS3333" s="177" t="str" cm="1">
        <f t="array" ref="AS3333">_xlfn.IFS($AR3333="-","-",OR($G3333="公衆街路灯A",$G3333="定額電灯"),_xlfn.XLOOKUP(AQ3333,削除禁止_電灯料金!$B:$B,削除禁止_電灯料金!$D:$D,0),1,"-")</f>
        <v>-</v>
      </c>
      <c r="AT3333" s="176">
        <f>IFERROR(IF(OR($G3333="公衆街路灯A",$G3333="定額電灯"),"-",ROUND((_xlfn.XLOOKUP($AQ3333,削除禁止_電灯料金!$B:$B,削除禁止_電灯料金!$E:$E)*AM3333/1000*$K3333*$L3333/12),2)),"-")</f>
        <v>0</v>
      </c>
      <c r="AU3333" s="177">
        <f>IFERROR(IF(OR($G3333="公衆街路灯A",$G3333="定額電灯"),"-",ROUND((AM3333/1000*$K3333*$L3333/12)*_xlfn.XLOOKUP($A3333,削除禁止_電灯料金!K:K,削除禁止_電灯料金!M:M,"-"),2)),"-")</f>
        <v>0</v>
      </c>
      <c r="AV3333" s="178">
        <f>IFERROR(IF(OR($G3333="公衆街路灯A",$G3333="定額電灯"),ROUND((((AR3333+AS3333)*AN3333))*12*_xlfn.XLOOKUP($A3333,削除禁止_電灯料金!K:K,削除禁止_電灯料金!N:N),0),ROUND((AT3333+AU3333)*AN3333*12*_xlfn.XLOOKUP($A3333,削除禁止_電灯料金!K:K,削除禁止_電灯料金!N:N),0)),0)</f>
        <v>0</v>
      </c>
      <c r="AW3333" s="145"/>
    </row>
    <row r="3334" spans="1:49" ht="30" customHeight="1">
      <c r="A3334" s="1">
        <v>78</v>
      </c>
      <c r="B3334" s="319" t="s">
        <v>2817</v>
      </c>
      <c r="C3334" s="42"/>
      <c r="D3334" s="259" t="s">
        <v>2840</v>
      </c>
      <c r="E3334" s="260" t="s">
        <v>224</v>
      </c>
      <c r="F3334" s="261" t="s">
        <v>2856</v>
      </c>
      <c r="G3334" s="182" t="s">
        <v>1688</v>
      </c>
      <c r="H3334" s="183" t="s">
        <v>118</v>
      </c>
      <c r="I3334" s="311"/>
      <c r="J3334" s="312"/>
      <c r="K3334" s="186">
        <v>5</v>
      </c>
      <c r="L3334" s="187">
        <v>360</v>
      </c>
      <c r="M3334" s="313" t="s">
        <v>2849</v>
      </c>
      <c r="N3334" s="189" t="s">
        <v>75</v>
      </c>
      <c r="O3334" s="190">
        <v>1</v>
      </c>
      <c r="P3334" s="191" t="s">
        <v>2850</v>
      </c>
      <c r="Q3334" s="191">
        <v>0</v>
      </c>
      <c r="R3334" s="191" t="s">
        <v>676</v>
      </c>
      <c r="S3334" s="192">
        <v>0</v>
      </c>
      <c r="T3334" s="192">
        <v>0</v>
      </c>
      <c r="U3334" s="192" t="s">
        <v>853</v>
      </c>
      <c r="V3334" s="193">
        <v>0</v>
      </c>
      <c r="W3334" s="194">
        <v>150</v>
      </c>
      <c r="X3334" s="195">
        <v>27</v>
      </c>
      <c r="Y3334" s="196">
        <v>27</v>
      </c>
      <c r="Z3334" s="197">
        <v>0</v>
      </c>
      <c r="AA3334" s="191">
        <v>0</v>
      </c>
      <c r="AB3334" s="198" t="s">
        <v>80</v>
      </c>
      <c r="AC3334" s="199" t="s">
        <v>56</v>
      </c>
      <c r="AD3334" s="200" t="s">
        <v>56</v>
      </c>
      <c r="AE3334" s="199" t="s">
        <v>56</v>
      </c>
      <c r="AF3334" s="200">
        <v>0</v>
      </c>
      <c r="AG3334" s="201">
        <v>0</v>
      </c>
      <c r="AH3334" s="201" t="s">
        <v>124</v>
      </c>
      <c r="AI3334" s="202" t="s">
        <v>124</v>
      </c>
      <c r="AJ3334" s="203"/>
      <c r="AK3334" s="204"/>
      <c r="AL3334" s="194"/>
      <c r="AM3334" s="205"/>
      <c r="AN3334" s="206"/>
      <c r="AO3334" s="200">
        <f t="shared" si="833"/>
        <v>0</v>
      </c>
      <c r="AP3334" s="207" t="s">
        <v>82</v>
      </c>
      <c r="AQ3334" s="198" t="str" cm="1">
        <f t="array" ref="AQ3334">_xlfn.IFS(OR($G3334="公衆街路灯A",$G3334="定額電灯"),$G3334&amp;AP3334,COUNTIF(G3334,"*従量電灯*"),G3334,1,"-")</f>
        <v>従量電灯</v>
      </c>
      <c r="AR3334" s="208" t="str" cm="1">
        <f t="array" ref="AR3334">_xlfn.IFS($AN3334=0,"-",OR($AH3334="対象外",$AH3334="-"),"-",OR($G3334="公衆街路灯A",$G3334="定額電灯"),_xlfn.XLOOKUP($AQ3334,削除禁止_電灯料金!$B:$B,削除禁止_電灯料金!$E:$E,0),1,"-")</f>
        <v>-</v>
      </c>
      <c r="AS3334" s="209" t="str" cm="1">
        <f t="array" ref="AS3334">_xlfn.IFS($AR3334="-","-",OR($G3334="公衆街路灯A",$G3334="定額電灯"),_xlfn.XLOOKUP(AQ3334,削除禁止_電灯料金!$B:$B,削除禁止_電灯料金!$D:$D,0),1,"-")</f>
        <v>-</v>
      </c>
      <c r="AT3334" s="208">
        <f>IFERROR(IF(OR($G3334="公衆街路灯A",$G3334="定額電灯"),"-",ROUND((_xlfn.XLOOKUP($AQ3334,削除禁止_電灯料金!$B:$B,削除禁止_電灯料金!$E:$E)*AM3334/1000*$K3334*$L3334/12),2)),"-")</f>
        <v>0</v>
      </c>
      <c r="AU3334" s="209">
        <f>IFERROR(IF(OR($G3334="公衆街路灯A",$G3334="定額電灯"),"-",ROUND((AM3334/1000*$K3334*$L3334/12)*_xlfn.XLOOKUP($A3334,削除禁止_電灯料金!K:K,削除禁止_電灯料金!M:M,"-"),2)),"-")</f>
        <v>0</v>
      </c>
      <c r="AV3334" s="210">
        <f>IFERROR(IF(OR($G3334="公衆街路灯A",$G3334="定額電灯"),ROUND((((AR3334+AS3334)*AN3334))*12*_xlfn.XLOOKUP($A3334,削除禁止_電灯料金!K:K,削除禁止_電灯料金!N:N),0),ROUND((AT3334+AU3334)*AN3334*12*_xlfn.XLOOKUP($A3334,削除禁止_電灯料金!K:K,削除禁止_電灯料金!N:N),0)),0)</f>
        <v>0</v>
      </c>
      <c r="AW3334" s="145"/>
    </row>
    <row r="3335" spans="1:49" ht="30" customHeight="1">
      <c r="A3335" s="1">
        <v>78</v>
      </c>
      <c r="B3335" s="319" t="s">
        <v>2817</v>
      </c>
      <c r="C3335" s="42"/>
      <c r="D3335" s="256" t="s">
        <v>2840</v>
      </c>
      <c r="E3335" s="257" t="s">
        <v>224</v>
      </c>
      <c r="F3335" s="258" t="s">
        <v>2856</v>
      </c>
      <c r="G3335" s="148" t="s">
        <v>1688</v>
      </c>
      <c r="H3335" s="149"/>
      <c r="I3335" s="280"/>
      <c r="J3335" s="267"/>
      <c r="K3335" s="152">
        <v>24</v>
      </c>
      <c r="L3335" s="153">
        <v>365</v>
      </c>
      <c r="M3335" s="281" t="s">
        <v>2845</v>
      </c>
      <c r="N3335" s="119" t="s">
        <v>164</v>
      </c>
      <c r="O3335" s="120">
        <v>1</v>
      </c>
      <c r="P3335" s="155" t="s">
        <v>383</v>
      </c>
      <c r="Q3335" s="155">
        <v>0</v>
      </c>
      <c r="R3335" s="155">
        <v>0</v>
      </c>
      <c r="S3335" s="156" t="s">
        <v>106</v>
      </c>
      <c r="T3335" s="156" t="s">
        <v>1380</v>
      </c>
      <c r="U3335" s="156" t="s">
        <v>2846</v>
      </c>
      <c r="V3335" s="157">
        <v>0</v>
      </c>
      <c r="W3335" s="158">
        <v>13</v>
      </c>
      <c r="X3335" s="159">
        <v>1</v>
      </c>
      <c r="Y3335" s="160">
        <v>1</v>
      </c>
      <c r="Z3335" s="161">
        <f t="shared" ref="Z3335:Z3336" si="846">K3335*L3335*W3335*Y3335/12/1000</f>
        <v>9.49</v>
      </c>
      <c r="AA3335" s="155">
        <v>0</v>
      </c>
      <c r="AB3335" s="162" t="s">
        <v>80</v>
      </c>
      <c r="AC3335" s="163" t="s">
        <v>56</v>
      </c>
      <c r="AD3335" s="164" t="s">
        <v>56</v>
      </c>
      <c r="AE3335" s="163" t="s">
        <v>56</v>
      </c>
      <c r="AF3335" s="164">
        <f t="shared" ref="AF3335:AF3336" si="847">$B$2*Z3335/Y3335</f>
        <v>284.7</v>
      </c>
      <c r="AG3335" s="165">
        <f t="shared" ref="AG3335:AG3336" si="848">Y3335*AF3335*120</f>
        <v>34164</v>
      </c>
      <c r="AH3335" s="166" t="s">
        <v>81</v>
      </c>
      <c r="AI3335" s="167"/>
      <c r="AJ3335" s="168"/>
      <c r="AK3335" s="169"/>
      <c r="AL3335" s="170"/>
      <c r="AM3335" s="171"/>
      <c r="AN3335" s="172"/>
      <c r="AO3335" s="173">
        <f t="shared" si="833"/>
        <v>0</v>
      </c>
      <c r="AP3335" s="174" t="s">
        <v>82</v>
      </c>
      <c r="AQ3335" s="175" t="str" cm="1">
        <f t="array" ref="AQ3335">_xlfn.IFS(OR($G3335="公衆街路灯A",$G3335="定額電灯"),$G3335&amp;AP3335,COUNTIF(G3335,"*従量電灯*"),G3335,1,"-")</f>
        <v>従量電灯</v>
      </c>
      <c r="AR3335" s="176" t="str" cm="1">
        <f t="array" ref="AR3335">_xlfn.IFS($AN3335=0,"-",OR($AH3335="対象外",$AH3335="-"),"-",OR($G3335="公衆街路灯A",$G3335="定額電灯"),_xlfn.XLOOKUP($AQ3335,削除禁止_電灯料金!$B:$B,削除禁止_電灯料金!$E:$E,0),1,"-")</f>
        <v>-</v>
      </c>
      <c r="AS3335" s="177" t="str" cm="1">
        <f t="array" ref="AS3335">_xlfn.IFS($AR3335="-","-",OR($G3335="公衆街路灯A",$G3335="定額電灯"),_xlfn.XLOOKUP(AQ3335,削除禁止_電灯料金!$B:$B,削除禁止_電灯料金!$D:$D,0),1,"-")</f>
        <v>-</v>
      </c>
      <c r="AT3335" s="176">
        <f>IFERROR(IF(OR($G3335="公衆街路灯A",$G3335="定額電灯"),"-",ROUND((_xlfn.XLOOKUP($AQ3335,削除禁止_電灯料金!$B:$B,削除禁止_電灯料金!$E:$E)*AM3335/1000*$K3335*$L3335/12),2)),"-")</f>
        <v>0</v>
      </c>
      <c r="AU3335" s="177">
        <f>IFERROR(IF(OR($G3335="公衆街路灯A",$G3335="定額電灯"),"-",ROUND((AM3335/1000*$K3335*$L3335/12)*_xlfn.XLOOKUP($A3335,削除禁止_電灯料金!K:K,削除禁止_電灯料金!M:M,"-"),2)),"-")</f>
        <v>0</v>
      </c>
      <c r="AV3335" s="178">
        <f>IFERROR(IF(OR($G3335="公衆街路灯A",$G3335="定額電灯"),ROUND((((AR3335+AS3335)*AN3335))*12*_xlfn.XLOOKUP($A3335,削除禁止_電灯料金!K:K,削除禁止_電灯料金!N:N),0),ROUND((AT3335+AU3335)*AN3335*12*_xlfn.XLOOKUP($A3335,削除禁止_電灯料金!K:K,削除禁止_電灯料金!N:N),0)),0)</f>
        <v>0</v>
      </c>
      <c r="AW3335" s="145"/>
    </row>
    <row r="3336" spans="1:49" ht="30" customHeight="1">
      <c r="A3336" s="1">
        <v>78</v>
      </c>
      <c r="B3336" s="319" t="s">
        <v>2817</v>
      </c>
      <c r="C3336" s="42"/>
      <c r="D3336" s="256" t="s">
        <v>2840</v>
      </c>
      <c r="E3336" s="257" t="s">
        <v>224</v>
      </c>
      <c r="F3336" s="258" t="s">
        <v>2856</v>
      </c>
      <c r="G3336" s="148" t="s">
        <v>1688</v>
      </c>
      <c r="H3336" s="149"/>
      <c r="I3336" s="280"/>
      <c r="J3336" s="267"/>
      <c r="K3336" s="152">
        <v>24</v>
      </c>
      <c r="L3336" s="153">
        <v>365</v>
      </c>
      <c r="M3336" s="281" t="s">
        <v>2851</v>
      </c>
      <c r="N3336" s="119" t="s">
        <v>86</v>
      </c>
      <c r="O3336" s="120">
        <v>1</v>
      </c>
      <c r="P3336" s="155" t="s">
        <v>432</v>
      </c>
      <c r="Q3336" s="155">
        <v>0</v>
      </c>
      <c r="R3336" s="155">
        <v>0</v>
      </c>
      <c r="S3336" s="156" t="s">
        <v>2843</v>
      </c>
      <c r="T3336" s="156">
        <v>0</v>
      </c>
      <c r="U3336" s="156" t="s">
        <v>2844</v>
      </c>
      <c r="V3336" s="157" t="s">
        <v>90</v>
      </c>
      <c r="W3336" s="158">
        <v>3</v>
      </c>
      <c r="X3336" s="159">
        <v>3</v>
      </c>
      <c r="Y3336" s="160">
        <v>3</v>
      </c>
      <c r="Z3336" s="161">
        <f t="shared" si="846"/>
        <v>6.57</v>
      </c>
      <c r="AA3336" s="155">
        <v>0</v>
      </c>
      <c r="AB3336" s="162" t="s">
        <v>80</v>
      </c>
      <c r="AC3336" s="163" t="s">
        <v>56</v>
      </c>
      <c r="AD3336" s="164" t="s">
        <v>56</v>
      </c>
      <c r="AE3336" s="163" t="s">
        <v>56</v>
      </c>
      <c r="AF3336" s="164">
        <f t="shared" si="847"/>
        <v>65.7</v>
      </c>
      <c r="AG3336" s="165">
        <f t="shared" si="848"/>
        <v>23652.000000000004</v>
      </c>
      <c r="AH3336" s="166" t="s">
        <v>81</v>
      </c>
      <c r="AI3336" s="167"/>
      <c r="AJ3336" s="168"/>
      <c r="AK3336" s="169"/>
      <c r="AL3336" s="170"/>
      <c r="AM3336" s="171"/>
      <c r="AN3336" s="172"/>
      <c r="AO3336" s="173">
        <f t="shared" si="833"/>
        <v>0</v>
      </c>
      <c r="AP3336" s="174" t="s">
        <v>82</v>
      </c>
      <c r="AQ3336" s="175" t="str" cm="1">
        <f t="array" ref="AQ3336">_xlfn.IFS(OR($G3336="公衆街路灯A",$G3336="定額電灯"),$G3336&amp;AP3336,COUNTIF(G3336,"*従量電灯*"),G3336,1,"-")</f>
        <v>従量電灯</v>
      </c>
      <c r="AR3336" s="176" t="str" cm="1">
        <f t="array" ref="AR3336">_xlfn.IFS($AN3336=0,"-",OR($AH3336="対象外",$AH3336="-"),"-",OR($G3336="公衆街路灯A",$G3336="定額電灯"),_xlfn.XLOOKUP($AQ3336,削除禁止_電灯料金!$B:$B,削除禁止_電灯料金!$E:$E,0),1,"-")</f>
        <v>-</v>
      </c>
      <c r="AS3336" s="177" t="str" cm="1">
        <f t="array" ref="AS3336">_xlfn.IFS($AR3336="-","-",OR($G3336="公衆街路灯A",$G3336="定額電灯"),_xlfn.XLOOKUP(AQ3336,削除禁止_電灯料金!$B:$B,削除禁止_電灯料金!$D:$D,0),1,"-")</f>
        <v>-</v>
      </c>
      <c r="AT3336" s="176">
        <f>IFERROR(IF(OR($G3336="公衆街路灯A",$G3336="定額電灯"),"-",ROUND((_xlfn.XLOOKUP($AQ3336,削除禁止_電灯料金!$B:$B,削除禁止_電灯料金!$E:$E)*AM3336/1000*$K3336*$L3336/12),2)),"-")</f>
        <v>0</v>
      </c>
      <c r="AU3336" s="177">
        <f>IFERROR(IF(OR($G3336="公衆街路灯A",$G3336="定額電灯"),"-",ROUND((AM3336/1000*$K3336*$L3336/12)*_xlfn.XLOOKUP($A3336,削除禁止_電灯料金!K:K,削除禁止_電灯料金!M:M,"-"),2)),"-")</f>
        <v>0</v>
      </c>
      <c r="AV3336" s="178">
        <f>IFERROR(IF(OR($G3336="公衆街路灯A",$G3336="定額電灯"),ROUND((((AR3336+AS3336)*AN3336))*12*_xlfn.XLOOKUP($A3336,削除禁止_電灯料金!K:K,削除禁止_電灯料金!N:N),0),ROUND((AT3336+AU3336)*AN3336*12*_xlfn.XLOOKUP($A3336,削除禁止_電灯料金!K:K,削除禁止_電灯料金!N:N),0)),0)</f>
        <v>0</v>
      </c>
      <c r="AW3336" s="145"/>
    </row>
    <row r="3337" spans="1:49" ht="30" customHeight="1">
      <c r="A3337" s="1">
        <v>78</v>
      </c>
      <c r="B3337" s="319" t="s">
        <v>2817</v>
      </c>
      <c r="C3337" s="42"/>
      <c r="D3337" s="259" t="s">
        <v>2840</v>
      </c>
      <c r="E3337" s="260" t="s">
        <v>224</v>
      </c>
      <c r="F3337" s="261" t="s">
        <v>497</v>
      </c>
      <c r="G3337" s="182" t="s">
        <v>1688</v>
      </c>
      <c r="H3337" s="183" t="s">
        <v>118</v>
      </c>
      <c r="I3337" s="311"/>
      <c r="J3337" s="312"/>
      <c r="K3337" s="186">
        <v>9</v>
      </c>
      <c r="L3337" s="187">
        <v>360</v>
      </c>
      <c r="M3337" s="313" t="s">
        <v>2857</v>
      </c>
      <c r="N3337" s="189" t="s">
        <v>75</v>
      </c>
      <c r="O3337" s="190">
        <v>1</v>
      </c>
      <c r="P3337" s="191" t="s">
        <v>249</v>
      </c>
      <c r="Q3337" s="191">
        <v>0</v>
      </c>
      <c r="R3337" s="191">
        <v>0</v>
      </c>
      <c r="S3337" s="192">
        <v>0</v>
      </c>
      <c r="T3337" s="192">
        <v>0</v>
      </c>
      <c r="U3337" s="192" t="s">
        <v>807</v>
      </c>
      <c r="V3337" s="193">
        <v>0</v>
      </c>
      <c r="W3337" s="194">
        <v>54</v>
      </c>
      <c r="X3337" s="195">
        <v>18</v>
      </c>
      <c r="Y3337" s="196">
        <v>18</v>
      </c>
      <c r="Z3337" s="197">
        <v>0</v>
      </c>
      <c r="AA3337" s="191">
        <v>0</v>
      </c>
      <c r="AB3337" s="198" t="s">
        <v>80</v>
      </c>
      <c r="AC3337" s="199" t="s">
        <v>56</v>
      </c>
      <c r="AD3337" s="200" t="s">
        <v>56</v>
      </c>
      <c r="AE3337" s="199" t="s">
        <v>56</v>
      </c>
      <c r="AF3337" s="200">
        <v>0</v>
      </c>
      <c r="AG3337" s="201">
        <v>0</v>
      </c>
      <c r="AH3337" s="201" t="s">
        <v>124</v>
      </c>
      <c r="AI3337" s="202" t="s">
        <v>124</v>
      </c>
      <c r="AJ3337" s="203"/>
      <c r="AK3337" s="204"/>
      <c r="AL3337" s="194"/>
      <c r="AM3337" s="205"/>
      <c r="AN3337" s="206"/>
      <c r="AO3337" s="200">
        <f t="shared" si="833"/>
        <v>0</v>
      </c>
      <c r="AP3337" s="207" t="s">
        <v>82</v>
      </c>
      <c r="AQ3337" s="198" t="str" cm="1">
        <f t="array" ref="AQ3337">_xlfn.IFS(OR($G3337="公衆街路灯A",$G3337="定額電灯"),$G3337&amp;AP3337,COUNTIF(G3337,"*従量電灯*"),G3337,1,"-")</f>
        <v>従量電灯</v>
      </c>
      <c r="AR3337" s="208" t="str" cm="1">
        <f t="array" ref="AR3337">_xlfn.IFS($AN3337=0,"-",OR($AH3337="対象外",$AH3337="-"),"-",OR($G3337="公衆街路灯A",$G3337="定額電灯"),_xlfn.XLOOKUP($AQ3337,削除禁止_電灯料金!$B:$B,削除禁止_電灯料金!$E:$E,0),1,"-")</f>
        <v>-</v>
      </c>
      <c r="AS3337" s="209" t="str" cm="1">
        <f t="array" ref="AS3337">_xlfn.IFS($AR3337="-","-",OR($G3337="公衆街路灯A",$G3337="定額電灯"),_xlfn.XLOOKUP(AQ3337,削除禁止_電灯料金!$B:$B,削除禁止_電灯料金!$D:$D,0),1,"-")</f>
        <v>-</v>
      </c>
      <c r="AT3337" s="208">
        <f>IFERROR(IF(OR($G3337="公衆街路灯A",$G3337="定額電灯"),"-",ROUND((_xlfn.XLOOKUP($AQ3337,削除禁止_電灯料金!$B:$B,削除禁止_電灯料金!$E:$E)*AM3337/1000*$K3337*$L3337/12),2)),"-")</f>
        <v>0</v>
      </c>
      <c r="AU3337" s="209">
        <f>IFERROR(IF(OR($G3337="公衆街路灯A",$G3337="定額電灯"),"-",ROUND((AM3337/1000*$K3337*$L3337/12)*_xlfn.XLOOKUP($A3337,削除禁止_電灯料金!K:K,削除禁止_電灯料金!M:M,"-"),2)),"-")</f>
        <v>0</v>
      </c>
      <c r="AV3337" s="210">
        <f>IFERROR(IF(OR($G3337="公衆街路灯A",$G3337="定額電灯"),ROUND((((AR3337+AS3337)*AN3337))*12*_xlfn.XLOOKUP($A3337,削除禁止_電灯料金!K:K,削除禁止_電灯料金!N:N),0),ROUND((AT3337+AU3337)*AN3337*12*_xlfn.XLOOKUP($A3337,削除禁止_電灯料金!K:K,削除禁止_電灯料金!N:N),0)),0)</f>
        <v>0</v>
      </c>
      <c r="AW3337" s="145"/>
    </row>
    <row r="3338" spans="1:49" ht="30" customHeight="1">
      <c r="A3338" s="1">
        <v>78</v>
      </c>
      <c r="B3338" s="319" t="s">
        <v>2817</v>
      </c>
      <c r="C3338" s="42"/>
      <c r="D3338" s="259" t="s">
        <v>2840</v>
      </c>
      <c r="E3338" s="260" t="s">
        <v>224</v>
      </c>
      <c r="F3338" s="261" t="s">
        <v>497</v>
      </c>
      <c r="G3338" s="182" t="s">
        <v>1688</v>
      </c>
      <c r="H3338" s="183" t="s">
        <v>118</v>
      </c>
      <c r="I3338" s="311"/>
      <c r="J3338" s="312"/>
      <c r="K3338" s="186">
        <v>9</v>
      </c>
      <c r="L3338" s="187">
        <v>360</v>
      </c>
      <c r="M3338" s="313" t="s">
        <v>2849</v>
      </c>
      <c r="N3338" s="189" t="s">
        <v>75</v>
      </c>
      <c r="O3338" s="190">
        <v>1</v>
      </c>
      <c r="P3338" s="191" t="s">
        <v>2850</v>
      </c>
      <c r="Q3338" s="191">
        <v>0</v>
      </c>
      <c r="R3338" s="191" t="s">
        <v>676</v>
      </c>
      <c r="S3338" s="192">
        <v>0</v>
      </c>
      <c r="T3338" s="192">
        <v>0</v>
      </c>
      <c r="U3338" s="192" t="s">
        <v>853</v>
      </c>
      <c r="V3338" s="193">
        <v>0</v>
      </c>
      <c r="W3338" s="194">
        <v>150</v>
      </c>
      <c r="X3338" s="195">
        <v>6</v>
      </c>
      <c r="Y3338" s="196">
        <v>6</v>
      </c>
      <c r="Z3338" s="197">
        <v>0</v>
      </c>
      <c r="AA3338" s="191">
        <v>0</v>
      </c>
      <c r="AB3338" s="198" t="s">
        <v>80</v>
      </c>
      <c r="AC3338" s="199" t="s">
        <v>56</v>
      </c>
      <c r="AD3338" s="200" t="s">
        <v>56</v>
      </c>
      <c r="AE3338" s="199" t="s">
        <v>56</v>
      </c>
      <c r="AF3338" s="200">
        <v>0</v>
      </c>
      <c r="AG3338" s="201">
        <v>0</v>
      </c>
      <c r="AH3338" s="201" t="s">
        <v>124</v>
      </c>
      <c r="AI3338" s="202" t="s">
        <v>124</v>
      </c>
      <c r="AJ3338" s="203"/>
      <c r="AK3338" s="204"/>
      <c r="AL3338" s="194"/>
      <c r="AM3338" s="205"/>
      <c r="AN3338" s="206"/>
      <c r="AO3338" s="200">
        <f t="shared" si="833"/>
        <v>0</v>
      </c>
      <c r="AP3338" s="207" t="s">
        <v>82</v>
      </c>
      <c r="AQ3338" s="198" t="str" cm="1">
        <f t="array" ref="AQ3338">_xlfn.IFS(OR($G3338="公衆街路灯A",$G3338="定額電灯"),$G3338&amp;AP3338,COUNTIF(G3338,"*従量電灯*"),G3338,1,"-")</f>
        <v>従量電灯</v>
      </c>
      <c r="AR3338" s="208" t="str" cm="1">
        <f t="array" ref="AR3338">_xlfn.IFS($AN3338=0,"-",OR($AH3338="対象外",$AH3338="-"),"-",OR($G3338="公衆街路灯A",$G3338="定額電灯"),_xlfn.XLOOKUP($AQ3338,削除禁止_電灯料金!$B:$B,削除禁止_電灯料金!$E:$E,0),1,"-")</f>
        <v>-</v>
      </c>
      <c r="AS3338" s="209" t="str" cm="1">
        <f t="array" ref="AS3338">_xlfn.IFS($AR3338="-","-",OR($G3338="公衆街路灯A",$G3338="定額電灯"),_xlfn.XLOOKUP(AQ3338,削除禁止_電灯料金!$B:$B,削除禁止_電灯料金!$D:$D,0),1,"-")</f>
        <v>-</v>
      </c>
      <c r="AT3338" s="208">
        <f>IFERROR(IF(OR($G3338="公衆街路灯A",$G3338="定額電灯"),"-",ROUND((_xlfn.XLOOKUP($AQ3338,削除禁止_電灯料金!$B:$B,削除禁止_電灯料金!$E:$E)*AM3338/1000*$K3338*$L3338/12),2)),"-")</f>
        <v>0</v>
      </c>
      <c r="AU3338" s="209">
        <f>IFERROR(IF(OR($G3338="公衆街路灯A",$G3338="定額電灯"),"-",ROUND((AM3338/1000*$K3338*$L3338/12)*_xlfn.XLOOKUP($A3338,削除禁止_電灯料金!K:K,削除禁止_電灯料金!M:M,"-"),2)),"-")</f>
        <v>0</v>
      </c>
      <c r="AV3338" s="210">
        <f>IFERROR(IF(OR($G3338="公衆街路灯A",$G3338="定額電灯"),ROUND((((AR3338+AS3338)*AN3338))*12*_xlfn.XLOOKUP($A3338,削除禁止_電灯料金!K:K,削除禁止_電灯料金!N:N),0),ROUND((AT3338+AU3338)*AN3338*12*_xlfn.XLOOKUP($A3338,削除禁止_電灯料金!K:K,削除禁止_電灯料金!N:N),0)),0)</f>
        <v>0</v>
      </c>
      <c r="AW3338" s="145"/>
    </row>
    <row r="3339" spans="1:49" ht="30" customHeight="1">
      <c r="A3339" s="1">
        <v>78</v>
      </c>
      <c r="B3339" s="319" t="s">
        <v>2817</v>
      </c>
      <c r="C3339" s="42"/>
      <c r="D3339" s="256" t="s">
        <v>2840</v>
      </c>
      <c r="E3339" s="257" t="s">
        <v>224</v>
      </c>
      <c r="F3339" s="258" t="s">
        <v>497</v>
      </c>
      <c r="G3339" s="148" t="s">
        <v>1688</v>
      </c>
      <c r="H3339" s="149"/>
      <c r="I3339" s="280"/>
      <c r="J3339" s="267"/>
      <c r="K3339" s="152">
        <v>24</v>
      </c>
      <c r="L3339" s="153">
        <v>365</v>
      </c>
      <c r="M3339" s="281" t="s">
        <v>2851</v>
      </c>
      <c r="N3339" s="119" t="s">
        <v>86</v>
      </c>
      <c r="O3339" s="120">
        <v>1</v>
      </c>
      <c r="P3339" s="155" t="s">
        <v>432</v>
      </c>
      <c r="Q3339" s="155">
        <v>0</v>
      </c>
      <c r="R3339" s="155">
        <v>0</v>
      </c>
      <c r="S3339" s="156" t="s">
        <v>2843</v>
      </c>
      <c r="T3339" s="156">
        <v>0</v>
      </c>
      <c r="U3339" s="156" t="s">
        <v>2844</v>
      </c>
      <c r="V3339" s="157" t="s">
        <v>90</v>
      </c>
      <c r="W3339" s="158">
        <v>3</v>
      </c>
      <c r="X3339" s="159">
        <v>5</v>
      </c>
      <c r="Y3339" s="160">
        <v>5</v>
      </c>
      <c r="Z3339" s="161">
        <f t="shared" ref="Z3339:Z3341" si="849">K3339*L3339*W3339*Y3339/12/1000</f>
        <v>10.95</v>
      </c>
      <c r="AA3339" s="155">
        <v>0</v>
      </c>
      <c r="AB3339" s="162" t="s">
        <v>80</v>
      </c>
      <c r="AC3339" s="163" t="s">
        <v>56</v>
      </c>
      <c r="AD3339" s="164" t="s">
        <v>56</v>
      </c>
      <c r="AE3339" s="163" t="s">
        <v>56</v>
      </c>
      <c r="AF3339" s="164">
        <f t="shared" ref="AF3339:AF3341" si="850">$B$2*Z3339/Y3339</f>
        <v>65.7</v>
      </c>
      <c r="AG3339" s="165">
        <f t="shared" ref="AG3339:AG3341" si="851">Y3339*AF3339*120</f>
        <v>39420</v>
      </c>
      <c r="AH3339" s="166" t="s">
        <v>81</v>
      </c>
      <c r="AI3339" s="167"/>
      <c r="AJ3339" s="168"/>
      <c r="AK3339" s="169"/>
      <c r="AL3339" s="170"/>
      <c r="AM3339" s="171"/>
      <c r="AN3339" s="172"/>
      <c r="AO3339" s="173">
        <f t="shared" si="833"/>
        <v>0</v>
      </c>
      <c r="AP3339" s="174" t="s">
        <v>82</v>
      </c>
      <c r="AQ3339" s="175" t="str" cm="1">
        <f t="array" ref="AQ3339">_xlfn.IFS(OR($G3339="公衆街路灯A",$G3339="定額電灯"),$G3339&amp;AP3339,COUNTIF(G3339,"*従量電灯*"),G3339,1,"-")</f>
        <v>従量電灯</v>
      </c>
      <c r="AR3339" s="176" t="str" cm="1">
        <f t="array" ref="AR3339">_xlfn.IFS($AN3339=0,"-",OR($AH3339="対象外",$AH3339="-"),"-",OR($G3339="公衆街路灯A",$G3339="定額電灯"),_xlfn.XLOOKUP($AQ3339,削除禁止_電灯料金!$B:$B,削除禁止_電灯料金!$E:$E,0),1,"-")</f>
        <v>-</v>
      </c>
      <c r="AS3339" s="177" t="str" cm="1">
        <f t="array" ref="AS3339">_xlfn.IFS($AR3339="-","-",OR($G3339="公衆街路灯A",$G3339="定額電灯"),_xlfn.XLOOKUP(AQ3339,削除禁止_電灯料金!$B:$B,削除禁止_電灯料金!$D:$D,0),1,"-")</f>
        <v>-</v>
      </c>
      <c r="AT3339" s="176">
        <f>IFERROR(IF(OR($G3339="公衆街路灯A",$G3339="定額電灯"),"-",ROUND((_xlfn.XLOOKUP($AQ3339,削除禁止_電灯料金!$B:$B,削除禁止_電灯料金!$E:$E)*AM3339/1000*$K3339*$L3339/12),2)),"-")</f>
        <v>0</v>
      </c>
      <c r="AU3339" s="177">
        <f>IFERROR(IF(OR($G3339="公衆街路灯A",$G3339="定額電灯"),"-",ROUND((AM3339/1000*$K3339*$L3339/12)*_xlfn.XLOOKUP($A3339,削除禁止_電灯料金!K:K,削除禁止_電灯料金!M:M,"-"),2)),"-")</f>
        <v>0</v>
      </c>
      <c r="AV3339" s="178">
        <f>IFERROR(IF(OR($G3339="公衆街路灯A",$G3339="定額電灯"),ROUND((((AR3339+AS3339)*AN3339))*12*_xlfn.XLOOKUP($A3339,削除禁止_電灯料金!K:K,削除禁止_電灯料金!N:N),0),ROUND((AT3339+AU3339)*AN3339*12*_xlfn.XLOOKUP($A3339,削除禁止_電灯料金!K:K,削除禁止_電灯料金!N:N),0)),0)</f>
        <v>0</v>
      </c>
      <c r="AW3339" s="145"/>
    </row>
    <row r="3340" spans="1:49" ht="30" customHeight="1">
      <c r="A3340" s="1">
        <v>78</v>
      </c>
      <c r="B3340" s="319" t="s">
        <v>2817</v>
      </c>
      <c r="C3340" s="42"/>
      <c r="D3340" s="256" t="s">
        <v>2840</v>
      </c>
      <c r="E3340" s="257" t="s">
        <v>224</v>
      </c>
      <c r="F3340" s="258" t="s">
        <v>497</v>
      </c>
      <c r="G3340" s="148" t="s">
        <v>1688</v>
      </c>
      <c r="H3340" s="149"/>
      <c r="I3340" s="280"/>
      <c r="J3340" s="267"/>
      <c r="K3340" s="152">
        <v>24</v>
      </c>
      <c r="L3340" s="153">
        <v>365</v>
      </c>
      <c r="M3340" s="281" t="s">
        <v>2845</v>
      </c>
      <c r="N3340" s="119" t="s">
        <v>164</v>
      </c>
      <c r="O3340" s="120">
        <v>1</v>
      </c>
      <c r="P3340" s="155" t="s">
        <v>383</v>
      </c>
      <c r="Q3340" s="155">
        <v>0</v>
      </c>
      <c r="R3340" s="155">
        <v>0</v>
      </c>
      <c r="S3340" s="156" t="s">
        <v>106</v>
      </c>
      <c r="T3340" s="156" t="s">
        <v>1380</v>
      </c>
      <c r="U3340" s="156" t="s">
        <v>2846</v>
      </c>
      <c r="V3340" s="157">
        <v>0</v>
      </c>
      <c r="W3340" s="158">
        <v>13</v>
      </c>
      <c r="X3340" s="159">
        <v>1</v>
      </c>
      <c r="Y3340" s="160">
        <v>1</v>
      </c>
      <c r="Z3340" s="161">
        <f t="shared" si="849"/>
        <v>9.49</v>
      </c>
      <c r="AA3340" s="155">
        <v>0</v>
      </c>
      <c r="AB3340" s="162" t="s">
        <v>80</v>
      </c>
      <c r="AC3340" s="163" t="s">
        <v>56</v>
      </c>
      <c r="AD3340" s="164" t="s">
        <v>56</v>
      </c>
      <c r="AE3340" s="163" t="s">
        <v>56</v>
      </c>
      <c r="AF3340" s="164">
        <f t="shared" si="850"/>
        <v>284.7</v>
      </c>
      <c r="AG3340" s="165">
        <f t="shared" si="851"/>
        <v>34164</v>
      </c>
      <c r="AH3340" s="166" t="s">
        <v>81</v>
      </c>
      <c r="AI3340" s="167"/>
      <c r="AJ3340" s="168"/>
      <c r="AK3340" s="169"/>
      <c r="AL3340" s="170"/>
      <c r="AM3340" s="171"/>
      <c r="AN3340" s="172"/>
      <c r="AO3340" s="173">
        <f t="shared" si="833"/>
        <v>0</v>
      </c>
      <c r="AP3340" s="174" t="s">
        <v>82</v>
      </c>
      <c r="AQ3340" s="175" t="str" cm="1">
        <f t="array" ref="AQ3340">_xlfn.IFS(OR($G3340="公衆街路灯A",$G3340="定額電灯"),$G3340&amp;AP3340,COUNTIF(G3340,"*従量電灯*"),G3340,1,"-")</f>
        <v>従量電灯</v>
      </c>
      <c r="AR3340" s="176" t="str" cm="1">
        <f t="array" ref="AR3340">_xlfn.IFS($AN3340=0,"-",OR($AH3340="対象外",$AH3340="-"),"-",OR($G3340="公衆街路灯A",$G3340="定額電灯"),_xlfn.XLOOKUP($AQ3340,削除禁止_電灯料金!$B:$B,削除禁止_電灯料金!$E:$E,0),1,"-")</f>
        <v>-</v>
      </c>
      <c r="AS3340" s="177" t="str" cm="1">
        <f t="array" ref="AS3340">_xlfn.IFS($AR3340="-","-",OR($G3340="公衆街路灯A",$G3340="定額電灯"),_xlfn.XLOOKUP(AQ3340,削除禁止_電灯料金!$B:$B,削除禁止_電灯料金!$D:$D,0),1,"-")</f>
        <v>-</v>
      </c>
      <c r="AT3340" s="176">
        <f>IFERROR(IF(OR($G3340="公衆街路灯A",$G3340="定額電灯"),"-",ROUND((_xlfn.XLOOKUP($AQ3340,削除禁止_電灯料金!$B:$B,削除禁止_電灯料金!$E:$E)*AM3340/1000*$K3340*$L3340/12),2)),"-")</f>
        <v>0</v>
      </c>
      <c r="AU3340" s="177">
        <f>IFERROR(IF(OR($G3340="公衆街路灯A",$G3340="定額電灯"),"-",ROUND((AM3340/1000*$K3340*$L3340/12)*_xlfn.XLOOKUP($A3340,削除禁止_電灯料金!K:K,削除禁止_電灯料金!M:M,"-"),2)),"-")</f>
        <v>0</v>
      </c>
      <c r="AV3340" s="178">
        <f>IFERROR(IF(OR($G3340="公衆街路灯A",$G3340="定額電灯"),ROUND((((AR3340+AS3340)*AN3340))*12*_xlfn.XLOOKUP($A3340,削除禁止_電灯料金!K:K,削除禁止_電灯料金!N:N),0),ROUND((AT3340+AU3340)*AN3340*12*_xlfn.XLOOKUP($A3340,削除禁止_電灯料金!K:K,削除禁止_電灯料金!N:N),0)),0)</f>
        <v>0</v>
      </c>
      <c r="AW3340" s="145"/>
    </row>
    <row r="3341" spans="1:49" ht="30" customHeight="1">
      <c r="A3341" s="1">
        <v>78</v>
      </c>
      <c r="B3341" s="319" t="s">
        <v>2817</v>
      </c>
      <c r="C3341" s="42"/>
      <c r="D3341" s="256" t="s">
        <v>2840</v>
      </c>
      <c r="E3341" s="257" t="s">
        <v>224</v>
      </c>
      <c r="F3341" s="258" t="s">
        <v>497</v>
      </c>
      <c r="G3341" s="148" t="s">
        <v>1688</v>
      </c>
      <c r="H3341" s="149"/>
      <c r="I3341" s="280"/>
      <c r="J3341" s="267"/>
      <c r="K3341" s="152">
        <v>24</v>
      </c>
      <c r="L3341" s="153">
        <v>365</v>
      </c>
      <c r="M3341" s="281" t="s">
        <v>2841</v>
      </c>
      <c r="N3341" s="119" t="s">
        <v>164</v>
      </c>
      <c r="O3341" s="120">
        <v>1</v>
      </c>
      <c r="P3341" s="155" t="s">
        <v>383</v>
      </c>
      <c r="Q3341" s="155">
        <v>0</v>
      </c>
      <c r="R3341" s="155">
        <v>0</v>
      </c>
      <c r="S3341" s="156" t="s">
        <v>100</v>
      </c>
      <c r="T3341" s="156">
        <v>0</v>
      </c>
      <c r="U3341" s="156" t="s">
        <v>102</v>
      </c>
      <c r="V3341" s="157">
        <v>0</v>
      </c>
      <c r="W3341" s="158">
        <v>13</v>
      </c>
      <c r="X3341" s="159">
        <v>1</v>
      </c>
      <c r="Y3341" s="160">
        <v>1</v>
      </c>
      <c r="Z3341" s="161">
        <f t="shared" si="849"/>
        <v>9.49</v>
      </c>
      <c r="AA3341" s="155">
        <v>0</v>
      </c>
      <c r="AB3341" s="162" t="s">
        <v>80</v>
      </c>
      <c r="AC3341" s="163" t="s">
        <v>56</v>
      </c>
      <c r="AD3341" s="164" t="s">
        <v>56</v>
      </c>
      <c r="AE3341" s="163" t="s">
        <v>56</v>
      </c>
      <c r="AF3341" s="164">
        <f t="shared" si="850"/>
        <v>284.7</v>
      </c>
      <c r="AG3341" s="165">
        <f t="shared" si="851"/>
        <v>34164</v>
      </c>
      <c r="AH3341" s="166" t="s">
        <v>81</v>
      </c>
      <c r="AI3341" s="167"/>
      <c r="AJ3341" s="168"/>
      <c r="AK3341" s="169"/>
      <c r="AL3341" s="170"/>
      <c r="AM3341" s="171"/>
      <c r="AN3341" s="172"/>
      <c r="AO3341" s="173">
        <f t="shared" si="833"/>
        <v>0</v>
      </c>
      <c r="AP3341" s="174" t="s">
        <v>82</v>
      </c>
      <c r="AQ3341" s="175" t="str" cm="1">
        <f t="array" ref="AQ3341">_xlfn.IFS(OR($G3341="公衆街路灯A",$G3341="定額電灯"),$G3341&amp;AP3341,COUNTIF(G3341,"*従量電灯*"),G3341,1,"-")</f>
        <v>従量電灯</v>
      </c>
      <c r="AR3341" s="176" t="str" cm="1">
        <f t="array" ref="AR3341">_xlfn.IFS($AN3341=0,"-",OR($AH3341="対象外",$AH3341="-"),"-",OR($G3341="公衆街路灯A",$G3341="定額電灯"),_xlfn.XLOOKUP($AQ3341,削除禁止_電灯料金!$B:$B,削除禁止_電灯料金!$E:$E,0),1,"-")</f>
        <v>-</v>
      </c>
      <c r="AS3341" s="177" t="str" cm="1">
        <f t="array" ref="AS3341">_xlfn.IFS($AR3341="-","-",OR($G3341="公衆街路灯A",$G3341="定額電灯"),_xlfn.XLOOKUP(AQ3341,削除禁止_電灯料金!$B:$B,削除禁止_電灯料金!$D:$D,0),1,"-")</f>
        <v>-</v>
      </c>
      <c r="AT3341" s="176">
        <f>IFERROR(IF(OR($G3341="公衆街路灯A",$G3341="定額電灯"),"-",ROUND((_xlfn.XLOOKUP($AQ3341,削除禁止_電灯料金!$B:$B,削除禁止_電灯料金!$E:$E)*AM3341/1000*$K3341*$L3341/12),2)),"-")</f>
        <v>0</v>
      </c>
      <c r="AU3341" s="177">
        <f>IFERROR(IF(OR($G3341="公衆街路灯A",$G3341="定額電灯"),"-",ROUND((AM3341/1000*$K3341*$L3341/12)*_xlfn.XLOOKUP($A3341,削除禁止_電灯料金!K:K,削除禁止_電灯料金!M:M,"-"),2)),"-")</f>
        <v>0</v>
      </c>
      <c r="AV3341" s="178">
        <f>IFERROR(IF(OR($G3341="公衆街路灯A",$G3341="定額電灯"),ROUND((((AR3341+AS3341)*AN3341))*12*_xlfn.XLOOKUP($A3341,削除禁止_電灯料金!K:K,削除禁止_電灯料金!N:N),0),ROUND((AT3341+AU3341)*AN3341*12*_xlfn.XLOOKUP($A3341,削除禁止_電灯料金!K:K,削除禁止_電灯料金!N:N),0)),0)</f>
        <v>0</v>
      </c>
      <c r="AW3341" s="145"/>
    </row>
    <row r="3342" spans="1:49" ht="30" customHeight="1">
      <c r="A3342" s="1">
        <v>78</v>
      </c>
      <c r="B3342" s="319" t="s">
        <v>2817</v>
      </c>
      <c r="C3342" s="42"/>
      <c r="D3342" s="259" t="s">
        <v>2840</v>
      </c>
      <c r="E3342" s="260" t="s">
        <v>224</v>
      </c>
      <c r="F3342" s="261" t="s">
        <v>2858</v>
      </c>
      <c r="G3342" s="182" t="s">
        <v>1688</v>
      </c>
      <c r="H3342" s="183" t="s">
        <v>2859</v>
      </c>
      <c r="I3342" s="311"/>
      <c r="J3342" s="312"/>
      <c r="K3342" s="186">
        <v>7</v>
      </c>
      <c r="L3342" s="187">
        <v>10</v>
      </c>
      <c r="M3342" s="313" t="s">
        <v>2860</v>
      </c>
      <c r="N3342" s="189" t="s">
        <v>2208</v>
      </c>
      <c r="O3342" s="190">
        <v>1</v>
      </c>
      <c r="P3342" s="191" t="s">
        <v>227</v>
      </c>
      <c r="Q3342" s="191">
        <v>0</v>
      </c>
      <c r="R3342" s="191">
        <v>0</v>
      </c>
      <c r="S3342" s="192" t="s">
        <v>2861</v>
      </c>
      <c r="T3342" s="192">
        <v>0</v>
      </c>
      <c r="U3342" s="192">
        <v>0</v>
      </c>
      <c r="V3342" s="193">
        <v>0</v>
      </c>
      <c r="W3342" s="194">
        <v>47</v>
      </c>
      <c r="X3342" s="195">
        <v>5</v>
      </c>
      <c r="Y3342" s="196">
        <v>5</v>
      </c>
      <c r="Z3342" s="197">
        <v>0</v>
      </c>
      <c r="AA3342" s="191">
        <v>0</v>
      </c>
      <c r="AB3342" s="198" t="s">
        <v>80</v>
      </c>
      <c r="AC3342" s="199" t="s">
        <v>56</v>
      </c>
      <c r="AD3342" s="200" t="s">
        <v>56</v>
      </c>
      <c r="AE3342" s="199" t="s">
        <v>56</v>
      </c>
      <c r="AF3342" s="200">
        <v>0</v>
      </c>
      <c r="AG3342" s="201">
        <v>0</v>
      </c>
      <c r="AH3342" s="201" t="s">
        <v>124</v>
      </c>
      <c r="AI3342" s="202" t="s">
        <v>124</v>
      </c>
      <c r="AJ3342" s="203"/>
      <c r="AK3342" s="204"/>
      <c r="AL3342" s="194"/>
      <c r="AM3342" s="205"/>
      <c r="AN3342" s="206"/>
      <c r="AO3342" s="200">
        <f t="shared" si="833"/>
        <v>0</v>
      </c>
      <c r="AP3342" s="207" t="s">
        <v>82</v>
      </c>
      <c r="AQ3342" s="198" t="str" cm="1">
        <f t="array" ref="AQ3342">_xlfn.IFS(OR($G3342="公衆街路灯A",$G3342="定額電灯"),$G3342&amp;AP3342,COUNTIF(G3342,"*従量電灯*"),G3342,1,"-")</f>
        <v>従量電灯</v>
      </c>
      <c r="AR3342" s="208" t="str" cm="1">
        <f t="array" ref="AR3342">_xlfn.IFS($AN3342=0,"-",OR($AH3342="対象外",$AH3342="-"),"-",OR($G3342="公衆街路灯A",$G3342="定額電灯"),_xlfn.XLOOKUP($AQ3342,削除禁止_電灯料金!$B:$B,削除禁止_電灯料金!$E:$E,0),1,"-")</f>
        <v>-</v>
      </c>
      <c r="AS3342" s="209" t="str" cm="1">
        <f t="array" ref="AS3342">_xlfn.IFS($AR3342="-","-",OR($G3342="公衆街路灯A",$G3342="定額電灯"),_xlfn.XLOOKUP(AQ3342,削除禁止_電灯料金!$B:$B,削除禁止_電灯料金!$D:$D,0),1,"-")</f>
        <v>-</v>
      </c>
      <c r="AT3342" s="208">
        <f>IFERROR(IF(OR($G3342="公衆街路灯A",$G3342="定額電灯"),"-",ROUND((_xlfn.XLOOKUP($AQ3342,削除禁止_電灯料金!$B:$B,削除禁止_電灯料金!$E:$E)*AM3342/1000*$K3342*$L3342/12),2)),"-")</f>
        <v>0</v>
      </c>
      <c r="AU3342" s="209">
        <f>IFERROR(IF(OR($G3342="公衆街路灯A",$G3342="定額電灯"),"-",ROUND((AM3342/1000*$K3342*$L3342/12)*_xlfn.XLOOKUP($A3342,削除禁止_電灯料金!K:K,削除禁止_電灯料金!M:M,"-"),2)),"-")</f>
        <v>0</v>
      </c>
      <c r="AV3342" s="210">
        <f>IFERROR(IF(OR($G3342="公衆街路灯A",$G3342="定額電灯"),ROUND((((AR3342+AS3342)*AN3342))*12*_xlfn.XLOOKUP($A3342,削除禁止_電灯料金!K:K,削除禁止_電灯料金!N:N),0),ROUND((AT3342+AU3342)*AN3342*12*_xlfn.XLOOKUP($A3342,削除禁止_電灯料金!K:K,削除禁止_電灯料金!N:N),0)),0)</f>
        <v>0</v>
      </c>
      <c r="AW3342" s="145"/>
    </row>
    <row r="3343" spans="1:49" ht="30" customHeight="1">
      <c r="A3343" s="1">
        <v>78</v>
      </c>
      <c r="B3343" s="319" t="s">
        <v>2817</v>
      </c>
      <c r="C3343" s="42"/>
      <c r="D3343" s="256" t="s">
        <v>2840</v>
      </c>
      <c r="E3343" s="257" t="s">
        <v>224</v>
      </c>
      <c r="F3343" s="258" t="s">
        <v>2862</v>
      </c>
      <c r="G3343" s="148" t="s">
        <v>1688</v>
      </c>
      <c r="H3343" s="149"/>
      <c r="I3343" s="280"/>
      <c r="J3343" s="267"/>
      <c r="K3343" s="152">
        <v>7</v>
      </c>
      <c r="L3343" s="153">
        <v>10</v>
      </c>
      <c r="M3343" s="281" t="s">
        <v>2863</v>
      </c>
      <c r="N3343" s="119" t="s">
        <v>110</v>
      </c>
      <c r="O3343" s="120">
        <v>2</v>
      </c>
      <c r="P3343" s="155" t="s">
        <v>227</v>
      </c>
      <c r="Q3343" s="155">
        <v>0</v>
      </c>
      <c r="R3343" s="155">
        <v>0</v>
      </c>
      <c r="S3343" s="156" t="s">
        <v>2864</v>
      </c>
      <c r="T3343" s="156">
        <v>0</v>
      </c>
      <c r="U3343" s="156" t="s">
        <v>96</v>
      </c>
      <c r="V3343" s="157">
        <v>0</v>
      </c>
      <c r="W3343" s="158">
        <v>47</v>
      </c>
      <c r="X3343" s="159">
        <v>4</v>
      </c>
      <c r="Y3343" s="160">
        <v>8</v>
      </c>
      <c r="Z3343" s="161">
        <f t="shared" ref="Z3343:Z3344" si="852">K3343*L3343*W3343*Y3343/12/1000</f>
        <v>2.1933333333333334</v>
      </c>
      <c r="AA3343" s="155">
        <v>0</v>
      </c>
      <c r="AB3343" s="162" t="s">
        <v>80</v>
      </c>
      <c r="AC3343" s="163" t="s">
        <v>56</v>
      </c>
      <c r="AD3343" s="164" t="s">
        <v>56</v>
      </c>
      <c r="AE3343" s="163" t="s">
        <v>56</v>
      </c>
      <c r="AF3343" s="164">
        <f t="shared" ref="AF3343:AF3344" si="853">$B$2*Z3343/Y3343</f>
        <v>8.2249999999999996</v>
      </c>
      <c r="AG3343" s="165">
        <f t="shared" ref="AG3343:AG3344" si="854">Y3343*AF3343*120</f>
        <v>7896</v>
      </c>
      <c r="AH3343" s="166" t="s">
        <v>113</v>
      </c>
      <c r="AI3343" s="167"/>
      <c r="AJ3343" s="168"/>
      <c r="AK3343" s="169"/>
      <c r="AL3343" s="170"/>
      <c r="AM3343" s="171"/>
      <c r="AN3343" s="172"/>
      <c r="AO3343" s="173">
        <f t="shared" si="833"/>
        <v>0</v>
      </c>
      <c r="AP3343" s="174" t="s">
        <v>82</v>
      </c>
      <c r="AQ3343" s="175" t="str" cm="1">
        <f t="array" ref="AQ3343">_xlfn.IFS(OR($G3343="公衆街路灯A",$G3343="定額電灯"),$G3343&amp;AP3343,COUNTIF(G3343,"*従量電灯*"),G3343,1,"-")</f>
        <v>従量電灯</v>
      </c>
      <c r="AR3343" s="176" t="str" cm="1">
        <f t="array" ref="AR3343">_xlfn.IFS($AN3343=0,"-",OR($AH3343="対象外",$AH3343="-"),"-",OR($G3343="公衆街路灯A",$G3343="定額電灯"),_xlfn.XLOOKUP($AQ3343,削除禁止_電灯料金!$B:$B,削除禁止_電灯料金!$E:$E,0),1,"-")</f>
        <v>-</v>
      </c>
      <c r="AS3343" s="177" t="str" cm="1">
        <f t="array" ref="AS3343">_xlfn.IFS($AR3343="-","-",OR($G3343="公衆街路灯A",$G3343="定額電灯"),_xlfn.XLOOKUP(AQ3343,削除禁止_電灯料金!$B:$B,削除禁止_電灯料金!$D:$D,0),1,"-")</f>
        <v>-</v>
      </c>
      <c r="AT3343" s="176">
        <f>IFERROR(IF(OR($G3343="公衆街路灯A",$G3343="定額電灯"),"-",ROUND((_xlfn.XLOOKUP($AQ3343,削除禁止_電灯料金!$B:$B,削除禁止_電灯料金!$E:$E)*AM3343/1000*$K3343*$L3343/12),2)),"-")</f>
        <v>0</v>
      </c>
      <c r="AU3343" s="177">
        <f>IFERROR(IF(OR($G3343="公衆街路灯A",$G3343="定額電灯"),"-",ROUND((AM3343/1000*$K3343*$L3343/12)*_xlfn.XLOOKUP($A3343,削除禁止_電灯料金!K:K,削除禁止_電灯料金!M:M,"-"),2)),"-")</f>
        <v>0</v>
      </c>
      <c r="AV3343" s="178">
        <f>IFERROR(IF(OR($G3343="公衆街路灯A",$G3343="定額電灯"),ROUND((((AR3343+AS3343)*AN3343))*12*_xlfn.XLOOKUP($A3343,削除禁止_電灯料金!K:K,削除禁止_電灯料金!N:N),0),ROUND((AT3343+AU3343)*AN3343*12*_xlfn.XLOOKUP($A3343,削除禁止_電灯料金!K:K,削除禁止_電灯料金!N:N),0)),0)</f>
        <v>0</v>
      </c>
      <c r="AW3343" s="145"/>
    </row>
    <row r="3344" spans="1:49" ht="30" customHeight="1">
      <c r="A3344" s="1">
        <v>78</v>
      </c>
      <c r="B3344" s="319" t="s">
        <v>2817</v>
      </c>
      <c r="C3344" s="42"/>
      <c r="D3344" s="256" t="s">
        <v>2840</v>
      </c>
      <c r="E3344" s="257" t="s">
        <v>224</v>
      </c>
      <c r="F3344" s="258" t="s">
        <v>2865</v>
      </c>
      <c r="G3344" s="148" t="s">
        <v>1688</v>
      </c>
      <c r="H3344" s="149"/>
      <c r="I3344" s="280"/>
      <c r="J3344" s="267"/>
      <c r="K3344" s="152">
        <v>7</v>
      </c>
      <c r="L3344" s="153">
        <v>10</v>
      </c>
      <c r="M3344" s="281" t="s">
        <v>299</v>
      </c>
      <c r="N3344" s="119" t="s">
        <v>210</v>
      </c>
      <c r="O3344" s="120">
        <v>1</v>
      </c>
      <c r="P3344" s="155" t="s">
        <v>227</v>
      </c>
      <c r="Q3344" s="155">
        <v>0</v>
      </c>
      <c r="R3344" s="155">
        <v>0</v>
      </c>
      <c r="S3344" s="156">
        <v>0</v>
      </c>
      <c r="T3344" s="156">
        <v>0</v>
      </c>
      <c r="U3344" s="156">
        <v>0</v>
      </c>
      <c r="V3344" s="157">
        <v>0</v>
      </c>
      <c r="W3344" s="158">
        <v>47</v>
      </c>
      <c r="X3344" s="159">
        <v>15</v>
      </c>
      <c r="Y3344" s="160">
        <v>15</v>
      </c>
      <c r="Z3344" s="161">
        <f t="shared" si="852"/>
        <v>4.1124999999999998</v>
      </c>
      <c r="AA3344" s="155">
        <v>0</v>
      </c>
      <c r="AB3344" s="162" t="s">
        <v>80</v>
      </c>
      <c r="AC3344" s="163" t="s">
        <v>56</v>
      </c>
      <c r="AD3344" s="164" t="s">
        <v>56</v>
      </c>
      <c r="AE3344" s="163" t="s">
        <v>56</v>
      </c>
      <c r="AF3344" s="164">
        <f t="shared" si="853"/>
        <v>8.2249999999999996</v>
      </c>
      <c r="AG3344" s="165">
        <f t="shared" si="854"/>
        <v>14805</v>
      </c>
      <c r="AH3344" s="166" t="s">
        <v>113</v>
      </c>
      <c r="AI3344" s="167"/>
      <c r="AJ3344" s="168"/>
      <c r="AK3344" s="169"/>
      <c r="AL3344" s="170"/>
      <c r="AM3344" s="171"/>
      <c r="AN3344" s="172"/>
      <c r="AO3344" s="173">
        <f t="shared" si="833"/>
        <v>0</v>
      </c>
      <c r="AP3344" s="174" t="s">
        <v>82</v>
      </c>
      <c r="AQ3344" s="175" t="str" cm="1">
        <f t="array" ref="AQ3344">_xlfn.IFS(OR($G3344="公衆街路灯A",$G3344="定額電灯"),$G3344&amp;AP3344,COUNTIF(G3344,"*従量電灯*"),G3344,1,"-")</f>
        <v>従量電灯</v>
      </c>
      <c r="AR3344" s="176" t="str" cm="1">
        <f t="array" ref="AR3344">_xlfn.IFS($AN3344=0,"-",OR($AH3344="対象外",$AH3344="-"),"-",OR($G3344="公衆街路灯A",$G3344="定額電灯"),_xlfn.XLOOKUP($AQ3344,削除禁止_電灯料金!$B:$B,削除禁止_電灯料金!$E:$E,0),1,"-")</f>
        <v>-</v>
      </c>
      <c r="AS3344" s="177" t="str" cm="1">
        <f t="array" ref="AS3344">_xlfn.IFS($AR3344="-","-",OR($G3344="公衆街路灯A",$G3344="定額電灯"),_xlfn.XLOOKUP(AQ3344,削除禁止_電灯料金!$B:$B,削除禁止_電灯料金!$D:$D,0),1,"-")</f>
        <v>-</v>
      </c>
      <c r="AT3344" s="176">
        <f>IFERROR(IF(OR($G3344="公衆街路灯A",$G3344="定額電灯"),"-",ROUND((_xlfn.XLOOKUP($AQ3344,削除禁止_電灯料金!$B:$B,削除禁止_電灯料金!$E:$E)*AM3344/1000*$K3344*$L3344/12),2)),"-")</f>
        <v>0</v>
      </c>
      <c r="AU3344" s="177">
        <f>IFERROR(IF(OR($G3344="公衆街路灯A",$G3344="定額電灯"),"-",ROUND((AM3344/1000*$K3344*$L3344/12)*_xlfn.XLOOKUP($A3344,削除禁止_電灯料金!K:K,削除禁止_電灯料金!M:M,"-"),2)),"-")</f>
        <v>0</v>
      </c>
      <c r="AV3344" s="178">
        <f>IFERROR(IF(OR($G3344="公衆街路灯A",$G3344="定額電灯"),ROUND((((AR3344+AS3344)*AN3344))*12*_xlfn.XLOOKUP($A3344,削除禁止_電灯料金!K:K,削除禁止_電灯料金!N:N),0),ROUND((AT3344+AU3344)*AN3344*12*_xlfn.XLOOKUP($A3344,削除禁止_電灯料金!K:K,削除禁止_電灯料金!N:N),0)),0)</f>
        <v>0</v>
      </c>
      <c r="AW3344" s="145"/>
    </row>
    <row r="3345" spans="1:49" ht="30" customHeight="1">
      <c r="A3345" s="1">
        <v>78</v>
      </c>
      <c r="B3345" s="319" t="s">
        <v>2817</v>
      </c>
      <c r="C3345" s="42"/>
      <c r="D3345" s="259" t="s">
        <v>2840</v>
      </c>
      <c r="E3345" s="260" t="s">
        <v>224</v>
      </c>
      <c r="F3345" s="261" t="s">
        <v>2865</v>
      </c>
      <c r="G3345" s="182" t="s">
        <v>1688</v>
      </c>
      <c r="H3345" s="318" t="s">
        <v>567</v>
      </c>
      <c r="I3345" s="311"/>
      <c r="J3345" s="312"/>
      <c r="K3345" s="186">
        <v>7</v>
      </c>
      <c r="L3345" s="187">
        <v>10</v>
      </c>
      <c r="M3345" s="313" t="s">
        <v>2866</v>
      </c>
      <c r="N3345" s="189" t="s">
        <v>120</v>
      </c>
      <c r="O3345" s="190">
        <v>1</v>
      </c>
      <c r="P3345" s="191" t="s">
        <v>249</v>
      </c>
      <c r="Q3345" s="191">
        <v>0</v>
      </c>
      <c r="R3345" s="191">
        <v>0</v>
      </c>
      <c r="S3345" s="192">
        <v>0</v>
      </c>
      <c r="T3345" s="192">
        <v>0</v>
      </c>
      <c r="U3345" s="192">
        <v>0</v>
      </c>
      <c r="V3345" s="193">
        <v>0</v>
      </c>
      <c r="W3345" s="194">
        <v>54</v>
      </c>
      <c r="X3345" s="195">
        <v>2</v>
      </c>
      <c r="Y3345" s="196">
        <v>2</v>
      </c>
      <c r="Z3345" s="197">
        <v>0</v>
      </c>
      <c r="AA3345" s="191">
        <v>0</v>
      </c>
      <c r="AB3345" s="198" t="s">
        <v>80</v>
      </c>
      <c r="AC3345" s="199" t="s">
        <v>56</v>
      </c>
      <c r="AD3345" s="200" t="s">
        <v>56</v>
      </c>
      <c r="AE3345" s="199" t="s">
        <v>56</v>
      </c>
      <c r="AF3345" s="200">
        <v>0</v>
      </c>
      <c r="AG3345" s="201">
        <v>0</v>
      </c>
      <c r="AH3345" s="201" t="s">
        <v>124</v>
      </c>
      <c r="AI3345" s="202" t="s">
        <v>124</v>
      </c>
      <c r="AJ3345" s="203"/>
      <c r="AK3345" s="204"/>
      <c r="AL3345" s="194"/>
      <c r="AM3345" s="205"/>
      <c r="AN3345" s="206"/>
      <c r="AO3345" s="200">
        <f t="shared" si="833"/>
        <v>0</v>
      </c>
      <c r="AP3345" s="207" t="s">
        <v>82</v>
      </c>
      <c r="AQ3345" s="198" t="str" cm="1">
        <f t="array" ref="AQ3345">_xlfn.IFS(OR($G3345="公衆街路灯A",$G3345="定額電灯"),$G3345&amp;AP3345,COUNTIF(G3345,"*従量電灯*"),G3345,1,"-")</f>
        <v>従量電灯</v>
      </c>
      <c r="AR3345" s="208" t="str" cm="1">
        <f t="array" ref="AR3345">_xlfn.IFS($AN3345=0,"-",OR($AH3345="対象外",$AH3345="-"),"-",OR($G3345="公衆街路灯A",$G3345="定額電灯"),_xlfn.XLOOKUP($AQ3345,削除禁止_電灯料金!$B:$B,削除禁止_電灯料金!$E:$E,0),1,"-")</f>
        <v>-</v>
      </c>
      <c r="AS3345" s="209" t="str" cm="1">
        <f t="array" ref="AS3345">_xlfn.IFS($AR3345="-","-",OR($G3345="公衆街路灯A",$G3345="定額電灯"),_xlfn.XLOOKUP(AQ3345,削除禁止_電灯料金!$B:$B,削除禁止_電灯料金!$D:$D,0),1,"-")</f>
        <v>-</v>
      </c>
      <c r="AT3345" s="208">
        <f>IFERROR(IF(OR($G3345="公衆街路灯A",$G3345="定額電灯"),"-",ROUND((_xlfn.XLOOKUP($AQ3345,削除禁止_電灯料金!$B:$B,削除禁止_電灯料金!$E:$E)*AM3345/1000*$K3345*$L3345/12),2)),"-")</f>
        <v>0</v>
      </c>
      <c r="AU3345" s="209">
        <f>IFERROR(IF(OR($G3345="公衆街路灯A",$G3345="定額電灯"),"-",ROUND((AM3345/1000*$K3345*$L3345/12)*_xlfn.XLOOKUP($A3345,削除禁止_電灯料金!K:K,削除禁止_電灯料金!M:M,"-"),2)),"-")</f>
        <v>0</v>
      </c>
      <c r="AV3345" s="210">
        <f>IFERROR(IF(OR($G3345="公衆街路灯A",$G3345="定額電灯"),ROUND((((AR3345+AS3345)*AN3345))*12*_xlfn.XLOOKUP($A3345,削除禁止_電灯料金!K:K,削除禁止_電灯料金!N:N),0),ROUND((AT3345+AU3345)*AN3345*12*_xlfn.XLOOKUP($A3345,削除禁止_電灯料金!K:K,削除禁止_電灯料金!N:N),0)),0)</f>
        <v>0</v>
      </c>
      <c r="AW3345" s="145"/>
    </row>
    <row r="3346" spans="1:49" ht="30" customHeight="1">
      <c r="A3346" s="1">
        <v>78</v>
      </c>
      <c r="B3346" s="319" t="s">
        <v>2817</v>
      </c>
      <c r="C3346" s="42"/>
      <c r="D3346" s="259" t="s">
        <v>2840</v>
      </c>
      <c r="E3346" s="260" t="s">
        <v>224</v>
      </c>
      <c r="F3346" s="261" t="s">
        <v>2865</v>
      </c>
      <c r="G3346" s="182" t="s">
        <v>1688</v>
      </c>
      <c r="H3346" s="318" t="s">
        <v>567</v>
      </c>
      <c r="I3346" s="311"/>
      <c r="J3346" s="312"/>
      <c r="K3346" s="186">
        <v>7</v>
      </c>
      <c r="L3346" s="187">
        <v>10</v>
      </c>
      <c r="M3346" s="313" t="s">
        <v>2867</v>
      </c>
      <c r="N3346" s="189" t="s">
        <v>120</v>
      </c>
      <c r="O3346" s="190">
        <v>1</v>
      </c>
      <c r="P3346" s="191" t="s">
        <v>2868</v>
      </c>
      <c r="Q3346" s="191">
        <v>0</v>
      </c>
      <c r="R3346" s="191">
        <v>0</v>
      </c>
      <c r="S3346" s="192">
        <v>0</v>
      </c>
      <c r="T3346" s="192">
        <v>0</v>
      </c>
      <c r="U3346" s="192">
        <v>0</v>
      </c>
      <c r="V3346" s="193">
        <v>0</v>
      </c>
      <c r="W3346" s="194">
        <v>22</v>
      </c>
      <c r="X3346" s="195">
        <v>3</v>
      </c>
      <c r="Y3346" s="196">
        <v>3</v>
      </c>
      <c r="Z3346" s="197">
        <v>0</v>
      </c>
      <c r="AA3346" s="191">
        <v>0</v>
      </c>
      <c r="AB3346" s="198" t="s">
        <v>80</v>
      </c>
      <c r="AC3346" s="199" t="s">
        <v>56</v>
      </c>
      <c r="AD3346" s="200" t="s">
        <v>56</v>
      </c>
      <c r="AE3346" s="199" t="s">
        <v>56</v>
      </c>
      <c r="AF3346" s="200">
        <v>0</v>
      </c>
      <c r="AG3346" s="201">
        <v>0</v>
      </c>
      <c r="AH3346" s="201" t="s">
        <v>124</v>
      </c>
      <c r="AI3346" s="202" t="s">
        <v>124</v>
      </c>
      <c r="AJ3346" s="203"/>
      <c r="AK3346" s="204"/>
      <c r="AL3346" s="194"/>
      <c r="AM3346" s="205"/>
      <c r="AN3346" s="206"/>
      <c r="AO3346" s="200">
        <f t="shared" si="833"/>
        <v>0</v>
      </c>
      <c r="AP3346" s="207" t="s">
        <v>82</v>
      </c>
      <c r="AQ3346" s="198" t="str" cm="1">
        <f t="array" ref="AQ3346">_xlfn.IFS(OR($G3346="公衆街路灯A",$G3346="定額電灯"),$G3346&amp;AP3346,COUNTIF(G3346,"*従量電灯*"),G3346,1,"-")</f>
        <v>従量電灯</v>
      </c>
      <c r="AR3346" s="208" t="str" cm="1">
        <f t="array" ref="AR3346">_xlfn.IFS($AN3346=0,"-",OR($AH3346="対象外",$AH3346="-"),"-",OR($G3346="公衆街路灯A",$G3346="定額電灯"),_xlfn.XLOOKUP($AQ3346,削除禁止_電灯料金!$B:$B,削除禁止_電灯料金!$E:$E,0),1,"-")</f>
        <v>-</v>
      </c>
      <c r="AS3346" s="209" t="str" cm="1">
        <f t="array" ref="AS3346">_xlfn.IFS($AR3346="-","-",OR($G3346="公衆街路灯A",$G3346="定額電灯"),_xlfn.XLOOKUP(AQ3346,削除禁止_電灯料金!$B:$B,削除禁止_電灯料金!$D:$D,0),1,"-")</f>
        <v>-</v>
      </c>
      <c r="AT3346" s="208">
        <f>IFERROR(IF(OR($G3346="公衆街路灯A",$G3346="定額電灯"),"-",ROUND((_xlfn.XLOOKUP($AQ3346,削除禁止_電灯料金!$B:$B,削除禁止_電灯料金!$E:$E)*AM3346/1000*$K3346*$L3346/12),2)),"-")</f>
        <v>0</v>
      </c>
      <c r="AU3346" s="209">
        <f>IFERROR(IF(OR($G3346="公衆街路灯A",$G3346="定額電灯"),"-",ROUND((AM3346/1000*$K3346*$L3346/12)*_xlfn.XLOOKUP($A3346,削除禁止_電灯料金!K:K,削除禁止_電灯料金!M:M,"-"),2)),"-")</f>
        <v>0</v>
      </c>
      <c r="AV3346" s="210">
        <f>IFERROR(IF(OR($G3346="公衆街路灯A",$G3346="定額電灯"),ROUND((((AR3346+AS3346)*AN3346))*12*_xlfn.XLOOKUP($A3346,削除禁止_電灯料金!K:K,削除禁止_電灯料金!N:N),0),ROUND((AT3346+AU3346)*AN3346*12*_xlfn.XLOOKUP($A3346,削除禁止_電灯料金!K:K,削除禁止_電灯料金!N:N),0)),0)</f>
        <v>0</v>
      </c>
      <c r="AW3346" s="145"/>
    </row>
    <row r="3347" spans="1:49" ht="30" customHeight="1">
      <c r="A3347" s="1">
        <v>78</v>
      </c>
      <c r="B3347" s="319" t="s">
        <v>2817</v>
      </c>
      <c r="C3347" s="42"/>
      <c r="D3347" s="256" t="s">
        <v>2840</v>
      </c>
      <c r="E3347" s="257" t="s">
        <v>224</v>
      </c>
      <c r="F3347" s="258" t="s">
        <v>2865</v>
      </c>
      <c r="G3347" s="148" t="s">
        <v>1688</v>
      </c>
      <c r="H3347" s="149"/>
      <c r="I3347" s="280"/>
      <c r="J3347" s="267"/>
      <c r="K3347" s="152">
        <v>24</v>
      </c>
      <c r="L3347" s="153">
        <v>365</v>
      </c>
      <c r="M3347" s="281" t="s">
        <v>2851</v>
      </c>
      <c r="N3347" s="119" t="s">
        <v>86</v>
      </c>
      <c r="O3347" s="120">
        <v>1</v>
      </c>
      <c r="P3347" s="155" t="s">
        <v>432</v>
      </c>
      <c r="Q3347" s="155">
        <v>0</v>
      </c>
      <c r="R3347" s="155">
        <v>0</v>
      </c>
      <c r="S3347" s="156" t="s">
        <v>2843</v>
      </c>
      <c r="T3347" s="156">
        <v>0</v>
      </c>
      <c r="U3347" s="156" t="s">
        <v>2844</v>
      </c>
      <c r="V3347" s="157" t="s">
        <v>90</v>
      </c>
      <c r="W3347" s="158">
        <v>3</v>
      </c>
      <c r="X3347" s="159">
        <v>2</v>
      </c>
      <c r="Y3347" s="160">
        <v>2</v>
      </c>
      <c r="Z3347" s="161">
        <f t="shared" ref="Z3347:Z3349" si="855">K3347*L3347*W3347*Y3347/12/1000</f>
        <v>4.38</v>
      </c>
      <c r="AA3347" s="155">
        <v>0</v>
      </c>
      <c r="AB3347" s="162" t="s">
        <v>80</v>
      </c>
      <c r="AC3347" s="163" t="s">
        <v>56</v>
      </c>
      <c r="AD3347" s="164" t="s">
        <v>56</v>
      </c>
      <c r="AE3347" s="163" t="s">
        <v>56</v>
      </c>
      <c r="AF3347" s="164">
        <f t="shared" ref="AF3347:AF3349" si="856">$B$2*Z3347/Y3347</f>
        <v>65.7</v>
      </c>
      <c r="AG3347" s="165">
        <f t="shared" ref="AG3347:AG3349" si="857">Y3347*AF3347*120</f>
        <v>15768</v>
      </c>
      <c r="AH3347" s="166" t="s">
        <v>81</v>
      </c>
      <c r="AI3347" s="167"/>
      <c r="AJ3347" s="168"/>
      <c r="AK3347" s="169"/>
      <c r="AL3347" s="170"/>
      <c r="AM3347" s="171"/>
      <c r="AN3347" s="172"/>
      <c r="AO3347" s="173">
        <f t="shared" si="833"/>
        <v>0</v>
      </c>
      <c r="AP3347" s="174" t="s">
        <v>82</v>
      </c>
      <c r="AQ3347" s="175" t="str" cm="1">
        <f t="array" ref="AQ3347">_xlfn.IFS(OR($G3347="公衆街路灯A",$G3347="定額電灯"),$G3347&amp;AP3347,COUNTIF(G3347,"*従量電灯*"),G3347,1,"-")</f>
        <v>従量電灯</v>
      </c>
      <c r="AR3347" s="176" t="str" cm="1">
        <f t="array" ref="AR3347">_xlfn.IFS($AN3347=0,"-",OR($AH3347="対象外",$AH3347="-"),"-",OR($G3347="公衆街路灯A",$G3347="定額電灯"),_xlfn.XLOOKUP($AQ3347,削除禁止_電灯料金!$B:$B,削除禁止_電灯料金!$E:$E,0),1,"-")</f>
        <v>-</v>
      </c>
      <c r="AS3347" s="177" t="str" cm="1">
        <f t="array" ref="AS3347">_xlfn.IFS($AR3347="-","-",OR($G3347="公衆街路灯A",$G3347="定額電灯"),_xlfn.XLOOKUP(AQ3347,削除禁止_電灯料金!$B:$B,削除禁止_電灯料金!$D:$D,0),1,"-")</f>
        <v>-</v>
      </c>
      <c r="AT3347" s="176">
        <f>IFERROR(IF(OR($G3347="公衆街路灯A",$G3347="定額電灯"),"-",ROUND((_xlfn.XLOOKUP($AQ3347,削除禁止_電灯料金!$B:$B,削除禁止_電灯料金!$E:$E)*AM3347/1000*$K3347*$L3347/12),2)),"-")</f>
        <v>0</v>
      </c>
      <c r="AU3347" s="177">
        <f>IFERROR(IF(OR($G3347="公衆街路灯A",$G3347="定額電灯"),"-",ROUND((AM3347/1000*$K3347*$L3347/12)*_xlfn.XLOOKUP($A3347,削除禁止_電灯料金!K:K,削除禁止_電灯料金!M:M,"-"),2)),"-")</f>
        <v>0</v>
      </c>
      <c r="AV3347" s="178">
        <f>IFERROR(IF(OR($G3347="公衆街路灯A",$G3347="定額電灯"),ROUND((((AR3347+AS3347)*AN3347))*12*_xlfn.XLOOKUP($A3347,削除禁止_電灯料金!K:K,削除禁止_電灯料金!N:N),0),ROUND((AT3347+AU3347)*AN3347*12*_xlfn.XLOOKUP($A3347,削除禁止_電灯料金!K:K,削除禁止_電灯料金!N:N),0)),0)</f>
        <v>0</v>
      </c>
      <c r="AW3347" s="145"/>
    </row>
    <row r="3348" spans="1:49" ht="30" customHeight="1">
      <c r="A3348" s="1">
        <v>78</v>
      </c>
      <c r="B3348" s="319" t="s">
        <v>2817</v>
      </c>
      <c r="C3348" s="42"/>
      <c r="D3348" s="256" t="s">
        <v>2840</v>
      </c>
      <c r="E3348" s="257" t="s">
        <v>224</v>
      </c>
      <c r="F3348" s="258" t="s">
        <v>2869</v>
      </c>
      <c r="G3348" s="148" t="s">
        <v>1688</v>
      </c>
      <c r="H3348" s="149"/>
      <c r="I3348" s="280"/>
      <c r="J3348" s="267"/>
      <c r="K3348" s="152">
        <v>1</v>
      </c>
      <c r="L3348" s="153">
        <v>360</v>
      </c>
      <c r="M3348" s="281" t="s">
        <v>2870</v>
      </c>
      <c r="N3348" s="119" t="s">
        <v>134</v>
      </c>
      <c r="O3348" s="120">
        <v>2</v>
      </c>
      <c r="P3348" s="155" t="s">
        <v>294</v>
      </c>
      <c r="Q3348" s="155">
        <v>0</v>
      </c>
      <c r="R3348" s="155">
        <v>0</v>
      </c>
      <c r="S3348" s="156">
        <v>0</v>
      </c>
      <c r="T3348" s="156">
        <v>0</v>
      </c>
      <c r="U3348" s="156">
        <v>0</v>
      </c>
      <c r="V3348" s="157">
        <v>0</v>
      </c>
      <c r="W3348" s="158">
        <v>47</v>
      </c>
      <c r="X3348" s="159">
        <v>2</v>
      </c>
      <c r="Y3348" s="160">
        <v>4</v>
      </c>
      <c r="Z3348" s="161">
        <f t="shared" si="855"/>
        <v>5.64</v>
      </c>
      <c r="AA3348" s="155">
        <v>0</v>
      </c>
      <c r="AB3348" s="162" t="s">
        <v>80</v>
      </c>
      <c r="AC3348" s="163" t="s">
        <v>56</v>
      </c>
      <c r="AD3348" s="164" t="s">
        <v>56</v>
      </c>
      <c r="AE3348" s="163" t="s">
        <v>56</v>
      </c>
      <c r="AF3348" s="164">
        <f t="shared" si="856"/>
        <v>42.3</v>
      </c>
      <c r="AG3348" s="165">
        <f t="shared" si="857"/>
        <v>20304</v>
      </c>
      <c r="AH3348" s="166" t="s">
        <v>113</v>
      </c>
      <c r="AI3348" s="167"/>
      <c r="AJ3348" s="168"/>
      <c r="AK3348" s="169"/>
      <c r="AL3348" s="170"/>
      <c r="AM3348" s="171"/>
      <c r="AN3348" s="172"/>
      <c r="AO3348" s="173">
        <f t="shared" si="833"/>
        <v>0</v>
      </c>
      <c r="AP3348" s="174" t="s">
        <v>82</v>
      </c>
      <c r="AQ3348" s="175" t="str" cm="1">
        <f t="array" ref="AQ3348">_xlfn.IFS(OR($G3348="公衆街路灯A",$G3348="定額電灯"),$G3348&amp;AP3348,COUNTIF(G3348,"*従量電灯*"),G3348,1,"-")</f>
        <v>従量電灯</v>
      </c>
      <c r="AR3348" s="176" t="str" cm="1">
        <f t="array" ref="AR3348">_xlfn.IFS($AN3348=0,"-",OR($AH3348="対象外",$AH3348="-"),"-",OR($G3348="公衆街路灯A",$G3348="定額電灯"),_xlfn.XLOOKUP($AQ3348,削除禁止_電灯料金!$B:$B,削除禁止_電灯料金!$E:$E,0),1,"-")</f>
        <v>-</v>
      </c>
      <c r="AS3348" s="177" t="str" cm="1">
        <f t="array" ref="AS3348">_xlfn.IFS($AR3348="-","-",OR($G3348="公衆街路灯A",$G3348="定額電灯"),_xlfn.XLOOKUP(AQ3348,削除禁止_電灯料金!$B:$B,削除禁止_電灯料金!$D:$D,0),1,"-")</f>
        <v>-</v>
      </c>
      <c r="AT3348" s="176">
        <f>IFERROR(IF(OR($G3348="公衆街路灯A",$G3348="定額電灯"),"-",ROUND((_xlfn.XLOOKUP($AQ3348,削除禁止_電灯料金!$B:$B,削除禁止_電灯料金!$E:$E)*AM3348/1000*$K3348*$L3348/12),2)),"-")</f>
        <v>0</v>
      </c>
      <c r="AU3348" s="177">
        <f>IFERROR(IF(OR($G3348="公衆街路灯A",$G3348="定額電灯"),"-",ROUND((AM3348/1000*$K3348*$L3348/12)*_xlfn.XLOOKUP($A3348,削除禁止_電灯料金!K:K,削除禁止_電灯料金!M:M,"-"),2)),"-")</f>
        <v>0</v>
      </c>
      <c r="AV3348" s="178">
        <f>IFERROR(IF(OR($G3348="公衆街路灯A",$G3348="定額電灯"),ROUND((((AR3348+AS3348)*AN3348))*12*_xlfn.XLOOKUP($A3348,削除禁止_電灯料金!K:K,削除禁止_電灯料金!N:N),0),ROUND((AT3348+AU3348)*AN3348*12*_xlfn.XLOOKUP($A3348,削除禁止_電灯料金!K:K,削除禁止_電灯料金!N:N),0)),0)</f>
        <v>0</v>
      </c>
      <c r="AW3348" s="145"/>
    </row>
    <row r="3349" spans="1:49" ht="30" customHeight="1">
      <c r="A3349" s="1">
        <v>78</v>
      </c>
      <c r="B3349" s="319" t="s">
        <v>2817</v>
      </c>
      <c r="C3349" s="42"/>
      <c r="D3349" s="256" t="s">
        <v>2840</v>
      </c>
      <c r="E3349" s="257" t="s">
        <v>224</v>
      </c>
      <c r="F3349" s="258" t="s">
        <v>2871</v>
      </c>
      <c r="G3349" s="148" t="s">
        <v>1688</v>
      </c>
      <c r="H3349" s="149"/>
      <c r="I3349" s="280"/>
      <c r="J3349" s="267"/>
      <c r="K3349" s="152">
        <v>1</v>
      </c>
      <c r="L3349" s="153">
        <v>360</v>
      </c>
      <c r="M3349" s="281" t="s">
        <v>2870</v>
      </c>
      <c r="N3349" s="119" t="s">
        <v>134</v>
      </c>
      <c r="O3349" s="120">
        <v>2</v>
      </c>
      <c r="P3349" s="155" t="s">
        <v>294</v>
      </c>
      <c r="Q3349" s="155">
        <v>0</v>
      </c>
      <c r="R3349" s="155">
        <v>0</v>
      </c>
      <c r="S3349" s="156">
        <v>0</v>
      </c>
      <c r="T3349" s="156">
        <v>0</v>
      </c>
      <c r="U3349" s="156">
        <v>0</v>
      </c>
      <c r="V3349" s="157">
        <v>0</v>
      </c>
      <c r="W3349" s="158">
        <v>47</v>
      </c>
      <c r="X3349" s="159">
        <v>2</v>
      </c>
      <c r="Y3349" s="160">
        <v>4</v>
      </c>
      <c r="Z3349" s="161">
        <f t="shared" si="855"/>
        <v>5.64</v>
      </c>
      <c r="AA3349" s="155">
        <v>0</v>
      </c>
      <c r="AB3349" s="162" t="s">
        <v>80</v>
      </c>
      <c r="AC3349" s="163" t="s">
        <v>56</v>
      </c>
      <c r="AD3349" s="164" t="s">
        <v>56</v>
      </c>
      <c r="AE3349" s="163" t="s">
        <v>56</v>
      </c>
      <c r="AF3349" s="164">
        <f t="shared" si="856"/>
        <v>42.3</v>
      </c>
      <c r="AG3349" s="165">
        <f t="shared" si="857"/>
        <v>20304</v>
      </c>
      <c r="AH3349" s="166" t="s">
        <v>113</v>
      </c>
      <c r="AI3349" s="167"/>
      <c r="AJ3349" s="168"/>
      <c r="AK3349" s="169"/>
      <c r="AL3349" s="170"/>
      <c r="AM3349" s="171"/>
      <c r="AN3349" s="172"/>
      <c r="AO3349" s="173">
        <f t="shared" si="833"/>
        <v>0</v>
      </c>
      <c r="AP3349" s="174" t="s">
        <v>82</v>
      </c>
      <c r="AQ3349" s="175" t="str" cm="1">
        <f t="array" ref="AQ3349">_xlfn.IFS(OR($G3349="公衆街路灯A",$G3349="定額電灯"),$G3349&amp;AP3349,COUNTIF(G3349,"*従量電灯*"),G3349,1,"-")</f>
        <v>従量電灯</v>
      </c>
      <c r="AR3349" s="176" t="str" cm="1">
        <f t="array" ref="AR3349">_xlfn.IFS($AN3349=0,"-",OR($AH3349="対象外",$AH3349="-"),"-",OR($G3349="公衆街路灯A",$G3349="定額電灯"),_xlfn.XLOOKUP($AQ3349,削除禁止_電灯料金!$B:$B,削除禁止_電灯料金!$E:$E,0),1,"-")</f>
        <v>-</v>
      </c>
      <c r="AS3349" s="177" t="str" cm="1">
        <f t="array" ref="AS3349">_xlfn.IFS($AR3349="-","-",OR($G3349="公衆街路灯A",$G3349="定額電灯"),_xlfn.XLOOKUP(AQ3349,削除禁止_電灯料金!$B:$B,削除禁止_電灯料金!$D:$D,0),1,"-")</f>
        <v>-</v>
      </c>
      <c r="AT3349" s="176">
        <f>IFERROR(IF(OR($G3349="公衆街路灯A",$G3349="定額電灯"),"-",ROUND((_xlfn.XLOOKUP($AQ3349,削除禁止_電灯料金!$B:$B,削除禁止_電灯料金!$E:$E)*AM3349/1000*$K3349*$L3349/12),2)),"-")</f>
        <v>0</v>
      </c>
      <c r="AU3349" s="177">
        <f>IFERROR(IF(OR($G3349="公衆街路灯A",$G3349="定額電灯"),"-",ROUND((AM3349/1000*$K3349*$L3349/12)*_xlfn.XLOOKUP($A3349,削除禁止_電灯料金!K:K,削除禁止_電灯料金!M:M,"-"),2)),"-")</f>
        <v>0</v>
      </c>
      <c r="AV3349" s="178">
        <f>IFERROR(IF(OR($G3349="公衆街路灯A",$G3349="定額電灯"),ROUND((((AR3349+AS3349)*AN3349))*12*_xlfn.XLOOKUP($A3349,削除禁止_電灯料金!K:K,削除禁止_電灯料金!N:N),0),ROUND((AT3349+AU3349)*AN3349*12*_xlfn.XLOOKUP($A3349,削除禁止_電灯料金!K:K,削除禁止_電灯料金!N:N),0)),0)</f>
        <v>0</v>
      </c>
      <c r="AW3349" s="145"/>
    </row>
    <row r="3350" spans="1:49" ht="30" customHeight="1">
      <c r="A3350" s="1">
        <v>78</v>
      </c>
      <c r="B3350" s="319" t="s">
        <v>2817</v>
      </c>
      <c r="C3350" s="42"/>
      <c r="D3350" s="259" t="s">
        <v>2840</v>
      </c>
      <c r="E3350" s="260" t="s">
        <v>224</v>
      </c>
      <c r="F3350" s="261" t="s">
        <v>2872</v>
      </c>
      <c r="G3350" s="182" t="s">
        <v>1688</v>
      </c>
      <c r="H3350" s="183" t="s">
        <v>118</v>
      </c>
      <c r="I3350" s="311"/>
      <c r="J3350" s="312"/>
      <c r="K3350" s="186">
        <v>9</v>
      </c>
      <c r="L3350" s="187">
        <v>340</v>
      </c>
      <c r="M3350" s="313" t="s">
        <v>2857</v>
      </c>
      <c r="N3350" s="189" t="s">
        <v>75</v>
      </c>
      <c r="O3350" s="190">
        <v>1</v>
      </c>
      <c r="P3350" s="191" t="s">
        <v>249</v>
      </c>
      <c r="Q3350" s="191">
        <v>0</v>
      </c>
      <c r="R3350" s="191">
        <v>0</v>
      </c>
      <c r="S3350" s="192">
        <v>0</v>
      </c>
      <c r="T3350" s="192">
        <v>0</v>
      </c>
      <c r="U3350" s="192" t="s">
        <v>807</v>
      </c>
      <c r="V3350" s="193">
        <v>0</v>
      </c>
      <c r="W3350" s="194">
        <v>54</v>
      </c>
      <c r="X3350" s="195">
        <v>8</v>
      </c>
      <c r="Y3350" s="196">
        <v>8</v>
      </c>
      <c r="Z3350" s="197">
        <v>0</v>
      </c>
      <c r="AA3350" s="191">
        <v>0</v>
      </c>
      <c r="AB3350" s="198" t="s">
        <v>80</v>
      </c>
      <c r="AC3350" s="199" t="s">
        <v>56</v>
      </c>
      <c r="AD3350" s="200" t="s">
        <v>56</v>
      </c>
      <c r="AE3350" s="199" t="s">
        <v>56</v>
      </c>
      <c r="AF3350" s="200">
        <v>0</v>
      </c>
      <c r="AG3350" s="201">
        <v>0</v>
      </c>
      <c r="AH3350" s="201" t="s">
        <v>124</v>
      </c>
      <c r="AI3350" s="202" t="s">
        <v>124</v>
      </c>
      <c r="AJ3350" s="203"/>
      <c r="AK3350" s="204"/>
      <c r="AL3350" s="194"/>
      <c r="AM3350" s="205"/>
      <c r="AN3350" s="206"/>
      <c r="AO3350" s="200">
        <f t="shared" si="833"/>
        <v>0</v>
      </c>
      <c r="AP3350" s="207" t="s">
        <v>82</v>
      </c>
      <c r="AQ3350" s="198" t="str" cm="1">
        <f t="array" ref="AQ3350">_xlfn.IFS(OR($G3350="公衆街路灯A",$G3350="定額電灯"),$G3350&amp;AP3350,COUNTIF(G3350,"*従量電灯*"),G3350,1,"-")</f>
        <v>従量電灯</v>
      </c>
      <c r="AR3350" s="208" t="str" cm="1">
        <f t="array" ref="AR3350">_xlfn.IFS($AN3350=0,"-",OR($AH3350="対象外",$AH3350="-"),"-",OR($G3350="公衆街路灯A",$G3350="定額電灯"),_xlfn.XLOOKUP($AQ3350,削除禁止_電灯料金!$B:$B,削除禁止_電灯料金!$E:$E,0),1,"-")</f>
        <v>-</v>
      </c>
      <c r="AS3350" s="209" t="str" cm="1">
        <f t="array" ref="AS3350">_xlfn.IFS($AR3350="-","-",OR($G3350="公衆街路灯A",$G3350="定額電灯"),_xlfn.XLOOKUP(AQ3350,削除禁止_電灯料金!$B:$B,削除禁止_電灯料金!$D:$D,0),1,"-")</f>
        <v>-</v>
      </c>
      <c r="AT3350" s="208">
        <f>IFERROR(IF(OR($G3350="公衆街路灯A",$G3350="定額電灯"),"-",ROUND((_xlfn.XLOOKUP($AQ3350,削除禁止_電灯料金!$B:$B,削除禁止_電灯料金!$E:$E)*AM3350/1000*$K3350*$L3350/12),2)),"-")</f>
        <v>0</v>
      </c>
      <c r="AU3350" s="209">
        <f>IFERROR(IF(OR($G3350="公衆街路灯A",$G3350="定額電灯"),"-",ROUND((AM3350/1000*$K3350*$L3350/12)*_xlfn.XLOOKUP($A3350,削除禁止_電灯料金!K:K,削除禁止_電灯料金!M:M,"-"),2)),"-")</f>
        <v>0</v>
      </c>
      <c r="AV3350" s="210">
        <f>IFERROR(IF(OR($G3350="公衆街路灯A",$G3350="定額電灯"),ROUND((((AR3350+AS3350)*AN3350))*12*_xlfn.XLOOKUP($A3350,削除禁止_電灯料金!K:K,削除禁止_電灯料金!N:N),0),ROUND((AT3350+AU3350)*AN3350*12*_xlfn.XLOOKUP($A3350,削除禁止_電灯料金!K:K,削除禁止_電灯料金!N:N),0)),0)</f>
        <v>0</v>
      </c>
      <c r="AW3350" s="145"/>
    </row>
    <row r="3351" spans="1:49" ht="30" customHeight="1">
      <c r="A3351" s="1">
        <v>78</v>
      </c>
      <c r="B3351" s="319" t="s">
        <v>2817</v>
      </c>
      <c r="C3351" s="42"/>
      <c r="D3351" s="256" t="s">
        <v>2840</v>
      </c>
      <c r="E3351" s="257" t="s">
        <v>224</v>
      </c>
      <c r="F3351" s="258" t="s">
        <v>2872</v>
      </c>
      <c r="G3351" s="148" t="s">
        <v>1688</v>
      </c>
      <c r="H3351" s="149"/>
      <c r="I3351" s="280"/>
      <c r="J3351" s="267"/>
      <c r="K3351" s="152">
        <v>9</v>
      </c>
      <c r="L3351" s="153">
        <v>340</v>
      </c>
      <c r="M3351" s="281" t="s">
        <v>2873</v>
      </c>
      <c r="N3351" s="119" t="s">
        <v>331</v>
      </c>
      <c r="O3351" s="120">
        <v>1</v>
      </c>
      <c r="P3351" s="155" t="s">
        <v>294</v>
      </c>
      <c r="Q3351" s="155">
        <v>0</v>
      </c>
      <c r="R3351" s="155">
        <v>0</v>
      </c>
      <c r="S3351" s="156">
        <v>0</v>
      </c>
      <c r="T3351" s="156">
        <v>0</v>
      </c>
      <c r="U3351" s="156" t="s">
        <v>519</v>
      </c>
      <c r="V3351" s="157">
        <v>0</v>
      </c>
      <c r="W3351" s="158">
        <v>47</v>
      </c>
      <c r="X3351" s="159">
        <v>1</v>
      </c>
      <c r="Y3351" s="160">
        <v>1</v>
      </c>
      <c r="Z3351" s="161">
        <f t="shared" ref="Z3351" si="858">K3351*L3351*W3351*Y3351/12/1000</f>
        <v>11.984999999999999</v>
      </c>
      <c r="AA3351" s="155">
        <v>0</v>
      </c>
      <c r="AB3351" s="162" t="s">
        <v>80</v>
      </c>
      <c r="AC3351" s="163" t="s">
        <v>56</v>
      </c>
      <c r="AD3351" s="164" t="s">
        <v>56</v>
      </c>
      <c r="AE3351" s="163" t="s">
        <v>56</v>
      </c>
      <c r="AF3351" s="164">
        <f t="shared" ref="AF3351" si="859">$B$2*Z3351/Y3351</f>
        <v>359.54999999999995</v>
      </c>
      <c r="AG3351" s="165">
        <f t="shared" ref="AG3351" si="860">Y3351*AF3351*120</f>
        <v>43145.999999999993</v>
      </c>
      <c r="AH3351" s="166" t="s">
        <v>81</v>
      </c>
      <c r="AI3351" s="167"/>
      <c r="AJ3351" s="168"/>
      <c r="AK3351" s="169"/>
      <c r="AL3351" s="170"/>
      <c r="AM3351" s="171"/>
      <c r="AN3351" s="172"/>
      <c r="AO3351" s="173">
        <f t="shared" si="833"/>
        <v>0</v>
      </c>
      <c r="AP3351" s="174" t="s">
        <v>82</v>
      </c>
      <c r="AQ3351" s="175" t="str" cm="1">
        <f t="array" ref="AQ3351">_xlfn.IFS(OR($G3351="公衆街路灯A",$G3351="定額電灯"),$G3351&amp;AP3351,COUNTIF(G3351,"*従量電灯*"),G3351,1,"-")</f>
        <v>従量電灯</v>
      </c>
      <c r="AR3351" s="176" t="str" cm="1">
        <f t="array" ref="AR3351">_xlfn.IFS($AN3351=0,"-",OR($AH3351="対象外",$AH3351="-"),"-",OR($G3351="公衆街路灯A",$G3351="定額電灯"),_xlfn.XLOOKUP($AQ3351,削除禁止_電灯料金!$B:$B,削除禁止_電灯料金!$E:$E,0),1,"-")</f>
        <v>-</v>
      </c>
      <c r="AS3351" s="177" t="str" cm="1">
        <f t="array" ref="AS3351">_xlfn.IFS($AR3351="-","-",OR($G3351="公衆街路灯A",$G3351="定額電灯"),_xlfn.XLOOKUP(AQ3351,削除禁止_電灯料金!$B:$B,削除禁止_電灯料金!$D:$D,0),1,"-")</f>
        <v>-</v>
      </c>
      <c r="AT3351" s="176">
        <f>IFERROR(IF(OR($G3351="公衆街路灯A",$G3351="定額電灯"),"-",ROUND((_xlfn.XLOOKUP($AQ3351,削除禁止_電灯料金!$B:$B,削除禁止_電灯料金!$E:$E)*AM3351/1000*$K3351*$L3351/12),2)),"-")</f>
        <v>0</v>
      </c>
      <c r="AU3351" s="177">
        <f>IFERROR(IF(OR($G3351="公衆街路灯A",$G3351="定額電灯"),"-",ROUND((AM3351/1000*$K3351*$L3351/12)*_xlfn.XLOOKUP($A3351,削除禁止_電灯料金!K:K,削除禁止_電灯料金!M:M,"-"),2)),"-")</f>
        <v>0</v>
      </c>
      <c r="AV3351" s="178">
        <f>IFERROR(IF(OR($G3351="公衆街路灯A",$G3351="定額電灯"),ROUND((((AR3351+AS3351)*AN3351))*12*_xlfn.XLOOKUP($A3351,削除禁止_電灯料金!K:K,削除禁止_電灯料金!N:N),0),ROUND((AT3351+AU3351)*AN3351*12*_xlfn.XLOOKUP($A3351,削除禁止_電灯料金!K:K,削除禁止_電灯料金!N:N),0)),0)</f>
        <v>0</v>
      </c>
      <c r="AW3351" s="145"/>
    </row>
    <row r="3352" spans="1:49" ht="30" customHeight="1">
      <c r="A3352" s="1">
        <v>78</v>
      </c>
      <c r="B3352" s="319" t="s">
        <v>2817</v>
      </c>
      <c r="C3352" s="42"/>
      <c r="D3352" s="259" t="s">
        <v>2840</v>
      </c>
      <c r="E3352" s="260" t="s">
        <v>224</v>
      </c>
      <c r="F3352" s="261" t="s">
        <v>2874</v>
      </c>
      <c r="G3352" s="182" t="s">
        <v>1688</v>
      </c>
      <c r="H3352" s="183" t="s">
        <v>118</v>
      </c>
      <c r="I3352" s="311"/>
      <c r="J3352" s="312"/>
      <c r="K3352" s="186">
        <v>9</v>
      </c>
      <c r="L3352" s="187">
        <v>340</v>
      </c>
      <c r="M3352" s="313" t="s">
        <v>2857</v>
      </c>
      <c r="N3352" s="189" t="s">
        <v>75</v>
      </c>
      <c r="O3352" s="190">
        <v>1</v>
      </c>
      <c r="P3352" s="191" t="s">
        <v>249</v>
      </c>
      <c r="Q3352" s="191">
        <v>0</v>
      </c>
      <c r="R3352" s="191">
        <v>0</v>
      </c>
      <c r="S3352" s="192">
        <v>0</v>
      </c>
      <c r="T3352" s="192">
        <v>0</v>
      </c>
      <c r="U3352" s="192" t="s">
        <v>807</v>
      </c>
      <c r="V3352" s="193">
        <v>0</v>
      </c>
      <c r="W3352" s="194">
        <v>54</v>
      </c>
      <c r="X3352" s="195">
        <v>6</v>
      </c>
      <c r="Y3352" s="196">
        <v>6</v>
      </c>
      <c r="Z3352" s="197">
        <v>0</v>
      </c>
      <c r="AA3352" s="191">
        <v>0</v>
      </c>
      <c r="AB3352" s="198" t="s">
        <v>80</v>
      </c>
      <c r="AC3352" s="199" t="s">
        <v>56</v>
      </c>
      <c r="AD3352" s="200" t="s">
        <v>56</v>
      </c>
      <c r="AE3352" s="199" t="s">
        <v>56</v>
      </c>
      <c r="AF3352" s="200">
        <v>0</v>
      </c>
      <c r="AG3352" s="201">
        <v>0</v>
      </c>
      <c r="AH3352" s="201" t="s">
        <v>124</v>
      </c>
      <c r="AI3352" s="202" t="s">
        <v>124</v>
      </c>
      <c r="AJ3352" s="203"/>
      <c r="AK3352" s="204"/>
      <c r="AL3352" s="194"/>
      <c r="AM3352" s="205"/>
      <c r="AN3352" s="206"/>
      <c r="AO3352" s="200">
        <f t="shared" si="833"/>
        <v>0</v>
      </c>
      <c r="AP3352" s="207" t="s">
        <v>82</v>
      </c>
      <c r="AQ3352" s="198" t="str" cm="1">
        <f t="array" ref="AQ3352">_xlfn.IFS(OR($G3352="公衆街路灯A",$G3352="定額電灯"),$G3352&amp;AP3352,COUNTIF(G3352,"*従量電灯*"),G3352,1,"-")</f>
        <v>従量電灯</v>
      </c>
      <c r="AR3352" s="208" t="str" cm="1">
        <f t="array" ref="AR3352">_xlfn.IFS($AN3352=0,"-",OR($AH3352="対象外",$AH3352="-"),"-",OR($G3352="公衆街路灯A",$G3352="定額電灯"),_xlfn.XLOOKUP($AQ3352,削除禁止_電灯料金!$B:$B,削除禁止_電灯料金!$E:$E,0),1,"-")</f>
        <v>-</v>
      </c>
      <c r="AS3352" s="209" t="str" cm="1">
        <f t="array" ref="AS3352">_xlfn.IFS($AR3352="-","-",OR($G3352="公衆街路灯A",$G3352="定額電灯"),_xlfn.XLOOKUP(AQ3352,削除禁止_電灯料金!$B:$B,削除禁止_電灯料金!$D:$D,0),1,"-")</f>
        <v>-</v>
      </c>
      <c r="AT3352" s="208">
        <f>IFERROR(IF(OR($G3352="公衆街路灯A",$G3352="定額電灯"),"-",ROUND((_xlfn.XLOOKUP($AQ3352,削除禁止_電灯料金!$B:$B,削除禁止_電灯料金!$E:$E)*AM3352/1000*$K3352*$L3352/12),2)),"-")</f>
        <v>0</v>
      </c>
      <c r="AU3352" s="209">
        <f>IFERROR(IF(OR($G3352="公衆街路灯A",$G3352="定額電灯"),"-",ROUND((AM3352/1000*$K3352*$L3352/12)*_xlfn.XLOOKUP($A3352,削除禁止_電灯料金!K:K,削除禁止_電灯料金!M:M,"-"),2)),"-")</f>
        <v>0</v>
      </c>
      <c r="AV3352" s="210">
        <f>IFERROR(IF(OR($G3352="公衆街路灯A",$G3352="定額電灯"),ROUND((((AR3352+AS3352)*AN3352))*12*_xlfn.XLOOKUP($A3352,削除禁止_電灯料金!K:K,削除禁止_電灯料金!N:N),0),ROUND((AT3352+AU3352)*AN3352*12*_xlfn.XLOOKUP($A3352,削除禁止_電灯料金!K:K,削除禁止_電灯料金!N:N),0)),0)</f>
        <v>0</v>
      </c>
      <c r="AW3352" s="145"/>
    </row>
    <row r="3353" spans="1:49" ht="30" customHeight="1">
      <c r="A3353" s="1">
        <v>78</v>
      </c>
      <c r="B3353" s="319" t="s">
        <v>2817</v>
      </c>
      <c r="C3353" s="42"/>
      <c r="D3353" s="256" t="s">
        <v>2840</v>
      </c>
      <c r="E3353" s="257" t="s">
        <v>224</v>
      </c>
      <c r="F3353" s="258" t="s">
        <v>2874</v>
      </c>
      <c r="G3353" s="148" t="s">
        <v>1688</v>
      </c>
      <c r="H3353" s="149"/>
      <c r="I3353" s="280"/>
      <c r="J3353" s="267"/>
      <c r="K3353" s="152">
        <v>9</v>
      </c>
      <c r="L3353" s="153">
        <v>340</v>
      </c>
      <c r="M3353" s="281" t="s">
        <v>2873</v>
      </c>
      <c r="N3353" s="119" t="s">
        <v>331</v>
      </c>
      <c r="O3353" s="120">
        <v>1</v>
      </c>
      <c r="P3353" s="155" t="s">
        <v>294</v>
      </c>
      <c r="Q3353" s="155">
        <v>0</v>
      </c>
      <c r="R3353" s="155">
        <v>0</v>
      </c>
      <c r="S3353" s="156">
        <v>0</v>
      </c>
      <c r="T3353" s="156">
        <v>0</v>
      </c>
      <c r="U3353" s="156" t="s">
        <v>519</v>
      </c>
      <c r="V3353" s="157">
        <v>0</v>
      </c>
      <c r="W3353" s="158">
        <v>47</v>
      </c>
      <c r="X3353" s="159">
        <v>1</v>
      </c>
      <c r="Y3353" s="160">
        <v>1</v>
      </c>
      <c r="Z3353" s="161">
        <f t="shared" ref="Z3353:Z3356" si="861">K3353*L3353*W3353*Y3353/12/1000</f>
        <v>11.984999999999999</v>
      </c>
      <c r="AA3353" s="155">
        <v>0</v>
      </c>
      <c r="AB3353" s="162" t="s">
        <v>80</v>
      </c>
      <c r="AC3353" s="163" t="s">
        <v>56</v>
      </c>
      <c r="AD3353" s="164" t="s">
        <v>56</v>
      </c>
      <c r="AE3353" s="163" t="s">
        <v>56</v>
      </c>
      <c r="AF3353" s="164">
        <f t="shared" ref="AF3353:AF3356" si="862">$B$2*Z3353/Y3353</f>
        <v>359.54999999999995</v>
      </c>
      <c r="AG3353" s="165">
        <f t="shared" ref="AG3353:AG3356" si="863">Y3353*AF3353*120</f>
        <v>43145.999999999993</v>
      </c>
      <c r="AH3353" s="166" t="s">
        <v>81</v>
      </c>
      <c r="AI3353" s="167"/>
      <c r="AJ3353" s="168"/>
      <c r="AK3353" s="169"/>
      <c r="AL3353" s="170"/>
      <c r="AM3353" s="171"/>
      <c r="AN3353" s="172"/>
      <c r="AO3353" s="173">
        <f t="shared" si="833"/>
        <v>0</v>
      </c>
      <c r="AP3353" s="174" t="s">
        <v>82</v>
      </c>
      <c r="AQ3353" s="175" t="str" cm="1">
        <f t="array" ref="AQ3353">_xlfn.IFS(OR($G3353="公衆街路灯A",$G3353="定額電灯"),$G3353&amp;AP3353,COUNTIF(G3353,"*従量電灯*"),G3353,1,"-")</f>
        <v>従量電灯</v>
      </c>
      <c r="AR3353" s="176" t="str" cm="1">
        <f t="array" ref="AR3353">_xlfn.IFS($AN3353=0,"-",OR($AH3353="対象外",$AH3353="-"),"-",OR($G3353="公衆街路灯A",$G3353="定額電灯"),_xlfn.XLOOKUP($AQ3353,削除禁止_電灯料金!$B:$B,削除禁止_電灯料金!$E:$E,0),1,"-")</f>
        <v>-</v>
      </c>
      <c r="AS3353" s="177" t="str" cm="1">
        <f t="array" ref="AS3353">_xlfn.IFS($AR3353="-","-",OR($G3353="公衆街路灯A",$G3353="定額電灯"),_xlfn.XLOOKUP(AQ3353,削除禁止_電灯料金!$B:$B,削除禁止_電灯料金!$D:$D,0),1,"-")</f>
        <v>-</v>
      </c>
      <c r="AT3353" s="176">
        <f>IFERROR(IF(OR($G3353="公衆街路灯A",$G3353="定額電灯"),"-",ROUND((_xlfn.XLOOKUP($AQ3353,削除禁止_電灯料金!$B:$B,削除禁止_電灯料金!$E:$E)*AM3353/1000*$K3353*$L3353/12),2)),"-")</f>
        <v>0</v>
      </c>
      <c r="AU3353" s="177">
        <f>IFERROR(IF(OR($G3353="公衆街路灯A",$G3353="定額電灯"),"-",ROUND((AM3353/1000*$K3353*$L3353/12)*_xlfn.XLOOKUP($A3353,削除禁止_電灯料金!K:K,削除禁止_電灯料金!M:M,"-"),2)),"-")</f>
        <v>0</v>
      </c>
      <c r="AV3353" s="178">
        <f>IFERROR(IF(OR($G3353="公衆街路灯A",$G3353="定額電灯"),ROUND((((AR3353+AS3353)*AN3353))*12*_xlfn.XLOOKUP($A3353,削除禁止_電灯料金!K:K,削除禁止_電灯料金!N:N),0),ROUND((AT3353+AU3353)*AN3353*12*_xlfn.XLOOKUP($A3353,削除禁止_電灯料金!K:K,削除禁止_電灯料金!N:N),0)),0)</f>
        <v>0</v>
      </c>
      <c r="AW3353" s="145"/>
    </row>
    <row r="3354" spans="1:49" ht="30" customHeight="1">
      <c r="A3354" s="1">
        <v>78</v>
      </c>
      <c r="B3354" s="319" t="s">
        <v>2817</v>
      </c>
      <c r="C3354" s="42"/>
      <c r="D3354" s="256" t="s">
        <v>2840</v>
      </c>
      <c r="E3354" s="257" t="s">
        <v>224</v>
      </c>
      <c r="F3354" s="258" t="s">
        <v>2875</v>
      </c>
      <c r="G3354" s="148" t="s">
        <v>1688</v>
      </c>
      <c r="H3354" s="149"/>
      <c r="I3354" s="280"/>
      <c r="J3354" s="267"/>
      <c r="K3354" s="152">
        <v>9</v>
      </c>
      <c r="L3354" s="153">
        <v>340</v>
      </c>
      <c r="M3354" s="281" t="s">
        <v>2876</v>
      </c>
      <c r="N3354" s="119" t="s">
        <v>110</v>
      </c>
      <c r="O3354" s="120">
        <v>1</v>
      </c>
      <c r="P3354" s="155" t="s">
        <v>227</v>
      </c>
      <c r="Q3354" s="155">
        <v>0</v>
      </c>
      <c r="R3354" s="155">
        <v>0</v>
      </c>
      <c r="S3354" s="156">
        <v>0</v>
      </c>
      <c r="T3354" s="156">
        <v>0</v>
      </c>
      <c r="U3354" s="156" t="s">
        <v>2825</v>
      </c>
      <c r="V3354" s="157">
        <v>0</v>
      </c>
      <c r="W3354" s="158">
        <v>47</v>
      </c>
      <c r="X3354" s="159">
        <v>1</v>
      </c>
      <c r="Y3354" s="160">
        <v>1</v>
      </c>
      <c r="Z3354" s="161">
        <f t="shared" si="861"/>
        <v>11.984999999999999</v>
      </c>
      <c r="AA3354" s="155">
        <v>0</v>
      </c>
      <c r="AB3354" s="162" t="s">
        <v>80</v>
      </c>
      <c r="AC3354" s="163" t="s">
        <v>56</v>
      </c>
      <c r="AD3354" s="164" t="s">
        <v>56</v>
      </c>
      <c r="AE3354" s="163" t="s">
        <v>56</v>
      </c>
      <c r="AF3354" s="164">
        <f t="shared" si="862"/>
        <v>359.54999999999995</v>
      </c>
      <c r="AG3354" s="165">
        <f t="shared" si="863"/>
        <v>43145.999999999993</v>
      </c>
      <c r="AH3354" s="166" t="s">
        <v>113</v>
      </c>
      <c r="AI3354" s="167"/>
      <c r="AJ3354" s="168"/>
      <c r="AK3354" s="169"/>
      <c r="AL3354" s="170"/>
      <c r="AM3354" s="171"/>
      <c r="AN3354" s="172"/>
      <c r="AO3354" s="173">
        <f t="shared" si="833"/>
        <v>0</v>
      </c>
      <c r="AP3354" s="174" t="s">
        <v>82</v>
      </c>
      <c r="AQ3354" s="175" t="str" cm="1">
        <f t="array" ref="AQ3354">_xlfn.IFS(OR($G3354="公衆街路灯A",$G3354="定額電灯"),$G3354&amp;AP3354,COUNTIF(G3354,"*従量電灯*"),G3354,1,"-")</f>
        <v>従量電灯</v>
      </c>
      <c r="AR3354" s="176" t="str" cm="1">
        <f t="array" ref="AR3354">_xlfn.IFS($AN3354=0,"-",OR($AH3354="対象外",$AH3354="-"),"-",OR($G3354="公衆街路灯A",$G3354="定額電灯"),_xlfn.XLOOKUP($AQ3354,削除禁止_電灯料金!$B:$B,削除禁止_電灯料金!$E:$E,0),1,"-")</f>
        <v>-</v>
      </c>
      <c r="AS3354" s="177" t="str" cm="1">
        <f t="array" ref="AS3354">_xlfn.IFS($AR3354="-","-",OR($G3354="公衆街路灯A",$G3354="定額電灯"),_xlfn.XLOOKUP(AQ3354,削除禁止_電灯料金!$B:$B,削除禁止_電灯料金!$D:$D,0),1,"-")</f>
        <v>-</v>
      </c>
      <c r="AT3354" s="176">
        <f>IFERROR(IF(OR($G3354="公衆街路灯A",$G3354="定額電灯"),"-",ROUND((_xlfn.XLOOKUP($AQ3354,削除禁止_電灯料金!$B:$B,削除禁止_電灯料金!$E:$E)*AM3354/1000*$K3354*$L3354/12),2)),"-")</f>
        <v>0</v>
      </c>
      <c r="AU3354" s="177">
        <f>IFERROR(IF(OR($G3354="公衆街路灯A",$G3354="定額電灯"),"-",ROUND((AM3354/1000*$K3354*$L3354/12)*_xlfn.XLOOKUP($A3354,削除禁止_電灯料金!K:K,削除禁止_電灯料金!M:M,"-"),2)),"-")</f>
        <v>0</v>
      </c>
      <c r="AV3354" s="178">
        <f>IFERROR(IF(OR($G3354="公衆街路灯A",$G3354="定額電灯"),ROUND((((AR3354+AS3354)*AN3354))*12*_xlfn.XLOOKUP($A3354,削除禁止_電灯料金!K:K,削除禁止_電灯料金!N:N),0),ROUND((AT3354+AU3354)*AN3354*12*_xlfn.XLOOKUP($A3354,削除禁止_電灯料金!K:K,削除禁止_電灯料金!N:N),0)),0)</f>
        <v>0</v>
      </c>
      <c r="AW3354" s="145"/>
    </row>
    <row r="3355" spans="1:49" ht="30" customHeight="1">
      <c r="A3355" s="1">
        <v>78</v>
      </c>
      <c r="B3355" s="319" t="s">
        <v>2817</v>
      </c>
      <c r="C3355" s="42"/>
      <c r="D3355" s="256" t="s">
        <v>2840</v>
      </c>
      <c r="E3355" s="257" t="s">
        <v>224</v>
      </c>
      <c r="F3355" s="258" t="s">
        <v>2875</v>
      </c>
      <c r="G3355" s="148" t="s">
        <v>1688</v>
      </c>
      <c r="H3355" s="149"/>
      <c r="I3355" s="280"/>
      <c r="J3355" s="267"/>
      <c r="K3355" s="152">
        <v>9</v>
      </c>
      <c r="L3355" s="153">
        <v>340</v>
      </c>
      <c r="M3355" s="281" t="s">
        <v>1636</v>
      </c>
      <c r="N3355" s="119" t="s">
        <v>331</v>
      </c>
      <c r="O3355" s="120">
        <v>1</v>
      </c>
      <c r="P3355" s="155" t="s">
        <v>135</v>
      </c>
      <c r="Q3355" s="155">
        <v>0</v>
      </c>
      <c r="R3355" s="155">
        <v>0</v>
      </c>
      <c r="S3355" s="156">
        <v>0</v>
      </c>
      <c r="T3355" s="156">
        <v>0</v>
      </c>
      <c r="U3355" s="156" t="s">
        <v>519</v>
      </c>
      <c r="V3355" s="157">
        <v>0</v>
      </c>
      <c r="W3355" s="158">
        <v>28</v>
      </c>
      <c r="X3355" s="159">
        <v>1</v>
      </c>
      <c r="Y3355" s="160">
        <v>1</v>
      </c>
      <c r="Z3355" s="161">
        <f t="shared" si="861"/>
        <v>7.14</v>
      </c>
      <c r="AA3355" s="155">
        <v>0</v>
      </c>
      <c r="AB3355" s="162" t="s">
        <v>80</v>
      </c>
      <c r="AC3355" s="163" t="s">
        <v>56</v>
      </c>
      <c r="AD3355" s="164" t="s">
        <v>56</v>
      </c>
      <c r="AE3355" s="163" t="s">
        <v>56</v>
      </c>
      <c r="AF3355" s="164">
        <f t="shared" si="862"/>
        <v>214.2</v>
      </c>
      <c r="AG3355" s="165">
        <f t="shared" si="863"/>
        <v>25704</v>
      </c>
      <c r="AH3355" s="166" t="s">
        <v>81</v>
      </c>
      <c r="AI3355" s="167"/>
      <c r="AJ3355" s="168"/>
      <c r="AK3355" s="169"/>
      <c r="AL3355" s="170"/>
      <c r="AM3355" s="171"/>
      <c r="AN3355" s="172"/>
      <c r="AO3355" s="173">
        <f t="shared" si="833"/>
        <v>0</v>
      </c>
      <c r="AP3355" s="174" t="s">
        <v>82</v>
      </c>
      <c r="AQ3355" s="175" t="str" cm="1">
        <f t="array" ref="AQ3355">_xlfn.IFS(OR($G3355="公衆街路灯A",$G3355="定額電灯"),$G3355&amp;AP3355,COUNTIF(G3355,"*従量電灯*"),G3355,1,"-")</f>
        <v>従量電灯</v>
      </c>
      <c r="AR3355" s="176" t="str" cm="1">
        <f t="array" ref="AR3355">_xlfn.IFS($AN3355=0,"-",OR($AH3355="対象外",$AH3355="-"),"-",OR($G3355="公衆街路灯A",$G3355="定額電灯"),_xlfn.XLOOKUP($AQ3355,削除禁止_電灯料金!$B:$B,削除禁止_電灯料金!$E:$E,0),1,"-")</f>
        <v>-</v>
      </c>
      <c r="AS3355" s="177" t="str" cm="1">
        <f t="array" ref="AS3355">_xlfn.IFS($AR3355="-","-",OR($G3355="公衆街路灯A",$G3355="定額電灯"),_xlfn.XLOOKUP(AQ3355,削除禁止_電灯料金!$B:$B,削除禁止_電灯料金!$D:$D,0),1,"-")</f>
        <v>-</v>
      </c>
      <c r="AT3355" s="176">
        <f>IFERROR(IF(OR($G3355="公衆街路灯A",$G3355="定額電灯"),"-",ROUND((_xlfn.XLOOKUP($AQ3355,削除禁止_電灯料金!$B:$B,削除禁止_電灯料金!$E:$E)*AM3355/1000*$K3355*$L3355/12),2)),"-")</f>
        <v>0</v>
      </c>
      <c r="AU3355" s="177">
        <f>IFERROR(IF(OR($G3355="公衆街路灯A",$G3355="定額電灯"),"-",ROUND((AM3355/1000*$K3355*$L3355/12)*_xlfn.XLOOKUP($A3355,削除禁止_電灯料金!K:K,削除禁止_電灯料金!M:M,"-"),2)),"-")</f>
        <v>0</v>
      </c>
      <c r="AV3355" s="178">
        <f>IFERROR(IF(OR($G3355="公衆街路灯A",$G3355="定額電灯"),ROUND((((AR3355+AS3355)*AN3355))*12*_xlfn.XLOOKUP($A3355,削除禁止_電灯料金!K:K,削除禁止_電灯料金!N:N),0),ROUND((AT3355+AU3355)*AN3355*12*_xlfn.XLOOKUP($A3355,削除禁止_電灯料金!K:K,削除禁止_電灯料金!N:N),0)),0)</f>
        <v>0</v>
      </c>
      <c r="AW3355" s="145"/>
    </row>
    <row r="3356" spans="1:49" ht="30" customHeight="1">
      <c r="A3356" s="1">
        <v>78</v>
      </c>
      <c r="B3356" s="319" t="s">
        <v>2817</v>
      </c>
      <c r="C3356" s="42"/>
      <c r="D3356" s="256" t="s">
        <v>2840</v>
      </c>
      <c r="E3356" s="257" t="s">
        <v>224</v>
      </c>
      <c r="F3356" s="258" t="s">
        <v>490</v>
      </c>
      <c r="G3356" s="148" t="s">
        <v>1688</v>
      </c>
      <c r="H3356" s="149"/>
      <c r="I3356" s="280"/>
      <c r="J3356" s="267"/>
      <c r="K3356" s="152">
        <v>9</v>
      </c>
      <c r="L3356" s="153">
        <v>360</v>
      </c>
      <c r="M3356" s="281" t="s">
        <v>1636</v>
      </c>
      <c r="N3356" s="119" t="s">
        <v>331</v>
      </c>
      <c r="O3356" s="120">
        <v>1</v>
      </c>
      <c r="P3356" s="155" t="s">
        <v>135</v>
      </c>
      <c r="Q3356" s="155">
        <v>0</v>
      </c>
      <c r="R3356" s="155">
        <v>0</v>
      </c>
      <c r="S3356" s="156">
        <v>0</v>
      </c>
      <c r="T3356" s="156">
        <v>0</v>
      </c>
      <c r="U3356" s="156" t="s">
        <v>519</v>
      </c>
      <c r="V3356" s="157">
        <v>0</v>
      </c>
      <c r="W3356" s="158">
        <v>28</v>
      </c>
      <c r="X3356" s="159">
        <v>1</v>
      </c>
      <c r="Y3356" s="160">
        <v>1</v>
      </c>
      <c r="Z3356" s="161">
        <f t="shared" si="861"/>
        <v>7.56</v>
      </c>
      <c r="AA3356" s="155">
        <v>0</v>
      </c>
      <c r="AB3356" s="162" t="s">
        <v>80</v>
      </c>
      <c r="AC3356" s="163" t="s">
        <v>56</v>
      </c>
      <c r="AD3356" s="164" t="s">
        <v>56</v>
      </c>
      <c r="AE3356" s="163" t="s">
        <v>56</v>
      </c>
      <c r="AF3356" s="164">
        <f t="shared" si="862"/>
        <v>226.79999999999998</v>
      </c>
      <c r="AG3356" s="165">
        <f t="shared" si="863"/>
        <v>27215.999999999996</v>
      </c>
      <c r="AH3356" s="166" t="s">
        <v>81</v>
      </c>
      <c r="AI3356" s="167"/>
      <c r="AJ3356" s="168"/>
      <c r="AK3356" s="169"/>
      <c r="AL3356" s="170"/>
      <c r="AM3356" s="171"/>
      <c r="AN3356" s="172"/>
      <c r="AO3356" s="173">
        <f t="shared" si="833"/>
        <v>0</v>
      </c>
      <c r="AP3356" s="174" t="s">
        <v>82</v>
      </c>
      <c r="AQ3356" s="175" t="str" cm="1">
        <f t="array" ref="AQ3356">_xlfn.IFS(OR($G3356="公衆街路灯A",$G3356="定額電灯"),$G3356&amp;AP3356,COUNTIF(G3356,"*従量電灯*"),G3356,1,"-")</f>
        <v>従量電灯</v>
      </c>
      <c r="AR3356" s="176" t="str" cm="1">
        <f t="array" ref="AR3356">_xlfn.IFS($AN3356=0,"-",OR($AH3356="対象外",$AH3356="-"),"-",OR($G3356="公衆街路灯A",$G3356="定額電灯"),_xlfn.XLOOKUP($AQ3356,削除禁止_電灯料金!$B:$B,削除禁止_電灯料金!$E:$E,0),1,"-")</f>
        <v>-</v>
      </c>
      <c r="AS3356" s="177" t="str" cm="1">
        <f t="array" ref="AS3356">_xlfn.IFS($AR3356="-","-",OR($G3356="公衆街路灯A",$G3356="定額電灯"),_xlfn.XLOOKUP(AQ3356,削除禁止_電灯料金!$B:$B,削除禁止_電灯料金!$D:$D,0),1,"-")</f>
        <v>-</v>
      </c>
      <c r="AT3356" s="176">
        <f>IFERROR(IF(OR($G3356="公衆街路灯A",$G3356="定額電灯"),"-",ROUND((_xlfn.XLOOKUP($AQ3356,削除禁止_電灯料金!$B:$B,削除禁止_電灯料金!$E:$E)*AM3356/1000*$K3356*$L3356/12),2)),"-")</f>
        <v>0</v>
      </c>
      <c r="AU3356" s="177">
        <f>IFERROR(IF(OR($G3356="公衆街路灯A",$G3356="定額電灯"),"-",ROUND((AM3356/1000*$K3356*$L3356/12)*_xlfn.XLOOKUP($A3356,削除禁止_電灯料金!K:K,削除禁止_電灯料金!M:M,"-"),2)),"-")</f>
        <v>0</v>
      </c>
      <c r="AV3356" s="178">
        <f>IFERROR(IF(OR($G3356="公衆街路灯A",$G3356="定額電灯"),ROUND((((AR3356+AS3356)*AN3356))*12*_xlfn.XLOOKUP($A3356,削除禁止_電灯料金!K:K,削除禁止_電灯料金!N:N),0),ROUND((AT3356+AU3356)*AN3356*12*_xlfn.XLOOKUP($A3356,削除禁止_電灯料金!K:K,削除禁止_電灯料金!N:N),0)),0)</f>
        <v>0</v>
      </c>
      <c r="AW3356" s="145"/>
    </row>
    <row r="3357" spans="1:49" ht="30" customHeight="1">
      <c r="A3357" s="1">
        <v>78</v>
      </c>
      <c r="B3357" s="319" t="s">
        <v>2817</v>
      </c>
      <c r="C3357" s="42"/>
      <c r="D3357" s="259" t="s">
        <v>2840</v>
      </c>
      <c r="E3357" s="260" t="s">
        <v>224</v>
      </c>
      <c r="F3357" s="261" t="s">
        <v>490</v>
      </c>
      <c r="G3357" s="182" t="s">
        <v>1688</v>
      </c>
      <c r="H3357" s="183" t="s">
        <v>981</v>
      </c>
      <c r="I3357" s="311"/>
      <c r="J3357" s="312"/>
      <c r="K3357" s="186">
        <v>9</v>
      </c>
      <c r="L3357" s="187">
        <v>360</v>
      </c>
      <c r="M3357" s="313" t="s">
        <v>2877</v>
      </c>
      <c r="N3357" s="189" t="s">
        <v>971</v>
      </c>
      <c r="O3357" s="190">
        <v>1</v>
      </c>
      <c r="P3357" s="191" t="s">
        <v>249</v>
      </c>
      <c r="Q3357" s="191">
        <v>0</v>
      </c>
      <c r="R3357" s="191">
        <v>0</v>
      </c>
      <c r="S3357" s="192" t="s">
        <v>562</v>
      </c>
      <c r="T3357" s="192">
        <v>0</v>
      </c>
      <c r="U3357" s="192">
        <v>0</v>
      </c>
      <c r="V3357" s="193">
        <v>0</v>
      </c>
      <c r="W3357" s="194">
        <v>54</v>
      </c>
      <c r="X3357" s="195">
        <v>1</v>
      </c>
      <c r="Y3357" s="196">
        <v>1</v>
      </c>
      <c r="Z3357" s="197">
        <v>0</v>
      </c>
      <c r="AA3357" s="191">
        <v>0</v>
      </c>
      <c r="AB3357" s="198" t="s">
        <v>80</v>
      </c>
      <c r="AC3357" s="199" t="s">
        <v>56</v>
      </c>
      <c r="AD3357" s="200" t="s">
        <v>56</v>
      </c>
      <c r="AE3357" s="199" t="s">
        <v>56</v>
      </c>
      <c r="AF3357" s="200">
        <v>0</v>
      </c>
      <c r="AG3357" s="201">
        <v>0</v>
      </c>
      <c r="AH3357" s="201" t="s">
        <v>124</v>
      </c>
      <c r="AI3357" s="202" t="s">
        <v>124</v>
      </c>
      <c r="AJ3357" s="203"/>
      <c r="AK3357" s="204"/>
      <c r="AL3357" s="194"/>
      <c r="AM3357" s="205"/>
      <c r="AN3357" s="206"/>
      <c r="AO3357" s="200">
        <f t="shared" si="833"/>
        <v>0</v>
      </c>
      <c r="AP3357" s="207" t="s">
        <v>82</v>
      </c>
      <c r="AQ3357" s="198" t="str" cm="1">
        <f t="array" ref="AQ3357">_xlfn.IFS(OR($G3357="公衆街路灯A",$G3357="定額電灯"),$G3357&amp;AP3357,COUNTIF(G3357,"*従量電灯*"),G3357,1,"-")</f>
        <v>従量電灯</v>
      </c>
      <c r="AR3357" s="208" t="str" cm="1">
        <f t="array" ref="AR3357">_xlfn.IFS($AN3357=0,"-",OR($AH3357="対象外",$AH3357="-"),"-",OR($G3357="公衆街路灯A",$G3357="定額電灯"),_xlfn.XLOOKUP($AQ3357,削除禁止_電灯料金!$B:$B,削除禁止_電灯料金!$E:$E,0),1,"-")</f>
        <v>-</v>
      </c>
      <c r="AS3357" s="209" t="str" cm="1">
        <f t="array" ref="AS3357">_xlfn.IFS($AR3357="-","-",OR($G3357="公衆街路灯A",$G3357="定額電灯"),_xlfn.XLOOKUP(AQ3357,削除禁止_電灯料金!$B:$B,削除禁止_電灯料金!$D:$D,0),1,"-")</f>
        <v>-</v>
      </c>
      <c r="AT3357" s="208">
        <f>IFERROR(IF(OR($G3357="公衆街路灯A",$G3357="定額電灯"),"-",ROUND((_xlfn.XLOOKUP($AQ3357,削除禁止_電灯料金!$B:$B,削除禁止_電灯料金!$E:$E)*AM3357/1000*$K3357*$L3357/12),2)),"-")</f>
        <v>0</v>
      </c>
      <c r="AU3357" s="209">
        <f>IFERROR(IF(OR($G3357="公衆街路灯A",$G3357="定額電灯"),"-",ROUND((AM3357/1000*$K3357*$L3357/12)*_xlfn.XLOOKUP($A3357,削除禁止_電灯料金!K:K,削除禁止_電灯料金!M:M,"-"),2)),"-")</f>
        <v>0</v>
      </c>
      <c r="AV3357" s="210">
        <f>IFERROR(IF(OR($G3357="公衆街路灯A",$G3357="定額電灯"),ROUND((((AR3357+AS3357)*AN3357))*12*_xlfn.XLOOKUP($A3357,削除禁止_電灯料金!K:K,削除禁止_電灯料金!N:N),0),ROUND((AT3357+AU3357)*AN3357*12*_xlfn.XLOOKUP($A3357,削除禁止_電灯料金!K:K,削除禁止_電灯料金!N:N),0)),0)</f>
        <v>0</v>
      </c>
      <c r="AW3357" s="145"/>
    </row>
    <row r="3358" spans="1:49" ht="30" customHeight="1">
      <c r="A3358" s="1">
        <v>78</v>
      </c>
      <c r="B3358" s="319" t="s">
        <v>2817</v>
      </c>
      <c r="C3358" s="42"/>
      <c r="D3358" s="259" t="s">
        <v>2840</v>
      </c>
      <c r="E3358" s="260" t="s">
        <v>224</v>
      </c>
      <c r="F3358" s="261" t="s">
        <v>490</v>
      </c>
      <c r="G3358" s="182" t="s">
        <v>1688</v>
      </c>
      <c r="H3358" s="183" t="s">
        <v>981</v>
      </c>
      <c r="I3358" s="311"/>
      <c r="J3358" s="312"/>
      <c r="K3358" s="186">
        <v>9</v>
      </c>
      <c r="L3358" s="187">
        <v>360</v>
      </c>
      <c r="M3358" s="313" t="s">
        <v>2878</v>
      </c>
      <c r="N3358" s="189" t="s">
        <v>75</v>
      </c>
      <c r="O3358" s="190">
        <v>1</v>
      </c>
      <c r="P3358" s="191" t="s">
        <v>2879</v>
      </c>
      <c r="Q3358" s="191">
        <v>0</v>
      </c>
      <c r="R3358" s="191" t="s">
        <v>676</v>
      </c>
      <c r="S3358" s="192">
        <v>0</v>
      </c>
      <c r="T3358" s="192">
        <v>0</v>
      </c>
      <c r="U3358" s="192" t="s">
        <v>853</v>
      </c>
      <c r="V3358" s="193">
        <v>0</v>
      </c>
      <c r="W3358" s="194">
        <v>80</v>
      </c>
      <c r="X3358" s="195">
        <v>6</v>
      </c>
      <c r="Y3358" s="196">
        <v>6</v>
      </c>
      <c r="Z3358" s="197">
        <v>0</v>
      </c>
      <c r="AA3358" s="191">
        <v>0</v>
      </c>
      <c r="AB3358" s="198" t="s">
        <v>80</v>
      </c>
      <c r="AC3358" s="199" t="s">
        <v>56</v>
      </c>
      <c r="AD3358" s="200" t="s">
        <v>56</v>
      </c>
      <c r="AE3358" s="199" t="s">
        <v>56</v>
      </c>
      <c r="AF3358" s="200">
        <v>0</v>
      </c>
      <c r="AG3358" s="201">
        <v>0</v>
      </c>
      <c r="AH3358" s="201" t="s">
        <v>124</v>
      </c>
      <c r="AI3358" s="202" t="s">
        <v>124</v>
      </c>
      <c r="AJ3358" s="203"/>
      <c r="AK3358" s="204"/>
      <c r="AL3358" s="194"/>
      <c r="AM3358" s="205"/>
      <c r="AN3358" s="206"/>
      <c r="AO3358" s="200">
        <f t="shared" si="833"/>
        <v>0</v>
      </c>
      <c r="AP3358" s="207" t="s">
        <v>82</v>
      </c>
      <c r="AQ3358" s="198" t="str" cm="1">
        <f t="array" ref="AQ3358">_xlfn.IFS(OR($G3358="公衆街路灯A",$G3358="定額電灯"),$G3358&amp;AP3358,COUNTIF(G3358,"*従量電灯*"),G3358,1,"-")</f>
        <v>従量電灯</v>
      </c>
      <c r="AR3358" s="208" t="str" cm="1">
        <f t="array" ref="AR3358">_xlfn.IFS($AN3358=0,"-",OR($AH3358="対象外",$AH3358="-"),"-",OR($G3358="公衆街路灯A",$G3358="定額電灯"),_xlfn.XLOOKUP($AQ3358,削除禁止_電灯料金!$B:$B,削除禁止_電灯料金!$E:$E,0),1,"-")</f>
        <v>-</v>
      </c>
      <c r="AS3358" s="209" t="str" cm="1">
        <f t="array" ref="AS3358">_xlfn.IFS($AR3358="-","-",OR($G3358="公衆街路灯A",$G3358="定額電灯"),_xlfn.XLOOKUP(AQ3358,削除禁止_電灯料金!$B:$B,削除禁止_電灯料金!$D:$D,0),1,"-")</f>
        <v>-</v>
      </c>
      <c r="AT3358" s="208">
        <f>IFERROR(IF(OR($G3358="公衆街路灯A",$G3358="定額電灯"),"-",ROUND((_xlfn.XLOOKUP($AQ3358,削除禁止_電灯料金!$B:$B,削除禁止_電灯料金!$E:$E)*AM3358/1000*$K3358*$L3358/12),2)),"-")</f>
        <v>0</v>
      </c>
      <c r="AU3358" s="209">
        <f>IFERROR(IF(OR($G3358="公衆街路灯A",$G3358="定額電灯"),"-",ROUND((AM3358/1000*$K3358*$L3358/12)*_xlfn.XLOOKUP($A3358,削除禁止_電灯料金!K:K,削除禁止_電灯料金!M:M,"-"),2)),"-")</f>
        <v>0</v>
      </c>
      <c r="AV3358" s="210">
        <f>IFERROR(IF(OR($G3358="公衆街路灯A",$G3358="定額電灯"),ROUND((((AR3358+AS3358)*AN3358))*12*_xlfn.XLOOKUP($A3358,削除禁止_電灯料金!K:K,削除禁止_電灯料金!N:N),0),ROUND((AT3358+AU3358)*AN3358*12*_xlfn.XLOOKUP($A3358,削除禁止_電灯料金!K:K,削除禁止_電灯料金!N:N),0)),0)</f>
        <v>0</v>
      </c>
      <c r="AW3358" s="145"/>
    </row>
    <row r="3359" spans="1:49" ht="30" customHeight="1">
      <c r="A3359" s="1">
        <v>78</v>
      </c>
      <c r="B3359" s="319" t="s">
        <v>2817</v>
      </c>
      <c r="C3359" s="42"/>
      <c r="D3359" s="256" t="s">
        <v>2840</v>
      </c>
      <c r="E3359" s="257" t="s">
        <v>224</v>
      </c>
      <c r="F3359" s="258" t="s">
        <v>490</v>
      </c>
      <c r="G3359" s="148" t="s">
        <v>1688</v>
      </c>
      <c r="H3359" s="149"/>
      <c r="I3359" s="280"/>
      <c r="J3359" s="267"/>
      <c r="K3359" s="152">
        <v>24</v>
      </c>
      <c r="L3359" s="153">
        <v>365</v>
      </c>
      <c r="M3359" s="281" t="s">
        <v>2851</v>
      </c>
      <c r="N3359" s="119" t="s">
        <v>86</v>
      </c>
      <c r="O3359" s="120">
        <v>1</v>
      </c>
      <c r="P3359" s="155" t="s">
        <v>432</v>
      </c>
      <c r="Q3359" s="155">
        <v>0</v>
      </c>
      <c r="R3359" s="155">
        <v>0</v>
      </c>
      <c r="S3359" s="156" t="s">
        <v>2843</v>
      </c>
      <c r="T3359" s="156">
        <v>0</v>
      </c>
      <c r="U3359" s="156" t="s">
        <v>2844</v>
      </c>
      <c r="V3359" s="157" t="s">
        <v>90</v>
      </c>
      <c r="W3359" s="158">
        <v>3</v>
      </c>
      <c r="X3359" s="159">
        <v>1</v>
      </c>
      <c r="Y3359" s="160">
        <v>1</v>
      </c>
      <c r="Z3359" s="161">
        <f t="shared" ref="Z3359:Z3368" si="864">K3359*L3359*W3359*Y3359/12/1000</f>
        <v>2.19</v>
      </c>
      <c r="AA3359" s="155">
        <v>0</v>
      </c>
      <c r="AB3359" s="162" t="s">
        <v>80</v>
      </c>
      <c r="AC3359" s="163" t="s">
        <v>56</v>
      </c>
      <c r="AD3359" s="164" t="s">
        <v>56</v>
      </c>
      <c r="AE3359" s="163" t="s">
        <v>56</v>
      </c>
      <c r="AF3359" s="164">
        <f t="shared" ref="AF3359:AF3368" si="865">$B$2*Z3359/Y3359</f>
        <v>65.7</v>
      </c>
      <c r="AG3359" s="165">
        <f t="shared" ref="AG3359:AG3368" si="866">Y3359*AF3359*120</f>
        <v>7884</v>
      </c>
      <c r="AH3359" s="166" t="s">
        <v>81</v>
      </c>
      <c r="AI3359" s="167"/>
      <c r="AJ3359" s="168"/>
      <c r="AK3359" s="169"/>
      <c r="AL3359" s="170"/>
      <c r="AM3359" s="171"/>
      <c r="AN3359" s="172"/>
      <c r="AO3359" s="173">
        <f t="shared" si="833"/>
        <v>0</v>
      </c>
      <c r="AP3359" s="174" t="s">
        <v>82</v>
      </c>
      <c r="AQ3359" s="175" t="str" cm="1">
        <f t="array" ref="AQ3359">_xlfn.IFS(OR($G3359="公衆街路灯A",$G3359="定額電灯"),$G3359&amp;AP3359,COUNTIF(G3359,"*従量電灯*"),G3359,1,"-")</f>
        <v>従量電灯</v>
      </c>
      <c r="AR3359" s="176" t="str" cm="1">
        <f t="array" ref="AR3359">_xlfn.IFS($AN3359=0,"-",OR($AH3359="対象外",$AH3359="-"),"-",OR($G3359="公衆街路灯A",$G3359="定額電灯"),_xlfn.XLOOKUP($AQ3359,削除禁止_電灯料金!$B:$B,削除禁止_電灯料金!$E:$E,0),1,"-")</f>
        <v>-</v>
      </c>
      <c r="AS3359" s="177" t="str" cm="1">
        <f t="array" ref="AS3359">_xlfn.IFS($AR3359="-","-",OR($G3359="公衆街路灯A",$G3359="定額電灯"),_xlfn.XLOOKUP(AQ3359,削除禁止_電灯料金!$B:$B,削除禁止_電灯料金!$D:$D,0),1,"-")</f>
        <v>-</v>
      </c>
      <c r="AT3359" s="176">
        <f>IFERROR(IF(OR($G3359="公衆街路灯A",$G3359="定額電灯"),"-",ROUND((_xlfn.XLOOKUP($AQ3359,削除禁止_電灯料金!$B:$B,削除禁止_電灯料金!$E:$E)*AM3359/1000*$K3359*$L3359/12),2)),"-")</f>
        <v>0</v>
      </c>
      <c r="AU3359" s="177">
        <f>IFERROR(IF(OR($G3359="公衆街路灯A",$G3359="定額電灯"),"-",ROUND((AM3359/1000*$K3359*$L3359/12)*_xlfn.XLOOKUP($A3359,削除禁止_電灯料金!K:K,削除禁止_電灯料金!M:M,"-"),2)),"-")</f>
        <v>0</v>
      </c>
      <c r="AV3359" s="178">
        <f>IFERROR(IF(OR($G3359="公衆街路灯A",$G3359="定額電灯"),ROUND((((AR3359+AS3359)*AN3359))*12*_xlfn.XLOOKUP($A3359,削除禁止_電灯料金!K:K,削除禁止_電灯料金!N:N),0),ROUND((AT3359+AU3359)*AN3359*12*_xlfn.XLOOKUP($A3359,削除禁止_電灯料金!K:K,削除禁止_電灯料金!N:N),0)),0)</f>
        <v>0</v>
      </c>
      <c r="AW3359" s="145"/>
    </row>
    <row r="3360" spans="1:49" ht="30" customHeight="1">
      <c r="A3360" s="1">
        <v>78</v>
      </c>
      <c r="B3360" s="319" t="s">
        <v>2817</v>
      </c>
      <c r="C3360" s="42"/>
      <c r="D3360" s="256" t="s">
        <v>2840</v>
      </c>
      <c r="E3360" s="257" t="s">
        <v>224</v>
      </c>
      <c r="F3360" s="258" t="s">
        <v>1267</v>
      </c>
      <c r="G3360" s="148" t="s">
        <v>1688</v>
      </c>
      <c r="H3360" s="149"/>
      <c r="I3360" s="280"/>
      <c r="J3360" s="267"/>
      <c r="K3360" s="152">
        <v>5</v>
      </c>
      <c r="L3360" s="153">
        <v>340</v>
      </c>
      <c r="M3360" s="281" t="s">
        <v>293</v>
      </c>
      <c r="N3360" s="119" t="s">
        <v>210</v>
      </c>
      <c r="O3360" s="120">
        <v>2</v>
      </c>
      <c r="P3360" s="155" t="s">
        <v>227</v>
      </c>
      <c r="Q3360" s="155">
        <v>0</v>
      </c>
      <c r="R3360" s="155">
        <v>0</v>
      </c>
      <c r="S3360" s="156">
        <v>0</v>
      </c>
      <c r="T3360" s="156">
        <v>0</v>
      </c>
      <c r="U3360" s="156">
        <v>0</v>
      </c>
      <c r="V3360" s="157">
        <v>0</v>
      </c>
      <c r="W3360" s="158">
        <v>47</v>
      </c>
      <c r="X3360" s="159">
        <v>2</v>
      </c>
      <c r="Y3360" s="160">
        <v>4</v>
      </c>
      <c r="Z3360" s="161">
        <f t="shared" si="864"/>
        <v>26.633333333333333</v>
      </c>
      <c r="AA3360" s="155">
        <v>0</v>
      </c>
      <c r="AB3360" s="162" t="s">
        <v>80</v>
      </c>
      <c r="AC3360" s="163" t="s">
        <v>56</v>
      </c>
      <c r="AD3360" s="164" t="s">
        <v>56</v>
      </c>
      <c r="AE3360" s="163" t="s">
        <v>56</v>
      </c>
      <c r="AF3360" s="164">
        <f t="shared" si="865"/>
        <v>199.75</v>
      </c>
      <c r="AG3360" s="165">
        <f t="shared" si="866"/>
        <v>95880</v>
      </c>
      <c r="AH3360" s="166" t="s">
        <v>113</v>
      </c>
      <c r="AI3360" s="167"/>
      <c r="AJ3360" s="168"/>
      <c r="AK3360" s="169"/>
      <c r="AL3360" s="170"/>
      <c r="AM3360" s="171"/>
      <c r="AN3360" s="172"/>
      <c r="AO3360" s="173">
        <f t="shared" si="833"/>
        <v>0</v>
      </c>
      <c r="AP3360" s="174" t="s">
        <v>82</v>
      </c>
      <c r="AQ3360" s="175" t="str" cm="1">
        <f t="array" ref="AQ3360">_xlfn.IFS(OR($G3360="公衆街路灯A",$G3360="定額電灯"),$G3360&amp;AP3360,COUNTIF(G3360,"*従量電灯*"),G3360,1,"-")</f>
        <v>従量電灯</v>
      </c>
      <c r="AR3360" s="176" t="str" cm="1">
        <f t="array" ref="AR3360">_xlfn.IFS($AN3360=0,"-",OR($AH3360="対象外",$AH3360="-"),"-",OR($G3360="公衆街路灯A",$G3360="定額電灯"),_xlfn.XLOOKUP($AQ3360,削除禁止_電灯料金!$B:$B,削除禁止_電灯料金!$E:$E,0),1,"-")</f>
        <v>-</v>
      </c>
      <c r="AS3360" s="177" t="str" cm="1">
        <f t="array" ref="AS3360">_xlfn.IFS($AR3360="-","-",OR($G3360="公衆街路灯A",$G3360="定額電灯"),_xlfn.XLOOKUP(AQ3360,削除禁止_電灯料金!$B:$B,削除禁止_電灯料金!$D:$D,0),1,"-")</f>
        <v>-</v>
      </c>
      <c r="AT3360" s="176">
        <f>IFERROR(IF(OR($G3360="公衆街路灯A",$G3360="定額電灯"),"-",ROUND((_xlfn.XLOOKUP($AQ3360,削除禁止_電灯料金!$B:$B,削除禁止_電灯料金!$E:$E)*AM3360/1000*$K3360*$L3360/12),2)),"-")</f>
        <v>0</v>
      </c>
      <c r="AU3360" s="177">
        <f>IFERROR(IF(OR($G3360="公衆街路灯A",$G3360="定額電灯"),"-",ROUND((AM3360/1000*$K3360*$L3360/12)*_xlfn.XLOOKUP($A3360,削除禁止_電灯料金!K:K,削除禁止_電灯料金!M:M,"-"),2)),"-")</f>
        <v>0</v>
      </c>
      <c r="AV3360" s="178">
        <f>IFERROR(IF(OR($G3360="公衆街路灯A",$G3360="定額電灯"),ROUND((((AR3360+AS3360)*AN3360))*12*_xlfn.XLOOKUP($A3360,削除禁止_電灯料金!K:K,削除禁止_電灯料金!N:N),0),ROUND((AT3360+AU3360)*AN3360*12*_xlfn.XLOOKUP($A3360,削除禁止_電灯料金!K:K,削除禁止_電灯料金!N:N),0)),0)</f>
        <v>0</v>
      </c>
      <c r="AW3360" s="145"/>
    </row>
    <row r="3361" spans="1:49" ht="30" customHeight="1">
      <c r="A3361" s="1">
        <v>78</v>
      </c>
      <c r="B3361" s="319" t="s">
        <v>2817</v>
      </c>
      <c r="C3361" s="42"/>
      <c r="D3361" s="256" t="s">
        <v>2840</v>
      </c>
      <c r="E3361" s="257" t="s">
        <v>224</v>
      </c>
      <c r="F3361" s="258" t="s">
        <v>1267</v>
      </c>
      <c r="G3361" s="148" t="s">
        <v>1688</v>
      </c>
      <c r="H3361" s="149"/>
      <c r="I3361" s="280"/>
      <c r="J3361" s="267"/>
      <c r="K3361" s="152">
        <v>24</v>
      </c>
      <c r="L3361" s="153">
        <v>365</v>
      </c>
      <c r="M3361" s="281" t="s">
        <v>2851</v>
      </c>
      <c r="N3361" s="119" t="s">
        <v>86</v>
      </c>
      <c r="O3361" s="120">
        <v>1</v>
      </c>
      <c r="P3361" s="155" t="s">
        <v>432</v>
      </c>
      <c r="Q3361" s="155">
        <v>0</v>
      </c>
      <c r="R3361" s="155">
        <v>0</v>
      </c>
      <c r="S3361" s="156" t="s">
        <v>2843</v>
      </c>
      <c r="T3361" s="156">
        <v>0</v>
      </c>
      <c r="U3361" s="156" t="s">
        <v>2844</v>
      </c>
      <c r="V3361" s="157" t="s">
        <v>90</v>
      </c>
      <c r="W3361" s="158">
        <v>3</v>
      </c>
      <c r="X3361" s="159">
        <v>1</v>
      </c>
      <c r="Y3361" s="160">
        <v>1</v>
      </c>
      <c r="Z3361" s="161">
        <f t="shared" si="864"/>
        <v>2.19</v>
      </c>
      <c r="AA3361" s="155">
        <v>0</v>
      </c>
      <c r="AB3361" s="162" t="s">
        <v>80</v>
      </c>
      <c r="AC3361" s="163" t="s">
        <v>56</v>
      </c>
      <c r="AD3361" s="164" t="s">
        <v>56</v>
      </c>
      <c r="AE3361" s="163" t="s">
        <v>56</v>
      </c>
      <c r="AF3361" s="164">
        <f t="shared" si="865"/>
        <v>65.7</v>
      </c>
      <c r="AG3361" s="165">
        <f t="shared" si="866"/>
        <v>7884</v>
      </c>
      <c r="AH3361" s="166" t="s">
        <v>81</v>
      </c>
      <c r="AI3361" s="167"/>
      <c r="AJ3361" s="168"/>
      <c r="AK3361" s="169"/>
      <c r="AL3361" s="170"/>
      <c r="AM3361" s="171"/>
      <c r="AN3361" s="172"/>
      <c r="AO3361" s="173">
        <f t="shared" si="833"/>
        <v>0</v>
      </c>
      <c r="AP3361" s="174" t="s">
        <v>82</v>
      </c>
      <c r="AQ3361" s="175" t="str" cm="1">
        <f t="array" ref="AQ3361">_xlfn.IFS(OR($G3361="公衆街路灯A",$G3361="定額電灯"),$G3361&amp;AP3361,COUNTIF(G3361,"*従量電灯*"),G3361,1,"-")</f>
        <v>従量電灯</v>
      </c>
      <c r="AR3361" s="176" t="str" cm="1">
        <f t="array" ref="AR3361">_xlfn.IFS($AN3361=0,"-",OR($AH3361="対象外",$AH3361="-"),"-",OR($G3361="公衆街路灯A",$G3361="定額電灯"),_xlfn.XLOOKUP($AQ3361,削除禁止_電灯料金!$B:$B,削除禁止_電灯料金!$E:$E,0),1,"-")</f>
        <v>-</v>
      </c>
      <c r="AS3361" s="177" t="str" cm="1">
        <f t="array" ref="AS3361">_xlfn.IFS($AR3361="-","-",OR($G3361="公衆街路灯A",$G3361="定額電灯"),_xlfn.XLOOKUP(AQ3361,削除禁止_電灯料金!$B:$B,削除禁止_電灯料金!$D:$D,0),1,"-")</f>
        <v>-</v>
      </c>
      <c r="AT3361" s="176">
        <f>IFERROR(IF(OR($G3361="公衆街路灯A",$G3361="定額電灯"),"-",ROUND((_xlfn.XLOOKUP($AQ3361,削除禁止_電灯料金!$B:$B,削除禁止_電灯料金!$E:$E)*AM3361/1000*$K3361*$L3361/12),2)),"-")</f>
        <v>0</v>
      </c>
      <c r="AU3361" s="177">
        <f>IFERROR(IF(OR($G3361="公衆街路灯A",$G3361="定額電灯"),"-",ROUND((AM3361/1000*$K3361*$L3361/12)*_xlfn.XLOOKUP($A3361,削除禁止_電灯料金!K:K,削除禁止_電灯料金!M:M,"-"),2)),"-")</f>
        <v>0</v>
      </c>
      <c r="AV3361" s="178">
        <f>IFERROR(IF(OR($G3361="公衆街路灯A",$G3361="定額電灯"),ROUND((((AR3361+AS3361)*AN3361))*12*_xlfn.XLOOKUP($A3361,削除禁止_電灯料金!K:K,削除禁止_電灯料金!N:N),0),ROUND((AT3361+AU3361)*AN3361*12*_xlfn.XLOOKUP($A3361,削除禁止_電灯料金!K:K,削除禁止_電灯料金!N:N),0)),0)</f>
        <v>0</v>
      </c>
      <c r="AW3361" s="145"/>
    </row>
    <row r="3362" spans="1:49" ht="30" customHeight="1">
      <c r="A3362" s="1">
        <v>78</v>
      </c>
      <c r="B3362" s="319" t="s">
        <v>2817</v>
      </c>
      <c r="C3362" s="42"/>
      <c r="D3362" s="256" t="s">
        <v>2840</v>
      </c>
      <c r="E3362" s="257" t="s">
        <v>224</v>
      </c>
      <c r="F3362" s="258" t="s">
        <v>278</v>
      </c>
      <c r="G3362" s="148" t="s">
        <v>1688</v>
      </c>
      <c r="H3362" s="149"/>
      <c r="I3362" s="280"/>
      <c r="J3362" s="267"/>
      <c r="K3362" s="152">
        <v>1</v>
      </c>
      <c r="L3362" s="153">
        <v>20</v>
      </c>
      <c r="M3362" s="281" t="s">
        <v>1298</v>
      </c>
      <c r="N3362" s="119" t="s">
        <v>134</v>
      </c>
      <c r="O3362" s="120">
        <v>1</v>
      </c>
      <c r="P3362" s="155" t="s">
        <v>227</v>
      </c>
      <c r="Q3362" s="155">
        <v>0</v>
      </c>
      <c r="R3362" s="155">
        <v>0</v>
      </c>
      <c r="S3362" s="156">
        <v>0</v>
      </c>
      <c r="T3362" s="156">
        <v>0</v>
      </c>
      <c r="U3362" s="156">
        <v>0</v>
      </c>
      <c r="V3362" s="157">
        <v>0</v>
      </c>
      <c r="W3362" s="158">
        <v>47</v>
      </c>
      <c r="X3362" s="159">
        <v>1</v>
      </c>
      <c r="Y3362" s="160">
        <v>1</v>
      </c>
      <c r="Z3362" s="161">
        <f t="shared" si="864"/>
        <v>7.8333333333333324E-2</v>
      </c>
      <c r="AA3362" s="155">
        <v>0</v>
      </c>
      <c r="AB3362" s="162" t="s">
        <v>80</v>
      </c>
      <c r="AC3362" s="163" t="s">
        <v>56</v>
      </c>
      <c r="AD3362" s="164" t="s">
        <v>56</v>
      </c>
      <c r="AE3362" s="163" t="s">
        <v>56</v>
      </c>
      <c r="AF3362" s="164">
        <f t="shared" si="865"/>
        <v>2.3499999999999996</v>
      </c>
      <c r="AG3362" s="165">
        <f t="shared" si="866"/>
        <v>281.99999999999994</v>
      </c>
      <c r="AH3362" s="166" t="s">
        <v>113</v>
      </c>
      <c r="AI3362" s="167"/>
      <c r="AJ3362" s="168"/>
      <c r="AK3362" s="169"/>
      <c r="AL3362" s="170"/>
      <c r="AM3362" s="171"/>
      <c r="AN3362" s="172"/>
      <c r="AO3362" s="173">
        <f t="shared" si="833"/>
        <v>0</v>
      </c>
      <c r="AP3362" s="174" t="s">
        <v>82</v>
      </c>
      <c r="AQ3362" s="175" t="str" cm="1">
        <f t="array" ref="AQ3362">_xlfn.IFS(OR($G3362="公衆街路灯A",$G3362="定額電灯"),$G3362&amp;AP3362,COUNTIF(G3362,"*従量電灯*"),G3362,1,"-")</f>
        <v>従量電灯</v>
      </c>
      <c r="AR3362" s="176" t="str" cm="1">
        <f t="array" ref="AR3362">_xlfn.IFS($AN3362=0,"-",OR($AH3362="対象外",$AH3362="-"),"-",OR($G3362="公衆街路灯A",$G3362="定額電灯"),_xlfn.XLOOKUP($AQ3362,削除禁止_電灯料金!$B:$B,削除禁止_電灯料金!$E:$E,0),1,"-")</f>
        <v>-</v>
      </c>
      <c r="AS3362" s="177" t="str" cm="1">
        <f t="array" ref="AS3362">_xlfn.IFS($AR3362="-","-",OR($G3362="公衆街路灯A",$G3362="定額電灯"),_xlfn.XLOOKUP(AQ3362,削除禁止_電灯料金!$B:$B,削除禁止_電灯料金!$D:$D,0),1,"-")</f>
        <v>-</v>
      </c>
      <c r="AT3362" s="176">
        <f>IFERROR(IF(OR($G3362="公衆街路灯A",$G3362="定額電灯"),"-",ROUND((_xlfn.XLOOKUP($AQ3362,削除禁止_電灯料金!$B:$B,削除禁止_電灯料金!$E:$E)*AM3362/1000*$K3362*$L3362/12),2)),"-")</f>
        <v>0</v>
      </c>
      <c r="AU3362" s="177">
        <f>IFERROR(IF(OR($G3362="公衆街路灯A",$G3362="定額電灯"),"-",ROUND((AM3362/1000*$K3362*$L3362/12)*_xlfn.XLOOKUP($A3362,削除禁止_電灯料金!K:K,削除禁止_電灯料金!M:M,"-"),2)),"-")</f>
        <v>0</v>
      </c>
      <c r="AV3362" s="178">
        <f>IFERROR(IF(OR($G3362="公衆街路灯A",$G3362="定額電灯"),ROUND((((AR3362+AS3362)*AN3362))*12*_xlfn.XLOOKUP($A3362,削除禁止_電灯料金!K:K,削除禁止_電灯料金!N:N),0),ROUND((AT3362+AU3362)*AN3362*12*_xlfn.XLOOKUP($A3362,削除禁止_電灯料金!K:K,削除禁止_電灯料金!N:N),0)),0)</f>
        <v>0</v>
      </c>
      <c r="AW3362" s="145"/>
    </row>
    <row r="3363" spans="1:49" ht="30" customHeight="1">
      <c r="A3363" s="1">
        <v>78</v>
      </c>
      <c r="B3363" s="319" t="s">
        <v>2817</v>
      </c>
      <c r="C3363" s="42"/>
      <c r="D3363" s="256" t="s">
        <v>2840</v>
      </c>
      <c r="E3363" s="257" t="s">
        <v>224</v>
      </c>
      <c r="F3363" s="258" t="s">
        <v>278</v>
      </c>
      <c r="G3363" s="148" t="s">
        <v>1688</v>
      </c>
      <c r="H3363" s="149"/>
      <c r="I3363" s="280"/>
      <c r="J3363" s="267"/>
      <c r="K3363" s="152">
        <v>1</v>
      </c>
      <c r="L3363" s="153">
        <v>20</v>
      </c>
      <c r="M3363" s="281" t="s">
        <v>2880</v>
      </c>
      <c r="N3363" s="119" t="s">
        <v>134</v>
      </c>
      <c r="O3363" s="120">
        <v>2</v>
      </c>
      <c r="P3363" s="155" t="s">
        <v>227</v>
      </c>
      <c r="Q3363" s="155">
        <v>0</v>
      </c>
      <c r="R3363" s="155">
        <v>0</v>
      </c>
      <c r="S3363" s="156">
        <v>0</v>
      </c>
      <c r="T3363" s="156">
        <v>0</v>
      </c>
      <c r="U3363" s="156">
        <v>0</v>
      </c>
      <c r="V3363" s="157">
        <v>0</v>
      </c>
      <c r="W3363" s="158">
        <v>47</v>
      </c>
      <c r="X3363" s="159">
        <v>6</v>
      </c>
      <c r="Y3363" s="160">
        <v>12</v>
      </c>
      <c r="Z3363" s="161">
        <f t="shared" si="864"/>
        <v>0.94</v>
      </c>
      <c r="AA3363" s="155">
        <v>0</v>
      </c>
      <c r="AB3363" s="162" t="s">
        <v>80</v>
      </c>
      <c r="AC3363" s="163" t="s">
        <v>56</v>
      </c>
      <c r="AD3363" s="164" t="s">
        <v>56</v>
      </c>
      <c r="AE3363" s="163" t="s">
        <v>56</v>
      </c>
      <c r="AF3363" s="164">
        <f t="shared" si="865"/>
        <v>2.35</v>
      </c>
      <c r="AG3363" s="165">
        <f t="shared" si="866"/>
        <v>3384.0000000000005</v>
      </c>
      <c r="AH3363" s="166" t="s">
        <v>113</v>
      </c>
      <c r="AI3363" s="167"/>
      <c r="AJ3363" s="168"/>
      <c r="AK3363" s="169"/>
      <c r="AL3363" s="170"/>
      <c r="AM3363" s="171"/>
      <c r="AN3363" s="172"/>
      <c r="AO3363" s="173">
        <f t="shared" si="833"/>
        <v>0</v>
      </c>
      <c r="AP3363" s="174" t="s">
        <v>82</v>
      </c>
      <c r="AQ3363" s="175" t="str" cm="1">
        <f t="array" ref="AQ3363">_xlfn.IFS(OR($G3363="公衆街路灯A",$G3363="定額電灯"),$G3363&amp;AP3363,COUNTIF(G3363,"*従量電灯*"),G3363,1,"-")</f>
        <v>従量電灯</v>
      </c>
      <c r="AR3363" s="176" t="str" cm="1">
        <f t="array" ref="AR3363">_xlfn.IFS($AN3363=0,"-",OR($AH3363="対象外",$AH3363="-"),"-",OR($G3363="公衆街路灯A",$G3363="定額電灯"),_xlfn.XLOOKUP($AQ3363,削除禁止_電灯料金!$B:$B,削除禁止_電灯料金!$E:$E,0),1,"-")</f>
        <v>-</v>
      </c>
      <c r="AS3363" s="177" t="str" cm="1">
        <f t="array" ref="AS3363">_xlfn.IFS($AR3363="-","-",OR($G3363="公衆街路灯A",$G3363="定額電灯"),_xlfn.XLOOKUP(AQ3363,削除禁止_電灯料金!$B:$B,削除禁止_電灯料金!$D:$D,0),1,"-")</f>
        <v>-</v>
      </c>
      <c r="AT3363" s="176">
        <f>IFERROR(IF(OR($G3363="公衆街路灯A",$G3363="定額電灯"),"-",ROUND((_xlfn.XLOOKUP($AQ3363,削除禁止_電灯料金!$B:$B,削除禁止_電灯料金!$E:$E)*AM3363/1000*$K3363*$L3363/12),2)),"-")</f>
        <v>0</v>
      </c>
      <c r="AU3363" s="177">
        <f>IFERROR(IF(OR($G3363="公衆街路灯A",$G3363="定額電灯"),"-",ROUND((AM3363/1000*$K3363*$L3363/12)*_xlfn.XLOOKUP($A3363,削除禁止_電灯料金!K:K,削除禁止_電灯料金!M:M,"-"),2)),"-")</f>
        <v>0</v>
      </c>
      <c r="AV3363" s="178">
        <f>IFERROR(IF(OR($G3363="公衆街路灯A",$G3363="定額電灯"),ROUND((((AR3363+AS3363)*AN3363))*12*_xlfn.XLOOKUP($A3363,削除禁止_電灯料金!K:K,削除禁止_電灯料金!N:N),0),ROUND((AT3363+AU3363)*AN3363*12*_xlfn.XLOOKUP($A3363,削除禁止_電灯料金!K:K,削除禁止_電灯料金!N:N),0)),0)</f>
        <v>0</v>
      </c>
      <c r="AW3363" s="145"/>
    </row>
    <row r="3364" spans="1:49" ht="30" customHeight="1">
      <c r="A3364" s="1">
        <v>78</v>
      </c>
      <c r="B3364" s="319" t="s">
        <v>2817</v>
      </c>
      <c r="C3364" s="42"/>
      <c r="D3364" s="256" t="s">
        <v>2840</v>
      </c>
      <c r="E3364" s="257" t="s">
        <v>224</v>
      </c>
      <c r="F3364" s="258" t="s">
        <v>278</v>
      </c>
      <c r="G3364" s="148" t="s">
        <v>1688</v>
      </c>
      <c r="H3364" s="149"/>
      <c r="I3364" s="280"/>
      <c r="J3364" s="267"/>
      <c r="K3364" s="152">
        <v>24</v>
      </c>
      <c r="L3364" s="153">
        <v>365</v>
      </c>
      <c r="M3364" s="281" t="s">
        <v>2841</v>
      </c>
      <c r="N3364" s="119" t="s">
        <v>164</v>
      </c>
      <c r="O3364" s="120">
        <v>1</v>
      </c>
      <c r="P3364" s="155" t="s">
        <v>383</v>
      </c>
      <c r="Q3364" s="155">
        <v>0</v>
      </c>
      <c r="R3364" s="155">
        <v>0</v>
      </c>
      <c r="S3364" s="156" t="s">
        <v>100</v>
      </c>
      <c r="T3364" s="156">
        <v>0</v>
      </c>
      <c r="U3364" s="156" t="s">
        <v>102</v>
      </c>
      <c r="V3364" s="157">
        <v>0</v>
      </c>
      <c r="W3364" s="158">
        <v>13</v>
      </c>
      <c r="X3364" s="159">
        <v>1</v>
      </c>
      <c r="Y3364" s="160">
        <v>1</v>
      </c>
      <c r="Z3364" s="161">
        <f t="shared" si="864"/>
        <v>9.49</v>
      </c>
      <c r="AA3364" s="155">
        <v>0</v>
      </c>
      <c r="AB3364" s="162" t="s">
        <v>80</v>
      </c>
      <c r="AC3364" s="163" t="s">
        <v>56</v>
      </c>
      <c r="AD3364" s="164" t="s">
        <v>56</v>
      </c>
      <c r="AE3364" s="163" t="s">
        <v>56</v>
      </c>
      <c r="AF3364" s="164">
        <f t="shared" si="865"/>
        <v>284.7</v>
      </c>
      <c r="AG3364" s="165">
        <f t="shared" si="866"/>
        <v>34164</v>
      </c>
      <c r="AH3364" s="166" t="s">
        <v>81</v>
      </c>
      <c r="AI3364" s="167"/>
      <c r="AJ3364" s="168"/>
      <c r="AK3364" s="169"/>
      <c r="AL3364" s="170"/>
      <c r="AM3364" s="171"/>
      <c r="AN3364" s="172"/>
      <c r="AO3364" s="173">
        <f t="shared" si="833"/>
        <v>0</v>
      </c>
      <c r="AP3364" s="174" t="s">
        <v>82</v>
      </c>
      <c r="AQ3364" s="175" t="str" cm="1">
        <f t="array" ref="AQ3364">_xlfn.IFS(OR($G3364="公衆街路灯A",$G3364="定額電灯"),$G3364&amp;AP3364,COUNTIF(G3364,"*従量電灯*"),G3364,1,"-")</f>
        <v>従量電灯</v>
      </c>
      <c r="AR3364" s="176" t="str" cm="1">
        <f t="array" ref="AR3364">_xlfn.IFS($AN3364=0,"-",OR($AH3364="対象外",$AH3364="-"),"-",OR($G3364="公衆街路灯A",$G3364="定額電灯"),_xlfn.XLOOKUP($AQ3364,削除禁止_電灯料金!$B:$B,削除禁止_電灯料金!$E:$E,0),1,"-")</f>
        <v>-</v>
      </c>
      <c r="AS3364" s="177" t="str" cm="1">
        <f t="array" ref="AS3364">_xlfn.IFS($AR3364="-","-",OR($G3364="公衆街路灯A",$G3364="定額電灯"),_xlfn.XLOOKUP(AQ3364,削除禁止_電灯料金!$B:$B,削除禁止_電灯料金!$D:$D,0),1,"-")</f>
        <v>-</v>
      </c>
      <c r="AT3364" s="176">
        <f>IFERROR(IF(OR($G3364="公衆街路灯A",$G3364="定額電灯"),"-",ROUND((_xlfn.XLOOKUP($AQ3364,削除禁止_電灯料金!$B:$B,削除禁止_電灯料金!$E:$E)*AM3364/1000*$K3364*$L3364/12),2)),"-")</f>
        <v>0</v>
      </c>
      <c r="AU3364" s="177">
        <f>IFERROR(IF(OR($G3364="公衆街路灯A",$G3364="定額電灯"),"-",ROUND((AM3364/1000*$K3364*$L3364/12)*_xlfn.XLOOKUP($A3364,削除禁止_電灯料金!K:K,削除禁止_電灯料金!M:M,"-"),2)),"-")</f>
        <v>0</v>
      </c>
      <c r="AV3364" s="178">
        <f>IFERROR(IF(OR($G3364="公衆街路灯A",$G3364="定額電灯"),ROUND((((AR3364+AS3364)*AN3364))*12*_xlfn.XLOOKUP($A3364,削除禁止_電灯料金!K:K,削除禁止_電灯料金!N:N),0),ROUND((AT3364+AU3364)*AN3364*12*_xlfn.XLOOKUP($A3364,削除禁止_電灯料金!K:K,削除禁止_電灯料金!N:N),0)),0)</f>
        <v>0</v>
      </c>
      <c r="AW3364" s="145"/>
    </row>
    <row r="3365" spans="1:49" ht="30" customHeight="1">
      <c r="A3365" s="1">
        <v>78</v>
      </c>
      <c r="B3365" s="319" t="s">
        <v>2817</v>
      </c>
      <c r="C3365" s="42"/>
      <c r="D3365" s="256" t="s">
        <v>2840</v>
      </c>
      <c r="E3365" s="257" t="s">
        <v>224</v>
      </c>
      <c r="F3365" s="258" t="s">
        <v>2881</v>
      </c>
      <c r="G3365" s="148" t="s">
        <v>1688</v>
      </c>
      <c r="H3365" s="149"/>
      <c r="I3365" s="280"/>
      <c r="J3365" s="267"/>
      <c r="K3365" s="152">
        <v>8</v>
      </c>
      <c r="L3365" s="153">
        <v>360</v>
      </c>
      <c r="M3365" s="281" t="s">
        <v>2880</v>
      </c>
      <c r="N3365" s="119" t="s">
        <v>134</v>
      </c>
      <c r="O3365" s="120">
        <v>2</v>
      </c>
      <c r="P3365" s="155" t="s">
        <v>227</v>
      </c>
      <c r="Q3365" s="155">
        <v>0</v>
      </c>
      <c r="R3365" s="155">
        <v>0</v>
      </c>
      <c r="S3365" s="156">
        <v>0</v>
      </c>
      <c r="T3365" s="156">
        <v>0</v>
      </c>
      <c r="U3365" s="156">
        <v>0</v>
      </c>
      <c r="V3365" s="157">
        <v>0</v>
      </c>
      <c r="W3365" s="158">
        <v>47</v>
      </c>
      <c r="X3365" s="159">
        <v>1</v>
      </c>
      <c r="Y3365" s="160">
        <v>2</v>
      </c>
      <c r="Z3365" s="161">
        <f t="shared" si="864"/>
        <v>22.56</v>
      </c>
      <c r="AA3365" s="155">
        <v>0</v>
      </c>
      <c r="AB3365" s="162" t="s">
        <v>80</v>
      </c>
      <c r="AC3365" s="163" t="s">
        <v>56</v>
      </c>
      <c r="AD3365" s="164" t="s">
        <v>56</v>
      </c>
      <c r="AE3365" s="163" t="s">
        <v>56</v>
      </c>
      <c r="AF3365" s="164">
        <f t="shared" si="865"/>
        <v>338.4</v>
      </c>
      <c r="AG3365" s="165">
        <f t="shared" si="866"/>
        <v>81216</v>
      </c>
      <c r="AH3365" s="166" t="s">
        <v>113</v>
      </c>
      <c r="AI3365" s="167"/>
      <c r="AJ3365" s="168"/>
      <c r="AK3365" s="169"/>
      <c r="AL3365" s="170"/>
      <c r="AM3365" s="171"/>
      <c r="AN3365" s="172"/>
      <c r="AO3365" s="173">
        <f t="shared" si="833"/>
        <v>0</v>
      </c>
      <c r="AP3365" s="174" t="s">
        <v>82</v>
      </c>
      <c r="AQ3365" s="175" t="str" cm="1">
        <f t="array" ref="AQ3365">_xlfn.IFS(OR($G3365="公衆街路灯A",$G3365="定額電灯"),$G3365&amp;AP3365,COUNTIF(G3365,"*従量電灯*"),G3365,1,"-")</f>
        <v>従量電灯</v>
      </c>
      <c r="AR3365" s="176" t="str" cm="1">
        <f t="array" ref="AR3365">_xlfn.IFS($AN3365=0,"-",OR($AH3365="対象外",$AH3365="-"),"-",OR($G3365="公衆街路灯A",$G3365="定額電灯"),_xlfn.XLOOKUP($AQ3365,削除禁止_電灯料金!$B:$B,削除禁止_電灯料金!$E:$E,0),1,"-")</f>
        <v>-</v>
      </c>
      <c r="AS3365" s="177" t="str" cm="1">
        <f t="array" ref="AS3365">_xlfn.IFS($AR3365="-","-",OR($G3365="公衆街路灯A",$G3365="定額電灯"),_xlfn.XLOOKUP(AQ3365,削除禁止_電灯料金!$B:$B,削除禁止_電灯料金!$D:$D,0),1,"-")</f>
        <v>-</v>
      </c>
      <c r="AT3365" s="176">
        <f>IFERROR(IF(OR($G3365="公衆街路灯A",$G3365="定額電灯"),"-",ROUND((_xlfn.XLOOKUP($AQ3365,削除禁止_電灯料金!$B:$B,削除禁止_電灯料金!$E:$E)*AM3365/1000*$K3365*$L3365/12),2)),"-")</f>
        <v>0</v>
      </c>
      <c r="AU3365" s="177">
        <f>IFERROR(IF(OR($G3365="公衆街路灯A",$G3365="定額電灯"),"-",ROUND((AM3365/1000*$K3365*$L3365/12)*_xlfn.XLOOKUP($A3365,削除禁止_電灯料金!K:K,削除禁止_電灯料金!M:M,"-"),2)),"-")</f>
        <v>0</v>
      </c>
      <c r="AV3365" s="178">
        <f>IFERROR(IF(OR($G3365="公衆街路灯A",$G3365="定額電灯"),ROUND((((AR3365+AS3365)*AN3365))*12*_xlfn.XLOOKUP($A3365,削除禁止_電灯料金!K:K,削除禁止_電灯料金!N:N),0),ROUND((AT3365+AU3365)*AN3365*12*_xlfn.XLOOKUP($A3365,削除禁止_電灯料金!K:K,削除禁止_電灯料金!N:N),0)),0)</f>
        <v>0</v>
      </c>
      <c r="AW3365" s="145"/>
    </row>
    <row r="3366" spans="1:49" ht="30" customHeight="1">
      <c r="A3366" s="1">
        <v>78</v>
      </c>
      <c r="B3366" s="319" t="s">
        <v>2817</v>
      </c>
      <c r="C3366" s="42"/>
      <c r="D3366" s="256" t="s">
        <v>2840</v>
      </c>
      <c r="E3366" s="257" t="s">
        <v>224</v>
      </c>
      <c r="F3366" s="258" t="s">
        <v>230</v>
      </c>
      <c r="G3366" s="148" t="s">
        <v>1688</v>
      </c>
      <c r="H3366" s="149"/>
      <c r="I3366" s="280"/>
      <c r="J3366" s="267"/>
      <c r="K3366" s="152">
        <v>2</v>
      </c>
      <c r="L3366" s="153">
        <v>6</v>
      </c>
      <c r="M3366" s="281" t="s">
        <v>2880</v>
      </c>
      <c r="N3366" s="119" t="s">
        <v>134</v>
      </c>
      <c r="O3366" s="120">
        <v>2</v>
      </c>
      <c r="P3366" s="155" t="s">
        <v>227</v>
      </c>
      <c r="Q3366" s="155">
        <v>0</v>
      </c>
      <c r="R3366" s="155">
        <v>0</v>
      </c>
      <c r="S3366" s="156">
        <v>0</v>
      </c>
      <c r="T3366" s="156">
        <v>0</v>
      </c>
      <c r="U3366" s="156">
        <v>0</v>
      </c>
      <c r="V3366" s="157">
        <v>0</v>
      </c>
      <c r="W3366" s="158">
        <v>47</v>
      </c>
      <c r="X3366" s="159">
        <v>5</v>
      </c>
      <c r="Y3366" s="160">
        <v>10</v>
      </c>
      <c r="Z3366" s="161">
        <f t="shared" si="864"/>
        <v>0.47</v>
      </c>
      <c r="AA3366" s="155">
        <v>0</v>
      </c>
      <c r="AB3366" s="162" t="s">
        <v>80</v>
      </c>
      <c r="AC3366" s="163" t="s">
        <v>56</v>
      </c>
      <c r="AD3366" s="164" t="s">
        <v>56</v>
      </c>
      <c r="AE3366" s="163" t="s">
        <v>56</v>
      </c>
      <c r="AF3366" s="164">
        <f t="shared" si="865"/>
        <v>1.41</v>
      </c>
      <c r="AG3366" s="165">
        <f t="shared" si="866"/>
        <v>1692</v>
      </c>
      <c r="AH3366" s="166" t="s">
        <v>113</v>
      </c>
      <c r="AI3366" s="167"/>
      <c r="AJ3366" s="168"/>
      <c r="AK3366" s="169"/>
      <c r="AL3366" s="170"/>
      <c r="AM3366" s="171"/>
      <c r="AN3366" s="172"/>
      <c r="AO3366" s="173">
        <f t="shared" ref="AO3366:AO3429" si="867">IFERROR((AM3366/1000)*K3366*L3366*AN3366/12,0)</f>
        <v>0</v>
      </c>
      <c r="AP3366" s="174" t="s">
        <v>82</v>
      </c>
      <c r="AQ3366" s="175" t="str" cm="1">
        <f t="array" ref="AQ3366">_xlfn.IFS(OR($G3366="公衆街路灯A",$G3366="定額電灯"),$G3366&amp;AP3366,COUNTIF(G3366,"*従量電灯*"),G3366,1,"-")</f>
        <v>従量電灯</v>
      </c>
      <c r="AR3366" s="176" t="str" cm="1">
        <f t="array" ref="AR3366">_xlfn.IFS($AN3366=0,"-",OR($AH3366="対象外",$AH3366="-"),"-",OR($G3366="公衆街路灯A",$G3366="定額電灯"),_xlfn.XLOOKUP($AQ3366,削除禁止_電灯料金!$B:$B,削除禁止_電灯料金!$E:$E,0),1,"-")</f>
        <v>-</v>
      </c>
      <c r="AS3366" s="177" t="str" cm="1">
        <f t="array" ref="AS3366">_xlfn.IFS($AR3366="-","-",OR($G3366="公衆街路灯A",$G3366="定額電灯"),_xlfn.XLOOKUP(AQ3366,削除禁止_電灯料金!$B:$B,削除禁止_電灯料金!$D:$D,0),1,"-")</f>
        <v>-</v>
      </c>
      <c r="AT3366" s="176">
        <f>IFERROR(IF(OR($G3366="公衆街路灯A",$G3366="定額電灯"),"-",ROUND((_xlfn.XLOOKUP($AQ3366,削除禁止_電灯料金!$B:$B,削除禁止_電灯料金!$E:$E)*AM3366/1000*$K3366*$L3366/12),2)),"-")</f>
        <v>0</v>
      </c>
      <c r="AU3366" s="177">
        <f>IFERROR(IF(OR($G3366="公衆街路灯A",$G3366="定額電灯"),"-",ROUND((AM3366/1000*$K3366*$L3366/12)*_xlfn.XLOOKUP($A3366,削除禁止_電灯料金!K:K,削除禁止_電灯料金!M:M,"-"),2)),"-")</f>
        <v>0</v>
      </c>
      <c r="AV3366" s="178">
        <f>IFERROR(IF(OR($G3366="公衆街路灯A",$G3366="定額電灯"),ROUND((((AR3366+AS3366)*AN3366))*12*_xlfn.XLOOKUP($A3366,削除禁止_電灯料金!K:K,削除禁止_電灯料金!N:N),0),ROUND((AT3366+AU3366)*AN3366*12*_xlfn.XLOOKUP($A3366,削除禁止_電灯料金!K:K,削除禁止_電灯料金!N:N),0)),0)</f>
        <v>0</v>
      </c>
      <c r="AW3366" s="145"/>
    </row>
    <row r="3367" spans="1:49" ht="30" customHeight="1">
      <c r="A3367" s="1">
        <v>78</v>
      </c>
      <c r="B3367" s="319" t="s">
        <v>2817</v>
      </c>
      <c r="C3367" s="42"/>
      <c r="D3367" s="256" t="s">
        <v>2840</v>
      </c>
      <c r="E3367" s="257" t="s">
        <v>224</v>
      </c>
      <c r="F3367" s="258" t="s">
        <v>230</v>
      </c>
      <c r="G3367" s="148" t="s">
        <v>1688</v>
      </c>
      <c r="H3367" s="149"/>
      <c r="I3367" s="280"/>
      <c r="J3367" s="267"/>
      <c r="K3367" s="152">
        <v>2</v>
      </c>
      <c r="L3367" s="153">
        <v>6</v>
      </c>
      <c r="M3367" s="281" t="s">
        <v>2882</v>
      </c>
      <c r="N3367" s="119" t="s">
        <v>134</v>
      </c>
      <c r="O3367" s="120">
        <v>2</v>
      </c>
      <c r="P3367" s="155" t="s">
        <v>227</v>
      </c>
      <c r="Q3367" s="155">
        <v>0</v>
      </c>
      <c r="R3367" s="155">
        <v>0</v>
      </c>
      <c r="S3367" s="156">
        <v>0</v>
      </c>
      <c r="T3367" s="156">
        <v>0</v>
      </c>
      <c r="U3367" s="156">
        <v>0</v>
      </c>
      <c r="V3367" s="157" t="s">
        <v>90</v>
      </c>
      <c r="W3367" s="158">
        <v>47</v>
      </c>
      <c r="X3367" s="159">
        <v>1</v>
      </c>
      <c r="Y3367" s="160">
        <v>2</v>
      </c>
      <c r="Z3367" s="161">
        <f t="shared" si="864"/>
        <v>9.4E-2</v>
      </c>
      <c r="AA3367" s="155">
        <v>0</v>
      </c>
      <c r="AB3367" s="162" t="s">
        <v>80</v>
      </c>
      <c r="AC3367" s="163" t="s">
        <v>56</v>
      </c>
      <c r="AD3367" s="164" t="s">
        <v>56</v>
      </c>
      <c r="AE3367" s="163" t="s">
        <v>56</v>
      </c>
      <c r="AF3367" s="164">
        <f t="shared" si="865"/>
        <v>1.41</v>
      </c>
      <c r="AG3367" s="165">
        <f t="shared" si="866"/>
        <v>338.4</v>
      </c>
      <c r="AH3367" s="166" t="s">
        <v>81</v>
      </c>
      <c r="AI3367" s="167"/>
      <c r="AJ3367" s="168"/>
      <c r="AK3367" s="169"/>
      <c r="AL3367" s="170"/>
      <c r="AM3367" s="171"/>
      <c r="AN3367" s="172"/>
      <c r="AO3367" s="173">
        <f t="shared" si="867"/>
        <v>0</v>
      </c>
      <c r="AP3367" s="174" t="s">
        <v>82</v>
      </c>
      <c r="AQ3367" s="175" t="str" cm="1">
        <f t="array" ref="AQ3367">_xlfn.IFS(OR($G3367="公衆街路灯A",$G3367="定額電灯"),$G3367&amp;AP3367,COUNTIF(G3367,"*従量電灯*"),G3367,1,"-")</f>
        <v>従量電灯</v>
      </c>
      <c r="AR3367" s="176" t="str" cm="1">
        <f t="array" ref="AR3367">_xlfn.IFS($AN3367=0,"-",OR($AH3367="対象外",$AH3367="-"),"-",OR($G3367="公衆街路灯A",$G3367="定額電灯"),_xlfn.XLOOKUP($AQ3367,削除禁止_電灯料金!$B:$B,削除禁止_電灯料金!$E:$E,0),1,"-")</f>
        <v>-</v>
      </c>
      <c r="AS3367" s="177" t="str" cm="1">
        <f t="array" ref="AS3367">_xlfn.IFS($AR3367="-","-",OR($G3367="公衆街路灯A",$G3367="定額電灯"),_xlfn.XLOOKUP(AQ3367,削除禁止_電灯料金!$B:$B,削除禁止_電灯料金!$D:$D,0),1,"-")</f>
        <v>-</v>
      </c>
      <c r="AT3367" s="176">
        <f>IFERROR(IF(OR($G3367="公衆街路灯A",$G3367="定額電灯"),"-",ROUND((_xlfn.XLOOKUP($AQ3367,削除禁止_電灯料金!$B:$B,削除禁止_電灯料金!$E:$E)*AM3367/1000*$K3367*$L3367/12),2)),"-")</f>
        <v>0</v>
      </c>
      <c r="AU3367" s="177">
        <f>IFERROR(IF(OR($G3367="公衆街路灯A",$G3367="定額電灯"),"-",ROUND((AM3367/1000*$K3367*$L3367/12)*_xlfn.XLOOKUP($A3367,削除禁止_電灯料金!K:K,削除禁止_電灯料金!M:M,"-"),2)),"-")</f>
        <v>0</v>
      </c>
      <c r="AV3367" s="178">
        <f>IFERROR(IF(OR($G3367="公衆街路灯A",$G3367="定額電灯"),ROUND((((AR3367+AS3367)*AN3367))*12*_xlfn.XLOOKUP($A3367,削除禁止_電灯料金!K:K,削除禁止_電灯料金!N:N),0),ROUND((AT3367+AU3367)*AN3367*12*_xlfn.XLOOKUP($A3367,削除禁止_電灯料金!K:K,削除禁止_電灯料金!N:N),0)),0)</f>
        <v>0</v>
      </c>
      <c r="AW3367" s="145"/>
    </row>
    <row r="3368" spans="1:49" ht="30" customHeight="1">
      <c r="A3368" s="1">
        <v>78</v>
      </c>
      <c r="B3368" s="319" t="s">
        <v>2817</v>
      </c>
      <c r="C3368" s="42"/>
      <c r="D3368" s="256" t="s">
        <v>2840</v>
      </c>
      <c r="E3368" s="257" t="s">
        <v>224</v>
      </c>
      <c r="F3368" s="258" t="s">
        <v>230</v>
      </c>
      <c r="G3368" s="148" t="s">
        <v>1688</v>
      </c>
      <c r="H3368" s="149"/>
      <c r="I3368" s="280"/>
      <c r="J3368" s="267"/>
      <c r="K3368" s="152">
        <v>24</v>
      </c>
      <c r="L3368" s="153">
        <v>365</v>
      </c>
      <c r="M3368" s="281" t="s">
        <v>2841</v>
      </c>
      <c r="N3368" s="119" t="s">
        <v>164</v>
      </c>
      <c r="O3368" s="120">
        <v>1</v>
      </c>
      <c r="P3368" s="155" t="s">
        <v>383</v>
      </c>
      <c r="Q3368" s="155">
        <v>0</v>
      </c>
      <c r="R3368" s="155">
        <v>0</v>
      </c>
      <c r="S3368" s="156" t="s">
        <v>100</v>
      </c>
      <c r="T3368" s="156">
        <v>0</v>
      </c>
      <c r="U3368" s="156" t="s">
        <v>102</v>
      </c>
      <c r="V3368" s="157">
        <v>0</v>
      </c>
      <c r="W3368" s="158">
        <v>13</v>
      </c>
      <c r="X3368" s="159">
        <v>1</v>
      </c>
      <c r="Y3368" s="160">
        <v>1</v>
      </c>
      <c r="Z3368" s="161">
        <f t="shared" si="864"/>
        <v>9.49</v>
      </c>
      <c r="AA3368" s="155">
        <v>0</v>
      </c>
      <c r="AB3368" s="162" t="s">
        <v>80</v>
      </c>
      <c r="AC3368" s="163" t="s">
        <v>56</v>
      </c>
      <c r="AD3368" s="164" t="s">
        <v>56</v>
      </c>
      <c r="AE3368" s="163" t="s">
        <v>56</v>
      </c>
      <c r="AF3368" s="164">
        <f t="shared" si="865"/>
        <v>284.7</v>
      </c>
      <c r="AG3368" s="165">
        <f t="shared" si="866"/>
        <v>34164</v>
      </c>
      <c r="AH3368" s="166" t="s">
        <v>81</v>
      </c>
      <c r="AI3368" s="167"/>
      <c r="AJ3368" s="168"/>
      <c r="AK3368" s="169"/>
      <c r="AL3368" s="170"/>
      <c r="AM3368" s="171"/>
      <c r="AN3368" s="172"/>
      <c r="AO3368" s="173">
        <f t="shared" si="867"/>
        <v>0</v>
      </c>
      <c r="AP3368" s="174" t="s">
        <v>82</v>
      </c>
      <c r="AQ3368" s="175" t="str" cm="1">
        <f t="array" ref="AQ3368">_xlfn.IFS(OR($G3368="公衆街路灯A",$G3368="定額電灯"),$G3368&amp;AP3368,COUNTIF(G3368,"*従量電灯*"),G3368,1,"-")</f>
        <v>従量電灯</v>
      </c>
      <c r="AR3368" s="176" t="str" cm="1">
        <f t="array" ref="AR3368">_xlfn.IFS($AN3368=0,"-",OR($AH3368="対象外",$AH3368="-"),"-",OR($G3368="公衆街路灯A",$G3368="定額電灯"),_xlfn.XLOOKUP($AQ3368,削除禁止_電灯料金!$B:$B,削除禁止_電灯料金!$E:$E,0),1,"-")</f>
        <v>-</v>
      </c>
      <c r="AS3368" s="177" t="str" cm="1">
        <f t="array" ref="AS3368">_xlfn.IFS($AR3368="-","-",OR($G3368="公衆街路灯A",$G3368="定額電灯"),_xlfn.XLOOKUP(AQ3368,削除禁止_電灯料金!$B:$B,削除禁止_電灯料金!$D:$D,0),1,"-")</f>
        <v>-</v>
      </c>
      <c r="AT3368" s="176">
        <f>IFERROR(IF(OR($G3368="公衆街路灯A",$G3368="定額電灯"),"-",ROUND((_xlfn.XLOOKUP($AQ3368,削除禁止_電灯料金!$B:$B,削除禁止_電灯料金!$E:$E)*AM3368/1000*$K3368*$L3368/12),2)),"-")</f>
        <v>0</v>
      </c>
      <c r="AU3368" s="177">
        <f>IFERROR(IF(OR($G3368="公衆街路灯A",$G3368="定額電灯"),"-",ROUND((AM3368/1000*$K3368*$L3368/12)*_xlfn.XLOOKUP($A3368,削除禁止_電灯料金!K:K,削除禁止_電灯料金!M:M,"-"),2)),"-")</f>
        <v>0</v>
      </c>
      <c r="AV3368" s="178">
        <f>IFERROR(IF(OR($G3368="公衆街路灯A",$G3368="定額電灯"),ROUND((((AR3368+AS3368)*AN3368))*12*_xlfn.XLOOKUP($A3368,削除禁止_電灯料金!K:K,削除禁止_電灯料金!N:N),0),ROUND((AT3368+AU3368)*AN3368*12*_xlfn.XLOOKUP($A3368,削除禁止_電灯料金!K:K,削除禁止_電灯料金!N:N),0)),0)</f>
        <v>0</v>
      </c>
      <c r="AW3368" s="145"/>
    </row>
    <row r="3369" spans="1:49" ht="30" customHeight="1">
      <c r="A3369" s="1">
        <v>78</v>
      </c>
      <c r="B3369" s="319" t="s">
        <v>2817</v>
      </c>
      <c r="C3369" s="42"/>
      <c r="D3369" s="259" t="s">
        <v>2840</v>
      </c>
      <c r="E3369" s="260" t="s">
        <v>224</v>
      </c>
      <c r="F3369" s="261" t="s">
        <v>2883</v>
      </c>
      <c r="G3369" s="182" t="s">
        <v>1688</v>
      </c>
      <c r="H3369" s="318" t="s">
        <v>483</v>
      </c>
      <c r="I3369" s="311"/>
      <c r="J3369" s="312"/>
      <c r="K3369" s="186" t="s">
        <v>82</v>
      </c>
      <c r="L3369" s="187" t="s">
        <v>82</v>
      </c>
      <c r="M3369" s="313" t="s">
        <v>486</v>
      </c>
      <c r="N3369" s="189" t="s">
        <v>485</v>
      </c>
      <c r="O3369" s="190">
        <v>0</v>
      </c>
      <c r="P3369" s="191" t="s">
        <v>486</v>
      </c>
      <c r="Q3369" s="191">
        <v>0</v>
      </c>
      <c r="R3369" s="191">
        <v>0</v>
      </c>
      <c r="S3369" s="192">
        <v>0</v>
      </c>
      <c r="T3369" s="192">
        <v>0</v>
      </c>
      <c r="U3369" s="192">
        <v>0</v>
      </c>
      <c r="V3369" s="193">
        <v>0</v>
      </c>
      <c r="W3369" s="194" t="s">
        <v>56</v>
      </c>
      <c r="X3369" s="195"/>
      <c r="Y3369" s="196">
        <v>0</v>
      </c>
      <c r="Z3369" s="197">
        <v>0</v>
      </c>
      <c r="AA3369" s="191">
        <v>0</v>
      </c>
      <c r="AB3369" s="198" t="s">
        <v>80</v>
      </c>
      <c r="AC3369" s="199" t="s">
        <v>56</v>
      </c>
      <c r="AD3369" s="200" t="s">
        <v>56</v>
      </c>
      <c r="AE3369" s="199" t="s">
        <v>56</v>
      </c>
      <c r="AF3369" s="200" t="s">
        <v>56</v>
      </c>
      <c r="AG3369" s="201">
        <v>0</v>
      </c>
      <c r="AH3369" s="201" t="s">
        <v>124</v>
      </c>
      <c r="AI3369" s="202" t="s">
        <v>487</v>
      </c>
      <c r="AJ3369" s="203"/>
      <c r="AK3369" s="204"/>
      <c r="AL3369" s="194"/>
      <c r="AM3369" s="205"/>
      <c r="AN3369" s="206"/>
      <c r="AO3369" s="200">
        <f t="shared" si="867"/>
        <v>0</v>
      </c>
      <c r="AP3369" s="207" t="s">
        <v>82</v>
      </c>
      <c r="AQ3369" s="198" t="str" cm="1">
        <f t="array" ref="AQ3369">_xlfn.IFS(OR($G3369="公衆街路灯A",$G3369="定額電灯"),$G3369&amp;AP3369,COUNTIF(G3369,"*従量電灯*"),G3369,1,"-")</f>
        <v>従量電灯</v>
      </c>
      <c r="AR3369" s="208" t="str" cm="1">
        <f t="array" ref="AR3369">_xlfn.IFS($AN3369=0,"-",OR($AH3369="対象外",$AH3369="-"),"-",OR($G3369="公衆街路灯A",$G3369="定額電灯"),_xlfn.XLOOKUP($AQ3369,削除禁止_電灯料金!$B:$B,削除禁止_電灯料金!$E:$E,0),1,"-")</f>
        <v>-</v>
      </c>
      <c r="AS3369" s="209" t="str" cm="1">
        <f t="array" ref="AS3369">_xlfn.IFS($AR3369="-","-",OR($G3369="公衆街路灯A",$G3369="定額電灯"),_xlfn.XLOOKUP(AQ3369,削除禁止_電灯料金!$B:$B,削除禁止_電灯料金!$D:$D,0),1,"-")</f>
        <v>-</v>
      </c>
      <c r="AT3369" s="208" t="str">
        <f>IFERROR(IF(OR($G3369="公衆街路灯A",$G3369="定額電灯"),"-",ROUND((_xlfn.XLOOKUP($AQ3369,削除禁止_電灯料金!$B:$B,削除禁止_電灯料金!$E:$E)*AM3369/1000*$K3369*$L3369/12),2)),"-")</f>
        <v>-</v>
      </c>
      <c r="AU3369" s="209" t="str">
        <f>IFERROR(IF(OR($G3369="公衆街路灯A",$G3369="定額電灯"),"-",ROUND((AM3369/1000*$K3369*$L3369/12)*_xlfn.XLOOKUP($A3369,削除禁止_電灯料金!K:K,削除禁止_電灯料金!M:M,"-"),2)),"-")</f>
        <v>-</v>
      </c>
      <c r="AV3369" s="210">
        <f>IFERROR(IF(OR($G3369="公衆街路灯A",$G3369="定額電灯"),ROUND((((AR3369+AS3369)*AN3369))*12*_xlfn.XLOOKUP($A3369,削除禁止_電灯料金!K:K,削除禁止_電灯料金!N:N),0),ROUND((AT3369+AU3369)*AN3369*12*_xlfn.XLOOKUP($A3369,削除禁止_電灯料金!K:K,削除禁止_電灯料金!N:N),0)),0)</f>
        <v>0</v>
      </c>
      <c r="AW3369" s="145"/>
    </row>
    <row r="3370" spans="1:49" ht="30" customHeight="1">
      <c r="A3370" s="1">
        <v>78</v>
      </c>
      <c r="B3370" s="319" t="s">
        <v>2817</v>
      </c>
      <c r="C3370" s="42"/>
      <c r="D3370" s="259" t="s">
        <v>2840</v>
      </c>
      <c r="E3370" s="260" t="s">
        <v>224</v>
      </c>
      <c r="F3370" s="261" t="s">
        <v>2884</v>
      </c>
      <c r="G3370" s="182" t="s">
        <v>1688</v>
      </c>
      <c r="H3370" s="318" t="s">
        <v>483</v>
      </c>
      <c r="I3370" s="311"/>
      <c r="J3370" s="312"/>
      <c r="K3370" s="186">
        <v>9</v>
      </c>
      <c r="L3370" s="187">
        <v>360</v>
      </c>
      <c r="M3370" s="313" t="s">
        <v>486</v>
      </c>
      <c r="N3370" s="189" t="s">
        <v>485</v>
      </c>
      <c r="O3370" s="190">
        <v>0</v>
      </c>
      <c r="P3370" s="191" t="s">
        <v>486</v>
      </c>
      <c r="Q3370" s="191">
        <v>0</v>
      </c>
      <c r="R3370" s="191">
        <v>0</v>
      </c>
      <c r="S3370" s="192">
        <v>0</v>
      </c>
      <c r="T3370" s="192">
        <v>0</v>
      </c>
      <c r="U3370" s="192">
        <v>0</v>
      </c>
      <c r="V3370" s="193">
        <v>0</v>
      </c>
      <c r="W3370" s="194" t="s">
        <v>56</v>
      </c>
      <c r="X3370" s="195">
        <v>2</v>
      </c>
      <c r="Y3370" s="196">
        <v>0</v>
      </c>
      <c r="Z3370" s="197">
        <v>0</v>
      </c>
      <c r="AA3370" s="191">
        <v>0</v>
      </c>
      <c r="AB3370" s="198" t="s">
        <v>80</v>
      </c>
      <c r="AC3370" s="199" t="s">
        <v>56</v>
      </c>
      <c r="AD3370" s="200" t="s">
        <v>56</v>
      </c>
      <c r="AE3370" s="199" t="s">
        <v>56</v>
      </c>
      <c r="AF3370" s="200">
        <v>0</v>
      </c>
      <c r="AG3370" s="201">
        <v>0</v>
      </c>
      <c r="AH3370" s="201" t="s">
        <v>124</v>
      </c>
      <c r="AI3370" s="202" t="s">
        <v>487</v>
      </c>
      <c r="AJ3370" s="203"/>
      <c r="AK3370" s="204"/>
      <c r="AL3370" s="194"/>
      <c r="AM3370" s="205"/>
      <c r="AN3370" s="206"/>
      <c r="AO3370" s="200">
        <f t="shared" si="867"/>
        <v>0</v>
      </c>
      <c r="AP3370" s="207" t="s">
        <v>82</v>
      </c>
      <c r="AQ3370" s="198" t="str" cm="1">
        <f t="array" ref="AQ3370">_xlfn.IFS(OR($G3370="公衆街路灯A",$G3370="定額電灯"),$G3370&amp;AP3370,COUNTIF(G3370,"*従量電灯*"),G3370,1,"-")</f>
        <v>従量電灯</v>
      </c>
      <c r="AR3370" s="208" t="str" cm="1">
        <f t="array" ref="AR3370">_xlfn.IFS($AN3370=0,"-",OR($AH3370="対象外",$AH3370="-"),"-",OR($G3370="公衆街路灯A",$G3370="定額電灯"),_xlfn.XLOOKUP($AQ3370,削除禁止_電灯料金!$B:$B,削除禁止_電灯料金!$E:$E,0),1,"-")</f>
        <v>-</v>
      </c>
      <c r="AS3370" s="209" t="str" cm="1">
        <f t="array" ref="AS3370">_xlfn.IFS($AR3370="-","-",OR($G3370="公衆街路灯A",$G3370="定額電灯"),_xlfn.XLOOKUP(AQ3370,削除禁止_電灯料金!$B:$B,削除禁止_電灯料金!$D:$D,0),1,"-")</f>
        <v>-</v>
      </c>
      <c r="AT3370" s="208">
        <f>IFERROR(IF(OR($G3370="公衆街路灯A",$G3370="定額電灯"),"-",ROUND((_xlfn.XLOOKUP($AQ3370,削除禁止_電灯料金!$B:$B,削除禁止_電灯料金!$E:$E)*AM3370/1000*$K3370*$L3370/12),2)),"-")</f>
        <v>0</v>
      </c>
      <c r="AU3370" s="209">
        <f>IFERROR(IF(OR($G3370="公衆街路灯A",$G3370="定額電灯"),"-",ROUND((AM3370/1000*$K3370*$L3370/12)*_xlfn.XLOOKUP($A3370,削除禁止_電灯料金!K:K,削除禁止_電灯料金!M:M,"-"),2)),"-")</f>
        <v>0</v>
      </c>
      <c r="AV3370" s="210">
        <f>IFERROR(IF(OR($G3370="公衆街路灯A",$G3370="定額電灯"),ROUND((((AR3370+AS3370)*AN3370))*12*_xlfn.XLOOKUP($A3370,削除禁止_電灯料金!K:K,削除禁止_電灯料金!N:N),0),ROUND((AT3370+AU3370)*AN3370*12*_xlfn.XLOOKUP($A3370,削除禁止_電灯料金!K:K,削除禁止_電灯料金!N:N),0)),0)</f>
        <v>0</v>
      </c>
      <c r="AW3370" s="145"/>
    </row>
    <row r="3371" spans="1:49" ht="30" customHeight="1">
      <c r="A3371" s="1">
        <v>78</v>
      </c>
      <c r="B3371" s="319" t="s">
        <v>2817</v>
      </c>
      <c r="C3371" s="42"/>
      <c r="D3371" s="259" t="s">
        <v>2840</v>
      </c>
      <c r="E3371" s="260" t="s">
        <v>224</v>
      </c>
      <c r="F3371" s="261" t="s">
        <v>2884</v>
      </c>
      <c r="G3371" s="182" t="s">
        <v>1688</v>
      </c>
      <c r="H3371" s="318" t="s">
        <v>483</v>
      </c>
      <c r="I3371" s="311"/>
      <c r="J3371" s="312"/>
      <c r="K3371" s="186">
        <v>24</v>
      </c>
      <c r="L3371" s="187">
        <v>365</v>
      </c>
      <c r="M3371" s="313" t="s">
        <v>486</v>
      </c>
      <c r="N3371" s="189" t="s">
        <v>485</v>
      </c>
      <c r="O3371" s="190">
        <v>0</v>
      </c>
      <c r="P3371" s="191" t="s">
        <v>486</v>
      </c>
      <c r="Q3371" s="191">
        <v>0</v>
      </c>
      <c r="R3371" s="191">
        <v>0</v>
      </c>
      <c r="S3371" s="192">
        <v>0</v>
      </c>
      <c r="T3371" s="192">
        <v>0</v>
      </c>
      <c r="U3371" s="192">
        <v>0</v>
      </c>
      <c r="V3371" s="193">
        <v>0</v>
      </c>
      <c r="W3371" s="194" t="s">
        <v>56</v>
      </c>
      <c r="X3371" s="195">
        <v>1</v>
      </c>
      <c r="Y3371" s="196">
        <v>0</v>
      </c>
      <c r="Z3371" s="197">
        <v>0</v>
      </c>
      <c r="AA3371" s="191">
        <v>0</v>
      </c>
      <c r="AB3371" s="198" t="s">
        <v>80</v>
      </c>
      <c r="AC3371" s="199" t="s">
        <v>56</v>
      </c>
      <c r="AD3371" s="200" t="s">
        <v>56</v>
      </c>
      <c r="AE3371" s="199" t="s">
        <v>56</v>
      </c>
      <c r="AF3371" s="200">
        <v>0</v>
      </c>
      <c r="AG3371" s="201">
        <v>0</v>
      </c>
      <c r="AH3371" s="201" t="s">
        <v>124</v>
      </c>
      <c r="AI3371" s="202" t="s">
        <v>487</v>
      </c>
      <c r="AJ3371" s="203"/>
      <c r="AK3371" s="204"/>
      <c r="AL3371" s="194"/>
      <c r="AM3371" s="205"/>
      <c r="AN3371" s="206"/>
      <c r="AO3371" s="200">
        <f t="shared" si="867"/>
        <v>0</v>
      </c>
      <c r="AP3371" s="207" t="s">
        <v>82</v>
      </c>
      <c r="AQ3371" s="198" t="str" cm="1">
        <f t="array" ref="AQ3371">_xlfn.IFS(OR($G3371="公衆街路灯A",$G3371="定額電灯"),$G3371&amp;AP3371,COUNTIF(G3371,"*従量電灯*"),G3371,1,"-")</f>
        <v>従量電灯</v>
      </c>
      <c r="AR3371" s="208" t="str" cm="1">
        <f t="array" ref="AR3371">_xlfn.IFS($AN3371=0,"-",OR($AH3371="対象外",$AH3371="-"),"-",OR($G3371="公衆街路灯A",$G3371="定額電灯"),_xlfn.XLOOKUP($AQ3371,削除禁止_電灯料金!$B:$B,削除禁止_電灯料金!$E:$E,0),1,"-")</f>
        <v>-</v>
      </c>
      <c r="AS3371" s="209" t="str" cm="1">
        <f t="array" ref="AS3371">_xlfn.IFS($AR3371="-","-",OR($G3371="公衆街路灯A",$G3371="定額電灯"),_xlfn.XLOOKUP(AQ3371,削除禁止_電灯料金!$B:$B,削除禁止_電灯料金!$D:$D,0),1,"-")</f>
        <v>-</v>
      </c>
      <c r="AT3371" s="208">
        <f>IFERROR(IF(OR($G3371="公衆街路灯A",$G3371="定額電灯"),"-",ROUND((_xlfn.XLOOKUP($AQ3371,削除禁止_電灯料金!$B:$B,削除禁止_電灯料金!$E:$E)*AM3371/1000*$K3371*$L3371/12),2)),"-")</f>
        <v>0</v>
      </c>
      <c r="AU3371" s="209">
        <f>IFERROR(IF(OR($G3371="公衆街路灯A",$G3371="定額電灯"),"-",ROUND((AM3371/1000*$K3371*$L3371/12)*_xlfn.XLOOKUP($A3371,削除禁止_電灯料金!K:K,削除禁止_電灯料金!M:M,"-"),2)),"-")</f>
        <v>0</v>
      </c>
      <c r="AV3371" s="210">
        <f>IFERROR(IF(OR($G3371="公衆街路灯A",$G3371="定額電灯"),ROUND((((AR3371+AS3371)*AN3371))*12*_xlfn.XLOOKUP($A3371,削除禁止_電灯料金!K:K,削除禁止_電灯料金!N:N),0),ROUND((AT3371+AU3371)*AN3371*12*_xlfn.XLOOKUP($A3371,削除禁止_電灯料金!K:K,削除禁止_電灯料金!N:N),0)),0)</f>
        <v>0</v>
      </c>
      <c r="AW3371" s="145"/>
    </row>
    <row r="3372" spans="1:49" ht="30" customHeight="1">
      <c r="A3372" s="1">
        <v>78</v>
      </c>
      <c r="B3372" s="319" t="s">
        <v>2817</v>
      </c>
      <c r="C3372" s="42"/>
      <c r="D3372" s="259" t="s">
        <v>2840</v>
      </c>
      <c r="E3372" s="260" t="s">
        <v>224</v>
      </c>
      <c r="F3372" s="261" t="s">
        <v>2885</v>
      </c>
      <c r="G3372" s="182" t="s">
        <v>1688</v>
      </c>
      <c r="H3372" s="318" t="s">
        <v>483</v>
      </c>
      <c r="I3372" s="311"/>
      <c r="J3372" s="312"/>
      <c r="K3372" s="186" t="s">
        <v>82</v>
      </c>
      <c r="L3372" s="187" t="s">
        <v>82</v>
      </c>
      <c r="M3372" s="313" t="s">
        <v>486</v>
      </c>
      <c r="N3372" s="189" t="s">
        <v>485</v>
      </c>
      <c r="O3372" s="190">
        <v>0</v>
      </c>
      <c r="P3372" s="191" t="s">
        <v>486</v>
      </c>
      <c r="Q3372" s="191">
        <v>0</v>
      </c>
      <c r="R3372" s="191">
        <v>0</v>
      </c>
      <c r="S3372" s="192">
        <v>0</v>
      </c>
      <c r="T3372" s="192">
        <v>0</v>
      </c>
      <c r="U3372" s="192">
        <v>0</v>
      </c>
      <c r="V3372" s="193">
        <v>0</v>
      </c>
      <c r="W3372" s="194" t="s">
        <v>56</v>
      </c>
      <c r="X3372" s="195"/>
      <c r="Y3372" s="196">
        <v>0</v>
      </c>
      <c r="Z3372" s="197">
        <v>0</v>
      </c>
      <c r="AA3372" s="191">
        <v>0</v>
      </c>
      <c r="AB3372" s="198" t="s">
        <v>80</v>
      </c>
      <c r="AC3372" s="199" t="s">
        <v>56</v>
      </c>
      <c r="AD3372" s="200" t="s">
        <v>56</v>
      </c>
      <c r="AE3372" s="199" t="s">
        <v>56</v>
      </c>
      <c r="AF3372" s="200" t="s">
        <v>56</v>
      </c>
      <c r="AG3372" s="201">
        <v>0</v>
      </c>
      <c r="AH3372" s="201" t="s">
        <v>124</v>
      </c>
      <c r="AI3372" s="202" t="s">
        <v>487</v>
      </c>
      <c r="AJ3372" s="203"/>
      <c r="AK3372" s="204"/>
      <c r="AL3372" s="194"/>
      <c r="AM3372" s="205"/>
      <c r="AN3372" s="206"/>
      <c r="AO3372" s="200">
        <f t="shared" si="867"/>
        <v>0</v>
      </c>
      <c r="AP3372" s="207" t="s">
        <v>82</v>
      </c>
      <c r="AQ3372" s="198" t="str" cm="1">
        <f t="array" ref="AQ3372">_xlfn.IFS(OR($G3372="公衆街路灯A",$G3372="定額電灯"),$G3372&amp;AP3372,COUNTIF(G3372,"*従量電灯*"),G3372,1,"-")</f>
        <v>従量電灯</v>
      </c>
      <c r="AR3372" s="208" t="str" cm="1">
        <f t="array" ref="AR3372">_xlfn.IFS($AN3372=0,"-",OR($AH3372="対象外",$AH3372="-"),"-",OR($G3372="公衆街路灯A",$G3372="定額電灯"),_xlfn.XLOOKUP($AQ3372,削除禁止_電灯料金!$B:$B,削除禁止_電灯料金!$E:$E,0),1,"-")</f>
        <v>-</v>
      </c>
      <c r="AS3372" s="209" t="str" cm="1">
        <f t="array" ref="AS3372">_xlfn.IFS($AR3372="-","-",OR($G3372="公衆街路灯A",$G3372="定額電灯"),_xlfn.XLOOKUP(AQ3372,削除禁止_電灯料金!$B:$B,削除禁止_電灯料金!$D:$D,0),1,"-")</f>
        <v>-</v>
      </c>
      <c r="AT3372" s="208" t="str">
        <f>IFERROR(IF(OR($G3372="公衆街路灯A",$G3372="定額電灯"),"-",ROUND((_xlfn.XLOOKUP($AQ3372,削除禁止_電灯料金!$B:$B,削除禁止_電灯料金!$E:$E)*AM3372/1000*$K3372*$L3372/12),2)),"-")</f>
        <v>-</v>
      </c>
      <c r="AU3372" s="209" t="str">
        <f>IFERROR(IF(OR($G3372="公衆街路灯A",$G3372="定額電灯"),"-",ROUND((AM3372/1000*$K3372*$L3372/12)*_xlfn.XLOOKUP($A3372,削除禁止_電灯料金!K:K,削除禁止_電灯料金!M:M,"-"),2)),"-")</f>
        <v>-</v>
      </c>
      <c r="AV3372" s="210">
        <f>IFERROR(IF(OR($G3372="公衆街路灯A",$G3372="定額電灯"),ROUND((((AR3372+AS3372)*AN3372))*12*_xlfn.XLOOKUP($A3372,削除禁止_電灯料金!K:K,削除禁止_電灯料金!N:N),0),ROUND((AT3372+AU3372)*AN3372*12*_xlfn.XLOOKUP($A3372,削除禁止_電灯料金!K:K,削除禁止_電灯料金!N:N),0)),0)</f>
        <v>0</v>
      </c>
      <c r="AW3372" s="145"/>
    </row>
    <row r="3373" spans="1:49" ht="30" customHeight="1">
      <c r="A3373" s="1">
        <v>78</v>
      </c>
      <c r="B3373" s="319" t="s">
        <v>2817</v>
      </c>
      <c r="C3373" s="42"/>
      <c r="D3373" s="259" t="s">
        <v>2840</v>
      </c>
      <c r="E3373" s="260" t="s">
        <v>224</v>
      </c>
      <c r="F3373" s="261" t="s">
        <v>2886</v>
      </c>
      <c r="G3373" s="182" t="s">
        <v>1688</v>
      </c>
      <c r="H3373" s="183" t="s">
        <v>2887</v>
      </c>
      <c r="I3373" s="311"/>
      <c r="J3373" s="312"/>
      <c r="K3373" s="186">
        <v>1</v>
      </c>
      <c r="L3373" s="187">
        <v>360</v>
      </c>
      <c r="M3373" s="313" t="s">
        <v>486</v>
      </c>
      <c r="N3373" s="189" t="s">
        <v>485</v>
      </c>
      <c r="O3373" s="190">
        <v>0</v>
      </c>
      <c r="P3373" s="191" t="s">
        <v>486</v>
      </c>
      <c r="Q3373" s="191">
        <v>0</v>
      </c>
      <c r="R3373" s="191">
        <v>0</v>
      </c>
      <c r="S3373" s="192">
        <v>0</v>
      </c>
      <c r="T3373" s="192">
        <v>0</v>
      </c>
      <c r="U3373" s="192">
        <v>0</v>
      </c>
      <c r="V3373" s="193">
        <v>0</v>
      </c>
      <c r="W3373" s="194" t="s">
        <v>56</v>
      </c>
      <c r="X3373" s="195">
        <v>7</v>
      </c>
      <c r="Y3373" s="196">
        <v>0</v>
      </c>
      <c r="Z3373" s="197">
        <v>0</v>
      </c>
      <c r="AA3373" s="191">
        <v>0</v>
      </c>
      <c r="AB3373" s="198" t="s">
        <v>80</v>
      </c>
      <c r="AC3373" s="199" t="s">
        <v>56</v>
      </c>
      <c r="AD3373" s="200" t="s">
        <v>56</v>
      </c>
      <c r="AE3373" s="199" t="s">
        <v>56</v>
      </c>
      <c r="AF3373" s="200">
        <v>0</v>
      </c>
      <c r="AG3373" s="201">
        <v>0</v>
      </c>
      <c r="AH3373" s="201" t="s">
        <v>124</v>
      </c>
      <c r="AI3373" s="202" t="s">
        <v>487</v>
      </c>
      <c r="AJ3373" s="203"/>
      <c r="AK3373" s="204"/>
      <c r="AL3373" s="194"/>
      <c r="AM3373" s="205"/>
      <c r="AN3373" s="206"/>
      <c r="AO3373" s="200">
        <f t="shared" si="867"/>
        <v>0</v>
      </c>
      <c r="AP3373" s="207" t="s">
        <v>82</v>
      </c>
      <c r="AQ3373" s="198" t="str" cm="1">
        <f t="array" ref="AQ3373">_xlfn.IFS(OR($G3373="公衆街路灯A",$G3373="定額電灯"),$G3373&amp;AP3373,COUNTIF(G3373,"*従量電灯*"),G3373,1,"-")</f>
        <v>従量電灯</v>
      </c>
      <c r="AR3373" s="208" t="str" cm="1">
        <f t="array" ref="AR3373">_xlfn.IFS($AN3373=0,"-",OR($AH3373="対象外",$AH3373="-"),"-",OR($G3373="公衆街路灯A",$G3373="定額電灯"),_xlfn.XLOOKUP($AQ3373,削除禁止_電灯料金!$B:$B,削除禁止_電灯料金!$E:$E,0),1,"-")</f>
        <v>-</v>
      </c>
      <c r="AS3373" s="209" t="str" cm="1">
        <f t="array" ref="AS3373">_xlfn.IFS($AR3373="-","-",OR($G3373="公衆街路灯A",$G3373="定額電灯"),_xlfn.XLOOKUP(AQ3373,削除禁止_電灯料金!$B:$B,削除禁止_電灯料金!$D:$D,0),1,"-")</f>
        <v>-</v>
      </c>
      <c r="AT3373" s="208">
        <f>IFERROR(IF(OR($G3373="公衆街路灯A",$G3373="定額電灯"),"-",ROUND((_xlfn.XLOOKUP($AQ3373,削除禁止_電灯料金!$B:$B,削除禁止_電灯料金!$E:$E)*AM3373/1000*$K3373*$L3373/12),2)),"-")</f>
        <v>0</v>
      </c>
      <c r="AU3373" s="209">
        <f>IFERROR(IF(OR($G3373="公衆街路灯A",$G3373="定額電灯"),"-",ROUND((AM3373/1000*$K3373*$L3373/12)*_xlfn.XLOOKUP($A3373,削除禁止_電灯料金!K:K,削除禁止_電灯料金!M:M,"-"),2)),"-")</f>
        <v>0</v>
      </c>
      <c r="AV3373" s="210">
        <f>IFERROR(IF(OR($G3373="公衆街路灯A",$G3373="定額電灯"),ROUND((((AR3373+AS3373)*AN3373))*12*_xlfn.XLOOKUP($A3373,削除禁止_電灯料金!K:K,削除禁止_電灯料金!N:N),0),ROUND((AT3373+AU3373)*AN3373*12*_xlfn.XLOOKUP($A3373,削除禁止_電灯料金!K:K,削除禁止_電灯料金!N:N),0)),0)</f>
        <v>0</v>
      </c>
      <c r="AW3373" s="145"/>
    </row>
    <row r="3374" spans="1:49" ht="30" customHeight="1">
      <c r="A3374" s="1">
        <v>78</v>
      </c>
      <c r="B3374" s="319" t="s">
        <v>2817</v>
      </c>
      <c r="C3374" s="42"/>
      <c r="D3374" s="259" t="s">
        <v>2840</v>
      </c>
      <c r="E3374" s="260" t="s">
        <v>224</v>
      </c>
      <c r="F3374" s="261" t="s">
        <v>2888</v>
      </c>
      <c r="G3374" s="182" t="s">
        <v>1688</v>
      </c>
      <c r="H3374" s="183" t="s">
        <v>2887</v>
      </c>
      <c r="I3374" s="311"/>
      <c r="J3374" s="312"/>
      <c r="K3374" s="186">
        <v>9</v>
      </c>
      <c r="L3374" s="187">
        <v>360</v>
      </c>
      <c r="M3374" s="313" t="s">
        <v>486</v>
      </c>
      <c r="N3374" s="189" t="s">
        <v>485</v>
      </c>
      <c r="O3374" s="190">
        <v>0</v>
      </c>
      <c r="P3374" s="191" t="s">
        <v>486</v>
      </c>
      <c r="Q3374" s="191">
        <v>0</v>
      </c>
      <c r="R3374" s="191">
        <v>0</v>
      </c>
      <c r="S3374" s="192">
        <v>0</v>
      </c>
      <c r="T3374" s="192">
        <v>0</v>
      </c>
      <c r="U3374" s="192">
        <v>0</v>
      </c>
      <c r="V3374" s="193">
        <v>0</v>
      </c>
      <c r="W3374" s="194" t="s">
        <v>56</v>
      </c>
      <c r="X3374" s="195">
        <v>3</v>
      </c>
      <c r="Y3374" s="196">
        <v>0</v>
      </c>
      <c r="Z3374" s="197">
        <v>0</v>
      </c>
      <c r="AA3374" s="191">
        <v>0</v>
      </c>
      <c r="AB3374" s="198" t="s">
        <v>80</v>
      </c>
      <c r="AC3374" s="199" t="s">
        <v>56</v>
      </c>
      <c r="AD3374" s="200" t="s">
        <v>56</v>
      </c>
      <c r="AE3374" s="199" t="s">
        <v>56</v>
      </c>
      <c r="AF3374" s="200">
        <v>0</v>
      </c>
      <c r="AG3374" s="201">
        <v>0</v>
      </c>
      <c r="AH3374" s="201" t="s">
        <v>124</v>
      </c>
      <c r="AI3374" s="202" t="s">
        <v>487</v>
      </c>
      <c r="AJ3374" s="203"/>
      <c r="AK3374" s="204"/>
      <c r="AL3374" s="194"/>
      <c r="AM3374" s="205"/>
      <c r="AN3374" s="206"/>
      <c r="AO3374" s="200">
        <f t="shared" si="867"/>
        <v>0</v>
      </c>
      <c r="AP3374" s="207" t="s">
        <v>82</v>
      </c>
      <c r="AQ3374" s="198" t="str" cm="1">
        <f t="array" ref="AQ3374">_xlfn.IFS(OR($G3374="公衆街路灯A",$G3374="定額電灯"),$G3374&amp;AP3374,COUNTIF(G3374,"*従量電灯*"),G3374,1,"-")</f>
        <v>従量電灯</v>
      </c>
      <c r="AR3374" s="208" t="str" cm="1">
        <f t="array" ref="AR3374">_xlfn.IFS($AN3374=0,"-",OR($AH3374="対象外",$AH3374="-"),"-",OR($G3374="公衆街路灯A",$G3374="定額電灯"),_xlfn.XLOOKUP($AQ3374,削除禁止_電灯料金!$B:$B,削除禁止_電灯料金!$E:$E,0),1,"-")</f>
        <v>-</v>
      </c>
      <c r="AS3374" s="209" t="str" cm="1">
        <f t="array" ref="AS3374">_xlfn.IFS($AR3374="-","-",OR($G3374="公衆街路灯A",$G3374="定額電灯"),_xlfn.XLOOKUP(AQ3374,削除禁止_電灯料金!$B:$B,削除禁止_電灯料金!$D:$D,0),1,"-")</f>
        <v>-</v>
      </c>
      <c r="AT3374" s="208">
        <f>IFERROR(IF(OR($G3374="公衆街路灯A",$G3374="定額電灯"),"-",ROUND((_xlfn.XLOOKUP($AQ3374,削除禁止_電灯料金!$B:$B,削除禁止_電灯料金!$E:$E)*AM3374/1000*$K3374*$L3374/12),2)),"-")</f>
        <v>0</v>
      </c>
      <c r="AU3374" s="209">
        <f>IFERROR(IF(OR($G3374="公衆街路灯A",$G3374="定額電灯"),"-",ROUND((AM3374/1000*$K3374*$L3374/12)*_xlfn.XLOOKUP($A3374,削除禁止_電灯料金!K:K,削除禁止_電灯料金!M:M,"-"),2)),"-")</f>
        <v>0</v>
      </c>
      <c r="AV3374" s="210">
        <f>IFERROR(IF(OR($G3374="公衆街路灯A",$G3374="定額電灯"),ROUND((((AR3374+AS3374)*AN3374))*12*_xlfn.XLOOKUP($A3374,削除禁止_電灯料金!K:K,削除禁止_電灯料金!N:N),0),ROUND((AT3374+AU3374)*AN3374*12*_xlfn.XLOOKUP($A3374,削除禁止_電灯料金!K:K,削除禁止_電灯料金!N:N),0)),0)</f>
        <v>0</v>
      </c>
      <c r="AW3374" s="145"/>
    </row>
    <row r="3375" spans="1:49" ht="30" customHeight="1">
      <c r="A3375" s="1">
        <v>78</v>
      </c>
      <c r="B3375" s="319" t="s">
        <v>2817</v>
      </c>
      <c r="C3375" s="42"/>
      <c r="D3375" s="259" t="s">
        <v>2840</v>
      </c>
      <c r="E3375" s="260" t="s">
        <v>224</v>
      </c>
      <c r="F3375" s="261" t="s">
        <v>2888</v>
      </c>
      <c r="G3375" s="182" t="s">
        <v>1688</v>
      </c>
      <c r="H3375" s="183" t="s">
        <v>2887</v>
      </c>
      <c r="I3375" s="311"/>
      <c r="J3375" s="312"/>
      <c r="K3375" s="186">
        <v>24</v>
      </c>
      <c r="L3375" s="187">
        <v>365</v>
      </c>
      <c r="M3375" s="313" t="s">
        <v>486</v>
      </c>
      <c r="N3375" s="189" t="s">
        <v>485</v>
      </c>
      <c r="O3375" s="190">
        <v>0</v>
      </c>
      <c r="P3375" s="191" t="s">
        <v>486</v>
      </c>
      <c r="Q3375" s="191">
        <v>0</v>
      </c>
      <c r="R3375" s="191">
        <v>0</v>
      </c>
      <c r="S3375" s="192">
        <v>0</v>
      </c>
      <c r="T3375" s="192">
        <v>0</v>
      </c>
      <c r="U3375" s="192">
        <v>0</v>
      </c>
      <c r="V3375" s="193">
        <v>0</v>
      </c>
      <c r="W3375" s="194" t="s">
        <v>56</v>
      </c>
      <c r="X3375" s="195">
        <v>1</v>
      </c>
      <c r="Y3375" s="196">
        <v>0</v>
      </c>
      <c r="Z3375" s="197">
        <v>0</v>
      </c>
      <c r="AA3375" s="191">
        <v>0</v>
      </c>
      <c r="AB3375" s="198" t="s">
        <v>80</v>
      </c>
      <c r="AC3375" s="199" t="s">
        <v>56</v>
      </c>
      <c r="AD3375" s="200" t="s">
        <v>56</v>
      </c>
      <c r="AE3375" s="199" t="s">
        <v>56</v>
      </c>
      <c r="AF3375" s="200">
        <v>0</v>
      </c>
      <c r="AG3375" s="201">
        <v>0</v>
      </c>
      <c r="AH3375" s="201" t="s">
        <v>124</v>
      </c>
      <c r="AI3375" s="202" t="s">
        <v>487</v>
      </c>
      <c r="AJ3375" s="203"/>
      <c r="AK3375" s="204"/>
      <c r="AL3375" s="194"/>
      <c r="AM3375" s="205"/>
      <c r="AN3375" s="206"/>
      <c r="AO3375" s="200">
        <f t="shared" si="867"/>
        <v>0</v>
      </c>
      <c r="AP3375" s="207" t="s">
        <v>82</v>
      </c>
      <c r="AQ3375" s="198" t="str" cm="1">
        <f t="array" ref="AQ3375">_xlfn.IFS(OR($G3375="公衆街路灯A",$G3375="定額電灯"),$G3375&amp;AP3375,COUNTIF(G3375,"*従量電灯*"),G3375,1,"-")</f>
        <v>従量電灯</v>
      </c>
      <c r="AR3375" s="208" t="str" cm="1">
        <f t="array" ref="AR3375">_xlfn.IFS($AN3375=0,"-",OR($AH3375="対象外",$AH3375="-"),"-",OR($G3375="公衆街路灯A",$G3375="定額電灯"),_xlfn.XLOOKUP($AQ3375,削除禁止_電灯料金!$B:$B,削除禁止_電灯料金!$E:$E,0),1,"-")</f>
        <v>-</v>
      </c>
      <c r="AS3375" s="209" t="str" cm="1">
        <f t="array" ref="AS3375">_xlfn.IFS($AR3375="-","-",OR($G3375="公衆街路灯A",$G3375="定額電灯"),_xlfn.XLOOKUP(AQ3375,削除禁止_電灯料金!$B:$B,削除禁止_電灯料金!$D:$D,0),1,"-")</f>
        <v>-</v>
      </c>
      <c r="AT3375" s="208">
        <f>IFERROR(IF(OR($G3375="公衆街路灯A",$G3375="定額電灯"),"-",ROUND((_xlfn.XLOOKUP($AQ3375,削除禁止_電灯料金!$B:$B,削除禁止_電灯料金!$E:$E)*AM3375/1000*$K3375*$L3375/12),2)),"-")</f>
        <v>0</v>
      </c>
      <c r="AU3375" s="209">
        <f>IFERROR(IF(OR($G3375="公衆街路灯A",$G3375="定額電灯"),"-",ROUND((AM3375/1000*$K3375*$L3375/12)*_xlfn.XLOOKUP($A3375,削除禁止_電灯料金!K:K,削除禁止_電灯料金!M:M,"-"),2)),"-")</f>
        <v>0</v>
      </c>
      <c r="AV3375" s="210">
        <f>IFERROR(IF(OR($G3375="公衆街路灯A",$G3375="定額電灯"),ROUND((((AR3375+AS3375)*AN3375))*12*_xlfn.XLOOKUP($A3375,削除禁止_電灯料金!K:K,削除禁止_電灯料金!N:N),0),ROUND((AT3375+AU3375)*AN3375*12*_xlfn.XLOOKUP($A3375,削除禁止_電灯料金!K:K,削除禁止_電灯料金!N:N),0)),0)</f>
        <v>0</v>
      </c>
      <c r="AW3375" s="145"/>
    </row>
    <row r="3376" spans="1:49" ht="30" customHeight="1">
      <c r="A3376" s="1">
        <v>78</v>
      </c>
      <c r="B3376" s="319" t="s">
        <v>2817</v>
      </c>
      <c r="C3376" s="42"/>
      <c r="D3376" s="259" t="s">
        <v>2840</v>
      </c>
      <c r="E3376" s="260" t="s">
        <v>224</v>
      </c>
      <c r="F3376" s="261" t="s">
        <v>2889</v>
      </c>
      <c r="G3376" s="182" t="s">
        <v>1688</v>
      </c>
      <c r="H3376" s="183" t="s">
        <v>2887</v>
      </c>
      <c r="I3376" s="311"/>
      <c r="J3376" s="312"/>
      <c r="K3376" s="186">
        <v>1</v>
      </c>
      <c r="L3376" s="187">
        <v>360</v>
      </c>
      <c r="M3376" s="313" t="s">
        <v>486</v>
      </c>
      <c r="N3376" s="189" t="s">
        <v>485</v>
      </c>
      <c r="O3376" s="190">
        <v>0</v>
      </c>
      <c r="P3376" s="191" t="s">
        <v>486</v>
      </c>
      <c r="Q3376" s="191">
        <v>0</v>
      </c>
      <c r="R3376" s="191">
        <v>0</v>
      </c>
      <c r="S3376" s="192">
        <v>0</v>
      </c>
      <c r="T3376" s="192">
        <v>0</v>
      </c>
      <c r="U3376" s="192">
        <v>0</v>
      </c>
      <c r="V3376" s="193">
        <v>0</v>
      </c>
      <c r="W3376" s="194" t="s">
        <v>56</v>
      </c>
      <c r="X3376" s="195">
        <v>4</v>
      </c>
      <c r="Y3376" s="196">
        <v>0</v>
      </c>
      <c r="Z3376" s="197">
        <v>0</v>
      </c>
      <c r="AA3376" s="191">
        <v>0</v>
      </c>
      <c r="AB3376" s="198" t="s">
        <v>80</v>
      </c>
      <c r="AC3376" s="199" t="s">
        <v>56</v>
      </c>
      <c r="AD3376" s="200" t="s">
        <v>56</v>
      </c>
      <c r="AE3376" s="199" t="s">
        <v>56</v>
      </c>
      <c r="AF3376" s="200">
        <v>0</v>
      </c>
      <c r="AG3376" s="201">
        <v>0</v>
      </c>
      <c r="AH3376" s="201" t="s">
        <v>124</v>
      </c>
      <c r="AI3376" s="202" t="s">
        <v>487</v>
      </c>
      <c r="AJ3376" s="203"/>
      <c r="AK3376" s="204"/>
      <c r="AL3376" s="194"/>
      <c r="AM3376" s="205"/>
      <c r="AN3376" s="206"/>
      <c r="AO3376" s="200">
        <f t="shared" si="867"/>
        <v>0</v>
      </c>
      <c r="AP3376" s="207" t="s">
        <v>82</v>
      </c>
      <c r="AQ3376" s="198" t="str" cm="1">
        <f t="array" ref="AQ3376">_xlfn.IFS(OR($G3376="公衆街路灯A",$G3376="定額電灯"),$G3376&amp;AP3376,COUNTIF(G3376,"*従量電灯*"),G3376,1,"-")</f>
        <v>従量電灯</v>
      </c>
      <c r="AR3376" s="208" t="str" cm="1">
        <f t="array" ref="AR3376">_xlfn.IFS($AN3376=0,"-",OR($AH3376="対象外",$AH3376="-"),"-",OR($G3376="公衆街路灯A",$G3376="定額電灯"),_xlfn.XLOOKUP($AQ3376,削除禁止_電灯料金!$B:$B,削除禁止_電灯料金!$E:$E,0),1,"-")</f>
        <v>-</v>
      </c>
      <c r="AS3376" s="209" t="str" cm="1">
        <f t="array" ref="AS3376">_xlfn.IFS($AR3376="-","-",OR($G3376="公衆街路灯A",$G3376="定額電灯"),_xlfn.XLOOKUP(AQ3376,削除禁止_電灯料金!$B:$B,削除禁止_電灯料金!$D:$D,0),1,"-")</f>
        <v>-</v>
      </c>
      <c r="AT3376" s="208">
        <f>IFERROR(IF(OR($G3376="公衆街路灯A",$G3376="定額電灯"),"-",ROUND((_xlfn.XLOOKUP($AQ3376,削除禁止_電灯料金!$B:$B,削除禁止_電灯料金!$E:$E)*AM3376/1000*$K3376*$L3376/12),2)),"-")</f>
        <v>0</v>
      </c>
      <c r="AU3376" s="209">
        <f>IFERROR(IF(OR($G3376="公衆街路灯A",$G3376="定額電灯"),"-",ROUND((AM3376/1000*$K3376*$L3376/12)*_xlfn.XLOOKUP($A3376,削除禁止_電灯料金!K:K,削除禁止_電灯料金!M:M,"-"),2)),"-")</f>
        <v>0</v>
      </c>
      <c r="AV3376" s="210">
        <f>IFERROR(IF(OR($G3376="公衆街路灯A",$G3376="定額電灯"),ROUND((((AR3376+AS3376)*AN3376))*12*_xlfn.XLOOKUP($A3376,削除禁止_電灯料金!K:K,削除禁止_電灯料金!N:N),0),ROUND((AT3376+AU3376)*AN3376*12*_xlfn.XLOOKUP($A3376,削除禁止_電灯料金!K:K,削除禁止_電灯料金!N:N),0)),0)</f>
        <v>0</v>
      </c>
      <c r="AW3376" s="145"/>
    </row>
    <row r="3377" spans="1:49" ht="30" customHeight="1">
      <c r="A3377" s="1">
        <v>78</v>
      </c>
      <c r="B3377" s="319" t="s">
        <v>2817</v>
      </c>
      <c r="C3377" s="42"/>
      <c r="D3377" s="259" t="s">
        <v>2840</v>
      </c>
      <c r="E3377" s="260" t="s">
        <v>224</v>
      </c>
      <c r="F3377" s="261" t="s">
        <v>2890</v>
      </c>
      <c r="G3377" s="182" t="s">
        <v>1688</v>
      </c>
      <c r="H3377" s="318" t="s">
        <v>483</v>
      </c>
      <c r="I3377" s="311"/>
      <c r="J3377" s="312"/>
      <c r="K3377" s="186" t="s">
        <v>82</v>
      </c>
      <c r="L3377" s="187" t="s">
        <v>82</v>
      </c>
      <c r="M3377" s="313" t="s">
        <v>486</v>
      </c>
      <c r="N3377" s="189" t="s">
        <v>485</v>
      </c>
      <c r="O3377" s="190">
        <v>0</v>
      </c>
      <c r="P3377" s="191" t="s">
        <v>486</v>
      </c>
      <c r="Q3377" s="191">
        <v>0</v>
      </c>
      <c r="R3377" s="191">
        <v>0</v>
      </c>
      <c r="S3377" s="192">
        <v>0</v>
      </c>
      <c r="T3377" s="192">
        <v>0</v>
      </c>
      <c r="U3377" s="192">
        <v>0</v>
      </c>
      <c r="V3377" s="193">
        <v>0</v>
      </c>
      <c r="W3377" s="194" t="s">
        <v>56</v>
      </c>
      <c r="X3377" s="195"/>
      <c r="Y3377" s="196">
        <v>0</v>
      </c>
      <c r="Z3377" s="197">
        <v>0</v>
      </c>
      <c r="AA3377" s="191">
        <v>0</v>
      </c>
      <c r="AB3377" s="198" t="s">
        <v>80</v>
      </c>
      <c r="AC3377" s="199" t="s">
        <v>56</v>
      </c>
      <c r="AD3377" s="200" t="s">
        <v>56</v>
      </c>
      <c r="AE3377" s="199" t="s">
        <v>56</v>
      </c>
      <c r="AF3377" s="200" t="s">
        <v>56</v>
      </c>
      <c r="AG3377" s="201">
        <v>0</v>
      </c>
      <c r="AH3377" s="201" t="s">
        <v>124</v>
      </c>
      <c r="AI3377" s="202" t="s">
        <v>487</v>
      </c>
      <c r="AJ3377" s="203"/>
      <c r="AK3377" s="204"/>
      <c r="AL3377" s="194"/>
      <c r="AM3377" s="205"/>
      <c r="AN3377" s="206"/>
      <c r="AO3377" s="200">
        <f t="shared" si="867"/>
        <v>0</v>
      </c>
      <c r="AP3377" s="207" t="s">
        <v>82</v>
      </c>
      <c r="AQ3377" s="198" t="str" cm="1">
        <f t="array" ref="AQ3377">_xlfn.IFS(OR($G3377="公衆街路灯A",$G3377="定額電灯"),$G3377&amp;AP3377,COUNTIF(G3377,"*従量電灯*"),G3377,1,"-")</f>
        <v>従量電灯</v>
      </c>
      <c r="AR3377" s="208" t="str" cm="1">
        <f t="array" ref="AR3377">_xlfn.IFS($AN3377=0,"-",OR($AH3377="対象外",$AH3377="-"),"-",OR($G3377="公衆街路灯A",$G3377="定額電灯"),_xlfn.XLOOKUP($AQ3377,削除禁止_電灯料金!$B:$B,削除禁止_電灯料金!$E:$E,0),1,"-")</f>
        <v>-</v>
      </c>
      <c r="AS3377" s="209" t="str" cm="1">
        <f t="array" ref="AS3377">_xlfn.IFS($AR3377="-","-",OR($G3377="公衆街路灯A",$G3377="定額電灯"),_xlfn.XLOOKUP(AQ3377,削除禁止_電灯料金!$B:$B,削除禁止_電灯料金!$D:$D,0),1,"-")</f>
        <v>-</v>
      </c>
      <c r="AT3377" s="208" t="str">
        <f>IFERROR(IF(OR($G3377="公衆街路灯A",$G3377="定額電灯"),"-",ROUND((_xlfn.XLOOKUP($AQ3377,削除禁止_電灯料金!$B:$B,削除禁止_電灯料金!$E:$E)*AM3377/1000*$K3377*$L3377/12),2)),"-")</f>
        <v>-</v>
      </c>
      <c r="AU3377" s="209" t="str">
        <f>IFERROR(IF(OR($G3377="公衆街路灯A",$G3377="定額電灯"),"-",ROUND((AM3377/1000*$K3377*$L3377/12)*_xlfn.XLOOKUP($A3377,削除禁止_電灯料金!K:K,削除禁止_電灯料金!M:M,"-"),2)),"-")</f>
        <v>-</v>
      </c>
      <c r="AV3377" s="210">
        <f>IFERROR(IF(OR($G3377="公衆街路灯A",$G3377="定額電灯"),ROUND((((AR3377+AS3377)*AN3377))*12*_xlfn.XLOOKUP($A3377,削除禁止_電灯料金!K:K,削除禁止_電灯料金!N:N),0),ROUND((AT3377+AU3377)*AN3377*12*_xlfn.XLOOKUP($A3377,削除禁止_電灯料金!K:K,削除禁止_電灯料金!N:N),0)),0)</f>
        <v>0</v>
      </c>
      <c r="AW3377" s="145"/>
    </row>
    <row r="3378" spans="1:49" ht="30" customHeight="1">
      <c r="A3378" s="1">
        <v>78</v>
      </c>
      <c r="B3378" s="319" t="s">
        <v>2817</v>
      </c>
      <c r="C3378" s="42"/>
      <c r="D3378" s="256" t="s">
        <v>2840</v>
      </c>
      <c r="E3378" s="257" t="s">
        <v>224</v>
      </c>
      <c r="F3378" s="258" t="s">
        <v>2891</v>
      </c>
      <c r="G3378" s="148" t="s">
        <v>1688</v>
      </c>
      <c r="H3378" s="149"/>
      <c r="I3378" s="280"/>
      <c r="J3378" s="267"/>
      <c r="K3378" s="152">
        <v>2</v>
      </c>
      <c r="L3378" s="153">
        <v>100</v>
      </c>
      <c r="M3378" s="281" t="s">
        <v>2892</v>
      </c>
      <c r="N3378" s="119" t="s">
        <v>93</v>
      </c>
      <c r="O3378" s="120">
        <v>6</v>
      </c>
      <c r="P3378" s="155" t="s">
        <v>227</v>
      </c>
      <c r="Q3378" s="155">
        <v>0</v>
      </c>
      <c r="R3378" s="155">
        <v>0</v>
      </c>
      <c r="S3378" s="156">
        <v>0</v>
      </c>
      <c r="T3378" s="156">
        <v>0</v>
      </c>
      <c r="U3378" s="156" t="s">
        <v>807</v>
      </c>
      <c r="V3378" s="157">
        <v>0</v>
      </c>
      <c r="W3378" s="158">
        <v>47</v>
      </c>
      <c r="X3378" s="159">
        <v>2</v>
      </c>
      <c r="Y3378" s="160">
        <v>12</v>
      </c>
      <c r="Z3378" s="161">
        <f t="shared" ref="Z3378:Z3379" si="868">K3378*L3378*W3378*Y3378/12/1000</f>
        <v>9.4</v>
      </c>
      <c r="AA3378" s="155">
        <v>0</v>
      </c>
      <c r="AB3378" s="162" t="s">
        <v>80</v>
      </c>
      <c r="AC3378" s="163" t="s">
        <v>56</v>
      </c>
      <c r="AD3378" s="164" t="s">
        <v>56</v>
      </c>
      <c r="AE3378" s="163" t="s">
        <v>56</v>
      </c>
      <c r="AF3378" s="164">
        <f t="shared" ref="AF3378:AF3379" si="869">$B$2*Z3378/Y3378</f>
        <v>23.5</v>
      </c>
      <c r="AG3378" s="165">
        <f t="shared" ref="AG3378:AG3379" si="870">Y3378*AF3378*120</f>
        <v>33840</v>
      </c>
      <c r="AH3378" s="166" t="s">
        <v>113</v>
      </c>
      <c r="AI3378" s="167"/>
      <c r="AJ3378" s="168"/>
      <c r="AK3378" s="169"/>
      <c r="AL3378" s="170"/>
      <c r="AM3378" s="171"/>
      <c r="AN3378" s="172"/>
      <c r="AO3378" s="173">
        <f t="shared" si="867"/>
        <v>0</v>
      </c>
      <c r="AP3378" s="174" t="s">
        <v>82</v>
      </c>
      <c r="AQ3378" s="175" t="str" cm="1">
        <f t="array" ref="AQ3378">_xlfn.IFS(OR($G3378="公衆街路灯A",$G3378="定額電灯"),$G3378&amp;AP3378,COUNTIF(G3378,"*従量電灯*"),G3378,1,"-")</f>
        <v>従量電灯</v>
      </c>
      <c r="AR3378" s="176" t="str" cm="1">
        <f t="array" ref="AR3378">_xlfn.IFS($AN3378=0,"-",OR($AH3378="対象外",$AH3378="-"),"-",OR($G3378="公衆街路灯A",$G3378="定額電灯"),_xlfn.XLOOKUP($AQ3378,削除禁止_電灯料金!$B:$B,削除禁止_電灯料金!$E:$E,0),1,"-")</f>
        <v>-</v>
      </c>
      <c r="AS3378" s="177" t="str" cm="1">
        <f t="array" ref="AS3378">_xlfn.IFS($AR3378="-","-",OR($G3378="公衆街路灯A",$G3378="定額電灯"),_xlfn.XLOOKUP(AQ3378,削除禁止_電灯料金!$B:$B,削除禁止_電灯料金!$D:$D,0),1,"-")</f>
        <v>-</v>
      </c>
      <c r="AT3378" s="176">
        <f>IFERROR(IF(OR($G3378="公衆街路灯A",$G3378="定額電灯"),"-",ROUND((_xlfn.XLOOKUP($AQ3378,削除禁止_電灯料金!$B:$B,削除禁止_電灯料金!$E:$E)*AM3378/1000*$K3378*$L3378/12),2)),"-")</f>
        <v>0</v>
      </c>
      <c r="AU3378" s="177">
        <f>IFERROR(IF(OR($G3378="公衆街路灯A",$G3378="定額電灯"),"-",ROUND((AM3378/1000*$K3378*$L3378/12)*_xlfn.XLOOKUP($A3378,削除禁止_電灯料金!K:K,削除禁止_電灯料金!M:M,"-"),2)),"-")</f>
        <v>0</v>
      </c>
      <c r="AV3378" s="178">
        <f>IFERROR(IF(OR($G3378="公衆街路灯A",$G3378="定額電灯"),ROUND((((AR3378+AS3378)*AN3378))*12*_xlfn.XLOOKUP($A3378,削除禁止_電灯料金!K:K,削除禁止_電灯料金!N:N),0),ROUND((AT3378+AU3378)*AN3378*12*_xlfn.XLOOKUP($A3378,削除禁止_電灯料金!K:K,削除禁止_電灯料金!N:N),0)),0)</f>
        <v>0</v>
      </c>
      <c r="AW3378" s="145"/>
    </row>
    <row r="3379" spans="1:49" ht="30" customHeight="1">
      <c r="A3379" s="1">
        <v>78</v>
      </c>
      <c r="B3379" s="319" t="s">
        <v>2817</v>
      </c>
      <c r="C3379" s="42"/>
      <c r="D3379" s="256" t="s">
        <v>2840</v>
      </c>
      <c r="E3379" s="257" t="s">
        <v>224</v>
      </c>
      <c r="F3379" s="258" t="s">
        <v>2891</v>
      </c>
      <c r="G3379" s="148" t="s">
        <v>1688</v>
      </c>
      <c r="H3379" s="149"/>
      <c r="I3379" s="280"/>
      <c r="J3379" s="267"/>
      <c r="K3379" s="152">
        <v>24</v>
      </c>
      <c r="L3379" s="153">
        <v>365</v>
      </c>
      <c r="M3379" s="281" t="s">
        <v>2851</v>
      </c>
      <c r="N3379" s="119" t="s">
        <v>86</v>
      </c>
      <c r="O3379" s="120">
        <v>1</v>
      </c>
      <c r="P3379" s="155" t="s">
        <v>432</v>
      </c>
      <c r="Q3379" s="155">
        <v>0</v>
      </c>
      <c r="R3379" s="155">
        <v>0</v>
      </c>
      <c r="S3379" s="156" t="s">
        <v>2843</v>
      </c>
      <c r="T3379" s="156">
        <v>0</v>
      </c>
      <c r="U3379" s="156" t="s">
        <v>2844</v>
      </c>
      <c r="V3379" s="157" t="s">
        <v>90</v>
      </c>
      <c r="W3379" s="158">
        <v>3</v>
      </c>
      <c r="X3379" s="159">
        <v>2</v>
      </c>
      <c r="Y3379" s="160">
        <v>2</v>
      </c>
      <c r="Z3379" s="161">
        <f t="shared" si="868"/>
        <v>4.38</v>
      </c>
      <c r="AA3379" s="155">
        <v>0</v>
      </c>
      <c r="AB3379" s="162" t="s">
        <v>80</v>
      </c>
      <c r="AC3379" s="163" t="s">
        <v>56</v>
      </c>
      <c r="AD3379" s="164" t="s">
        <v>56</v>
      </c>
      <c r="AE3379" s="163" t="s">
        <v>56</v>
      </c>
      <c r="AF3379" s="164">
        <f t="shared" si="869"/>
        <v>65.7</v>
      </c>
      <c r="AG3379" s="165">
        <f t="shared" si="870"/>
        <v>15768</v>
      </c>
      <c r="AH3379" s="166" t="s">
        <v>81</v>
      </c>
      <c r="AI3379" s="167"/>
      <c r="AJ3379" s="168"/>
      <c r="AK3379" s="169"/>
      <c r="AL3379" s="170"/>
      <c r="AM3379" s="171"/>
      <c r="AN3379" s="172"/>
      <c r="AO3379" s="173">
        <f t="shared" si="867"/>
        <v>0</v>
      </c>
      <c r="AP3379" s="174" t="s">
        <v>82</v>
      </c>
      <c r="AQ3379" s="175" t="str" cm="1">
        <f t="array" ref="AQ3379">_xlfn.IFS(OR($G3379="公衆街路灯A",$G3379="定額電灯"),$G3379&amp;AP3379,COUNTIF(G3379,"*従量電灯*"),G3379,1,"-")</f>
        <v>従量電灯</v>
      </c>
      <c r="AR3379" s="176" t="str" cm="1">
        <f t="array" ref="AR3379">_xlfn.IFS($AN3379=0,"-",OR($AH3379="対象外",$AH3379="-"),"-",OR($G3379="公衆街路灯A",$G3379="定額電灯"),_xlfn.XLOOKUP($AQ3379,削除禁止_電灯料金!$B:$B,削除禁止_電灯料金!$E:$E,0),1,"-")</f>
        <v>-</v>
      </c>
      <c r="AS3379" s="177" t="str" cm="1">
        <f t="array" ref="AS3379">_xlfn.IFS($AR3379="-","-",OR($G3379="公衆街路灯A",$G3379="定額電灯"),_xlfn.XLOOKUP(AQ3379,削除禁止_電灯料金!$B:$B,削除禁止_電灯料金!$D:$D,0),1,"-")</f>
        <v>-</v>
      </c>
      <c r="AT3379" s="176">
        <f>IFERROR(IF(OR($G3379="公衆街路灯A",$G3379="定額電灯"),"-",ROUND((_xlfn.XLOOKUP($AQ3379,削除禁止_電灯料金!$B:$B,削除禁止_電灯料金!$E:$E)*AM3379/1000*$K3379*$L3379/12),2)),"-")</f>
        <v>0</v>
      </c>
      <c r="AU3379" s="177">
        <f>IFERROR(IF(OR($G3379="公衆街路灯A",$G3379="定額電灯"),"-",ROUND((AM3379/1000*$K3379*$L3379/12)*_xlfn.XLOOKUP($A3379,削除禁止_電灯料金!K:K,削除禁止_電灯料金!M:M,"-"),2)),"-")</f>
        <v>0</v>
      </c>
      <c r="AV3379" s="178">
        <f>IFERROR(IF(OR($G3379="公衆街路灯A",$G3379="定額電灯"),ROUND((((AR3379+AS3379)*AN3379))*12*_xlfn.XLOOKUP($A3379,削除禁止_電灯料金!K:K,削除禁止_電灯料金!N:N),0),ROUND((AT3379+AU3379)*AN3379*12*_xlfn.XLOOKUP($A3379,削除禁止_電灯料金!K:K,削除禁止_電灯料金!N:N),0)),0)</f>
        <v>0</v>
      </c>
      <c r="AW3379" s="145"/>
    </row>
    <row r="3380" spans="1:49" ht="30" customHeight="1">
      <c r="A3380" s="1">
        <v>78</v>
      </c>
      <c r="B3380" s="319" t="s">
        <v>2817</v>
      </c>
      <c r="C3380" s="42"/>
      <c r="D3380" s="259" t="s">
        <v>2840</v>
      </c>
      <c r="E3380" s="260" t="s">
        <v>224</v>
      </c>
      <c r="F3380" s="261" t="s">
        <v>2198</v>
      </c>
      <c r="G3380" s="182" t="s">
        <v>1688</v>
      </c>
      <c r="H3380" s="183" t="s">
        <v>981</v>
      </c>
      <c r="I3380" s="311"/>
      <c r="J3380" s="312"/>
      <c r="K3380" s="186">
        <v>1</v>
      </c>
      <c r="L3380" s="187">
        <v>360</v>
      </c>
      <c r="M3380" s="313" t="s">
        <v>2857</v>
      </c>
      <c r="N3380" s="189" t="s">
        <v>75</v>
      </c>
      <c r="O3380" s="190">
        <v>1</v>
      </c>
      <c r="P3380" s="191" t="s">
        <v>249</v>
      </c>
      <c r="Q3380" s="191">
        <v>0</v>
      </c>
      <c r="R3380" s="191">
        <v>0</v>
      </c>
      <c r="S3380" s="192">
        <v>0</v>
      </c>
      <c r="T3380" s="192">
        <v>0</v>
      </c>
      <c r="U3380" s="192" t="s">
        <v>807</v>
      </c>
      <c r="V3380" s="193">
        <v>0</v>
      </c>
      <c r="W3380" s="194">
        <v>54</v>
      </c>
      <c r="X3380" s="195">
        <v>3</v>
      </c>
      <c r="Y3380" s="196">
        <v>3</v>
      </c>
      <c r="Z3380" s="197">
        <v>0</v>
      </c>
      <c r="AA3380" s="191">
        <v>0</v>
      </c>
      <c r="AB3380" s="198" t="s">
        <v>80</v>
      </c>
      <c r="AC3380" s="199" t="s">
        <v>56</v>
      </c>
      <c r="AD3380" s="200" t="s">
        <v>56</v>
      </c>
      <c r="AE3380" s="199" t="s">
        <v>56</v>
      </c>
      <c r="AF3380" s="200">
        <v>0</v>
      </c>
      <c r="AG3380" s="201">
        <v>0</v>
      </c>
      <c r="AH3380" s="201" t="s">
        <v>124</v>
      </c>
      <c r="AI3380" s="202" t="s">
        <v>124</v>
      </c>
      <c r="AJ3380" s="203"/>
      <c r="AK3380" s="204"/>
      <c r="AL3380" s="194"/>
      <c r="AM3380" s="205"/>
      <c r="AN3380" s="206"/>
      <c r="AO3380" s="200">
        <f t="shared" si="867"/>
        <v>0</v>
      </c>
      <c r="AP3380" s="207" t="s">
        <v>82</v>
      </c>
      <c r="AQ3380" s="198" t="str" cm="1">
        <f t="array" ref="AQ3380">_xlfn.IFS(OR($G3380="公衆街路灯A",$G3380="定額電灯"),$G3380&amp;AP3380,COUNTIF(G3380,"*従量電灯*"),G3380,1,"-")</f>
        <v>従量電灯</v>
      </c>
      <c r="AR3380" s="208" t="str" cm="1">
        <f t="array" ref="AR3380">_xlfn.IFS($AN3380=0,"-",OR($AH3380="対象外",$AH3380="-"),"-",OR($G3380="公衆街路灯A",$G3380="定額電灯"),_xlfn.XLOOKUP($AQ3380,削除禁止_電灯料金!$B:$B,削除禁止_電灯料金!$E:$E,0),1,"-")</f>
        <v>-</v>
      </c>
      <c r="AS3380" s="209" t="str" cm="1">
        <f t="array" ref="AS3380">_xlfn.IFS($AR3380="-","-",OR($G3380="公衆街路灯A",$G3380="定額電灯"),_xlfn.XLOOKUP(AQ3380,削除禁止_電灯料金!$B:$B,削除禁止_電灯料金!$D:$D,0),1,"-")</f>
        <v>-</v>
      </c>
      <c r="AT3380" s="208">
        <f>IFERROR(IF(OR($G3380="公衆街路灯A",$G3380="定額電灯"),"-",ROUND((_xlfn.XLOOKUP($AQ3380,削除禁止_電灯料金!$B:$B,削除禁止_電灯料金!$E:$E)*AM3380/1000*$K3380*$L3380/12),2)),"-")</f>
        <v>0</v>
      </c>
      <c r="AU3380" s="209">
        <f>IFERROR(IF(OR($G3380="公衆街路灯A",$G3380="定額電灯"),"-",ROUND((AM3380/1000*$K3380*$L3380/12)*_xlfn.XLOOKUP($A3380,削除禁止_電灯料金!K:K,削除禁止_電灯料金!M:M,"-"),2)),"-")</f>
        <v>0</v>
      </c>
      <c r="AV3380" s="210">
        <f>IFERROR(IF(OR($G3380="公衆街路灯A",$G3380="定額電灯"),ROUND((((AR3380+AS3380)*AN3380))*12*_xlfn.XLOOKUP($A3380,削除禁止_電灯料金!K:K,削除禁止_電灯料金!N:N),0),ROUND((AT3380+AU3380)*AN3380*12*_xlfn.XLOOKUP($A3380,削除禁止_電灯料金!K:K,削除禁止_電灯料金!N:N),0)),0)</f>
        <v>0</v>
      </c>
      <c r="AW3380" s="145"/>
    </row>
    <row r="3381" spans="1:49" ht="30" customHeight="1">
      <c r="A3381" s="1">
        <v>78</v>
      </c>
      <c r="B3381" s="319" t="s">
        <v>2817</v>
      </c>
      <c r="C3381" s="42"/>
      <c r="D3381" s="256" t="s">
        <v>2840</v>
      </c>
      <c r="E3381" s="257" t="s">
        <v>224</v>
      </c>
      <c r="F3381" s="258" t="s">
        <v>2198</v>
      </c>
      <c r="G3381" s="148" t="s">
        <v>1688</v>
      </c>
      <c r="H3381" s="149"/>
      <c r="I3381" s="280"/>
      <c r="J3381" s="267"/>
      <c r="K3381" s="152">
        <v>1</v>
      </c>
      <c r="L3381" s="153">
        <v>360</v>
      </c>
      <c r="M3381" s="281" t="s">
        <v>1636</v>
      </c>
      <c r="N3381" s="119" t="s">
        <v>331</v>
      </c>
      <c r="O3381" s="120">
        <v>1</v>
      </c>
      <c r="P3381" s="155" t="s">
        <v>135</v>
      </c>
      <c r="Q3381" s="155">
        <v>0</v>
      </c>
      <c r="R3381" s="155">
        <v>0</v>
      </c>
      <c r="S3381" s="156">
        <v>0</v>
      </c>
      <c r="T3381" s="156">
        <v>0</v>
      </c>
      <c r="U3381" s="156" t="s">
        <v>519</v>
      </c>
      <c r="V3381" s="157">
        <v>0</v>
      </c>
      <c r="W3381" s="158">
        <v>28</v>
      </c>
      <c r="X3381" s="159">
        <v>1</v>
      </c>
      <c r="Y3381" s="160">
        <v>1</v>
      </c>
      <c r="Z3381" s="161">
        <f t="shared" ref="Z3381:Z3392" si="871">K3381*L3381*W3381*Y3381/12/1000</f>
        <v>0.84</v>
      </c>
      <c r="AA3381" s="155">
        <v>0</v>
      </c>
      <c r="AB3381" s="162" t="s">
        <v>80</v>
      </c>
      <c r="AC3381" s="163" t="s">
        <v>56</v>
      </c>
      <c r="AD3381" s="164" t="s">
        <v>56</v>
      </c>
      <c r="AE3381" s="163" t="s">
        <v>56</v>
      </c>
      <c r="AF3381" s="164">
        <f t="shared" ref="AF3381:AF3392" si="872">$B$2*Z3381/Y3381</f>
        <v>25.2</v>
      </c>
      <c r="AG3381" s="165">
        <f t="shared" ref="AG3381:AG3392" si="873">Y3381*AF3381*120</f>
        <v>3024</v>
      </c>
      <c r="AH3381" s="166" t="s">
        <v>81</v>
      </c>
      <c r="AI3381" s="167"/>
      <c r="AJ3381" s="168"/>
      <c r="AK3381" s="169"/>
      <c r="AL3381" s="170"/>
      <c r="AM3381" s="171"/>
      <c r="AN3381" s="172"/>
      <c r="AO3381" s="173">
        <f t="shared" si="867"/>
        <v>0</v>
      </c>
      <c r="AP3381" s="174" t="s">
        <v>82</v>
      </c>
      <c r="AQ3381" s="175" t="str" cm="1">
        <f t="array" ref="AQ3381">_xlfn.IFS(OR($G3381="公衆街路灯A",$G3381="定額電灯"),$G3381&amp;AP3381,COUNTIF(G3381,"*従量電灯*"),G3381,1,"-")</f>
        <v>従量電灯</v>
      </c>
      <c r="AR3381" s="176" t="str" cm="1">
        <f t="array" ref="AR3381">_xlfn.IFS($AN3381=0,"-",OR($AH3381="対象外",$AH3381="-"),"-",OR($G3381="公衆街路灯A",$G3381="定額電灯"),_xlfn.XLOOKUP($AQ3381,削除禁止_電灯料金!$B:$B,削除禁止_電灯料金!$E:$E,0),1,"-")</f>
        <v>-</v>
      </c>
      <c r="AS3381" s="177" t="str" cm="1">
        <f t="array" ref="AS3381">_xlfn.IFS($AR3381="-","-",OR($G3381="公衆街路灯A",$G3381="定額電灯"),_xlfn.XLOOKUP(AQ3381,削除禁止_電灯料金!$B:$B,削除禁止_電灯料金!$D:$D,0),1,"-")</f>
        <v>-</v>
      </c>
      <c r="AT3381" s="176">
        <f>IFERROR(IF(OR($G3381="公衆街路灯A",$G3381="定額電灯"),"-",ROUND((_xlfn.XLOOKUP($AQ3381,削除禁止_電灯料金!$B:$B,削除禁止_電灯料金!$E:$E)*AM3381/1000*$K3381*$L3381/12),2)),"-")</f>
        <v>0</v>
      </c>
      <c r="AU3381" s="177">
        <f>IFERROR(IF(OR($G3381="公衆街路灯A",$G3381="定額電灯"),"-",ROUND((AM3381/1000*$K3381*$L3381/12)*_xlfn.XLOOKUP($A3381,削除禁止_電灯料金!K:K,削除禁止_電灯料金!M:M,"-"),2)),"-")</f>
        <v>0</v>
      </c>
      <c r="AV3381" s="178">
        <f>IFERROR(IF(OR($G3381="公衆街路灯A",$G3381="定額電灯"),ROUND((((AR3381+AS3381)*AN3381))*12*_xlfn.XLOOKUP($A3381,削除禁止_電灯料金!K:K,削除禁止_電灯料金!N:N),0),ROUND((AT3381+AU3381)*AN3381*12*_xlfn.XLOOKUP($A3381,削除禁止_電灯料金!K:K,削除禁止_電灯料金!N:N),0)),0)</f>
        <v>0</v>
      </c>
      <c r="AW3381" s="145"/>
    </row>
    <row r="3382" spans="1:49" ht="30" customHeight="1">
      <c r="A3382" s="1">
        <v>78</v>
      </c>
      <c r="B3382" s="319" t="s">
        <v>2817</v>
      </c>
      <c r="C3382" s="42"/>
      <c r="D3382" s="256" t="s">
        <v>2840</v>
      </c>
      <c r="E3382" s="257" t="s">
        <v>224</v>
      </c>
      <c r="F3382" s="258" t="s">
        <v>2571</v>
      </c>
      <c r="G3382" s="148" t="s">
        <v>1688</v>
      </c>
      <c r="H3382" s="149"/>
      <c r="I3382" s="280"/>
      <c r="J3382" s="267"/>
      <c r="K3382" s="152">
        <v>1</v>
      </c>
      <c r="L3382" s="153">
        <v>360</v>
      </c>
      <c r="M3382" s="281" t="s">
        <v>1636</v>
      </c>
      <c r="N3382" s="119" t="s">
        <v>331</v>
      </c>
      <c r="O3382" s="120">
        <v>1</v>
      </c>
      <c r="P3382" s="155" t="s">
        <v>135</v>
      </c>
      <c r="Q3382" s="155">
        <v>0</v>
      </c>
      <c r="R3382" s="155">
        <v>0</v>
      </c>
      <c r="S3382" s="156">
        <v>0</v>
      </c>
      <c r="T3382" s="156">
        <v>0</v>
      </c>
      <c r="U3382" s="156" t="s">
        <v>519</v>
      </c>
      <c r="V3382" s="157">
        <v>0</v>
      </c>
      <c r="W3382" s="158">
        <v>28</v>
      </c>
      <c r="X3382" s="159">
        <v>1</v>
      </c>
      <c r="Y3382" s="160">
        <v>1</v>
      </c>
      <c r="Z3382" s="161">
        <f t="shared" si="871"/>
        <v>0.84</v>
      </c>
      <c r="AA3382" s="155">
        <v>0</v>
      </c>
      <c r="AB3382" s="162" t="s">
        <v>80</v>
      </c>
      <c r="AC3382" s="163" t="s">
        <v>56</v>
      </c>
      <c r="AD3382" s="164" t="s">
        <v>56</v>
      </c>
      <c r="AE3382" s="163" t="s">
        <v>56</v>
      </c>
      <c r="AF3382" s="164">
        <f t="shared" si="872"/>
        <v>25.2</v>
      </c>
      <c r="AG3382" s="165">
        <f t="shared" si="873"/>
        <v>3024</v>
      </c>
      <c r="AH3382" s="166" t="s">
        <v>81</v>
      </c>
      <c r="AI3382" s="167"/>
      <c r="AJ3382" s="168"/>
      <c r="AK3382" s="169"/>
      <c r="AL3382" s="170"/>
      <c r="AM3382" s="171"/>
      <c r="AN3382" s="172"/>
      <c r="AO3382" s="173">
        <f t="shared" si="867"/>
        <v>0</v>
      </c>
      <c r="AP3382" s="174" t="s">
        <v>82</v>
      </c>
      <c r="AQ3382" s="175" t="str" cm="1">
        <f t="array" ref="AQ3382">_xlfn.IFS(OR($G3382="公衆街路灯A",$G3382="定額電灯"),$G3382&amp;AP3382,COUNTIF(G3382,"*従量電灯*"),G3382,1,"-")</f>
        <v>従量電灯</v>
      </c>
      <c r="AR3382" s="176" t="str" cm="1">
        <f t="array" ref="AR3382">_xlfn.IFS($AN3382=0,"-",OR($AH3382="対象外",$AH3382="-"),"-",OR($G3382="公衆街路灯A",$G3382="定額電灯"),_xlfn.XLOOKUP($AQ3382,削除禁止_電灯料金!$B:$B,削除禁止_電灯料金!$E:$E,0),1,"-")</f>
        <v>-</v>
      </c>
      <c r="AS3382" s="177" t="str" cm="1">
        <f t="array" ref="AS3382">_xlfn.IFS($AR3382="-","-",OR($G3382="公衆街路灯A",$G3382="定額電灯"),_xlfn.XLOOKUP(AQ3382,削除禁止_電灯料金!$B:$B,削除禁止_電灯料金!$D:$D,0),1,"-")</f>
        <v>-</v>
      </c>
      <c r="AT3382" s="176">
        <f>IFERROR(IF(OR($G3382="公衆街路灯A",$G3382="定額電灯"),"-",ROUND((_xlfn.XLOOKUP($AQ3382,削除禁止_電灯料金!$B:$B,削除禁止_電灯料金!$E:$E)*AM3382/1000*$K3382*$L3382/12),2)),"-")</f>
        <v>0</v>
      </c>
      <c r="AU3382" s="177">
        <f>IFERROR(IF(OR($G3382="公衆街路灯A",$G3382="定額電灯"),"-",ROUND((AM3382/1000*$K3382*$L3382/12)*_xlfn.XLOOKUP($A3382,削除禁止_電灯料金!K:K,削除禁止_電灯料金!M:M,"-"),2)),"-")</f>
        <v>0</v>
      </c>
      <c r="AV3382" s="178">
        <f>IFERROR(IF(OR($G3382="公衆街路灯A",$G3382="定額電灯"),ROUND((((AR3382+AS3382)*AN3382))*12*_xlfn.XLOOKUP($A3382,削除禁止_電灯料金!K:K,削除禁止_電灯料金!N:N),0),ROUND((AT3382+AU3382)*AN3382*12*_xlfn.XLOOKUP($A3382,削除禁止_電灯料金!K:K,削除禁止_電灯料金!N:N),0)),0)</f>
        <v>0</v>
      </c>
      <c r="AW3382" s="145"/>
    </row>
    <row r="3383" spans="1:49" ht="30" customHeight="1">
      <c r="A3383" s="1">
        <v>78</v>
      </c>
      <c r="B3383" s="319" t="s">
        <v>2817</v>
      </c>
      <c r="C3383" s="42"/>
      <c r="D3383" s="256" t="s">
        <v>2840</v>
      </c>
      <c r="E3383" s="257" t="s">
        <v>224</v>
      </c>
      <c r="F3383" s="258" t="s">
        <v>2571</v>
      </c>
      <c r="G3383" s="148" t="s">
        <v>1688</v>
      </c>
      <c r="H3383" s="149"/>
      <c r="I3383" s="280"/>
      <c r="J3383" s="267"/>
      <c r="K3383" s="152">
        <v>1</v>
      </c>
      <c r="L3383" s="153">
        <v>360</v>
      </c>
      <c r="M3383" s="281" t="s">
        <v>1298</v>
      </c>
      <c r="N3383" s="119" t="s">
        <v>134</v>
      </c>
      <c r="O3383" s="120">
        <v>1</v>
      </c>
      <c r="P3383" s="155" t="s">
        <v>227</v>
      </c>
      <c r="Q3383" s="155">
        <v>0</v>
      </c>
      <c r="R3383" s="155">
        <v>0</v>
      </c>
      <c r="S3383" s="156">
        <v>0</v>
      </c>
      <c r="T3383" s="156">
        <v>0</v>
      </c>
      <c r="U3383" s="156">
        <v>0</v>
      </c>
      <c r="V3383" s="157">
        <v>0</v>
      </c>
      <c r="W3383" s="158">
        <v>47</v>
      </c>
      <c r="X3383" s="159">
        <v>1</v>
      </c>
      <c r="Y3383" s="160">
        <v>1</v>
      </c>
      <c r="Z3383" s="161">
        <f t="shared" si="871"/>
        <v>1.41</v>
      </c>
      <c r="AA3383" s="155">
        <v>0</v>
      </c>
      <c r="AB3383" s="162" t="s">
        <v>80</v>
      </c>
      <c r="AC3383" s="163" t="s">
        <v>56</v>
      </c>
      <c r="AD3383" s="164" t="s">
        <v>56</v>
      </c>
      <c r="AE3383" s="163" t="s">
        <v>56</v>
      </c>
      <c r="AF3383" s="164">
        <f t="shared" si="872"/>
        <v>42.3</v>
      </c>
      <c r="AG3383" s="165">
        <f t="shared" si="873"/>
        <v>5076</v>
      </c>
      <c r="AH3383" s="166" t="s">
        <v>113</v>
      </c>
      <c r="AI3383" s="167"/>
      <c r="AJ3383" s="168"/>
      <c r="AK3383" s="169"/>
      <c r="AL3383" s="170"/>
      <c r="AM3383" s="171"/>
      <c r="AN3383" s="172"/>
      <c r="AO3383" s="173">
        <f t="shared" si="867"/>
        <v>0</v>
      </c>
      <c r="AP3383" s="174" t="s">
        <v>82</v>
      </c>
      <c r="AQ3383" s="175" t="str" cm="1">
        <f t="array" ref="AQ3383">_xlfn.IFS(OR($G3383="公衆街路灯A",$G3383="定額電灯"),$G3383&amp;AP3383,COUNTIF(G3383,"*従量電灯*"),G3383,1,"-")</f>
        <v>従量電灯</v>
      </c>
      <c r="AR3383" s="176" t="str" cm="1">
        <f t="array" ref="AR3383">_xlfn.IFS($AN3383=0,"-",OR($AH3383="対象外",$AH3383="-"),"-",OR($G3383="公衆街路灯A",$G3383="定額電灯"),_xlfn.XLOOKUP($AQ3383,削除禁止_電灯料金!$B:$B,削除禁止_電灯料金!$E:$E,0),1,"-")</f>
        <v>-</v>
      </c>
      <c r="AS3383" s="177" t="str" cm="1">
        <f t="array" ref="AS3383">_xlfn.IFS($AR3383="-","-",OR($G3383="公衆街路灯A",$G3383="定額電灯"),_xlfn.XLOOKUP(AQ3383,削除禁止_電灯料金!$B:$B,削除禁止_電灯料金!$D:$D,0),1,"-")</f>
        <v>-</v>
      </c>
      <c r="AT3383" s="176">
        <f>IFERROR(IF(OR($G3383="公衆街路灯A",$G3383="定額電灯"),"-",ROUND((_xlfn.XLOOKUP($AQ3383,削除禁止_電灯料金!$B:$B,削除禁止_電灯料金!$E:$E)*AM3383/1000*$K3383*$L3383/12),2)),"-")</f>
        <v>0</v>
      </c>
      <c r="AU3383" s="177">
        <f>IFERROR(IF(OR($G3383="公衆街路灯A",$G3383="定額電灯"),"-",ROUND((AM3383/1000*$K3383*$L3383/12)*_xlfn.XLOOKUP($A3383,削除禁止_電灯料金!K:K,削除禁止_電灯料金!M:M,"-"),2)),"-")</f>
        <v>0</v>
      </c>
      <c r="AV3383" s="178">
        <f>IFERROR(IF(OR($G3383="公衆街路灯A",$G3383="定額電灯"),ROUND((((AR3383+AS3383)*AN3383))*12*_xlfn.XLOOKUP($A3383,削除禁止_電灯料金!K:K,削除禁止_電灯料金!N:N),0),ROUND((AT3383+AU3383)*AN3383*12*_xlfn.XLOOKUP($A3383,削除禁止_電灯料金!K:K,削除禁止_電灯料金!N:N),0)),0)</f>
        <v>0</v>
      </c>
      <c r="AW3383" s="145"/>
    </row>
    <row r="3384" spans="1:49" ht="30" customHeight="1">
      <c r="A3384" s="1">
        <v>78</v>
      </c>
      <c r="B3384" s="319" t="s">
        <v>2817</v>
      </c>
      <c r="C3384" s="42"/>
      <c r="D3384" s="256" t="s">
        <v>2840</v>
      </c>
      <c r="E3384" s="257" t="s">
        <v>224</v>
      </c>
      <c r="F3384" s="258" t="s">
        <v>355</v>
      </c>
      <c r="G3384" s="148" t="s">
        <v>1688</v>
      </c>
      <c r="H3384" s="149"/>
      <c r="I3384" s="280"/>
      <c r="J3384" s="267"/>
      <c r="K3384" s="152">
        <v>11</v>
      </c>
      <c r="L3384" s="153">
        <v>360</v>
      </c>
      <c r="M3384" s="281" t="s">
        <v>2863</v>
      </c>
      <c r="N3384" s="119" t="s">
        <v>110</v>
      </c>
      <c r="O3384" s="120">
        <v>2</v>
      </c>
      <c r="P3384" s="155" t="s">
        <v>227</v>
      </c>
      <c r="Q3384" s="155">
        <v>0</v>
      </c>
      <c r="R3384" s="155">
        <v>0</v>
      </c>
      <c r="S3384" s="156" t="s">
        <v>2864</v>
      </c>
      <c r="T3384" s="156">
        <v>0</v>
      </c>
      <c r="U3384" s="156" t="s">
        <v>96</v>
      </c>
      <c r="V3384" s="157">
        <v>0</v>
      </c>
      <c r="W3384" s="158">
        <v>47</v>
      </c>
      <c r="X3384" s="159">
        <v>9</v>
      </c>
      <c r="Y3384" s="160">
        <v>18</v>
      </c>
      <c r="Z3384" s="161">
        <f t="shared" si="871"/>
        <v>279.18</v>
      </c>
      <c r="AA3384" s="155">
        <v>0</v>
      </c>
      <c r="AB3384" s="162" t="s">
        <v>80</v>
      </c>
      <c r="AC3384" s="163" t="s">
        <v>56</v>
      </c>
      <c r="AD3384" s="164" t="s">
        <v>56</v>
      </c>
      <c r="AE3384" s="163" t="s">
        <v>56</v>
      </c>
      <c r="AF3384" s="164">
        <f t="shared" si="872"/>
        <v>465.29999999999995</v>
      </c>
      <c r="AG3384" s="165">
        <f t="shared" si="873"/>
        <v>1005048</v>
      </c>
      <c r="AH3384" s="166" t="s">
        <v>113</v>
      </c>
      <c r="AI3384" s="167"/>
      <c r="AJ3384" s="168"/>
      <c r="AK3384" s="169"/>
      <c r="AL3384" s="170"/>
      <c r="AM3384" s="171"/>
      <c r="AN3384" s="172"/>
      <c r="AO3384" s="173">
        <f t="shared" si="867"/>
        <v>0</v>
      </c>
      <c r="AP3384" s="174" t="s">
        <v>82</v>
      </c>
      <c r="AQ3384" s="175" t="str" cm="1">
        <f t="array" ref="AQ3384">_xlfn.IFS(OR($G3384="公衆街路灯A",$G3384="定額電灯"),$G3384&amp;AP3384,COUNTIF(G3384,"*従量電灯*"),G3384,1,"-")</f>
        <v>従量電灯</v>
      </c>
      <c r="AR3384" s="176" t="str" cm="1">
        <f t="array" ref="AR3384">_xlfn.IFS($AN3384=0,"-",OR($AH3384="対象外",$AH3384="-"),"-",OR($G3384="公衆街路灯A",$G3384="定額電灯"),_xlfn.XLOOKUP($AQ3384,削除禁止_電灯料金!$B:$B,削除禁止_電灯料金!$E:$E,0),1,"-")</f>
        <v>-</v>
      </c>
      <c r="AS3384" s="177" t="str" cm="1">
        <f t="array" ref="AS3384">_xlfn.IFS($AR3384="-","-",OR($G3384="公衆街路灯A",$G3384="定額電灯"),_xlfn.XLOOKUP(AQ3384,削除禁止_電灯料金!$B:$B,削除禁止_電灯料金!$D:$D,0),1,"-")</f>
        <v>-</v>
      </c>
      <c r="AT3384" s="176">
        <f>IFERROR(IF(OR($G3384="公衆街路灯A",$G3384="定額電灯"),"-",ROUND((_xlfn.XLOOKUP($AQ3384,削除禁止_電灯料金!$B:$B,削除禁止_電灯料金!$E:$E)*AM3384/1000*$K3384*$L3384/12),2)),"-")</f>
        <v>0</v>
      </c>
      <c r="AU3384" s="177">
        <f>IFERROR(IF(OR($G3384="公衆街路灯A",$G3384="定額電灯"),"-",ROUND((AM3384/1000*$K3384*$L3384/12)*_xlfn.XLOOKUP($A3384,削除禁止_電灯料金!K:K,削除禁止_電灯料金!M:M,"-"),2)),"-")</f>
        <v>0</v>
      </c>
      <c r="AV3384" s="178">
        <f>IFERROR(IF(OR($G3384="公衆街路灯A",$G3384="定額電灯"),ROUND((((AR3384+AS3384)*AN3384))*12*_xlfn.XLOOKUP($A3384,削除禁止_電灯料金!K:K,削除禁止_電灯料金!N:N),0),ROUND((AT3384+AU3384)*AN3384*12*_xlfn.XLOOKUP($A3384,削除禁止_電灯料金!K:K,削除禁止_電灯料金!N:N),0)),0)</f>
        <v>0</v>
      </c>
      <c r="AW3384" s="145"/>
    </row>
    <row r="3385" spans="1:49" ht="30" customHeight="1">
      <c r="A3385" s="1">
        <v>78</v>
      </c>
      <c r="B3385" s="319" t="s">
        <v>2817</v>
      </c>
      <c r="C3385" s="42"/>
      <c r="D3385" s="256" t="s">
        <v>2840</v>
      </c>
      <c r="E3385" s="257" t="s">
        <v>224</v>
      </c>
      <c r="F3385" s="258" t="s">
        <v>355</v>
      </c>
      <c r="G3385" s="148" t="s">
        <v>1688</v>
      </c>
      <c r="H3385" s="149"/>
      <c r="I3385" s="280"/>
      <c r="J3385" s="267"/>
      <c r="K3385" s="152">
        <v>24</v>
      </c>
      <c r="L3385" s="153">
        <v>365</v>
      </c>
      <c r="M3385" s="281" t="s">
        <v>2851</v>
      </c>
      <c r="N3385" s="119" t="s">
        <v>86</v>
      </c>
      <c r="O3385" s="120">
        <v>1</v>
      </c>
      <c r="P3385" s="155" t="s">
        <v>432</v>
      </c>
      <c r="Q3385" s="155">
        <v>0</v>
      </c>
      <c r="R3385" s="155">
        <v>0</v>
      </c>
      <c r="S3385" s="156" t="s">
        <v>2843</v>
      </c>
      <c r="T3385" s="156">
        <v>0</v>
      </c>
      <c r="U3385" s="156" t="s">
        <v>2844</v>
      </c>
      <c r="V3385" s="157" t="s">
        <v>90</v>
      </c>
      <c r="W3385" s="158">
        <v>3</v>
      </c>
      <c r="X3385" s="159">
        <v>2</v>
      </c>
      <c r="Y3385" s="160">
        <v>2</v>
      </c>
      <c r="Z3385" s="161">
        <f t="shared" si="871"/>
        <v>4.38</v>
      </c>
      <c r="AA3385" s="155">
        <v>0</v>
      </c>
      <c r="AB3385" s="162" t="s">
        <v>80</v>
      </c>
      <c r="AC3385" s="163" t="s">
        <v>56</v>
      </c>
      <c r="AD3385" s="164" t="s">
        <v>56</v>
      </c>
      <c r="AE3385" s="163" t="s">
        <v>56</v>
      </c>
      <c r="AF3385" s="164">
        <f t="shared" si="872"/>
        <v>65.7</v>
      </c>
      <c r="AG3385" s="165">
        <f t="shared" si="873"/>
        <v>15768</v>
      </c>
      <c r="AH3385" s="166" t="s">
        <v>81</v>
      </c>
      <c r="AI3385" s="167"/>
      <c r="AJ3385" s="168"/>
      <c r="AK3385" s="169"/>
      <c r="AL3385" s="170"/>
      <c r="AM3385" s="171"/>
      <c r="AN3385" s="172"/>
      <c r="AO3385" s="173">
        <f t="shared" si="867"/>
        <v>0</v>
      </c>
      <c r="AP3385" s="174" t="s">
        <v>82</v>
      </c>
      <c r="AQ3385" s="175" t="str" cm="1">
        <f t="array" ref="AQ3385">_xlfn.IFS(OR($G3385="公衆街路灯A",$G3385="定額電灯"),$G3385&amp;AP3385,COUNTIF(G3385,"*従量電灯*"),G3385,1,"-")</f>
        <v>従量電灯</v>
      </c>
      <c r="AR3385" s="176" t="str" cm="1">
        <f t="array" ref="AR3385">_xlfn.IFS($AN3385=0,"-",OR($AH3385="対象外",$AH3385="-"),"-",OR($G3385="公衆街路灯A",$G3385="定額電灯"),_xlfn.XLOOKUP($AQ3385,削除禁止_電灯料金!$B:$B,削除禁止_電灯料金!$E:$E,0),1,"-")</f>
        <v>-</v>
      </c>
      <c r="AS3385" s="177" t="str" cm="1">
        <f t="array" ref="AS3385">_xlfn.IFS($AR3385="-","-",OR($G3385="公衆街路灯A",$G3385="定額電灯"),_xlfn.XLOOKUP(AQ3385,削除禁止_電灯料金!$B:$B,削除禁止_電灯料金!$D:$D,0),1,"-")</f>
        <v>-</v>
      </c>
      <c r="AT3385" s="176">
        <f>IFERROR(IF(OR($G3385="公衆街路灯A",$G3385="定額電灯"),"-",ROUND((_xlfn.XLOOKUP($AQ3385,削除禁止_電灯料金!$B:$B,削除禁止_電灯料金!$E:$E)*AM3385/1000*$K3385*$L3385/12),2)),"-")</f>
        <v>0</v>
      </c>
      <c r="AU3385" s="177">
        <f>IFERROR(IF(OR($G3385="公衆街路灯A",$G3385="定額電灯"),"-",ROUND((AM3385/1000*$K3385*$L3385/12)*_xlfn.XLOOKUP($A3385,削除禁止_電灯料金!K:K,削除禁止_電灯料金!M:M,"-"),2)),"-")</f>
        <v>0</v>
      </c>
      <c r="AV3385" s="178">
        <f>IFERROR(IF(OR($G3385="公衆街路灯A",$G3385="定額電灯"),ROUND((((AR3385+AS3385)*AN3385))*12*_xlfn.XLOOKUP($A3385,削除禁止_電灯料金!K:K,削除禁止_電灯料金!N:N),0),ROUND((AT3385+AU3385)*AN3385*12*_xlfn.XLOOKUP($A3385,削除禁止_電灯料金!K:K,削除禁止_電灯料金!N:N),0)),0)</f>
        <v>0</v>
      </c>
      <c r="AW3385" s="145"/>
    </row>
    <row r="3386" spans="1:49" ht="30" customHeight="1">
      <c r="A3386" s="1">
        <v>78</v>
      </c>
      <c r="B3386" s="319" t="s">
        <v>2817</v>
      </c>
      <c r="C3386" s="42"/>
      <c r="D3386" s="256" t="s">
        <v>2840</v>
      </c>
      <c r="E3386" s="257" t="s">
        <v>224</v>
      </c>
      <c r="F3386" s="258" t="s">
        <v>2893</v>
      </c>
      <c r="G3386" s="148" t="s">
        <v>1688</v>
      </c>
      <c r="H3386" s="149"/>
      <c r="I3386" s="280"/>
      <c r="J3386" s="267"/>
      <c r="K3386" s="152">
        <v>11</v>
      </c>
      <c r="L3386" s="153">
        <v>360</v>
      </c>
      <c r="M3386" s="281" t="s">
        <v>2892</v>
      </c>
      <c r="N3386" s="119" t="s">
        <v>93</v>
      </c>
      <c r="O3386" s="120">
        <v>6</v>
      </c>
      <c r="P3386" s="155" t="s">
        <v>227</v>
      </c>
      <c r="Q3386" s="155">
        <v>0</v>
      </c>
      <c r="R3386" s="155">
        <v>0</v>
      </c>
      <c r="S3386" s="156">
        <v>0</v>
      </c>
      <c r="T3386" s="156">
        <v>0</v>
      </c>
      <c r="U3386" s="156" t="s">
        <v>807</v>
      </c>
      <c r="V3386" s="157">
        <v>0</v>
      </c>
      <c r="W3386" s="158">
        <v>47</v>
      </c>
      <c r="X3386" s="159">
        <v>2</v>
      </c>
      <c r="Y3386" s="160">
        <v>12</v>
      </c>
      <c r="Z3386" s="161">
        <f t="shared" si="871"/>
        <v>186.12</v>
      </c>
      <c r="AA3386" s="155">
        <v>0</v>
      </c>
      <c r="AB3386" s="162" t="s">
        <v>80</v>
      </c>
      <c r="AC3386" s="163" t="s">
        <v>56</v>
      </c>
      <c r="AD3386" s="164" t="s">
        <v>56</v>
      </c>
      <c r="AE3386" s="163" t="s">
        <v>56</v>
      </c>
      <c r="AF3386" s="164">
        <f t="shared" si="872"/>
        <v>465.3</v>
      </c>
      <c r="AG3386" s="165">
        <f t="shared" si="873"/>
        <v>670032</v>
      </c>
      <c r="AH3386" s="166" t="s">
        <v>113</v>
      </c>
      <c r="AI3386" s="167"/>
      <c r="AJ3386" s="168"/>
      <c r="AK3386" s="169"/>
      <c r="AL3386" s="170"/>
      <c r="AM3386" s="171"/>
      <c r="AN3386" s="172"/>
      <c r="AO3386" s="173">
        <f t="shared" si="867"/>
        <v>0</v>
      </c>
      <c r="AP3386" s="174" t="s">
        <v>82</v>
      </c>
      <c r="AQ3386" s="175" t="str" cm="1">
        <f t="array" ref="AQ3386">_xlfn.IFS(OR($G3386="公衆街路灯A",$G3386="定額電灯"),$G3386&amp;AP3386,COUNTIF(G3386,"*従量電灯*"),G3386,1,"-")</f>
        <v>従量電灯</v>
      </c>
      <c r="AR3386" s="176" t="str" cm="1">
        <f t="array" ref="AR3386">_xlfn.IFS($AN3386=0,"-",OR($AH3386="対象外",$AH3386="-"),"-",OR($G3386="公衆街路灯A",$G3386="定額電灯"),_xlfn.XLOOKUP($AQ3386,削除禁止_電灯料金!$B:$B,削除禁止_電灯料金!$E:$E,0),1,"-")</f>
        <v>-</v>
      </c>
      <c r="AS3386" s="177" t="str" cm="1">
        <f t="array" ref="AS3386">_xlfn.IFS($AR3386="-","-",OR($G3386="公衆街路灯A",$G3386="定額電灯"),_xlfn.XLOOKUP(AQ3386,削除禁止_電灯料金!$B:$B,削除禁止_電灯料金!$D:$D,0),1,"-")</f>
        <v>-</v>
      </c>
      <c r="AT3386" s="176">
        <f>IFERROR(IF(OR($G3386="公衆街路灯A",$G3386="定額電灯"),"-",ROUND((_xlfn.XLOOKUP($AQ3386,削除禁止_電灯料金!$B:$B,削除禁止_電灯料金!$E:$E)*AM3386/1000*$K3386*$L3386/12),2)),"-")</f>
        <v>0</v>
      </c>
      <c r="AU3386" s="177">
        <f>IFERROR(IF(OR($G3386="公衆街路灯A",$G3386="定額電灯"),"-",ROUND((AM3386/1000*$K3386*$L3386/12)*_xlfn.XLOOKUP($A3386,削除禁止_電灯料金!K:K,削除禁止_電灯料金!M:M,"-"),2)),"-")</f>
        <v>0</v>
      </c>
      <c r="AV3386" s="178">
        <f>IFERROR(IF(OR($G3386="公衆街路灯A",$G3386="定額電灯"),ROUND((((AR3386+AS3386)*AN3386))*12*_xlfn.XLOOKUP($A3386,削除禁止_電灯料金!K:K,削除禁止_電灯料金!N:N),0),ROUND((AT3386+AU3386)*AN3386*12*_xlfn.XLOOKUP($A3386,削除禁止_電灯料金!K:K,削除禁止_電灯料金!N:N),0)),0)</f>
        <v>0</v>
      </c>
      <c r="AW3386" s="145"/>
    </row>
    <row r="3387" spans="1:49" ht="30" customHeight="1">
      <c r="A3387" s="1">
        <v>78</v>
      </c>
      <c r="B3387" s="319" t="s">
        <v>2817</v>
      </c>
      <c r="C3387" s="42"/>
      <c r="D3387" s="256" t="s">
        <v>2840</v>
      </c>
      <c r="E3387" s="257" t="s">
        <v>224</v>
      </c>
      <c r="F3387" s="258" t="s">
        <v>2893</v>
      </c>
      <c r="G3387" s="148" t="s">
        <v>1688</v>
      </c>
      <c r="H3387" s="149"/>
      <c r="I3387" s="280"/>
      <c r="J3387" s="267"/>
      <c r="K3387" s="152">
        <v>24</v>
      </c>
      <c r="L3387" s="153">
        <v>365</v>
      </c>
      <c r="M3387" s="281" t="s">
        <v>2851</v>
      </c>
      <c r="N3387" s="119" t="s">
        <v>86</v>
      </c>
      <c r="O3387" s="120">
        <v>1</v>
      </c>
      <c r="P3387" s="155" t="s">
        <v>432</v>
      </c>
      <c r="Q3387" s="155">
        <v>0</v>
      </c>
      <c r="R3387" s="155">
        <v>0</v>
      </c>
      <c r="S3387" s="156" t="s">
        <v>2843</v>
      </c>
      <c r="T3387" s="156">
        <v>0</v>
      </c>
      <c r="U3387" s="156" t="s">
        <v>2844</v>
      </c>
      <c r="V3387" s="157" t="s">
        <v>90</v>
      </c>
      <c r="W3387" s="158">
        <v>3</v>
      </c>
      <c r="X3387" s="159">
        <v>1</v>
      </c>
      <c r="Y3387" s="160">
        <v>1</v>
      </c>
      <c r="Z3387" s="161">
        <f t="shared" si="871"/>
        <v>2.19</v>
      </c>
      <c r="AA3387" s="155">
        <v>0</v>
      </c>
      <c r="AB3387" s="162" t="s">
        <v>80</v>
      </c>
      <c r="AC3387" s="163" t="s">
        <v>56</v>
      </c>
      <c r="AD3387" s="164" t="s">
        <v>56</v>
      </c>
      <c r="AE3387" s="163" t="s">
        <v>56</v>
      </c>
      <c r="AF3387" s="164">
        <f t="shared" si="872"/>
        <v>65.7</v>
      </c>
      <c r="AG3387" s="165">
        <f t="shared" si="873"/>
        <v>7884</v>
      </c>
      <c r="AH3387" s="166" t="s">
        <v>81</v>
      </c>
      <c r="AI3387" s="167"/>
      <c r="AJ3387" s="168"/>
      <c r="AK3387" s="169"/>
      <c r="AL3387" s="170"/>
      <c r="AM3387" s="171"/>
      <c r="AN3387" s="172"/>
      <c r="AO3387" s="173">
        <f t="shared" si="867"/>
        <v>0</v>
      </c>
      <c r="AP3387" s="174" t="s">
        <v>82</v>
      </c>
      <c r="AQ3387" s="175" t="str" cm="1">
        <f t="array" ref="AQ3387">_xlfn.IFS(OR($G3387="公衆街路灯A",$G3387="定額電灯"),$G3387&amp;AP3387,COUNTIF(G3387,"*従量電灯*"),G3387,1,"-")</f>
        <v>従量電灯</v>
      </c>
      <c r="AR3387" s="176" t="str" cm="1">
        <f t="array" ref="AR3387">_xlfn.IFS($AN3387=0,"-",OR($AH3387="対象外",$AH3387="-"),"-",OR($G3387="公衆街路灯A",$G3387="定額電灯"),_xlfn.XLOOKUP($AQ3387,削除禁止_電灯料金!$B:$B,削除禁止_電灯料金!$E:$E,0),1,"-")</f>
        <v>-</v>
      </c>
      <c r="AS3387" s="177" t="str" cm="1">
        <f t="array" ref="AS3387">_xlfn.IFS($AR3387="-","-",OR($G3387="公衆街路灯A",$G3387="定額電灯"),_xlfn.XLOOKUP(AQ3387,削除禁止_電灯料金!$B:$B,削除禁止_電灯料金!$D:$D,0),1,"-")</f>
        <v>-</v>
      </c>
      <c r="AT3387" s="176">
        <f>IFERROR(IF(OR($G3387="公衆街路灯A",$G3387="定額電灯"),"-",ROUND((_xlfn.XLOOKUP($AQ3387,削除禁止_電灯料金!$B:$B,削除禁止_電灯料金!$E:$E)*AM3387/1000*$K3387*$L3387/12),2)),"-")</f>
        <v>0</v>
      </c>
      <c r="AU3387" s="177">
        <f>IFERROR(IF(OR($G3387="公衆街路灯A",$G3387="定額電灯"),"-",ROUND((AM3387/1000*$K3387*$L3387/12)*_xlfn.XLOOKUP($A3387,削除禁止_電灯料金!K:K,削除禁止_電灯料金!M:M,"-"),2)),"-")</f>
        <v>0</v>
      </c>
      <c r="AV3387" s="178">
        <f>IFERROR(IF(OR($G3387="公衆街路灯A",$G3387="定額電灯"),ROUND((((AR3387+AS3387)*AN3387))*12*_xlfn.XLOOKUP($A3387,削除禁止_電灯料金!K:K,削除禁止_電灯料金!N:N),0),ROUND((AT3387+AU3387)*AN3387*12*_xlfn.XLOOKUP($A3387,削除禁止_電灯料金!K:K,削除禁止_電灯料金!N:N),0)),0)</f>
        <v>0</v>
      </c>
      <c r="AW3387" s="145"/>
    </row>
    <row r="3388" spans="1:49" ht="30" customHeight="1">
      <c r="A3388" s="1">
        <v>78</v>
      </c>
      <c r="B3388" s="319" t="s">
        <v>2817</v>
      </c>
      <c r="C3388" s="42"/>
      <c r="D3388" s="256" t="s">
        <v>2840</v>
      </c>
      <c r="E3388" s="257" t="s">
        <v>224</v>
      </c>
      <c r="F3388" s="258" t="s">
        <v>497</v>
      </c>
      <c r="G3388" s="148" t="s">
        <v>1688</v>
      </c>
      <c r="H3388" s="149"/>
      <c r="I3388" s="280"/>
      <c r="J3388" s="267"/>
      <c r="K3388" s="152">
        <v>15</v>
      </c>
      <c r="L3388" s="153">
        <v>365</v>
      </c>
      <c r="M3388" s="281" t="s">
        <v>2894</v>
      </c>
      <c r="N3388" s="119" t="s">
        <v>110</v>
      </c>
      <c r="O3388" s="120">
        <v>1</v>
      </c>
      <c r="P3388" s="155" t="s">
        <v>227</v>
      </c>
      <c r="Q3388" s="155">
        <v>0</v>
      </c>
      <c r="R3388" s="155">
        <v>0</v>
      </c>
      <c r="S3388" s="156">
        <v>0</v>
      </c>
      <c r="T3388" s="156">
        <v>0</v>
      </c>
      <c r="U3388" s="156">
        <v>0</v>
      </c>
      <c r="V3388" s="157">
        <v>0</v>
      </c>
      <c r="W3388" s="158">
        <v>47</v>
      </c>
      <c r="X3388" s="159">
        <v>20</v>
      </c>
      <c r="Y3388" s="160">
        <v>20</v>
      </c>
      <c r="Z3388" s="161">
        <f t="shared" si="871"/>
        <v>428.875</v>
      </c>
      <c r="AA3388" s="155">
        <v>0</v>
      </c>
      <c r="AB3388" s="162" t="s">
        <v>80</v>
      </c>
      <c r="AC3388" s="163" t="s">
        <v>56</v>
      </c>
      <c r="AD3388" s="164" t="s">
        <v>56</v>
      </c>
      <c r="AE3388" s="163" t="s">
        <v>56</v>
      </c>
      <c r="AF3388" s="164">
        <f t="shared" si="872"/>
        <v>643.3125</v>
      </c>
      <c r="AG3388" s="165">
        <f t="shared" si="873"/>
        <v>1543950</v>
      </c>
      <c r="AH3388" s="166" t="s">
        <v>113</v>
      </c>
      <c r="AI3388" s="167"/>
      <c r="AJ3388" s="168"/>
      <c r="AK3388" s="169"/>
      <c r="AL3388" s="170"/>
      <c r="AM3388" s="171"/>
      <c r="AN3388" s="172"/>
      <c r="AO3388" s="173">
        <f t="shared" si="867"/>
        <v>0</v>
      </c>
      <c r="AP3388" s="174" t="s">
        <v>82</v>
      </c>
      <c r="AQ3388" s="175" t="str" cm="1">
        <f t="array" ref="AQ3388">_xlfn.IFS(OR($G3388="公衆街路灯A",$G3388="定額電灯"),$G3388&amp;AP3388,COUNTIF(G3388,"*従量電灯*"),G3388,1,"-")</f>
        <v>従量電灯</v>
      </c>
      <c r="AR3388" s="176" t="str" cm="1">
        <f t="array" ref="AR3388">_xlfn.IFS($AN3388=0,"-",OR($AH3388="対象外",$AH3388="-"),"-",OR($G3388="公衆街路灯A",$G3388="定額電灯"),_xlfn.XLOOKUP($AQ3388,削除禁止_電灯料金!$B:$B,削除禁止_電灯料金!$E:$E,0),1,"-")</f>
        <v>-</v>
      </c>
      <c r="AS3388" s="177" t="str" cm="1">
        <f t="array" ref="AS3388">_xlfn.IFS($AR3388="-","-",OR($G3388="公衆街路灯A",$G3388="定額電灯"),_xlfn.XLOOKUP(AQ3388,削除禁止_電灯料金!$B:$B,削除禁止_電灯料金!$D:$D,0),1,"-")</f>
        <v>-</v>
      </c>
      <c r="AT3388" s="176">
        <f>IFERROR(IF(OR($G3388="公衆街路灯A",$G3388="定額電灯"),"-",ROUND((_xlfn.XLOOKUP($AQ3388,削除禁止_電灯料金!$B:$B,削除禁止_電灯料金!$E:$E)*AM3388/1000*$K3388*$L3388/12),2)),"-")</f>
        <v>0</v>
      </c>
      <c r="AU3388" s="177">
        <f>IFERROR(IF(OR($G3388="公衆街路灯A",$G3388="定額電灯"),"-",ROUND((AM3388/1000*$K3388*$L3388/12)*_xlfn.XLOOKUP($A3388,削除禁止_電灯料金!K:K,削除禁止_電灯料金!M:M,"-"),2)),"-")</f>
        <v>0</v>
      </c>
      <c r="AV3388" s="178">
        <f>IFERROR(IF(OR($G3388="公衆街路灯A",$G3388="定額電灯"),ROUND((((AR3388+AS3388)*AN3388))*12*_xlfn.XLOOKUP($A3388,削除禁止_電灯料金!K:K,削除禁止_電灯料金!N:N),0),ROUND((AT3388+AU3388)*AN3388*12*_xlfn.XLOOKUP($A3388,削除禁止_電灯料金!K:K,削除禁止_電灯料金!N:N),0)),0)</f>
        <v>0</v>
      </c>
      <c r="AW3388" s="145"/>
    </row>
    <row r="3389" spans="1:49" ht="30" customHeight="1">
      <c r="A3389" s="1">
        <v>78</v>
      </c>
      <c r="B3389" s="319" t="s">
        <v>2817</v>
      </c>
      <c r="C3389" s="42"/>
      <c r="D3389" s="256" t="s">
        <v>2840</v>
      </c>
      <c r="E3389" s="257" t="s">
        <v>224</v>
      </c>
      <c r="F3389" s="258" t="s">
        <v>497</v>
      </c>
      <c r="G3389" s="148" t="s">
        <v>1688</v>
      </c>
      <c r="H3389" s="149"/>
      <c r="I3389" s="280"/>
      <c r="J3389" s="267"/>
      <c r="K3389" s="152">
        <v>24</v>
      </c>
      <c r="L3389" s="153">
        <v>365</v>
      </c>
      <c r="M3389" s="281" t="s">
        <v>2841</v>
      </c>
      <c r="N3389" s="119" t="s">
        <v>164</v>
      </c>
      <c r="O3389" s="120">
        <v>1</v>
      </c>
      <c r="P3389" s="155" t="s">
        <v>383</v>
      </c>
      <c r="Q3389" s="155">
        <v>0</v>
      </c>
      <c r="R3389" s="155">
        <v>0</v>
      </c>
      <c r="S3389" s="156" t="s">
        <v>100</v>
      </c>
      <c r="T3389" s="156">
        <v>0</v>
      </c>
      <c r="U3389" s="156" t="s">
        <v>102</v>
      </c>
      <c r="V3389" s="157">
        <v>0</v>
      </c>
      <c r="W3389" s="158">
        <v>13</v>
      </c>
      <c r="X3389" s="159">
        <v>2</v>
      </c>
      <c r="Y3389" s="160">
        <v>2</v>
      </c>
      <c r="Z3389" s="161">
        <f t="shared" si="871"/>
        <v>18.98</v>
      </c>
      <c r="AA3389" s="155">
        <v>0</v>
      </c>
      <c r="AB3389" s="162" t="s">
        <v>80</v>
      </c>
      <c r="AC3389" s="163" t="s">
        <v>56</v>
      </c>
      <c r="AD3389" s="164" t="s">
        <v>56</v>
      </c>
      <c r="AE3389" s="163" t="s">
        <v>56</v>
      </c>
      <c r="AF3389" s="164">
        <f t="shared" si="872"/>
        <v>284.7</v>
      </c>
      <c r="AG3389" s="165">
        <f t="shared" si="873"/>
        <v>68328</v>
      </c>
      <c r="AH3389" s="166" t="s">
        <v>81</v>
      </c>
      <c r="AI3389" s="167"/>
      <c r="AJ3389" s="168"/>
      <c r="AK3389" s="169"/>
      <c r="AL3389" s="170"/>
      <c r="AM3389" s="171"/>
      <c r="AN3389" s="172"/>
      <c r="AO3389" s="173">
        <f t="shared" si="867"/>
        <v>0</v>
      </c>
      <c r="AP3389" s="174" t="s">
        <v>82</v>
      </c>
      <c r="AQ3389" s="175" t="str" cm="1">
        <f t="array" ref="AQ3389">_xlfn.IFS(OR($G3389="公衆街路灯A",$G3389="定額電灯"),$G3389&amp;AP3389,COUNTIF(G3389,"*従量電灯*"),G3389,1,"-")</f>
        <v>従量電灯</v>
      </c>
      <c r="AR3389" s="176" t="str" cm="1">
        <f t="array" ref="AR3389">_xlfn.IFS($AN3389=0,"-",OR($AH3389="対象外",$AH3389="-"),"-",OR($G3389="公衆街路灯A",$G3389="定額電灯"),_xlfn.XLOOKUP($AQ3389,削除禁止_電灯料金!$B:$B,削除禁止_電灯料金!$E:$E,0),1,"-")</f>
        <v>-</v>
      </c>
      <c r="AS3389" s="177" t="str" cm="1">
        <f t="array" ref="AS3389">_xlfn.IFS($AR3389="-","-",OR($G3389="公衆街路灯A",$G3389="定額電灯"),_xlfn.XLOOKUP(AQ3389,削除禁止_電灯料金!$B:$B,削除禁止_電灯料金!$D:$D,0),1,"-")</f>
        <v>-</v>
      </c>
      <c r="AT3389" s="176">
        <f>IFERROR(IF(OR($G3389="公衆街路灯A",$G3389="定額電灯"),"-",ROUND((_xlfn.XLOOKUP($AQ3389,削除禁止_電灯料金!$B:$B,削除禁止_電灯料金!$E:$E)*AM3389/1000*$K3389*$L3389/12),2)),"-")</f>
        <v>0</v>
      </c>
      <c r="AU3389" s="177">
        <f>IFERROR(IF(OR($G3389="公衆街路灯A",$G3389="定額電灯"),"-",ROUND((AM3389/1000*$K3389*$L3389/12)*_xlfn.XLOOKUP($A3389,削除禁止_電灯料金!K:K,削除禁止_電灯料金!M:M,"-"),2)),"-")</f>
        <v>0</v>
      </c>
      <c r="AV3389" s="178">
        <f>IFERROR(IF(OR($G3389="公衆街路灯A",$G3389="定額電灯"),ROUND((((AR3389+AS3389)*AN3389))*12*_xlfn.XLOOKUP($A3389,削除禁止_電灯料金!K:K,削除禁止_電灯料金!N:N),0),ROUND((AT3389+AU3389)*AN3389*12*_xlfn.XLOOKUP($A3389,削除禁止_電灯料金!K:K,削除禁止_電灯料金!N:N),0)),0)</f>
        <v>0</v>
      </c>
      <c r="AW3389" s="145"/>
    </row>
    <row r="3390" spans="1:49" ht="30" customHeight="1">
      <c r="A3390" s="1">
        <v>78</v>
      </c>
      <c r="B3390" s="319" t="s">
        <v>2817</v>
      </c>
      <c r="C3390" s="42"/>
      <c r="D3390" s="256" t="s">
        <v>2840</v>
      </c>
      <c r="E3390" s="257" t="s">
        <v>71</v>
      </c>
      <c r="F3390" s="258" t="s">
        <v>497</v>
      </c>
      <c r="G3390" s="148" t="s">
        <v>1688</v>
      </c>
      <c r="H3390" s="149"/>
      <c r="I3390" s="280"/>
      <c r="J3390" s="267"/>
      <c r="K3390" s="152">
        <v>24</v>
      </c>
      <c r="L3390" s="153">
        <v>365</v>
      </c>
      <c r="M3390" s="281" t="s">
        <v>2851</v>
      </c>
      <c r="N3390" s="119" t="s">
        <v>86</v>
      </c>
      <c r="O3390" s="120">
        <v>1</v>
      </c>
      <c r="P3390" s="155" t="s">
        <v>432</v>
      </c>
      <c r="Q3390" s="155">
        <v>0</v>
      </c>
      <c r="R3390" s="155">
        <v>0</v>
      </c>
      <c r="S3390" s="156" t="s">
        <v>2843</v>
      </c>
      <c r="T3390" s="156">
        <v>0</v>
      </c>
      <c r="U3390" s="156" t="s">
        <v>2844</v>
      </c>
      <c r="V3390" s="157" t="s">
        <v>90</v>
      </c>
      <c r="W3390" s="158">
        <v>3</v>
      </c>
      <c r="X3390" s="159">
        <v>9</v>
      </c>
      <c r="Y3390" s="160">
        <v>9</v>
      </c>
      <c r="Z3390" s="161">
        <f t="shared" si="871"/>
        <v>19.71</v>
      </c>
      <c r="AA3390" s="155">
        <v>0</v>
      </c>
      <c r="AB3390" s="162" t="s">
        <v>80</v>
      </c>
      <c r="AC3390" s="163" t="s">
        <v>56</v>
      </c>
      <c r="AD3390" s="164" t="s">
        <v>56</v>
      </c>
      <c r="AE3390" s="163" t="s">
        <v>56</v>
      </c>
      <c r="AF3390" s="164">
        <f t="shared" si="872"/>
        <v>65.7</v>
      </c>
      <c r="AG3390" s="165">
        <f t="shared" si="873"/>
        <v>70956.000000000015</v>
      </c>
      <c r="AH3390" s="166" t="s">
        <v>81</v>
      </c>
      <c r="AI3390" s="167"/>
      <c r="AJ3390" s="168"/>
      <c r="AK3390" s="169"/>
      <c r="AL3390" s="170"/>
      <c r="AM3390" s="171"/>
      <c r="AN3390" s="172"/>
      <c r="AO3390" s="173">
        <f t="shared" si="867"/>
        <v>0</v>
      </c>
      <c r="AP3390" s="174" t="s">
        <v>82</v>
      </c>
      <c r="AQ3390" s="175" t="str" cm="1">
        <f t="array" ref="AQ3390">_xlfn.IFS(OR($G3390="公衆街路灯A",$G3390="定額電灯"),$G3390&amp;AP3390,COUNTIF(G3390,"*従量電灯*"),G3390,1,"-")</f>
        <v>従量電灯</v>
      </c>
      <c r="AR3390" s="176" t="str" cm="1">
        <f t="array" ref="AR3390">_xlfn.IFS($AN3390=0,"-",OR($AH3390="対象外",$AH3390="-"),"-",OR($G3390="公衆街路灯A",$G3390="定額電灯"),_xlfn.XLOOKUP($AQ3390,削除禁止_電灯料金!$B:$B,削除禁止_電灯料金!$E:$E,0),1,"-")</f>
        <v>-</v>
      </c>
      <c r="AS3390" s="177" t="str" cm="1">
        <f t="array" ref="AS3390">_xlfn.IFS($AR3390="-","-",OR($G3390="公衆街路灯A",$G3390="定額電灯"),_xlfn.XLOOKUP(AQ3390,削除禁止_電灯料金!$B:$B,削除禁止_電灯料金!$D:$D,0),1,"-")</f>
        <v>-</v>
      </c>
      <c r="AT3390" s="176">
        <f>IFERROR(IF(OR($G3390="公衆街路灯A",$G3390="定額電灯"),"-",ROUND((_xlfn.XLOOKUP($AQ3390,削除禁止_電灯料金!$B:$B,削除禁止_電灯料金!$E:$E)*AM3390/1000*$K3390*$L3390/12),2)),"-")</f>
        <v>0</v>
      </c>
      <c r="AU3390" s="177">
        <f>IFERROR(IF(OR($G3390="公衆街路灯A",$G3390="定額電灯"),"-",ROUND((AM3390/1000*$K3390*$L3390/12)*_xlfn.XLOOKUP($A3390,削除禁止_電灯料金!K:K,削除禁止_電灯料金!M:M,"-"),2)),"-")</f>
        <v>0</v>
      </c>
      <c r="AV3390" s="178">
        <f>IFERROR(IF(OR($G3390="公衆街路灯A",$G3390="定額電灯"),ROUND((((AR3390+AS3390)*AN3390))*12*_xlfn.XLOOKUP($A3390,削除禁止_電灯料金!K:K,削除禁止_電灯料金!N:N),0),ROUND((AT3390+AU3390)*AN3390*12*_xlfn.XLOOKUP($A3390,削除禁止_電灯料金!K:K,削除禁止_電灯料金!N:N),0)),0)</f>
        <v>0</v>
      </c>
      <c r="AW3390" s="145"/>
    </row>
    <row r="3391" spans="1:49" ht="30" customHeight="1">
      <c r="A3391" s="1">
        <v>78</v>
      </c>
      <c r="B3391" s="319" t="s">
        <v>2817</v>
      </c>
      <c r="C3391" s="42"/>
      <c r="D3391" s="256" t="s">
        <v>2840</v>
      </c>
      <c r="E3391" s="257" t="s">
        <v>71</v>
      </c>
      <c r="F3391" s="258" t="s">
        <v>497</v>
      </c>
      <c r="G3391" s="148" t="s">
        <v>1688</v>
      </c>
      <c r="H3391" s="149"/>
      <c r="I3391" s="280"/>
      <c r="J3391" s="267"/>
      <c r="K3391" s="152">
        <v>24</v>
      </c>
      <c r="L3391" s="153">
        <v>365</v>
      </c>
      <c r="M3391" s="281" t="s">
        <v>2845</v>
      </c>
      <c r="N3391" s="119" t="s">
        <v>164</v>
      </c>
      <c r="O3391" s="120">
        <v>1</v>
      </c>
      <c r="P3391" s="155" t="s">
        <v>383</v>
      </c>
      <c r="Q3391" s="155">
        <v>0</v>
      </c>
      <c r="R3391" s="155">
        <v>0</v>
      </c>
      <c r="S3391" s="156" t="s">
        <v>106</v>
      </c>
      <c r="T3391" s="156" t="s">
        <v>1380</v>
      </c>
      <c r="U3391" s="156" t="s">
        <v>2846</v>
      </c>
      <c r="V3391" s="157">
        <v>0</v>
      </c>
      <c r="W3391" s="158">
        <v>13</v>
      </c>
      <c r="X3391" s="159">
        <v>4</v>
      </c>
      <c r="Y3391" s="160">
        <v>4</v>
      </c>
      <c r="Z3391" s="161">
        <f t="shared" si="871"/>
        <v>37.96</v>
      </c>
      <c r="AA3391" s="155">
        <v>0</v>
      </c>
      <c r="AB3391" s="162" t="s">
        <v>80</v>
      </c>
      <c r="AC3391" s="163" t="s">
        <v>56</v>
      </c>
      <c r="AD3391" s="164" t="s">
        <v>56</v>
      </c>
      <c r="AE3391" s="163" t="s">
        <v>56</v>
      </c>
      <c r="AF3391" s="164">
        <f t="shared" si="872"/>
        <v>284.7</v>
      </c>
      <c r="AG3391" s="165">
        <f t="shared" si="873"/>
        <v>136656</v>
      </c>
      <c r="AH3391" s="166" t="s">
        <v>81</v>
      </c>
      <c r="AI3391" s="167"/>
      <c r="AJ3391" s="168"/>
      <c r="AK3391" s="169"/>
      <c r="AL3391" s="170"/>
      <c r="AM3391" s="171"/>
      <c r="AN3391" s="172"/>
      <c r="AO3391" s="173">
        <f t="shared" si="867"/>
        <v>0</v>
      </c>
      <c r="AP3391" s="174" t="s">
        <v>82</v>
      </c>
      <c r="AQ3391" s="175" t="str" cm="1">
        <f t="array" ref="AQ3391">_xlfn.IFS(OR($G3391="公衆街路灯A",$G3391="定額電灯"),$G3391&amp;AP3391,COUNTIF(G3391,"*従量電灯*"),G3391,1,"-")</f>
        <v>従量電灯</v>
      </c>
      <c r="AR3391" s="176" t="str" cm="1">
        <f t="array" ref="AR3391">_xlfn.IFS($AN3391=0,"-",OR($AH3391="対象外",$AH3391="-"),"-",OR($G3391="公衆街路灯A",$G3391="定額電灯"),_xlfn.XLOOKUP($AQ3391,削除禁止_電灯料金!$B:$B,削除禁止_電灯料金!$E:$E,0),1,"-")</f>
        <v>-</v>
      </c>
      <c r="AS3391" s="177" t="str" cm="1">
        <f t="array" ref="AS3391">_xlfn.IFS($AR3391="-","-",OR($G3391="公衆街路灯A",$G3391="定額電灯"),_xlfn.XLOOKUP(AQ3391,削除禁止_電灯料金!$B:$B,削除禁止_電灯料金!$D:$D,0),1,"-")</f>
        <v>-</v>
      </c>
      <c r="AT3391" s="176">
        <f>IFERROR(IF(OR($G3391="公衆街路灯A",$G3391="定額電灯"),"-",ROUND((_xlfn.XLOOKUP($AQ3391,削除禁止_電灯料金!$B:$B,削除禁止_電灯料金!$E:$E)*AM3391/1000*$K3391*$L3391/12),2)),"-")</f>
        <v>0</v>
      </c>
      <c r="AU3391" s="177">
        <f>IFERROR(IF(OR($G3391="公衆街路灯A",$G3391="定額電灯"),"-",ROUND((AM3391/1000*$K3391*$L3391/12)*_xlfn.XLOOKUP($A3391,削除禁止_電灯料金!K:K,削除禁止_電灯料金!M:M,"-"),2)),"-")</f>
        <v>0</v>
      </c>
      <c r="AV3391" s="178">
        <f>IFERROR(IF(OR($G3391="公衆街路灯A",$G3391="定額電灯"),ROUND((((AR3391+AS3391)*AN3391))*12*_xlfn.XLOOKUP($A3391,削除禁止_電灯料金!K:K,削除禁止_電灯料金!N:N),0),ROUND((AT3391+AU3391)*AN3391*12*_xlfn.XLOOKUP($A3391,削除禁止_電灯料金!K:K,削除禁止_電灯料金!N:N),0)),0)</f>
        <v>0</v>
      </c>
      <c r="AW3391" s="145"/>
    </row>
    <row r="3392" spans="1:49" ht="30" customHeight="1">
      <c r="A3392" s="1">
        <v>78</v>
      </c>
      <c r="B3392" s="319" t="s">
        <v>2817</v>
      </c>
      <c r="C3392" s="42"/>
      <c r="D3392" s="256" t="s">
        <v>2840</v>
      </c>
      <c r="E3392" s="257" t="s">
        <v>71</v>
      </c>
      <c r="F3392" s="258" t="s">
        <v>497</v>
      </c>
      <c r="G3392" s="148" t="s">
        <v>1688</v>
      </c>
      <c r="H3392" s="149"/>
      <c r="I3392" s="280"/>
      <c r="J3392" s="267"/>
      <c r="K3392" s="152">
        <v>24</v>
      </c>
      <c r="L3392" s="153">
        <v>365</v>
      </c>
      <c r="M3392" s="281" t="s">
        <v>2842</v>
      </c>
      <c r="N3392" s="119" t="s">
        <v>86</v>
      </c>
      <c r="O3392" s="120">
        <v>1</v>
      </c>
      <c r="P3392" s="155" t="s">
        <v>434</v>
      </c>
      <c r="Q3392" s="155">
        <v>0</v>
      </c>
      <c r="R3392" s="155">
        <v>0</v>
      </c>
      <c r="S3392" s="156" t="s">
        <v>2843</v>
      </c>
      <c r="T3392" s="156">
        <v>0</v>
      </c>
      <c r="U3392" s="156" t="s">
        <v>2844</v>
      </c>
      <c r="V3392" s="157" t="s">
        <v>90</v>
      </c>
      <c r="W3392" s="158">
        <v>3</v>
      </c>
      <c r="X3392" s="159">
        <v>1</v>
      </c>
      <c r="Y3392" s="160">
        <v>1</v>
      </c>
      <c r="Z3392" s="161">
        <f t="shared" si="871"/>
        <v>2.19</v>
      </c>
      <c r="AA3392" s="155">
        <v>0</v>
      </c>
      <c r="AB3392" s="162" t="s">
        <v>80</v>
      </c>
      <c r="AC3392" s="163" t="s">
        <v>56</v>
      </c>
      <c r="AD3392" s="164" t="s">
        <v>56</v>
      </c>
      <c r="AE3392" s="163" t="s">
        <v>56</v>
      </c>
      <c r="AF3392" s="164">
        <f t="shared" si="872"/>
        <v>65.7</v>
      </c>
      <c r="AG3392" s="165">
        <f t="shared" si="873"/>
        <v>7884</v>
      </c>
      <c r="AH3392" s="166" t="s">
        <v>81</v>
      </c>
      <c r="AI3392" s="167"/>
      <c r="AJ3392" s="168"/>
      <c r="AK3392" s="169"/>
      <c r="AL3392" s="170"/>
      <c r="AM3392" s="171"/>
      <c r="AN3392" s="172"/>
      <c r="AO3392" s="173">
        <f t="shared" si="867"/>
        <v>0</v>
      </c>
      <c r="AP3392" s="174" t="s">
        <v>82</v>
      </c>
      <c r="AQ3392" s="175" t="str" cm="1">
        <f t="array" ref="AQ3392">_xlfn.IFS(OR($G3392="公衆街路灯A",$G3392="定額電灯"),$G3392&amp;AP3392,COUNTIF(G3392,"*従量電灯*"),G3392,1,"-")</f>
        <v>従量電灯</v>
      </c>
      <c r="AR3392" s="176" t="str" cm="1">
        <f t="array" ref="AR3392">_xlfn.IFS($AN3392=0,"-",OR($AH3392="対象外",$AH3392="-"),"-",OR($G3392="公衆街路灯A",$G3392="定額電灯"),_xlfn.XLOOKUP($AQ3392,削除禁止_電灯料金!$B:$B,削除禁止_電灯料金!$E:$E,0),1,"-")</f>
        <v>-</v>
      </c>
      <c r="AS3392" s="177" t="str" cm="1">
        <f t="array" ref="AS3392">_xlfn.IFS($AR3392="-","-",OR($G3392="公衆街路灯A",$G3392="定額電灯"),_xlfn.XLOOKUP(AQ3392,削除禁止_電灯料金!$B:$B,削除禁止_電灯料金!$D:$D,0),1,"-")</f>
        <v>-</v>
      </c>
      <c r="AT3392" s="176">
        <f>IFERROR(IF(OR($G3392="公衆街路灯A",$G3392="定額電灯"),"-",ROUND((_xlfn.XLOOKUP($AQ3392,削除禁止_電灯料金!$B:$B,削除禁止_電灯料金!$E:$E)*AM3392/1000*$K3392*$L3392/12),2)),"-")</f>
        <v>0</v>
      </c>
      <c r="AU3392" s="177">
        <f>IFERROR(IF(OR($G3392="公衆街路灯A",$G3392="定額電灯"),"-",ROUND((AM3392/1000*$K3392*$L3392/12)*_xlfn.XLOOKUP($A3392,削除禁止_電灯料金!K:K,削除禁止_電灯料金!M:M,"-"),2)),"-")</f>
        <v>0</v>
      </c>
      <c r="AV3392" s="178">
        <f>IFERROR(IF(OR($G3392="公衆街路灯A",$G3392="定額電灯"),ROUND((((AR3392+AS3392)*AN3392))*12*_xlfn.XLOOKUP($A3392,削除禁止_電灯料金!K:K,削除禁止_電灯料金!N:N),0),ROUND((AT3392+AU3392)*AN3392*12*_xlfn.XLOOKUP($A3392,削除禁止_電灯料金!K:K,削除禁止_電灯料金!N:N),0)),0)</f>
        <v>0</v>
      </c>
      <c r="AW3392" s="145"/>
    </row>
    <row r="3393" spans="1:49" ht="30" customHeight="1">
      <c r="A3393" s="1">
        <v>78</v>
      </c>
      <c r="B3393" s="319" t="s">
        <v>2817</v>
      </c>
      <c r="C3393" s="42"/>
      <c r="D3393" s="259" t="s">
        <v>2840</v>
      </c>
      <c r="E3393" s="260" t="s">
        <v>224</v>
      </c>
      <c r="F3393" s="261" t="s">
        <v>2895</v>
      </c>
      <c r="G3393" s="182" t="s">
        <v>1688</v>
      </c>
      <c r="H3393" s="318" t="s">
        <v>483</v>
      </c>
      <c r="I3393" s="311"/>
      <c r="J3393" s="312"/>
      <c r="K3393" s="186">
        <v>9</v>
      </c>
      <c r="L3393" s="187">
        <v>360</v>
      </c>
      <c r="M3393" s="313" t="s">
        <v>484</v>
      </c>
      <c r="N3393" s="189" t="s">
        <v>485</v>
      </c>
      <c r="O3393" s="190">
        <v>0</v>
      </c>
      <c r="P3393" s="191" t="s">
        <v>486</v>
      </c>
      <c r="Q3393" s="191">
        <v>0</v>
      </c>
      <c r="R3393" s="191">
        <v>0</v>
      </c>
      <c r="S3393" s="192">
        <v>0</v>
      </c>
      <c r="T3393" s="192">
        <v>0</v>
      </c>
      <c r="U3393" s="192">
        <v>0</v>
      </c>
      <c r="V3393" s="193">
        <v>0</v>
      </c>
      <c r="W3393" s="194" t="s">
        <v>56</v>
      </c>
      <c r="X3393" s="195">
        <v>2</v>
      </c>
      <c r="Y3393" s="196">
        <v>0</v>
      </c>
      <c r="Z3393" s="197">
        <v>0</v>
      </c>
      <c r="AA3393" s="191">
        <v>0</v>
      </c>
      <c r="AB3393" s="198" t="s">
        <v>80</v>
      </c>
      <c r="AC3393" s="199" t="s">
        <v>56</v>
      </c>
      <c r="AD3393" s="200" t="s">
        <v>56</v>
      </c>
      <c r="AE3393" s="199" t="s">
        <v>56</v>
      </c>
      <c r="AF3393" s="200">
        <v>0</v>
      </c>
      <c r="AG3393" s="201">
        <v>0</v>
      </c>
      <c r="AH3393" s="201" t="s">
        <v>124</v>
      </c>
      <c r="AI3393" s="202" t="s">
        <v>487</v>
      </c>
      <c r="AJ3393" s="203"/>
      <c r="AK3393" s="204"/>
      <c r="AL3393" s="194"/>
      <c r="AM3393" s="205"/>
      <c r="AN3393" s="206"/>
      <c r="AO3393" s="200">
        <f t="shared" si="867"/>
        <v>0</v>
      </c>
      <c r="AP3393" s="207" t="s">
        <v>82</v>
      </c>
      <c r="AQ3393" s="198" t="str" cm="1">
        <f t="array" ref="AQ3393">_xlfn.IFS(OR($G3393="公衆街路灯A",$G3393="定額電灯"),$G3393&amp;AP3393,COUNTIF(G3393,"*従量電灯*"),G3393,1,"-")</f>
        <v>従量電灯</v>
      </c>
      <c r="AR3393" s="208" t="str" cm="1">
        <f t="array" ref="AR3393">_xlfn.IFS($AN3393=0,"-",OR($AH3393="対象外",$AH3393="-"),"-",OR($G3393="公衆街路灯A",$G3393="定額電灯"),_xlfn.XLOOKUP($AQ3393,削除禁止_電灯料金!$B:$B,削除禁止_電灯料金!$E:$E,0),1,"-")</f>
        <v>-</v>
      </c>
      <c r="AS3393" s="209" t="str" cm="1">
        <f t="array" ref="AS3393">_xlfn.IFS($AR3393="-","-",OR($G3393="公衆街路灯A",$G3393="定額電灯"),_xlfn.XLOOKUP(AQ3393,削除禁止_電灯料金!$B:$B,削除禁止_電灯料金!$D:$D,0),1,"-")</f>
        <v>-</v>
      </c>
      <c r="AT3393" s="208">
        <f>IFERROR(IF(OR($G3393="公衆街路灯A",$G3393="定額電灯"),"-",ROUND((_xlfn.XLOOKUP($AQ3393,削除禁止_電灯料金!$B:$B,削除禁止_電灯料金!$E:$E)*AM3393/1000*$K3393*$L3393/12),2)),"-")</f>
        <v>0</v>
      </c>
      <c r="AU3393" s="209">
        <f>IFERROR(IF(OR($G3393="公衆街路灯A",$G3393="定額電灯"),"-",ROUND((AM3393/1000*$K3393*$L3393/12)*_xlfn.XLOOKUP($A3393,削除禁止_電灯料金!K:K,削除禁止_電灯料金!M:M,"-"),2)),"-")</f>
        <v>0</v>
      </c>
      <c r="AV3393" s="210">
        <f>IFERROR(IF(OR($G3393="公衆街路灯A",$G3393="定額電灯"),ROUND((((AR3393+AS3393)*AN3393))*12*_xlfn.XLOOKUP($A3393,削除禁止_電灯料金!K:K,削除禁止_電灯料金!N:N),0),ROUND((AT3393+AU3393)*AN3393*12*_xlfn.XLOOKUP($A3393,削除禁止_電灯料金!K:K,削除禁止_電灯料金!N:N),0)),0)</f>
        <v>0</v>
      </c>
      <c r="AW3393" s="145"/>
    </row>
    <row r="3394" spans="1:49" ht="30" customHeight="1">
      <c r="A3394" s="1">
        <v>78</v>
      </c>
      <c r="B3394" s="319" t="s">
        <v>2817</v>
      </c>
      <c r="C3394" s="42"/>
      <c r="D3394" s="259" t="s">
        <v>2840</v>
      </c>
      <c r="E3394" s="260" t="s">
        <v>224</v>
      </c>
      <c r="F3394" s="261" t="s">
        <v>2895</v>
      </c>
      <c r="G3394" s="182" t="s">
        <v>1688</v>
      </c>
      <c r="H3394" s="318" t="s">
        <v>483</v>
      </c>
      <c r="I3394" s="311"/>
      <c r="J3394" s="312"/>
      <c r="K3394" s="186">
        <v>24</v>
      </c>
      <c r="L3394" s="187">
        <v>365</v>
      </c>
      <c r="M3394" s="313" t="s">
        <v>484</v>
      </c>
      <c r="N3394" s="189" t="s">
        <v>485</v>
      </c>
      <c r="O3394" s="190">
        <v>0</v>
      </c>
      <c r="P3394" s="191" t="s">
        <v>486</v>
      </c>
      <c r="Q3394" s="191">
        <v>0</v>
      </c>
      <c r="R3394" s="191">
        <v>0</v>
      </c>
      <c r="S3394" s="192">
        <v>0</v>
      </c>
      <c r="T3394" s="192">
        <v>0</v>
      </c>
      <c r="U3394" s="192">
        <v>0</v>
      </c>
      <c r="V3394" s="193">
        <v>0</v>
      </c>
      <c r="W3394" s="194" t="s">
        <v>56</v>
      </c>
      <c r="X3394" s="195">
        <v>1</v>
      </c>
      <c r="Y3394" s="196">
        <v>0</v>
      </c>
      <c r="Z3394" s="197">
        <v>0</v>
      </c>
      <c r="AA3394" s="191">
        <v>0</v>
      </c>
      <c r="AB3394" s="198" t="s">
        <v>80</v>
      </c>
      <c r="AC3394" s="199" t="s">
        <v>56</v>
      </c>
      <c r="AD3394" s="200" t="s">
        <v>56</v>
      </c>
      <c r="AE3394" s="199" t="s">
        <v>56</v>
      </c>
      <c r="AF3394" s="200">
        <v>0</v>
      </c>
      <c r="AG3394" s="201">
        <v>0</v>
      </c>
      <c r="AH3394" s="201" t="s">
        <v>124</v>
      </c>
      <c r="AI3394" s="202" t="s">
        <v>487</v>
      </c>
      <c r="AJ3394" s="203"/>
      <c r="AK3394" s="204"/>
      <c r="AL3394" s="194"/>
      <c r="AM3394" s="205"/>
      <c r="AN3394" s="206"/>
      <c r="AO3394" s="200">
        <f t="shared" si="867"/>
        <v>0</v>
      </c>
      <c r="AP3394" s="207" t="s">
        <v>82</v>
      </c>
      <c r="AQ3394" s="198" t="str" cm="1">
        <f t="array" ref="AQ3394">_xlfn.IFS(OR($G3394="公衆街路灯A",$G3394="定額電灯"),$G3394&amp;AP3394,COUNTIF(G3394,"*従量電灯*"),G3394,1,"-")</f>
        <v>従量電灯</v>
      </c>
      <c r="AR3394" s="208" t="str" cm="1">
        <f t="array" ref="AR3394">_xlfn.IFS($AN3394=0,"-",OR($AH3394="対象外",$AH3394="-"),"-",OR($G3394="公衆街路灯A",$G3394="定額電灯"),_xlfn.XLOOKUP($AQ3394,削除禁止_電灯料金!$B:$B,削除禁止_電灯料金!$E:$E,0),1,"-")</f>
        <v>-</v>
      </c>
      <c r="AS3394" s="209" t="str" cm="1">
        <f t="array" ref="AS3394">_xlfn.IFS($AR3394="-","-",OR($G3394="公衆街路灯A",$G3394="定額電灯"),_xlfn.XLOOKUP(AQ3394,削除禁止_電灯料金!$B:$B,削除禁止_電灯料金!$D:$D,0),1,"-")</f>
        <v>-</v>
      </c>
      <c r="AT3394" s="208">
        <f>IFERROR(IF(OR($G3394="公衆街路灯A",$G3394="定額電灯"),"-",ROUND((_xlfn.XLOOKUP($AQ3394,削除禁止_電灯料金!$B:$B,削除禁止_電灯料金!$E:$E)*AM3394/1000*$K3394*$L3394/12),2)),"-")</f>
        <v>0</v>
      </c>
      <c r="AU3394" s="209">
        <f>IFERROR(IF(OR($G3394="公衆街路灯A",$G3394="定額電灯"),"-",ROUND((AM3394/1000*$K3394*$L3394/12)*_xlfn.XLOOKUP($A3394,削除禁止_電灯料金!K:K,削除禁止_電灯料金!M:M,"-"),2)),"-")</f>
        <v>0</v>
      </c>
      <c r="AV3394" s="210">
        <f>IFERROR(IF(OR($G3394="公衆街路灯A",$G3394="定額電灯"),ROUND((((AR3394+AS3394)*AN3394))*12*_xlfn.XLOOKUP($A3394,削除禁止_電灯料金!K:K,削除禁止_電灯料金!N:N),0),ROUND((AT3394+AU3394)*AN3394*12*_xlfn.XLOOKUP($A3394,削除禁止_電灯料金!K:K,削除禁止_電灯料金!N:N),0)),0)</f>
        <v>0</v>
      </c>
      <c r="AW3394" s="145"/>
    </row>
    <row r="3395" spans="1:49" ht="30" customHeight="1">
      <c r="A3395" s="1">
        <v>78</v>
      </c>
      <c r="B3395" s="319" t="s">
        <v>2817</v>
      </c>
      <c r="C3395" s="42"/>
      <c r="D3395" s="259" t="s">
        <v>2840</v>
      </c>
      <c r="E3395" s="260" t="s">
        <v>224</v>
      </c>
      <c r="F3395" s="261" t="s">
        <v>2896</v>
      </c>
      <c r="G3395" s="182" t="s">
        <v>1688</v>
      </c>
      <c r="H3395" s="318" t="s">
        <v>483</v>
      </c>
      <c r="I3395" s="311"/>
      <c r="J3395" s="312"/>
      <c r="K3395" s="186" t="s">
        <v>82</v>
      </c>
      <c r="L3395" s="187" t="s">
        <v>82</v>
      </c>
      <c r="M3395" s="313" t="s">
        <v>486</v>
      </c>
      <c r="N3395" s="189" t="s">
        <v>485</v>
      </c>
      <c r="O3395" s="190">
        <v>0</v>
      </c>
      <c r="P3395" s="191" t="s">
        <v>486</v>
      </c>
      <c r="Q3395" s="191">
        <v>0</v>
      </c>
      <c r="R3395" s="191">
        <v>0</v>
      </c>
      <c r="S3395" s="192">
        <v>0</v>
      </c>
      <c r="T3395" s="192">
        <v>0</v>
      </c>
      <c r="U3395" s="192">
        <v>0</v>
      </c>
      <c r="V3395" s="193">
        <v>0</v>
      </c>
      <c r="W3395" s="194" t="s">
        <v>56</v>
      </c>
      <c r="X3395" s="195"/>
      <c r="Y3395" s="196">
        <v>0</v>
      </c>
      <c r="Z3395" s="197">
        <v>0</v>
      </c>
      <c r="AA3395" s="191">
        <v>0</v>
      </c>
      <c r="AB3395" s="198" t="s">
        <v>80</v>
      </c>
      <c r="AC3395" s="199" t="s">
        <v>56</v>
      </c>
      <c r="AD3395" s="200" t="s">
        <v>56</v>
      </c>
      <c r="AE3395" s="199" t="s">
        <v>56</v>
      </c>
      <c r="AF3395" s="200" t="s">
        <v>56</v>
      </c>
      <c r="AG3395" s="201">
        <v>0</v>
      </c>
      <c r="AH3395" s="201" t="s">
        <v>124</v>
      </c>
      <c r="AI3395" s="202" t="s">
        <v>487</v>
      </c>
      <c r="AJ3395" s="203"/>
      <c r="AK3395" s="204"/>
      <c r="AL3395" s="194"/>
      <c r="AM3395" s="205"/>
      <c r="AN3395" s="206"/>
      <c r="AO3395" s="200">
        <f t="shared" si="867"/>
        <v>0</v>
      </c>
      <c r="AP3395" s="207" t="s">
        <v>82</v>
      </c>
      <c r="AQ3395" s="198" t="str" cm="1">
        <f t="array" ref="AQ3395">_xlfn.IFS(OR($G3395="公衆街路灯A",$G3395="定額電灯"),$G3395&amp;AP3395,COUNTIF(G3395,"*従量電灯*"),G3395,1,"-")</f>
        <v>従量電灯</v>
      </c>
      <c r="AR3395" s="208" t="str" cm="1">
        <f t="array" ref="AR3395">_xlfn.IFS($AN3395=0,"-",OR($AH3395="対象外",$AH3395="-"),"-",OR($G3395="公衆街路灯A",$G3395="定額電灯"),_xlfn.XLOOKUP($AQ3395,削除禁止_電灯料金!$B:$B,削除禁止_電灯料金!$E:$E,0),1,"-")</f>
        <v>-</v>
      </c>
      <c r="AS3395" s="209" t="str" cm="1">
        <f t="array" ref="AS3395">_xlfn.IFS($AR3395="-","-",OR($G3395="公衆街路灯A",$G3395="定額電灯"),_xlfn.XLOOKUP(AQ3395,削除禁止_電灯料金!$B:$B,削除禁止_電灯料金!$D:$D,0),1,"-")</f>
        <v>-</v>
      </c>
      <c r="AT3395" s="208" t="str">
        <f>IFERROR(IF(OR($G3395="公衆街路灯A",$G3395="定額電灯"),"-",ROUND((_xlfn.XLOOKUP($AQ3395,削除禁止_電灯料金!$B:$B,削除禁止_電灯料金!$E:$E)*AM3395/1000*$K3395*$L3395/12),2)),"-")</f>
        <v>-</v>
      </c>
      <c r="AU3395" s="209" t="str">
        <f>IFERROR(IF(OR($G3395="公衆街路灯A",$G3395="定額電灯"),"-",ROUND((AM3395/1000*$K3395*$L3395/12)*_xlfn.XLOOKUP($A3395,削除禁止_電灯料金!K:K,削除禁止_電灯料金!M:M,"-"),2)),"-")</f>
        <v>-</v>
      </c>
      <c r="AV3395" s="210">
        <f>IFERROR(IF(OR($G3395="公衆街路灯A",$G3395="定額電灯"),ROUND((((AR3395+AS3395)*AN3395))*12*_xlfn.XLOOKUP($A3395,削除禁止_電灯料金!K:K,削除禁止_電灯料金!N:N),0),ROUND((AT3395+AU3395)*AN3395*12*_xlfn.XLOOKUP($A3395,削除禁止_電灯料金!K:K,削除禁止_電灯料金!N:N),0)),0)</f>
        <v>0</v>
      </c>
      <c r="AW3395" s="145"/>
    </row>
    <row r="3396" spans="1:49" ht="30" customHeight="1">
      <c r="A3396" s="1">
        <v>78</v>
      </c>
      <c r="B3396" s="319" t="s">
        <v>2817</v>
      </c>
      <c r="C3396" s="42"/>
      <c r="D3396" s="256" t="s">
        <v>2840</v>
      </c>
      <c r="E3396" s="257" t="s">
        <v>224</v>
      </c>
      <c r="F3396" s="258" t="s">
        <v>2897</v>
      </c>
      <c r="G3396" s="148" t="s">
        <v>1688</v>
      </c>
      <c r="H3396" s="149"/>
      <c r="I3396" s="280"/>
      <c r="J3396" s="267"/>
      <c r="K3396" s="152">
        <v>1</v>
      </c>
      <c r="L3396" s="153">
        <v>360</v>
      </c>
      <c r="M3396" s="281" t="s">
        <v>2831</v>
      </c>
      <c r="N3396" s="119" t="s">
        <v>134</v>
      </c>
      <c r="O3396" s="120">
        <v>2</v>
      </c>
      <c r="P3396" s="155" t="s">
        <v>135</v>
      </c>
      <c r="Q3396" s="155">
        <v>0</v>
      </c>
      <c r="R3396" s="155">
        <v>0</v>
      </c>
      <c r="S3396" s="156">
        <v>0</v>
      </c>
      <c r="T3396" s="156">
        <v>0</v>
      </c>
      <c r="U3396" s="156">
        <v>0</v>
      </c>
      <c r="V3396" s="157">
        <v>0</v>
      </c>
      <c r="W3396" s="158">
        <v>28</v>
      </c>
      <c r="X3396" s="159">
        <v>1</v>
      </c>
      <c r="Y3396" s="160">
        <v>2</v>
      </c>
      <c r="Z3396" s="161">
        <f t="shared" ref="Z3396:Z3404" si="874">K3396*L3396*W3396*Y3396/12/1000</f>
        <v>1.68</v>
      </c>
      <c r="AA3396" s="155">
        <v>0</v>
      </c>
      <c r="AB3396" s="162" t="s">
        <v>80</v>
      </c>
      <c r="AC3396" s="163" t="s">
        <v>56</v>
      </c>
      <c r="AD3396" s="164" t="s">
        <v>56</v>
      </c>
      <c r="AE3396" s="163" t="s">
        <v>56</v>
      </c>
      <c r="AF3396" s="164">
        <f t="shared" ref="AF3396:AF3404" si="875">$B$2*Z3396/Y3396</f>
        <v>25.2</v>
      </c>
      <c r="AG3396" s="165">
        <f t="shared" ref="AG3396:AG3404" si="876">Y3396*AF3396*120</f>
        <v>6048</v>
      </c>
      <c r="AH3396" s="166" t="s">
        <v>113</v>
      </c>
      <c r="AI3396" s="167"/>
      <c r="AJ3396" s="168"/>
      <c r="AK3396" s="169"/>
      <c r="AL3396" s="170"/>
      <c r="AM3396" s="171"/>
      <c r="AN3396" s="172"/>
      <c r="AO3396" s="173">
        <f t="shared" si="867"/>
        <v>0</v>
      </c>
      <c r="AP3396" s="174" t="s">
        <v>82</v>
      </c>
      <c r="AQ3396" s="175" t="str" cm="1">
        <f t="array" ref="AQ3396">_xlfn.IFS(OR($G3396="公衆街路灯A",$G3396="定額電灯"),$G3396&amp;AP3396,COUNTIF(G3396,"*従量電灯*"),G3396,1,"-")</f>
        <v>従量電灯</v>
      </c>
      <c r="AR3396" s="176" t="str" cm="1">
        <f t="array" ref="AR3396">_xlfn.IFS($AN3396=0,"-",OR($AH3396="対象外",$AH3396="-"),"-",OR($G3396="公衆街路灯A",$G3396="定額電灯"),_xlfn.XLOOKUP($AQ3396,削除禁止_電灯料金!$B:$B,削除禁止_電灯料金!$E:$E,0),1,"-")</f>
        <v>-</v>
      </c>
      <c r="AS3396" s="177" t="str" cm="1">
        <f t="array" ref="AS3396">_xlfn.IFS($AR3396="-","-",OR($G3396="公衆街路灯A",$G3396="定額電灯"),_xlfn.XLOOKUP(AQ3396,削除禁止_電灯料金!$B:$B,削除禁止_電灯料金!$D:$D,0),1,"-")</f>
        <v>-</v>
      </c>
      <c r="AT3396" s="176">
        <f>IFERROR(IF(OR($G3396="公衆街路灯A",$G3396="定額電灯"),"-",ROUND((_xlfn.XLOOKUP($AQ3396,削除禁止_電灯料金!$B:$B,削除禁止_電灯料金!$E:$E)*AM3396/1000*$K3396*$L3396/12),2)),"-")</f>
        <v>0</v>
      </c>
      <c r="AU3396" s="177">
        <f>IFERROR(IF(OR($G3396="公衆街路灯A",$G3396="定額電灯"),"-",ROUND((AM3396/1000*$K3396*$L3396/12)*_xlfn.XLOOKUP($A3396,削除禁止_電灯料金!K:K,削除禁止_電灯料金!M:M,"-"),2)),"-")</f>
        <v>0</v>
      </c>
      <c r="AV3396" s="178">
        <f>IFERROR(IF(OR($G3396="公衆街路灯A",$G3396="定額電灯"),ROUND((((AR3396+AS3396)*AN3396))*12*_xlfn.XLOOKUP($A3396,削除禁止_電灯料金!K:K,削除禁止_電灯料金!N:N),0),ROUND((AT3396+AU3396)*AN3396*12*_xlfn.XLOOKUP($A3396,削除禁止_電灯料金!K:K,削除禁止_電灯料金!N:N),0)),0)</f>
        <v>0</v>
      </c>
      <c r="AW3396" s="145"/>
    </row>
    <row r="3397" spans="1:49" ht="30" customHeight="1">
      <c r="A3397" s="1">
        <v>78</v>
      </c>
      <c r="B3397" s="319" t="s">
        <v>2817</v>
      </c>
      <c r="C3397" s="42"/>
      <c r="D3397" s="256" t="s">
        <v>2840</v>
      </c>
      <c r="E3397" s="257" t="s">
        <v>224</v>
      </c>
      <c r="F3397" s="258" t="s">
        <v>2898</v>
      </c>
      <c r="G3397" s="148" t="s">
        <v>1688</v>
      </c>
      <c r="H3397" s="149"/>
      <c r="I3397" s="280"/>
      <c r="J3397" s="267"/>
      <c r="K3397" s="152">
        <v>1</v>
      </c>
      <c r="L3397" s="153">
        <v>360</v>
      </c>
      <c r="M3397" s="281" t="s">
        <v>2880</v>
      </c>
      <c r="N3397" s="119" t="s">
        <v>134</v>
      </c>
      <c r="O3397" s="120">
        <v>2</v>
      </c>
      <c r="P3397" s="155" t="s">
        <v>227</v>
      </c>
      <c r="Q3397" s="155">
        <v>0</v>
      </c>
      <c r="R3397" s="155">
        <v>0</v>
      </c>
      <c r="S3397" s="156">
        <v>0</v>
      </c>
      <c r="T3397" s="156">
        <v>0</v>
      </c>
      <c r="U3397" s="156">
        <v>0</v>
      </c>
      <c r="V3397" s="157">
        <v>0</v>
      </c>
      <c r="W3397" s="158">
        <v>47</v>
      </c>
      <c r="X3397" s="159">
        <v>2</v>
      </c>
      <c r="Y3397" s="160">
        <v>4</v>
      </c>
      <c r="Z3397" s="161">
        <f t="shared" si="874"/>
        <v>5.64</v>
      </c>
      <c r="AA3397" s="155">
        <v>0</v>
      </c>
      <c r="AB3397" s="162" t="s">
        <v>80</v>
      </c>
      <c r="AC3397" s="163" t="s">
        <v>56</v>
      </c>
      <c r="AD3397" s="164" t="s">
        <v>56</v>
      </c>
      <c r="AE3397" s="163" t="s">
        <v>56</v>
      </c>
      <c r="AF3397" s="164">
        <f t="shared" si="875"/>
        <v>42.3</v>
      </c>
      <c r="AG3397" s="165">
        <f t="shared" si="876"/>
        <v>20304</v>
      </c>
      <c r="AH3397" s="166" t="s">
        <v>113</v>
      </c>
      <c r="AI3397" s="167"/>
      <c r="AJ3397" s="168"/>
      <c r="AK3397" s="169"/>
      <c r="AL3397" s="170"/>
      <c r="AM3397" s="171"/>
      <c r="AN3397" s="172"/>
      <c r="AO3397" s="173">
        <f t="shared" si="867"/>
        <v>0</v>
      </c>
      <c r="AP3397" s="174" t="s">
        <v>82</v>
      </c>
      <c r="AQ3397" s="175" t="str" cm="1">
        <f t="array" ref="AQ3397">_xlfn.IFS(OR($G3397="公衆街路灯A",$G3397="定額電灯"),$G3397&amp;AP3397,COUNTIF(G3397,"*従量電灯*"),G3397,1,"-")</f>
        <v>従量電灯</v>
      </c>
      <c r="AR3397" s="176" t="str" cm="1">
        <f t="array" ref="AR3397">_xlfn.IFS($AN3397=0,"-",OR($AH3397="対象外",$AH3397="-"),"-",OR($G3397="公衆街路灯A",$G3397="定額電灯"),_xlfn.XLOOKUP($AQ3397,削除禁止_電灯料金!$B:$B,削除禁止_電灯料金!$E:$E,0),1,"-")</f>
        <v>-</v>
      </c>
      <c r="AS3397" s="177" t="str" cm="1">
        <f t="array" ref="AS3397">_xlfn.IFS($AR3397="-","-",OR($G3397="公衆街路灯A",$G3397="定額電灯"),_xlfn.XLOOKUP(AQ3397,削除禁止_電灯料金!$B:$B,削除禁止_電灯料金!$D:$D,0),1,"-")</f>
        <v>-</v>
      </c>
      <c r="AT3397" s="176">
        <f>IFERROR(IF(OR($G3397="公衆街路灯A",$G3397="定額電灯"),"-",ROUND((_xlfn.XLOOKUP($AQ3397,削除禁止_電灯料金!$B:$B,削除禁止_電灯料金!$E:$E)*AM3397/1000*$K3397*$L3397/12),2)),"-")</f>
        <v>0</v>
      </c>
      <c r="AU3397" s="177">
        <f>IFERROR(IF(OR($G3397="公衆街路灯A",$G3397="定額電灯"),"-",ROUND((AM3397/1000*$K3397*$L3397/12)*_xlfn.XLOOKUP($A3397,削除禁止_電灯料金!K:K,削除禁止_電灯料金!M:M,"-"),2)),"-")</f>
        <v>0</v>
      </c>
      <c r="AV3397" s="178">
        <f>IFERROR(IF(OR($G3397="公衆街路灯A",$G3397="定額電灯"),ROUND((((AR3397+AS3397)*AN3397))*12*_xlfn.XLOOKUP($A3397,削除禁止_電灯料金!K:K,削除禁止_電灯料金!N:N),0),ROUND((AT3397+AU3397)*AN3397*12*_xlfn.XLOOKUP($A3397,削除禁止_電灯料金!K:K,削除禁止_電灯料金!N:N),0)),0)</f>
        <v>0</v>
      </c>
      <c r="AW3397" s="145"/>
    </row>
    <row r="3398" spans="1:49" ht="30" customHeight="1">
      <c r="A3398" s="1">
        <v>78</v>
      </c>
      <c r="B3398" s="319" t="s">
        <v>2817</v>
      </c>
      <c r="C3398" s="42"/>
      <c r="D3398" s="256" t="s">
        <v>2840</v>
      </c>
      <c r="E3398" s="257" t="s">
        <v>224</v>
      </c>
      <c r="F3398" s="258" t="s">
        <v>2899</v>
      </c>
      <c r="G3398" s="148" t="s">
        <v>1688</v>
      </c>
      <c r="H3398" s="149"/>
      <c r="I3398" s="280"/>
      <c r="J3398" s="267"/>
      <c r="K3398" s="152">
        <v>2</v>
      </c>
      <c r="L3398" s="153">
        <v>365</v>
      </c>
      <c r="M3398" s="281" t="s">
        <v>2900</v>
      </c>
      <c r="N3398" s="119" t="s">
        <v>234</v>
      </c>
      <c r="O3398" s="120">
        <v>2</v>
      </c>
      <c r="P3398" s="155" t="s">
        <v>227</v>
      </c>
      <c r="Q3398" s="155">
        <v>0</v>
      </c>
      <c r="R3398" s="155">
        <v>0</v>
      </c>
      <c r="S3398" s="156">
        <v>0</v>
      </c>
      <c r="T3398" s="156" t="s">
        <v>2901</v>
      </c>
      <c r="U3398" s="156" t="s">
        <v>754</v>
      </c>
      <c r="V3398" s="157">
        <v>0</v>
      </c>
      <c r="W3398" s="158">
        <v>47</v>
      </c>
      <c r="X3398" s="159">
        <v>4</v>
      </c>
      <c r="Y3398" s="160">
        <v>8</v>
      </c>
      <c r="Z3398" s="161">
        <f t="shared" si="874"/>
        <v>22.873333333333331</v>
      </c>
      <c r="AA3398" s="155">
        <v>0</v>
      </c>
      <c r="AB3398" s="162" t="s">
        <v>80</v>
      </c>
      <c r="AC3398" s="163" t="s">
        <v>56</v>
      </c>
      <c r="AD3398" s="164" t="s">
        <v>56</v>
      </c>
      <c r="AE3398" s="163" t="s">
        <v>56</v>
      </c>
      <c r="AF3398" s="164">
        <f t="shared" si="875"/>
        <v>85.774999999999991</v>
      </c>
      <c r="AG3398" s="165">
        <f t="shared" si="876"/>
        <v>82343.999999999985</v>
      </c>
      <c r="AH3398" s="166" t="s">
        <v>113</v>
      </c>
      <c r="AI3398" s="167"/>
      <c r="AJ3398" s="168"/>
      <c r="AK3398" s="169"/>
      <c r="AL3398" s="170"/>
      <c r="AM3398" s="171"/>
      <c r="AN3398" s="172"/>
      <c r="AO3398" s="173">
        <f t="shared" si="867"/>
        <v>0</v>
      </c>
      <c r="AP3398" s="174" t="s">
        <v>82</v>
      </c>
      <c r="AQ3398" s="175" t="str" cm="1">
        <f t="array" ref="AQ3398">_xlfn.IFS(OR($G3398="公衆街路灯A",$G3398="定額電灯"),$G3398&amp;AP3398,COUNTIF(G3398,"*従量電灯*"),G3398,1,"-")</f>
        <v>従量電灯</v>
      </c>
      <c r="AR3398" s="176" t="str" cm="1">
        <f t="array" ref="AR3398">_xlfn.IFS($AN3398=0,"-",OR($AH3398="対象外",$AH3398="-"),"-",OR($G3398="公衆街路灯A",$G3398="定額電灯"),_xlfn.XLOOKUP($AQ3398,削除禁止_電灯料金!$B:$B,削除禁止_電灯料金!$E:$E,0),1,"-")</f>
        <v>-</v>
      </c>
      <c r="AS3398" s="177" t="str" cm="1">
        <f t="array" ref="AS3398">_xlfn.IFS($AR3398="-","-",OR($G3398="公衆街路灯A",$G3398="定額電灯"),_xlfn.XLOOKUP(AQ3398,削除禁止_電灯料金!$B:$B,削除禁止_電灯料金!$D:$D,0),1,"-")</f>
        <v>-</v>
      </c>
      <c r="AT3398" s="176">
        <f>IFERROR(IF(OR($G3398="公衆街路灯A",$G3398="定額電灯"),"-",ROUND((_xlfn.XLOOKUP($AQ3398,削除禁止_電灯料金!$B:$B,削除禁止_電灯料金!$E:$E)*AM3398/1000*$K3398*$L3398/12),2)),"-")</f>
        <v>0</v>
      </c>
      <c r="AU3398" s="177">
        <f>IFERROR(IF(OR($G3398="公衆街路灯A",$G3398="定額電灯"),"-",ROUND((AM3398/1000*$K3398*$L3398/12)*_xlfn.XLOOKUP($A3398,削除禁止_電灯料金!K:K,削除禁止_電灯料金!M:M,"-"),2)),"-")</f>
        <v>0</v>
      </c>
      <c r="AV3398" s="178">
        <f>IFERROR(IF(OR($G3398="公衆街路灯A",$G3398="定額電灯"),ROUND((((AR3398+AS3398)*AN3398))*12*_xlfn.XLOOKUP($A3398,削除禁止_電灯料金!K:K,削除禁止_電灯料金!N:N),0),ROUND((AT3398+AU3398)*AN3398*12*_xlfn.XLOOKUP($A3398,削除禁止_電灯料金!K:K,削除禁止_電灯料金!N:N),0)),0)</f>
        <v>0</v>
      </c>
      <c r="AW3398" s="145"/>
    </row>
    <row r="3399" spans="1:49" ht="30" customHeight="1">
      <c r="A3399" s="1">
        <v>78</v>
      </c>
      <c r="B3399" s="319" t="s">
        <v>2817</v>
      </c>
      <c r="C3399" s="42"/>
      <c r="D3399" s="256" t="s">
        <v>2840</v>
      </c>
      <c r="E3399" s="257" t="s">
        <v>224</v>
      </c>
      <c r="F3399" s="258" t="s">
        <v>2899</v>
      </c>
      <c r="G3399" s="148" t="s">
        <v>1688</v>
      </c>
      <c r="H3399" s="149"/>
      <c r="I3399" s="280"/>
      <c r="J3399" s="267"/>
      <c r="K3399" s="152">
        <v>24</v>
      </c>
      <c r="L3399" s="153">
        <v>365</v>
      </c>
      <c r="M3399" s="281" t="s">
        <v>2842</v>
      </c>
      <c r="N3399" s="119" t="s">
        <v>86</v>
      </c>
      <c r="O3399" s="120">
        <v>1</v>
      </c>
      <c r="P3399" s="155" t="s">
        <v>434</v>
      </c>
      <c r="Q3399" s="155">
        <v>0</v>
      </c>
      <c r="R3399" s="155">
        <v>0</v>
      </c>
      <c r="S3399" s="156" t="s">
        <v>2843</v>
      </c>
      <c r="T3399" s="156">
        <v>0</v>
      </c>
      <c r="U3399" s="156" t="s">
        <v>2844</v>
      </c>
      <c r="V3399" s="157" t="s">
        <v>90</v>
      </c>
      <c r="W3399" s="158">
        <v>3</v>
      </c>
      <c r="X3399" s="159">
        <v>1</v>
      </c>
      <c r="Y3399" s="160">
        <v>1</v>
      </c>
      <c r="Z3399" s="161">
        <f t="shared" si="874"/>
        <v>2.19</v>
      </c>
      <c r="AA3399" s="155">
        <v>0</v>
      </c>
      <c r="AB3399" s="162" t="s">
        <v>80</v>
      </c>
      <c r="AC3399" s="163" t="s">
        <v>56</v>
      </c>
      <c r="AD3399" s="164" t="s">
        <v>56</v>
      </c>
      <c r="AE3399" s="163" t="s">
        <v>56</v>
      </c>
      <c r="AF3399" s="164">
        <f t="shared" si="875"/>
        <v>65.7</v>
      </c>
      <c r="AG3399" s="165">
        <f t="shared" si="876"/>
        <v>7884</v>
      </c>
      <c r="AH3399" s="166" t="s">
        <v>81</v>
      </c>
      <c r="AI3399" s="167"/>
      <c r="AJ3399" s="168"/>
      <c r="AK3399" s="169"/>
      <c r="AL3399" s="170"/>
      <c r="AM3399" s="171"/>
      <c r="AN3399" s="172"/>
      <c r="AO3399" s="173">
        <f t="shared" si="867"/>
        <v>0</v>
      </c>
      <c r="AP3399" s="174" t="s">
        <v>82</v>
      </c>
      <c r="AQ3399" s="175" t="str" cm="1">
        <f t="array" ref="AQ3399">_xlfn.IFS(OR($G3399="公衆街路灯A",$G3399="定額電灯"),$G3399&amp;AP3399,COUNTIF(G3399,"*従量電灯*"),G3399,1,"-")</f>
        <v>従量電灯</v>
      </c>
      <c r="AR3399" s="176" t="str" cm="1">
        <f t="array" ref="AR3399">_xlfn.IFS($AN3399=0,"-",OR($AH3399="対象外",$AH3399="-"),"-",OR($G3399="公衆街路灯A",$G3399="定額電灯"),_xlfn.XLOOKUP($AQ3399,削除禁止_電灯料金!$B:$B,削除禁止_電灯料金!$E:$E,0),1,"-")</f>
        <v>-</v>
      </c>
      <c r="AS3399" s="177" t="str" cm="1">
        <f t="array" ref="AS3399">_xlfn.IFS($AR3399="-","-",OR($G3399="公衆街路灯A",$G3399="定額電灯"),_xlfn.XLOOKUP(AQ3399,削除禁止_電灯料金!$B:$B,削除禁止_電灯料金!$D:$D,0),1,"-")</f>
        <v>-</v>
      </c>
      <c r="AT3399" s="176">
        <f>IFERROR(IF(OR($G3399="公衆街路灯A",$G3399="定額電灯"),"-",ROUND((_xlfn.XLOOKUP($AQ3399,削除禁止_電灯料金!$B:$B,削除禁止_電灯料金!$E:$E)*AM3399/1000*$K3399*$L3399/12),2)),"-")</f>
        <v>0</v>
      </c>
      <c r="AU3399" s="177">
        <f>IFERROR(IF(OR($G3399="公衆街路灯A",$G3399="定額電灯"),"-",ROUND((AM3399/1000*$K3399*$L3399/12)*_xlfn.XLOOKUP($A3399,削除禁止_電灯料金!K:K,削除禁止_電灯料金!M:M,"-"),2)),"-")</f>
        <v>0</v>
      </c>
      <c r="AV3399" s="178">
        <f>IFERROR(IF(OR($G3399="公衆街路灯A",$G3399="定額電灯"),ROUND((((AR3399+AS3399)*AN3399))*12*_xlfn.XLOOKUP($A3399,削除禁止_電灯料金!K:K,削除禁止_電灯料金!N:N),0),ROUND((AT3399+AU3399)*AN3399*12*_xlfn.XLOOKUP($A3399,削除禁止_電灯料金!K:K,削除禁止_電灯料金!N:N),0)),0)</f>
        <v>0</v>
      </c>
      <c r="AW3399" s="145"/>
    </row>
    <row r="3400" spans="1:49" ht="30" customHeight="1">
      <c r="A3400" s="1">
        <v>78</v>
      </c>
      <c r="B3400" s="319" t="s">
        <v>2817</v>
      </c>
      <c r="C3400" s="42"/>
      <c r="D3400" s="256" t="s">
        <v>2840</v>
      </c>
      <c r="E3400" s="257" t="s">
        <v>224</v>
      </c>
      <c r="F3400" s="258" t="s">
        <v>2204</v>
      </c>
      <c r="G3400" s="148" t="s">
        <v>1688</v>
      </c>
      <c r="H3400" s="149"/>
      <c r="I3400" s="280"/>
      <c r="J3400" s="267"/>
      <c r="K3400" s="152">
        <v>1</v>
      </c>
      <c r="L3400" s="153">
        <v>250</v>
      </c>
      <c r="M3400" s="281" t="s">
        <v>2900</v>
      </c>
      <c r="N3400" s="119" t="s">
        <v>234</v>
      </c>
      <c r="O3400" s="120">
        <v>2</v>
      </c>
      <c r="P3400" s="155" t="s">
        <v>227</v>
      </c>
      <c r="Q3400" s="155">
        <v>0</v>
      </c>
      <c r="R3400" s="155">
        <v>0</v>
      </c>
      <c r="S3400" s="156">
        <v>0</v>
      </c>
      <c r="T3400" s="156" t="s">
        <v>2901</v>
      </c>
      <c r="U3400" s="156" t="s">
        <v>754</v>
      </c>
      <c r="V3400" s="157">
        <v>0</v>
      </c>
      <c r="W3400" s="158">
        <v>47</v>
      </c>
      <c r="X3400" s="159">
        <v>4</v>
      </c>
      <c r="Y3400" s="160">
        <v>8</v>
      </c>
      <c r="Z3400" s="161">
        <f t="shared" si="874"/>
        <v>7.833333333333333</v>
      </c>
      <c r="AA3400" s="155">
        <v>0</v>
      </c>
      <c r="AB3400" s="162" t="s">
        <v>80</v>
      </c>
      <c r="AC3400" s="163" t="s">
        <v>56</v>
      </c>
      <c r="AD3400" s="164" t="s">
        <v>56</v>
      </c>
      <c r="AE3400" s="163" t="s">
        <v>56</v>
      </c>
      <c r="AF3400" s="164">
        <f t="shared" si="875"/>
        <v>29.375</v>
      </c>
      <c r="AG3400" s="165">
        <f t="shared" si="876"/>
        <v>28200</v>
      </c>
      <c r="AH3400" s="166" t="s">
        <v>113</v>
      </c>
      <c r="AI3400" s="167"/>
      <c r="AJ3400" s="168"/>
      <c r="AK3400" s="169"/>
      <c r="AL3400" s="170"/>
      <c r="AM3400" s="171"/>
      <c r="AN3400" s="172"/>
      <c r="AO3400" s="173">
        <f t="shared" si="867"/>
        <v>0</v>
      </c>
      <c r="AP3400" s="174" t="s">
        <v>82</v>
      </c>
      <c r="AQ3400" s="175" t="str" cm="1">
        <f t="array" ref="AQ3400">_xlfn.IFS(OR($G3400="公衆街路灯A",$G3400="定額電灯"),$G3400&amp;AP3400,COUNTIF(G3400,"*従量電灯*"),G3400,1,"-")</f>
        <v>従量電灯</v>
      </c>
      <c r="AR3400" s="176" t="str" cm="1">
        <f t="array" ref="AR3400">_xlfn.IFS($AN3400=0,"-",OR($AH3400="対象外",$AH3400="-"),"-",OR($G3400="公衆街路灯A",$G3400="定額電灯"),_xlfn.XLOOKUP($AQ3400,削除禁止_電灯料金!$B:$B,削除禁止_電灯料金!$E:$E,0),1,"-")</f>
        <v>-</v>
      </c>
      <c r="AS3400" s="177" t="str" cm="1">
        <f t="array" ref="AS3400">_xlfn.IFS($AR3400="-","-",OR($G3400="公衆街路灯A",$G3400="定額電灯"),_xlfn.XLOOKUP(AQ3400,削除禁止_電灯料金!$B:$B,削除禁止_電灯料金!$D:$D,0),1,"-")</f>
        <v>-</v>
      </c>
      <c r="AT3400" s="176">
        <f>IFERROR(IF(OR($G3400="公衆街路灯A",$G3400="定額電灯"),"-",ROUND((_xlfn.XLOOKUP($AQ3400,削除禁止_電灯料金!$B:$B,削除禁止_電灯料金!$E:$E)*AM3400/1000*$K3400*$L3400/12),2)),"-")</f>
        <v>0</v>
      </c>
      <c r="AU3400" s="177">
        <f>IFERROR(IF(OR($G3400="公衆街路灯A",$G3400="定額電灯"),"-",ROUND((AM3400/1000*$K3400*$L3400/12)*_xlfn.XLOOKUP($A3400,削除禁止_電灯料金!K:K,削除禁止_電灯料金!M:M,"-"),2)),"-")</f>
        <v>0</v>
      </c>
      <c r="AV3400" s="178">
        <f>IFERROR(IF(OR($G3400="公衆街路灯A",$G3400="定額電灯"),ROUND((((AR3400+AS3400)*AN3400))*12*_xlfn.XLOOKUP($A3400,削除禁止_電灯料金!K:K,削除禁止_電灯料金!N:N),0),ROUND((AT3400+AU3400)*AN3400*12*_xlfn.XLOOKUP($A3400,削除禁止_電灯料金!K:K,削除禁止_電灯料金!N:N),0)),0)</f>
        <v>0</v>
      </c>
      <c r="AW3400" s="145"/>
    </row>
    <row r="3401" spans="1:49" ht="30" customHeight="1">
      <c r="A3401" s="1">
        <v>78</v>
      </c>
      <c r="B3401" s="319" t="s">
        <v>2817</v>
      </c>
      <c r="C3401" s="42"/>
      <c r="D3401" s="256" t="s">
        <v>2840</v>
      </c>
      <c r="E3401" s="257" t="s">
        <v>224</v>
      </c>
      <c r="F3401" s="258" t="s">
        <v>506</v>
      </c>
      <c r="G3401" s="148" t="s">
        <v>1688</v>
      </c>
      <c r="H3401" s="149"/>
      <c r="I3401" s="280"/>
      <c r="J3401" s="267"/>
      <c r="K3401" s="152">
        <v>4</v>
      </c>
      <c r="L3401" s="153">
        <v>360</v>
      </c>
      <c r="M3401" s="281" t="s">
        <v>2822</v>
      </c>
      <c r="N3401" s="119" t="s">
        <v>331</v>
      </c>
      <c r="O3401" s="120">
        <v>1</v>
      </c>
      <c r="P3401" s="155" t="s">
        <v>135</v>
      </c>
      <c r="Q3401" s="155">
        <v>0</v>
      </c>
      <c r="R3401" s="155">
        <v>0</v>
      </c>
      <c r="S3401" s="156" t="s">
        <v>332</v>
      </c>
      <c r="T3401" s="156">
        <v>0</v>
      </c>
      <c r="U3401" s="156" t="s">
        <v>519</v>
      </c>
      <c r="V3401" s="157">
        <v>0</v>
      </c>
      <c r="W3401" s="158">
        <v>28</v>
      </c>
      <c r="X3401" s="159">
        <v>2</v>
      </c>
      <c r="Y3401" s="160">
        <v>2</v>
      </c>
      <c r="Z3401" s="161">
        <f t="shared" si="874"/>
        <v>6.72</v>
      </c>
      <c r="AA3401" s="155">
        <v>0</v>
      </c>
      <c r="AB3401" s="162" t="s">
        <v>80</v>
      </c>
      <c r="AC3401" s="163" t="s">
        <v>56</v>
      </c>
      <c r="AD3401" s="164" t="s">
        <v>56</v>
      </c>
      <c r="AE3401" s="163" t="s">
        <v>56</v>
      </c>
      <c r="AF3401" s="164">
        <f t="shared" si="875"/>
        <v>100.8</v>
      </c>
      <c r="AG3401" s="165">
        <f t="shared" si="876"/>
        <v>24192</v>
      </c>
      <c r="AH3401" s="166" t="s">
        <v>81</v>
      </c>
      <c r="AI3401" s="167"/>
      <c r="AJ3401" s="168"/>
      <c r="AK3401" s="169"/>
      <c r="AL3401" s="170"/>
      <c r="AM3401" s="171"/>
      <c r="AN3401" s="172"/>
      <c r="AO3401" s="173">
        <f t="shared" si="867"/>
        <v>0</v>
      </c>
      <c r="AP3401" s="174" t="s">
        <v>82</v>
      </c>
      <c r="AQ3401" s="175" t="str" cm="1">
        <f t="array" ref="AQ3401">_xlfn.IFS(OR($G3401="公衆街路灯A",$G3401="定額電灯"),$G3401&amp;AP3401,COUNTIF(G3401,"*従量電灯*"),G3401,1,"-")</f>
        <v>従量電灯</v>
      </c>
      <c r="AR3401" s="176" t="str" cm="1">
        <f t="array" ref="AR3401">_xlfn.IFS($AN3401=0,"-",OR($AH3401="対象外",$AH3401="-"),"-",OR($G3401="公衆街路灯A",$G3401="定額電灯"),_xlfn.XLOOKUP($AQ3401,削除禁止_電灯料金!$B:$B,削除禁止_電灯料金!$E:$E,0),1,"-")</f>
        <v>-</v>
      </c>
      <c r="AS3401" s="177" t="str" cm="1">
        <f t="array" ref="AS3401">_xlfn.IFS($AR3401="-","-",OR($G3401="公衆街路灯A",$G3401="定額電灯"),_xlfn.XLOOKUP(AQ3401,削除禁止_電灯料金!$B:$B,削除禁止_電灯料金!$D:$D,0),1,"-")</f>
        <v>-</v>
      </c>
      <c r="AT3401" s="176">
        <f>IFERROR(IF(OR($G3401="公衆街路灯A",$G3401="定額電灯"),"-",ROUND((_xlfn.XLOOKUP($AQ3401,削除禁止_電灯料金!$B:$B,削除禁止_電灯料金!$E:$E)*AM3401/1000*$K3401*$L3401/12),2)),"-")</f>
        <v>0</v>
      </c>
      <c r="AU3401" s="177">
        <f>IFERROR(IF(OR($G3401="公衆街路灯A",$G3401="定額電灯"),"-",ROUND((AM3401/1000*$K3401*$L3401/12)*_xlfn.XLOOKUP($A3401,削除禁止_電灯料金!K:K,削除禁止_電灯料金!M:M,"-"),2)),"-")</f>
        <v>0</v>
      </c>
      <c r="AV3401" s="178">
        <f>IFERROR(IF(OR($G3401="公衆街路灯A",$G3401="定額電灯"),ROUND((((AR3401+AS3401)*AN3401))*12*_xlfn.XLOOKUP($A3401,削除禁止_電灯料金!K:K,削除禁止_電灯料金!N:N),0),ROUND((AT3401+AU3401)*AN3401*12*_xlfn.XLOOKUP($A3401,削除禁止_電灯料金!K:K,削除禁止_電灯料金!N:N),0)),0)</f>
        <v>0</v>
      </c>
      <c r="AW3401" s="145"/>
    </row>
    <row r="3402" spans="1:49" ht="30" customHeight="1">
      <c r="A3402" s="1">
        <v>78</v>
      </c>
      <c r="B3402" s="319" t="s">
        <v>2817</v>
      </c>
      <c r="C3402" s="42"/>
      <c r="D3402" s="256" t="s">
        <v>2840</v>
      </c>
      <c r="E3402" s="257" t="s">
        <v>224</v>
      </c>
      <c r="F3402" s="258" t="s">
        <v>2902</v>
      </c>
      <c r="G3402" s="148" t="s">
        <v>1688</v>
      </c>
      <c r="H3402" s="149"/>
      <c r="I3402" s="280"/>
      <c r="J3402" s="267"/>
      <c r="K3402" s="152">
        <v>24</v>
      </c>
      <c r="L3402" s="153">
        <v>365</v>
      </c>
      <c r="M3402" s="281" t="s">
        <v>2880</v>
      </c>
      <c r="N3402" s="119" t="s">
        <v>134</v>
      </c>
      <c r="O3402" s="120">
        <v>2</v>
      </c>
      <c r="P3402" s="155" t="s">
        <v>227</v>
      </c>
      <c r="Q3402" s="155">
        <v>0</v>
      </c>
      <c r="R3402" s="155">
        <v>0</v>
      </c>
      <c r="S3402" s="156">
        <v>0</v>
      </c>
      <c r="T3402" s="156">
        <v>0</v>
      </c>
      <c r="U3402" s="156">
        <v>0</v>
      </c>
      <c r="V3402" s="157">
        <v>0</v>
      </c>
      <c r="W3402" s="158">
        <v>47</v>
      </c>
      <c r="X3402" s="159">
        <v>2</v>
      </c>
      <c r="Y3402" s="160">
        <v>4</v>
      </c>
      <c r="Z3402" s="161">
        <f t="shared" si="874"/>
        <v>137.24</v>
      </c>
      <c r="AA3402" s="155">
        <v>0</v>
      </c>
      <c r="AB3402" s="162" t="s">
        <v>80</v>
      </c>
      <c r="AC3402" s="163" t="s">
        <v>56</v>
      </c>
      <c r="AD3402" s="164" t="s">
        <v>56</v>
      </c>
      <c r="AE3402" s="163" t="s">
        <v>56</v>
      </c>
      <c r="AF3402" s="164">
        <f t="shared" si="875"/>
        <v>1029.3000000000002</v>
      </c>
      <c r="AG3402" s="165">
        <f t="shared" si="876"/>
        <v>494064.00000000012</v>
      </c>
      <c r="AH3402" s="166" t="s">
        <v>113</v>
      </c>
      <c r="AI3402" s="167"/>
      <c r="AJ3402" s="168"/>
      <c r="AK3402" s="169"/>
      <c r="AL3402" s="170"/>
      <c r="AM3402" s="171"/>
      <c r="AN3402" s="172"/>
      <c r="AO3402" s="173">
        <f t="shared" si="867"/>
        <v>0</v>
      </c>
      <c r="AP3402" s="174" t="s">
        <v>82</v>
      </c>
      <c r="AQ3402" s="175" t="str" cm="1">
        <f t="array" ref="AQ3402">_xlfn.IFS(OR($G3402="公衆街路灯A",$G3402="定額電灯"),$G3402&amp;AP3402,COUNTIF(G3402,"*従量電灯*"),G3402,1,"-")</f>
        <v>従量電灯</v>
      </c>
      <c r="AR3402" s="176" t="str" cm="1">
        <f t="array" ref="AR3402">_xlfn.IFS($AN3402=0,"-",OR($AH3402="対象外",$AH3402="-"),"-",OR($G3402="公衆街路灯A",$G3402="定額電灯"),_xlfn.XLOOKUP($AQ3402,削除禁止_電灯料金!$B:$B,削除禁止_電灯料金!$E:$E,0),1,"-")</f>
        <v>-</v>
      </c>
      <c r="AS3402" s="177" t="str" cm="1">
        <f t="array" ref="AS3402">_xlfn.IFS($AR3402="-","-",OR($G3402="公衆街路灯A",$G3402="定額電灯"),_xlfn.XLOOKUP(AQ3402,削除禁止_電灯料金!$B:$B,削除禁止_電灯料金!$D:$D,0),1,"-")</f>
        <v>-</v>
      </c>
      <c r="AT3402" s="176">
        <f>IFERROR(IF(OR($G3402="公衆街路灯A",$G3402="定額電灯"),"-",ROUND((_xlfn.XLOOKUP($AQ3402,削除禁止_電灯料金!$B:$B,削除禁止_電灯料金!$E:$E)*AM3402/1000*$K3402*$L3402/12),2)),"-")</f>
        <v>0</v>
      </c>
      <c r="AU3402" s="177">
        <f>IFERROR(IF(OR($G3402="公衆街路灯A",$G3402="定額電灯"),"-",ROUND((AM3402/1000*$K3402*$L3402/12)*_xlfn.XLOOKUP($A3402,削除禁止_電灯料金!K:K,削除禁止_電灯料金!M:M,"-"),2)),"-")</f>
        <v>0</v>
      </c>
      <c r="AV3402" s="178">
        <f>IFERROR(IF(OR($G3402="公衆街路灯A",$G3402="定額電灯"),ROUND((((AR3402+AS3402)*AN3402))*12*_xlfn.XLOOKUP($A3402,削除禁止_電灯料金!K:K,削除禁止_電灯料金!N:N),0),ROUND((AT3402+AU3402)*AN3402*12*_xlfn.XLOOKUP($A3402,削除禁止_電灯料金!K:K,削除禁止_電灯料金!N:N),0)),0)</f>
        <v>0</v>
      </c>
      <c r="AW3402" s="145"/>
    </row>
    <row r="3403" spans="1:49" ht="30" customHeight="1">
      <c r="A3403" s="1">
        <v>78</v>
      </c>
      <c r="B3403" s="319" t="s">
        <v>2817</v>
      </c>
      <c r="C3403" s="42"/>
      <c r="D3403" s="256" t="s">
        <v>2840</v>
      </c>
      <c r="E3403" s="257" t="s">
        <v>224</v>
      </c>
      <c r="F3403" s="258" t="s">
        <v>2902</v>
      </c>
      <c r="G3403" s="148" t="s">
        <v>1688</v>
      </c>
      <c r="H3403" s="149"/>
      <c r="I3403" s="280"/>
      <c r="J3403" s="267"/>
      <c r="K3403" s="152">
        <v>24</v>
      </c>
      <c r="L3403" s="153">
        <v>365</v>
      </c>
      <c r="M3403" s="281" t="s">
        <v>2903</v>
      </c>
      <c r="N3403" s="119" t="s">
        <v>93</v>
      </c>
      <c r="O3403" s="120">
        <v>4</v>
      </c>
      <c r="P3403" s="155" t="s">
        <v>227</v>
      </c>
      <c r="Q3403" s="155">
        <v>0</v>
      </c>
      <c r="R3403" s="155">
        <v>0</v>
      </c>
      <c r="S3403" s="156">
        <v>0</v>
      </c>
      <c r="T3403" s="156">
        <v>0</v>
      </c>
      <c r="U3403" s="156" t="s">
        <v>807</v>
      </c>
      <c r="V3403" s="157">
        <v>0</v>
      </c>
      <c r="W3403" s="158">
        <v>47</v>
      </c>
      <c r="X3403" s="159">
        <v>1</v>
      </c>
      <c r="Y3403" s="160">
        <v>4</v>
      </c>
      <c r="Z3403" s="161">
        <f t="shared" si="874"/>
        <v>137.24</v>
      </c>
      <c r="AA3403" s="155">
        <v>0</v>
      </c>
      <c r="AB3403" s="162" t="s">
        <v>80</v>
      </c>
      <c r="AC3403" s="163" t="s">
        <v>56</v>
      </c>
      <c r="AD3403" s="164" t="s">
        <v>56</v>
      </c>
      <c r="AE3403" s="163" t="s">
        <v>56</v>
      </c>
      <c r="AF3403" s="164">
        <f t="shared" si="875"/>
        <v>1029.3000000000002</v>
      </c>
      <c r="AG3403" s="165">
        <f t="shared" si="876"/>
        <v>494064.00000000012</v>
      </c>
      <c r="AH3403" s="166" t="s">
        <v>113</v>
      </c>
      <c r="AI3403" s="167"/>
      <c r="AJ3403" s="168"/>
      <c r="AK3403" s="169"/>
      <c r="AL3403" s="170"/>
      <c r="AM3403" s="171"/>
      <c r="AN3403" s="172"/>
      <c r="AO3403" s="173">
        <f t="shared" si="867"/>
        <v>0</v>
      </c>
      <c r="AP3403" s="174" t="s">
        <v>82</v>
      </c>
      <c r="AQ3403" s="175" t="str" cm="1">
        <f t="array" ref="AQ3403">_xlfn.IFS(OR($G3403="公衆街路灯A",$G3403="定額電灯"),$G3403&amp;AP3403,COUNTIF(G3403,"*従量電灯*"),G3403,1,"-")</f>
        <v>従量電灯</v>
      </c>
      <c r="AR3403" s="176" t="str" cm="1">
        <f t="array" ref="AR3403">_xlfn.IFS($AN3403=0,"-",OR($AH3403="対象外",$AH3403="-"),"-",OR($G3403="公衆街路灯A",$G3403="定額電灯"),_xlfn.XLOOKUP($AQ3403,削除禁止_電灯料金!$B:$B,削除禁止_電灯料金!$E:$E,0),1,"-")</f>
        <v>-</v>
      </c>
      <c r="AS3403" s="177" t="str" cm="1">
        <f t="array" ref="AS3403">_xlfn.IFS($AR3403="-","-",OR($G3403="公衆街路灯A",$G3403="定額電灯"),_xlfn.XLOOKUP(AQ3403,削除禁止_電灯料金!$B:$B,削除禁止_電灯料金!$D:$D,0),1,"-")</f>
        <v>-</v>
      </c>
      <c r="AT3403" s="176">
        <f>IFERROR(IF(OR($G3403="公衆街路灯A",$G3403="定額電灯"),"-",ROUND((_xlfn.XLOOKUP($AQ3403,削除禁止_電灯料金!$B:$B,削除禁止_電灯料金!$E:$E)*AM3403/1000*$K3403*$L3403/12),2)),"-")</f>
        <v>0</v>
      </c>
      <c r="AU3403" s="177">
        <f>IFERROR(IF(OR($G3403="公衆街路灯A",$G3403="定額電灯"),"-",ROUND((AM3403/1000*$K3403*$L3403/12)*_xlfn.XLOOKUP($A3403,削除禁止_電灯料金!K:K,削除禁止_電灯料金!M:M,"-"),2)),"-")</f>
        <v>0</v>
      </c>
      <c r="AV3403" s="178">
        <f>IFERROR(IF(OR($G3403="公衆街路灯A",$G3403="定額電灯"),ROUND((((AR3403+AS3403)*AN3403))*12*_xlfn.XLOOKUP($A3403,削除禁止_電灯料金!K:K,削除禁止_電灯料金!N:N),0),ROUND((AT3403+AU3403)*AN3403*12*_xlfn.XLOOKUP($A3403,削除禁止_電灯料金!K:K,削除禁止_電灯料金!N:N),0)),0)</f>
        <v>0</v>
      </c>
      <c r="AW3403" s="145"/>
    </row>
    <row r="3404" spans="1:49" ht="30" customHeight="1">
      <c r="A3404" s="1">
        <v>78</v>
      </c>
      <c r="B3404" s="319" t="s">
        <v>2817</v>
      </c>
      <c r="C3404" s="42"/>
      <c r="D3404" s="256" t="s">
        <v>2840</v>
      </c>
      <c r="E3404" s="257" t="s">
        <v>224</v>
      </c>
      <c r="F3404" s="258" t="s">
        <v>2902</v>
      </c>
      <c r="G3404" s="148" t="s">
        <v>1688</v>
      </c>
      <c r="H3404" s="149"/>
      <c r="I3404" s="280"/>
      <c r="J3404" s="267"/>
      <c r="K3404" s="152">
        <v>24</v>
      </c>
      <c r="L3404" s="153">
        <v>365</v>
      </c>
      <c r="M3404" s="281" t="s">
        <v>2842</v>
      </c>
      <c r="N3404" s="119" t="s">
        <v>86</v>
      </c>
      <c r="O3404" s="120">
        <v>1</v>
      </c>
      <c r="P3404" s="155" t="s">
        <v>434</v>
      </c>
      <c r="Q3404" s="155">
        <v>0</v>
      </c>
      <c r="R3404" s="155">
        <v>0</v>
      </c>
      <c r="S3404" s="156" t="s">
        <v>2843</v>
      </c>
      <c r="T3404" s="156">
        <v>0</v>
      </c>
      <c r="U3404" s="156" t="s">
        <v>2844</v>
      </c>
      <c r="V3404" s="157" t="s">
        <v>90</v>
      </c>
      <c r="W3404" s="158">
        <v>3</v>
      </c>
      <c r="X3404" s="159">
        <v>1</v>
      </c>
      <c r="Y3404" s="160">
        <v>1</v>
      </c>
      <c r="Z3404" s="161">
        <f t="shared" si="874"/>
        <v>2.19</v>
      </c>
      <c r="AA3404" s="155">
        <v>0</v>
      </c>
      <c r="AB3404" s="162" t="s">
        <v>80</v>
      </c>
      <c r="AC3404" s="163" t="s">
        <v>56</v>
      </c>
      <c r="AD3404" s="164" t="s">
        <v>56</v>
      </c>
      <c r="AE3404" s="163" t="s">
        <v>56</v>
      </c>
      <c r="AF3404" s="164">
        <f t="shared" si="875"/>
        <v>65.7</v>
      </c>
      <c r="AG3404" s="165">
        <f t="shared" si="876"/>
        <v>7884</v>
      </c>
      <c r="AH3404" s="166" t="s">
        <v>81</v>
      </c>
      <c r="AI3404" s="167"/>
      <c r="AJ3404" s="168"/>
      <c r="AK3404" s="169"/>
      <c r="AL3404" s="170"/>
      <c r="AM3404" s="171"/>
      <c r="AN3404" s="172"/>
      <c r="AO3404" s="173">
        <f t="shared" si="867"/>
        <v>0</v>
      </c>
      <c r="AP3404" s="174" t="s">
        <v>82</v>
      </c>
      <c r="AQ3404" s="175" t="str" cm="1">
        <f t="array" ref="AQ3404">_xlfn.IFS(OR($G3404="公衆街路灯A",$G3404="定額電灯"),$G3404&amp;AP3404,COUNTIF(G3404,"*従量電灯*"),G3404,1,"-")</f>
        <v>従量電灯</v>
      </c>
      <c r="AR3404" s="176" t="str" cm="1">
        <f t="array" ref="AR3404">_xlfn.IFS($AN3404=0,"-",OR($AH3404="対象外",$AH3404="-"),"-",OR($G3404="公衆街路灯A",$G3404="定額電灯"),_xlfn.XLOOKUP($AQ3404,削除禁止_電灯料金!$B:$B,削除禁止_電灯料金!$E:$E,0),1,"-")</f>
        <v>-</v>
      </c>
      <c r="AS3404" s="177" t="str" cm="1">
        <f t="array" ref="AS3404">_xlfn.IFS($AR3404="-","-",OR($G3404="公衆街路灯A",$G3404="定額電灯"),_xlfn.XLOOKUP(AQ3404,削除禁止_電灯料金!$B:$B,削除禁止_電灯料金!$D:$D,0),1,"-")</f>
        <v>-</v>
      </c>
      <c r="AT3404" s="176">
        <f>IFERROR(IF(OR($G3404="公衆街路灯A",$G3404="定額電灯"),"-",ROUND((_xlfn.XLOOKUP($AQ3404,削除禁止_電灯料金!$B:$B,削除禁止_電灯料金!$E:$E)*AM3404/1000*$K3404*$L3404/12),2)),"-")</f>
        <v>0</v>
      </c>
      <c r="AU3404" s="177">
        <f>IFERROR(IF(OR($G3404="公衆街路灯A",$G3404="定額電灯"),"-",ROUND((AM3404/1000*$K3404*$L3404/12)*_xlfn.XLOOKUP($A3404,削除禁止_電灯料金!K:K,削除禁止_電灯料金!M:M,"-"),2)),"-")</f>
        <v>0</v>
      </c>
      <c r="AV3404" s="178">
        <f>IFERROR(IF(OR($G3404="公衆街路灯A",$G3404="定額電灯"),ROUND((((AR3404+AS3404)*AN3404))*12*_xlfn.XLOOKUP($A3404,削除禁止_電灯料金!K:K,削除禁止_電灯料金!N:N),0),ROUND((AT3404+AU3404)*AN3404*12*_xlfn.XLOOKUP($A3404,削除禁止_電灯料金!K:K,削除禁止_電灯料金!N:N),0)),0)</f>
        <v>0</v>
      </c>
      <c r="AW3404" s="145"/>
    </row>
    <row r="3405" spans="1:49" ht="30" customHeight="1">
      <c r="A3405" s="1">
        <v>78</v>
      </c>
      <c r="B3405" s="319" t="s">
        <v>2817</v>
      </c>
      <c r="C3405" s="42"/>
      <c r="D3405" s="259" t="s">
        <v>2840</v>
      </c>
      <c r="E3405" s="260" t="s">
        <v>224</v>
      </c>
      <c r="F3405" s="261" t="s">
        <v>2904</v>
      </c>
      <c r="G3405" s="182" t="s">
        <v>1688</v>
      </c>
      <c r="H3405" s="318" t="s">
        <v>483</v>
      </c>
      <c r="I3405" s="311"/>
      <c r="J3405" s="312"/>
      <c r="K3405" s="186" t="s">
        <v>82</v>
      </c>
      <c r="L3405" s="187" t="s">
        <v>82</v>
      </c>
      <c r="M3405" s="313" t="s">
        <v>486</v>
      </c>
      <c r="N3405" s="189" t="s">
        <v>485</v>
      </c>
      <c r="O3405" s="190">
        <v>0</v>
      </c>
      <c r="P3405" s="191" t="s">
        <v>486</v>
      </c>
      <c r="Q3405" s="191">
        <v>0</v>
      </c>
      <c r="R3405" s="191">
        <v>0</v>
      </c>
      <c r="S3405" s="192">
        <v>0</v>
      </c>
      <c r="T3405" s="192">
        <v>0</v>
      </c>
      <c r="U3405" s="192">
        <v>0</v>
      </c>
      <c r="V3405" s="193">
        <v>0</v>
      </c>
      <c r="W3405" s="194" t="s">
        <v>56</v>
      </c>
      <c r="X3405" s="195"/>
      <c r="Y3405" s="196">
        <v>0</v>
      </c>
      <c r="Z3405" s="197">
        <v>0</v>
      </c>
      <c r="AA3405" s="191">
        <v>0</v>
      </c>
      <c r="AB3405" s="198" t="s">
        <v>80</v>
      </c>
      <c r="AC3405" s="199" t="s">
        <v>56</v>
      </c>
      <c r="AD3405" s="200" t="s">
        <v>56</v>
      </c>
      <c r="AE3405" s="199" t="s">
        <v>56</v>
      </c>
      <c r="AF3405" s="200" t="s">
        <v>56</v>
      </c>
      <c r="AG3405" s="201">
        <v>0</v>
      </c>
      <c r="AH3405" s="201" t="s">
        <v>124</v>
      </c>
      <c r="AI3405" s="202" t="s">
        <v>487</v>
      </c>
      <c r="AJ3405" s="203"/>
      <c r="AK3405" s="204"/>
      <c r="AL3405" s="194"/>
      <c r="AM3405" s="205"/>
      <c r="AN3405" s="206"/>
      <c r="AO3405" s="200">
        <f t="shared" si="867"/>
        <v>0</v>
      </c>
      <c r="AP3405" s="207" t="s">
        <v>82</v>
      </c>
      <c r="AQ3405" s="198" t="str" cm="1">
        <f t="array" ref="AQ3405">_xlfn.IFS(OR($G3405="公衆街路灯A",$G3405="定額電灯"),$G3405&amp;AP3405,COUNTIF(G3405,"*従量電灯*"),G3405,1,"-")</f>
        <v>従量電灯</v>
      </c>
      <c r="AR3405" s="208" t="str" cm="1">
        <f t="array" ref="AR3405">_xlfn.IFS($AN3405=0,"-",OR($AH3405="対象外",$AH3405="-"),"-",OR($G3405="公衆街路灯A",$G3405="定額電灯"),_xlfn.XLOOKUP($AQ3405,削除禁止_電灯料金!$B:$B,削除禁止_電灯料金!$E:$E,0),1,"-")</f>
        <v>-</v>
      </c>
      <c r="AS3405" s="209" t="str" cm="1">
        <f t="array" ref="AS3405">_xlfn.IFS($AR3405="-","-",OR($G3405="公衆街路灯A",$G3405="定額電灯"),_xlfn.XLOOKUP(AQ3405,削除禁止_電灯料金!$B:$B,削除禁止_電灯料金!$D:$D,0),1,"-")</f>
        <v>-</v>
      </c>
      <c r="AT3405" s="208" t="str">
        <f>IFERROR(IF(OR($G3405="公衆街路灯A",$G3405="定額電灯"),"-",ROUND((_xlfn.XLOOKUP($AQ3405,削除禁止_電灯料金!$B:$B,削除禁止_電灯料金!$E:$E)*AM3405/1000*$K3405*$L3405/12),2)),"-")</f>
        <v>-</v>
      </c>
      <c r="AU3405" s="209" t="str">
        <f>IFERROR(IF(OR($G3405="公衆街路灯A",$G3405="定額電灯"),"-",ROUND((AM3405/1000*$K3405*$L3405/12)*_xlfn.XLOOKUP($A3405,削除禁止_電灯料金!K:K,削除禁止_電灯料金!M:M,"-"),2)),"-")</f>
        <v>-</v>
      </c>
      <c r="AV3405" s="210">
        <f>IFERROR(IF(OR($G3405="公衆街路灯A",$G3405="定額電灯"),ROUND((((AR3405+AS3405)*AN3405))*12*_xlfn.XLOOKUP($A3405,削除禁止_電灯料金!K:K,削除禁止_電灯料金!N:N),0),ROUND((AT3405+AU3405)*AN3405*12*_xlfn.XLOOKUP($A3405,削除禁止_電灯料金!K:K,削除禁止_電灯料金!N:N),0)),0)</f>
        <v>0</v>
      </c>
      <c r="AW3405" s="145"/>
    </row>
    <row r="3406" spans="1:49" ht="30" customHeight="1">
      <c r="A3406" s="1">
        <v>78</v>
      </c>
      <c r="B3406" s="319" t="s">
        <v>2817</v>
      </c>
      <c r="C3406" s="42"/>
      <c r="D3406" s="259" t="s">
        <v>2840</v>
      </c>
      <c r="E3406" s="260" t="s">
        <v>224</v>
      </c>
      <c r="F3406" s="261" t="s">
        <v>2905</v>
      </c>
      <c r="G3406" s="182" t="s">
        <v>1688</v>
      </c>
      <c r="H3406" s="318" t="s">
        <v>483</v>
      </c>
      <c r="I3406" s="311"/>
      <c r="J3406" s="312"/>
      <c r="K3406" s="186" t="s">
        <v>82</v>
      </c>
      <c r="L3406" s="187" t="s">
        <v>82</v>
      </c>
      <c r="M3406" s="313" t="s">
        <v>486</v>
      </c>
      <c r="N3406" s="189" t="s">
        <v>485</v>
      </c>
      <c r="O3406" s="190">
        <v>0</v>
      </c>
      <c r="P3406" s="191" t="s">
        <v>486</v>
      </c>
      <c r="Q3406" s="191">
        <v>0</v>
      </c>
      <c r="R3406" s="191">
        <v>0</v>
      </c>
      <c r="S3406" s="192">
        <v>0</v>
      </c>
      <c r="T3406" s="192">
        <v>0</v>
      </c>
      <c r="U3406" s="192">
        <v>0</v>
      </c>
      <c r="V3406" s="193">
        <v>0</v>
      </c>
      <c r="W3406" s="194" t="s">
        <v>56</v>
      </c>
      <c r="X3406" s="195"/>
      <c r="Y3406" s="196">
        <v>0</v>
      </c>
      <c r="Z3406" s="197">
        <v>0</v>
      </c>
      <c r="AA3406" s="191">
        <v>0</v>
      </c>
      <c r="AB3406" s="198" t="s">
        <v>80</v>
      </c>
      <c r="AC3406" s="199" t="s">
        <v>56</v>
      </c>
      <c r="AD3406" s="200" t="s">
        <v>56</v>
      </c>
      <c r="AE3406" s="199" t="s">
        <v>56</v>
      </c>
      <c r="AF3406" s="200" t="s">
        <v>56</v>
      </c>
      <c r="AG3406" s="201">
        <v>0</v>
      </c>
      <c r="AH3406" s="201" t="s">
        <v>124</v>
      </c>
      <c r="AI3406" s="202" t="s">
        <v>487</v>
      </c>
      <c r="AJ3406" s="203"/>
      <c r="AK3406" s="204"/>
      <c r="AL3406" s="194"/>
      <c r="AM3406" s="205"/>
      <c r="AN3406" s="206"/>
      <c r="AO3406" s="200">
        <f t="shared" si="867"/>
        <v>0</v>
      </c>
      <c r="AP3406" s="207" t="s">
        <v>82</v>
      </c>
      <c r="AQ3406" s="198" t="str" cm="1">
        <f t="array" ref="AQ3406">_xlfn.IFS(OR($G3406="公衆街路灯A",$G3406="定額電灯"),$G3406&amp;AP3406,COUNTIF(G3406,"*従量電灯*"),G3406,1,"-")</f>
        <v>従量電灯</v>
      </c>
      <c r="AR3406" s="208" t="str" cm="1">
        <f t="array" ref="AR3406">_xlfn.IFS($AN3406=0,"-",OR($AH3406="対象外",$AH3406="-"),"-",OR($G3406="公衆街路灯A",$G3406="定額電灯"),_xlfn.XLOOKUP($AQ3406,削除禁止_電灯料金!$B:$B,削除禁止_電灯料金!$E:$E,0),1,"-")</f>
        <v>-</v>
      </c>
      <c r="AS3406" s="209" t="str" cm="1">
        <f t="array" ref="AS3406">_xlfn.IFS($AR3406="-","-",OR($G3406="公衆街路灯A",$G3406="定額電灯"),_xlfn.XLOOKUP(AQ3406,削除禁止_電灯料金!$B:$B,削除禁止_電灯料金!$D:$D,0),1,"-")</f>
        <v>-</v>
      </c>
      <c r="AT3406" s="208" t="str">
        <f>IFERROR(IF(OR($G3406="公衆街路灯A",$G3406="定額電灯"),"-",ROUND((_xlfn.XLOOKUP($AQ3406,削除禁止_電灯料金!$B:$B,削除禁止_電灯料金!$E:$E)*AM3406/1000*$K3406*$L3406/12),2)),"-")</f>
        <v>-</v>
      </c>
      <c r="AU3406" s="209" t="str">
        <f>IFERROR(IF(OR($G3406="公衆街路灯A",$G3406="定額電灯"),"-",ROUND((AM3406/1000*$K3406*$L3406/12)*_xlfn.XLOOKUP($A3406,削除禁止_電灯料金!K:K,削除禁止_電灯料金!M:M,"-"),2)),"-")</f>
        <v>-</v>
      </c>
      <c r="AV3406" s="210">
        <f>IFERROR(IF(OR($G3406="公衆街路灯A",$G3406="定額電灯"),ROUND((((AR3406+AS3406)*AN3406))*12*_xlfn.XLOOKUP($A3406,削除禁止_電灯料金!K:K,削除禁止_電灯料金!N:N),0),ROUND((AT3406+AU3406)*AN3406*12*_xlfn.XLOOKUP($A3406,削除禁止_電灯料金!K:K,削除禁止_電灯料金!N:N),0)),0)</f>
        <v>0</v>
      </c>
      <c r="AW3406" s="145"/>
    </row>
    <row r="3407" spans="1:49" ht="30" customHeight="1">
      <c r="A3407" s="1">
        <v>78</v>
      </c>
      <c r="B3407" s="319" t="s">
        <v>2817</v>
      </c>
      <c r="C3407" s="42"/>
      <c r="D3407" s="259" t="s">
        <v>2840</v>
      </c>
      <c r="E3407" s="260" t="s">
        <v>224</v>
      </c>
      <c r="F3407" s="261" t="s">
        <v>2198</v>
      </c>
      <c r="G3407" s="182" t="s">
        <v>1688</v>
      </c>
      <c r="H3407" s="183" t="s">
        <v>118</v>
      </c>
      <c r="I3407" s="311"/>
      <c r="J3407" s="312"/>
      <c r="K3407" s="186">
        <v>1</v>
      </c>
      <c r="L3407" s="187">
        <v>360</v>
      </c>
      <c r="M3407" s="313" t="s">
        <v>2857</v>
      </c>
      <c r="N3407" s="189" t="s">
        <v>75</v>
      </c>
      <c r="O3407" s="190">
        <v>1</v>
      </c>
      <c r="P3407" s="191" t="s">
        <v>249</v>
      </c>
      <c r="Q3407" s="191">
        <v>0</v>
      </c>
      <c r="R3407" s="191">
        <v>0</v>
      </c>
      <c r="S3407" s="192">
        <v>0</v>
      </c>
      <c r="T3407" s="192">
        <v>0</v>
      </c>
      <c r="U3407" s="192" t="s">
        <v>807</v>
      </c>
      <c r="V3407" s="193">
        <v>0</v>
      </c>
      <c r="W3407" s="194">
        <v>54</v>
      </c>
      <c r="X3407" s="195">
        <v>3</v>
      </c>
      <c r="Y3407" s="196">
        <v>3</v>
      </c>
      <c r="Z3407" s="197">
        <v>0</v>
      </c>
      <c r="AA3407" s="191">
        <v>0</v>
      </c>
      <c r="AB3407" s="198" t="s">
        <v>80</v>
      </c>
      <c r="AC3407" s="199" t="s">
        <v>56</v>
      </c>
      <c r="AD3407" s="200" t="s">
        <v>56</v>
      </c>
      <c r="AE3407" s="199" t="s">
        <v>56</v>
      </c>
      <c r="AF3407" s="200">
        <v>0</v>
      </c>
      <c r="AG3407" s="201">
        <v>0</v>
      </c>
      <c r="AH3407" s="201" t="s">
        <v>124</v>
      </c>
      <c r="AI3407" s="202" t="s">
        <v>124</v>
      </c>
      <c r="AJ3407" s="203"/>
      <c r="AK3407" s="204"/>
      <c r="AL3407" s="194"/>
      <c r="AM3407" s="205"/>
      <c r="AN3407" s="206"/>
      <c r="AO3407" s="200">
        <f t="shared" si="867"/>
        <v>0</v>
      </c>
      <c r="AP3407" s="207" t="s">
        <v>82</v>
      </c>
      <c r="AQ3407" s="198" t="str" cm="1">
        <f t="array" ref="AQ3407">_xlfn.IFS(OR($G3407="公衆街路灯A",$G3407="定額電灯"),$G3407&amp;AP3407,COUNTIF(G3407,"*従量電灯*"),G3407,1,"-")</f>
        <v>従量電灯</v>
      </c>
      <c r="AR3407" s="208" t="str" cm="1">
        <f t="array" ref="AR3407">_xlfn.IFS($AN3407=0,"-",OR($AH3407="対象外",$AH3407="-"),"-",OR($G3407="公衆街路灯A",$G3407="定額電灯"),_xlfn.XLOOKUP($AQ3407,削除禁止_電灯料金!$B:$B,削除禁止_電灯料金!$E:$E,0),1,"-")</f>
        <v>-</v>
      </c>
      <c r="AS3407" s="209" t="str" cm="1">
        <f t="array" ref="AS3407">_xlfn.IFS($AR3407="-","-",OR($G3407="公衆街路灯A",$G3407="定額電灯"),_xlfn.XLOOKUP(AQ3407,削除禁止_電灯料金!$B:$B,削除禁止_電灯料金!$D:$D,0),1,"-")</f>
        <v>-</v>
      </c>
      <c r="AT3407" s="208">
        <f>IFERROR(IF(OR($G3407="公衆街路灯A",$G3407="定額電灯"),"-",ROUND((_xlfn.XLOOKUP($AQ3407,削除禁止_電灯料金!$B:$B,削除禁止_電灯料金!$E:$E)*AM3407/1000*$K3407*$L3407/12),2)),"-")</f>
        <v>0</v>
      </c>
      <c r="AU3407" s="209">
        <f>IFERROR(IF(OR($G3407="公衆街路灯A",$G3407="定額電灯"),"-",ROUND((AM3407/1000*$K3407*$L3407/12)*_xlfn.XLOOKUP($A3407,削除禁止_電灯料金!K:K,削除禁止_電灯料金!M:M,"-"),2)),"-")</f>
        <v>0</v>
      </c>
      <c r="AV3407" s="210">
        <f>IFERROR(IF(OR($G3407="公衆街路灯A",$G3407="定額電灯"),ROUND((((AR3407+AS3407)*AN3407))*12*_xlfn.XLOOKUP($A3407,削除禁止_電灯料金!K:K,削除禁止_電灯料金!N:N),0),ROUND((AT3407+AU3407)*AN3407*12*_xlfn.XLOOKUP($A3407,削除禁止_電灯料金!K:K,削除禁止_電灯料金!N:N),0)),0)</f>
        <v>0</v>
      </c>
      <c r="AW3407" s="145"/>
    </row>
    <row r="3408" spans="1:49" ht="30" customHeight="1">
      <c r="A3408" s="1">
        <v>78</v>
      </c>
      <c r="B3408" s="319" t="s">
        <v>2817</v>
      </c>
      <c r="C3408" s="42"/>
      <c r="D3408" s="256" t="s">
        <v>2840</v>
      </c>
      <c r="E3408" s="257" t="s">
        <v>224</v>
      </c>
      <c r="F3408" s="258" t="s">
        <v>2198</v>
      </c>
      <c r="G3408" s="148" t="s">
        <v>1688</v>
      </c>
      <c r="H3408" s="149"/>
      <c r="I3408" s="280"/>
      <c r="J3408" s="267"/>
      <c r="K3408" s="152">
        <v>1</v>
      </c>
      <c r="L3408" s="153">
        <v>360</v>
      </c>
      <c r="M3408" s="281" t="s">
        <v>1636</v>
      </c>
      <c r="N3408" s="119" t="s">
        <v>331</v>
      </c>
      <c r="O3408" s="120">
        <v>1</v>
      </c>
      <c r="P3408" s="155" t="s">
        <v>135</v>
      </c>
      <c r="Q3408" s="155">
        <v>0</v>
      </c>
      <c r="R3408" s="155">
        <v>0</v>
      </c>
      <c r="S3408" s="156">
        <v>0</v>
      </c>
      <c r="T3408" s="156">
        <v>0</v>
      </c>
      <c r="U3408" s="156" t="s">
        <v>519</v>
      </c>
      <c r="V3408" s="157">
        <v>0</v>
      </c>
      <c r="W3408" s="158">
        <v>28</v>
      </c>
      <c r="X3408" s="159">
        <v>1</v>
      </c>
      <c r="Y3408" s="160">
        <v>1</v>
      </c>
      <c r="Z3408" s="161">
        <f t="shared" ref="Z3408:Z3410" si="877">K3408*L3408*W3408*Y3408/12/1000</f>
        <v>0.84</v>
      </c>
      <c r="AA3408" s="155">
        <v>0</v>
      </c>
      <c r="AB3408" s="162" t="s">
        <v>80</v>
      </c>
      <c r="AC3408" s="163" t="s">
        <v>56</v>
      </c>
      <c r="AD3408" s="164" t="s">
        <v>56</v>
      </c>
      <c r="AE3408" s="163" t="s">
        <v>56</v>
      </c>
      <c r="AF3408" s="164">
        <f t="shared" ref="AF3408:AF3410" si="878">$B$2*Z3408/Y3408</f>
        <v>25.2</v>
      </c>
      <c r="AG3408" s="165">
        <f t="shared" ref="AG3408:AG3410" si="879">Y3408*AF3408*120</f>
        <v>3024</v>
      </c>
      <c r="AH3408" s="166" t="s">
        <v>81</v>
      </c>
      <c r="AI3408" s="167"/>
      <c r="AJ3408" s="168"/>
      <c r="AK3408" s="169"/>
      <c r="AL3408" s="170"/>
      <c r="AM3408" s="171"/>
      <c r="AN3408" s="172"/>
      <c r="AO3408" s="173">
        <f t="shared" si="867"/>
        <v>0</v>
      </c>
      <c r="AP3408" s="174" t="s">
        <v>82</v>
      </c>
      <c r="AQ3408" s="175" t="str" cm="1">
        <f t="array" ref="AQ3408">_xlfn.IFS(OR($G3408="公衆街路灯A",$G3408="定額電灯"),$G3408&amp;AP3408,COUNTIF(G3408,"*従量電灯*"),G3408,1,"-")</f>
        <v>従量電灯</v>
      </c>
      <c r="AR3408" s="176" t="str" cm="1">
        <f t="array" ref="AR3408">_xlfn.IFS($AN3408=0,"-",OR($AH3408="対象外",$AH3408="-"),"-",OR($G3408="公衆街路灯A",$G3408="定額電灯"),_xlfn.XLOOKUP($AQ3408,削除禁止_電灯料金!$B:$B,削除禁止_電灯料金!$E:$E,0),1,"-")</f>
        <v>-</v>
      </c>
      <c r="AS3408" s="177" t="str" cm="1">
        <f t="array" ref="AS3408">_xlfn.IFS($AR3408="-","-",OR($G3408="公衆街路灯A",$G3408="定額電灯"),_xlfn.XLOOKUP(AQ3408,削除禁止_電灯料金!$B:$B,削除禁止_電灯料金!$D:$D,0),1,"-")</f>
        <v>-</v>
      </c>
      <c r="AT3408" s="176">
        <f>IFERROR(IF(OR($G3408="公衆街路灯A",$G3408="定額電灯"),"-",ROUND((_xlfn.XLOOKUP($AQ3408,削除禁止_電灯料金!$B:$B,削除禁止_電灯料金!$E:$E)*AM3408/1000*$K3408*$L3408/12),2)),"-")</f>
        <v>0</v>
      </c>
      <c r="AU3408" s="177">
        <f>IFERROR(IF(OR($G3408="公衆街路灯A",$G3408="定額電灯"),"-",ROUND((AM3408/1000*$K3408*$L3408/12)*_xlfn.XLOOKUP($A3408,削除禁止_電灯料金!K:K,削除禁止_電灯料金!M:M,"-"),2)),"-")</f>
        <v>0</v>
      </c>
      <c r="AV3408" s="178">
        <f>IFERROR(IF(OR($G3408="公衆街路灯A",$G3408="定額電灯"),ROUND((((AR3408+AS3408)*AN3408))*12*_xlfn.XLOOKUP($A3408,削除禁止_電灯料金!K:K,削除禁止_電灯料金!N:N),0),ROUND((AT3408+AU3408)*AN3408*12*_xlfn.XLOOKUP($A3408,削除禁止_電灯料金!K:K,削除禁止_電灯料金!N:N),0)),0)</f>
        <v>0</v>
      </c>
      <c r="AW3408" s="145"/>
    </row>
    <row r="3409" spans="1:49" ht="30" customHeight="1">
      <c r="A3409" s="1">
        <v>78</v>
      </c>
      <c r="B3409" s="319" t="s">
        <v>2817</v>
      </c>
      <c r="C3409" s="42"/>
      <c r="D3409" s="256" t="s">
        <v>2840</v>
      </c>
      <c r="E3409" s="257" t="s">
        <v>224</v>
      </c>
      <c r="F3409" s="258" t="s">
        <v>2198</v>
      </c>
      <c r="G3409" s="148" t="s">
        <v>1688</v>
      </c>
      <c r="H3409" s="149"/>
      <c r="I3409" s="280"/>
      <c r="J3409" s="267"/>
      <c r="K3409" s="152">
        <v>24</v>
      </c>
      <c r="L3409" s="153">
        <v>365</v>
      </c>
      <c r="M3409" s="281" t="s">
        <v>2842</v>
      </c>
      <c r="N3409" s="119" t="s">
        <v>86</v>
      </c>
      <c r="O3409" s="120">
        <v>1</v>
      </c>
      <c r="P3409" s="155" t="s">
        <v>434</v>
      </c>
      <c r="Q3409" s="155">
        <v>0</v>
      </c>
      <c r="R3409" s="155">
        <v>0</v>
      </c>
      <c r="S3409" s="156" t="s">
        <v>2843</v>
      </c>
      <c r="T3409" s="156">
        <v>0</v>
      </c>
      <c r="U3409" s="156" t="s">
        <v>2844</v>
      </c>
      <c r="V3409" s="157" t="s">
        <v>90</v>
      </c>
      <c r="W3409" s="158">
        <v>3</v>
      </c>
      <c r="X3409" s="159">
        <v>1</v>
      </c>
      <c r="Y3409" s="160">
        <v>1</v>
      </c>
      <c r="Z3409" s="161">
        <f t="shared" si="877"/>
        <v>2.19</v>
      </c>
      <c r="AA3409" s="155">
        <v>0</v>
      </c>
      <c r="AB3409" s="162" t="s">
        <v>80</v>
      </c>
      <c r="AC3409" s="163" t="s">
        <v>56</v>
      </c>
      <c r="AD3409" s="164" t="s">
        <v>56</v>
      </c>
      <c r="AE3409" s="163" t="s">
        <v>56</v>
      </c>
      <c r="AF3409" s="164">
        <f t="shared" si="878"/>
        <v>65.7</v>
      </c>
      <c r="AG3409" s="165">
        <f t="shared" si="879"/>
        <v>7884</v>
      </c>
      <c r="AH3409" s="166" t="s">
        <v>81</v>
      </c>
      <c r="AI3409" s="167"/>
      <c r="AJ3409" s="168"/>
      <c r="AK3409" s="169"/>
      <c r="AL3409" s="170"/>
      <c r="AM3409" s="171"/>
      <c r="AN3409" s="172"/>
      <c r="AO3409" s="173">
        <f t="shared" si="867"/>
        <v>0</v>
      </c>
      <c r="AP3409" s="174" t="s">
        <v>82</v>
      </c>
      <c r="AQ3409" s="175" t="str" cm="1">
        <f t="array" ref="AQ3409">_xlfn.IFS(OR($G3409="公衆街路灯A",$G3409="定額電灯"),$G3409&amp;AP3409,COUNTIF(G3409,"*従量電灯*"),G3409,1,"-")</f>
        <v>従量電灯</v>
      </c>
      <c r="AR3409" s="176" t="str" cm="1">
        <f t="array" ref="AR3409">_xlfn.IFS($AN3409=0,"-",OR($AH3409="対象外",$AH3409="-"),"-",OR($G3409="公衆街路灯A",$G3409="定額電灯"),_xlfn.XLOOKUP($AQ3409,削除禁止_電灯料金!$B:$B,削除禁止_電灯料金!$E:$E,0),1,"-")</f>
        <v>-</v>
      </c>
      <c r="AS3409" s="177" t="str" cm="1">
        <f t="array" ref="AS3409">_xlfn.IFS($AR3409="-","-",OR($G3409="公衆街路灯A",$G3409="定額電灯"),_xlfn.XLOOKUP(AQ3409,削除禁止_電灯料金!$B:$B,削除禁止_電灯料金!$D:$D,0),1,"-")</f>
        <v>-</v>
      </c>
      <c r="AT3409" s="176">
        <f>IFERROR(IF(OR($G3409="公衆街路灯A",$G3409="定額電灯"),"-",ROUND((_xlfn.XLOOKUP($AQ3409,削除禁止_電灯料金!$B:$B,削除禁止_電灯料金!$E:$E)*AM3409/1000*$K3409*$L3409/12),2)),"-")</f>
        <v>0</v>
      </c>
      <c r="AU3409" s="177">
        <f>IFERROR(IF(OR($G3409="公衆街路灯A",$G3409="定額電灯"),"-",ROUND((AM3409/1000*$K3409*$L3409/12)*_xlfn.XLOOKUP($A3409,削除禁止_電灯料金!K:K,削除禁止_電灯料金!M:M,"-"),2)),"-")</f>
        <v>0</v>
      </c>
      <c r="AV3409" s="178">
        <f>IFERROR(IF(OR($G3409="公衆街路灯A",$G3409="定額電灯"),ROUND((((AR3409+AS3409)*AN3409))*12*_xlfn.XLOOKUP($A3409,削除禁止_電灯料金!K:K,削除禁止_電灯料金!N:N),0),ROUND((AT3409+AU3409)*AN3409*12*_xlfn.XLOOKUP($A3409,削除禁止_電灯料金!K:K,削除禁止_電灯料金!N:N),0)),0)</f>
        <v>0</v>
      </c>
      <c r="AW3409" s="145"/>
    </row>
    <row r="3410" spans="1:49" ht="30" customHeight="1">
      <c r="A3410" s="1">
        <v>78</v>
      </c>
      <c r="B3410" s="319" t="s">
        <v>2817</v>
      </c>
      <c r="C3410" s="42"/>
      <c r="D3410" s="256" t="s">
        <v>2840</v>
      </c>
      <c r="E3410" s="257" t="s">
        <v>224</v>
      </c>
      <c r="F3410" s="258" t="s">
        <v>2906</v>
      </c>
      <c r="G3410" s="148" t="s">
        <v>1688</v>
      </c>
      <c r="H3410" s="149"/>
      <c r="I3410" s="280"/>
      <c r="J3410" s="267"/>
      <c r="K3410" s="152">
        <v>15</v>
      </c>
      <c r="L3410" s="153">
        <v>365</v>
      </c>
      <c r="M3410" s="281" t="s">
        <v>2876</v>
      </c>
      <c r="N3410" s="119" t="s">
        <v>110</v>
      </c>
      <c r="O3410" s="120">
        <v>1</v>
      </c>
      <c r="P3410" s="155" t="s">
        <v>227</v>
      </c>
      <c r="Q3410" s="155">
        <v>0</v>
      </c>
      <c r="R3410" s="155">
        <v>0</v>
      </c>
      <c r="S3410" s="156">
        <v>0</v>
      </c>
      <c r="T3410" s="156">
        <v>0</v>
      </c>
      <c r="U3410" s="156" t="s">
        <v>2825</v>
      </c>
      <c r="V3410" s="157">
        <v>0</v>
      </c>
      <c r="W3410" s="158">
        <v>47</v>
      </c>
      <c r="X3410" s="159">
        <v>1</v>
      </c>
      <c r="Y3410" s="160">
        <v>1</v>
      </c>
      <c r="Z3410" s="161">
        <f t="shared" si="877"/>
        <v>21.443750000000001</v>
      </c>
      <c r="AA3410" s="155">
        <v>0</v>
      </c>
      <c r="AB3410" s="162" t="s">
        <v>80</v>
      </c>
      <c r="AC3410" s="163" t="s">
        <v>56</v>
      </c>
      <c r="AD3410" s="164" t="s">
        <v>56</v>
      </c>
      <c r="AE3410" s="163" t="s">
        <v>56</v>
      </c>
      <c r="AF3410" s="164">
        <f t="shared" si="878"/>
        <v>643.3125</v>
      </c>
      <c r="AG3410" s="165">
        <f t="shared" si="879"/>
        <v>77197.5</v>
      </c>
      <c r="AH3410" s="166" t="s">
        <v>113</v>
      </c>
      <c r="AI3410" s="167"/>
      <c r="AJ3410" s="168"/>
      <c r="AK3410" s="169"/>
      <c r="AL3410" s="170"/>
      <c r="AM3410" s="171"/>
      <c r="AN3410" s="172"/>
      <c r="AO3410" s="173">
        <f t="shared" si="867"/>
        <v>0</v>
      </c>
      <c r="AP3410" s="174" t="s">
        <v>82</v>
      </c>
      <c r="AQ3410" s="175" t="str" cm="1">
        <f t="array" ref="AQ3410">_xlfn.IFS(OR($G3410="公衆街路灯A",$G3410="定額電灯"),$G3410&amp;AP3410,COUNTIF(G3410,"*従量電灯*"),G3410,1,"-")</f>
        <v>従量電灯</v>
      </c>
      <c r="AR3410" s="176" t="str" cm="1">
        <f t="array" ref="AR3410">_xlfn.IFS($AN3410=0,"-",OR($AH3410="対象外",$AH3410="-"),"-",OR($G3410="公衆街路灯A",$G3410="定額電灯"),_xlfn.XLOOKUP($AQ3410,削除禁止_電灯料金!$B:$B,削除禁止_電灯料金!$E:$E,0),1,"-")</f>
        <v>-</v>
      </c>
      <c r="AS3410" s="177" t="str" cm="1">
        <f t="array" ref="AS3410">_xlfn.IFS($AR3410="-","-",OR($G3410="公衆街路灯A",$G3410="定額電灯"),_xlfn.XLOOKUP(AQ3410,削除禁止_電灯料金!$B:$B,削除禁止_電灯料金!$D:$D,0),1,"-")</f>
        <v>-</v>
      </c>
      <c r="AT3410" s="176">
        <f>IFERROR(IF(OR($G3410="公衆街路灯A",$G3410="定額電灯"),"-",ROUND((_xlfn.XLOOKUP($AQ3410,削除禁止_電灯料金!$B:$B,削除禁止_電灯料金!$E:$E)*AM3410/1000*$K3410*$L3410/12),2)),"-")</f>
        <v>0</v>
      </c>
      <c r="AU3410" s="177">
        <f>IFERROR(IF(OR($G3410="公衆街路灯A",$G3410="定額電灯"),"-",ROUND((AM3410/1000*$K3410*$L3410/12)*_xlfn.XLOOKUP($A3410,削除禁止_電灯料金!K:K,削除禁止_電灯料金!M:M,"-"),2)),"-")</f>
        <v>0</v>
      </c>
      <c r="AV3410" s="178">
        <f>IFERROR(IF(OR($G3410="公衆街路灯A",$G3410="定額電灯"),ROUND((((AR3410+AS3410)*AN3410))*12*_xlfn.XLOOKUP($A3410,削除禁止_電灯料金!K:K,削除禁止_電灯料金!N:N),0),ROUND((AT3410+AU3410)*AN3410*12*_xlfn.XLOOKUP($A3410,削除禁止_電灯料金!K:K,削除禁止_電灯料金!N:N),0)),0)</f>
        <v>0</v>
      </c>
      <c r="AW3410" s="145"/>
    </row>
    <row r="3411" spans="1:49" ht="30" customHeight="1">
      <c r="A3411" s="1">
        <v>78</v>
      </c>
      <c r="B3411" s="319" t="s">
        <v>2817</v>
      </c>
      <c r="C3411" s="42"/>
      <c r="D3411" s="259" t="s">
        <v>2840</v>
      </c>
      <c r="E3411" s="260" t="s">
        <v>224</v>
      </c>
      <c r="F3411" s="261" t="s">
        <v>2198</v>
      </c>
      <c r="G3411" s="182" t="s">
        <v>1688</v>
      </c>
      <c r="H3411" s="183" t="s">
        <v>118</v>
      </c>
      <c r="I3411" s="311"/>
      <c r="J3411" s="312"/>
      <c r="K3411" s="186">
        <v>1</v>
      </c>
      <c r="L3411" s="187">
        <v>360</v>
      </c>
      <c r="M3411" s="313" t="s">
        <v>2857</v>
      </c>
      <c r="N3411" s="189" t="s">
        <v>75</v>
      </c>
      <c r="O3411" s="190">
        <v>1</v>
      </c>
      <c r="P3411" s="191" t="s">
        <v>249</v>
      </c>
      <c r="Q3411" s="191">
        <v>0</v>
      </c>
      <c r="R3411" s="191">
        <v>0</v>
      </c>
      <c r="S3411" s="192">
        <v>0</v>
      </c>
      <c r="T3411" s="192">
        <v>0</v>
      </c>
      <c r="U3411" s="192" t="s">
        <v>807</v>
      </c>
      <c r="V3411" s="193">
        <v>0</v>
      </c>
      <c r="W3411" s="194">
        <v>54</v>
      </c>
      <c r="X3411" s="195">
        <v>3</v>
      </c>
      <c r="Y3411" s="196">
        <v>3</v>
      </c>
      <c r="Z3411" s="197">
        <v>0</v>
      </c>
      <c r="AA3411" s="191">
        <v>0</v>
      </c>
      <c r="AB3411" s="198" t="s">
        <v>80</v>
      </c>
      <c r="AC3411" s="199" t="s">
        <v>56</v>
      </c>
      <c r="AD3411" s="200" t="s">
        <v>56</v>
      </c>
      <c r="AE3411" s="199" t="s">
        <v>56</v>
      </c>
      <c r="AF3411" s="200">
        <v>0</v>
      </c>
      <c r="AG3411" s="201">
        <v>0</v>
      </c>
      <c r="AH3411" s="201" t="s">
        <v>124</v>
      </c>
      <c r="AI3411" s="202" t="s">
        <v>124</v>
      </c>
      <c r="AJ3411" s="203"/>
      <c r="AK3411" s="204"/>
      <c r="AL3411" s="194"/>
      <c r="AM3411" s="205"/>
      <c r="AN3411" s="206"/>
      <c r="AO3411" s="200">
        <f t="shared" si="867"/>
        <v>0</v>
      </c>
      <c r="AP3411" s="207" t="s">
        <v>82</v>
      </c>
      <c r="AQ3411" s="198" t="str" cm="1">
        <f t="array" ref="AQ3411">_xlfn.IFS(OR($G3411="公衆街路灯A",$G3411="定額電灯"),$G3411&amp;AP3411,COUNTIF(G3411,"*従量電灯*"),G3411,1,"-")</f>
        <v>従量電灯</v>
      </c>
      <c r="AR3411" s="208" t="str" cm="1">
        <f t="array" ref="AR3411">_xlfn.IFS($AN3411=0,"-",OR($AH3411="対象外",$AH3411="-"),"-",OR($G3411="公衆街路灯A",$G3411="定額電灯"),_xlfn.XLOOKUP($AQ3411,削除禁止_電灯料金!$B:$B,削除禁止_電灯料金!$E:$E,0),1,"-")</f>
        <v>-</v>
      </c>
      <c r="AS3411" s="209" t="str" cm="1">
        <f t="array" ref="AS3411">_xlfn.IFS($AR3411="-","-",OR($G3411="公衆街路灯A",$G3411="定額電灯"),_xlfn.XLOOKUP(AQ3411,削除禁止_電灯料金!$B:$B,削除禁止_電灯料金!$D:$D,0),1,"-")</f>
        <v>-</v>
      </c>
      <c r="AT3411" s="208">
        <f>IFERROR(IF(OR($G3411="公衆街路灯A",$G3411="定額電灯"),"-",ROUND((_xlfn.XLOOKUP($AQ3411,削除禁止_電灯料金!$B:$B,削除禁止_電灯料金!$E:$E)*AM3411/1000*$K3411*$L3411/12),2)),"-")</f>
        <v>0</v>
      </c>
      <c r="AU3411" s="209">
        <f>IFERROR(IF(OR($G3411="公衆街路灯A",$G3411="定額電灯"),"-",ROUND((AM3411/1000*$K3411*$L3411/12)*_xlfn.XLOOKUP($A3411,削除禁止_電灯料金!K:K,削除禁止_電灯料金!M:M,"-"),2)),"-")</f>
        <v>0</v>
      </c>
      <c r="AV3411" s="210">
        <f>IFERROR(IF(OR($G3411="公衆街路灯A",$G3411="定額電灯"),ROUND((((AR3411+AS3411)*AN3411))*12*_xlfn.XLOOKUP($A3411,削除禁止_電灯料金!K:K,削除禁止_電灯料金!N:N),0),ROUND((AT3411+AU3411)*AN3411*12*_xlfn.XLOOKUP($A3411,削除禁止_電灯料金!K:K,削除禁止_電灯料金!N:N),0)),0)</f>
        <v>0</v>
      </c>
      <c r="AW3411" s="145"/>
    </row>
    <row r="3412" spans="1:49" ht="30" customHeight="1">
      <c r="A3412" s="1">
        <v>78</v>
      </c>
      <c r="B3412" s="319" t="s">
        <v>2817</v>
      </c>
      <c r="C3412" s="42"/>
      <c r="D3412" s="256" t="s">
        <v>2840</v>
      </c>
      <c r="E3412" s="257" t="s">
        <v>224</v>
      </c>
      <c r="F3412" s="258" t="s">
        <v>2198</v>
      </c>
      <c r="G3412" s="148" t="s">
        <v>1688</v>
      </c>
      <c r="H3412" s="149"/>
      <c r="I3412" s="280"/>
      <c r="J3412" s="267"/>
      <c r="K3412" s="152">
        <v>1</v>
      </c>
      <c r="L3412" s="153">
        <v>360</v>
      </c>
      <c r="M3412" s="281" t="s">
        <v>1636</v>
      </c>
      <c r="N3412" s="119" t="s">
        <v>331</v>
      </c>
      <c r="O3412" s="120">
        <v>1</v>
      </c>
      <c r="P3412" s="155" t="s">
        <v>135</v>
      </c>
      <c r="Q3412" s="155">
        <v>0</v>
      </c>
      <c r="R3412" s="155">
        <v>0</v>
      </c>
      <c r="S3412" s="156">
        <v>0</v>
      </c>
      <c r="T3412" s="156">
        <v>0</v>
      </c>
      <c r="U3412" s="156" t="s">
        <v>519</v>
      </c>
      <c r="V3412" s="157">
        <v>0</v>
      </c>
      <c r="W3412" s="158">
        <v>28</v>
      </c>
      <c r="X3412" s="159">
        <v>2</v>
      </c>
      <c r="Y3412" s="160">
        <v>2</v>
      </c>
      <c r="Z3412" s="161">
        <f t="shared" ref="Z3412:Z3419" si="880">K3412*L3412*W3412*Y3412/12/1000</f>
        <v>1.68</v>
      </c>
      <c r="AA3412" s="155">
        <v>0</v>
      </c>
      <c r="AB3412" s="162" t="s">
        <v>80</v>
      </c>
      <c r="AC3412" s="163" t="s">
        <v>56</v>
      </c>
      <c r="AD3412" s="164" t="s">
        <v>56</v>
      </c>
      <c r="AE3412" s="163" t="s">
        <v>56</v>
      </c>
      <c r="AF3412" s="164">
        <f t="shared" ref="AF3412:AF3419" si="881">$B$2*Z3412/Y3412</f>
        <v>25.2</v>
      </c>
      <c r="AG3412" s="165">
        <f t="shared" ref="AG3412:AG3419" si="882">Y3412*AF3412*120</f>
        <v>6048</v>
      </c>
      <c r="AH3412" s="166" t="s">
        <v>81</v>
      </c>
      <c r="AI3412" s="167"/>
      <c r="AJ3412" s="168"/>
      <c r="AK3412" s="169"/>
      <c r="AL3412" s="170"/>
      <c r="AM3412" s="171"/>
      <c r="AN3412" s="172"/>
      <c r="AO3412" s="173">
        <f t="shared" si="867"/>
        <v>0</v>
      </c>
      <c r="AP3412" s="174" t="s">
        <v>82</v>
      </c>
      <c r="AQ3412" s="175" t="str" cm="1">
        <f t="array" ref="AQ3412">_xlfn.IFS(OR($G3412="公衆街路灯A",$G3412="定額電灯"),$G3412&amp;AP3412,COUNTIF(G3412,"*従量電灯*"),G3412,1,"-")</f>
        <v>従量電灯</v>
      </c>
      <c r="AR3412" s="176" t="str" cm="1">
        <f t="array" ref="AR3412">_xlfn.IFS($AN3412=0,"-",OR($AH3412="対象外",$AH3412="-"),"-",OR($G3412="公衆街路灯A",$G3412="定額電灯"),_xlfn.XLOOKUP($AQ3412,削除禁止_電灯料金!$B:$B,削除禁止_電灯料金!$E:$E,0),1,"-")</f>
        <v>-</v>
      </c>
      <c r="AS3412" s="177" t="str" cm="1">
        <f t="array" ref="AS3412">_xlfn.IFS($AR3412="-","-",OR($G3412="公衆街路灯A",$G3412="定額電灯"),_xlfn.XLOOKUP(AQ3412,削除禁止_電灯料金!$B:$B,削除禁止_電灯料金!$D:$D,0),1,"-")</f>
        <v>-</v>
      </c>
      <c r="AT3412" s="176">
        <f>IFERROR(IF(OR($G3412="公衆街路灯A",$G3412="定額電灯"),"-",ROUND((_xlfn.XLOOKUP($AQ3412,削除禁止_電灯料金!$B:$B,削除禁止_電灯料金!$E:$E)*AM3412/1000*$K3412*$L3412/12),2)),"-")</f>
        <v>0</v>
      </c>
      <c r="AU3412" s="177">
        <f>IFERROR(IF(OR($G3412="公衆街路灯A",$G3412="定額電灯"),"-",ROUND((AM3412/1000*$K3412*$L3412/12)*_xlfn.XLOOKUP($A3412,削除禁止_電灯料金!K:K,削除禁止_電灯料金!M:M,"-"),2)),"-")</f>
        <v>0</v>
      </c>
      <c r="AV3412" s="178">
        <f>IFERROR(IF(OR($G3412="公衆街路灯A",$G3412="定額電灯"),ROUND((((AR3412+AS3412)*AN3412))*12*_xlfn.XLOOKUP($A3412,削除禁止_電灯料金!K:K,削除禁止_電灯料金!N:N),0),ROUND((AT3412+AU3412)*AN3412*12*_xlfn.XLOOKUP($A3412,削除禁止_電灯料金!K:K,削除禁止_電灯料金!N:N),0)),0)</f>
        <v>0</v>
      </c>
      <c r="AW3412" s="145"/>
    </row>
    <row r="3413" spans="1:49" ht="30" customHeight="1">
      <c r="A3413" s="1">
        <v>78</v>
      </c>
      <c r="B3413" s="319" t="s">
        <v>2817</v>
      </c>
      <c r="C3413" s="42"/>
      <c r="D3413" s="256" t="s">
        <v>2840</v>
      </c>
      <c r="E3413" s="257" t="s">
        <v>224</v>
      </c>
      <c r="F3413" s="258" t="s">
        <v>2907</v>
      </c>
      <c r="G3413" s="148" t="s">
        <v>1688</v>
      </c>
      <c r="H3413" s="149"/>
      <c r="I3413" s="280"/>
      <c r="J3413" s="267"/>
      <c r="K3413" s="152">
        <v>15</v>
      </c>
      <c r="L3413" s="153">
        <v>365</v>
      </c>
      <c r="M3413" s="281" t="s">
        <v>2894</v>
      </c>
      <c r="N3413" s="119" t="s">
        <v>110</v>
      </c>
      <c r="O3413" s="120">
        <v>1</v>
      </c>
      <c r="P3413" s="155" t="s">
        <v>227</v>
      </c>
      <c r="Q3413" s="155">
        <v>0</v>
      </c>
      <c r="R3413" s="155">
        <v>0</v>
      </c>
      <c r="S3413" s="156">
        <v>0</v>
      </c>
      <c r="T3413" s="156">
        <v>0</v>
      </c>
      <c r="U3413" s="156">
        <v>0</v>
      </c>
      <c r="V3413" s="157">
        <v>0</v>
      </c>
      <c r="W3413" s="158">
        <v>47</v>
      </c>
      <c r="X3413" s="159">
        <v>1</v>
      </c>
      <c r="Y3413" s="160">
        <v>1</v>
      </c>
      <c r="Z3413" s="161">
        <f t="shared" si="880"/>
        <v>21.443750000000001</v>
      </c>
      <c r="AA3413" s="155">
        <v>0</v>
      </c>
      <c r="AB3413" s="162" t="s">
        <v>80</v>
      </c>
      <c r="AC3413" s="163" t="s">
        <v>56</v>
      </c>
      <c r="AD3413" s="164" t="s">
        <v>56</v>
      </c>
      <c r="AE3413" s="163" t="s">
        <v>56</v>
      </c>
      <c r="AF3413" s="164">
        <f t="shared" si="881"/>
        <v>643.3125</v>
      </c>
      <c r="AG3413" s="165">
        <f t="shared" si="882"/>
        <v>77197.5</v>
      </c>
      <c r="AH3413" s="166" t="s">
        <v>113</v>
      </c>
      <c r="AI3413" s="167"/>
      <c r="AJ3413" s="168"/>
      <c r="AK3413" s="169"/>
      <c r="AL3413" s="170"/>
      <c r="AM3413" s="171"/>
      <c r="AN3413" s="172"/>
      <c r="AO3413" s="173">
        <f t="shared" si="867"/>
        <v>0</v>
      </c>
      <c r="AP3413" s="174" t="s">
        <v>82</v>
      </c>
      <c r="AQ3413" s="175" t="str" cm="1">
        <f t="array" ref="AQ3413">_xlfn.IFS(OR($G3413="公衆街路灯A",$G3413="定額電灯"),$G3413&amp;AP3413,COUNTIF(G3413,"*従量電灯*"),G3413,1,"-")</f>
        <v>従量電灯</v>
      </c>
      <c r="AR3413" s="176" t="str" cm="1">
        <f t="array" ref="AR3413">_xlfn.IFS($AN3413=0,"-",OR($AH3413="対象外",$AH3413="-"),"-",OR($G3413="公衆街路灯A",$G3413="定額電灯"),_xlfn.XLOOKUP($AQ3413,削除禁止_電灯料金!$B:$B,削除禁止_電灯料金!$E:$E,0),1,"-")</f>
        <v>-</v>
      </c>
      <c r="AS3413" s="177" t="str" cm="1">
        <f t="array" ref="AS3413">_xlfn.IFS($AR3413="-","-",OR($G3413="公衆街路灯A",$G3413="定額電灯"),_xlfn.XLOOKUP(AQ3413,削除禁止_電灯料金!$B:$B,削除禁止_電灯料金!$D:$D,0),1,"-")</f>
        <v>-</v>
      </c>
      <c r="AT3413" s="176">
        <f>IFERROR(IF(OR($G3413="公衆街路灯A",$G3413="定額電灯"),"-",ROUND((_xlfn.XLOOKUP($AQ3413,削除禁止_電灯料金!$B:$B,削除禁止_電灯料金!$E:$E)*AM3413/1000*$K3413*$L3413/12),2)),"-")</f>
        <v>0</v>
      </c>
      <c r="AU3413" s="177">
        <f>IFERROR(IF(OR($G3413="公衆街路灯A",$G3413="定額電灯"),"-",ROUND((AM3413/1000*$K3413*$L3413/12)*_xlfn.XLOOKUP($A3413,削除禁止_電灯料金!K:K,削除禁止_電灯料金!M:M,"-"),2)),"-")</f>
        <v>0</v>
      </c>
      <c r="AV3413" s="178">
        <f>IFERROR(IF(OR($G3413="公衆街路灯A",$G3413="定額電灯"),ROUND((((AR3413+AS3413)*AN3413))*12*_xlfn.XLOOKUP($A3413,削除禁止_電灯料金!K:K,削除禁止_電灯料金!N:N),0),ROUND((AT3413+AU3413)*AN3413*12*_xlfn.XLOOKUP($A3413,削除禁止_電灯料金!K:K,削除禁止_電灯料金!N:N),0)),0)</f>
        <v>0</v>
      </c>
      <c r="AW3413" s="145"/>
    </row>
    <row r="3414" spans="1:49" ht="30" customHeight="1">
      <c r="A3414" s="1">
        <v>78</v>
      </c>
      <c r="B3414" s="319" t="s">
        <v>2817</v>
      </c>
      <c r="C3414" s="42"/>
      <c r="D3414" s="256" t="s">
        <v>2840</v>
      </c>
      <c r="E3414" s="257" t="s">
        <v>224</v>
      </c>
      <c r="F3414" s="258" t="s">
        <v>2907</v>
      </c>
      <c r="G3414" s="148" t="s">
        <v>1688</v>
      </c>
      <c r="H3414" s="149"/>
      <c r="I3414" s="280"/>
      <c r="J3414" s="267"/>
      <c r="K3414" s="152">
        <v>24</v>
      </c>
      <c r="L3414" s="153">
        <v>365</v>
      </c>
      <c r="M3414" s="281" t="s">
        <v>2842</v>
      </c>
      <c r="N3414" s="119" t="s">
        <v>86</v>
      </c>
      <c r="O3414" s="120">
        <v>1</v>
      </c>
      <c r="P3414" s="155" t="s">
        <v>434</v>
      </c>
      <c r="Q3414" s="155">
        <v>0</v>
      </c>
      <c r="R3414" s="155">
        <v>0</v>
      </c>
      <c r="S3414" s="156" t="s">
        <v>2843</v>
      </c>
      <c r="T3414" s="156">
        <v>0</v>
      </c>
      <c r="U3414" s="156" t="s">
        <v>2844</v>
      </c>
      <c r="V3414" s="157" t="s">
        <v>90</v>
      </c>
      <c r="W3414" s="158">
        <v>3</v>
      </c>
      <c r="X3414" s="159">
        <v>1</v>
      </c>
      <c r="Y3414" s="160">
        <v>1</v>
      </c>
      <c r="Z3414" s="161">
        <f t="shared" si="880"/>
        <v>2.19</v>
      </c>
      <c r="AA3414" s="155">
        <v>0</v>
      </c>
      <c r="AB3414" s="162" t="s">
        <v>80</v>
      </c>
      <c r="AC3414" s="163" t="s">
        <v>56</v>
      </c>
      <c r="AD3414" s="164" t="s">
        <v>56</v>
      </c>
      <c r="AE3414" s="163" t="s">
        <v>56</v>
      </c>
      <c r="AF3414" s="164">
        <f t="shared" si="881"/>
        <v>65.7</v>
      </c>
      <c r="AG3414" s="165">
        <f t="shared" si="882"/>
        <v>7884</v>
      </c>
      <c r="AH3414" s="166" t="s">
        <v>81</v>
      </c>
      <c r="AI3414" s="167"/>
      <c r="AJ3414" s="168"/>
      <c r="AK3414" s="169"/>
      <c r="AL3414" s="170"/>
      <c r="AM3414" s="171"/>
      <c r="AN3414" s="172"/>
      <c r="AO3414" s="173">
        <f t="shared" si="867"/>
        <v>0</v>
      </c>
      <c r="AP3414" s="174" t="s">
        <v>82</v>
      </c>
      <c r="AQ3414" s="175" t="str" cm="1">
        <f t="array" ref="AQ3414">_xlfn.IFS(OR($G3414="公衆街路灯A",$G3414="定額電灯"),$G3414&amp;AP3414,COUNTIF(G3414,"*従量電灯*"),G3414,1,"-")</f>
        <v>従量電灯</v>
      </c>
      <c r="AR3414" s="176" t="str" cm="1">
        <f t="array" ref="AR3414">_xlfn.IFS($AN3414=0,"-",OR($AH3414="対象外",$AH3414="-"),"-",OR($G3414="公衆街路灯A",$G3414="定額電灯"),_xlfn.XLOOKUP($AQ3414,削除禁止_電灯料金!$B:$B,削除禁止_電灯料金!$E:$E,0),1,"-")</f>
        <v>-</v>
      </c>
      <c r="AS3414" s="177" t="str" cm="1">
        <f t="array" ref="AS3414">_xlfn.IFS($AR3414="-","-",OR($G3414="公衆街路灯A",$G3414="定額電灯"),_xlfn.XLOOKUP(AQ3414,削除禁止_電灯料金!$B:$B,削除禁止_電灯料金!$D:$D,0),1,"-")</f>
        <v>-</v>
      </c>
      <c r="AT3414" s="176">
        <f>IFERROR(IF(OR($G3414="公衆街路灯A",$G3414="定額電灯"),"-",ROUND((_xlfn.XLOOKUP($AQ3414,削除禁止_電灯料金!$B:$B,削除禁止_電灯料金!$E:$E)*AM3414/1000*$K3414*$L3414/12),2)),"-")</f>
        <v>0</v>
      </c>
      <c r="AU3414" s="177">
        <f>IFERROR(IF(OR($G3414="公衆街路灯A",$G3414="定額電灯"),"-",ROUND((AM3414/1000*$K3414*$L3414/12)*_xlfn.XLOOKUP($A3414,削除禁止_電灯料金!K:K,削除禁止_電灯料金!M:M,"-"),2)),"-")</f>
        <v>0</v>
      </c>
      <c r="AV3414" s="178">
        <f>IFERROR(IF(OR($G3414="公衆街路灯A",$G3414="定額電灯"),ROUND((((AR3414+AS3414)*AN3414))*12*_xlfn.XLOOKUP($A3414,削除禁止_電灯料金!K:K,削除禁止_電灯料金!N:N),0),ROUND((AT3414+AU3414)*AN3414*12*_xlfn.XLOOKUP($A3414,削除禁止_電灯料金!K:K,削除禁止_電灯料金!N:N),0)),0)</f>
        <v>0</v>
      </c>
      <c r="AW3414" s="145"/>
    </row>
    <row r="3415" spans="1:49" ht="30" customHeight="1">
      <c r="A3415" s="1">
        <v>78</v>
      </c>
      <c r="B3415" s="319" t="s">
        <v>2817</v>
      </c>
      <c r="C3415" s="42"/>
      <c r="D3415" s="256" t="s">
        <v>2840</v>
      </c>
      <c r="E3415" s="257" t="s">
        <v>224</v>
      </c>
      <c r="F3415" s="258" t="s">
        <v>2908</v>
      </c>
      <c r="G3415" s="148" t="s">
        <v>1688</v>
      </c>
      <c r="H3415" s="149"/>
      <c r="I3415" s="280"/>
      <c r="J3415" s="267"/>
      <c r="K3415" s="152">
        <v>14</v>
      </c>
      <c r="L3415" s="153">
        <v>360</v>
      </c>
      <c r="M3415" s="281" t="s">
        <v>2863</v>
      </c>
      <c r="N3415" s="119" t="s">
        <v>110</v>
      </c>
      <c r="O3415" s="120">
        <v>2</v>
      </c>
      <c r="P3415" s="155" t="s">
        <v>227</v>
      </c>
      <c r="Q3415" s="155">
        <v>0</v>
      </c>
      <c r="R3415" s="155">
        <v>0</v>
      </c>
      <c r="S3415" s="156" t="s">
        <v>2864</v>
      </c>
      <c r="T3415" s="156">
        <v>0</v>
      </c>
      <c r="U3415" s="156" t="s">
        <v>96</v>
      </c>
      <c r="V3415" s="157">
        <v>0</v>
      </c>
      <c r="W3415" s="158">
        <v>47</v>
      </c>
      <c r="X3415" s="159">
        <v>15</v>
      </c>
      <c r="Y3415" s="160">
        <v>30</v>
      </c>
      <c r="Z3415" s="161">
        <f t="shared" si="880"/>
        <v>592.20000000000005</v>
      </c>
      <c r="AA3415" s="155">
        <v>0</v>
      </c>
      <c r="AB3415" s="162" t="s">
        <v>80</v>
      </c>
      <c r="AC3415" s="163" t="s">
        <v>56</v>
      </c>
      <c r="AD3415" s="164" t="s">
        <v>56</v>
      </c>
      <c r="AE3415" s="163" t="s">
        <v>56</v>
      </c>
      <c r="AF3415" s="164">
        <f t="shared" si="881"/>
        <v>592.20000000000005</v>
      </c>
      <c r="AG3415" s="165">
        <f t="shared" si="882"/>
        <v>2131920</v>
      </c>
      <c r="AH3415" s="166" t="s">
        <v>113</v>
      </c>
      <c r="AI3415" s="167"/>
      <c r="AJ3415" s="168"/>
      <c r="AK3415" s="169"/>
      <c r="AL3415" s="170"/>
      <c r="AM3415" s="171"/>
      <c r="AN3415" s="172"/>
      <c r="AO3415" s="173">
        <f t="shared" si="867"/>
        <v>0</v>
      </c>
      <c r="AP3415" s="174" t="s">
        <v>82</v>
      </c>
      <c r="AQ3415" s="175" t="str" cm="1">
        <f t="array" ref="AQ3415">_xlfn.IFS(OR($G3415="公衆街路灯A",$G3415="定額電灯"),$G3415&amp;AP3415,COUNTIF(G3415,"*従量電灯*"),G3415,1,"-")</f>
        <v>従量電灯</v>
      </c>
      <c r="AR3415" s="176" t="str" cm="1">
        <f t="array" ref="AR3415">_xlfn.IFS($AN3415=0,"-",OR($AH3415="対象外",$AH3415="-"),"-",OR($G3415="公衆街路灯A",$G3415="定額電灯"),_xlfn.XLOOKUP($AQ3415,削除禁止_電灯料金!$B:$B,削除禁止_電灯料金!$E:$E,0),1,"-")</f>
        <v>-</v>
      </c>
      <c r="AS3415" s="177" t="str" cm="1">
        <f t="array" ref="AS3415">_xlfn.IFS($AR3415="-","-",OR($G3415="公衆街路灯A",$G3415="定額電灯"),_xlfn.XLOOKUP(AQ3415,削除禁止_電灯料金!$B:$B,削除禁止_電灯料金!$D:$D,0),1,"-")</f>
        <v>-</v>
      </c>
      <c r="AT3415" s="176">
        <f>IFERROR(IF(OR($G3415="公衆街路灯A",$G3415="定額電灯"),"-",ROUND((_xlfn.XLOOKUP($AQ3415,削除禁止_電灯料金!$B:$B,削除禁止_電灯料金!$E:$E)*AM3415/1000*$K3415*$L3415/12),2)),"-")</f>
        <v>0</v>
      </c>
      <c r="AU3415" s="177">
        <f>IFERROR(IF(OR($G3415="公衆街路灯A",$G3415="定額電灯"),"-",ROUND((AM3415/1000*$K3415*$L3415/12)*_xlfn.XLOOKUP($A3415,削除禁止_電灯料金!K:K,削除禁止_電灯料金!M:M,"-"),2)),"-")</f>
        <v>0</v>
      </c>
      <c r="AV3415" s="178">
        <f>IFERROR(IF(OR($G3415="公衆街路灯A",$G3415="定額電灯"),ROUND((((AR3415+AS3415)*AN3415))*12*_xlfn.XLOOKUP($A3415,削除禁止_電灯料金!K:K,削除禁止_電灯料金!N:N),0),ROUND((AT3415+AU3415)*AN3415*12*_xlfn.XLOOKUP($A3415,削除禁止_電灯料金!K:K,削除禁止_電灯料金!N:N),0)),0)</f>
        <v>0</v>
      </c>
      <c r="AW3415" s="145"/>
    </row>
    <row r="3416" spans="1:49" ht="30" customHeight="1">
      <c r="A3416" s="1">
        <v>78</v>
      </c>
      <c r="B3416" s="319" t="s">
        <v>2817</v>
      </c>
      <c r="C3416" s="42"/>
      <c r="D3416" s="256" t="s">
        <v>2840</v>
      </c>
      <c r="E3416" s="257" t="s">
        <v>224</v>
      </c>
      <c r="F3416" s="258" t="s">
        <v>2908</v>
      </c>
      <c r="G3416" s="148" t="s">
        <v>1688</v>
      </c>
      <c r="H3416" s="149"/>
      <c r="I3416" s="280"/>
      <c r="J3416" s="267"/>
      <c r="K3416" s="152">
        <v>24</v>
      </c>
      <c r="L3416" s="153">
        <v>365</v>
      </c>
      <c r="M3416" s="281" t="s">
        <v>2841</v>
      </c>
      <c r="N3416" s="119" t="s">
        <v>164</v>
      </c>
      <c r="O3416" s="120">
        <v>1</v>
      </c>
      <c r="P3416" s="155" t="s">
        <v>383</v>
      </c>
      <c r="Q3416" s="155">
        <v>0</v>
      </c>
      <c r="R3416" s="155">
        <v>0</v>
      </c>
      <c r="S3416" s="156" t="s">
        <v>100</v>
      </c>
      <c r="T3416" s="156">
        <v>0</v>
      </c>
      <c r="U3416" s="156" t="s">
        <v>102</v>
      </c>
      <c r="V3416" s="157">
        <v>0</v>
      </c>
      <c r="W3416" s="158">
        <v>13</v>
      </c>
      <c r="X3416" s="159">
        <v>1</v>
      </c>
      <c r="Y3416" s="160">
        <v>1</v>
      </c>
      <c r="Z3416" s="161">
        <f t="shared" si="880"/>
        <v>9.49</v>
      </c>
      <c r="AA3416" s="155">
        <v>0</v>
      </c>
      <c r="AB3416" s="162" t="s">
        <v>80</v>
      </c>
      <c r="AC3416" s="163" t="s">
        <v>56</v>
      </c>
      <c r="AD3416" s="164" t="s">
        <v>56</v>
      </c>
      <c r="AE3416" s="163" t="s">
        <v>56</v>
      </c>
      <c r="AF3416" s="164">
        <f t="shared" si="881"/>
        <v>284.7</v>
      </c>
      <c r="AG3416" s="165">
        <f t="shared" si="882"/>
        <v>34164</v>
      </c>
      <c r="AH3416" s="166" t="s">
        <v>81</v>
      </c>
      <c r="AI3416" s="167"/>
      <c r="AJ3416" s="168"/>
      <c r="AK3416" s="169"/>
      <c r="AL3416" s="170"/>
      <c r="AM3416" s="171"/>
      <c r="AN3416" s="172"/>
      <c r="AO3416" s="173">
        <f t="shared" si="867"/>
        <v>0</v>
      </c>
      <c r="AP3416" s="174" t="s">
        <v>82</v>
      </c>
      <c r="AQ3416" s="175" t="str" cm="1">
        <f t="array" ref="AQ3416">_xlfn.IFS(OR($G3416="公衆街路灯A",$G3416="定額電灯"),$G3416&amp;AP3416,COUNTIF(G3416,"*従量電灯*"),G3416,1,"-")</f>
        <v>従量電灯</v>
      </c>
      <c r="AR3416" s="176" t="str" cm="1">
        <f t="array" ref="AR3416">_xlfn.IFS($AN3416=0,"-",OR($AH3416="対象外",$AH3416="-"),"-",OR($G3416="公衆街路灯A",$G3416="定額電灯"),_xlfn.XLOOKUP($AQ3416,削除禁止_電灯料金!$B:$B,削除禁止_電灯料金!$E:$E,0),1,"-")</f>
        <v>-</v>
      </c>
      <c r="AS3416" s="177" t="str" cm="1">
        <f t="array" ref="AS3416">_xlfn.IFS($AR3416="-","-",OR($G3416="公衆街路灯A",$G3416="定額電灯"),_xlfn.XLOOKUP(AQ3416,削除禁止_電灯料金!$B:$B,削除禁止_電灯料金!$D:$D,0),1,"-")</f>
        <v>-</v>
      </c>
      <c r="AT3416" s="176">
        <f>IFERROR(IF(OR($G3416="公衆街路灯A",$G3416="定額電灯"),"-",ROUND((_xlfn.XLOOKUP($AQ3416,削除禁止_電灯料金!$B:$B,削除禁止_電灯料金!$E:$E)*AM3416/1000*$K3416*$L3416/12),2)),"-")</f>
        <v>0</v>
      </c>
      <c r="AU3416" s="177">
        <f>IFERROR(IF(OR($G3416="公衆街路灯A",$G3416="定額電灯"),"-",ROUND((AM3416/1000*$K3416*$L3416/12)*_xlfn.XLOOKUP($A3416,削除禁止_電灯料金!K:K,削除禁止_電灯料金!M:M,"-"),2)),"-")</f>
        <v>0</v>
      </c>
      <c r="AV3416" s="178">
        <f>IFERROR(IF(OR($G3416="公衆街路灯A",$G3416="定額電灯"),ROUND((((AR3416+AS3416)*AN3416))*12*_xlfn.XLOOKUP($A3416,削除禁止_電灯料金!K:K,削除禁止_電灯料金!N:N),0),ROUND((AT3416+AU3416)*AN3416*12*_xlfn.XLOOKUP($A3416,削除禁止_電灯料金!K:K,削除禁止_電灯料金!N:N),0)),0)</f>
        <v>0</v>
      </c>
      <c r="AW3416" s="145"/>
    </row>
    <row r="3417" spans="1:49" ht="30" customHeight="1">
      <c r="A3417" s="1">
        <v>78</v>
      </c>
      <c r="B3417" s="319" t="s">
        <v>2817</v>
      </c>
      <c r="C3417" s="42"/>
      <c r="D3417" s="256" t="s">
        <v>2840</v>
      </c>
      <c r="E3417" s="257" t="s">
        <v>224</v>
      </c>
      <c r="F3417" s="258" t="s">
        <v>2908</v>
      </c>
      <c r="G3417" s="148" t="s">
        <v>1688</v>
      </c>
      <c r="H3417" s="149"/>
      <c r="I3417" s="280"/>
      <c r="J3417" s="267"/>
      <c r="K3417" s="152">
        <v>24</v>
      </c>
      <c r="L3417" s="153">
        <v>365</v>
      </c>
      <c r="M3417" s="281" t="s">
        <v>2842</v>
      </c>
      <c r="N3417" s="119" t="s">
        <v>86</v>
      </c>
      <c r="O3417" s="120">
        <v>1</v>
      </c>
      <c r="P3417" s="155" t="s">
        <v>434</v>
      </c>
      <c r="Q3417" s="155">
        <v>0</v>
      </c>
      <c r="R3417" s="155">
        <v>0</v>
      </c>
      <c r="S3417" s="156" t="s">
        <v>2843</v>
      </c>
      <c r="T3417" s="156">
        <v>0</v>
      </c>
      <c r="U3417" s="156" t="s">
        <v>2844</v>
      </c>
      <c r="V3417" s="157" t="s">
        <v>90</v>
      </c>
      <c r="W3417" s="158">
        <v>3</v>
      </c>
      <c r="X3417" s="159">
        <v>6</v>
      </c>
      <c r="Y3417" s="160">
        <v>6</v>
      </c>
      <c r="Z3417" s="161">
        <f t="shared" si="880"/>
        <v>13.14</v>
      </c>
      <c r="AA3417" s="155">
        <v>0</v>
      </c>
      <c r="AB3417" s="162" t="s">
        <v>80</v>
      </c>
      <c r="AC3417" s="163" t="s">
        <v>56</v>
      </c>
      <c r="AD3417" s="164" t="s">
        <v>56</v>
      </c>
      <c r="AE3417" s="163" t="s">
        <v>56</v>
      </c>
      <c r="AF3417" s="164">
        <f t="shared" si="881"/>
        <v>65.7</v>
      </c>
      <c r="AG3417" s="165">
        <f t="shared" si="882"/>
        <v>47304.000000000007</v>
      </c>
      <c r="AH3417" s="166" t="s">
        <v>81</v>
      </c>
      <c r="AI3417" s="167"/>
      <c r="AJ3417" s="168"/>
      <c r="AK3417" s="169"/>
      <c r="AL3417" s="170"/>
      <c r="AM3417" s="171"/>
      <c r="AN3417" s="172"/>
      <c r="AO3417" s="173">
        <f t="shared" si="867"/>
        <v>0</v>
      </c>
      <c r="AP3417" s="174" t="s">
        <v>82</v>
      </c>
      <c r="AQ3417" s="175" t="str" cm="1">
        <f t="array" ref="AQ3417">_xlfn.IFS(OR($G3417="公衆街路灯A",$G3417="定額電灯"),$G3417&amp;AP3417,COUNTIF(G3417,"*従量電灯*"),G3417,1,"-")</f>
        <v>従量電灯</v>
      </c>
      <c r="AR3417" s="176" t="str" cm="1">
        <f t="array" ref="AR3417">_xlfn.IFS($AN3417=0,"-",OR($AH3417="対象外",$AH3417="-"),"-",OR($G3417="公衆街路灯A",$G3417="定額電灯"),_xlfn.XLOOKUP($AQ3417,削除禁止_電灯料金!$B:$B,削除禁止_電灯料金!$E:$E,0),1,"-")</f>
        <v>-</v>
      </c>
      <c r="AS3417" s="177" t="str" cm="1">
        <f t="array" ref="AS3417">_xlfn.IFS($AR3417="-","-",OR($G3417="公衆街路灯A",$G3417="定額電灯"),_xlfn.XLOOKUP(AQ3417,削除禁止_電灯料金!$B:$B,削除禁止_電灯料金!$D:$D,0),1,"-")</f>
        <v>-</v>
      </c>
      <c r="AT3417" s="176">
        <f>IFERROR(IF(OR($G3417="公衆街路灯A",$G3417="定額電灯"),"-",ROUND((_xlfn.XLOOKUP($AQ3417,削除禁止_電灯料金!$B:$B,削除禁止_電灯料金!$E:$E)*AM3417/1000*$K3417*$L3417/12),2)),"-")</f>
        <v>0</v>
      </c>
      <c r="AU3417" s="177">
        <f>IFERROR(IF(OR($G3417="公衆街路灯A",$G3417="定額電灯"),"-",ROUND((AM3417/1000*$K3417*$L3417/12)*_xlfn.XLOOKUP($A3417,削除禁止_電灯料金!K:K,削除禁止_電灯料金!M:M,"-"),2)),"-")</f>
        <v>0</v>
      </c>
      <c r="AV3417" s="178">
        <f>IFERROR(IF(OR($G3417="公衆街路灯A",$G3417="定額電灯"),ROUND((((AR3417+AS3417)*AN3417))*12*_xlfn.XLOOKUP($A3417,削除禁止_電灯料金!K:K,削除禁止_電灯料金!N:N),0),ROUND((AT3417+AU3417)*AN3417*12*_xlfn.XLOOKUP($A3417,削除禁止_電灯料金!K:K,削除禁止_電灯料金!N:N),0)),0)</f>
        <v>0</v>
      </c>
      <c r="AW3417" s="145"/>
    </row>
    <row r="3418" spans="1:49" ht="30" customHeight="1">
      <c r="A3418" s="1">
        <v>78</v>
      </c>
      <c r="B3418" s="319" t="s">
        <v>2817</v>
      </c>
      <c r="C3418" s="42"/>
      <c r="D3418" s="256" t="s">
        <v>2840</v>
      </c>
      <c r="E3418" s="257" t="s">
        <v>224</v>
      </c>
      <c r="F3418" s="258" t="s">
        <v>2909</v>
      </c>
      <c r="G3418" s="148" t="s">
        <v>1688</v>
      </c>
      <c r="H3418" s="149"/>
      <c r="I3418" s="280"/>
      <c r="J3418" s="267"/>
      <c r="K3418" s="152">
        <v>24</v>
      </c>
      <c r="L3418" s="153">
        <v>365</v>
      </c>
      <c r="M3418" s="281" t="s">
        <v>2842</v>
      </c>
      <c r="N3418" s="119" t="s">
        <v>86</v>
      </c>
      <c r="O3418" s="120">
        <v>1</v>
      </c>
      <c r="P3418" s="155" t="s">
        <v>434</v>
      </c>
      <c r="Q3418" s="155">
        <v>0</v>
      </c>
      <c r="R3418" s="155">
        <v>0</v>
      </c>
      <c r="S3418" s="156" t="s">
        <v>2843</v>
      </c>
      <c r="T3418" s="156">
        <v>0</v>
      </c>
      <c r="U3418" s="156" t="s">
        <v>2844</v>
      </c>
      <c r="V3418" s="157" t="s">
        <v>90</v>
      </c>
      <c r="W3418" s="158">
        <v>3</v>
      </c>
      <c r="X3418" s="159">
        <v>1</v>
      </c>
      <c r="Y3418" s="160">
        <v>1</v>
      </c>
      <c r="Z3418" s="161">
        <f t="shared" si="880"/>
        <v>2.19</v>
      </c>
      <c r="AA3418" s="155">
        <v>0</v>
      </c>
      <c r="AB3418" s="162" t="s">
        <v>80</v>
      </c>
      <c r="AC3418" s="163" t="s">
        <v>56</v>
      </c>
      <c r="AD3418" s="164" t="s">
        <v>56</v>
      </c>
      <c r="AE3418" s="163" t="s">
        <v>56</v>
      </c>
      <c r="AF3418" s="164">
        <f t="shared" si="881"/>
        <v>65.7</v>
      </c>
      <c r="AG3418" s="165">
        <f t="shared" si="882"/>
        <v>7884</v>
      </c>
      <c r="AH3418" s="166" t="s">
        <v>81</v>
      </c>
      <c r="AI3418" s="167"/>
      <c r="AJ3418" s="168"/>
      <c r="AK3418" s="169"/>
      <c r="AL3418" s="170"/>
      <c r="AM3418" s="171"/>
      <c r="AN3418" s="172"/>
      <c r="AO3418" s="173">
        <f t="shared" si="867"/>
        <v>0</v>
      </c>
      <c r="AP3418" s="174" t="s">
        <v>82</v>
      </c>
      <c r="AQ3418" s="175" t="str" cm="1">
        <f t="array" ref="AQ3418">_xlfn.IFS(OR($G3418="公衆街路灯A",$G3418="定額電灯"),$G3418&amp;AP3418,COUNTIF(G3418,"*従量電灯*"),G3418,1,"-")</f>
        <v>従量電灯</v>
      </c>
      <c r="AR3418" s="176" t="str" cm="1">
        <f t="array" ref="AR3418">_xlfn.IFS($AN3418=0,"-",OR($AH3418="対象外",$AH3418="-"),"-",OR($G3418="公衆街路灯A",$G3418="定額電灯"),_xlfn.XLOOKUP($AQ3418,削除禁止_電灯料金!$B:$B,削除禁止_電灯料金!$E:$E,0),1,"-")</f>
        <v>-</v>
      </c>
      <c r="AS3418" s="177" t="str" cm="1">
        <f t="array" ref="AS3418">_xlfn.IFS($AR3418="-","-",OR($G3418="公衆街路灯A",$G3418="定額電灯"),_xlfn.XLOOKUP(AQ3418,削除禁止_電灯料金!$B:$B,削除禁止_電灯料金!$D:$D,0),1,"-")</f>
        <v>-</v>
      </c>
      <c r="AT3418" s="176">
        <f>IFERROR(IF(OR($G3418="公衆街路灯A",$G3418="定額電灯"),"-",ROUND((_xlfn.XLOOKUP($AQ3418,削除禁止_電灯料金!$B:$B,削除禁止_電灯料金!$E:$E)*AM3418/1000*$K3418*$L3418/12),2)),"-")</f>
        <v>0</v>
      </c>
      <c r="AU3418" s="177">
        <f>IFERROR(IF(OR($G3418="公衆街路灯A",$G3418="定額電灯"),"-",ROUND((AM3418/1000*$K3418*$L3418/12)*_xlfn.XLOOKUP($A3418,削除禁止_電灯料金!K:K,削除禁止_電灯料金!M:M,"-"),2)),"-")</f>
        <v>0</v>
      </c>
      <c r="AV3418" s="178">
        <f>IFERROR(IF(OR($G3418="公衆街路灯A",$G3418="定額電灯"),ROUND((((AR3418+AS3418)*AN3418))*12*_xlfn.XLOOKUP($A3418,削除禁止_電灯料金!K:K,削除禁止_電灯料金!N:N),0),ROUND((AT3418+AU3418)*AN3418*12*_xlfn.XLOOKUP($A3418,削除禁止_電灯料金!K:K,削除禁止_電灯料金!N:N),0)),0)</f>
        <v>0</v>
      </c>
      <c r="AW3418" s="145"/>
    </row>
    <row r="3419" spans="1:49" ht="30" customHeight="1">
      <c r="A3419" s="1">
        <v>78</v>
      </c>
      <c r="B3419" s="319" t="s">
        <v>2817</v>
      </c>
      <c r="C3419" s="42"/>
      <c r="D3419" s="256" t="s">
        <v>2840</v>
      </c>
      <c r="E3419" s="257" t="s">
        <v>224</v>
      </c>
      <c r="F3419" s="258" t="s">
        <v>2910</v>
      </c>
      <c r="G3419" s="148" t="s">
        <v>1688</v>
      </c>
      <c r="H3419" s="149"/>
      <c r="I3419" s="280"/>
      <c r="J3419" s="267"/>
      <c r="K3419" s="152">
        <v>9</v>
      </c>
      <c r="L3419" s="153">
        <v>360</v>
      </c>
      <c r="M3419" s="281" t="s">
        <v>2863</v>
      </c>
      <c r="N3419" s="119" t="s">
        <v>110</v>
      </c>
      <c r="O3419" s="120">
        <v>2</v>
      </c>
      <c r="P3419" s="155" t="s">
        <v>227</v>
      </c>
      <c r="Q3419" s="155">
        <v>0</v>
      </c>
      <c r="R3419" s="155">
        <v>0</v>
      </c>
      <c r="S3419" s="156" t="s">
        <v>2864</v>
      </c>
      <c r="T3419" s="156">
        <v>0</v>
      </c>
      <c r="U3419" s="156" t="s">
        <v>96</v>
      </c>
      <c r="V3419" s="157">
        <v>0</v>
      </c>
      <c r="W3419" s="158">
        <v>47</v>
      </c>
      <c r="X3419" s="159">
        <v>4</v>
      </c>
      <c r="Y3419" s="160">
        <v>8</v>
      </c>
      <c r="Z3419" s="161">
        <f t="shared" si="880"/>
        <v>101.52</v>
      </c>
      <c r="AA3419" s="155">
        <v>0</v>
      </c>
      <c r="AB3419" s="162" t="s">
        <v>80</v>
      </c>
      <c r="AC3419" s="163" t="s">
        <v>56</v>
      </c>
      <c r="AD3419" s="164" t="s">
        <v>56</v>
      </c>
      <c r="AE3419" s="163" t="s">
        <v>56</v>
      </c>
      <c r="AF3419" s="164">
        <f t="shared" si="881"/>
        <v>380.7</v>
      </c>
      <c r="AG3419" s="165">
        <f t="shared" si="882"/>
        <v>365472</v>
      </c>
      <c r="AH3419" s="166" t="s">
        <v>113</v>
      </c>
      <c r="AI3419" s="167"/>
      <c r="AJ3419" s="168"/>
      <c r="AK3419" s="169"/>
      <c r="AL3419" s="170"/>
      <c r="AM3419" s="171"/>
      <c r="AN3419" s="172"/>
      <c r="AO3419" s="173">
        <f t="shared" si="867"/>
        <v>0</v>
      </c>
      <c r="AP3419" s="174" t="s">
        <v>82</v>
      </c>
      <c r="AQ3419" s="175" t="str" cm="1">
        <f t="array" ref="AQ3419">_xlfn.IFS(OR($G3419="公衆街路灯A",$G3419="定額電灯"),$G3419&amp;AP3419,COUNTIF(G3419,"*従量電灯*"),G3419,1,"-")</f>
        <v>従量電灯</v>
      </c>
      <c r="AR3419" s="176" t="str" cm="1">
        <f t="array" ref="AR3419">_xlfn.IFS($AN3419=0,"-",OR($AH3419="対象外",$AH3419="-"),"-",OR($G3419="公衆街路灯A",$G3419="定額電灯"),_xlfn.XLOOKUP($AQ3419,削除禁止_電灯料金!$B:$B,削除禁止_電灯料金!$E:$E,0),1,"-")</f>
        <v>-</v>
      </c>
      <c r="AS3419" s="177" t="str" cm="1">
        <f t="array" ref="AS3419">_xlfn.IFS($AR3419="-","-",OR($G3419="公衆街路灯A",$G3419="定額電灯"),_xlfn.XLOOKUP(AQ3419,削除禁止_電灯料金!$B:$B,削除禁止_電灯料金!$D:$D,0),1,"-")</f>
        <v>-</v>
      </c>
      <c r="AT3419" s="176">
        <f>IFERROR(IF(OR($G3419="公衆街路灯A",$G3419="定額電灯"),"-",ROUND((_xlfn.XLOOKUP($AQ3419,削除禁止_電灯料金!$B:$B,削除禁止_電灯料金!$E:$E)*AM3419/1000*$K3419*$L3419/12),2)),"-")</f>
        <v>0</v>
      </c>
      <c r="AU3419" s="177">
        <f>IFERROR(IF(OR($G3419="公衆街路灯A",$G3419="定額電灯"),"-",ROUND((AM3419/1000*$K3419*$L3419/12)*_xlfn.XLOOKUP($A3419,削除禁止_電灯料金!K:K,削除禁止_電灯料金!M:M,"-"),2)),"-")</f>
        <v>0</v>
      </c>
      <c r="AV3419" s="178">
        <f>IFERROR(IF(OR($G3419="公衆街路灯A",$G3419="定額電灯"),ROUND((((AR3419+AS3419)*AN3419))*12*_xlfn.XLOOKUP($A3419,削除禁止_電灯料金!K:K,削除禁止_電灯料金!N:N),0),ROUND((AT3419+AU3419)*AN3419*12*_xlfn.XLOOKUP($A3419,削除禁止_電灯料金!K:K,削除禁止_電灯料金!N:N),0)),0)</f>
        <v>0</v>
      </c>
      <c r="AW3419" s="145"/>
    </row>
    <row r="3420" spans="1:49" ht="30" customHeight="1">
      <c r="A3420" s="1">
        <v>78</v>
      </c>
      <c r="B3420" s="319" t="s">
        <v>2817</v>
      </c>
      <c r="C3420" s="42"/>
      <c r="D3420" s="259" t="s">
        <v>2840</v>
      </c>
      <c r="E3420" s="260" t="s">
        <v>224</v>
      </c>
      <c r="F3420" s="261" t="s">
        <v>2910</v>
      </c>
      <c r="G3420" s="182" t="s">
        <v>1688</v>
      </c>
      <c r="H3420" s="183" t="s">
        <v>118</v>
      </c>
      <c r="I3420" s="311"/>
      <c r="J3420" s="312"/>
      <c r="K3420" s="186">
        <v>9</v>
      </c>
      <c r="L3420" s="187">
        <v>360</v>
      </c>
      <c r="M3420" s="313" t="s">
        <v>2849</v>
      </c>
      <c r="N3420" s="189" t="s">
        <v>75</v>
      </c>
      <c r="O3420" s="190">
        <v>1</v>
      </c>
      <c r="P3420" s="191" t="s">
        <v>2850</v>
      </c>
      <c r="Q3420" s="191">
        <v>0</v>
      </c>
      <c r="R3420" s="191" t="s">
        <v>676</v>
      </c>
      <c r="S3420" s="192">
        <v>0</v>
      </c>
      <c r="T3420" s="192">
        <v>0</v>
      </c>
      <c r="U3420" s="192" t="s">
        <v>853</v>
      </c>
      <c r="V3420" s="193">
        <v>0</v>
      </c>
      <c r="W3420" s="194">
        <v>150</v>
      </c>
      <c r="X3420" s="195">
        <v>4</v>
      </c>
      <c r="Y3420" s="196">
        <v>4</v>
      </c>
      <c r="Z3420" s="197">
        <v>0</v>
      </c>
      <c r="AA3420" s="191">
        <v>0</v>
      </c>
      <c r="AB3420" s="198" t="s">
        <v>80</v>
      </c>
      <c r="AC3420" s="199" t="s">
        <v>56</v>
      </c>
      <c r="AD3420" s="200" t="s">
        <v>56</v>
      </c>
      <c r="AE3420" s="199" t="s">
        <v>56</v>
      </c>
      <c r="AF3420" s="200">
        <v>0</v>
      </c>
      <c r="AG3420" s="201">
        <v>0</v>
      </c>
      <c r="AH3420" s="201" t="s">
        <v>124</v>
      </c>
      <c r="AI3420" s="202" t="s">
        <v>124</v>
      </c>
      <c r="AJ3420" s="203"/>
      <c r="AK3420" s="204"/>
      <c r="AL3420" s="194"/>
      <c r="AM3420" s="205"/>
      <c r="AN3420" s="206"/>
      <c r="AO3420" s="200">
        <f t="shared" si="867"/>
        <v>0</v>
      </c>
      <c r="AP3420" s="207" t="s">
        <v>82</v>
      </c>
      <c r="AQ3420" s="198" t="str" cm="1">
        <f t="array" ref="AQ3420">_xlfn.IFS(OR($G3420="公衆街路灯A",$G3420="定額電灯"),$G3420&amp;AP3420,COUNTIF(G3420,"*従量電灯*"),G3420,1,"-")</f>
        <v>従量電灯</v>
      </c>
      <c r="AR3420" s="208" t="str" cm="1">
        <f t="array" ref="AR3420">_xlfn.IFS($AN3420=0,"-",OR($AH3420="対象外",$AH3420="-"),"-",OR($G3420="公衆街路灯A",$G3420="定額電灯"),_xlfn.XLOOKUP($AQ3420,削除禁止_電灯料金!$B:$B,削除禁止_電灯料金!$E:$E,0),1,"-")</f>
        <v>-</v>
      </c>
      <c r="AS3420" s="209" t="str" cm="1">
        <f t="array" ref="AS3420">_xlfn.IFS($AR3420="-","-",OR($G3420="公衆街路灯A",$G3420="定額電灯"),_xlfn.XLOOKUP(AQ3420,削除禁止_電灯料金!$B:$B,削除禁止_電灯料金!$D:$D,0),1,"-")</f>
        <v>-</v>
      </c>
      <c r="AT3420" s="208">
        <f>IFERROR(IF(OR($G3420="公衆街路灯A",$G3420="定額電灯"),"-",ROUND((_xlfn.XLOOKUP($AQ3420,削除禁止_電灯料金!$B:$B,削除禁止_電灯料金!$E:$E)*AM3420/1000*$K3420*$L3420/12),2)),"-")</f>
        <v>0</v>
      </c>
      <c r="AU3420" s="209">
        <f>IFERROR(IF(OR($G3420="公衆街路灯A",$G3420="定額電灯"),"-",ROUND((AM3420/1000*$K3420*$L3420/12)*_xlfn.XLOOKUP($A3420,削除禁止_電灯料金!K:K,削除禁止_電灯料金!M:M,"-"),2)),"-")</f>
        <v>0</v>
      </c>
      <c r="AV3420" s="210">
        <f>IFERROR(IF(OR($G3420="公衆街路灯A",$G3420="定額電灯"),ROUND((((AR3420+AS3420)*AN3420))*12*_xlfn.XLOOKUP($A3420,削除禁止_電灯料金!K:K,削除禁止_電灯料金!N:N),0),ROUND((AT3420+AU3420)*AN3420*12*_xlfn.XLOOKUP($A3420,削除禁止_電灯料金!K:K,削除禁止_電灯料金!N:N),0)),0)</f>
        <v>0</v>
      </c>
      <c r="AW3420" s="145"/>
    </row>
    <row r="3421" spans="1:49" ht="30" customHeight="1">
      <c r="A3421" s="1">
        <v>78</v>
      </c>
      <c r="B3421" s="319" t="s">
        <v>2817</v>
      </c>
      <c r="C3421" s="42"/>
      <c r="D3421" s="256" t="s">
        <v>2840</v>
      </c>
      <c r="E3421" s="257" t="s">
        <v>224</v>
      </c>
      <c r="F3421" s="258" t="s">
        <v>2910</v>
      </c>
      <c r="G3421" s="148" t="s">
        <v>1688</v>
      </c>
      <c r="H3421" s="149"/>
      <c r="I3421" s="280"/>
      <c r="J3421" s="267"/>
      <c r="K3421" s="152">
        <v>24</v>
      </c>
      <c r="L3421" s="153">
        <v>365</v>
      </c>
      <c r="M3421" s="281" t="s">
        <v>2851</v>
      </c>
      <c r="N3421" s="119" t="s">
        <v>86</v>
      </c>
      <c r="O3421" s="120">
        <v>1</v>
      </c>
      <c r="P3421" s="155" t="s">
        <v>432</v>
      </c>
      <c r="Q3421" s="155">
        <v>0</v>
      </c>
      <c r="R3421" s="155">
        <v>0</v>
      </c>
      <c r="S3421" s="156" t="s">
        <v>2843</v>
      </c>
      <c r="T3421" s="156">
        <v>0</v>
      </c>
      <c r="U3421" s="156" t="s">
        <v>2844</v>
      </c>
      <c r="V3421" s="157" t="s">
        <v>90</v>
      </c>
      <c r="W3421" s="158">
        <v>3</v>
      </c>
      <c r="X3421" s="159">
        <v>1</v>
      </c>
      <c r="Y3421" s="160">
        <v>1</v>
      </c>
      <c r="Z3421" s="161">
        <f t="shared" ref="Z3421" si="883">K3421*L3421*W3421*Y3421/12/1000</f>
        <v>2.19</v>
      </c>
      <c r="AA3421" s="155">
        <v>0</v>
      </c>
      <c r="AB3421" s="162" t="s">
        <v>80</v>
      </c>
      <c r="AC3421" s="163" t="s">
        <v>56</v>
      </c>
      <c r="AD3421" s="164" t="s">
        <v>56</v>
      </c>
      <c r="AE3421" s="163" t="s">
        <v>56</v>
      </c>
      <c r="AF3421" s="164">
        <f t="shared" ref="AF3421" si="884">$B$2*Z3421/Y3421</f>
        <v>65.7</v>
      </c>
      <c r="AG3421" s="165">
        <f t="shared" ref="AG3421" si="885">Y3421*AF3421*120</f>
        <v>7884</v>
      </c>
      <c r="AH3421" s="166" t="s">
        <v>81</v>
      </c>
      <c r="AI3421" s="167"/>
      <c r="AJ3421" s="168"/>
      <c r="AK3421" s="169"/>
      <c r="AL3421" s="170"/>
      <c r="AM3421" s="171"/>
      <c r="AN3421" s="172"/>
      <c r="AO3421" s="173">
        <f t="shared" si="867"/>
        <v>0</v>
      </c>
      <c r="AP3421" s="174" t="s">
        <v>82</v>
      </c>
      <c r="AQ3421" s="175" t="str" cm="1">
        <f t="array" ref="AQ3421">_xlfn.IFS(OR($G3421="公衆街路灯A",$G3421="定額電灯"),$G3421&amp;AP3421,COUNTIF(G3421,"*従量電灯*"),G3421,1,"-")</f>
        <v>従量電灯</v>
      </c>
      <c r="AR3421" s="176" t="str" cm="1">
        <f t="array" ref="AR3421">_xlfn.IFS($AN3421=0,"-",OR($AH3421="対象外",$AH3421="-"),"-",OR($G3421="公衆街路灯A",$G3421="定額電灯"),_xlfn.XLOOKUP($AQ3421,削除禁止_電灯料金!$B:$B,削除禁止_電灯料金!$E:$E,0),1,"-")</f>
        <v>-</v>
      </c>
      <c r="AS3421" s="177" t="str" cm="1">
        <f t="array" ref="AS3421">_xlfn.IFS($AR3421="-","-",OR($G3421="公衆街路灯A",$G3421="定額電灯"),_xlfn.XLOOKUP(AQ3421,削除禁止_電灯料金!$B:$B,削除禁止_電灯料金!$D:$D,0),1,"-")</f>
        <v>-</v>
      </c>
      <c r="AT3421" s="176">
        <f>IFERROR(IF(OR($G3421="公衆街路灯A",$G3421="定額電灯"),"-",ROUND((_xlfn.XLOOKUP($AQ3421,削除禁止_電灯料金!$B:$B,削除禁止_電灯料金!$E:$E)*AM3421/1000*$K3421*$L3421/12),2)),"-")</f>
        <v>0</v>
      </c>
      <c r="AU3421" s="177">
        <f>IFERROR(IF(OR($G3421="公衆街路灯A",$G3421="定額電灯"),"-",ROUND((AM3421/1000*$K3421*$L3421/12)*_xlfn.XLOOKUP($A3421,削除禁止_電灯料金!K:K,削除禁止_電灯料金!M:M,"-"),2)),"-")</f>
        <v>0</v>
      </c>
      <c r="AV3421" s="178">
        <f>IFERROR(IF(OR($G3421="公衆街路灯A",$G3421="定額電灯"),ROUND((((AR3421+AS3421)*AN3421))*12*_xlfn.XLOOKUP($A3421,削除禁止_電灯料金!K:K,削除禁止_電灯料金!N:N),0),ROUND((AT3421+AU3421)*AN3421*12*_xlfn.XLOOKUP($A3421,削除禁止_電灯料金!K:K,削除禁止_電灯料金!N:N),0)),0)</f>
        <v>0</v>
      </c>
      <c r="AW3421" s="145"/>
    </row>
    <row r="3422" spans="1:49" ht="30" customHeight="1">
      <c r="A3422" s="1">
        <v>78</v>
      </c>
      <c r="B3422" s="319" t="s">
        <v>2817</v>
      </c>
      <c r="C3422" s="42"/>
      <c r="D3422" s="259" t="s">
        <v>2840</v>
      </c>
      <c r="E3422" s="260" t="s">
        <v>224</v>
      </c>
      <c r="F3422" s="261" t="s">
        <v>2911</v>
      </c>
      <c r="G3422" s="182" t="s">
        <v>1688</v>
      </c>
      <c r="H3422" s="318" t="s">
        <v>483</v>
      </c>
      <c r="I3422" s="311"/>
      <c r="J3422" s="312"/>
      <c r="K3422" s="186" t="s">
        <v>82</v>
      </c>
      <c r="L3422" s="187" t="s">
        <v>82</v>
      </c>
      <c r="M3422" s="313" t="s">
        <v>486</v>
      </c>
      <c r="N3422" s="189" t="s">
        <v>485</v>
      </c>
      <c r="O3422" s="190">
        <v>0</v>
      </c>
      <c r="P3422" s="191" t="s">
        <v>486</v>
      </c>
      <c r="Q3422" s="191">
        <v>0</v>
      </c>
      <c r="R3422" s="191">
        <v>0</v>
      </c>
      <c r="S3422" s="192">
        <v>0</v>
      </c>
      <c r="T3422" s="192">
        <v>0</v>
      </c>
      <c r="U3422" s="192">
        <v>0</v>
      </c>
      <c r="V3422" s="193">
        <v>0</v>
      </c>
      <c r="W3422" s="194" t="s">
        <v>56</v>
      </c>
      <c r="X3422" s="195"/>
      <c r="Y3422" s="196">
        <v>0</v>
      </c>
      <c r="Z3422" s="197">
        <v>0</v>
      </c>
      <c r="AA3422" s="191">
        <v>0</v>
      </c>
      <c r="AB3422" s="198" t="s">
        <v>80</v>
      </c>
      <c r="AC3422" s="199" t="s">
        <v>56</v>
      </c>
      <c r="AD3422" s="200" t="s">
        <v>56</v>
      </c>
      <c r="AE3422" s="199" t="s">
        <v>56</v>
      </c>
      <c r="AF3422" s="200" t="s">
        <v>56</v>
      </c>
      <c r="AG3422" s="201">
        <v>0</v>
      </c>
      <c r="AH3422" s="201" t="s">
        <v>124</v>
      </c>
      <c r="AI3422" s="202" t="s">
        <v>487</v>
      </c>
      <c r="AJ3422" s="203"/>
      <c r="AK3422" s="204"/>
      <c r="AL3422" s="194"/>
      <c r="AM3422" s="205"/>
      <c r="AN3422" s="206"/>
      <c r="AO3422" s="200">
        <f t="shared" si="867"/>
        <v>0</v>
      </c>
      <c r="AP3422" s="207" t="s">
        <v>82</v>
      </c>
      <c r="AQ3422" s="198" t="str" cm="1">
        <f t="array" ref="AQ3422">_xlfn.IFS(OR($G3422="公衆街路灯A",$G3422="定額電灯"),$G3422&amp;AP3422,COUNTIF(G3422,"*従量電灯*"),G3422,1,"-")</f>
        <v>従量電灯</v>
      </c>
      <c r="AR3422" s="208" t="str" cm="1">
        <f t="array" ref="AR3422">_xlfn.IFS($AN3422=0,"-",OR($AH3422="対象外",$AH3422="-"),"-",OR($G3422="公衆街路灯A",$G3422="定額電灯"),_xlfn.XLOOKUP($AQ3422,削除禁止_電灯料金!$B:$B,削除禁止_電灯料金!$E:$E,0),1,"-")</f>
        <v>-</v>
      </c>
      <c r="AS3422" s="209" t="str" cm="1">
        <f t="array" ref="AS3422">_xlfn.IFS($AR3422="-","-",OR($G3422="公衆街路灯A",$G3422="定額電灯"),_xlfn.XLOOKUP(AQ3422,削除禁止_電灯料金!$B:$B,削除禁止_電灯料金!$D:$D,0),1,"-")</f>
        <v>-</v>
      </c>
      <c r="AT3422" s="208" t="str">
        <f>IFERROR(IF(OR($G3422="公衆街路灯A",$G3422="定額電灯"),"-",ROUND((_xlfn.XLOOKUP($AQ3422,削除禁止_電灯料金!$B:$B,削除禁止_電灯料金!$E:$E)*AM3422/1000*$K3422*$L3422/12),2)),"-")</f>
        <v>-</v>
      </c>
      <c r="AU3422" s="209" t="str">
        <f>IFERROR(IF(OR($G3422="公衆街路灯A",$G3422="定額電灯"),"-",ROUND((AM3422/1000*$K3422*$L3422/12)*_xlfn.XLOOKUP($A3422,削除禁止_電灯料金!K:K,削除禁止_電灯料金!M:M,"-"),2)),"-")</f>
        <v>-</v>
      </c>
      <c r="AV3422" s="210">
        <f>IFERROR(IF(OR($G3422="公衆街路灯A",$G3422="定額電灯"),ROUND((((AR3422+AS3422)*AN3422))*12*_xlfn.XLOOKUP($A3422,削除禁止_電灯料金!K:K,削除禁止_電灯料金!N:N),0),ROUND((AT3422+AU3422)*AN3422*12*_xlfn.XLOOKUP($A3422,削除禁止_電灯料金!K:K,削除禁止_電灯料金!N:N),0)),0)</f>
        <v>0</v>
      </c>
      <c r="AW3422" s="145"/>
    </row>
    <row r="3423" spans="1:49" ht="30" customHeight="1">
      <c r="A3423" s="1">
        <v>78</v>
      </c>
      <c r="B3423" s="319" t="s">
        <v>2817</v>
      </c>
      <c r="C3423" s="42"/>
      <c r="D3423" s="259" t="s">
        <v>2840</v>
      </c>
      <c r="E3423" s="260" t="s">
        <v>224</v>
      </c>
      <c r="F3423" s="261" t="s">
        <v>497</v>
      </c>
      <c r="G3423" s="182" t="s">
        <v>1688</v>
      </c>
      <c r="H3423" s="183" t="s">
        <v>118</v>
      </c>
      <c r="I3423" s="311"/>
      <c r="J3423" s="312"/>
      <c r="K3423" s="186">
        <v>9</v>
      </c>
      <c r="L3423" s="187">
        <v>360</v>
      </c>
      <c r="M3423" s="313" t="s">
        <v>2912</v>
      </c>
      <c r="N3423" s="189" t="s">
        <v>75</v>
      </c>
      <c r="O3423" s="190">
        <v>1</v>
      </c>
      <c r="P3423" s="191" t="s">
        <v>508</v>
      </c>
      <c r="Q3423" s="191">
        <v>0</v>
      </c>
      <c r="R3423" s="191" t="s">
        <v>676</v>
      </c>
      <c r="S3423" s="192">
        <v>0</v>
      </c>
      <c r="T3423" s="192">
        <v>0</v>
      </c>
      <c r="U3423" s="192" t="s">
        <v>853</v>
      </c>
      <c r="V3423" s="193">
        <v>0</v>
      </c>
      <c r="W3423" s="194">
        <v>90</v>
      </c>
      <c r="X3423" s="195">
        <v>16</v>
      </c>
      <c r="Y3423" s="196">
        <v>16</v>
      </c>
      <c r="Z3423" s="197">
        <v>0</v>
      </c>
      <c r="AA3423" s="191">
        <v>0</v>
      </c>
      <c r="AB3423" s="198" t="s">
        <v>80</v>
      </c>
      <c r="AC3423" s="199" t="s">
        <v>56</v>
      </c>
      <c r="AD3423" s="200" t="s">
        <v>56</v>
      </c>
      <c r="AE3423" s="199" t="s">
        <v>56</v>
      </c>
      <c r="AF3423" s="200">
        <v>0</v>
      </c>
      <c r="AG3423" s="201">
        <v>0</v>
      </c>
      <c r="AH3423" s="201" t="s">
        <v>124</v>
      </c>
      <c r="AI3423" s="202" t="s">
        <v>124</v>
      </c>
      <c r="AJ3423" s="203"/>
      <c r="AK3423" s="204"/>
      <c r="AL3423" s="194"/>
      <c r="AM3423" s="205"/>
      <c r="AN3423" s="206"/>
      <c r="AO3423" s="200">
        <f t="shared" si="867"/>
        <v>0</v>
      </c>
      <c r="AP3423" s="207" t="s">
        <v>82</v>
      </c>
      <c r="AQ3423" s="198" t="str" cm="1">
        <f t="array" ref="AQ3423">_xlfn.IFS(OR($G3423="公衆街路灯A",$G3423="定額電灯"),$G3423&amp;AP3423,COUNTIF(G3423,"*従量電灯*"),G3423,1,"-")</f>
        <v>従量電灯</v>
      </c>
      <c r="AR3423" s="208" t="str" cm="1">
        <f t="array" ref="AR3423">_xlfn.IFS($AN3423=0,"-",OR($AH3423="対象外",$AH3423="-"),"-",OR($G3423="公衆街路灯A",$G3423="定額電灯"),_xlfn.XLOOKUP($AQ3423,削除禁止_電灯料金!$B:$B,削除禁止_電灯料金!$E:$E,0),1,"-")</f>
        <v>-</v>
      </c>
      <c r="AS3423" s="209" t="str" cm="1">
        <f t="array" ref="AS3423">_xlfn.IFS($AR3423="-","-",OR($G3423="公衆街路灯A",$G3423="定額電灯"),_xlfn.XLOOKUP(AQ3423,削除禁止_電灯料金!$B:$B,削除禁止_電灯料金!$D:$D,0),1,"-")</f>
        <v>-</v>
      </c>
      <c r="AT3423" s="208">
        <f>IFERROR(IF(OR($G3423="公衆街路灯A",$G3423="定額電灯"),"-",ROUND((_xlfn.XLOOKUP($AQ3423,削除禁止_電灯料金!$B:$B,削除禁止_電灯料金!$E:$E)*AM3423/1000*$K3423*$L3423/12),2)),"-")</f>
        <v>0</v>
      </c>
      <c r="AU3423" s="209">
        <f>IFERROR(IF(OR($G3423="公衆街路灯A",$G3423="定額電灯"),"-",ROUND((AM3423/1000*$K3423*$L3423/12)*_xlfn.XLOOKUP($A3423,削除禁止_電灯料金!K:K,削除禁止_電灯料金!M:M,"-"),2)),"-")</f>
        <v>0</v>
      </c>
      <c r="AV3423" s="210">
        <f>IFERROR(IF(OR($G3423="公衆街路灯A",$G3423="定額電灯"),ROUND((((AR3423+AS3423)*AN3423))*12*_xlfn.XLOOKUP($A3423,削除禁止_電灯料金!K:K,削除禁止_電灯料金!N:N),0),ROUND((AT3423+AU3423)*AN3423*12*_xlfn.XLOOKUP($A3423,削除禁止_電灯料金!K:K,削除禁止_電灯料金!N:N),0)),0)</f>
        <v>0</v>
      </c>
      <c r="AW3423" s="145"/>
    </row>
    <row r="3424" spans="1:49" ht="30" customHeight="1">
      <c r="A3424" s="1">
        <v>78</v>
      </c>
      <c r="B3424" s="319" t="s">
        <v>2817</v>
      </c>
      <c r="C3424" s="42"/>
      <c r="D3424" s="259" t="s">
        <v>2840</v>
      </c>
      <c r="E3424" s="260" t="s">
        <v>224</v>
      </c>
      <c r="F3424" s="261" t="s">
        <v>497</v>
      </c>
      <c r="G3424" s="182" t="s">
        <v>1688</v>
      </c>
      <c r="H3424" s="183" t="s">
        <v>118</v>
      </c>
      <c r="I3424" s="311"/>
      <c r="J3424" s="312"/>
      <c r="K3424" s="186">
        <v>9</v>
      </c>
      <c r="L3424" s="187">
        <v>360</v>
      </c>
      <c r="M3424" s="313" t="s">
        <v>2857</v>
      </c>
      <c r="N3424" s="189" t="s">
        <v>75</v>
      </c>
      <c r="O3424" s="190">
        <v>1</v>
      </c>
      <c r="P3424" s="191" t="s">
        <v>249</v>
      </c>
      <c r="Q3424" s="191">
        <v>0</v>
      </c>
      <c r="R3424" s="191">
        <v>0</v>
      </c>
      <c r="S3424" s="192">
        <v>0</v>
      </c>
      <c r="T3424" s="192">
        <v>0</v>
      </c>
      <c r="U3424" s="192" t="s">
        <v>807</v>
      </c>
      <c r="V3424" s="193">
        <v>0</v>
      </c>
      <c r="W3424" s="194">
        <v>54</v>
      </c>
      <c r="X3424" s="195">
        <v>2</v>
      </c>
      <c r="Y3424" s="196">
        <v>2</v>
      </c>
      <c r="Z3424" s="197">
        <v>0</v>
      </c>
      <c r="AA3424" s="191">
        <v>0</v>
      </c>
      <c r="AB3424" s="198" t="s">
        <v>80</v>
      </c>
      <c r="AC3424" s="199" t="s">
        <v>56</v>
      </c>
      <c r="AD3424" s="200" t="s">
        <v>56</v>
      </c>
      <c r="AE3424" s="199" t="s">
        <v>56</v>
      </c>
      <c r="AF3424" s="200">
        <v>0</v>
      </c>
      <c r="AG3424" s="201">
        <v>0</v>
      </c>
      <c r="AH3424" s="201" t="s">
        <v>124</v>
      </c>
      <c r="AI3424" s="202" t="s">
        <v>124</v>
      </c>
      <c r="AJ3424" s="203"/>
      <c r="AK3424" s="204"/>
      <c r="AL3424" s="194"/>
      <c r="AM3424" s="205"/>
      <c r="AN3424" s="206"/>
      <c r="AO3424" s="200">
        <f t="shared" si="867"/>
        <v>0</v>
      </c>
      <c r="AP3424" s="207" t="s">
        <v>82</v>
      </c>
      <c r="AQ3424" s="198" t="str" cm="1">
        <f t="array" ref="AQ3424">_xlfn.IFS(OR($G3424="公衆街路灯A",$G3424="定額電灯"),$G3424&amp;AP3424,COUNTIF(G3424,"*従量電灯*"),G3424,1,"-")</f>
        <v>従量電灯</v>
      </c>
      <c r="AR3424" s="208" t="str" cm="1">
        <f t="array" ref="AR3424">_xlfn.IFS($AN3424=0,"-",OR($AH3424="対象外",$AH3424="-"),"-",OR($G3424="公衆街路灯A",$G3424="定額電灯"),_xlfn.XLOOKUP($AQ3424,削除禁止_電灯料金!$B:$B,削除禁止_電灯料金!$E:$E,0),1,"-")</f>
        <v>-</v>
      </c>
      <c r="AS3424" s="209" t="str" cm="1">
        <f t="array" ref="AS3424">_xlfn.IFS($AR3424="-","-",OR($G3424="公衆街路灯A",$G3424="定額電灯"),_xlfn.XLOOKUP(AQ3424,削除禁止_電灯料金!$B:$B,削除禁止_電灯料金!$D:$D,0),1,"-")</f>
        <v>-</v>
      </c>
      <c r="AT3424" s="208">
        <f>IFERROR(IF(OR($G3424="公衆街路灯A",$G3424="定額電灯"),"-",ROUND((_xlfn.XLOOKUP($AQ3424,削除禁止_電灯料金!$B:$B,削除禁止_電灯料金!$E:$E)*AM3424/1000*$K3424*$L3424/12),2)),"-")</f>
        <v>0</v>
      </c>
      <c r="AU3424" s="209">
        <f>IFERROR(IF(OR($G3424="公衆街路灯A",$G3424="定額電灯"),"-",ROUND((AM3424/1000*$K3424*$L3424/12)*_xlfn.XLOOKUP($A3424,削除禁止_電灯料金!K:K,削除禁止_電灯料金!M:M,"-"),2)),"-")</f>
        <v>0</v>
      </c>
      <c r="AV3424" s="210">
        <f>IFERROR(IF(OR($G3424="公衆街路灯A",$G3424="定額電灯"),ROUND((((AR3424+AS3424)*AN3424))*12*_xlfn.XLOOKUP($A3424,削除禁止_電灯料金!K:K,削除禁止_電灯料金!N:N),0),ROUND((AT3424+AU3424)*AN3424*12*_xlfn.XLOOKUP($A3424,削除禁止_電灯料金!K:K,削除禁止_電灯料金!N:N),0)),0)</f>
        <v>0</v>
      </c>
      <c r="AW3424" s="145"/>
    </row>
    <row r="3425" spans="1:49" ht="30" customHeight="1">
      <c r="A3425" s="1">
        <v>78</v>
      </c>
      <c r="B3425" s="319" t="s">
        <v>2817</v>
      </c>
      <c r="C3425" s="42"/>
      <c r="D3425" s="259" t="s">
        <v>2840</v>
      </c>
      <c r="E3425" s="260" t="s">
        <v>224</v>
      </c>
      <c r="F3425" s="261" t="s">
        <v>497</v>
      </c>
      <c r="G3425" s="182" t="s">
        <v>1688</v>
      </c>
      <c r="H3425" s="183" t="s">
        <v>118</v>
      </c>
      <c r="I3425" s="311"/>
      <c r="J3425" s="312"/>
      <c r="K3425" s="186">
        <v>9</v>
      </c>
      <c r="L3425" s="187">
        <v>360</v>
      </c>
      <c r="M3425" s="313" t="s">
        <v>2849</v>
      </c>
      <c r="N3425" s="189" t="s">
        <v>75</v>
      </c>
      <c r="O3425" s="190">
        <v>1</v>
      </c>
      <c r="P3425" s="191" t="s">
        <v>2850</v>
      </c>
      <c r="Q3425" s="191">
        <v>0</v>
      </c>
      <c r="R3425" s="191" t="s">
        <v>676</v>
      </c>
      <c r="S3425" s="192">
        <v>0</v>
      </c>
      <c r="T3425" s="192">
        <v>0</v>
      </c>
      <c r="U3425" s="192" t="s">
        <v>853</v>
      </c>
      <c r="V3425" s="193">
        <v>0</v>
      </c>
      <c r="W3425" s="194">
        <v>150</v>
      </c>
      <c r="X3425" s="195">
        <v>10</v>
      </c>
      <c r="Y3425" s="196">
        <v>10</v>
      </c>
      <c r="Z3425" s="197">
        <v>0</v>
      </c>
      <c r="AA3425" s="191">
        <v>0</v>
      </c>
      <c r="AB3425" s="198" t="s">
        <v>80</v>
      </c>
      <c r="AC3425" s="199" t="s">
        <v>56</v>
      </c>
      <c r="AD3425" s="200" t="s">
        <v>56</v>
      </c>
      <c r="AE3425" s="199" t="s">
        <v>56</v>
      </c>
      <c r="AF3425" s="200">
        <v>0</v>
      </c>
      <c r="AG3425" s="201">
        <v>0</v>
      </c>
      <c r="AH3425" s="201" t="s">
        <v>124</v>
      </c>
      <c r="AI3425" s="202" t="s">
        <v>124</v>
      </c>
      <c r="AJ3425" s="203"/>
      <c r="AK3425" s="204"/>
      <c r="AL3425" s="194"/>
      <c r="AM3425" s="205"/>
      <c r="AN3425" s="206"/>
      <c r="AO3425" s="200">
        <f t="shared" si="867"/>
        <v>0</v>
      </c>
      <c r="AP3425" s="207" t="s">
        <v>82</v>
      </c>
      <c r="AQ3425" s="198" t="str" cm="1">
        <f t="array" ref="AQ3425">_xlfn.IFS(OR($G3425="公衆街路灯A",$G3425="定額電灯"),$G3425&amp;AP3425,COUNTIF(G3425,"*従量電灯*"),G3425,1,"-")</f>
        <v>従量電灯</v>
      </c>
      <c r="AR3425" s="208" t="str" cm="1">
        <f t="array" ref="AR3425">_xlfn.IFS($AN3425=0,"-",OR($AH3425="対象外",$AH3425="-"),"-",OR($G3425="公衆街路灯A",$G3425="定額電灯"),_xlfn.XLOOKUP($AQ3425,削除禁止_電灯料金!$B:$B,削除禁止_電灯料金!$E:$E,0),1,"-")</f>
        <v>-</v>
      </c>
      <c r="AS3425" s="209" t="str" cm="1">
        <f t="array" ref="AS3425">_xlfn.IFS($AR3425="-","-",OR($G3425="公衆街路灯A",$G3425="定額電灯"),_xlfn.XLOOKUP(AQ3425,削除禁止_電灯料金!$B:$B,削除禁止_電灯料金!$D:$D,0),1,"-")</f>
        <v>-</v>
      </c>
      <c r="AT3425" s="208">
        <f>IFERROR(IF(OR($G3425="公衆街路灯A",$G3425="定額電灯"),"-",ROUND((_xlfn.XLOOKUP($AQ3425,削除禁止_電灯料金!$B:$B,削除禁止_電灯料金!$E:$E)*AM3425/1000*$K3425*$L3425/12),2)),"-")</f>
        <v>0</v>
      </c>
      <c r="AU3425" s="209">
        <f>IFERROR(IF(OR($G3425="公衆街路灯A",$G3425="定額電灯"),"-",ROUND((AM3425/1000*$K3425*$L3425/12)*_xlfn.XLOOKUP($A3425,削除禁止_電灯料金!K:K,削除禁止_電灯料金!M:M,"-"),2)),"-")</f>
        <v>0</v>
      </c>
      <c r="AV3425" s="210">
        <f>IFERROR(IF(OR($G3425="公衆街路灯A",$G3425="定額電灯"),ROUND((((AR3425+AS3425)*AN3425))*12*_xlfn.XLOOKUP($A3425,削除禁止_電灯料金!K:K,削除禁止_電灯料金!N:N),0),ROUND((AT3425+AU3425)*AN3425*12*_xlfn.XLOOKUP($A3425,削除禁止_電灯料金!K:K,削除禁止_電灯料金!N:N),0)),0)</f>
        <v>0</v>
      </c>
      <c r="AW3425" s="145"/>
    </row>
    <row r="3426" spans="1:49" ht="30" customHeight="1">
      <c r="A3426" s="1">
        <v>78</v>
      </c>
      <c r="B3426" s="319" t="s">
        <v>2817</v>
      </c>
      <c r="C3426" s="42"/>
      <c r="D3426" s="256" t="s">
        <v>2840</v>
      </c>
      <c r="E3426" s="257" t="s">
        <v>71</v>
      </c>
      <c r="F3426" s="258" t="s">
        <v>497</v>
      </c>
      <c r="G3426" s="148" t="s">
        <v>1688</v>
      </c>
      <c r="H3426" s="149"/>
      <c r="I3426" s="280"/>
      <c r="J3426" s="267"/>
      <c r="K3426" s="152">
        <v>24</v>
      </c>
      <c r="L3426" s="153">
        <v>365</v>
      </c>
      <c r="M3426" s="281" t="s">
        <v>2851</v>
      </c>
      <c r="N3426" s="119" t="s">
        <v>86</v>
      </c>
      <c r="O3426" s="120">
        <v>1</v>
      </c>
      <c r="P3426" s="155" t="s">
        <v>432</v>
      </c>
      <c r="Q3426" s="155">
        <v>0</v>
      </c>
      <c r="R3426" s="155">
        <v>0</v>
      </c>
      <c r="S3426" s="156" t="s">
        <v>2843</v>
      </c>
      <c r="T3426" s="156">
        <v>0</v>
      </c>
      <c r="U3426" s="156" t="s">
        <v>2844</v>
      </c>
      <c r="V3426" s="157" t="s">
        <v>90</v>
      </c>
      <c r="W3426" s="158">
        <v>3</v>
      </c>
      <c r="X3426" s="159">
        <v>4</v>
      </c>
      <c r="Y3426" s="160">
        <v>4</v>
      </c>
      <c r="Z3426" s="161">
        <f t="shared" ref="Z3426:Z3430" si="886">K3426*L3426*W3426*Y3426/12/1000</f>
        <v>8.76</v>
      </c>
      <c r="AA3426" s="155">
        <v>0</v>
      </c>
      <c r="AB3426" s="162" t="s">
        <v>80</v>
      </c>
      <c r="AC3426" s="163" t="s">
        <v>56</v>
      </c>
      <c r="AD3426" s="164" t="s">
        <v>56</v>
      </c>
      <c r="AE3426" s="163" t="s">
        <v>56</v>
      </c>
      <c r="AF3426" s="164">
        <f t="shared" ref="AF3426:AF3430" si="887">$B$2*Z3426/Y3426</f>
        <v>65.7</v>
      </c>
      <c r="AG3426" s="165">
        <f t="shared" ref="AG3426:AG3430" si="888">Y3426*AF3426*120</f>
        <v>31536</v>
      </c>
      <c r="AH3426" s="166" t="s">
        <v>81</v>
      </c>
      <c r="AI3426" s="167"/>
      <c r="AJ3426" s="168"/>
      <c r="AK3426" s="169"/>
      <c r="AL3426" s="170"/>
      <c r="AM3426" s="171"/>
      <c r="AN3426" s="172"/>
      <c r="AO3426" s="173">
        <f t="shared" si="867"/>
        <v>0</v>
      </c>
      <c r="AP3426" s="174" t="s">
        <v>82</v>
      </c>
      <c r="AQ3426" s="175" t="str" cm="1">
        <f t="array" ref="AQ3426">_xlfn.IFS(OR($G3426="公衆街路灯A",$G3426="定額電灯"),$G3426&amp;AP3426,COUNTIF(G3426,"*従量電灯*"),G3426,1,"-")</f>
        <v>従量電灯</v>
      </c>
      <c r="AR3426" s="176" t="str" cm="1">
        <f t="array" ref="AR3426">_xlfn.IFS($AN3426=0,"-",OR($AH3426="対象外",$AH3426="-"),"-",OR($G3426="公衆街路灯A",$G3426="定額電灯"),_xlfn.XLOOKUP($AQ3426,削除禁止_電灯料金!$B:$B,削除禁止_電灯料金!$E:$E,0),1,"-")</f>
        <v>-</v>
      </c>
      <c r="AS3426" s="177" t="str" cm="1">
        <f t="array" ref="AS3426">_xlfn.IFS($AR3426="-","-",OR($G3426="公衆街路灯A",$G3426="定額電灯"),_xlfn.XLOOKUP(AQ3426,削除禁止_電灯料金!$B:$B,削除禁止_電灯料金!$D:$D,0),1,"-")</f>
        <v>-</v>
      </c>
      <c r="AT3426" s="176">
        <f>IFERROR(IF(OR($G3426="公衆街路灯A",$G3426="定額電灯"),"-",ROUND((_xlfn.XLOOKUP($AQ3426,削除禁止_電灯料金!$B:$B,削除禁止_電灯料金!$E:$E)*AM3426/1000*$K3426*$L3426/12),2)),"-")</f>
        <v>0</v>
      </c>
      <c r="AU3426" s="177">
        <f>IFERROR(IF(OR($G3426="公衆街路灯A",$G3426="定額電灯"),"-",ROUND((AM3426/1000*$K3426*$L3426/12)*_xlfn.XLOOKUP($A3426,削除禁止_電灯料金!K:K,削除禁止_電灯料金!M:M,"-"),2)),"-")</f>
        <v>0</v>
      </c>
      <c r="AV3426" s="178">
        <f>IFERROR(IF(OR($G3426="公衆街路灯A",$G3426="定額電灯"),ROUND((((AR3426+AS3426)*AN3426))*12*_xlfn.XLOOKUP($A3426,削除禁止_電灯料金!K:K,削除禁止_電灯料金!N:N),0),ROUND((AT3426+AU3426)*AN3426*12*_xlfn.XLOOKUP($A3426,削除禁止_電灯料金!K:K,削除禁止_電灯料金!N:N),0)),0)</f>
        <v>0</v>
      </c>
      <c r="AW3426" s="145"/>
    </row>
    <row r="3427" spans="1:49" ht="30" customHeight="1">
      <c r="A3427" s="1">
        <v>78</v>
      </c>
      <c r="B3427" s="319" t="s">
        <v>2817</v>
      </c>
      <c r="C3427" s="42"/>
      <c r="D3427" s="256" t="s">
        <v>2840</v>
      </c>
      <c r="E3427" s="257" t="s">
        <v>71</v>
      </c>
      <c r="F3427" s="258" t="s">
        <v>497</v>
      </c>
      <c r="G3427" s="148" t="s">
        <v>1688</v>
      </c>
      <c r="H3427" s="149"/>
      <c r="I3427" s="280"/>
      <c r="J3427" s="267"/>
      <c r="K3427" s="152">
        <v>24</v>
      </c>
      <c r="L3427" s="153">
        <v>365</v>
      </c>
      <c r="M3427" s="281" t="s">
        <v>2841</v>
      </c>
      <c r="N3427" s="119" t="s">
        <v>164</v>
      </c>
      <c r="O3427" s="120">
        <v>1</v>
      </c>
      <c r="P3427" s="155" t="s">
        <v>383</v>
      </c>
      <c r="Q3427" s="155">
        <v>0</v>
      </c>
      <c r="R3427" s="155">
        <v>0</v>
      </c>
      <c r="S3427" s="156" t="s">
        <v>100</v>
      </c>
      <c r="T3427" s="156">
        <v>0</v>
      </c>
      <c r="U3427" s="156" t="s">
        <v>102</v>
      </c>
      <c r="V3427" s="157">
        <v>0</v>
      </c>
      <c r="W3427" s="158">
        <v>13</v>
      </c>
      <c r="X3427" s="159">
        <v>2</v>
      </c>
      <c r="Y3427" s="160">
        <v>2</v>
      </c>
      <c r="Z3427" s="161">
        <f t="shared" si="886"/>
        <v>18.98</v>
      </c>
      <c r="AA3427" s="155">
        <v>0</v>
      </c>
      <c r="AB3427" s="162" t="s">
        <v>80</v>
      </c>
      <c r="AC3427" s="163" t="s">
        <v>56</v>
      </c>
      <c r="AD3427" s="164" t="s">
        <v>56</v>
      </c>
      <c r="AE3427" s="163" t="s">
        <v>56</v>
      </c>
      <c r="AF3427" s="164">
        <f t="shared" si="887"/>
        <v>284.7</v>
      </c>
      <c r="AG3427" s="165">
        <f t="shared" si="888"/>
        <v>68328</v>
      </c>
      <c r="AH3427" s="166" t="s">
        <v>81</v>
      </c>
      <c r="AI3427" s="167"/>
      <c r="AJ3427" s="168"/>
      <c r="AK3427" s="169"/>
      <c r="AL3427" s="170"/>
      <c r="AM3427" s="171"/>
      <c r="AN3427" s="172"/>
      <c r="AO3427" s="173">
        <f t="shared" si="867"/>
        <v>0</v>
      </c>
      <c r="AP3427" s="174" t="s">
        <v>82</v>
      </c>
      <c r="AQ3427" s="175" t="str" cm="1">
        <f t="array" ref="AQ3427">_xlfn.IFS(OR($G3427="公衆街路灯A",$G3427="定額電灯"),$G3427&amp;AP3427,COUNTIF(G3427,"*従量電灯*"),G3427,1,"-")</f>
        <v>従量電灯</v>
      </c>
      <c r="AR3427" s="176" t="str" cm="1">
        <f t="array" ref="AR3427">_xlfn.IFS($AN3427=0,"-",OR($AH3427="対象外",$AH3427="-"),"-",OR($G3427="公衆街路灯A",$G3427="定額電灯"),_xlfn.XLOOKUP($AQ3427,削除禁止_電灯料金!$B:$B,削除禁止_電灯料金!$E:$E,0),1,"-")</f>
        <v>-</v>
      </c>
      <c r="AS3427" s="177" t="str" cm="1">
        <f t="array" ref="AS3427">_xlfn.IFS($AR3427="-","-",OR($G3427="公衆街路灯A",$G3427="定額電灯"),_xlfn.XLOOKUP(AQ3427,削除禁止_電灯料金!$B:$B,削除禁止_電灯料金!$D:$D,0),1,"-")</f>
        <v>-</v>
      </c>
      <c r="AT3427" s="176">
        <f>IFERROR(IF(OR($G3427="公衆街路灯A",$G3427="定額電灯"),"-",ROUND((_xlfn.XLOOKUP($AQ3427,削除禁止_電灯料金!$B:$B,削除禁止_電灯料金!$E:$E)*AM3427/1000*$K3427*$L3427/12),2)),"-")</f>
        <v>0</v>
      </c>
      <c r="AU3427" s="177">
        <f>IFERROR(IF(OR($G3427="公衆街路灯A",$G3427="定額電灯"),"-",ROUND((AM3427/1000*$K3427*$L3427/12)*_xlfn.XLOOKUP($A3427,削除禁止_電灯料金!K:K,削除禁止_電灯料金!M:M,"-"),2)),"-")</f>
        <v>0</v>
      </c>
      <c r="AV3427" s="178">
        <f>IFERROR(IF(OR($G3427="公衆街路灯A",$G3427="定額電灯"),ROUND((((AR3427+AS3427)*AN3427))*12*_xlfn.XLOOKUP($A3427,削除禁止_電灯料金!K:K,削除禁止_電灯料金!N:N),0),ROUND((AT3427+AU3427)*AN3427*12*_xlfn.XLOOKUP($A3427,削除禁止_電灯料金!K:K,削除禁止_電灯料金!N:N),0)),0)</f>
        <v>0</v>
      </c>
      <c r="AW3427" s="145"/>
    </row>
    <row r="3428" spans="1:49" ht="30" customHeight="1">
      <c r="A3428" s="1">
        <v>78</v>
      </c>
      <c r="B3428" s="319" t="s">
        <v>2817</v>
      </c>
      <c r="C3428" s="42"/>
      <c r="D3428" s="256" t="s">
        <v>2840</v>
      </c>
      <c r="E3428" s="257" t="s">
        <v>71</v>
      </c>
      <c r="F3428" s="258" t="s">
        <v>497</v>
      </c>
      <c r="G3428" s="148" t="s">
        <v>1688</v>
      </c>
      <c r="H3428" s="149"/>
      <c r="I3428" s="280"/>
      <c r="J3428" s="267"/>
      <c r="K3428" s="152">
        <v>24</v>
      </c>
      <c r="L3428" s="153">
        <v>365</v>
      </c>
      <c r="M3428" s="281" t="s">
        <v>2845</v>
      </c>
      <c r="N3428" s="119" t="s">
        <v>164</v>
      </c>
      <c r="O3428" s="120">
        <v>1</v>
      </c>
      <c r="P3428" s="155" t="s">
        <v>383</v>
      </c>
      <c r="Q3428" s="155">
        <v>0</v>
      </c>
      <c r="R3428" s="155">
        <v>0</v>
      </c>
      <c r="S3428" s="156" t="s">
        <v>106</v>
      </c>
      <c r="T3428" s="156" t="s">
        <v>1380</v>
      </c>
      <c r="U3428" s="156" t="s">
        <v>2846</v>
      </c>
      <c r="V3428" s="157">
        <v>0</v>
      </c>
      <c r="W3428" s="158">
        <v>13</v>
      </c>
      <c r="X3428" s="159">
        <v>1</v>
      </c>
      <c r="Y3428" s="160">
        <v>1</v>
      </c>
      <c r="Z3428" s="161">
        <f t="shared" si="886"/>
        <v>9.49</v>
      </c>
      <c r="AA3428" s="155">
        <v>0</v>
      </c>
      <c r="AB3428" s="162" t="s">
        <v>80</v>
      </c>
      <c r="AC3428" s="163" t="s">
        <v>56</v>
      </c>
      <c r="AD3428" s="164" t="s">
        <v>56</v>
      </c>
      <c r="AE3428" s="163" t="s">
        <v>56</v>
      </c>
      <c r="AF3428" s="164">
        <f t="shared" si="887"/>
        <v>284.7</v>
      </c>
      <c r="AG3428" s="165">
        <f t="shared" si="888"/>
        <v>34164</v>
      </c>
      <c r="AH3428" s="166" t="s">
        <v>81</v>
      </c>
      <c r="AI3428" s="167"/>
      <c r="AJ3428" s="168"/>
      <c r="AK3428" s="169"/>
      <c r="AL3428" s="170"/>
      <c r="AM3428" s="171"/>
      <c r="AN3428" s="172"/>
      <c r="AO3428" s="173">
        <f t="shared" si="867"/>
        <v>0</v>
      </c>
      <c r="AP3428" s="174" t="s">
        <v>82</v>
      </c>
      <c r="AQ3428" s="175" t="str" cm="1">
        <f t="array" ref="AQ3428">_xlfn.IFS(OR($G3428="公衆街路灯A",$G3428="定額電灯"),$G3428&amp;AP3428,COUNTIF(G3428,"*従量電灯*"),G3428,1,"-")</f>
        <v>従量電灯</v>
      </c>
      <c r="AR3428" s="176" t="str" cm="1">
        <f t="array" ref="AR3428">_xlfn.IFS($AN3428=0,"-",OR($AH3428="対象外",$AH3428="-"),"-",OR($G3428="公衆街路灯A",$G3428="定額電灯"),_xlfn.XLOOKUP($AQ3428,削除禁止_電灯料金!$B:$B,削除禁止_電灯料金!$E:$E,0),1,"-")</f>
        <v>-</v>
      </c>
      <c r="AS3428" s="177" t="str" cm="1">
        <f t="array" ref="AS3428">_xlfn.IFS($AR3428="-","-",OR($G3428="公衆街路灯A",$G3428="定額電灯"),_xlfn.XLOOKUP(AQ3428,削除禁止_電灯料金!$B:$B,削除禁止_電灯料金!$D:$D,0),1,"-")</f>
        <v>-</v>
      </c>
      <c r="AT3428" s="176">
        <f>IFERROR(IF(OR($G3428="公衆街路灯A",$G3428="定額電灯"),"-",ROUND((_xlfn.XLOOKUP($AQ3428,削除禁止_電灯料金!$B:$B,削除禁止_電灯料金!$E:$E)*AM3428/1000*$K3428*$L3428/12),2)),"-")</f>
        <v>0</v>
      </c>
      <c r="AU3428" s="177">
        <f>IFERROR(IF(OR($G3428="公衆街路灯A",$G3428="定額電灯"),"-",ROUND((AM3428/1000*$K3428*$L3428/12)*_xlfn.XLOOKUP($A3428,削除禁止_電灯料金!K:K,削除禁止_電灯料金!M:M,"-"),2)),"-")</f>
        <v>0</v>
      </c>
      <c r="AV3428" s="178">
        <f>IFERROR(IF(OR($G3428="公衆街路灯A",$G3428="定額電灯"),ROUND((((AR3428+AS3428)*AN3428))*12*_xlfn.XLOOKUP($A3428,削除禁止_電灯料金!K:K,削除禁止_電灯料金!N:N),0),ROUND((AT3428+AU3428)*AN3428*12*_xlfn.XLOOKUP($A3428,削除禁止_電灯料金!K:K,削除禁止_電灯料金!N:N),0)),0)</f>
        <v>0</v>
      </c>
      <c r="AW3428" s="145"/>
    </row>
    <row r="3429" spans="1:49" ht="30" customHeight="1">
      <c r="A3429" s="1">
        <v>78</v>
      </c>
      <c r="B3429" s="319" t="s">
        <v>2817</v>
      </c>
      <c r="C3429" s="42"/>
      <c r="D3429" s="256" t="s">
        <v>2840</v>
      </c>
      <c r="E3429" s="257" t="s">
        <v>224</v>
      </c>
      <c r="F3429" s="258" t="s">
        <v>2913</v>
      </c>
      <c r="G3429" s="148" t="s">
        <v>1688</v>
      </c>
      <c r="H3429" s="149"/>
      <c r="I3429" s="280"/>
      <c r="J3429" s="267"/>
      <c r="K3429" s="152">
        <v>9</v>
      </c>
      <c r="L3429" s="153">
        <v>360</v>
      </c>
      <c r="M3429" s="281" t="s">
        <v>2914</v>
      </c>
      <c r="N3429" s="119" t="s">
        <v>134</v>
      </c>
      <c r="O3429" s="120">
        <v>2</v>
      </c>
      <c r="P3429" s="155" t="s">
        <v>227</v>
      </c>
      <c r="Q3429" s="155">
        <v>0</v>
      </c>
      <c r="R3429" s="155">
        <v>0</v>
      </c>
      <c r="S3429" s="156" t="s">
        <v>211</v>
      </c>
      <c r="T3429" s="156">
        <v>0</v>
      </c>
      <c r="U3429" s="156">
        <v>0</v>
      </c>
      <c r="V3429" s="157">
        <v>0</v>
      </c>
      <c r="W3429" s="158">
        <v>47</v>
      </c>
      <c r="X3429" s="159">
        <v>3</v>
      </c>
      <c r="Y3429" s="160">
        <v>6</v>
      </c>
      <c r="Z3429" s="161">
        <f t="shared" si="886"/>
        <v>76.14</v>
      </c>
      <c r="AA3429" s="155">
        <v>0</v>
      </c>
      <c r="AB3429" s="162" t="s">
        <v>80</v>
      </c>
      <c r="AC3429" s="163" t="s">
        <v>56</v>
      </c>
      <c r="AD3429" s="164" t="s">
        <v>56</v>
      </c>
      <c r="AE3429" s="163" t="s">
        <v>56</v>
      </c>
      <c r="AF3429" s="164">
        <f t="shared" si="887"/>
        <v>380.7</v>
      </c>
      <c r="AG3429" s="165">
        <f t="shared" si="888"/>
        <v>274104</v>
      </c>
      <c r="AH3429" s="166" t="s">
        <v>113</v>
      </c>
      <c r="AI3429" s="167"/>
      <c r="AJ3429" s="168"/>
      <c r="AK3429" s="169"/>
      <c r="AL3429" s="170"/>
      <c r="AM3429" s="171"/>
      <c r="AN3429" s="172"/>
      <c r="AO3429" s="173">
        <f t="shared" si="867"/>
        <v>0</v>
      </c>
      <c r="AP3429" s="174" t="s">
        <v>82</v>
      </c>
      <c r="AQ3429" s="175" t="str" cm="1">
        <f t="array" ref="AQ3429">_xlfn.IFS(OR($G3429="公衆街路灯A",$G3429="定額電灯"),$G3429&amp;AP3429,COUNTIF(G3429,"*従量電灯*"),G3429,1,"-")</f>
        <v>従量電灯</v>
      </c>
      <c r="AR3429" s="176" t="str" cm="1">
        <f t="array" ref="AR3429">_xlfn.IFS($AN3429=0,"-",OR($AH3429="対象外",$AH3429="-"),"-",OR($G3429="公衆街路灯A",$G3429="定額電灯"),_xlfn.XLOOKUP($AQ3429,削除禁止_電灯料金!$B:$B,削除禁止_電灯料金!$E:$E,0),1,"-")</f>
        <v>-</v>
      </c>
      <c r="AS3429" s="177" t="str" cm="1">
        <f t="array" ref="AS3429">_xlfn.IFS($AR3429="-","-",OR($G3429="公衆街路灯A",$G3429="定額電灯"),_xlfn.XLOOKUP(AQ3429,削除禁止_電灯料金!$B:$B,削除禁止_電灯料金!$D:$D,0),1,"-")</f>
        <v>-</v>
      </c>
      <c r="AT3429" s="176">
        <f>IFERROR(IF(OR($G3429="公衆街路灯A",$G3429="定額電灯"),"-",ROUND((_xlfn.XLOOKUP($AQ3429,削除禁止_電灯料金!$B:$B,削除禁止_電灯料金!$E:$E)*AM3429/1000*$K3429*$L3429/12),2)),"-")</f>
        <v>0</v>
      </c>
      <c r="AU3429" s="177">
        <f>IFERROR(IF(OR($G3429="公衆街路灯A",$G3429="定額電灯"),"-",ROUND((AM3429/1000*$K3429*$L3429/12)*_xlfn.XLOOKUP($A3429,削除禁止_電灯料金!K:K,削除禁止_電灯料金!M:M,"-"),2)),"-")</f>
        <v>0</v>
      </c>
      <c r="AV3429" s="178">
        <f>IFERROR(IF(OR($G3429="公衆街路灯A",$G3429="定額電灯"),ROUND((((AR3429+AS3429)*AN3429))*12*_xlfn.XLOOKUP($A3429,削除禁止_電灯料金!K:K,削除禁止_電灯料金!N:N),0),ROUND((AT3429+AU3429)*AN3429*12*_xlfn.XLOOKUP($A3429,削除禁止_電灯料金!K:K,削除禁止_電灯料金!N:N),0)),0)</f>
        <v>0</v>
      </c>
      <c r="AW3429" s="145"/>
    </row>
    <row r="3430" spans="1:49" ht="30" customHeight="1">
      <c r="A3430" s="1">
        <v>78</v>
      </c>
      <c r="B3430" s="319" t="s">
        <v>2817</v>
      </c>
      <c r="C3430" s="42"/>
      <c r="D3430" s="256" t="s">
        <v>2840</v>
      </c>
      <c r="E3430" s="257" t="s">
        <v>224</v>
      </c>
      <c r="F3430" s="258" t="s">
        <v>2913</v>
      </c>
      <c r="G3430" s="148" t="s">
        <v>1688</v>
      </c>
      <c r="H3430" s="149"/>
      <c r="I3430" s="280"/>
      <c r="J3430" s="267"/>
      <c r="K3430" s="152">
        <v>24</v>
      </c>
      <c r="L3430" s="153">
        <v>365</v>
      </c>
      <c r="M3430" s="281" t="s">
        <v>2842</v>
      </c>
      <c r="N3430" s="119" t="s">
        <v>86</v>
      </c>
      <c r="O3430" s="120">
        <v>1</v>
      </c>
      <c r="P3430" s="155" t="s">
        <v>434</v>
      </c>
      <c r="Q3430" s="155">
        <v>0</v>
      </c>
      <c r="R3430" s="155">
        <v>0</v>
      </c>
      <c r="S3430" s="156" t="s">
        <v>2843</v>
      </c>
      <c r="T3430" s="156">
        <v>0</v>
      </c>
      <c r="U3430" s="156" t="s">
        <v>2844</v>
      </c>
      <c r="V3430" s="157" t="s">
        <v>90</v>
      </c>
      <c r="W3430" s="158">
        <v>3</v>
      </c>
      <c r="X3430" s="159">
        <v>1</v>
      </c>
      <c r="Y3430" s="160">
        <v>1</v>
      </c>
      <c r="Z3430" s="161">
        <f t="shared" si="886"/>
        <v>2.19</v>
      </c>
      <c r="AA3430" s="155">
        <v>0</v>
      </c>
      <c r="AB3430" s="162" t="s">
        <v>80</v>
      </c>
      <c r="AC3430" s="163" t="s">
        <v>56</v>
      </c>
      <c r="AD3430" s="164" t="s">
        <v>56</v>
      </c>
      <c r="AE3430" s="163" t="s">
        <v>56</v>
      </c>
      <c r="AF3430" s="164">
        <f t="shared" si="887"/>
        <v>65.7</v>
      </c>
      <c r="AG3430" s="165">
        <f t="shared" si="888"/>
        <v>7884</v>
      </c>
      <c r="AH3430" s="166" t="s">
        <v>81</v>
      </c>
      <c r="AI3430" s="167"/>
      <c r="AJ3430" s="168"/>
      <c r="AK3430" s="169"/>
      <c r="AL3430" s="170"/>
      <c r="AM3430" s="171"/>
      <c r="AN3430" s="172"/>
      <c r="AO3430" s="173">
        <f t="shared" ref="AO3430:AO3473" si="889">IFERROR((AM3430/1000)*K3430*L3430*AN3430/12,0)</f>
        <v>0</v>
      </c>
      <c r="AP3430" s="174" t="s">
        <v>82</v>
      </c>
      <c r="AQ3430" s="175" t="str" cm="1">
        <f t="array" ref="AQ3430">_xlfn.IFS(OR($G3430="公衆街路灯A",$G3430="定額電灯"),$G3430&amp;AP3430,COUNTIF(G3430,"*従量電灯*"),G3430,1,"-")</f>
        <v>従量電灯</v>
      </c>
      <c r="AR3430" s="176" t="str" cm="1">
        <f t="array" ref="AR3430">_xlfn.IFS($AN3430=0,"-",OR($AH3430="対象外",$AH3430="-"),"-",OR($G3430="公衆街路灯A",$G3430="定額電灯"),_xlfn.XLOOKUP($AQ3430,削除禁止_電灯料金!$B:$B,削除禁止_電灯料金!$E:$E,0),1,"-")</f>
        <v>-</v>
      </c>
      <c r="AS3430" s="177" t="str" cm="1">
        <f t="array" ref="AS3430">_xlfn.IFS($AR3430="-","-",OR($G3430="公衆街路灯A",$G3430="定額電灯"),_xlfn.XLOOKUP(AQ3430,削除禁止_電灯料金!$B:$B,削除禁止_電灯料金!$D:$D,0),1,"-")</f>
        <v>-</v>
      </c>
      <c r="AT3430" s="176">
        <f>IFERROR(IF(OR($G3430="公衆街路灯A",$G3430="定額電灯"),"-",ROUND((_xlfn.XLOOKUP($AQ3430,削除禁止_電灯料金!$B:$B,削除禁止_電灯料金!$E:$E)*AM3430/1000*$K3430*$L3430/12),2)),"-")</f>
        <v>0</v>
      </c>
      <c r="AU3430" s="177">
        <f>IFERROR(IF(OR($G3430="公衆街路灯A",$G3430="定額電灯"),"-",ROUND((AM3430/1000*$K3430*$L3430/12)*_xlfn.XLOOKUP($A3430,削除禁止_電灯料金!K:K,削除禁止_電灯料金!M:M,"-"),2)),"-")</f>
        <v>0</v>
      </c>
      <c r="AV3430" s="178">
        <f>IFERROR(IF(OR($G3430="公衆街路灯A",$G3430="定額電灯"),ROUND((((AR3430+AS3430)*AN3430))*12*_xlfn.XLOOKUP($A3430,削除禁止_電灯料金!K:K,削除禁止_電灯料金!N:N),0),ROUND((AT3430+AU3430)*AN3430*12*_xlfn.XLOOKUP($A3430,削除禁止_電灯料金!K:K,削除禁止_電灯料金!N:N),0)),0)</f>
        <v>0</v>
      </c>
      <c r="AW3430" s="145"/>
    </row>
    <row r="3431" spans="1:49" ht="30" customHeight="1">
      <c r="A3431" s="1">
        <v>78</v>
      </c>
      <c r="B3431" s="319" t="s">
        <v>2817</v>
      </c>
      <c r="C3431" s="42"/>
      <c r="D3431" s="259" t="s">
        <v>2840</v>
      </c>
      <c r="E3431" s="260" t="s">
        <v>224</v>
      </c>
      <c r="F3431" s="261" t="s">
        <v>2915</v>
      </c>
      <c r="G3431" s="182" t="s">
        <v>1688</v>
      </c>
      <c r="H3431" s="183" t="s">
        <v>118</v>
      </c>
      <c r="I3431" s="311"/>
      <c r="J3431" s="312"/>
      <c r="K3431" s="186">
        <v>5</v>
      </c>
      <c r="L3431" s="187">
        <v>360</v>
      </c>
      <c r="M3431" s="313" t="s">
        <v>2849</v>
      </c>
      <c r="N3431" s="189" t="s">
        <v>75</v>
      </c>
      <c r="O3431" s="190">
        <v>1</v>
      </c>
      <c r="P3431" s="191" t="s">
        <v>2850</v>
      </c>
      <c r="Q3431" s="191">
        <v>0</v>
      </c>
      <c r="R3431" s="191" t="s">
        <v>676</v>
      </c>
      <c r="S3431" s="192">
        <v>0</v>
      </c>
      <c r="T3431" s="192">
        <v>0</v>
      </c>
      <c r="U3431" s="192" t="s">
        <v>853</v>
      </c>
      <c r="V3431" s="193">
        <v>0</v>
      </c>
      <c r="W3431" s="194">
        <v>150</v>
      </c>
      <c r="X3431" s="195">
        <v>12</v>
      </c>
      <c r="Y3431" s="196">
        <v>12</v>
      </c>
      <c r="Z3431" s="197">
        <v>0</v>
      </c>
      <c r="AA3431" s="191">
        <v>0</v>
      </c>
      <c r="AB3431" s="198" t="s">
        <v>80</v>
      </c>
      <c r="AC3431" s="199" t="s">
        <v>56</v>
      </c>
      <c r="AD3431" s="200" t="s">
        <v>56</v>
      </c>
      <c r="AE3431" s="199" t="s">
        <v>56</v>
      </c>
      <c r="AF3431" s="200">
        <v>0</v>
      </c>
      <c r="AG3431" s="201">
        <v>0</v>
      </c>
      <c r="AH3431" s="201" t="s">
        <v>124</v>
      </c>
      <c r="AI3431" s="202" t="s">
        <v>124</v>
      </c>
      <c r="AJ3431" s="203"/>
      <c r="AK3431" s="204"/>
      <c r="AL3431" s="194"/>
      <c r="AM3431" s="205"/>
      <c r="AN3431" s="206"/>
      <c r="AO3431" s="200">
        <f t="shared" si="889"/>
        <v>0</v>
      </c>
      <c r="AP3431" s="207" t="s">
        <v>82</v>
      </c>
      <c r="AQ3431" s="198" t="str" cm="1">
        <f t="array" ref="AQ3431">_xlfn.IFS(OR($G3431="公衆街路灯A",$G3431="定額電灯"),$G3431&amp;AP3431,COUNTIF(G3431,"*従量電灯*"),G3431,1,"-")</f>
        <v>従量電灯</v>
      </c>
      <c r="AR3431" s="208" t="str" cm="1">
        <f t="array" ref="AR3431">_xlfn.IFS($AN3431=0,"-",OR($AH3431="対象外",$AH3431="-"),"-",OR($G3431="公衆街路灯A",$G3431="定額電灯"),_xlfn.XLOOKUP($AQ3431,削除禁止_電灯料金!$B:$B,削除禁止_電灯料金!$E:$E,0),1,"-")</f>
        <v>-</v>
      </c>
      <c r="AS3431" s="209" t="str" cm="1">
        <f t="array" ref="AS3431">_xlfn.IFS($AR3431="-","-",OR($G3431="公衆街路灯A",$G3431="定額電灯"),_xlfn.XLOOKUP(AQ3431,削除禁止_電灯料金!$B:$B,削除禁止_電灯料金!$D:$D,0),1,"-")</f>
        <v>-</v>
      </c>
      <c r="AT3431" s="208">
        <f>IFERROR(IF(OR($G3431="公衆街路灯A",$G3431="定額電灯"),"-",ROUND((_xlfn.XLOOKUP($AQ3431,削除禁止_電灯料金!$B:$B,削除禁止_電灯料金!$E:$E)*AM3431/1000*$K3431*$L3431/12),2)),"-")</f>
        <v>0</v>
      </c>
      <c r="AU3431" s="209">
        <f>IFERROR(IF(OR($G3431="公衆街路灯A",$G3431="定額電灯"),"-",ROUND((AM3431/1000*$K3431*$L3431/12)*_xlfn.XLOOKUP($A3431,削除禁止_電灯料金!K:K,削除禁止_電灯料金!M:M,"-"),2)),"-")</f>
        <v>0</v>
      </c>
      <c r="AV3431" s="210">
        <f>IFERROR(IF(OR($G3431="公衆街路灯A",$G3431="定額電灯"),ROUND((((AR3431+AS3431)*AN3431))*12*_xlfn.XLOOKUP($A3431,削除禁止_電灯料金!K:K,削除禁止_電灯料金!N:N),0),ROUND((AT3431+AU3431)*AN3431*12*_xlfn.XLOOKUP($A3431,削除禁止_電灯料金!K:K,削除禁止_電灯料金!N:N),0)),0)</f>
        <v>0</v>
      </c>
      <c r="AW3431" s="145"/>
    </row>
    <row r="3432" spans="1:49" ht="30" customHeight="1">
      <c r="A3432" s="1">
        <v>78</v>
      </c>
      <c r="B3432" s="319" t="s">
        <v>2817</v>
      </c>
      <c r="C3432" s="42"/>
      <c r="D3432" s="256" t="s">
        <v>2840</v>
      </c>
      <c r="E3432" s="257" t="s">
        <v>224</v>
      </c>
      <c r="F3432" s="258" t="s">
        <v>2915</v>
      </c>
      <c r="G3432" s="148" t="s">
        <v>1688</v>
      </c>
      <c r="H3432" s="149"/>
      <c r="I3432" s="280"/>
      <c r="J3432" s="267"/>
      <c r="K3432" s="152">
        <v>24</v>
      </c>
      <c r="L3432" s="153">
        <v>365</v>
      </c>
      <c r="M3432" s="281" t="s">
        <v>2851</v>
      </c>
      <c r="N3432" s="119" t="s">
        <v>86</v>
      </c>
      <c r="O3432" s="120">
        <v>1</v>
      </c>
      <c r="P3432" s="155" t="s">
        <v>432</v>
      </c>
      <c r="Q3432" s="155">
        <v>0</v>
      </c>
      <c r="R3432" s="155">
        <v>0</v>
      </c>
      <c r="S3432" s="156" t="s">
        <v>2843</v>
      </c>
      <c r="T3432" s="156">
        <v>0</v>
      </c>
      <c r="U3432" s="156" t="s">
        <v>2844</v>
      </c>
      <c r="V3432" s="157" t="s">
        <v>90</v>
      </c>
      <c r="W3432" s="158">
        <v>3</v>
      </c>
      <c r="X3432" s="159">
        <v>2</v>
      </c>
      <c r="Y3432" s="160">
        <v>2</v>
      </c>
      <c r="Z3432" s="161">
        <f t="shared" ref="Z3432" si="890">K3432*L3432*W3432*Y3432/12/1000</f>
        <v>4.38</v>
      </c>
      <c r="AA3432" s="155">
        <v>0</v>
      </c>
      <c r="AB3432" s="162" t="s">
        <v>80</v>
      </c>
      <c r="AC3432" s="163" t="s">
        <v>56</v>
      </c>
      <c r="AD3432" s="164" t="s">
        <v>56</v>
      </c>
      <c r="AE3432" s="163" t="s">
        <v>56</v>
      </c>
      <c r="AF3432" s="164">
        <f t="shared" ref="AF3432" si="891">$B$2*Z3432/Y3432</f>
        <v>65.7</v>
      </c>
      <c r="AG3432" s="165">
        <f t="shared" ref="AG3432" si="892">Y3432*AF3432*120</f>
        <v>15768</v>
      </c>
      <c r="AH3432" s="166" t="s">
        <v>81</v>
      </c>
      <c r="AI3432" s="167"/>
      <c r="AJ3432" s="168"/>
      <c r="AK3432" s="169"/>
      <c r="AL3432" s="170"/>
      <c r="AM3432" s="171"/>
      <c r="AN3432" s="172"/>
      <c r="AO3432" s="173">
        <f t="shared" si="889"/>
        <v>0</v>
      </c>
      <c r="AP3432" s="174" t="s">
        <v>82</v>
      </c>
      <c r="AQ3432" s="175" t="str" cm="1">
        <f t="array" ref="AQ3432">_xlfn.IFS(OR($G3432="公衆街路灯A",$G3432="定額電灯"),$G3432&amp;AP3432,COUNTIF(G3432,"*従量電灯*"),G3432,1,"-")</f>
        <v>従量電灯</v>
      </c>
      <c r="AR3432" s="176" t="str" cm="1">
        <f t="array" ref="AR3432">_xlfn.IFS($AN3432=0,"-",OR($AH3432="対象外",$AH3432="-"),"-",OR($G3432="公衆街路灯A",$G3432="定額電灯"),_xlfn.XLOOKUP($AQ3432,削除禁止_電灯料金!$B:$B,削除禁止_電灯料金!$E:$E,0),1,"-")</f>
        <v>-</v>
      </c>
      <c r="AS3432" s="177" t="str" cm="1">
        <f t="array" ref="AS3432">_xlfn.IFS($AR3432="-","-",OR($G3432="公衆街路灯A",$G3432="定額電灯"),_xlfn.XLOOKUP(AQ3432,削除禁止_電灯料金!$B:$B,削除禁止_電灯料金!$D:$D,0),1,"-")</f>
        <v>-</v>
      </c>
      <c r="AT3432" s="176">
        <f>IFERROR(IF(OR($G3432="公衆街路灯A",$G3432="定額電灯"),"-",ROUND((_xlfn.XLOOKUP($AQ3432,削除禁止_電灯料金!$B:$B,削除禁止_電灯料金!$E:$E)*AM3432/1000*$K3432*$L3432/12),2)),"-")</f>
        <v>0</v>
      </c>
      <c r="AU3432" s="177">
        <f>IFERROR(IF(OR($G3432="公衆街路灯A",$G3432="定額電灯"),"-",ROUND((AM3432/1000*$K3432*$L3432/12)*_xlfn.XLOOKUP($A3432,削除禁止_電灯料金!K:K,削除禁止_電灯料金!M:M,"-"),2)),"-")</f>
        <v>0</v>
      </c>
      <c r="AV3432" s="178">
        <f>IFERROR(IF(OR($G3432="公衆街路灯A",$G3432="定額電灯"),ROUND((((AR3432+AS3432)*AN3432))*12*_xlfn.XLOOKUP($A3432,削除禁止_電灯料金!K:K,削除禁止_電灯料金!N:N),0),ROUND((AT3432+AU3432)*AN3432*12*_xlfn.XLOOKUP($A3432,削除禁止_電灯料金!K:K,削除禁止_電灯料金!N:N),0)),0)</f>
        <v>0</v>
      </c>
      <c r="AW3432" s="145"/>
    </row>
    <row r="3433" spans="1:49" ht="30" customHeight="1">
      <c r="A3433" s="1">
        <v>78</v>
      </c>
      <c r="B3433" s="319" t="s">
        <v>2817</v>
      </c>
      <c r="C3433" s="42"/>
      <c r="D3433" s="259" t="s">
        <v>2840</v>
      </c>
      <c r="E3433" s="260" t="s">
        <v>224</v>
      </c>
      <c r="F3433" s="261" t="s">
        <v>2916</v>
      </c>
      <c r="G3433" s="182" t="s">
        <v>1688</v>
      </c>
      <c r="H3433" s="183" t="s">
        <v>118</v>
      </c>
      <c r="I3433" s="311"/>
      <c r="J3433" s="312"/>
      <c r="K3433" s="186">
        <v>9</v>
      </c>
      <c r="L3433" s="187">
        <v>360</v>
      </c>
      <c r="M3433" s="313" t="s">
        <v>2849</v>
      </c>
      <c r="N3433" s="189" t="s">
        <v>75</v>
      </c>
      <c r="O3433" s="190">
        <v>1</v>
      </c>
      <c r="P3433" s="191" t="s">
        <v>2850</v>
      </c>
      <c r="Q3433" s="191">
        <v>0</v>
      </c>
      <c r="R3433" s="191" t="s">
        <v>676</v>
      </c>
      <c r="S3433" s="192">
        <v>0</v>
      </c>
      <c r="T3433" s="192">
        <v>0</v>
      </c>
      <c r="U3433" s="192" t="s">
        <v>853</v>
      </c>
      <c r="V3433" s="193">
        <v>0</v>
      </c>
      <c r="W3433" s="194">
        <v>150</v>
      </c>
      <c r="X3433" s="195">
        <v>2</v>
      </c>
      <c r="Y3433" s="196">
        <v>2</v>
      </c>
      <c r="Z3433" s="197">
        <v>0</v>
      </c>
      <c r="AA3433" s="191">
        <v>0</v>
      </c>
      <c r="AB3433" s="198" t="s">
        <v>80</v>
      </c>
      <c r="AC3433" s="199" t="s">
        <v>56</v>
      </c>
      <c r="AD3433" s="200" t="s">
        <v>56</v>
      </c>
      <c r="AE3433" s="199" t="s">
        <v>56</v>
      </c>
      <c r="AF3433" s="200">
        <v>0</v>
      </c>
      <c r="AG3433" s="201">
        <v>0</v>
      </c>
      <c r="AH3433" s="201" t="s">
        <v>124</v>
      </c>
      <c r="AI3433" s="202" t="s">
        <v>124</v>
      </c>
      <c r="AJ3433" s="203"/>
      <c r="AK3433" s="204"/>
      <c r="AL3433" s="194"/>
      <c r="AM3433" s="205"/>
      <c r="AN3433" s="206"/>
      <c r="AO3433" s="200">
        <f t="shared" si="889"/>
        <v>0</v>
      </c>
      <c r="AP3433" s="207" t="s">
        <v>82</v>
      </c>
      <c r="AQ3433" s="198" t="str" cm="1">
        <f t="array" ref="AQ3433">_xlfn.IFS(OR($G3433="公衆街路灯A",$G3433="定額電灯"),$G3433&amp;AP3433,COUNTIF(G3433,"*従量電灯*"),G3433,1,"-")</f>
        <v>従量電灯</v>
      </c>
      <c r="AR3433" s="208" t="str" cm="1">
        <f t="array" ref="AR3433">_xlfn.IFS($AN3433=0,"-",OR($AH3433="対象外",$AH3433="-"),"-",OR($G3433="公衆街路灯A",$G3433="定額電灯"),_xlfn.XLOOKUP($AQ3433,削除禁止_電灯料金!$B:$B,削除禁止_電灯料金!$E:$E,0),1,"-")</f>
        <v>-</v>
      </c>
      <c r="AS3433" s="209" t="str" cm="1">
        <f t="array" ref="AS3433">_xlfn.IFS($AR3433="-","-",OR($G3433="公衆街路灯A",$G3433="定額電灯"),_xlfn.XLOOKUP(AQ3433,削除禁止_電灯料金!$B:$B,削除禁止_電灯料金!$D:$D,0),1,"-")</f>
        <v>-</v>
      </c>
      <c r="AT3433" s="208">
        <f>IFERROR(IF(OR($G3433="公衆街路灯A",$G3433="定額電灯"),"-",ROUND((_xlfn.XLOOKUP($AQ3433,削除禁止_電灯料金!$B:$B,削除禁止_電灯料金!$E:$E)*AM3433/1000*$K3433*$L3433/12),2)),"-")</f>
        <v>0</v>
      </c>
      <c r="AU3433" s="209">
        <f>IFERROR(IF(OR($G3433="公衆街路灯A",$G3433="定額電灯"),"-",ROUND((AM3433/1000*$K3433*$L3433/12)*_xlfn.XLOOKUP($A3433,削除禁止_電灯料金!K:K,削除禁止_電灯料金!M:M,"-"),2)),"-")</f>
        <v>0</v>
      </c>
      <c r="AV3433" s="210">
        <f>IFERROR(IF(OR($G3433="公衆街路灯A",$G3433="定額電灯"),ROUND((((AR3433+AS3433)*AN3433))*12*_xlfn.XLOOKUP($A3433,削除禁止_電灯料金!K:K,削除禁止_電灯料金!N:N),0),ROUND((AT3433+AU3433)*AN3433*12*_xlfn.XLOOKUP($A3433,削除禁止_電灯料金!K:K,削除禁止_電灯料金!N:N),0)),0)</f>
        <v>0</v>
      </c>
      <c r="AW3433" s="145"/>
    </row>
    <row r="3434" spans="1:49" ht="30" customHeight="1">
      <c r="A3434" s="1">
        <v>78</v>
      </c>
      <c r="B3434" s="319" t="s">
        <v>2817</v>
      </c>
      <c r="C3434" s="42"/>
      <c r="D3434" s="256" t="s">
        <v>2840</v>
      </c>
      <c r="E3434" s="257" t="s">
        <v>224</v>
      </c>
      <c r="F3434" s="258" t="s">
        <v>2916</v>
      </c>
      <c r="G3434" s="148" t="s">
        <v>1688</v>
      </c>
      <c r="H3434" s="149"/>
      <c r="I3434" s="280"/>
      <c r="J3434" s="267"/>
      <c r="K3434" s="152">
        <v>24</v>
      </c>
      <c r="L3434" s="153">
        <v>365</v>
      </c>
      <c r="M3434" s="281" t="s">
        <v>2841</v>
      </c>
      <c r="N3434" s="119" t="s">
        <v>164</v>
      </c>
      <c r="O3434" s="120">
        <v>1</v>
      </c>
      <c r="P3434" s="155" t="s">
        <v>383</v>
      </c>
      <c r="Q3434" s="155">
        <v>0</v>
      </c>
      <c r="R3434" s="155">
        <v>0</v>
      </c>
      <c r="S3434" s="156" t="s">
        <v>100</v>
      </c>
      <c r="T3434" s="156">
        <v>0</v>
      </c>
      <c r="U3434" s="156" t="s">
        <v>102</v>
      </c>
      <c r="V3434" s="157">
        <v>0</v>
      </c>
      <c r="W3434" s="158">
        <v>13</v>
      </c>
      <c r="X3434" s="159">
        <v>1</v>
      </c>
      <c r="Y3434" s="160">
        <v>1</v>
      </c>
      <c r="Z3434" s="161">
        <f t="shared" ref="Z3434:Z3438" si="893">K3434*L3434*W3434*Y3434/12/1000</f>
        <v>9.49</v>
      </c>
      <c r="AA3434" s="155">
        <v>0</v>
      </c>
      <c r="AB3434" s="162" t="s">
        <v>80</v>
      </c>
      <c r="AC3434" s="163" t="s">
        <v>56</v>
      </c>
      <c r="AD3434" s="164" t="s">
        <v>56</v>
      </c>
      <c r="AE3434" s="163" t="s">
        <v>56</v>
      </c>
      <c r="AF3434" s="164">
        <f t="shared" ref="AF3434:AF3438" si="894">$B$2*Z3434/Y3434</f>
        <v>284.7</v>
      </c>
      <c r="AG3434" s="165">
        <f t="shared" ref="AG3434:AG3438" si="895">Y3434*AF3434*120</f>
        <v>34164</v>
      </c>
      <c r="AH3434" s="166" t="s">
        <v>81</v>
      </c>
      <c r="AI3434" s="167"/>
      <c r="AJ3434" s="168"/>
      <c r="AK3434" s="169"/>
      <c r="AL3434" s="170"/>
      <c r="AM3434" s="171"/>
      <c r="AN3434" s="172"/>
      <c r="AO3434" s="173">
        <f t="shared" si="889"/>
        <v>0</v>
      </c>
      <c r="AP3434" s="174" t="s">
        <v>82</v>
      </c>
      <c r="AQ3434" s="175" t="str" cm="1">
        <f t="array" ref="AQ3434">_xlfn.IFS(OR($G3434="公衆街路灯A",$G3434="定額電灯"),$G3434&amp;AP3434,COUNTIF(G3434,"*従量電灯*"),G3434,1,"-")</f>
        <v>従量電灯</v>
      </c>
      <c r="AR3434" s="176" t="str" cm="1">
        <f t="array" ref="AR3434">_xlfn.IFS($AN3434=0,"-",OR($AH3434="対象外",$AH3434="-"),"-",OR($G3434="公衆街路灯A",$G3434="定額電灯"),_xlfn.XLOOKUP($AQ3434,削除禁止_電灯料金!$B:$B,削除禁止_電灯料金!$E:$E,0),1,"-")</f>
        <v>-</v>
      </c>
      <c r="AS3434" s="177" t="str" cm="1">
        <f t="array" ref="AS3434">_xlfn.IFS($AR3434="-","-",OR($G3434="公衆街路灯A",$G3434="定額電灯"),_xlfn.XLOOKUP(AQ3434,削除禁止_電灯料金!$B:$B,削除禁止_電灯料金!$D:$D,0),1,"-")</f>
        <v>-</v>
      </c>
      <c r="AT3434" s="176">
        <f>IFERROR(IF(OR($G3434="公衆街路灯A",$G3434="定額電灯"),"-",ROUND((_xlfn.XLOOKUP($AQ3434,削除禁止_電灯料金!$B:$B,削除禁止_電灯料金!$E:$E)*AM3434/1000*$K3434*$L3434/12),2)),"-")</f>
        <v>0</v>
      </c>
      <c r="AU3434" s="177">
        <f>IFERROR(IF(OR($G3434="公衆街路灯A",$G3434="定額電灯"),"-",ROUND((AM3434/1000*$K3434*$L3434/12)*_xlfn.XLOOKUP($A3434,削除禁止_電灯料金!K:K,削除禁止_電灯料金!M:M,"-"),2)),"-")</f>
        <v>0</v>
      </c>
      <c r="AV3434" s="178">
        <f>IFERROR(IF(OR($G3434="公衆街路灯A",$G3434="定額電灯"),ROUND((((AR3434+AS3434)*AN3434))*12*_xlfn.XLOOKUP($A3434,削除禁止_電灯料金!K:K,削除禁止_電灯料金!N:N),0),ROUND((AT3434+AU3434)*AN3434*12*_xlfn.XLOOKUP($A3434,削除禁止_電灯料金!K:K,削除禁止_電灯料金!N:N),0)),0)</f>
        <v>0</v>
      </c>
      <c r="AW3434" s="145"/>
    </row>
    <row r="3435" spans="1:49" ht="30" customHeight="1">
      <c r="A3435" s="1">
        <v>78</v>
      </c>
      <c r="B3435" s="319" t="s">
        <v>2817</v>
      </c>
      <c r="C3435" s="42"/>
      <c r="D3435" s="256" t="s">
        <v>2840</v>
      </c>
      <c r="E3435" s="257" t="s">
        <v>224</v>
      </c>
      <c r="F3435" s="258" t="s">
        <v>2916</v>
      </c>
      <c r="G3435" s="148" t="s">
        <v>1688</v>
      </c>
      <c r="H3435" s="149"/>
      <c r="I3435" s="280"/>
      <c r="J3435" s="267"/>
      <c r="K3435" s="152">
        <v>24</v>
      </c>
      <c r="L3435" s="153">
        <v>365</v>
      </c>
      <c r="M3435" s="281" t="s">
        <v>2851</v>
      </c>
      <c r="N3435" s="119" t="s">
        <v>86</v>
      </c>
      <c r="O3435" s="120">
        <v>1</v>
      </c>
      <c r="P3435" s="155" t="s">
        <v>432</v>
      </c>
      <c r="Q3435" s="155">
        <v>0</v>
      </c>
      <c r="R3435" s="155">
        <v>0</v>
      </c>
      <c r="S3435" s="156" t="s">
        <v>2843</v>
      </c>
      <c r="T3435" s="156">
        <v>0</v>
      </c>
      <c r="U3435" s="156" t="s">
        <v>2844</v>
      </c>
      <c r="V3435" s="157" t="s">
        <v>90</v>
      </c>
      <c r="W3435" s="158">
        <v>3</v>
      </c>
      <c r="X3435" s="159">
        <v>1</v>
      </c>
      <c r="Y3435" s="160">
        <v>1</v>
      </c>
      <c r="Z3435" s="161">
        <f t="shared" si="893"/>
        <v>2.19</v>
      </c>
      <c r="AA3435" s="155">
        <v>0</v>
      </c>
      <c r="AB3435" s="162" t="s">
        <v>80</v>
      </c>
      <c r="AC3435" s="163" t="s">
        <v>56</v>
      </c>
      <c r="AD3435" s="164" t="s">
        <v>56</v>
      </c>
      <c r="AE3435" s="163" t="s">
        <v>56</v>
      </c>
      <c r="AF3435" s="164">
        <f t="shared" si="894"/>
        <v>65.7</v>
      </c>
      <c r="AG3435" s="165">
        <f t="shared" si="895"/>
        <v>7884</v>
      </c>
      <c r="AH3435" s="166" t="s">
        <v>81</v>
      </c>
      <c r="AI3435" s="167"/>
      <c r="AJ3435" s="168"/>
      <c r="AK3435" s="169"/>
      <c r="AL3435" s="170"/>
      <c r="AM3435" s="171"/>
      <c r="AN3435" s="172"/>
      <c r="AO3435" s="173">
        <f t="shared" si="889"/>
        <v>0</v>
      </c>
      <c r="AP3435" s="174" t="s">
        <v>82</v>
      </c>
      <c r="AQ3435" s="175" t="str" cm="1">
        <f t="array" ref="AQ3435">_xlfn.IFS(OR($G3435="公衆街路灯A",$G3435="定額電灯"),$G3435&amp;AP3435,COUNTIF(G3435,"*従量電灯*"),G3435,1,"-")</f>
        <v>従量電灯</v>
      </c>
      <c r="AR3435" s="176" t="str" cm="1">
        <f t="array" ref="AR3435">_xlfn.IFS($AN3435=0,"-",OR($AH3435="対象外",$AH3435="-"),"-",OR($G3435="公衆街路灯A",$G3435="定額電灯"),_xlfn.XLOOKUP($AQ3435,削除禁止_電灯料金!$B:$B,削除禁止_電灯料金!$E:$E,0),1,"-")</f>
        <v>-</v>
      </c>
      <c r="AS3435" s="177" t="str" cm="1">
        <f t="array" ref="AS3435">_xlfn.IFS($AR3435="-","-",OR($G3435="公衆街路灯A",$G3435="定額電灯"),_xlfn.XLOOKUP(AQ3435,削除禁止_電灯料金!$B:$B,削除禁止_電灯料金!$D:$D,0),1,"-")</f>
        <v>-</v>
      </c>
      <c r="AT3435" s="176">
        <f>IFERROR(IF(OR($G3435="公衆街路灯A",$G3435="定額電灯"),"-",ROUND((_xlfn.XLOOKUP($AQ3435,削除禁止_電灯料金!$B:$B,削除禁止_電灯料金!$E:$E)*AM3435/1000*$K3435*$L3435/12),2)),"-")</f>
        <v>0</v>
      </c>
      <c r="AU3435" s="177">
        <f>IFERROR(IF(OR($G3435="公衆街路灯A",$G3435="定額電灯"),"-",ROUND((AM3435/1000*$K3435*$L3435/12)*_xlfn.XLOOKUP($A3435,削除禁止_電灯料金!K:K,削除禁止_電灯料金!M:M,"-"),2)),"-")</f>
        <v>0</v>
      </c>
      <c r="AV3435" s="178">
        <f>IFERROR(IF(OR($G3435="公衆街路灯A",$G3435="定額電灯"),ROUND((((AR3435+AS3435)*AN3435))*12*_xlfn.XLOOKUP($A3435,削除禁止_電灯料金!K:K,削除禁止_電灯料金!N:N),0),ROUND((AT3435+AU3435)*AN3435*12*_xlfn.XLOOKUP($A3435,削除禁止_電灯料金!K:K,削除禁止_電灯料金!N:N),0)),0)</f>
        <v>0</v>
      </c>
      <c r="AW3435" s="145"/>
    </row>
    <row r="3436" spans="1:49" ht="30" customHeight="1">
      <c r="A3436" s="1">
        <v>78</v>
      </c>
      <c r="B3436" s="319" t="s">
        <v>2817</v>
      </c>
      <c r="C3436" s="42"/>
      <c r="D3436" s="256" t="s">
        <v>2840</v>
      </c>
      <c r="E3436" s="257" t="s">
        <v>224</v>
      </c>
      <c r="F3436" s="258" t="s">
        <v>2917</v>
      </c>
      <c r="G3436" s="148" t="s">
        <v>1688</v>
      </c>
      <c r="H3436" s="149"/>
      <c r="I3436" s="280"/>
      <c r="J3436" s="267"/>
      <c r="K3436" s="152">
        <v>9</v>
      </c>
      <c r="L3436" s="153">
        <v>360</v>
      </c>
      <c r="M3436" s="281" t="s">
        <v>2918</v>
      </c>
      <c r="N3436" s="119" t="s">
        <v>93</v>
      </c>
      <c r="O3436" s="120">
        <v>4</v>
      </c>
      <c r="P3436" s="155" t="s">
        <v>135</v>
      </c>
      <c r="Q3436" s="155">
        <v>0</v>
      </c>
      <c r="R3436" s="155">
        <v>0</v>
      </c>
      <c r="S3436" s="156">
        <v>0</v>
      </c>
      <c r="T3436" s="156">
        <v>0</v>
      </c>
      <c r="U3436" s="156" t="s">
        <v>807</v>
      </c>
      <c r="V3436" s="157">
        <v>0</v>
      </c>
      <c r="W3436" s="158">
        <v>28</v>
      </c>
      <c r="X3436" s="159">
        <v>4</v>
      </c>
      <c r="Y3436" s="160">
        <v>16</v>
      </c>
      <c r="Z3436" s="161">
        <f t="shared" si="893"/>
        <v>120.96</v>
      </c>
      <c r="AA3436" s="155">
        <v>0</v>
      </c>
      <c r="AB3436" s="162" t="s">
        <v>80</v>
      </c>
      <c r="AC3436" s="163" t="s">
        <v>56</v>
      </c>
      <c r="AD3436" s="164" t="s">
        <v>56</v>
      </c>
      <c r="AE3436" s="163" t="s">
        <v>56</v>
      </c>
      <c r="AF3436" s="164">
        <f t="shared" si="894"/>
        <v>226.79999999999998</v>
      </c>
      <c r="AG3436" s="165">
        <f t="shared" si="895"/>
        <v>435455.99999999994</v>
      </c>
      <c r="AH3436" s="166" t="s">
        <v>113</v>
      </c>
      <c r="AI3436" s="167"/>
      <c r="AJ3436" s="168"/>
      <c r="AK3436" s="169"/>
      <c r="AL3436" s="170"/>
      <c r="AM3436" s="171"/>
      <c r="AN3436" s="172"/>
      <c r="AO3436" s="173">
        <f t="shared" si="889"/>
        <v>0</v>
      </c>
      <c r="AP3436" s="174" t="s">
        <v>82</v>
      </c>
      <c r="AQ3436" s="175" t="str" cm="1">
        <f t="array" ref="AQ3436">_xlfn.IFS(OR($G3436="公衆街路灯A",$G3436="定額電灯"),$G3436&amp;AP3436,COUNTIF(G3436,"*従量電灯*"),G3436,1,"-")</f>
        <v>従量電灯</v>
      </c>
      <c r="AR3436" s="176" t="str" cm="1">
        <f t="array" ref="AR3436">_xlfn.IFS($AN3436=0,"-",OR($AH3436="対象外",$AH3436="-"),"-",OR($G3436="公衆街路灯A",$G3436="定額電灯"),_xlfn.XLOOKUP($AQ3436,削除禁止_電灯料金!$B:$B,削除禁止_電灯料金!$E:$E,0),1,"-")</f>
        <v>-</v>
      </c>
      <c r="AS3436" s="177" t="str" cm="1">
        <f t="array" ref="AS3436">_xlfn.IFS($AR3436="-","-",OR($G3436="公衆街路灯A",$G3436="定額電灯"),_xlfn.XLOOKUP(AQ3436,削除禁止_電灯料金!$B:$B,削除禁止_電灯料金!$D:$D,0),1,"-")</f>
        <v>-</v>
      </c>
      <c r="AT3436" s="176">
        <f>IFERROR(IF(OR($G3436="公衆街路灯A",$G3436="定額電灯"),"-",ROUND((_xlfn.XLOOKUP($AQ3436,削除禁止_電灯料金!$B:$B,削除禁止_電灯料金!$E:$E)*AM3436/1000*$K3436*$L3436/12),2)),"-")</f>
        <v>0</v>
      </c>
      <c r="AU3436" s="177">
        <f>IFERROR(IF(OR($G3436="公衆街路灯A",$G3436="定額電灯"),"-",ROUND((AM3436/1000*$K3436*$L3436/12)*_xlfn.XLOOKUP($A3436,削除禁止_電灯料金!K:K,削除禁止_電灯料金!M:M,"-"),2)),"-")</f>
        <v>0</v>
      </c>
      <c r="AV3436" s="178">
        <f>IFERROR(IF(OR($G3436="公衆街路灯A",$G3436="定額電灯"),ROUND((((AR3436+AS3436)*AN3436))*12*_xlfn.XLOOKUP($A3436,削除禁止_電灯料金!K:K,削除禁止_電灯料金!N:N),0),ROUND((AT3436+AU3436)*AN3436*12*_xlfn.XLOOKUP($A3436,削除禁止_電灯料金!K:K,削除禁止_電灯料金!N:N),0)),0)</f>
        <v>0</v>
      </c>
      <c r="AW3436" s="145"/>
    </row>
    <row r="3437" spans="1:49" ht="30" customHeight="1">
      <c r="A3437" s="1">
        <v>78</v>
      </c>
      <c r="B3437" s="319" t="s">
        <v>2817</v>
      </c>
      <c r="C3437" s="42"/>
      <c r="D3437" s="256" t="s">
        <v>2840</v>
      </c>
      <c r="E3437" s="257" t="s">
        <v>224</v>
      </c>
      <c r="F3437" s="258" t="s">
        <v>2917</v>
      </c>
      <c r="G3437" s="148" t="s">
        <v>1688</v>
      </c>
      <c r="H3437" s="149"/>
      <c r="I3437" s="280"/>
      <c r="J3437" s="267"/>
      <c r="K3437" s="152">
        <v>24</v>
      </c>
      <c r="L3437" s="153">
        <v>365</v>
      </c>
      <c r="M3437" s="281" t="s">
        <v>2851</v>
      </c>
      <c r="N3437" s="119" t="s">
        <v>86</v>
      </c>
      <c r="O3437" s="120">
        <v>1</v>
      </c>
      <c r="P3437" s="155" t="s">
        <v>432</v>
      </c>
      <c r="Q3437" s="155">
        <v>0</v>
      </c>
      <c r="R3437" s="155">
        <v>0</v>
      </c>
      <c r="S3437" s="156" t="s">
        <v>2843</v>
      </c>
      <c r="T3437" s="156">
        <v>0</v>
      </c>
      <c r="U3437" s="156" t="s">
        <v>2844</v>
      </c>
      <c r="V3437" s="157" t="s">
        <v>90</v>
      </c>
      <c r="W3437" s="158">
        <v>3</v>
      </c>
      <c r="X3437" s="159">
        <v>1</v>
      </c>
      <c r="Y3437" s="160">
        <v>1</v>
      </c>
      <c r="Z3437" s="161">
        <f t="shared" si="893"/>
        <v>2.19</v>
      </c>
      <c r="AA3437" s="155">
        <v>0</v>
      </c>
      <c r="AB3437" s="162" t="s">
        <v>80</v>
      </c>
      <c r="AC3437" s="163" t="s">
        <v>56</v>
      </c>
      <c r="AD3437" s="164" t="s">
        <v>56</v>
      </c>
      <c r="AE3437" s="163" t="s">
        <v>56</v>
      </c>
      <c r="AF3437" s="164">
        <f t="shared" si="894"/>
        <v>65.7</v>
      </c>
      <c r="AG3437" s="165">
        <f t="shared" si="895"/>
        <v>7884</v>
      </c>
      <c r="AH3437" s="166" t="s">
        <v>81</v>
      </c>
      <c r="AI3437" s="167"/>
      <c r="AJ3437" s="168"/>
      <c r="AK3437" s="169"/>
      <c r="AL3437" s="170"/>
      <c r="AM3437" s="171"/>
      <c r="AN3437" s="172"/>
      <c r="AO3437" s="173">
        <f t="shared" si="889"/>
        <v>0</v>
      </c>
      <c r="AP3437" s="174" t="s">
        <v>82</v>
      </c>
      <c r="AQ3437" s="175" t="str" cm="1">
        <f t="array" ref="AQ3437">_xlfn.IFS(OR($G3437="公衆街路灯A",$G3437="定額電灯"),$G3437&amp;AP3437,COUNTIF(G3437,"*従量電灯*"),G3437,1,"-")</f>
        <v>従量電灯</v>
      </c>
      <c r="AR3437" s="176" t="str" cm="1">
        <f t="array" ref="AR3437">_xlfn.IFS($AN3437=0,"-",OR($AH3437="対象外",$AH3437="-"),"-",OR($G3437="公衆街路灯A",$G3437="定額電灯"),_xlfn.XLOOKUP($AQ3437,削除禁止_電灯料金!$B:$B,削除禁止_電灯料金!$E:$E,0),1,"-")</f>
        <v>-</v>
      </c>
      <c r="AS3437" s="177" t="str" cm="1">
        <f t="array" ref="AS3437">_xlfn.IFS($AR3437="-","-",OR($G3437="公衆街路灯A",$G3437="定額電灯"),_xlfn.XLOOKUP(AQ3437,削除禁止_電灯料金!$B:$B,削除禁止_電灯料金!$D:$D,0),1,"-")</f>
        <v>-</v>
      </c>
      <c r="AT3437" s="176">
        <f>IFERROR(IF(OR($G3437="公衆街路灯A",$G3437="定額電灯"),"-",ROUND((_xlfn.XLOOKUP($AQ3437,削除禁止_電灯料金!$B:$B,削除禁止_電灯料金!$E:$E)*AM3437/1000*$K3437*$L3437/12),2)),"-")</f>
        <v>0</v>
      </c>
      <c r="AU3437" s="177">
        <f>IFERROR(IF(OR($G3437="公衆街路灯A",$G3437="定額電灯"),"-",ROUND((AM3437/1000*$K3437*$L3437/12)*_xlfn.XLOOKUP($A3437,削除禁止_電灯料金!K:K,削除禁止_電灯料金!M:M,"-"),2)),"-")</f>
        <v>0</v>
      </c>
      <c r="AV3437" s="178">
        <f>IFERROR(IF(OR($G3437="公衆街路灯A",$G3437="定額電灯"),ROUND((((AR3437+AS3437)*AN3437))*12*_xlfn.XLOOKUP($A3437,削除禁止_電灯料金!K:K,削除禁止_電灯料金!N:N),0),ROUND((AT3437+AU3437)*AN3437*12*_xlfn.XLOOKUP($A3437,削除禁止_電灯料金!K:K,削除禁止_電灯料金!N:N),0)),0)</f>
        <v>0</v>
      </c>
      <c r="AW3437" s="145"/>
    </row>
    <row r="3438" spans="1:49" ht="30" customHeight="1">
      <c r="A3438" s="1">
        <v>78</v>
      </c>
      <c r="B3438" s="319" t="s">
        <v>2817</v>
      </c>
      <c r="C3438" s="42"/>
      <c r="D3438" s="256" t="s">
        <v>2840</v>
      </c>
      <c r="E3438" s="257" t="s">
        <v>224</v>
      </c>
      <c r="F3438" s="258" t="s">
        <v>2919</v>
      </c>
      <c r="G3438" s="148" t="s">
        <v>1688</v>
      </c>
      <c r="H3438" s="149"/>
      <c r="I3438" s="280"/>
      <c r="J3438" s="267"/>
      <c r="K3438" s="152">
        <v>1</v>
      </c>
      <c r="L3438" s="153">
        <v>360</v>
      </c>
      <c r="M3438" s="281" t="s">
        <v>2920</v>
      </c>
      <c r="N3438" s="119" t="s">
        <v>210</v>
      </c>
      <c r="O3438" s="120">
        <v>1</v>
      </c>
      <c r="P3438" s="155" t="s">
        <v>227</v>
      </c>
      <c r="Q3438" s="155">
        <v>0</v>
      </c>
      <c r="R3438" s="155">
        <v>0</v>
      </c>
      <c r="S3438" s="156" t="s">
        <v>1235</v>
      </c>
      <c r="T3438" s="156">
        <v>0</v>
      </c>
      <c r="U3438" s="156">
        <v>0</v>
      </c>
      <c r="V3438" s="157">
        <v>0</v>
      </c>
      <c r="W3438" s="158">
        <v>47</v>
      </c>
      <c r="X3438" s="159">
        <v>1</v>
      </c>
      <c r="Y3438" s="160">
        <v>1</v>
      </c>
      <c r="Z3438" s="161">
        <f t="shared" si="893"/>
        <v>1.41</v>
      </c>
      <c r="AA3438" s="155">
        <v>0</v>
      </c>
      <c r="AB3438" s="162" t="s">
        <v>80</v>
      </c>
      <c r="AC3438" s="163" t="s">
        <v>56</v>
      </c>
      <c r="AD3438" s="164" t="s">
        <v>56</v>
      </c>
      <c r="AE3438" s="163" t="s">
        <v>56</v>
      </c>
      <c r="AF3438" s="164">
        <f t="shared" si="894"/>
        <v>42.3</v>
      </c>
      <c r="AG3438" s="165">
        <f t="shared" si="895"/>
        <v>5076</v>
      </c>
      <c r="AH3438" s="166" t="s">
        <v>113</v>
      </c>
      <c r="AI3438" s="167"/>
      <c r="AJ3438" s="168"/>
      <c r="AK3438" s="169"/>
      <c r="AL3438" s="170"/>
      <c r="AM3438" s="171"/>
      <c r="AN3438" s="172"/>
      <c r="AO3438" s="173">
        <f t="shared" si="889"/>
        <v>0</v>
      </c>
      <c r="AP3438" s="174" t="s">
        <v>82</v>
      </c>
      <c r="AQ3438" s="175" t="str" cm="1">
        <f t="array" ref="AQ3438">_xlfn.IFS(OR($G3438="公衆街路灯A",$G3438="定額電灯"),$G3438&amp;AP3438,COUNTIF(G3438,"*従量電灯*"),G3438,1,"-")</f>
        <v>従量電灯</v>
      </c>
      <c r="AR3438" s="176" t="str" cm="1">
        <f t="array" ref="AR3438">_xlfn.IFS($AN3438=0,"-",OR($AH3438="対象外",$AH3438="-"),"-",OR($G3438="公衆街路灯A",$G3438="定額電灯"),_xlfn.XLOOKUP($AQ3438,削除禁止_電灯料金!$B:$B,削除禁止_電灯料金!$E:$E,0),1,"-")</f>
        <v>-</v>
      </c>
      <c r="AS3438" s="177" t="str" cm="1">
        <f t="array" ref="AS3438">_xlfn.IFS($AR3438="-","-",OR($G3438="公衆街路灯A",$G3438="定額電灯"),_xlfn.XLOOKUP(AQ3438,削除禁止_電灯料金!$B:$B,削除禁止_電灯料金!$D:$D,0),1,"-")</f>
        <v>-</v>
      </c>
      <c r="AT3438" s="176">
        <f>IFERROR(IF(OR($G3438="公衆街路灯A",$G3438="定額電灯"),"-",ROUND((_xlfn.XLOOKUP($AQ3438,削除禁止_電灯料金!$B:$B,削除禁止_電灯料金!$E:$E)*AM3438/1000*$K3438*$L3438/12),2)),"-")</f>
        <v>0</v>
      </c>
      <c r="AU3438" s="177">
        <f>IFERROR(IF(OR($G3438="公衆街路灯A",$G3438="定額電灯"),"-",ROUND((AM3438/1000*$K3438*$L3438/12)*_xlfn.XLOOKUP($A3438,削除禁止_電灯料金!K:K,削除禁止_電灯料金!M:M,"-"),2)),"-")</f>
        <v>0</v>
      </c>
      <c r="AV3438" s="178">
        <f>IFERROR(IF(OR($G3438="公衆街路灯A",$G3438="定額電灯"),ROUND((((AR3438+AS3438)*AN3438))*12*_xlfn.XLOOKUP($A3438,削除禁止_電灯料金!K:K,削除禁止_電灯料金!N:N),0),ROUND((AT3438+AU3438)*AN3438*12*_xlfn.XLOOKUP($A3438,削除禁止_電灯料金!K:K,削除禁止_電灯料金!N:N),0)),0)</f>
        <v>0</v>
      </c>
      <c r="AW3438" s="145"/>
    </row>
    <row r="3439" spans="1:49" ht="30" customHeight="1">
      <c r="A3439" s="1">
        <v>78</v>
      </c>
      <c r="B3439" s="319" t="s">
        <v>2817</v>
      </c>
      <c r="C3439" s="42"/>
      <c r="D3439" s="259" t="s">
        <v>2840</v>
      </c>
      <c r="E3439" s="260" t="s">
        <v>224</v>
      </c>
      <c r="F3439" s="261" t="s">
        <v>2921</v>
      </c>
      <c r="G3439" s="182" t="s">
        <v>1688</v>
      </c>
      <c r="H3439" s="183" t="s">
        <v>567</v>
      </c>
      <c r="I3439" s="311"/>
      <c r="J3439" s="312"/>
      <c r="K3439" s="186">
        <v>9</v>
      </c>
      <c r="L3439" s="187">
        <v>360</v>
      </c>
      <c r="M3439" s="313" t="s">
        <v>2849</v>
      </c>
      <c r="N3439" s="189" t="s">
        <v>75</v>
      </c>
      <c r="O3439" s="190">
        <v>1</v>
      </c>
      <c r="P3439" s="191" t="s">
        <v>2850</v>
      </c>
      <c r="Q3439" s="191">
        <v>0</v>
      </c>
      <c r="R3439" s="191" t="s">
        <v>676</v>
      </c>
      <c r="S3439" s="192">
        <v>0</v>
      </c>
      <c r="T3439" s="192">
        <v>0</v>
      </c>
      <c r="U3439" s="192" t="s">
        <v>853</v>
      </c>
      <c r="V3439" s="193">
        <v>0</v>
      </c>
      <c r="W3439" s="194">
        <v>150</v>
      </c>
      <c r="X3439" s="195">
        <v>3</v>
      </c>
      <c r="Y3439" s="196">
        <v>3</v>
      </c>
      <c r="Z3439" s="197">
        <v>0</v>
      </c>
      <c r="AA3439" s="191">
        <v>0</v>
      </c>
      <c r="AB3439" s="198" t="s">
        <v>80</v>
      </c>
      <c r="AC3439" s="199" t="s">
        <v>56</v>
      </c>
      <c r="AD3439" s="200" t="s">
        <v>56</v>
      </c>
      <c r="AE3439" s="199" t="s">
        <v>56</v>
      </c>
      <c r="AF3439" s="200">
        <v>0</v>
      </c>
      <c r="AG3439" s="201">
        <v>0</v>
      </c>
      <c r="AH3439" s="201" t="s">
        <v>124</v>
      </c>
      <c r="AI3439" s="202" t="s">
        <v>124</v>
      </c>
      <c r="AJ3439" s="203"/>
      <c r="AK3439" s="204"/>
      <c r="AL3439" s="194"/>
      <c r="AM3439" s="205"/>
      <c r="AN3439" s="206"/>
      <c r="AO3439" s="200">
        <f t="shared" si="889"/>
        <v>0</v>
      </c>
      <c r="AP3439" s="207" t="s">
        <v>82</v>
      </c>
      <c r="AQ3439" s="198" t="str" cm="1">
        <f t="array" ref="AQ3439">_xlfn.IFS(OR($G3439="公衆街路灯A",$G3439="定額電灯"),$G3439&amp;AP3439,COUNTIF(G3439,"*従量電灯*"),G3439,1,"-")</f>
        <v>従量電灯</v>
      </c>
      <c r="AR3439" s="208" t="str" cm="1">
        <f t="array" ref="AR3439">_xlfn.IFS($AN3439=0,"-",OR($AH3439="対象外",$AH3439="-"),"-",OR($G3439="公衆街路灯A",$G3439="定額電灯"),_xlfn.XLOOKUP($AQ3439,削除禁止_電灯料金!$B:$B,削除禁止_電灯料金!$E:$E,0),1,"-")</f>
        <v>-</v>
      </c>
      <c r="AS3439" s="209" t="str" cm="1">
        <f t="array" ref="AS3439">_xlfn.IFS($AR3439="-","-",OR($G3439="公衆街路灯A",$G3439="定額電灯"),_xlfn.XLOOKUP(AQ3439,削除禁止_電灯料金!$B:$B,削除禁止_電灯料金!$D:$D,0),1,"-")</f>
        <v>-</v>
      </c>
      <c r="AT3439" s="208">
        <f>IFERROR(IF(OR($G3439="公衆街路灯A",$G3439="定額電灯"),"-",ROUND((_xlfn.XLOOKUP($AQ3439,削除禁止_電灯料金!$B:$B,削除禁止_電灯料金!$E:$E)*AM3439/1000*$K3439*$L3439/12),2)),"-")</f>
        <v>0</v>
      </c>
      <c r="AU3439" s="209">
        <f>IFERROR(IF(OR($G3439="公衆街路灯A",$G3439="定額電灯"),"-",ROUND((AM3439/1000*$K3439*$L3439/12)*_xlfn.XLOOKUP($A3439,削除禁止_電灯料金!K:K,削除禁止_電灯料金!M:M,"-"),2)),"-")</f>
        <v>0</v>
      </c>
      <c r="AV3439" s="210">
        <f>IFERROR(IF(OR($G3439="公衆街路灯A",$G3439="定額電灯"),ROUND((((AR3439+AS3439)*AN3439))*12*_xlfn.XLOOKUP($A3439,削除禁止_電灯料金!K:K,削除禁止_電灯料金!N:N),0),ROUND((AT3439+AU3439)*AN3439*12*_xlfn.XLOOKUP($A3439,削除禁止_電灯料金!K:K,削除禁止_電灯料金!N:N),0)),0)</f>
        <v>0</v>
      </c>
      <c r="AW3439" s="145"/>
    </row>
    <row r="3440" spans="1:49" ht="30" customHeight="1">
      <c r="A3440" s="1">
        <v>78</v>
      </c>
      <c r="B3440" s="319" t="s">
        <v>2817</v>
      </c>
      <c r="C3440" s="42"/>
      <c r="D3440" s="256" t="s">
        <v>2840</v>
      </c>
      <c r="E3440" s="257" t="s">
        <v>224</v>
      </c>
      <c r="F3440" s="258" t="s">
        <v>2921</v>
      </c>
      <c r="G3440" s="148" t="s">
        <v>1688</v>
      </c>
      <c r="H3440" s="149"/>
      <c r="I3440" s="280"/>
      <c r="J3440" s="267"/>
      <c r="K3440" s="152">
        <v>24</v>
      </c>
      <c r="L3440" s="153">
        <v>365</v>
      </c>
      <c r="M3440" s="281" t="s">
        <v>2842</v>
      </c>
      <c r="N3440" s="119" t="s">
        <v>86</v>
      </c>
      <c r="O3440" s="120">
        <v>1</v>
      </c>
      <c r="P3440" s="155" t="s">
        <v>434</v>
      </c>
      <c r="Q3440" s="155">
        <v>0</v>
      </c>
      <c r="R3440" s="155">
        <v>0</v>
      </c>
      <c r="S3440" s="156" t="s">
        <v>2843</v>
      </c>
      <c r="T3440" s="156">
        <v>0</v>
      </c>
      <c r="U3440" s="156" t="s">
        <v>2844</v>
      </c>
      <c r="V3440" s="157" t="s">
        <v>90</v>
      </c>
      <c r="W3440" s="158">
        <v>3</v>
      </c>
      <c r="X3440" s="159">
        <v>1</v>
      </c>
      <c r="Y3440" s="160">
        <v>1</v>
      </c>
      <c r="Z3440" s="161">
        <f t="shared" ref="Z3440" si="896">K3440*L3440*W3440*Y3440/12/1000</f>
        <v>2.19</v>
      </c>
      <c r="AA3440" s="155">
        <v>0</v>
      </c>
      <c r="AB3440" s="162" t="s">
        <v>80</v>
      </c>
      <c r="AC3440" s="163" t="s">
        <v>56</v>
      </c>
      <c r="AD3440" s="164" t="s">
        <v>56</v>
      </c>
      <c r="AE3440" s="163" t="s">
        <v>56</v>
      </c>
      <c r="AF3440" s="164">
        <f t="shared" ref="AF3440" si="897">$B$2*Z3440/Y3440</f>
        <v>65.7</v>
      </c>
      <c r="AG3440" s="165">
        <f t="shared" ref="AG3440" si="898">Y3440*AF3440*120</f>
        <v>7884</v>
      </c>
      <c r="AH3440" s="166" t="s">
        <v>81</v>
      </c>
      <c r="AI3440" s="167"/>
      <c r="AJ3440" s="168"/>
      <c r="AK3440" s="169"/>
      <c r="AL3440" s="170"/>
      <c r="AM3440" s="171"/>
      <c r="AN3440" s="172"/>
      <c r="AO3440" s="173">
        <f t="shared" si="889"/>
        <v>0</v>
      </c>
      <c r="AP3440" s="174" t="s">
        <v>82</v>
      </c>
      <c r="AQ3440" s="175" t="str" cm="1">
        <f t="array" ref="AQ3440">_xlfn.IFS(OR($G3440="公衆街路灯A",$G3440="定額電灯"),$G3440&amp;AP3440,COUNTIF(G3440,"*従量電灯*"),G3440,1,"-")</f>
        <v>従量電灯</v>
      </c>
      <c r="AR3440" s="176" t="str" cm="1">
        <f t="array" ref="AR3440">_xlfn.IFS($AN3440=0,"-",OR($AH3440="対象外",$AH3440="-"),"-",OR($G3440="公衆街路灯A",$G3440="定額電灯"),_xlfn.XLOOKUP($AQ3440,削除禁止_電灯料金!$B:$B,削除禁止_電灯料金!$E:$E,0),1,"-")</f>
        <v>-</v>
      </c>
      <c r="AS3440" s="177" t="str" cm="1">
        <f t="array" ref="AS3440">_xlfn.IFS($AR3440="-","-",OR($G3440="公衆街路灯A",$G3440="定額電灯"),_xlfn.XLOOKUP(AQ3440,削除禁止_電灯料金!$B:$B,削除禁止_電灯料金!$D:$D,0),1,"-")</f>
        <v>-</v>
      </c>
      <c r="AT3440" s="176">
        <f>IFERROR(IF(OR($G3440="公衆街路灯A",$G3440="定額電灯"),"-",ROUND((_xlfn.XLOOKUP($AQ3440,削除禁止_電灯料金!$B:$B,削除禁止_電灯料金!$E:$E)*AM3440/1000*$K3440*$L3440/12),2)),"-")</f>
        <v>0</v>
      </c>
      <c r="AU3440" s="177">
        <f>IFERROR(IF(OR($G3440="公衆街路灯A",$G3440="定額電灯"),"-",ROUND((AM3440/1000*$K3440*$L3440/12)*_xlfn.XLOOKUP($A3440,削除禁止_電灯料金!K:K,削除禁止_電灯料金!M:M,"-"),2)),"-")</f>
        <v>0</v>
      </c>
      <c r="AV3440" s="178">
        <f>IFERROR(IF(OR($G3440="公衆街路灯A",$G3440="定額電灯"),ROUND((((AR3440+AS3440)*AN3440))*12*_xlfn.XLOOKUP($A3440,削除禁止_電灯料金!K:K,削除禁止_電灯料金!N:N),0),ROUND((AT3440+AU3440)*AN3440*12*_xlfn.XLOOKUP($A3440,削除禁止_電灯料金!K:K,削除禁止_電灯料金!N:N),0)),0)</f>
        <v>0</v>
      </c>
      <c r="AW3440" s="145"/>
    </row>
    <row r="3441" spans="1:49" ht="30" customHeight="1">
      <c r="A3441" s="1">
        <v>78</v>
      </c>
      <c r="B3441" s="319" t="s">
        <v>2817</v>
      </c>
      <c r="C3441" s="42"/>
      <c r="D3441" s="259" t="s">
        <v>2840</v>
      </c>
      <c r="E3441" s="260" t="s">
        <v>224</v>
      </c>
      <c r="F3441" s="261" t="s">
        <v>2922</v>
      </c>
      <c r="G3441" s="182" t="s">
        <v>1688</v>
      </c>
      <c r="H3441" s="318" t="s">
        <v>483</v>
      </c>
      <c r="I3441" s="311"/>
      <c r="J3441" s="312"/>
      <c r="K3441" s="186" t="s">
        <v>82</v>
      </c>
      <c r="L3441" s="187" t="s">
        <v>82</v>
      </c>
      <c r="M3441" s="313" t="s">
        <v>486</v>
      </c>
      <c r="N3441" s="189" t="s">
        <v>485</v>
      </c>
      <c r="O3441" s="190">
        <v>0</v>
      </c>
      <c r="P3441" s="191" t="s">
        <v>486</v>
      </c>
      <c r="Q3441" s="191">
        <v>0</v>
      </c>
      <c r="R3441" s="191">
        <v>0</v>
      </c>
      <c r="S3441" s="192">
        <v>0</v>
      </c>
      <c r="T3441" s="192">
        <v>0</v>
      </c>
      <c r="U3441" s="192">
        <v>0</v>
      </c>
      <c r="V3441" s="193">
        <v>0</v>
      </c>
      <c r="W3441" s="194" t="s">
        <v>56</v>
      </c>
      <c r="X3441" s="195"/>
      <c r="Y3441" s="196">
        <v>0</v>
      </c>
      <c r="Z3441" s="197">
        <v>0</v>
      </c>
      <c r="AA3441" s="191">
        <v>0</v>
      </c>
      <c r="AB3441" s="198" t="s">
        <v>80</v>
      </c>
      <c r="AC3441" s="199" t="s">
        <v>56</v>
      </c>
      <c r="AD3441" s="200" t="s">
        <v>56</v>
      </c>
      <c r="AE3441" s="199" t="s">
        <v>56</v>
      </c>
      <c r="AF3441" s="200" t="s">
        <v>56</v>
      </c>
      <c r="AG3441" s="201">
        <v>0</v>
      </c>
      <c r="AH3441" s="201" t="s">
        <v>124</v>
      </c>
      <c r="AI3441" s="202" t="s">
        <v>487</v>
      </c>
      <c r="AJ3441" s="203"/>
      <c r="AK3441" s="204"/>
      <c r="AL3441" s="194"/>
      <c r="AM3441" s="205"/>
      <c r="AN3441" s="206"/>
      <c r="AO3441" s="200">
        <f t="shared" si="889"/>
        <v>0</v>
      </c>
      <c r="AP3441" s="207" t="s">
        <v>82</v>
      </c>
      <c r="AQ3441" s="198" t="str" cm="1">
        <f t="array" ref="AQ3441">_xlfn.IFS(OR($G3441="公衆街路灯A",$G3441="定額電灯"),$G3441&amp;AP3441,COUNTIF(G3441,"*従量電灯*"),G3441,1,"-")</f>
        <v>従量電灯</v>
      </c>
      <c r="AR3441" s="208" t="str" cm="1">
        <f t="array" ref="AR3441">_xlfn.IFS($AN3441=0,"-",OR($AH3441="対象外",$AH3441="-"),"-",OR($G3441="公衆街路灯A",$G3441="定額電灯"),_xlfn.XLOOKUP($AQ3441,削除禁止_電灯料金!$B:$B,削除禁止_電灯料金!$E:$E,0),1,"-")</f>
        <v>-</v>
      </c>
      <c r="AS3441" s="209" t="str" cm="1">
        <f t="array" ref="AS3441">_xlfn.IFS($AR3441="-","-",OR($G3441="公衆街路灯A",$G3441="定額電灯"),_xlfn.XLOOKUP(AQ3441,削除禁止_電灯料金!$B:$B,削除禁止_電灯料金!$D:$D,0),1,"-")</f>
        <v>-</v>
      </c>
      <c r="AT3441" s="208" t="str">
        <f>IFERROR(IF(OR($G3441="公衆街路灯A",$G3441="定額電灯"),"-",ROUND((_xlfn.XLOOKUP($AQ3441,削除禁止_電灯料金!$B:$B,削除禁止_電灯料金!$E:$E)*AM3441/1000*$K3441*$L3441/12),2)),"-")</f>
        <v>-</v>
      </c>
      <c r="AU3441" s="209" t="str">
        <f>IFERROR(IF(OR($G3441="公衆街路灯A",$G3441="定額電灯"),"-",ROUND((AM3441/1000*$K3441*$L3441/12)*_xlfn.XLOOKUP($A3441,削除禁止_電灯料金!K:K,削除禁止_電灯料金!M:M,"-"),2)),"-")</f>
        <v>-</v>
      </c>
      <c r="AV3441" s="210">
        <f>IFERROR(IF(OR($G3441="公衆街路灯A",$G3441="定額電灯"),ROUND((((AR3441+AS3441)*AN3441))*12*_xlfn.XLOOKUP($A3441,削除禁止_電灯料金!K:K,削除禁止_電灯料金!N:N),0),ROUND((AT3441+AU3441)*AN3441*12*_xlfn.XLOOKUP($A3441,削除禁止_電灯料金!K:K,削除禁止_電灯料金!N:N),0)),0)</f>
        <v>0</v>
      </c>
      <c r="AW3441" s="145"/>
    </row>
    <row r="3442" spans="1:49" ht="30" customHeight="1">
      <c r="A3442" s="1">
        <v>78</v>
      </c>
      <c r="B3442" s="319" t="s">
        <v>2817</v>
      </c>
      <c r="C3442" s="42"/>
      <c r="D3442" s="259" t="s">
        <v>2840</v>
      </c>
      <c r="E3442" s="260" t="s">
        <v>224</v>
      </c>
      <c r="F3442" s="261" t="s">
        <v>2923</v>
      </c>
      <c r="G3442" s="182" t="s">
        <v>1688</v>
      </c>
      <c r="H3442" s="183" t="s">
        <v>118</v>
      </c>
      <c r="I3442" s="311"/>
      <c r="J3442" s="312"/>
      <c r="K3442" s="186">
        <v>1</v>
      </c>
      <c r="L3442" s="187">
        <v>360</v>
      </c>
      <c r="M3442" s="313" t="s">
        <v>2853</v>
      </c>
      <c r="N3442" s="189" t="s">
        <v>75</v>
      </c>
      <c r="O3442" s="190">
        <v>1</v>
      </c>
      <c r="P3442" s="191" t="s">
        <v>2854</v>
      </c>
      <c r="Q3442" s="191">
        <v>0</v>
      </c>
      <c r="R3442" s="191">
        <v>0</v>
      </c>
      <c r="S3442" s="192">
        <v>0</v>
      </c>
      <c r="T3442" s="192">
        <v>0</v>
      </c>
      <c r="U3442" s="192" t="s">
        <v>2855</v>
      </c>
      <c r="V3442" s="193">
        <v>0</v>
      </c>
      <c r="W3442" s="194">
        <v>68</v>
      </c>
      <c r="X3442" s="195">
        <v>7</v>
      </c>
      <c r="Y3442" s="196">
        <v>7</v>
      </c>
      <c r="Z3442" s="197">
        <v>0</v>
      </c>
      <c r="AA3442" s="191">
        <v>0</v>
      </c>
      <c r="AB3442" s="198" t="s">
        <v>80</v>
      </c>
      <c r="AC3442" s="199" t="s">
        <v>56</v>
      </c>
      <c r="AD3442" s="200" t="s">
        <v>56</v>
      </c>
      <c r="AE3442" s="199" t="s">
        <v>56</v>
      </c>
      <c r="AF3442" s="200">
        <v>0</v>
      </c>
      <c r="AG3442" s="201">
        <v>0</v>
      </c>
      <c r="AH3442" s="201" t="s">
        <v>124</v>
      </c>
      <c r="AI3442" s="202" t="s">
        <v>124</v>
      </c>
      <c r="AJ3442" s="203"/>
      <c r="AK3442" s="204"/>
      <c r="AL3442" s="194"/>
      <c r="AM3442" s="205"/>
      <c r="AN3442" s="206"/>
      <c r="AO3442" s="200">
        <f t="shared" si="889"/>
        <v>0</v>
      </c>
      <c r="AP3442" s="207" t="s">
        <v>82</v>
      </c>
      <c r="AQ3442" s="198" t="str" cm="1">
        <f t="array" ref="AQ3442">_xlfn.IFS(OR($G3442="公衆街路灯A",$G3442="定額電灯"),$G3442&amp;AP3442,COUNTIF(G3442,"*従量電灯*"),G3442,1,"-")</f>
        <v>従量電灯</v>
      </c>
      <c r="AR3442" s="208" t="str" cm="1">
        <f t="array" ref="AR3442">_xlfn.IFS($AN3442=0,"-",OR($AH3442="対象外",$AH3442="-"),"-",OR($G3442="公衆街路灯A",$G3442="定額電灯"),_xlfn.XLOOKUP($AQ3442,削除禁止_電灯料金!$B:$B,削除禁止_電灯料金!$E:$E,0),1,"-")</f>
        <v>-</v>
      </c>
      <c r="AS3442" s="209" t="str" cm="1">
        <f t="array" ref="AS3442">_xlfn.IFS($AR3442="-","-",OR($G3442="公衆街路灯A",$G3442="定額電灯"),_xlfn.XLOOKUP(AQ3442,削除禁止_電灯料金!$B:$B,削除禁止_電灯料金!$D:$D,0),1,"-")</f>
        <v>-</v>
      </c>
      <c r="AT3442" s="208">
        <f>IFERROR(IF(OR($G3442="公衆街路灯A",$G3442="定額電灯"),"-",ROUND((_xlfn.XLOOKUP($AQ3442,削除禁止_電灯料金!$B:$B,削除禁止_電灯料金!$E:$E)*AM3442/1000*$K3442*$L3442/12),2)),"-")</f>
        <v>0</v>
      </c>
      <c r="AU3442" s="209">
        <f>IFERROR(IF(OR($G3442="公衆街路灯A",$G3442="定額電灯"),"-",ROUND((AM3442/1000*$K3442*$L3442/12)*_xlfn.XLOOKUP($A3442,削除禁止_電灯料金!K:K,削除禁止_電灯料金!M:M,"-"),2)),"-")</f>
        <v>0</v>
      </c>
      <c r="AV3442" s="210">
        <f>IFERROR(IF(OR($G3442="公衆街路灯A",$G3442="定額電灯"),ROUND((((AR3442+AS3442)*AN3442))*12*_xlfn.XLOOKUP($A3442,削除禁止_電灯料金!K:K,削除禁止_電灯料金!N:N),0),ROUND((AT3442+AU3442)*AN3442*12*_xlfn.XLOOKUP($A3442,削除禁止_電灯料金!K:K,削除禁止_電灯料金!N:N),0)),0)</f>
        <v>0</v>
      </c>
      <c r="AW3442" s="145"/>
    </row>
    <row r="3443" spans="1:49" ht="30" customHeight="1">
      <c r="A3443" s="1">
        <v>78</v>
      </c>
      <c r="B3443" s="319" t="s">
        <v>2817</v>
      </c>
      <c r="C3443" s="42"/>
      <c r="D3443" s="259" t="s">
        <v>2840</v>
      </c>
      <c r="E3443" s="260" t="s">
        <v>224</v>
      </c>
      <c r="F3443" s="261" t="s">
        <v>2924</v>
      </c>
      <c r="G3443" s="182" t="s">
        <v>1688</v>
      </c>
      <c r="H3443" s="318" t="s">
        <v>483</v>
      </c>
      <c r="I3443" s="311"/>
      <c r="J3443" s="312"/>
      <c r="K3443" s="186" t="s">
        <v>82</v>
      </c>
      <c r="L3443" s="187" t="s">
        <v>82</v>
      </c>
      <c r="M3443" s="313" t="s">
        <v>486</v>
      </c>
      <c r="N3443" s="189" t="s">
        <v>485</v>
      </c>
      <c r="O3443" s="190">
        <v>0</v>
      </c>
      <c r="P3443" s="191" t="s">
        <v>486</v>
      </c>
      <c r="Q3443" s="191">
        <v>0</v>
      </c>
      <c r="R3443" s="191">
        <v>0</v>
      </c>
      <c r="S3443" s="192">
        <v>0</v>
      </c>
      <c r="T3443" s="192">
        <v>0</v>
      </c>
      <c r="U3443" s="192">
        <v>0</v>
      </c>
      <c r="V3443" s="193">
        <v>0</v>
      </c>
      <c r="W3443" s="194" t="s">
        <v>56</v>
      </c>
      <c r="X3443" s="195"/>
      <c r="Y3443" s="196">
        <v>0</v>
      </c>
      <c r="Z3443" s="197">
        <v>0</v>
      </c>
      <c r="AA3443" s="191">
        <v>0</v>
      </c>
      <c r="AB3443" s="198" t="s">
        <v>80</v>
      </c>
      <c r="AC3443" s="199" t="s">
        <v>56</v>
      </c>
      <c r="AD3443" s="200" t="s">
        <v>56</v>
      </c>
      <c r="AE3443" s="199" t="s">
        <v>56</v>
      </c>
      <c r="AF3443" s="200" t="s">
        <v>56</v>
      </c>
      <c r="AG3443" s="201">
        <v>0</v>
      </c>
      <c r="AH3443" s="201" t="s">
        <v>124</v>
      </c>
      <c r="AI3443" s="202" t="s">
        <v>487</v>
      </c>
      <c r="AJ3443" s="203"/>
      <c r="AK3443" s="204"/>
      <c r="AL3443" s="194"/>
      <c r="AM3443" s="205"/>
      <c r="AN3443" s="206"/>
      <c r="AO3443" s="200">
        <f t="shared" si="889"/>
        <v>0</v>
      </c>
      <c r="AP3443" s="207" t="s">
        <v>82</v>
      </c>
      <c r="AQ3443" s="198" t="str" cm="1">
        <f t="array" ref="AQ3443">_xlfn.IFS(OR($G3443="公衆街路灯A",$G3443="定額電灯"),$G3443&amp;AP3443,COUNTIF(G3443,"*従量電灯*"),G3443,1,"-")</f>
        <v>従量電灯</v>
      </c>
      <c r="AR3443" s="208" t="str" cm="1">
        <f t="array" ref="AR3443">_xlfn.IFS($AN3443=0,"-",OR($AH3443="対象外",$AH3443="-"),"-",OR($G3443="公衆街路灯A",$G3443="定額電灯"),_xlfn.XLOOKUP($AQ3443,削除禁止_電灯料金!$B:$B,削除禁止_電灯料金!$E:$E,0),1,"-")</f>
        <v>-</v>
      </c>
      <c r="AS3443" s="209" t="str" cm="1">
        <f t="array" ref="AS3443">_xlfn.IFS($AR3443="-","-",OR($G3443="公衆街路灯A",$G3443="定額電灯"),_xlfn.XLOOKUP(AQ3443,削除禁止_電灯料金!$B:$B,削除禁止_電灯料金!$D:$D,0),1,"-")</f>
        <v>-</v>
      </c>
      <c r="AT3443" s="208" t="str">
        <f>IFERROR(IF(OR($G3443="公衆街路灯A",$G3443="定額電灯"),"-",ROUND((_xlfn.XLOOKUP($AQ3443,削除禁止_電灯料金!$B:$B,削除禁止_電灯料金!$E:$E)*AM3443/1000*$K3443*$L3443/12),2)),"-")</f>
        <v>-</v>
      </c>
      <c r="AU3443" s="209" t="str">
        <f>IFERROR(IF(OR($G3443="公衆街路灯A",$G3443="定額電灯"),"-",ROUND((AM3443/1000*$K3443*$L3443/12)*_xlfn.XLOOKUP($A3443,削除禁止_電灯料金!K:K,削除禁止_電灯料金!M:M,"-"),2)),"-")</f>
        <v>-</v>
      </c>
      <c r="AV3443" s="210">
        <f>IFERROR(IF(OR($G3443="公衆街路灯A",$G3443="定額電灯"),ROUND((((AR3443+AS3443)*AN3443))*12*_xlfn.XLOOKUP($A3443,削除禁止_電灯料金!K:K,削除禁止_電灯料金!N:N),0),ROUND((AT3443+AU3443)*AN3443*12*_xlfn.XLOOKUP($A3443,削除禁止_電灯料金!K:K,削除禁止_電灯料金!N:N),0)),0)</f>
        <v>0</v>
      </c>
      <c r="AW3443" s="145"/>
    </row>
    <row r="3444" spans="1:49" ht="30" customHeight="1">
      <c r="A3444" s="1">
        <v>78</v>
      </c>
      <c r="B3444" s="319" t="s">
        <v>2817</v>
      </c>
      <c r="C3444" s="42"/>
      <c r="D3444" s="259" t="s">
        <v>2840</v>
      </c>
      <c r="E3444" s="260" t="s">
        <v>224</v>
      </c>
      <c r="F3444" s="261" t="s">
        <v>2925</v>
      </c>
      <c r="G3444" s="182" t="s">
        <v>1688</v>
      </c>
      <c r="H3444" s="183" t="s">
        <v>118</v>
      </c>
      <c r="I3444" s="311"/>
      <c r="J3444" s="312"/>
      <c r="K3444" s="186">
        <v>1</v>
      </c>
      <c r="L3444" s="187">
        <v>360</v>
      </c>
      <c r="M3444" s="313" t="s">
        <v>2912</v>
      </c>
      <c r="N3444" s="189" t="s">
        <v>75</v>
      </c>
      <c r="O3444" s="190">
        <v>1</v>
      </c>
      <c r="P3444" s="191" t="s">
        <v>508</v>
      </c>
      <c r="Q3444" s="191">
        <v>0</v>
      </c>
      <c r="R3444" s="191" t="s">
        <v>676</v>
      </c>
      <c r="S3444" s="192">
        <v>0</v>
      </c>
      <c r="T3444" s="192">
        <v>0</v>
      </c>
      <c r="U3444" s="192" t="s">
        <v>853</v>
      </c>
      <c r="V3444" s="193">
        <v>0</v>
      </c>
      <c r="W3444" s="194">
        <v>90</v>
      </c>
      <c r="X3444" s="195">
        <v>2</v>
      </c>
      <c r="Y3444" s="196">
        <v>2</v>
      </c>
      <c r="Z3444" s="197">
        <v>0</v>
      </c>
      <c r="AA3444" s="191">
        <v>0</v>
      </c>
      <c r="AB3444" s="198" t="s">
        <v>80</v>
      </c>
      <c r="AC3444" s="199" t="s">
        <v>56</v>
      </c>
      <c r="AD3444" s="200" t="s">
        <v>56</v>
      </c>
      <c r="AE3444" s="199" t="s">
        <v>56</v>
      </c>
      <c r="AF3444" s="200">
        <v>0</v>
      </c>
      <c r="AG3444" s="201">
        <v>0</v>
      </c>
      <c r="AH3444" s="201" t="s">
        <v>124</v>
      </c>
      <c r="AI3444" s="202" t="s">
        <v>124</v>
      </c>
      <c r="AJ3444" s="203"/>
      <c r="AK3444" s="204"/>
      <c r="AL3444" s="194"/>
      <c r="AM3444" s="205"/>
      <c r="AN3444" s="206"/>
      <c r="AO3444" s="200">
        <f t="shared" si="889"/>
        <v>0</v>
      </c>
      <c r="AP3444" s="207" t="s">
        <v>82</v>
      </c>
      <c r="AQ3444" s="198" t="str" cm="1">
        <f t="array" ref="AQ3444">_xlfn.IFS(OR($G3444="公衆街路灯A",$G3444="定額電灯"),$G3444&amp;AP3444,COUNTIF(G3444,"*従量電灯*"),G3444,1,"-")</f>
        <v>従量電灯</v>
      </c>
      <c r="AR3444" s="208" t="str" cm="1">
        <f t="array" ref="AR3444">_xlfn.IFS($AN3444=0,"-",OR($AH3444="対象外",$AH3444="-"),"-",OR($G3444="公衆街路灯A",$G3444="定額電灯"),_xlfn.XLOOKUP($AQ3444,削除禁止_電灯料金!$B:$B,削除禁止_電灯料金!$E:$E,0),1,"-")</f>
        <v>-</v>
      </c>
      <c r="AS3444" s="209" t="str" cm="1">
        <f t="array" ref="AS3444">_xlfn.IFS($AR3444="-","-",OR($G3444="公衆街路灯A",$G3444="定額電灯"),_xlfn.XLOOKUP(AQ3444,削除禁止_電灯料金!$B:$B,削除禁止_電灯料金!$D:$D,0),1,"-")</f>
        <v>-</v>
      </c>
      <c r="AT3444" s="208">
        <f>IFERROR(IF(OR($G3444="公衆街路灯A",$G3444="定額電灯"),"-",ROUND((_xlfn.XLOOKUP($AQ3444,削除禁止_電灯料金!$B:$B,削除禁止_電灯料金!$E:$E)*AM3444/1000*$K3444*$L3444/12),2)),"-")</f>
        <v>0</v>
      </c>
      <c r="AU3444" s="209">
        <f>IFERROR(IF(OR($G3444="公衆街路灯A",$G3444="定額電灯"),"-",ROUND((AM3444/1000*$K3444*$L3444/12)*_xlfn.XLOOKUP($A3444,削除禁止_電灯料金!K:K,削除禁止_電灯料金!M:M,"-"),2)),"-")</f>
        <v>0</v>
      </c>
      <c r="AV3444" s="210">
        <f>IFERROR(IF(OR($G3444="公衆街路灯A",$G3444="定額電灯"),ROUND((((AR3444+AS3444)*AN3444))*12*_xlfn.XLOOKUP($A3444,削除禁止_電灯料金!K:K,削除禁止_電灯料金!N:N),0),ROUND((AT3444+AU3444)*AN3444*12*_xlfn.XLOOKUP($A3444,削除禁止_電灯料金!K:K,削除禁止_電灯料金!N:N),0)),0)</f>
        <v>0</v>
      </c>
      <c r="AW3444" s="145"/>
    </row>
    <row r="3445" spans="1:49" ht="30" customHeight="1">
      <c r="A3445" s="1">
        <v>78</v>
      </c>
      <c r="B3445" s="319" t="s">
        <v>2817</v>
      </c>
      <c r="C3445" s="42"/>
      <c r="D3445" s="259" t="s">
        <v>2840</v>
      </c>
      <c r="E3445" s="260" t="s">
        <v>224</v>
      </c>
      <c r="F3445" s="261" t="s">
        <v>2926</v>
      </c>
      <c r="G3445" s="182" t="s">
        <v>1688</v>
      </c>
      <c r="H3445" s="318" t="s">
        <v>483</v>
      </c>
      <c r="I3445" s="311"/>
      <c r="J3445" s="312"/>
      <c r="K3445" s="186" t="s">
        <v>82</v>
      </c>
      <c r="L3445" s="187" t="s">
        <v>82</v>
      </c>
      <c r="M3445" s="313" t="s">
        <v>486</v>
      </c>
      <c r="N3445" s="189" t="s">
        <v>485</v>
      </c>
      <c r="O3445" s="190">
        <v>0</v>
      </c>
      <c r="P3445" s="191" t="s">
        <v>486</v>
      </c>
      <c r="Q3445" s="191">
        <v>0</v>
      </c>
      <c r="R3445" s="191">
        <v>0</v>
      </c>
      <c r="S3445" s="192">
        <v>0</v>
      </c>
      <c r="T3445" s="192">
        <v>0</v>
      </c>
      <c r="U3445" s="192">
        <v>0</v>
      </c>
      <c r="V3445" s="193">
        <v>0</v>
      </c>
      <c r="W3445" s="194" t="s">
        <v>56</v>
      </c>
      <c r="X3445" s="195"/>
      <c r="Y3445" s="196">
        <v>0</v>
      </c>
      <c r="Z3445" s="197">
        <v>0</v>
      </c>
      <c r="AA3445" s="191">
        <v>0</v>
      </c>
      <c r="AB3445" s="198" t="s">
        <v>80</v>
      </c>
      <c r="AC3445" s="199" t="s">
        <v>56</v>
      </c>
      <c r="AD3445" s="200" t="s">
        <v>56</v>
      </c>
      <c r="AE3445" s="199" t="s">
        <v>56</v>
      </c>
      <c r="AF3445" s="200" t="s">
        <v>56</v>
      </c>
      <c r="AG3445" s="201">
        <v>0</v>
      </c>
      <c r="AH3445" s="201" t="s">
        <v>124</v>
      </c>
      <c r="AI3445" s="202" t="s">
        <v>487</v>
      </c>
      <c r="AJ3445" s="203"/>
      <c r="AK3445" s="204"/>
      <c r="AL3445" s="194"/>
      <c r="AM3445" s="205"/>
      <c r="AN3445" s="206"/>
      <c r="AO3445" s="200">
        <f t="shared" si="889"/>
        <v>0</v>
      </c>
      <c r="AP3445" s="207" t="s">
        <v>82</v>
      </c>
      <c r="AQ3445" s="198" t="str" cm="1">
        <f t="array" ref="AQ3445">_xlfn.IFS(OR($G3445="公衆街路灯A",$G3445="定額電灯"),$G3445&amp;AP3445,COUNTIF(G3445,"*従量電灯*"),G3445,1,"-")</f>
        <v>従量電灯</v>
      </c>
      <c r="AR3445" s="208" t="str" cm="1">
        <f t="array" ref="AR3445">_xlfn.IFS($AN3445=0,"-",OR($AH3445="対象外",$AH3445="-"),"-",OR($G3445="公衆街路灯A",$G3445="定額電灯"),_xlfn.XLOOKUP($AQ3445,削除禁止_電灯料金!$B:$B,削除禁止_電灯料金!$E:$E,0),1,"-")</f>
        <v>-</v>
      </c>
      <c r="AS3445" s="209" t="str" cm="1">
        <f t="array" ref="AS3445">_xlfn.IFS($AR3445="-","-",OR($G3445="公衆街路灯A",$G3445="定額電灯"),_xlfn.XLOOKUP(AQ3445,削除禁止_電灯料金!$B:$B,削除禁止_電灯料金!$D:$D,0),1,"-")</f>
        <v>-</v>
      </c>
      <c r="AT3445" s="208" t="str">
        <f>IFERROR(IF(OR($G3445="公衆街路灯A",$G3445="定額電灯"),"-",ROUND((_xlfn.XLOOKUP($AQ3445,削除禁止_電灯料金!$B:$B,削除禁止_電灯料金!$E:$E)*AM3445/1000*$K3445*$L3445/12),2)),"-")</f>
        <v>-</v>
      </c>
      <c r="AU3445" s="209" t="str">
        <f>IFERROR(IF(OR($G3445="公衆街路灯A",$G3445="定額電灯"),"-",ROUND((AM3445/1000*$K3445*$L3445/12)*_xlfn.XLOOKUP($A3445,削除禁止_電灯料金!K:K,削除禁止_電灯料金!M:M,"-"),2)),"-")</f>
        <v>-</v>
      </c>
      <c r="AV3445" s="210">
        <f>IFERROR(IF(OR($G3445="公衆街路灯A",$G3445="定額電灯"),ROUND((((AR3445+AS3445)*AN3445))*12*_xlfn.XLOOKUP($A3445,削除禁止_電灯料金!K:K,削除禁止_電灯料金!N:N),0),ROUND((AT3445+AU3445)*AN3445*12*_xlfn.XLOOKUP($A3445,削除禁止_電灯料金!K:K,削除禁止_電灯料金!N:N),0)),0)</f>
        <v>0</v>
      </c>
      <c r="AW3445" s="145"/>
    </row>
    <row r="3446" spans="1:49" ht="30" customHeight="1">
      <c r="A3446" s="1">
        <v>78</v>
      </c>
      <c r="B3446" s="319" t="s">
        <v>2817</v>
      </c>
      <c r="C3446" s="42"/>
      <c r="D3446" s="256" t="s">
        <v>2840</v>
      </c>
      <c r="E3446" s="257" t="s">
        <v>224</v>
      </c>
      <c r="F3446" s="258" t="s">
        <v>2927</v>
      </c>
      <c r="G3446" s="148" t="s">
        <v>1688</v>
      </c>
      <c r="H3446" s="149"/>
      <c r="I3446" s="280"/>
      <c r="J3446" s="267"/>
      <c r="K3446" s="152">
        <v>1</v>
      </c>
      <c r="L3446" s="153">
        <v>360</v>
      </c>
      <c r="M3446" s="281" t="s">
        <v>2880</v>
      </c>
      <c r="N3446" s="119" t="s">
        <v>134</v>
      </c>
      <c r="O3446" s="120">
        <v>2</v>
      </c>
      <c r="P3446" s="155" t="s">
        <v>227</v>
      </c>
      <c r="Q3446" s="155">
        <v>0</v>
      </c>
      <c r="R3446" s="155">
        <v>0</v>
      </c>
      <c r="S3446" s="156">
        <v>0</v>
      </c>
      <c r="T3446" s="156">
        <v>0</v>
      </c>
      <c r="U3446" s="156">
        <v>0</v>
      </c>
      <c r="V3446" s="157">
        <v>0</v>
      </c>
      <c r="W3446" s="158">
        <v>47</v>
      </c>
      <c r="X3446" s="159">
        <v>3</v>
      </c>
      <c r="Y3446" s="160">
        <v>6</v>
      </c>
      <c r="Z3446" s="161">
        <f t="shared" ref="Z3446" si="899">K3446*L3446*W3446*Y3446/12/1000</f>
        <v>8.4600000000000009</v>
      </c>
      <c r="AA3446" s="155">
        <v>0</v>
      </c>
      <c r="AB3446" s="162" t="s">
        <v>80</v>
      </c>
      <c r="AC3446" s="163" t="s">
        <v>56</v>
      </c>
      <c r="AD3446" s="164" t="s">
        <v>56</v>
      </c>
      <c r="AE3446" s="163" t="s">
        <v>56</v>
      </c>
      <c r="AF3446" s="164">
        <f t="shared" ref="AF3446" si="900">$B$2*Z3446/Y3446</f>
        <v>42.300000000000004</v>
      </c>
      <c r="AG3446" s="165">
        <f t="shared" ref="AG3446" si="901">Y3446*AF3446*120</f>
        <v>30456</v>
      </c>
      <c r="AH3446" s="166" t="s">
        <v>113</v>
      </c>
      <c r="AI3446" s="167"/>
      <c r="AJ3446" s="168"/>
      <c r="AK3446" s="169"/>
      <c r="AL3446" s="170"/>
      <c r="AM3446" s="171"/>
      <c r="AN3446" s="172"/>
      <c r="AO3446" s="173">
        <f t="shared" si="889"/>
        <v>0</v>
      </c>
      <c r="AP3446" s="174" t="s">
        <v>82</v>
      </c>
      <c r="AQ3446" s="175" t="str" cm="1">
        <f t="array" ref="AQ3446">_xlfn.IFS(OR($G3446="公衆街路灯A",$G3446="定額電灯"),$G3446&amp;AP3446,COUNTIF(G3446,"*従量電灯*"),G3446,1,"-")</f>
        <v>従量電灯</v>
      </c>
      <c r="AR3446" s="176" t="str" cm="1">
        <f t="array" ref="AR3446">_xlfn.IFS($AN3446=0,"-",OR($AH3446="対象外",$AH3446="-"),"-",OR($G3446="公衆街路灯A",$G3446="定額電灯"),_xlfn.XLOOKUP($AQ3446,削除禁止_電灯料金!$B:$B,削除禁止_電灯料金!$E:$E,0),1,"-")</f>
        <v>-</v>
      </c>
      <c r="AS3446" s="177" t="str" cm="1">
        <f t="array" ref="AS3446">_xlfn.IFS($AR3446="-","-",OR($G3446="公衆街路灯A",$G3446="定額電灯"),_xlfn.XLOOKUP(AQ3446,削除禁止_電灯料金!$B:$B,削除禁止_電灯料金!$D:$D,0),1,"-")</f>
        <v>-</v>
      </c>
      <c r="AT3446" s="176">
        <f>IFERROR(IF(OR($G3446="公衆街路灯A",$G3446="定額電灯"),"-",ROUND((_xlfn.XLOOKUP($AQ3446,削除禁止_電灯料金!$B:$B,削除禁止_電灯料金!$E:$E)*AM3446/1000*$K3446*$L3446/12),2)),"-")</f>
        <v>0</v>
      </c>
      <c r="AU3446" s="177">
        <f>IFERROR(IF(OR($G3446="公衆街路灯A",$G3446="定額電灯"),"-",ROUND((AM3446/1000*$K3446*$L3446/12)*_xlfn.XLOOKUP($A3446,削除禁止_電灯料金!K:K,削除禁止_電灯料金!M:M,"-"),2)),"-")</f>
        <v>0</v>
      </c>
      <c r="AV3446" s="178">
        <f>IFERROR(IF(OR($G3446="公衆街路灯A",$G3446="定額電灯"),ROUND((((AR3446+AS3446)*AN3446))*12*_xlfn.XLOOKUP($A3446,削除禁止_電灯料金!K:K,削除禁止_電灯料金!N:N),0),ROUND((AT3446+AU3446)*AN3446*12*_xlfn.XLOOKUP($A3446,削除禁止_電灯料金!K:K,削除禁止_電灯料金!N:N),0)),0)</f>
        <v>0</v>
      </c>
      <c r="AW3446" s="145"/>
    </row>
    <row r="3447" spans="1:49" ht="30" customHeight="1">
      <c r="A3447" s="1">
        <v>78</v>
      </c>
      <c r="B3447" s="319" t="s">
        <v>2817</v>
      </c>
      <c r="C3447" s="42"/>
      <c r="D3447" s="259" t="s">
        <v>2840</v>
      </c>
      <c r="E3447" s="260" t="s">
        <v>224</v>
      </c>
      <c r="F3447" s="261" t="s">
        <v>2928</v>
      </c>
      <c r="G3447" s="182" t="s">
        <v>1688</v>
      </c>
      <c r="H3447" s="318" t="s">
        <v>483</v>
      </c>
      <c r="I3447" s="311"/>
      <c r="J3447" s="312"/>
      <c r="K3447" s="186" t="s">
        <v>82</v>
      </c>
      <c r="L3447" s="187" t="s">
        <v>82</v>
      </c>
      <c r="M3447" s="313" t="s">
        <v>486</v>
      </c>
      <c r="N3447" s="189" t="s">
        <v>485</v>
      </c>
      <c r="O3447" s="190">
        <v>0</v>
      </c>
      <c r="P3447" s="191" t="s">
        <v>486</v>
      </c>
      <c r="Q3447" s="191">
        <v>0</v>
      </c>
      <c r="R3447" s="191">
        <v>0</v>
      </c>
      <c r="S3447" s="192">
        <v>0</v>
      </c>
      <c r="T3447" s="192">
        <v>0</v>
      </c>
      <c r="U3447" s="192">
        <v>0</v>
      </c>
      <c r="V3447" s="193">
        <v>0</v>
      </c>
      <c r="W3447" s="194" t="s">
        <v>56</v>
      </c>
      <c r="X3447" s="195"/>
      <c r="Y3447" s="196">
        <v>0</v>
      </c>
      <c r="Z3447" s="197">
        <v>0</v>
      </c>
      <c r="AA3447" s="191">
        <v>0</v>
      </c>
      <c r="AB3447" s="198" t="s">
        <v>80</v>
      </c>
      <c r="AC3447" s="199" t="s">
        <v>56</v>
      </c>
      <c r="AD3447" s="200" t="s">
        <v>56</v>
      </c>
      <c r="AE3447" s="199" t="s">
        <v>56</v>
      </c>
      <c r="AF3447" s="200" t="s">
        <v>56</v>
      </c>
      <c r="AG3447" s="201">
        <v>0</v>
      </c>
      <c r="AH3447" s="201" t="s">
        <v>124</v>
      </c>
      <c r="AI3447" s="202" t="s">
        <v>487</v>
      </c>
      <c r="AJ3447" s="203"/>
      <c r="AK3447" s="204"/>
      <c r="AL3447" s="194"/>
      <c r="AM3447" s="205"/>
      <c r="AN3447" s="206"/>
      <c r="AO3447" s="200">
        <f t="shared" si="889"/>
        <v>0</v>
      </c>
      <c r="AP3447" s="207" t="s">
        <v>82</v>
      </c>
      <c r="AQ3447" s="198" t="str" cm="1">
        <f t="array" ref="AQ3447">_xlfn.IFS(OR($G3447="公衆街路灯A",$G3447="定額電灯"),$G3447&amp;AP3447,COUNTIF(G3447,"*従量電灯*"),G3447,1,"-")</f>
        <v>従量電灯</v>
      </c>
      <c r="AR3447" s="208" t="str" cm="1">
        <f t="array" ref="AR3447">_xlfn.IFS($AN3447=0,"-",OR($AH3447="対象外",$AH3447="-"),"-",OR($G3447="公衆街路灯A",$G3447="定額電灯"),_xlfn.XLOOKUP($AQ3447,削除禁止_電灯料金!$B:$B,削除禁止_電灯料金!$E:$E,0),1,"-")</f>
        <v>-</v>
      </c>
      <c r="AS3447" s="209" t="str" cm="1">
        <f t="array" ref="AS3447">_xlfn.IFS($AR3447="-","-",OR($G3447="公衆街路灯A",$G3447="定額電灯"),_xlfn.XLOOKUP(AQ3447,削除禁止_電灯料金!$B:$B,削除禁止_電灯料金!$D:$D,0),1,"-")</f>
        <v>-</v>
      </c>
      <c r="AT3447" s="208" t="str">
        <f>IFERROR(IF(OR($G3447="公衆街路灯A",$G3447="定額電灯"),"-",ROUND((_xlfn.XLOOKUP($AQ3447,削除禁止_電灯料金!$B:$B,削除禁止_電灯料金!$E:$E)*AM3447/1000*$K3447*$L3447/12),2)),"-")</f>
        <v>-</v>
      </c>
      <c r="AU3447" s="209" t="str">
        <f>IFERROR(IF(OR($G3447="公衆街路灯A",$G3447="定額電灯"),"-",ROUND((AM3447/1000*$K3447*$L3447/12)*_xlfn.XLOOKUP($A3447,削除禁止_電灯料金!K:K,削除禁止_電灯料金!M:M,"-"),2)),"-")</f>
        <v>-</v>
      </c>
      <c r="AV3447" s="210">
        <f>IFERROR(IF(OR($G3447="公衆街路灯A",$G3447="定額電灯"),ROUND((((AR3447+AS3447)*AN3447))*12*_xlfn.XLOOKUP($A3447,削除禁止_電灯料金!K:K,削除禁止_電灯料金!N:N),0),ROUND((AT3447+AU3447)*AN3447*12*_xlfn.XLOOKUP($A3447,削除禁止_電灯料金!K:K,削除禁止_電灯料金!N:N),0)),0)</f>
        <v>0</v>
      </c>
      <c r="AW3447" s="145"/>
    </row>
    <row r="3448" spans="1:49" ht="30" customHeight="1">
      <c r="A3448" s="1">
        <v>78</v>
      </c>
      <c r="B3448" s="319" t="s">
        <v>2817</v>
      </c>
      <c r="C3448" s="42"/>
      <c r="D3448" s="259" t="s">
        <v>2840</v>
      </c>
      <c r="E3448" s="260" t="s">
        <v>2929</v>
      </c>
      <c r="F3448" s="261" t="s">
        <v>2886</v>
      </c>
      <c r="G3448" s="182" t="s">
        <v>1688</v>
      </c>
      <c r="H3448" s="183" t="s">
        <v>2887</v>
      </c>
      <c r="I3448" s="311"/>
      <c r="J3448" s="312" t="s">
        <v>598</v>
      </c>
      <c r="K3448" s="186">
        <v>1</v>
      </c>
      <c r="L3448" s="187">
        <v>360</v>
      </c>
      <c r="M3448" s="313" t="s">
        <v>2880</v>
      </c>
      <c r="N3448" s="189" t="s">
        <v>134</v>
      </c>
      <c r="O3448" s="190">
        <v>2</v>
      </c>
      <c r="P3448" s="191" t="s">
        <v>227</v>
      </c>
      <c r="Q3448" s="191">
        <v>0</v>
      </c>
      <c r="R3448" s="191">
        <v>0</v>
      </c>
      <c r="S3448" s="192">
        <v>0</v>
      </c>
      <c r="T3448" s="192">
        <v>0</v>
      </c>
      <c r="U3448" s="192">
        <v>0</v>
      </c>
      <c r="V3448" s="193">
        <v>0</v>
      </c>
      <c r="W3448" s="194">
        <v>47</v>
      </c>
      <c r="X3448" s="195">
        <v>6</v>
      </c>
      <c r="Y3448" s="196">
        <v>12</v>
      </c>
      <c r="Z3448" s="197">
        <v>0</v>
      </c>
      <c r="AA3448" s="191">
        <v>0</v>
      </c>
      <c r="AB3448" s="198" t="s">
        <v>80</v>
      </c>
      <c r="AC3448" s="199" t="s">
        <v>56</v>
      </c>
      <c r="AD3448" s="200" t="s">
        <v>56</v>
      </c>
      <c r="AE3448" s="199" t="s">
        <v>56</v>
      </c>
      <c r="AF3448" s="200">
        <v>0</v>
      </c>
      <c r="AG3448" s="201">
        <v>0</v>
      </c>
      <c r="AH3448" s="201" t="s">
        <v>124</v>
      </c>
      <c r="AI3448" s="202" t="s">
        <v>487</v>
      </c>
      <c r="AJ3448" s="203"/>
      <c r="AK3448" s="204"/>
      <c r="AL3448" s="194"/>
      <c r="AM3448" s="205"/>
      <c r="AN3448" s="206"/>
      <c r="AO3448" s="200">
        <f t="shared" si="889"/>
        <v>0</v>
      </c>
      <c r="AP3448" s="207" t="s">
        <v>82</v>
      </c>
      <c r="AQ3448" s="198" t="str" cm="1">
        <f t="array" ref="AQ3448">_xlfn.IFS(OR($G3448="公衆街路灯A",$G3448="定額電灯"),$G3448&amp;AP3448,COUNTIF(G3448,"*従量電灯*"),G3448,1,"-")</f>
        <v>従量電灯</v>
      </c>
      <c r="AR3448" s="208" t="str" cm="1">
        <f t="array" ref="AR3448">_xlfn.IFS($AN3448=0,"-",OR($AH3448="対象外",$AH3448="-"),"-",OR($G3448="公衆街路灯A",$G3448="定額電灯"),_xlfn.XLOOKUP($AQ3448,削除禁止_電灯料金!$B:$B,削除禁止_電灯料金!$E:$E,0),1,"-")</f>
        <v>-</v>
      </c>
      <c r="AS3448" s="209" t="str" cm="1">
        <f t="array" ref="AS3448">_xlfn.IFS($AR3448="-","-",OR($G3448="公衆街路灯A",$G3448="定額電灯"),_xlfn.XLOOKUP(AQ3448,削除禁止_電灯料金!$B:$B,削除禁止_電灯料金!$D:$D,0),1,"-")</f>
        <v>-</v>
      </c>
      <c r="AT3448" s="208">
        <f>IFERROR(IF(OR($G3448="公衆街路灯A",$G3448="定額電灯"),"-",ROUND((_xlfn.XLOOKUP($AQ3448,削除禁止_電灯料金!$B:$B,削除禁止_電灯料金!$E:$E)*AM3448/1000*$K3448*$L3448/12),2)),"-")</f>
        <v>0</v>
      </c>
      <c r="AU3448" s="209">
        <f>IFERROR(IF(OR($G3448="公衆街路灯A",$G3448="定額電灯"),"-",ROUND((AM3448/1000*$K3448*$L3448/12)*_xlfn.XLOOKUP($A3448,削除禁止_電灯料金!K:K,削除禁止_電灯料金!M:M,"-"),2)),"-")</f>
        <v>0</v>
      </c>
      <c r="AV3448" s="210">
        <f>IFERROR(IF(OR($G3448="公衆街路灯A",$G3448="定額電灯"),ROUND((((AR3448+AS3448)*AN3448))*12*_xlfn.XLOOKUP($A3448,削除禁止_電灯料金!K:K,削除禁止_電灯料金!N:N),0),ROUND((AT3448+AU3448)*AN3448*12*_xlfn.XLOOKUP($A3448,削除禁止_電灯料金!K:K,削除禁止_電灯料金!N:N),0)),0)</f>
        <v>0</v>
      </c>
      <c r="AW3448" s="145"/>
    </row>
    <row r="3449" spans="1:49" ht="30" customHeight="1">
      <c r="A3449" s="1">
        <v>78</v>
      </c>
      <c r="B3449" s="319" t="s">
        <v>2817</v>
      </c>
      <c r="C3449" s="42"/>
      <c r="D3449" s="259" t="s">
        <v>2840</v>
      </c>
      <c r="E3449" s="260" t="s">
        <v>2929</v>
      </c>
      <c r="F3449" s="261" t="s">
        <v>2886</v>
      </c>
      <c r="G3449" s="182" t="s">
        <v>1688</v>
      </c>
      <c r="H3449" s="183" t="s">
        <v>2887</v>
      </c>
      <c r="I3449" s="311"/>
      <c r="J3449" s="312"/>
      <c r="K3449" s="186">
        <v>1</v>
      </c>
      <c r="L3449" s="187">
        <v>360</v>
      </c>
      <c r="M3449" s="313" t="s">
        <v>1298</v>
      </c>
      <c r="N3449" s="189" t="s">
        <v>134</v>
      </c>
      <c r="O3449" s="190">
        <v>1</v>
      </c>
      <c r="P3449" s="191" t="s">
        <v>227</v>
      </c>
      <c r="Q3449" s="191">
        <v>0</v>
      </c>
      <c r="R3449" s="191">
        <v>0</v>
      </c>
      <c r="S3449" s="192">
        <v>0</v>
      </c>
      <c r="T3449" s="192">
        <v>0</v>
      </c>
      <c r="U3449" s="192">
        <v>0</v>
      </c>
      <c r="V3449" s="193">
        <v>0</v>
      </c>
      <c r="W3449" s="194">
        <v>47</v>
      </c>
      <c r="X3449" s="195">
        <v>10</v>
      </c>
      <c r="Y3449" s="196">
        <v>10</v>
      </c>
      <c r="Z3449" s="197">
        <v>0</v>
      </c>
      <c r="AA3449" s="191">
        <v>0</v>
      </c>
      <c r="AB3449" s="198" t="s">
        <v>80</v>
      </c>
      <c r="AC3449" s="199" t="s">
        <v>56</v>
      </c>
      <c r="AD3449" s="200" t="s">
        <v>56</v>
      </c>
      <c r="AE3449" s="199" t="s">
        <v>56</v>
      </c>
      <c r="AF3449" s="200">
        <v>0</v>
      </c>
      <c r="AG3449" s="201">
        <v>0</v>
      </c>
      <c r="AH3449" s="201" t="s">
        <v>124</v>
      </c>
      <c r="AI3449" s="202" t="s">
        <v>487</v>
      </c>
      <c r="AJ3449" s="203"/>
      <c r="AK3449" s="204"/>
      <c r="AL3449" s="194"/>
      <c r="AM3449" s="205"/>
      <c r="AN3449" s="206"/>
      <c r="AO3449" s="200">
        <f t="shared" si="889"/>
        <v>0</v>
      </c>
      <c r="AP3449" s="207" t="s">
        <v>82</v>
      </c>
      <c r="AQ3449" s="198" t="str" cm="1">
        <f t="array" ref="AQ3449">_xlfn.IFS(OR($G3449="公衆街路灯A",$G3449="定額電灯"),$G3449&amp;AP3449,COUNTIF(G3449,"*従量電灯*"),G3449,1,"-")</f>
        <v>従量電灯</v>
      </c>
      <c r="AR3449" s="208" t="str" cm="1">
        <f t="array" ref="AR3449">_xlfn.IFS($AN3449=0,"-",OR($AH3449="対象外",$AH3449="-"),"-",OR($G3449="公衆街路灯A",$G3449="定額電灯"),_xlfn.XLOOKUP($AQ3449,削除禁止_電灯料金!$B:$B,削除禁止_電灯料金!$E:$E,0),1,"-")</f>
        <v>-</v>
      </c>
      <c r="AS3449" s="209" t="str" cm="1">
        <f t="array" ref="AS3449">_xlfn.IFS($AR3449="-","-",OR($G3449="公衆街路灯A",$G3449="定額電灯"),_xlfn.XLOOKUP(AQ3449,削除禁止_電灯料金!$B:$B,削除禁止_電灯料金!$D:$D,0),1,"-")</f>
        <v>-</v>
      </c>
      <c r="AT3449" s="208">
        <f>IFERROR(IF(OR($G3449="公衆街路灯A",$G3449="定額電灯"),"-",ROUND((_xlfn.XLOOKUP($AQ3449,削除禁止_電灯料金!$B:$B,削除禁止_電灯料金!$E:$E)*AM3449/1000*$K3449*$L3449/12),2)),"-")</f>
        <v>0</v>
      </c>
      <c r="AU3449" s="209">
        <f>IFERROR(IF(OR($G3449="公衆街路灯A",$G3449="定額電灯"),"-",ROUND((AM3449/1000*$K3449*$L3449/12)*_xlfn.XLOOKUP($A3449,削除禁止_電灯料金!K:K,削除禁止_電灯料金!M:M,"-"),2)),"-")</f>
        <v>0</v>
      </c>
      <c r="AV3449" s="210">
        <f>IFERROR(IF(OR($G3449="公衆街路灯A",$G3449="定額電灯"),ROUND((((AR3449+AS3449)*AN3449))*12*_xlfn.XLOOKUP($A3449,削除禁止_電灯料金!K:K,削除禁止_電灯料金!N:N),0),ROUND((AT3449+AU3449)*AN3449*12*_xlfn.XLOOKUP($A3449,削除禁止_電灯料金!K:K,削除禁止_電灯料金!N:N),0)),0)</f>
        <v>0</v>
      </c>
      <c r="AW3449" s="145"/>
    </row>
    <row r="3450" spans="1:49" ht="30" customHeight="1">
      <c r="A3450" s="1">
        <v>78</v>
      </c>
      <c r="B3450" s="319" t="s">
        <v>2817</v>
      </c>
      <c r="C3450" s="42"/>
      <c r="D3450" s="259" t="s">
        <v>2840</v>
      </c>
      <c r="E3450" s="260" t="s">
        <v>2929</v>
      </c>
      <c r="F3450" s="261" t="s">
        <v>2889</v>
      </c>
      <c r="G3450" s="182" t="s">
        <v>1688</v>
      </c>
      <c r="H3450" s="183" t="s">
        <v>2887</v>
      </c>
      <c r="I3450" s="311"/>
      <c r="J3450" s="312"/>
      <c r="K3450" s="186">
        <v>1</v>
      </c>
      <c r="L3450" s="187">
        <v>360</v>
      </c>
      <c r="M3450" s="313" t="s">
        <v>2880</v>
      </c>
      <c r="N3450" s="189" t="s">
        <v>134</v>
      </c>
      <c r="O3450" s="190">
        <v>2</v>
      </c>
      <c r="P3450" s="191" t="s">
        <v>227</v>
      </c>
      <c r="Q3450" s="191">
        <v>0</v>
      </c>
      <c r="R3450" s="191">
        <v>0</v>
      </c>
      <c r="S3450" s="192">
        <v>0</v>
      </c>
      <c r="T3450" s="192">
        <v>0</v>
      </c>
      <c r="U3450" s="192">
        <v>0</v>
      </c>
      <c r="V3450" s="193">
        <v>0</v>
      </c>
      <c r="W3450" s="194">
        <v>47</v>
      </c>
      <c r="X3450" s="195">
        <v>18</v>
      </c>
      <c r="Y3450" s="196">
        <v>36</v>
      </c>
      <c r="Z3450" s="197">
        <v>0</v>
      </c>
      <c r="AA3450" s="191">
        <v>0</v>
      </c>
      <c r="AB3450" s="198" t="s">
        <v>80</v>
      </c>
      <c r="AC3450" s="199" t="s">
        <v>56</v>
      </c>
      <c r="AD3450" s="200" t="s">
        <v>56</v>
      </c>
      <c r="AE3450" s="199" t="s">
        <v>56</v>
      </c>
      <c r="AF3450" s="200">
        <v>0</v>
      </c>
      <c r="AG3450" s="201">
        <v>0</v>
      </c>
      <c r="AH3450" s="201" t="s">
        <v>124</v>
      </c>
      <c r="AI3450" s="202" t="s">
        <v>487</v>
      </c>
      <c r="AJ3450" s="203"/>
      <c r="AK3450" s="204"/>
      <c r="AL3450" s="194"/>
      <c r="AM3450" s="205"/>
      <c r="AN3450" s="206"/>
      <c r="AO3450" s="200">
        <f t="shared" si="889"/>
        <v>0</v>
      </c>
      <c r="AP3450" s="207" t="s">
        <v>82</v>
      </c>
      <c r="AQ3450" s="198" t="str" cm="1">
        <f t="array" ref="AQ3450">_xlfn.IFS(OR($G3450="公衆街路灯A",$G3450="定額電灯"),$G3450&amp;AP3450,COUNTIF(G3450,"*従量電灯*"),G3450,1,"-")</f>
        <v>従量電灯</v>
      </c>
      <c r="AR3450" s="208" t="str" cm="1">
        <f t="array" ref="AR3450">_xlfn.IFS($AN3450=0,"-",OR($AH3450="対象外",$AH3450="-"),"-",OR($G3450="公衆街路灯A",$G3450="定額電灯"),_xlfn.XLOOKUP($AQ3450,削除禁止_電灯料金!$B:$B,削除禁止_電灯料金!$E:$E,0),1,"-")</f>
        <v>-</v>
      </c>
      <c r="AS3450" s="209" t="str" cm="1">
        <f t="array" ref="AS3450">_xlfn.IFS($AR3450="-","-",OR($G3450="公衆街路灯A",$G3450="定額電灯"),_xlfn.XLOOKUP(AQ3450,削除禁止_電灯料金!$B:$B,削除禁止_電灯料金!$D:$D,0),1,"-")</f>
        <v>-</v>
      </c>
      <c r="AT3450" s="208">
        <f>IFERROR(IF(OR($G3450="公衆街路灯A",$G3450="定額電灯"),"-",ROUND((_xlfn.XLOOKUP($AQ3450,削除禁止_電灯料金!$B:$B,削除禁止_電灯料金!$E:$E)*AM3450/1000*$K3450*$L3450/12),2)),"-")</f>
        <v>0</v>
      </c>
      <c r="AU3450" s="209">
        <f>IFERROR(IF(OR($G3450="公衆街路灯A",$G3450="定額電灯"),"-",ROUND((AM3450/1000*$K3450*$L3450/12)*_xlfn.XLOOKUP($A3450,削除禁止_電灯料金!K:K,削除禁止_電灯料金!M:M,"-"),2)),"-")</f>
        <v>0</v>
      </c>
      <c r="AV3450" s="210">
        <f>IFERROR(IF(OR($G3450="公衆街路灯A",$G3450="定額電灯"),ROUND((((AR3450+AS3450)*AN3450))*12*_xlfn.XLOOKUP($A3450,削除禁止_電灯料金!K:K,削除禁止_電灯料金!N:N),0),ROUND((AT3450+AU3450)*AN3450*12*_xlfn.XLOOKUP($A3450,削除禁止_電灯料金!K:K,削除禁止_電灯料金!N:N),0)),0)</f>
        <v>0</v>
      </c>
      <c r="AW3450" s="145"/>
    </row>
    <row r="3451" spans="1:49" ht="30" customHeight="1">
      <c r="A3451" s="1">
        <v>78</v>
      </c>
      <c r="B3451" s="319" t="s">
        <v>2817</v>
      </c>
      <c r="C3451" s="42"/>
      <c r="D3451" s="256" t="s">
        <v>2840</v>
      </c>
      <c r="E3451" s="257" t="s">
        <v>2930</v>
      </c>
      <c r="F3451" s="258" t="s">
        <v>2931</v>
      </c>
      <c r="G3451" s="148" t="s">
        <v>1688</v>
      </c>
      <c r="H3451" s="149"/>
      <c r="I3451" s="280"/>
      <c r="J3451" s="267"/>
      <c r="K3451" s="152">
        <v>8</v>
      </c>
      <c r="L3451" s="153">
        <v>7</v>
      </c>
      <c r="M3451" s="281" t="s">
        <v>299</v>
      </c>
      <c r="N3451" s="119" t="s">
        <v>210</v>
      </c>
      <c r="O3451" s="120">
        <v>1</v>
      </c>
      <c r="P3451" s="155" t="s">
        <v>227</v>
      </c>
      <c r="Q3451" s="155">
        <v>0</v>
      </c>
      <c r="R3451" s="155">
        <v>0</v>
      </c>
      <c r="S3451" s="156">
        <v>0</v>
      </c>
      <c r="T3451" s="156">
        <v>0</v>
      </c>
      <c r="U3451" s="156">
        <v>0</v>
      </c>
      <c r="V3451" s="157">
        <v>0</v>
      </c>
      <c r="W3451" s="158">
        <v>47</v>
      </c>
      <c r="X3451" s="159">
        <v>8</v>
      </c>
      <c r="Y3451" s="160">
        <v>8</v>
      </c>
      <c r="Z3451" s="161">
        <f t="shared" ref="Z3451:Z3456" si="902">K3451*L3451*W3451*Y3451/12/1000</f>
        <v>1.7546666666666668</v>
      </c>
      <c r="AA3451" s="155">
        <v>0</v>
      </c>
      <c r="AB3451" s="162" t="s">
        <v>80</v>
      </c>
      <c r="AC3451" s="163" t="s">
        <v>56</v>
      </c>
      <c r="AD3451" s="164" t="s">
        <v>56</v>
      </c>
      <c r="AE3451" s="163" t="s">
        <v>56</v>
      </c>
      <c r="AF3451" s="164">
        <f t="shared" ref="AF3451:AF3456" si="903">$B$2*Z3451/Y3451</f>
        <v>6.580000000000001</v>
      </c>
      <c r="AG3451" s="165">
        <f t="shared" ref="AG3451:AG3456" si="904">Y3451*AF3451*120</f>
        <v>6316.8000000000011</v>
      </c>
      <c r="AH3451" s="166" t="s">
        <v>113</v>
      </c>
      <c r="AI3451" s="167"/>
      <c r="AJ3451" s="168"/>
      <c r="AK3451" s="169"/>
      <c r="AL3451" s="170"/>
      <c r="AM3451" s="171"/>
      <c r="AN3451" s="172"/>
      <c r="AO3451" s="173">
        <f t="shared" si="889"/>
        <v>0</v>
      </c>
      <c r="AP3451" s="174" t="s">
        <v>82</v>
      </c>
      <c r="AQ3451" s="175" t="str" cm="1">
        <f t="array" ref="AQ3451">_xlfn.IFS(OR($G3451="公衆街路灯A",$G3451="定額電灯"),$G3451&amp;AP3451,COUNTIF(G3451,"*従量電灯*"),G3451,1,"-")</f>
        <v>従量電灯</v>
      </c>
      <c r="AR3451" s="176" t="str" cm="1">
        <f t="array" ref="AR3451">_xlfn.IFS($AN3451=0,"-",OR($AH3451="対象外",$AH3451="-"),"-",OR($G3451="公衆街路灯A",$G3451="定額電灯"),_xlfn.XLOOKUP($AQ3451,削除禁止_電灯料金!$B:$B,削除禁止_電灯料金!$E:$E,0),1,"-")</f>
        <v>-</v>
      </c>
      <c r="AS3451" s="177" t="str" cm="1">
        <f t="array" ref="AS3451">_xlfn.IFS($AR3451="-","-",OR($G3451="公衆街路灯A",$G3451="定額電灯"),_xlfn.XLOOKUP(AQ3451,削除禁止_電灯料金!$B:$B,削除禁止_電灯料金!$D:$D,0),1,"-")</f>
        <v>-</v>
      </c>
      <c r="AT3451" s="176">
        <f>IFERROR(IF(OR($G3451="公衆街路灯A",$G3451="定額電灯"),"-",ROUND((_xlfn.XLOOKUP($AQ3451,削除禁止_電灯料金!$B:$B,削除禁止_電灯料金!$E:$E)*AM3451/1000*$K3451*$L3451/12),2)),"-")</f>
        <v>0</v>
      </c>
      <c r="AU3451" s="177">
        <f>IFERROR(IF(OR($G3451="公衆街路灯A",$G3451="定額電灯"),"-",ROUND((AM3451/1000*$K3451*$L3451/12)*_xlfn.XLOOKUP($A3451,削除禁止_電灯料金!K:K,削除禁止_電灯料金!M:M,"-"),2)),"-")</f>
        <v>0</v>
      </c>
      <c r="AV3451" s="178">
        <f>IFERROR(IF(OR($G3451="公衆街路灯A",$G3451="定額電灯"),ROUND((((AR3451+AS3451)*AN3451))*12*_xlfn.XLOOKUP($A3451,削除禁止_電灯料金!K:K,削除禁止_電灯料金!N:N),0),ROUND((AT3451+AU3451)*AN3451*12*_xlfn.XLOOKUP($A3451,削除禁止_電灯料金!K:K,削除禁止_電灯料金!N:N),0)),0)</f>
        <v>0</v>
      </c>
      <c r="AW3451" s="145"/>
    </row>
    <row r="3452" spans="1:49" ht="30" customHeight="1">
      <c r="A3452" s="1">
        <v>78</v>
      </c>
      <c r="B3452" s="319" t="s">
        <v>2817</v>
      </c>
      <c r="C3452" s="42"/>
      <c r="D3452" s="256" t="s">
        <v>2840</v>
      </c>
      <c r="E3452" s="257" t="s">
        <v>2930</v>
      </c>
      <c r="F3452" s="258" t="s">
        <v>2932</v>
      </c>
      <c r="G3452" s="148" t="s">
        <v>1688</v>
      </c>
      <c r="H3452" s="149"/>
      <c r="I3452" s="280"/>
      <c r="J3452" s="267"/>
      <c r="K3452" s="152">
        <v>8</v>
      </c>
      <c r="L3452" s="153">
        <v>7</v>
      </c>
      <c r="M3452" s="281" t="s">
        <v>299</v>
      </c>
      <c r="N3452" s="119" t="s">
        <v>210</v>
      </c>
      <c r="O3452" s="120">
        <v>1</v>
      </c>
      <c r="P3452" s="155" t="s">
        <v>227</v>
      </c>
      <c r="Q3452" s="155">
        <v>0</v>
      </c>
      <c r="R3452" s="155">
        <v>0</v>
      </c>
      <c r="S3452" s="156">
        <v>0</v>
      </c>
      <c r="T3452" s="156">
        <v>0</v>
      </c>
      <c r="U3452" s="156">
        <v>0</v>
      </c>
      <c r="V3452" s="157">
        <v>0</v>
      </c>
      <c r="W3452" s="158">
        <v>47</v>
      </c>
      <c r="X3452" s="159">
        <v>14</v>
      </c>
      <c r="Y3452" s="160">
        <v>14</v>
      </c>
      <c r="Z3452" s="161">
        <f t="shared" si="902"/>
        <v>3.0706666666666664</v>
      </c>
      <c r="AA3452" s="155">
        <v>0</v>
      </c>
      <c r="AB3452" s="162" t="s">
        <v>80</v>
      </c>
      <c r="AC3452" s="163" t="s">
        <v>56</v>
      </c>
      <c r="AD3452" s="164" t="s">
        <v>56</v>
      </c>
      <c r="AE3452" s="163" t="s">
        <v>56</v>
      </c>
      <c r="AF3452" s="164">
        <f t="shared" si="903"/>
        <v>6.5799999999999992</v>
      </c>
      <c r="AG3452" s="165">
        <f t="shared" si="904"/>
        <v>11054.4</v>
      </c>
      <c r="AH3452" s="166" t="s">
        <v>113</v>
      </c>
      <c r="AI3452" s="167"/>
      <c r="AJ3452" s="168"/>
      <c r="AK3452" s="169"/>
      <c r="AL3452" s="170"/>
      <c r="AM3452" s="171"/>
      <c r="AN3452" s="172"/>
      <c r="AO3452" s="173">
        <f t="shared" si="889"/>
        <v>0</v>
      </c>
      <c r="AP3452" s="174" t="s">
        <v>82</v>
      </c>
      <c r="AQ3452" s="175" t="str" cm="1">
        <f t="array" ref="AQ3452">_xlfn.IFS(OR($G3452="公衆街路灯A",$G3452="定額電灯"),$G3452&amp;AP3452,COUNTIF(G3452,"*従量電灯*"),G3452,1,"-")</f>
        <v>従量電灯</v>
      </c>
      <c r="AR3452" s="176" t="str" cm="1">
        <f t="array" ref="AR3452">_xlfn.IFS($AN3452=0,"-",OR($AH3452="対象外",$AH3452="-"),"-",OR($G3452="公衆街路灯A",$G3452="定額電灯"),_xlfn.XLOOKUP($AQ3452,削除禁止_電灯料金!$B:$B,削除禁止_電灯料金!$E:$E,0),1,"-")</f>
        <v>-</v>
      </c>
      <c r="AS3452" s="177" t="str" cm="1">
        <f t="array" ref="AS3452">_xlfn.IFS($AR3452="-","-",OR($G3452="公衆街路灯A",$G3452="定額電灯"),_xlfn.XLOOKUP(AQ3452,削除禁止_電灯料金!$B:$B,削除禁止_電灯料金!$D:$D,0),1,"-")</f>
        <v>-</v>
      </c>
      <c r="AT3452" s="176">
        <f>IFERROR(IF(OR($G3452="公衆街路灯A",$G3452="定額電灯"),"-",ROUND((_xlfn.XLOOKUP($AQ3452,削除禁止_電灯料金!$B:$B,削除禁止_電灯料金!$E:$E)*AM3452/1000*$K3452*$L3452/12),2)),"-")</f>
        <v>0</v>
      </c>
      <c r="AU3452" s="177">
        <f>IFERROR(IF(OR($G3452="公衆街路灯A",$G3452="定額電灯"),"-",ROUND((AM3452/1000*$K3452*$L3452/12)*_xlfn.XLOOKUP($A3452,削除禁止_電灯料金!K:K,削除禁止_電灯料金!M:M,"-"),2)),"-")</f>
        <v>0</v>
      </c>
      <c r="AV3452" s="178">
        <f>IFERROR(IF(OR($G3452="公衆街路灯A",$G3452="定額電灯"),ROUND((((AR3452+AS3452)*AN3452))*12*_xlfn.XLOOKUP($A3452,削除禁止_電灯料金!K:K,削除禁止_電灯料金!N:N),0),ROUND((AT3452+AU3452)*AN3452*12*_xlfn.XLOOKUP($A3452,削除禁止_電灯料金!K:K,削除禁止_電灯料金!N:N),0)),0)</f>
        <v>0</v>
      </c>
      <c r="AW3452" s="145"/>
    </row>
    <row r="3453" spans="1:49" ht="30" customHeight="1">
      <c r="A3453" s="1">
        <v>78</v>
      </c>
      <c r="B3453" s="319" t="s">
        <v>2817</v>
      </c>
      <c r="C3453" s="42"/>
      <c r="D3453" s="256" t="s">
        <v>2840</v>
      </c>
      <c r="E3453" s="257" t="s">
        <v>2930</v>
      </c>
      <c r="F3453" s="258" t="s">
        <v>2933</v>
      </c>
      <c r="G3453" s="148" t="s">
        <v>1688</v>
      </c>
      <c r="H3453" s="149"/>
      <c r="I3453" s="280"/>
      <c r="J3453" s="267"/>
      <c r="K3453" s="152">
        <v>8</v>
      </c>
      <c r="L3453" s="153">
        <v>7</v>
      </c>
      <c r="M3453" s="281" t="s">
        <v>299</v>
      </c>
      <c r="N3453" s="119" t="s">
        <v>210</v>
      </c>
      <c r="O3453" s="120">
        <v>1</v>
      </c>
      <c r="P3453" s="155" t="s">
        <v>227</v>
      </c>
      <c r="Q3453" s="155">
        <v>0</v>
      </c>
      <c r="R3453" s="155">
        <v>0</v>
      </c>
      <c r="S3453" s="156">
        <v>0</v>
      </c>
      <c r="T3453" s="156">
        <v>0</v>
      </c>
      <c r="U3453" s="156">
        <v>0</v>
      </c>
      <c r="V3453" s="157">
        <v>0</v>
      </c>
      <c r="W3453" s="158">
        <v>47</v>
      </c>
      <c r="X3453" s="159">
        <v>6</v>
      </c>
      <c r="Y3453" s="160">
        <v>6</v>
      </c>
      <c r="Z3453" s="161">
        <f t="shared" si="902"/>
        <v>1.3160000000000001</v>
      </c>
      <c r="AA3453" s="155">
        <v>0</v>
      </c>
      <c r="AB3453" s="162" t="s">
        <v>80</v>
      </c>
      <c r="AC3453" s="163" t="s">
        <v>56</v>
      </c>
      <c r="AD3453" s="164" t="s">
        <v>56</v>
      </c>
      <c r="AE3453" s="163" t="s">
        <v>56</v>
      </c>
      <c r="AF3453" s="164">
        <f t="shared" si="903"/>
        <v>6.580000000000001</v>
      </c>
      <c r="AG3453" s="165">
        <f t="shared" si="904"/>
        <v>4737.6000000000004</v>
      </c>
      <c r="AH3453" s="166" t="s">
        <v>113</v>
      </c>
      <c r="AI3453" s="167"/>
      <c r="AJ3453" s="168"/>
      <c r="AK3453" s="169"/>
      <c r="AL3453" s="170"/>
      <c r="AM3453" s="171"/>
      <c r="AN3453" s="172"/>
      <c r="AO3453" s="173">
        <f t="shared" si="889"/>
        <v>0</v>
      </c>
      <c r="AP3453" s="174" t="s">
        <v>82</v>
      </c>
      <c r="AQ3453" s="175" t="str" cm="1">
        <f t="array" ref="AQ3453">_xlfn.IFS(OR($G3453="公衆街路灯A",$G3453="定額電灯"),$G3453&amp;AP3453,COUNTIF(G3453,"*従量電灯*"),G3453,1,"-")</f>
        <v>従量電灯</v>
      </c>
      <c r="AR3453" s="176" t="str" cm="1">
        <f t="array" ref="AR3453">_xlfn.IFS($AN3453=0,"-",OR($AH3453="対象外",$AH3453="-"),"-",OR($G3453="公衆街路灯A",$G3453="定額電灯"),_xlfn.XLOOKUP($AQ3453,削除禁止_電灯料金!$B:$B,削除禁止_電灯料金!$E:$E,0),1,"-")</f>
        <v>-</v>
      </c>
      <c r="AS3453" s="177" t="str" cm="1">
        <f t="array" ref="AS3453">_xlfn.IFS($AR3453="-","-",OR($G3453="公衆街路灯A",$G3453="定額電灯"),_xlfn.XLOOKUP(AQ3453,削除禁止_電灯料金!$B:$B,削除禁止_電灯料金!$D:$D,0),1,"-")</f>
        <v>-</v>
      </c>
      <c r="AT3453" s="176">
        <f>IFERROR(IF(OR($G3453="公衆街路灯A",$G3453="定額電灯"),"-",ROUND((_xlfn.XLOOKUP($AQ3453,削除禁止_電灯料金!$B:$B,削除禁止_電灯料金!$E:$E)*AM3453/1000*$K3453*$L3453/12),2)),"-")</f>
        <v>0</v>
      </c>
      <c r="AU3453" s="177">
        <f>IFERROR(IF(OR($G3453="公衆街路灯A",$G3453="定額電灯"),"-",ROUND((AM3453/1000*$K3453*$L3453/12)*_xlfn.XLOOKUP($A3453,削除禁止_電灯料金!K:K,削除禁止_電灯料金!M:M,"-"),2)),"-")</f>
        <v>0</v>
      </c>
      <c r="AV3453" s="178">
        <f>IFERROR(IF(OR($G3453="公衆街路灯A",$G3453="定額電灯"),ROUND((((AR3453+AS3453)*AN3453))*12*_xlfn.XLOOKUP($A3453,削除禁止_電灯料金!K:K,削除禁止_電灯料金!N:N),0),ROUND((AT3453+AU3453)*AN3453*12*_xlfn.XLOOKUP($A3453,削除禁止_電灯料金!K:K,削除禁止_電灯料金!N:N),0)),0)</f>
        <v>0</v>
      </c>
      <c r="AW3453" s="145"/>
    </row>
    <row r="3454" spans="1:49" ht="30" customHeight="1">
      <c r="A3454" s="1">
        <v>78</v>
      </c>
      <c r="B3454" s="319" t="s">
        <v>2817</v>
      </c>
      <c r="C3454" s="42"/>
      <c r="D3454" s="256" t="s">
        <v>2840</v>
      </c>
      <c r="E3454" s="257" t="s">
        <v>2930</v>
      </c>
      <c r="F3454" s="258" t="s">
        <v>2934</v>
      </c>
      <c r="G3454" s="148" t="s">
        <v>1688</v>
      </c>
      <c r="H3454" s="149"/>
      <c r="I3454" s="280"/>
      <c r="J3454" s="267"/>
      <c r="K3454" s="152">
        <v>8</v>
      </c>
      <c r="L3454" s="153">
        <v>7</v>
      </c>
      <c r="M3454" s="281" t="s">
        <v>299</v>
      </c>
      <c r="N3454" s="119" t="s">
        <v>210</v>
      </c>
      <c r="O3454" s="120">
        <v>1</v>
      </c>
      <c r="P3454" s="155" t="s">
        <v>227</v>
      </c>
      <c r="Q3454" s="155">
        <v>0</v>
      </c>
      <c r="R3454" s="155">
        <v>0</v>
      </c>
      <c r="S3454" s="156">
        <v>0</v>
      </c>
      <c r="T3454" s="156">
        <v>0</v>
      </c>
      <c r="U3454" s="156">
        <v>0</v>
      </c>
      <c r="V3454" s="157">
        <v>0</v>
      </c>
      <c r="W3454" s="158">
        <v>47</v>
      </c>
      <c r="X3454" s="159">
        <v>9</v>
      </c>
      <c r="Y3454" s="160">
        <v>9</v>
      </c>
      <c r="Z3454" s="161">
        <f t="shared" si="902"/>
        <v>1.974</v>
      </c>
      <c r="AA3454" s="155">
        <v>0</v>
      </c>
      <c r="AB3454" s="162" t="s">
        <v>80</v>
      </c>
      <c r="AC3454" s="163" t="s">
        <v>56</v>
      </c>
      <c r="AD3454" s="164" t="s">
        <v>56</v>
      </c>
      <c r="AE3454" s="163" t="s">
        <v>56</v>
      </c>
      <c r="AF3454" s="164">
        <f t="shared" si="903"/>
        <v>6.58</v>
      </c>
      <c r="AG3454" s="165">
        <f t="shared" si="904"/>
        <v>7106.4</v>
      </c>
      <c r="AH3454" s="166" t="s">
        <v>113</v>
      </c>
      <c r="AI3454" s="167"/>
      <c r="AJ3454" s="168"/>
      <c r="AK3454" s="169"/>
      <c r="AL3454" s="170"/>
      <c r="AM3454" s="171"/>
      <c r="AN3454" s="172"/>
      <c r="AO3454" s="173">
        <f t="shared" si="889"/>
        <v>0</v>
      </c>
      <c r="AP3454" s="174" t="s">
        <v>82</v>
      </c>
      <c r="AQ3454" s="175" t="str" cm="1">
        <f t="array" ref="AQ3454">_xlfn.IFS(OR($G3454="公衆街路灯A",$G3454="定額電灯"),$G3454&amp;AP3454,COUNTIF(G3454,"*従量電灯*"),G3454,1,"-")</f>
        <v>従量電灯</v>
      </c>
      <c r="AR3454" s="176" t="str" cm="1">
        <f t="array" ref="AR3454">_xlfn.IFS($AN3454=0,"-",OR($AH3454="対象外",$AH3454="-"),"-",OR($G3454="公衆街路灯A",$G3454="定額電灯"),_xlfn.XLOOKUP($AQ3454,削除禁止_電灯料金!$B:$B,削除禁止_電灯料金!$E:$E,0),1,"-")</f>
        <v>-</v>
      </c>
      <c r="AS3454" s="177" t="str" cm="1">
        <f t="array" ref="AS3454">_xlfn.IFS($AR3454="-","-",OR($G3454="公衆街路灯A",$G3454="定額電灯"),_xlfn.XLOOKUP(AQ3454,削除禁止_電灯料金!$B:$B,削除禁止_電灯料金!$D:$D,0),1,"-")</f>
        <v>-</v>
      </c>
      <c r="AT3454" s="176">
        <f>IFERROR(IF(OR($G3454="公衆街路灯A",$G3454="定額電灯"),"-",ROUND((_xlfn.XLOOKUP($AQ3454,削除禁止_電灯料金!$B:$B,削除禁止_電灯料金!$E:$E)*AM3454/1000*$K3454*$L3454/12),2)),"-")</f>
        <v>0</v>
      </c>
      <c r="AU3454" s="177">
        <f>IFERROR(IF(OR($G3454="公衆街路灯A",$G3454="定額電灯"),"-",ROUND((AM3454/1000*$K3454*$L3454/12)*_xlfn.XLOOKUP($A3454,削除禁止_電灯料金!K:K,削除禁止_電灯料金!M:M,"-"),2)),"-")</f>
        <v>0</v>
      </c>
      <c r="AV3454" s="178">
        <f>IFERROR(IF(OR($G3454="公衆街路灯A",$G3454="定額電灯"),ROUND((((AR3454+AS3454)*AN3454))*12*_xlfn.XLOOKUP($A3454,削除禁止_電灯料金!K:K,削除禁止_電灯料金!N:N),0),ROUND((AT3454+AU3454)*AN3454*12*_xlfn.XLOOKUP($A3454,削除禁止_電灯料金!K:K,削除禁止_電灯料金!N:N),0)),0)</f>
        <v>0</v>
      </c>
      <c r="AW3454" s="145"/>
    </row>
    <row r="3455" spans="1:49" ht="30" customHeight="1">
      <c r="A3455" s="1">
        <v>78</v>
      </c>
      <c r="B3455" s="319" t="s">
        <v>2817</v>
      </c>
      <c r="C3455" s="42"/>
      <c r="D3455" s="256" t="s">
        <v>2840</v>
      </c>
      <c r="E3455" s="257" t="s">
        <v>2930</v>
      </c>
      <c r="F3455" s="258" t="s">
        <v>2935</v>
      </c>
      <c r="G3455" s="148" t="s">
        <v>1688</v>
      </c>
      <c r="H3455" s="149"/>
      <c r="I3455" s="280"/>
      <c r="J3455" s="267"/>
      <c r="K3455" s="152">
        <v>8</v>
      </c>
      <c r="L3455" s="153">
        <v>7</v>
      </c>
      <c r="M3455" s="281" t="s">
        <v>299</v>
      </c>
      <c r="N3455" s="119" t="s">
        <v>210</v>
      </c>
      <c r="O3455" s="120">
        <v>1</v>
      </c>
      <c r="P3455" s="155" t="s">
        <v>227</v>
      </c>
      <c r="Q3455" s="155">
        <v>0</v>
      </c>
      <c r="R3455" s="155">
        <v>0</v>
      </c>
      <c r="S3455" s="156">
        <v>0</v>
      </c>
      <c r="T3455" s="156">
        <v>0</v>
      </c>
      <c r="U3455" s="156">
        <v>0</v>
      </c>
      <c r="V3455" s="157">
        <v>0</v>
      </c>
      <c r="W3455" s="158">
        <v>47</v>
      </c>
      <c r="X3455" s="159">
        <v>10</v>
      </c>
      <c r="Y3455" s="160">
        <v>10</v>
      </c>
      <c r="Z3455" s="161">
        <f t="shared" si="902"/>
        <v>2.1933333333333334</v>
      </c>
      <c r="AA3455" s="155">
        <v>0</v>
      </c>
      <c r="AB3455" s="162" t="s">
        <v>80</v>
      </c>
      <c r="AC3455" s="163" t="s">
        <v>56</v>
      </c>
      <c r="AD3455" s="164" t="s">
        <v>56</v>
      </c>
      <c r="AE3455" s="163" t="s">
        <v>56</v>
      </c>
      <c r="AF3455" s="164">
        <f t="shared" si="903"/>
        <v>6.58</v>
      </c>
      <c r="AG3455" s="165">
        <f t="shared" si="904"/>
        <v>7896</v>
      </c>
      <c r="AH3455" s="166" t="s">
        <v>113</v>
      </c>
      <c r="AI3455" s="167"/>
      <c r="AJ3455" s="168"/>
      <c r="AK3455" s="169"/>
      <c r="AL3455" s="170"/>
      <c r="AM3455" s="171"/>
      <c r="AN3455" s="172"/>
      <c r="AO3455" s="173">
        <f t="shared" si="889"/>
        <v>0</v>
      </c>
      <c r="AP3455" s="174" t="s">
        <v>82</v>
      </c>
      <c r="AQ3455" s="175" t="str" cm="1">
        <f t="array" ref="AQ3455">_xlfn.IFS(OR($G3455="公衆街路灯A",$G3455="定額電灯"),$G3455&amp;AP3455,COUNTIF(G3455,"*従量電灯*"),G3455,1,"-")</f>
        <v>従量電灯</v>
      </c>
      <c r="AR3455" s="176" t="str" cm="1">
        <f t="array" ref="AR3455">_xlfn.IFS($AN3455=0,"-",OR($AH3455="対象外",$AH3455="-"),"-",OR($G3455="公衆街路灯A",$G3455="定額電灯"),_xlfn.XLOOKUP($AQ3455,削除禁止_電灯料金!$B:$B,削除禁止_電灯料金!$E:$E,0),1,"-")</f>
        <v>-</v>
      </c>
      <c r="AS3455" s="177" t="str" cm="1">
        <f t="array" ref="AS3455">_xlfn.IFS($AR3455="-","-",OR($G3455="公衆街路灯A",$G3455="定額電灯"),_xlfn.XLOOKUP(AQ3455,削除禁止_電灯料金!$B:$B,削除禁止_電灯料金!$D:$D,0),1,"-")</f>
        <v>-</v>
      </c>
      <c r="AT3455" s="176">
        <f>IFERROR(IF(OR($G3455="公衆街路灯A",$G3455="定額電灯"),"-",ROUND((_xlfn.XLOOKUP($AQ3455,削除禁止_電灯料金!$B:$B,削除禁止_電灯料金!$E:$E)*AM3455/1000*$K3455*$L3455/12),2)),"-")</f>
        <v>0</v>
      </c>
      <c r="AU3455" s="177">
        <f>IFERROR(IF(OR($G3455="公衆街路灯A",$G3455="定額電灯"),"-",ROUND((AM3455/1000*$K3455*$L3455/12)*_xlfn.XLOOKUP($A3455,削除禁止_電灯料金!K:K,削除禁止_電灯料金!M:M,"-"),2)),"-")</f>
        <v>0</v>
      </c>
      <c r="AV3455" s="178">
        <f>IFERROR(IF(OR($G3455="公衆街路灯A",$G3455="定額電灯"),ROUND((((AR3455+AS3455)*AN3455))*12*_xlfn.XLOOKUP($A3455,削除禁止_電灯料金!K:K,削除禁止_電灯料金!N:N),0),ROUND((AT3455+AU3455)*AN3455*12*_xlfn.XLOOKUP($A3455,削除禁止_電灯料金!K:K,削除禁止_電灯料金!N:N),0)),0)</f>
        <v>0</v>
      </c>
      <c r="AW3455" s="145"/>
    </row>
    <row r="3456" spans="1:49" ht="30" customHeight="1">
      <c r="A3456" s="1">
        <v>78</v>
      </c>
      <c r="B3456" s="319" t="s">
        <v>2817</v>
      </c>
      <c r="C3456" s="42"/>
      <c r="D3456" s="256" t="s">
        <v>2840</v>
      </c>
      <c r="E3456" s="257" t="s">
        <v>2930</v>
      </c>
      <c r="F3456" s="258" t="s">
        <v>2936</v>
      </c>
      <c r="G3456" s="148" t="s">
        <v>1688</v>
      </c>
      <c r="H3456" s="149"/>
      <c r="I3456" s="280"/>
      <c r="J3456" s="267"/>
      <c r="K3456" s="152">
        <v>8</v>
      </c>
      <c r="L3456" s="153">
        <v>7</v>
      </c>
      <c r="M3456" s="281" t="s">
        <v>299</v>
      </c>
      <c r="N3456" s="119" t="s">
        <v>210</v>
      </c>
      <c r="O3456" s="120">
        <v>1</v>
      </c>
      <c r="P3456" s="155" t="s">
        <v>227</v>
      </c>
      <c r="Q3456" s="155">
        <v>0</v>
      </c>
      <c r="R3456" s="155">
        <v>0</v>
      </c>
      <c r="S3456" s="156">
        <v>0</v>
      </c>
      <c r="T3456" s="156">
        <v>0</v>
      </c>
      <c r="U3456" s="156">
        <v>0</v>
      </c>
      <c r="V3456" s="157">
        <v>0</v>
      </c>
      <c r="W3456" s="158">
        <v>47</v>
      </c>
      <c r="X3456" s="159">
        <v>4</v>
      </c>
      <c r="Y3456" s="160">
        <v>4</v>
      </c>
      <c r="Z3456" s="161">
        <f t="shared" si="902"/>
        <v>0.87733333333333341</v>
      </c>
      <c r="AA3456" s="155">
        <v>0</v>
      </c>
      <c r="AB3456" s="162" t="s">
        <v>80</v>
      </c>
      <c r="AC3456" s="163" t="s">
        <v>56</v>
      </c>
      <c r="AD3456" s="164" t="s">
        <v>56</v>
      </c>
      <c r="AE3456" s="163" t="s">
        <v>56</v>
      </c>
      <c r="AF3456" s="164">
        <f t="shared" si="903"/>
        <v>6.580000000000001</v>
      </c>
      <c r="AG3456" s="165">
        <f t="shared" si="904"/>
        <v>3158.4000000000005</v>
      </c>
      <c r="AH3456" s="166" t="s">
        <v>113</v>
      </c>
      <c r="AI3456" s="167"/>
      <c r="AJ3456" s="168"/>
      <c r="AK3456" s="169"/>
      <c r="AL3456" s="170"/>
      <c r="AM3456" s="171"/>
      <c r="AN3456" s="172"/>
      <c r="AO3456" s="173">
        <f t="shared" si="889"/>
        <v>0</v>
      </c>
      <c r="AP3456" s="174" t="s">
        <v>82</v>
      </c>
      <c r="AQ3456" s="175" t="str" cm="1">
        <f t="array" ref="AQ3456">_xlfn.IFS(OR($G3456="公衆街路灯A",$G3456="定額電灯"),$G3456&amp;AP3456,COUNTIF(G3456,"*従量電灯*"),G3456,1,"-")</f>
        <v>従量電灯</v>
      </c>
      <c r="AR3456" s="176" t="str" cm="1">
        <f t="array" ref="AR3456">_xlfn.IFS($AN3456=0,"-",OR($AH3456="対象外",$AH3456="-"),"-",OR($G3456="公衆街路灯A",$G3456="定額電灯"),_xlfn.XLOOKUP($AQ3456,削除禁止_電灯料金!$B:$B,削除禁止_電灯料金!$E:$E,0),1,"-")</f>
        <v>-</v>
      </c>
      <c r="AS3456" s="177" t="str" cm="1">
        <f t="array" ref="AS3456">_xlfn.IFS($AR3456="-","-",OR($G3456="公衆街路灯A",$G3456="定額電灯"),_xlfn.XLOOKUP(AQ3456,削除禁止_電灯料金!$B:$B,削除禁止_電灯料金!$D:$D,0),1,"-")</f>
        <v>-</v>
      </c>
      <c r="AT3456" s="176">
        <f>IFERROR(IF(OR($G3456="公衆街路灯A",$G3456="定額電灯"),"-",ROUND((_xlfn.XLOOKUP($AQ3456,削除禁止_電灯料金!$B:$B,削除禁止_電灯料金!$E:$E)*AM3456/1000*$K3456*$L3456/12),2)),"-")</f>
        <v>0</v>
      </c>
      <c r="AU3456" s="177">
        <f>IFERROR(IF(OR($G3456="公衆街路灯A",$G3456="定額電灯"),"-",ROUND((AM3456/1000*$K3456*$L3456/12)*_xlfn.XLOOKUP($A3456,削除禁止_電灯料金!K:K,削除禁止_電灯料金!M:M,"-"),2)),"-")</f>
        <v>0</v>
      </c>
      <c r="AV3456" s="178">
        <f>IFERROR(IF(OR($G3456="公衆街路灯A",$G3456="定額電灯"),ROUND((((AR3456+AS3456)*AN3456))*12*_xlfn.XLOOKUP($A3456,削除禁止_電灯料金!K:K,削除禁止_電灯料金!N:N),0),ROUND((AT3456+AU3456)*AN3456*12*_xlfn.XLOOKUP($A3456,削除禁止_電灯料金!K:K,削除禁止_電灯料金!N:N),0)),0)</f>
        <v>0</v>
      </c>
      <c r="AW3456" s="145"/>
    </row>
    <row r="3457" spans="1:49" ht="30" customHeight="1">
      <c r="A3457" s="1">
        <v>78</v>
      </c>
      <c r="B3457" s="319" t="s">
        <v>2817</v>
      </c>
      <c r="C3457" s="42"/>
      <c r="D3457" s="259" t="s">
        <v>2937</v>
      </c>
      <c r="E3457" s="260" t="s">
        <v>224</v>
      </c>
      <c r="F3457" s="261" t="s">
        <v>2937</v>
      </c>
      <c r="G3457" s="182" t="s">
        <v>1688</v>
      </c>
      <c r="H3457" s="318" t="s">
        <v>567</v>
      </c>
      <c r="I3457" s="311"/>
      <c r="J3457" s="312"/>
      <c r="K3457" s="186">
        <v>9</v>
      </c>
      <c r="L3457" s="187">
        <v>360</v>
      </c>
      <c r="M3457" s="313" t="s">
        <v>2938</v>
      </c>
      <c r="N3457" s="189" t="s">
        <v>940</v>
      </c>
      <c r="O3457" s="190">
        <v>1</v>
      </c>
      <c r="P3457" s="191" t="s">
        <v>678</v>
      </c>
      <c r="Q3457" s="191">
        <v>0</v>
      </c>
      <c r="R3457" s="191">
        <v>0</v>
      </c>
      <c r="S3457" s="192">
        <v>0</v>
      </c>
      <c r="T3457" s="192">
        <v>0</v>
      </c>
      <c r="U3457" s="192">
        <v>0</v>
      </c>
      <c r="V3457" s="193">
        <v>0</v>
      </c>
      <c r="W3457" s="194">
        <v>100</v>
      </c>
      <c r="X3457" s="195">
        <v>2</v>
      </c>
      <c r="Y3457" s="196">
        <v>2</v>
      </c>
      <c r="Z3457" s="197">
        <v>0</v>
      </c>
      <c r="AA3457" s="191">
        <v>0</v>
      </c>
      <c r="AB3457" s="198" t="s">
        <v>80</v>
      </c>
      <c r="AC3457" s="199" t="s">
        <v>56</v>
      </c>
      <c r="AD3457" s="200" t="s">
        <v>56</v>
      </c>
      <c r="AE3457" s="199" t="s">
        <v>56</v>
      </c>
      <c r="AF3457" s="200">
        <v>0</v>
      </c>
      <c r="AG3457" s="201">
        <v>0</v>
      </c>
      <c r="AH3457" s="201" t="s">
        <v>124</v>
      </c>
      <c r="AI3457" s="202" t="s">
        <v>124</v>
      </c>
      <c r="AJ3457" s="203"/>
      <c r="AK3457" s="204"/>
      <c r="AL3457" s="194"/>
      <c r="AM3457" s="205"/>
      <c r="AN3457" s="206"/>
      <c r="AO3457" s="200">
        <f t="shared" si="889"/>
        <v>0</v>
      </c>
      <c r="AP3457" s="207" t="s">
        <v>82</v>
      </c>
      <c r="AQ3457" s="198" t="str" cm="1">
        <f t="array" ref="AQ3457">_xlfn.IFS(OR($G3457="公衆街路灯A",$G3457="定額電灯"),$G3457&amp;AP3457,COUNTIF(G3457,"*従量電灯*"),G3457,1,"-")</f>
        <v>従量電灯</v>
      </c>
      <c r="AR3457" s="208" t="str" cm="1">
        <f t="array" ref="AR3457">_xlfn.IFS($AN3457=0,"-",OR($AH3457="対象外",$AH3457="-"),"-",OR($G3457="公衆街路灯A",$G3457="定額電灯"),_xlfn.XLOOKUP($AQ3457,削除禁止_電灯料金!$B:$B,削除禁止_電灯料金!$E:$E,0),1,"-")</f>
        <v>-</v>
      </c>
      <c r="AS3457" s="209" t="str" cm="1">
        <f t="array" ref="AS3457">_xlfn.IFS($AR3457="-","-",OR($G3457="公衆街路灯A",$G3457="定額電灯"),_xlfn.XLOOKUP(AQ3457,削除禁止_電灯料金!$B:$B,削除禁止_電灯料金!$D:$D,0),1,"-")</f>
        <v>-</v>
      </c>
      <c r="AT3457" s="208">
        <f>IFERROR(IF(OR($G3457="公衆街路灯A",$G3457="定額電灯"),"-",ROUND((_xlfn.XLOOKUP($AQ3457,削除禁止_電灯料金!$B:$B,削除禁止_電灯料金!$E:$E)*AM3457/1000*$K3457*$L3457/12),2)),"-")</f>
        <v>0</v>
      </c>
      <c r="AU3457" s="209">
        <f>IFERROR(IF(OR($G3457="公衆街路灯A",$G3457="定額電灯"),"-",ROUND((AM3457/1000*$K3457*$L3457/12)*_xlfn.XLOOKUP($A3457,削除禁止_電灯料金!K:K,削除禁止_電灯料金!M:M,"-"),2)),"-")</f>
        <v>0</v>
      </c>
      <c r="AV3457" s="210">
        <f>IFERROR(IF(OR($G3457="公衆街路灯A",$G3457="定額電灯"),ROUND((((AR3457+AS3457)*AN3457))*12*_xlfn.XLOOKUP($A3457,削除禁止_電灯料金!K:K,削除禁止_電灯料金!N:N),0),ROUND((AT3457+AU3457)*AN3457*12*_xlfn.XLOOKUP($A3457,削除禁止_電灯料金!K:K,削除禁止_電灯料金!N:N),0)),0)</f>
        <v>0</v>
      </c>
      <c r="AW3457" s="145"/>
    </row>
    <row r="3458" spans="1:49" ht="30" customHeight="1">
      <c r="A3458" s="1">
        <v>78</v>
      </c>
      <c r="B3458" s="319" t="s">
        <v>2817</v>
      </c>
      <c r="C3458" s="42"/>
      <c r="D3458" s="256" t="s">
        <v>2937</v>
      </c>
      <c r="E3458" s="257" t="s">
        <v>224</v>
      </c>
      <c r="F3458" s="258" t="s">
        <v>2937</v>
      </c>
      <c r="G3458" s="148" t="s">
        <v>1688</v>
      </c>
      <c r="H3458" s="149"/>
      <c r="I3458" s="280"/>
      <c r="J3458" s="267"/>
      <c r="K3458" s="152">
        <v>9</v>
      </c>
      <c r="L3458" s="153">
        <v>360</v>
      </c>
      <c r="M3458" s="281" t="s">
        <v>2939</v>
      </c>
      <c r="N3458" s="119" t="s">
        <v>1643</v>
      </c>
      <c r="O3458" s="120">
        <v>1</v>
      </c>
      <c r="P3458" s="155" t="s">
        <v>2940</v>
      </c>
      <c r="Q3458" s="155">
        <v>0</v>
      </c>
      <c r="R3458" s="155">
        <v>0</v>
      </c>
      <c r="S3458" s="156" t="s">
        <v>143</v>
      </c>
      <c r="T3458" s="156" t="s">
        <v>1644</v>
      </c>
      <c r="U3458" s="156" t="s">
        <v>2941</v>
      </c>
      <c r="V3458" s="157">
        <v>0</v>
      </c>
      <c r="W3458" s="158">
        <v>69</v>
      </c>
      <c r="X3458" s="159">
        <v>5</v>
      </c>
      <c r="Y3458" s="160">
        <v>5</v>
      </c>
      <c r="Z3458" s="161">
        <f t="shared" ref="Z3458" si="905">K3458*L3458*W3458*Y3458/12/1000</f>
        <v>93.15</v>
      </c>
      <c r="AA3458" s="155">
        <v>0</v>
      </c>
      <c r="AB3458" s="162" t="s">
        <v>80</v>
      </c>
      <c r="AC3458" s="163" t="s">
        <v>56</v>
      </c>
      <c r="AD3458" s="164" t="s">
        <v>56</v>
      </c>
      <c r="AE3458" s="163" t="s">
        <v>56</v>
      </c>
      <c r="AF3458" s="164">
        <f t="shared" ref="AF3458" si="906">$B$2*Z3458/Y3458</f>
        <v>558.9</v>
      </c>
      <c r="AG3458" s="165">
        <f t="shared" ref="AG3458" si="907">Y3458*AF3458*120</f>
        <v>335340</v>
      </c>
      <c r="AH3458" s="166" t="s">
        <v>81</v>
      </c>
      <c r="AI3458" s="167"/>
      <c r="AJ3458" s="168"/>
      <c r="AK3458" s="169"/>
      <c r="AL3458" s="170"/>
      <c r="AM3458" s="171"/>
      <c r="AN3458" s="172"/>
      <c r="AO3458" s="173">
        <f t="shared" si="889"/>
        <v>0</v>
      </c>
      <c r="AP3458" s="174" t="s">
        <v>82</v>
      </c>
      <c r="AQ3458" s="175" t="str" cm="1">
        <f t="array" ref="AQ3458">_xlfn.IFS(OR($G3458="公衆街路灯A",$G3458="定額電灯"),$G3458&amp;AP3458,COUNTIF(G3458,"*従量電灯*"),G3458,1,"-")</f>
        <v>従量電灯</v>
      </c>
      <c r="AR3458" s="176" t="str" cm="1">
        <f t="array" ref="AR3458">_xlfn.IFS($AN3458=0,"-",OR($AH3458="対象外",$AH3458="-"),"-",OR($G3458="公衆街路灯A",$G3458="定額電灯"),_xlfn.XLOOKUP($AQ3458,削除禁止_電灯料金!$B:$B,削除禁止_電灯料金!$E:$E,0),1,"-")</f>
        <v>-</v>
      </c>
      <c r="AS3458" s="177" t="str" cm="1">
        <f t="array" ref="AS3458">_xlfn.IFS($AR3458="-","-",OR($G3458="公衆街路灯A",$G3458="定額電灯"),_xlfn.XLOOKUP(AQ3458,削除禁止_電灯料金!$B:$B,削除禁止_電灯料金!$D:$D,0),1,"-")</f>
        <v>-</v>
      </c>
      <c r="AT3458" s="176">
        <f>IFERROR(IF(OR($G3458="公衆街路灯A",$G3458="定額電灯"),"-",ROUND((_xlfn.XLOOKUP($AQ3458,削除禁止_電灯料金!$B:$B,削除禁止_電灯料金!$E:$E)*AM3458/1000*$K3458*$L3458/12),2)),"-")</f>
        <v>0</v>
      </c>
      <c r="AU3458" s="177">
        <f>IFERROR(IF(OR($G3458="公衆街路灯A",$G3458="定額電灯"),"-",ROUND((AM3458/1000*$K3458*$L3458/12)*_xlfn.XLOOKUP($A3458,削除禁止_電灯料金!K:K,削除禁止_電灯料金!M:M,"-"),2)),"-")</f>
        <v>0</v>
      </c>
      <c r="AV3458" s="178">
        <f>IFERROR(IF(OR($G3458="公衆街路灯A",$G3458="定額電灯"),ROUND((((AR3458+AS3458)*AN3458))*12*_xlfn.XLOOKUP($A3458,削除禁止_電灯料金!K:K,削除禁止_電灯料金!N:N),0),ROUND((AT3458+AU3458)*AN3458*12*_xlfn.XLOOKUP($A3458,削除禁止_電灯料金!K:K,削除禁止_電灯料金!N:N),0)),0)</f>
        <v>0</v>
      </c>
      <c r="AW3458" s="145"/>
    </row>
    <row r="3459" spans="1:49" ht="30" customHeight="1">
      <c r="A3459" s="1">
        <v>78</v>
      </c>
      <c r="B3459" s="319" t="s">
        <v>2817</v>
      </c>
      <c r="C3459" s="42"/>
      <c r="D3459" s="259" t="s">
        <v>2937</v>
      </c>
      <c r="E3459" s="260" t="s">
        <v>224</v>
      </c>
      <c r="F3459" s="261" t="s">
        <v>2942</v>
      </c>
      <c r="G3459" s="182" t="s">
        <v>1688</v>
      </c>
      <c r="H3459" s="183" t="s">
        <v>118</v>
      </c>
      <c r="I3459" s="311"/>
      <c r="J3459" s="312"/>
      <c r="K3459" s="186">
        <v>9</v>
      </c>
      <c r="L3459" s="187">
        <v>360</v>
      </c>
      <c r="M3459" s="313" t="s">
        <v>2857</v>
      </c>
      <c r="N3459" s="189" t="s">
        <v>75</v>
      </c>
      <c r="O3459" s="190">
        <v>1</v>
      </c>
      <c r="P3459" s="191" t="s">
        <v>249</v>
      </c>
      <c r="Q3459" s="191">
        <v>0</v>
      </c>
      <c r="R3459" s="191">
        <v>0</v>
      </c>
      <c r="S3459" s="192">
        <v>0</v>
      </c>
      <c r="T3459" s="192">
        <v>0</v>
      </c>
      <c r="U3459" s="192" t="s">
        <v>807</v>
      </c>
      <c r="V3459" s="193">
        <v>0</v>
      </c>
      <c r="W3459" s="194">
        <v>54</v>
      </c>
      <c r="X3459" s="195">
        <v>4</v>
      </c>
      <c r="Y3459" s="196">
        <v>4</v>
      </c>
      <c r="Z3459" s="197">
        <v>0</v>
      </c>
      <c r="AA3459" s="191">
        <v>0</v>
      </c>
      <c r="AB3459" s="198" t="s">
        <v>80</v>
      </c>
      <c r="AC3459" s="199" t="s">
        <v>56</v>
      </c>
      <c r="AD3459" s="200" t="s">
        <v>56</v>
      </c>
      <c r="AE3459" s="199" t="s">
        <v>56</v>
      </c>
      <c r="AF3459" s="200">
        <v>0</v>
      </c>
      <c r="AG3459" s="201">
        <v>0</v>
      </c>
      <c r="AH3459" s="201" t="s">
        <v>124</v>
      </c>
      <c r="AI3459" s="202" t="s">
        <v>124</v>
      </c>
      <c r="AJ3459" s="203"/>
      <c r="AK3459" s="204"/>
      <c r="AL3459" s="194"/>
      <c r="AM3459" s="205"/>
      <c r="AN3459" s="206"/>
      <c r="AO3459" s="200">
        <f t="shared" si="889"/>
        <v>0</v>
      </c>
      <c r="AP3459" s="207" t="s">
        <v>82</v>
      </c>
      <c r="AQ3459" s="198" t="str" cm="1">
        <f t="array" ref="AQ3459">_xlfn.IFS(OR($G3459="公衆街路灯A",$G3459="定額電灯"),$G3459&amp;AP3459,COUNTIF(G3459,"*従量電灯*"),G3459,1,"-")</f>
        <v>従量電灯</v>
      </c>
      <c r="AR3459" s="208" t="str" cm="1">
        <f t="array" ref="AR3459">_xlfn.IFS($AN3459=0,"-",OR($AH3459="対象外",$AH3459="-"),"-",OR($G3459="公衆街路灯A",$G3459="定額電灯"),_xlfn.XLOOKUP($AQ3459,削除禁止_電灯料金!$B:$B,削除禁止_電灯料金!$E:$E,0),1,"-")</f>
        <v>-</v>
      </c>
      <c r="AS3459" s="209" t="str" cm="1">
        <f t="array" ref="AS3459">_xlfn.IFS($AR3459="-","-",OR($G3459="公衆街路灯A",$G3459="定額電灯"),_xlfn.XLOOKUP(AQ3459,削除禁止_電灯料金!$B:$B,削除禁止_電灯料金!$D:$D,0),1,"-")</f>
        <v>-</v>
      </c>
      <c r="AT3459" s="208">
        <f>IFERROR(IF(OR($G3459="公衆街路灯A",$G3459="定額電灯"),"-",ROUND((_xlfn.XLOOKUP($AQ3459,削除禁止_電灯料金!$B:$B,削除禁止_電灯料金!$E:$E)*AM3459/1000*$K3459*$L3459/12),2)),"-")</f>
        <v>0</v>
      </c>
      <c r="AU3459" s="209">
        <f>IFERROR(IF(OR($G3459="公衆街路灯A",$G3459="定額電灯"),"-",ROUND((AM3459/1000*$K3459*$L3459/12)*_xlfn.XLOOKUP($A3459,削除禁止_電灯料金!K:K,削除禁止_電灯料金!M:M,"-"),2)),"-")</f>
        <v>0</v>
      </c>
      <c r="AV3459" s="210">
        <f>IFERROR(IF(OR($G3459="公衆街路灯A",$G3459="定額電灯"),ROUND((((AR3459+AS3459)*AN3459))*12*_xlfn.XLOOKUP($A3459,削除禁止_電灯料金!K:K,削除禁止_電灯料金!N:N),0),ROUND((AT3459+AU3459)*AN3459*12*_xlfn.XLOOKUP($A3459,削除禁止_電灯料金!K:K,削除禁止_電灯料金!N:N),0)),0)</f>
        <v>0</v>
      </c>
      <c r="AW3459" s="145"/>
    </row>
    <row r="3460" spans="1:49" ht="30" customHeight="1">
      <c r="A3460" s="1">
        <v>78</v>
      </c>
      <c r="B3460" s="319" t="s">
        <v>2817</v>
      </c>
      <c r="C3460" s="42"/>
      <c r="D3460" s="256" t="s">
        <v>2937</v>
      </c>
      <c r="E3460" s="257" t="s">
        <v>224</v>
      </c>
      <c r="F3460" s="258" t="s">
        <v>2942</v>
      </c>
      <c r="G3460" s="148" t="s">
        <v>1688</v>
      </c>
      <c r="H3460" s="149"/>
      <c r="I3460" s="280"/>
      <c r="J3460" s="267"/>
      <c r="K3460" s="152">
        <v>9</v>
      </c>
      <c r="L3460" s="153">
        <v>360</v>
      </c>
      <c r="M3460" s="281" t="s">
        <v>1636</v>
      </c>
      <c r="N3460" s="119" t="s">
        <v>331</v>
      </c>
      <c r="O3460" s="120">
        <v>1</v>
      </c>
      <c r="P3460" s="155" t="s">
        <v>135</v>
      </c>
      <c r="Q3460" s="155">
        <v>0</v>
      </c>
      <c r="R3460" s="155">
        <v>0</v>
      </c>
      <c r="S3460" s="156">
        <v>0</v>
      </c>
      <c r="T3460" s="156">
        <v>0</v>
      </c>
      <c r="U3460" s="156" t="s">
        <v>519</v>
      </c>
      <c r="V3460" s="157">
        <v>0</v>
      </c>
      <c r="W3460" s="158">
        <v>28</v>
      </c>
      <c r="X3460" s="159">
        <v>2</v>
      </c>
      <c r="Y3460" s="160">
        <v>2</v>
      </c>
      <c r="Z3460" s="161">
        <f t="shared" ref="Z3460" si="908">K3460*L3460*W3460*Y3460/12/1000</f>
        <v>15.12</v>
      </c>
      <c r="AA3460" s="155">
        <v>0</v>
      </c>
      <c r="AB3460" s="162" t="s">
        <v>80</v>
      </c>
      <c r="AC3460" s="163" t="s">
        <v>56</v>
      </c>
      <c r="AD3460" s="164" t="s">
        <v>56</v>
      </c>
      <c r="AE3460" s="163" t="s">
        <v>56</v>
      </c>
      <c r="AF3460" s="164">
        <f t="shared" ref="AF3460" si="909">$B$2*Z3460/Y3460</f>
        <v>226.79999999999998</v>
      </c>
      <c r="AG3460" s="165">
        <f t="shared" ref="AG3460" si="910">Y3460*AF3460*120</f>
        <v>54431.999999999993</v>
      </c>
      <c r="AH3460" s="166" t="s">
        <v>81</v>
      </c>
      <c r="AI3460" s="167"/>
      <c r="AJ3460" s="168"/>
      <c r="AK3460" s="169"/>
      <c r="AL3460" s="170"/>
      <c r="AM3460" s="171"/>
      <c r="AN3460" s="172"/>
      <c r="AO3460" s="173">
        <f t="shared" si="889"/>
        <v>0</v>
      </c>
      <c r="AP3460" s="174" t="s">
        <v>82</v>
      </c>
      <c r="AQ3460" s="175" t="str" cm="1">
        <f t="array" ref="AQ3460">_xlfn.IFS(OR($G3460="公衆街路灯A",$G3460="定額電灯"),$G3460&amp;AP3460,COUNTIF(G3460,"*従量電灯*"),G3460,1,"-")</f>
        <v>従量電灯</v>
      </c>
      <c r="AR3460" s="176" t="str" cm="1">
        <f t="array" ref="AR3460">_xlfn.IFS($AN3460=0,"-",OR($AH3460="対象外",$AH3460="-"),"-",OR($G3460="公衆街路灯A",$G3460="定額電灯"),_xlfn.XLOOKUP($AQ3460,削除禁止_電灯料金!$B:$B,削除禁止_電灯料金!$E:$E,0),1,"-")</f>
        <v>-</v>
      </c>
      <c r="AS3460" s="177" t="str" cm="1">
        <f t="array" ref="AS3460">_xlfn.IFS($AR3460="-","-",OR($G3460="公衆街路灯A",$G3460="定額電灯"),_xlfn.XLOOKUP(AQ3460,削除禁止_電灯料金!$B:$B,削除禁止_電灯料金!$D:$D,0),1,"-")</f>
        <v>-</v>
      </c>
      <c r="AT3460" s="176">
        <f>IFERROR(IF(OR($G3460="公衆街路灯A",$G3460="定額電灯"),"-",ROUND((_xlfn.XLOOKUP($AQ3460,削除禁止_電灯料金!$B:$B,削除禁止_電灯料金!$E:$E)*AM3460/1000*$K3460*$L3460/12),2)),"-")</f>
        <v>0</v>
      </c>
      <c r="AU3460" s="177">
        <f>IFERROR(IF(OR($G3460="公衆街路灯A",$G3460="定額電灯"),"-",ROUND((AM3460/1000*$K3460*$L3460/12)*_xlfn.XLOOKUP($A3460,削除禁止_電灯料金!K:K,削除禁止_電灯料金!M:M,"-"),2)),"-")</f>
        <v>0</v>
      </c>
      <c r="AV3460" s="178">
        <f>IFERROR(IF(OR($G3460="公衆街路灯A",$G3460="定額電灯"),ROUND((((AR3460+AS3460)*AN3460))*12*_xlfn.XLOOKUP($A3460,削除禁止_電灯料金!K:K,削除禁止_電灯料金!N:N),0),ROUND((AT3460+AU3460)*AN3460*12*_xlfn.XLOOKUP($A3460,削除禁止_電灯料金!K:K,削除禁止_電灯料金!N:N),0)),0)</f>
        <v>0</v>
      </c>
      <c r="AW3460" s="145"/>
    </row>
    <row r="3461" spans="1:49" ht="30" customHeight="1">
      <c r="A3461" s="1">
        <v>78</v>
      </c>
      <c r="B3461" s="319" t="s">
        <v>2817</v>
      </c>
      <c r="C3461" s="42"/>
      <c r="D3461" s="259" t="s">
        <v>2937</v>
      </c>
      <c r="E3461" s="260" t="s">
        <v>224</v>
      </c>
      <c r="F3461" s="261" t="s">
        <v>2943</v>
      </c>
      <c r="G3461" s="182" t="s">
        <v>1688</v>
      </c>
      <c r="H3461" s="183" t="s">
        <v>118</v>
      </c>
      <c r="I3461" s="311"/>
      <c r="J3461" s="312"/>
      <c r="K3461" s="186">
        <v>9</v>
      </c>
      <c r="L3461" s="187">
        <v>360</v>
      </c>
      <c r="M3461" s="313" t="s">
        <v>2857</v>
      </c>
      <c r="N3461" s="189" t="s">
        <v>75</v>
      </c>
      <c r="O3461" s="190">
        <v>1</v>
      </c>
      <c r="P3461" s="191" t="s">
        <v>249</v>
      </c>
      <c r="Q3461" s="191">
        <v>0</v>
      </c>
      <c r="R3461" s="191">
        <v>0</v>
      </c>
      <c r="S3461" s="192">
        <v>0</v>
      </c>
      <c r="T3461" s="192">
        <v>0</v>
      </c>
      <c r="U3461" s="192" t="s">
        <v>807</v>
      </c>
      <c r="V3461" s="193">
        <v>0</v>
      </c>
      <c r="W3461" s="194">
        <v>54</v>
      </c>
      <c r="X3461" s="195">
        <v>1</v>
      </c>
      <c r="Y3461" s="196">
        <v>1</v>
      </c>
      <c r="Z3461" s="197">
        <v>0</v>
      </c>
      <c r="AA3461" s="191">
        <v>0</v>
      </c>
      <c r="AB3461" s="198" t="s">
        <v>80</v>
      </c>
      <c r="AC3461" s="199" t="s">
        <v>56</v>
      </c>
      <c r="AD3461" s="200" t="s">
        <v>56</v>
      </c>
      <c r="AE3461" s="199" t="s">
        <v>56</v>
      </c>
      <c r="AF3461" s="200">
        <v>0</v>
      </c>
      <c r="AG3461" s="201">
        <v>0</v>
      </c>
      <c r="AH3461" s="201" t="s">
        <v>124</v>
      </c>
      <c r="AI3461" s="202" t="s">
        <v>124</v>
      </c>
      <c r="AJ3461" s="203"/>
      <c r="AK3461" s="204"/>
      <c r="AL3461" s="194"/>
      <c r="AM3461" s="205"/>
      <c r="AN3461" s="206"/>
      <c r="AO3461" s="200">
        <f t="shared" si="889"/>
        <v>0</v>
      </c>
      <c r="AP3461" s="207" t="s">
        <v>82</v>
      </c>
      <c r="AQ3461" s="198" t="str" cm="1">
        <f t="array" ref="AQ3461">_xlfn.IFS(OR($G3461="公衆街路灯A",$G3461="定額電灯"),$G3461&amp;AP3461,COUNTIF(G3461,"*従量電灯*"),G3461,1,"-")</f>
        <v>従量電灯</v>
      </c>
      <c r="AR3461" s="208" t="str" cm="1">
        <f t="array" ref="AR3461">_xlfn.IFS($AN3461=0,"-",OR($AH3461="対象外",$AH3461="-"),"-",OR($G3461="公衆街路灯A",$G3461="定額電灯"),_xlfn.XLOOKUP($AQ3461,削除禁止_電灯料金!$B:$B,削除禁止_電灯料金!$E:$E,0),1,"-")</f>
        <v>-</v>
      </c>
      <c r="AS3461" s="209" t="str" cm="1">
        <f t="array" ref="AS3461">_xlfn.IFS($AR3461="-","-",OR($G3461="公衆街路灯A",$G3461="定額電灯"),_xlfn.XLOOKUP(AQ3461,削除禁止_電灯料金!$B:$B,削除禁止_電灯料金!$D:$D,0),1,"-")</f>
        <v>-</v>
      </c>
      <c r="AT3461" s="208">
        <f>IFERROR(IF(OR($G3461="公衆街路灯A",$G3461="定額電灯"),"-",ROUND((_xlfn.XLOOKUP($AQ3461,削除禁止_電灯料金!$B:$B,削除禁止_電灯料金!$E:$E)*AM3461/1000*$K3461*$L3461/12),2)),"-")</f>
        <v>0</v>
      </c>
      <c r="AU3461" s="209">
        <f>IFERROR(IF(OR($G3461="公衆街路灯A",$G3461="定額電灯"),"-",ROUND((AM3461/1000*$K3461*$L3461/12)*_xlfn.XLOOKUP($A3461,削除禁止_電灯料金!K:K,削除禁止_電灯料金!M:M,"-"),2)),"-")</f>
        <v>0</v>
      </c>
      <c r="AV3461" s="210">
        <f>IFERROR(IF(OR($G3461="公衆街路灯A",$G3461="定額電灯"),ROUND((((AR3461+AS3461)*AN3461))*12*_xlfn.XLOOKUP($A3461,削除禁止_電灯料金!K:K,削除禁止_電灯料金!N:N),0),ROUND((AT3461+AU3461)*AN3461*12*_xlfn.XLOOKUP($A3461,削除禁止_電灯料金!K:K,削除禁止_電灯料金!N:N),0)),0)</f>
        <v>0</v>
      </c>
      <c r="AW3461" s="145"/>
    </row>
    <row r="3462" spans="1:49" ht="30" customHeight="1">
      <c r="A3462" s="1">
        <v>78</v>
      </c>
      <c r="B3462" s="319" t="s">
        <v>2817</v>
      </c>
      <c r="C3462" s="42"/>
      <c r="D3462" s="256" t="s">
        <v>2937</v>
      </c>
      <c r="E3462" s="257" t="s">
        <v>224</v>
      </c>
      <c r="F3462" s="258" t="s">
        <v>2943</v>
      </c>
      <c r="G3462" s="148" t="s">
        <v>1688</v>
      </c>
      <c r="H3462" s="149"/>
      <c r="I3462" s="280"/>
      <c r="J3462" s="267"/>
      <c r="K3462" s="152">
        <v>9</v>
      </c>
      <c r="L3462" s="153">
        <v>360</v>
      </c>
      <c r="M3462" s="281" t="s">
        <v>1636</v>
      </c>
      <c r="N3462" s="119" t="s">
        <v>331</v>
      </c>
      <c r="O3462" s="120">
        <v>1</v>
      </c>
      <c r="P3462" s="155" t="s">
        <v>135</v>
      </c>
      <c r="Q3462" s="155">
        <v>0</v>
      </c>
      <c r="R3462" s="155">
        <v>0</v>
      </c>
      <c r="S3462" s="156">
        <v>0</v>
      </c>
      <c r="T3462" s="156">
        <v>0</v>
      </c>
      <c r="U3462" s="156" t="s">
        <v>519</v>
      </c>
      <c r="V3462" s="157">
        <v>0</v>
      </c>
      <c r="W3462" s="158">
        <v>28</v>
      </c>
      <c r="X3462" s="159">
        <v>1</v>
      </c>
      <c r="Y3462" s="160">
        <v>1</v>
      </c>
      <c r="Z3462" s="161">
        <f t="shared" ref="Z3462" si="911">K3462*L3462*W3462*Y3462/12/1000</f>
        <v>7.56</v>
      </c>
      <c r="AA3462" s="155">
        <v>0</v>
      </c>
      <c r="AB3462" s="162" t="s">
        <v>80</v>
      </c>
      <c r="AC3462" s="163" t="s">
        <v>56</v>
      </c>
      <c r="AD3462" s="164" t="s">
        <v>56</v>
      </c>
      <c r="AE3462" s="163" t="s">
        <v>56</v>
      </c>
      <c r="AF3462" s="164">
        <f t="shared" ref="AF3462" si="912">$B$2*Z3462/Y3462</f>
        <v>226.79999999999998</v>
      </c>
      <c r="AG3462" s="165">
        <f t="shared" ref="AG3462" si="913">Y3462*AF3462*120</f>
        <v>27215.999999999996</v>
      </c>
      <c r="AH3462" s="166" t="s">
        <v>81</v>
      </c>
      <c r="AI3462" s="167"/>
      <c r="AJ3462" s="168"/>
      <c r="AK3462" s="169"/>
      <c r="AL3462" s="170"/>
      <c r="AM3462" s="171"/>
      <c r="AN3462" s="172"/>
      <c r="AO3462" s="173">
        <f t="shared" si="889"/>
        <v>0</v>
      </c>
      <c r="AP3462" s="174" t="s">
        <v>82</v>
      </c>
      <c r="AQ3462" s="175" t="str" cm="1">
        <f t="array" ref="AQ3462">_xlfn.IFS(OR($G3462="公衆街路灯A",$G3462="定額電灯"),$G3462&amp;AP3462,COUNTIF(G3462,"*従量電灯*"),G3462,1,"-")</f>
        <v>従量電灯</v>
      </c>
      <c r="AR3462" s="176" t="str" cm="1">
        <f t="array" ref="AR3462">_xlfn.IFS($AN3462=0,"-",OR($AH3462="対象外",$AH3462="-"),"-",OR($G3462="公衆街路灯A",$G3462="定額電灯"),_xlfn.XLOOKUP($AQ3462,削除禁止_電灯料金!$B:$B,削除禁止_電灯料金!$E:$E,0),1,"-")</f>
        <v>-</v>
      </c>
      <c r="AS3462" s="177" t="str" cm="1">
        <f t="array" ref="AS3462">_xlfn.IFS($AR3462="-","-",OR($G3462="公衆街路灯A",$G3462="定額電灯"),_xlfn.XLOOKUP(AQ3462,削除禁止_電灯料金!$B:$B,削除禁止_電灯料金!$D:$D,0),1,"-")</f>
        <v>-</v>
      </c>
      <c r="AT3462" s="176">
        <f>IFERROR(IF(OR($G3462="公衆街路灯A",$G3462="定額電灯"),"-",ROUND((_xlfn.XLOOKUP($AQ3462,削除禁止_電灯料金!$B:$B,削除禁止_電灯料金!$E:$E)*AM3462/1000*$K3462*$L3462/12),2)),"-")</f>
        <v>0</v>
      </c>
      <c r="AU3462" s="177">
        <f>IFERROR(IF(OR($G3462="公衆街路灯A",$G3462="定額電灯"),"-",ROUND((AM3462/1000*$K3462*$L3462/12)*_xlfn.XLOOKUP($A3462,削除禁止_電灯料金!K:K,削除禁止_電灯料金!M:M,"-"),2)),"-")</f>
        <v>0</v>
      </c>
      <c r="AV3462" s="178">
        <f>IFERROR(IF(OR($G3462="公衆街路灯A",$G3462="定額電灯"),ROUND((((AR3462+AS3462)*AN3462))*12*_xlfn.XLOOKUP($A3462,削除禁止_電灯料金!K:K,削除禁止_電灯料金!N:N),0),ROUND((AT3462+AU3462)*AN3462*12*_xlfn.XLOOKUP($A3462,削除禁止_電灯料金!K:K,削除禁止_電灯料金!N:N),0)),0)</f>
        <v>0</v>
      </c>
      <c r="AW3462" s="145"/>
    </row>
    <row r="3463" spans="1:49" ht="30" customHeight="1">
      <c r="A3463" s="1">
        <v>78</v>
      </c>
      <c r="B3463" s="319" t="s">
        <v>2817</v>
      </c>
      <c r="C3463" s="42"/>
      <c r="D3463" s="259" t="s">
        <v>2937</v>
      </c>
      <c r="E3463" s="260" t="s">
        <v>224</v>
      </c>
      <c r="F3463" s="261" t="s">
        <v>2944</v>
      </c>
      <c r="G3463" s="182" t="s">
        <v>1688</v>
      </c>
      <c r="H3463" s="183" t="s">
        <v>118</v>
      </c>
      <c r="I3463" s="311"/>
      <c r="J3463" s="312"/>
      <c r="K3463" s="186">
        <v>9</v>
      </c>
      <c r="L3463" s="187">
        <v>360</v>
      </c>
      <c r="M3463" s="313" t="s">
        <v>2857</v>
      </c>
      <c r="N3463" s="189" t="s">
        <v>75</v>
      </c>
      <c r="O3463" s="190">
        <v>1</v>
      </c>
      <c r="P3463" s="191" t="s">
        <v>249</v>
      </c>
      <c r="Q3463" s="191">
        <v>0</v>
      </c>
      <c r="R3463" s="191">
        <v>0</v>
      </c>
      <c r="S3463" s="192">
        <v>0</v>
      </c>
      <c r="T3463" s="192">
        <v>0</v>
      </c>
      <c r="U3463" s="192" t="s">
        <v>807</v>
      </c>
      <c r="V3463" s="193">
        <v>0</v>
      </c>
      <c r="W3463" s="194">
        <v>54</v>
      </c>
      <c r="X3463" s="195">
        <v>7</v>
      </c>
      <c r="Y3463" s="196">
        <v>7</v>
      </c>
      <c r="Z3463" s="197">
        <v>0</v>
      </c>
      <c r="AA3463" s="191">
        <v>0</v>
      </c>
      <c r="AB3463" s="198" t="s">
        <v>80</v>
      </c>
      <c r="AC3463" s="199" t="s">
        <v>56</v>
      </c>
      <c r="AD3463" s="200" t="s">
        <v>56</v>
      </c>
      <c r="AE3463" s="199" t="s">
        <v>56</v>
      </c>
      <c r="AF3463" s="200">
        <v>0</v>
      </c>
      <c r="AG3463" s="201">
        <v>0</v>
      </c>
      <c r="AH3463" s="201" t="s">
        <v>124</v>
      </c>
      <c r="AI3463" s="202" t="s">
        <v>124</v>
      </c>
      <c r="AJ3463" s="203"/>
      <c r="AK3463" s="204"/>
      <c r="AL3463" s="194"/>
      <c r="AM3463" s="205"/>
      <c r="AN3463" s="206"/>
      <c r="AO3463" s="200">
        <f t="shared" si="889"/>
        <v>0</v>
      </c>
      <c r="AP3463" s="207" t="s">
        <v>82</v>
      </c>
      <c r="AQ3463" s="198" t="str" cm="1">
        <f t="array" ref="AQ3463">_xlfn.IFS(OR($G3463="公衆街路灯A",$G3463="定額電灯"),$G3463&amp;AP3463,COUNTIF(G3463,"*従量電灯*"),G3463,1,"-")</f>
        <v>従量電灯</v>
      </c>
      <c r="AR3463" s="208" t="str" cm="1">
        <f t="array" ref="AR3463">_xlfn.IFS($AN3463=0,"-",OR($AH3463="対象外",$AH3463="-"),"-",OR($G3463="公衆街路灯A",$G3463="定額電灯"),_xlfn.XLOOKUP($AQ3463,削除禁止_電灯料金!$B:$B,削除禁止_電灯料金!$E:$E,0),1,"-")</f>
        <v>-</v>
      </c>
      <c r="AS3463" s="209" t="str" cm="1">
        <f t="array" ref="AS3463">_xlfn.IFS($AR3463="-","-",OR($G3463="公衆街路灯A",$G3463="定額電灯"),_xlfn.XLOOKUP(AQ3463,削除禁止_電灯料金!$B:$B,削除禁止_電灯料金!$D:$D,0),1,"-")</f>
        <v>-</v>
      </c>
      <c r="AT3463" s="208">
        <f>IFERROR(IF(OR($G3463="公衆街路灯A",$G3463="定額電灯"),"-",ROUND((_xlfn.XLOOKUP($AQ3463,削除禁止_電灯料金!$B:$B,削除禁止_電灯料金!$E:$E)*AM3463/1000*$K3463*$L3463/12),2)),"-")</f>
        <v>0</v>
      </c>
      <c r="AU3463" s="209">
        <f>IFERROR(IF(OR($G3463="公衆街路灯A",$G3463="定額電灯"),"-",ROUND((AM3463/1000*$K3463*$L3463/12)*_xlfn.XLOOKUP($A3463,削除禁止_電灯料金!K:K,削除禁止_電灯料金!M:M,"-"),2)),"-")</f>
        <v>0</v>
      </c>
      <c r="AV3463" s="210">
        <f>IFERROR(IF(OR($G3463="公衆街路灯A",$G3463="定額電灯"),ROUND((((AR3463+AS3463)*AN3463))*12*_xlfn.XLOOKUP($A3463,削除禁止_電灯料金!K:K,削除禁止_電灯料金!N:N),0),ROUND((AT3463+AU3463)*AN3463*12*_xlfn.XLOOKUP($A3463,削除禁止_電灯料金!K:K,削除禁止_電灯料金!N:N),0)),0)</f>
        <v>0</v>
      </c>
      <c r="AW3463" s="145"/>
    </row>
    <row r="3464" spans="1:49" ht="30" customHeight="1">
      <c r="A3464" s="1">
        <v>78</v>
      </c>
      <c r="B3464" s="319" t="s">
        <v>2817</v>
      </c>
      <c r="C3464" s="42"/>
      <c r="D3464" s="256" t="s">
        <v>2937</v>
      </c>
      <c r="E3464" s="257" t="s">
        <v>224</v>
      </c>
      <c r="F3464" s="258" t="s">
        <v>2944</v>
      </c>
      <c r="G3464" s="148" t="s">
        <v>1688</v>
      </c>
      <c r="H3464" s="149"/>
      <c r="I3464" s="280"/>
      <c r="J3464" s="267"/>
      <c r="K3464" s="152">
        <v>9</v>
      </c>
      <c r="L3464" s="153">
        <v>360</v>
      </c>
      <c r="M3464" s="281" t="s">
        <v>1636</v>
      </c>
      <c r="N3464" s="119" t="s">
        <v>331</v>
      </c>
      <c r="O3464" s="120">
        <v>1</v>
      </c>
      <c r="P3464" s="155" t="s">
        <v>135</v>
      </c>
      <c r="Q3464" s="155">
        <v>0</v>
      </c>
      <c r="R3464" s="155">
        <v>0</v>
      </c>
      <c r="S3464" s="156">
        <v>0</v>
      </c>
      <c r="T3464" s="156">
        <v>0</v>
      </c>
      <c r="U3464" s="156" t="s">
        <v>519</v>
      </c>
      <c r="V3464" s="157">
        <v>0</v>
      </c>
      <c r="W3464" s="158">
        <v>28</v>
      </c>
      <c r="X3464" s="159">
        <v>2</v>
      </c>
      <c r="Y3464" s="160">
        <v>2</v>
      </c>
      <c r="Z3464" s="161">
        <f t="shared" ref="Z3464:Z3467" si="914">K3464*L3464*W3464*Y3464/12/1000</f>
        <v>15.12</v>
      </c>
      <c r="AA3464" s="155">
        <v>0</v>
      </c>
      <c r="AB3464" s="162" t="s">
        <v>80</v>
      </c>
      <c r="AC3464" s="163" t="s">
        <v>56</v>
      </c>
      <c r="AD3464" s="164" t="s">
        <v>56</v>
      </c>
      <c r="AE3464" s="163" t="s">
        <v>56</v>
      </c>
      <c r="AF3464" s="164">
        <f t="shared" ref="AF3464:AF3467" si="915">$B$2*Z3464/Y3464</f>
        <v>226.79999999999998</v>
      </c>
      <c r="AG3464" s="165">
        <f t="shared" ref="AG3464:AG3467" si="916">Y3464*AF3464*120</f>
        <v>54431.999999999993</v>
      </c>
      <c r="AH3464" s="166" t="s">
        <v>81</v>
      </c>
      <c r="AI3464" s="167"/>
      <c r="AJ3464" s="168"/>
      <c r="AK3464" s="169"/>
      <c r="AL3464" s="170"/>
      <c r="AM3464" s="171"/>
      <c r="AN3464" s="172"/>
      <c r="AO3464" s="173">
        <f t="shared" si="889"/>
        <v>0</v>
      </c>
      <c r="AP3464" s="174" t="s">
        <v>82</v>
      </c>
      <c r="AQ3464" s="175" t="str" cm="1">
        <f t="array" ref="AQ3464">_xlfn.IFS(OR($G3464="公衆街路灯A",$G3464="定額電灯"),$G3464&amp;AP3464,COUNTIF(G3464,"*従量電灯*"),G3464,1,"-")</f>
        <v>従量電灯</v>
      </c>
      <c r="AR3464" s="176" t="str" cm="1">
        <f t="array" ref="AR3464">_xlfn.IFS($AN3464=0,"-",OR($AH3464="対象外",$AH3464="-"),"-",OR($G3464="公衆街路灯A",$G3464="定額電灯"),_xlfn.XLOOKUP($AQ3464,削除禁止_電灯料金!$B:$B,削除禁止_電灯料金!$E:$E,0),1,"-")</f>
        <v>-</v>
      </c>
      <c r="AS3464" s="177" t="str" cm="1">
        <f t="array" ref="AS3464">_xlfn.IFS($AR3464="-","-",OR($G3464="公衆街路灯A",$G3464="定額電灯"),_xlfn.XLOOKUP(AQ3464,削除禁止_電灯料金!$B:$B,削除禁止_電灯料金!$D:$D,0),1,"-")</f>
        <v>-</v>
      </c>
      <c r="AT3464" s="176">
        <f>IFERROR(IF(OR($G3464="公衆街路灯A",$G3464="定額電灯"),"-",ROUND((_xlfn.XLOOKUP($AQ3464,削除禁止_電灯料金!$B:$B,削除禁止_電灯料金!$E:$E)*AM3464/1000*$K3464*$L3464/12),2)),"-")</f>
        <v>0</v>
      </c>
      <c r="AU3464" s="177">
        <f>IFERROR(IF(OR($G3464="公衆街路灯A",$G3464="定額電灯"),"-",ROUND((AM3464/1000*$K3464*$L3464/12)*_xlfn.XLOOKUP($A3464,削除禁止_電灯料金!K:K,削除禁止_電灯料金!M:M,"-"),2)),"-")</f>
        <v>0</v>
      </c>
      <c r="AV3464" s="178">
        <f>IFERROR(IF(OR($G3464="公衆街路灯A",$G3464="定額電灯"),ROUND((((AR3464+AS3464)*AN3464))*12*_xlfn.XLOOKUP($A3464,削除禁止_電灯料金!K:K,削除禁止_電灯料金!N:N),0),ROUND((AT3464+AU3464)*AN3464*12*_xlfn.XLOOKUP($A3464,削除禁止_電灯料金!K:K,削除禁止_電灯料金!N:N),0)),0)</f>
        <v>0</v>
      </c>
      <c r="AW3464" s="145"/>
    </row>
    <row r="3465" spans="1:49" ht="30" customHeight="1">
      <c r="A3465" s="1">
        <v>78</v>
      </c>
      <c r="B3465" s="319" t="s">
        <v>2817</v>
      </c>
      <c r="C3465" s="42"/>
      <c r="D3465" s="256" t="s">
        <v>2945</v>
      </c>
      <c r="E3465" s="257" t="s">
        <v>224</v>
      </c>
      <c r="F3465" s="258" t="s">
        <v>2945</v>
      </c>
      <c r="G3465" s="148" t="s">
        <v>1688</v>
      </c>
      <c r="H3465" s="149"/>
      <c r="I3465" s="280"/>
      <c r="J3465" s="267"/>
      <c r="K3465" s="152">
        <v>0.33</v>
      </c>
      <c r="L3465" s="153">
        <v>5</v>
      </c>
      <c r="M3465" s="281" t="s">
        <v>2880</v>
      </c>
      <c r="N3465" s="119" t="s">
        <v>134</v>
      </c>
      <c r="O3465" s="120">
        <v>2</v>
      </c>
      <c r="P3465" s="155" t="s">
        <v>227</v>
      </c>
      <c r="Q3465" s="155">
        <v>0</v>
      </c>
      <c r="R3465" s="155">
        <v>0</v>
      </c>
      <c r="S3465" s="156">
        <v>0</v>
      </c>
      <c r="T3465" s="156">
        <v>0</v>
      </c>
      <c r="U3465" s="156">
        <v>0</v>
      </c>
      <c r="V3465" s="157">
        <v>0</v>
      </c>
      <c r="W3465" s="158">
        <v>47</v>
      </c>
      <c r="X3465" s="159">
        <v>6</v>
      </c>
      <c r="Y3465" s="160">
        <v>12</v>
      </c>
      <c r="Z3465" s="161">
        <f t="shared" si="914"/>
        <v>7.7550000000000008E-2</v>
      </c>
      <c r="AA3465" s="155">
        <v>0</v>
      </c>
      <c r="AB3465" s="162" t="s">
        <v>80</v>
      </c>
      <c r="AC3465" s="163" t="s">
        <v>56</v>
      </c>
      <c r="AD3465" s="164" t="s">
        <v>56</v>
      </c>
      <c r="AE3465" s="163" t="s">
        <v>56</v>
      </c>
      <c r="AF3465" s="164">
        <f t="shared" si="915"/>
        <v>0.19387500000000002</v>
      </c>
      <c r="AG3465" s="165">
        <f t="shared" si="916"/>
        <v>279.18</v>
      </c>
      <c r="AH3465" s="166" t="s">
        <v>113</v>
      </c>
      <c r="AI3465" s="167"/>
      <c r="AJ3465" s="168"/>
      <c r="AK3465" s="169"/>
      <c r="AL3465" s="170"/>
      <c r="AM3465" s="171"/>
      <c r="AN3465" s="172"/>
      <c r="AO3465" s="173">
        <f t="shared" si="889"/>
        <v>0</v>
      </c>
      <c r="AP3465" s="174" t="s">
        <v>82</v>
      </c>
      <c r="AQ3465" s="175" t="str" cm="1">
        <f t="array" ref="AQ3465">_xlfn.IFS(OR($G3465="公衆街路灯A",$G3465="定額電灯"),$G3465&amp;AP3465,COUNTIF(G3465,"*従量電灯*"),G3465,1,"-")</f>
        <v>従量電灯</v>
      </c>
      <c r="AR3465" s="176" t="str" cm="1">
        <f t="array" ref="AR3465">_xlfn.IFS($AN3465=0,"-",OR($AH3465="対象外",$AH3465="-"),"-",OR($G3465="公衆街路灯A",$G3465="定額電灯"),_xlfn.XLOOKUP($AQ3465,削除禁止_電灯料金!$B:$B,削除禁止_電灯料金!$E:$E,0),1,"-")</f>
        <v>-</v>
      </c>
      <c r="AS3465" s="177" t="str" cm="1">
        <f t="array" ref="AS3465">_xlfn.IFS($AR3465="-","-",OR($G3465="公衆街路灯A",$G3465="定額電灯"),_xlfn.XLOOKUP(AQ3465,削除禁止_電灯料金!$B:$B,削除禁止_電灯料金!$D:$D,0),1,"-")</f>
        <v>-</v>
      </c>
      <c r="AT3465" s="176">
        <f>IFERROR(IF(OR($G3465="公衆街路灯A",$G3465="定額電灯"),"-",ROUND((_xlfn.XLOOKUP($AQ3465,削除禁止_電灯料金!$B:$B,削除禁止_電灯料金!$E:$E)*AM3465/1000*$K3465*$L3465/12),2)),"-")</f>
        <v>0</v>
      </c>
      <c r="AU3465" s="177">
        <f>IFERROR(IF(OR($G3465="公衆街路灯A",$G3465="定額電灯"),"-",ROUND((AM3465/1000*$K3465*$L3465/12)*_xlfn.XLOOKUP($A3465,削除禁止_電灯料金!K:K,削除禁止_電灯料金!M:M,"-"),2)),"-")</f>
        <v>0</v>
      </c>
      <c r="AV3465" s="178">
        <f>IFERROR(IF(OR($G3465="公衆街路灯A",$G3465="定額電灯"),ROUND((((AR3465+AS3465)*AN3465))*12*_xlfn.XLOOKUP($A3465,削除禁止_電灯料金!K:K,削除禁止_電灯料金!N:N),0),ROUND((AT3465+AU3465)*AN3465*12*_xlfn.XLOOKUP($A3465,削除禁止_電灯料金!K:K,削除禁止_電灯料金!N:N),0)),0)</f>
        <v>0</v>
      </c>
      <c r="AW3465" s="145"/>
    </row>
    <row r="3466" spans="1:49" ht="30" customHeight="1">
      <c r="A3466" s="1">
        <v>78</v>
      </c>
      <c r="B3466" s="319" t="s">
        <v>2817</v>
      </c>
      <c r="C3466" s="42"/>
      <c r="D3466" s="256" t="s">
        <v>2945</v>
      </c>
      <c r="E3466" s="257" t="s">
        <v>252</v>
      </c>
      <c r="F3466" s="258" t="s">
        <v>2945</v>
      </c>
      <c r="G3466" s="148" t="s">
        <v>1688</v>
      </c>
      <c r="H3466" s="149"/>
      <c r="I3466" s="280"/>
      <c r="J3466" s="267"/>
      <c r="K3466" s="152">
        <v>0.33</v>
      </c>
      <c r="L3466" s="153">
        <v>5</v>
      </c>
      <c r="M3466" s="281" t="s">
        <v>2880</v>
      </c>
      <c r="N3466" s="119" t="s">
        <v>134</v>
      </c>
      <c r="O3466" s="120">
        <v>2</v>
      </c>
      <c r="P3466" s="155" t="s">
        <v>227</v>
      </c>
      <c r="Q3466" s="155">
        <v>0</v>
      </c>
      <c r="R3466" s="155">
        <v>0</v>
      </c>
      <c r="S3466" s="156">
        <v>0</v>
      </c>
      <c r="T3466" s="156">
        <v>0</v>
      </c>
      <c r="U3466" s="156">
        <v>0</v>
      </c>
      <c r="V3466" s="157">
        <v>0</v>
      </c>
      <c r="W3466" s="158">
        <v>47</v>
      </c>
      <c r="X3466" s="159">
        <v>6</v>
      </c>
      <c r="Y3466" s="160">
        <v>12</v>
      </c>
      <c r="Z3466" s="161">
        <f t="shared" si="914"/>
        <v>7.7550000000000008E-2</v>
      </c>
      <c r="AA3466" s="155">
        <v>0</v>
      </c>
      <c r="AB3466" s="162" t="s">
        <v>80</v>
      </c>
      <c r="AC3466" s="163" t="s">
        <v>56</v>
      </c>
      <c r="AD3466" s="164" t="s">
        <v>56</v>
      </c>
      <c r="AE3466" s="163" t="s">
        <v>56</v>
      </c>
      <c r="AF3466" s="164">
        <f t="shared" si="915"/>
        <v>0.19387500000000002</v>
      </c>
      <c r="AG3466" s="165">
        <f t="shared" si="916"/>
        <v>279.18</v>
      </c>
      <c r="AH3466" s="166" t="s">
        <v>113</v>
      </c>
      <c r="AI3466" s="167"/>
      <c r="AJ3466" s="168"/>
      <c r="AK3466" s="169"/>
      <c r="AL3466" s="170"/>
      <c r="AM3466" s="171"/>
      <c r="AN3466" s="172"/>
      <c r="AO3466" s="173">
        <f t="shared" si="889"/>
        <v>0</v>
      </c>
      <c r="AP3466" s="174" t="s">
        <v>82</v>
      </c>
      <c r="AQ3466" s="175" t="str" cm="1">
        <f t="array" ref="AQ3466">_xlfn.IFS(OR($G3466="公衆街路灯A",$G3466="定額電灯"),$G3466&amp;AP3466,COUNTIF(G3466,"*従量電灯*"),G3466,1,"-")</f>
        <v>従量電灯</v>
      </c>
      <c r="AR3466" s="176" t="str" cm="1">
        <f t="array" ref="AR3466">_xlfn.IFS($AN3466=0,"-",OR($AH3466="対象外",$AH3466="-"),"-",OR($G3466="公衆街路灯A",$G3466="定額電灯"),_xlfn.XLOOKUP($AQ3466,削除禁止_電灯料金!$B:$B,削除禁止_電灯料金!$E:$E,0),1,"-")</f>
        <v>-</v>
      </c>
      <c r="AS3466" s="177" t="str" cm="1">
        <f t="array" ref="AS3466">_xlfn.IFS($AR3466="-","-",OR($G3466="公衆街路灯A",$G3466="定額電灯"),_xlfn.XLOOKUP(AQ3466,削除禁止_電灯料金!$B:$B,削除禁止_電灯料金!$D:$D,0),1,"-")</f>
        <v>-</v>
      </c>
      <c r="AT3466" s="176">
        <f>IFERROR(IF(OR($G3466="公衆街路灯A",$G3466="定額電灯"),"-",ROUND((_xlfn.XLOOKUP($AQ3466,削除禁止_電灯料金!$B:$B,削除禁止_電灯料金!$E:$E)*AM3466/1000*$K3466*$L3466/12),2)),"-")</f>
        <v>0</v>
      </c>
      <c r="AU3466" s="177">
        <f>IFERROR(IF(OR($G3466="公衆街路灯A",$G3466="定額電灯"),"-",ROUND((AM3466/1000*$K3466*$L3466/12)*_xlfn.XLOOKUP($A3466,削除禁止_電灯料金!K:K,削除禁止_電灯料金!M:M,"-"),2)),"-")</f>
        <v>0</v>
      </c>
      <c r="AV3466" s="178">
        <f>IFERROR(IF(OR($G3466="公衆街路灯A",$G3466="定額電灯"),ROUND((((AR3466+AS3466)*AN3466))*12*_xlfn.XLOOKUP($A3466,削除禁止_電灯料金!K:K,削除禁止_電灯料金!N:N),0),ROUND((AT3466+AU3466)*AN3466*12*_xlfn.XLOOKUP($A3466,削除禁止_電灯料金!K:K,削除禁止_電灯料金!N:N),0)),0)</f>
        <v>0</v>
      </c>
      <c r="AW3466" s="145"/>
    </row>
    <row r="3467" spans="1:49" ht="30" customHeight="1">
      <c r="A3467" s="1">
        <v>78</v>
      </c>
      <c r="B3467" s="319" t="s">
        <v>2817</v>
      </c>
      <c r="C3467" s="42"/>
      <c r="D3467" s="256" t="s">
        <v>2946</v>
      </c>
      <c r="E3467" s="257" t="s">
        <v>224</v>
      </c>
      <c r="F3467" s="258" t="s">
        <v>2946</v>
      </c>
      <c r="G3467" s="148" t="s">
        <v>1688</v>
      </c>
      <c r="H3467" s="149"/>
      <c r="I3467" s="280"/>
      <c r="J3467" s="267"/>
      <c r="K3467" s="152">
        <v>1</v>
      </c>
      <c r="L3467" s="153">
        <v>360</v>
      </c>
      <c r="M3467" s="281" t="s">
        <v>1331</v>
      </c>
      <c r="N3467" s="119" t="s">
        <v>234</v>
      </c>
      <c r="O3467" s="120">
        <v>2</v>
      </c>
      <c r="P3467" s="155" t="s">
        <v>227</v>
      </c>
      <c r="Q3467" s="155">
        <v>0</v>
      </c>
      <c r="R3467" s="155">
        <v>0</v>
      </c>
      <c r="S3467" s="156">
        <v>0</v>
      </c>
      <c r="T3467" s="156" t="s">
        <v>2901</v>
      </c>
      <c r="U3467" s="156">
        <v>0</v>
      </c>
      <c r="V3467" s="157">
        <v>0</v>
      </c>
      <c r="W3467" s="158">
        <v>47</v>
      </c>
      <c r="X3467" s="159">
        <v>4</v>
      </c>
      <c r="Y3467" s="160">
        <v>8</v>
      </c>
      <c r="Z3467" s="161">
        <f t="shared" si="914"/>
        <v>11.28</v>
      </c>
      <c r="AA3467" s="155">
        <v>0</v>
      </c>
      <c r="AB3467" s="162" t="s">
        <v>80</v>
      </c>
      <c r="AC3467" s="163" t="s">
        <v>56</v>
      </c>
      <c r="AD3467" s="164" t="s">
        <v>56</v>
      </c>
      <c r="AE3467" s="163" t="s">
        <v>56</v>
      </c>
      <c r="AF3467" s="164">
        <f t="shared" si="915"/>
        <v>42.3</v>
      </c>
      <c r="AG3467" s="165">
        <f t="shared" si="916"/>
        <v>40608</v>
      </c>
      <c r="AH3467" s="166" t="s">
        <v>113</v>
      </c>
      <c r="AI3467" s="167"/>
      <c r="AJ3467" s="168"/>
      <c r="AK3467" s="169"/>
      <c r="AL3467" s="170"/>
      <c r="AM3467" s="171"/>
      <c r="AN3467" s="172"/>
      <c r="AO3467" s="173">
        <f t="shared" si="889"/>
        <v>0</v>
      </c>
      <c r="AP3467" s="174" t="s">
        <v>82</v>
      </c>
      <c r="AQ3467" s="175" t="str" cm="1">
        <f t="array" ref="AQ3467">_xlfn.IFS(OR($G3467="公衆街路灯A",$G3467="定額電灯"),$G3467&amp;AP3467,COUNTIF(G3467,"*従量電灯*"),G3467,1,"-")</f>
        <v>従量電灯</v>
      </c>
      <c r="AR3467" s="176" t="str" cm="1">
        <f t="array" ref="AR3467">_xlfn.IFS($AN3467=0,"-",OR($AH3467="対象外",$AH3467="-"),"-",OR($G3467="公衆街路灯A",$G3467="定額電灯"),_xlfn.XLOOKUP($AQ3467,削除禁止_電灯料金!$B:$B,削除禁止_電灯料金!$E:$E,0),1,"-")</f>
        <v>-</v>
      </c>
      <c r="AS3467" s="177" t="str" cm="1">
        <f t="array" ref="AS3467">_xlfn.IFS($AR3467="-","-",OR($G3467="公衆街路灯A",$G3467="定額電灯"),_xlfn.XLOOKUP(AQ3467,削除禁止_電灯料金!$B:$B,削除禁止_電灯料金!$D:$D,0),1,"-")</f>
        <v>-</v>
      </c>
      <c r="AT3467" s="176">
        <f>IFERROR(IF(OR($G3467="公衆街路灯A",$G3467="定額電灯"),"-",ROUND((_xlfn.XLOOKUP($AQ3467,削除禁止_電灯料金!$B:$B,削除禁止_電灯料金!$E:$E)*AM3467/1000*$K3467*$L3467/12),2)),"-")</f>
        <v>0</v>
      </c>
      <c r="AU3467" s="177">
        <f>IFERROR(IF(OR($G3467="公衆街路灯A",$G3467="定額電灯"),"-",ROUND((AM3467/1000*$K3467*$L3467/12)*_xlfn.XLOOKUP($A3467,削除禁止_電灯料金!K:K,削除禁止_電灯料金!M:M,"-"),2)),"-")</f>
        <v>0</v>
      </c>
      <c r="AV3467" s="178">
        <f>IFERROR(IF(OR($G3467="公衆街路灯A",$G3467="定額電灯"),ROUND((((AR3467+AS3467)*AN3467))*12*_xlfn.XLOOKUP($A3467,削除禁止_電灯料金!K:K,削除禁止_電灯料金!N:N),0),ROUND((AT3467+AU3467)*AN3467*12*_xlfn.XLOOKUP($A3467,削除禁止_電灯料金!K:K,削除禁止_電灯料金!N:N),0)),0)</f>
        <v>0</v>
      </c>
      <c r="AW3467" s="145"/>
    </row>
    <row r="3468" spans="1:49" ht="30" customHeight="1">
      <c r="A3468" s="1">
        <v>78</v>
      </c>
      <c r="B3468" s="319" t="s">
        <v>2817</v>
      </c>
      <c r="C3468" s="42"/>
      <c r="D3468" s="259" t="s">
        <v>612</v>
      </c>
      <c r="E3468" s="260" t="s">
        <v>82</v>
      </c>
      <c r="F3468" s="261" t="s">
        <v>1348</v>
      </c>
      <c r="G3468" s="182" t="s">
        <v>1688</v>
      </c>
      <c r="H3468" s="183" t="s">
        <v>118</v>
      </c>
      <c r="I3468" s="311">
        <v>1.2</v>
      </c>
      <c r="J3468" s="312"/>
      <c r="K3468" s="186">
        <v>12</v>
      </c>
      <c r="L3468" s="187">
        <v>360</v>
      </c>
      <c r="M3468" s="313" t="s">
        <v>2947</v>
      </c>
      <c r="N3468" s="189" t="s">
        <v>1171</v>
      </c>
      <c r="O3468" s="190">
        <v>1</v>
      </c>
      <c r="P3468" s="191" t="s">
        <v>450</v>
      </c>
      <c r="Q3468" s="191">
        <v>0</v>
      </c>
      <c r="R3468" s="191" t="s">
        <v>2948</v>
      </c>
      <c r="S3468" s="192">
        <v>0</v>
      </c>
      <c r="T3468" s="192">
        <v>0</v>
      </c>
      <c r="U3468" s="192">
        <v>0</v>
      </c>
      <c r="V3468" s="193">
        <v>0</v>
      </c>
      <c r="W3468" s="194">
        <v>36</v>
      </c>
      <c r="X3468" s="195">
        <v>7</v>
      </c>
      <c r="Y3468" s="196">
        <v>7</v>
      </c>
      <c r="Z3468" s="197">
        <v>0</v>
      </c>
      <c r="AA3468" s="191">
        <v>0</v>
      </c>
      <c r="AB3468" s="198" t="s">
        <v>80</v>
      </c>
      <c r="AC3468" s="199" t="s">
        <v>56</v>
      </c>
      <c r="AD3468" s="200" t="s">
        <v>56</v>
      </c>
      <c r="AE3468" s="199" t="s">
        <v>56</v>
      </c>
      <c r="AF3468" s="200">
        <v>0</v>
      </c>
      <c r="AG3468" s="201">
        <v>0</v>
      </c>
      <c r="AH3468" s="201" t="s">
        <v>124</v>
      </c>
      <c r="AI3468" s="202" t="s">
        <v>124</v>
      </c>
      <c r="AJ3468" s="203"/>
      <c r="AK3468" s="204"/>
      <c r="AL3468" s="194"/>
      <c r="AM3468" s="205"/>
      <c r="AN3468" s="206"/>
      <c r="AO3468" s="200">
        <f t="shared" si="889"/>
        <v>0</v>
      </c>
      <c r="AP3468" s="207" t="s">
        <v>82</v>
      </c>
      <c r="AQ3468" s="198" t="str" cm="1">
        <f t="array" ref="AQ3468">_xlfn.IFS(OR($G3468="公衆街路灯A",$G3468="定額電灯"),$G3468&amp;AP3468,COUNTIF(G3468,"*従量電灯*"),G3468,1,"-")</f>
        <v>従量電灯</v>
      </c>
      <c r="AR3468" s="208" t="str" cm="1">
        <f t="array" ref="AR3468">_xlfn.IFS($AN3468=0,"-",OR($AH3468="対象外",$AH3468="-"),"-",OR($G3468="公衆街路灯A",$G3468="定額電灯"),_xlfn.XLOOKUP($AQ3468,削除禁止_電灯料金!$B:$B,削除禁止_電灯料金!$E:$E,0),1,"-")</f>
        <v>-</v>
      </c>
      <c r="AS3468" s="209" t="str" cm="1">
        <f t="array" ref="AS3468">_xlfn.IFS($AR3468="-","-",OR($G3468="公衆街路灯A",$G3468="定額電灯"),_xlfn.XLOOKUP(AQ3468,削除禁止_電灯料金!$B:$B,削除禁止_電灯料金!$D:$D,0),1,"-")</f>
        <v>-</v>
      </c>
      <c r="AT3468" s="208">
        <f>IFERROR(IF(OR($G3468="公衆街路灯A",$G3468="定額電灯"),"-",ROUND((_xlfn.XLOOKUP($AQ3468,削除禁止_電灯料金!$B:$B,削除禁止_電灯料金!$E:$E)*AM3468/1000*$K3468*$L3468/12),2)),"-")</f>
        <v>0</v>
      </c>
      <c r="AU3468" s="209">
        <f>IFERROR(IF(OR($G3468="公衆街路灯A",$G3468="定額電灯"),"-",ROUND((AM3468/1000*$K3468*$L3468/12)*_xlfn.XLOOKUP($A3468,削除禁止_電灯料金!K:K,削除禁止_電灯料金!M:M,"-"),2)),"-")</f>
        <v>0</v>
      </c>
      <c r="AV3468" s="210">
        <f>IFERROR(IF(OR($G3468="公衆街路灯A",$G3468="定額電灯"),ROUND((((AR3468+AS3468)*AN3468))*12*_xlfn.XLOOKUP($A3468,削除禁止_電灯料金!K:K,削除禁止_電灯料金!N:N),0),ROUND((AT3468+AU3468)*AN3468*12*_xlfn.XLOOKUP($A3468,削除禁止_電灯料金!K:K,削除禁止_電灯料金!N:N),0)),0)</f>
        <v>0</v>
      </c>
      <c r="AW3468" s="145"/>
    </row>
    <row r="3469" spans="1:49" ht="30" customHeight="1">
      <c r="A3469" s="1">
        <v>78</v>
      </c>
      <c r="B3469" s="319" t="s">
        <v>2817</v>
      </c>
      <c r="C3469" s="42"/>
      <c r="D3469" s="256" t="s">
        <v>612</v>
      </c>
      <c r="E3469" s="257" t="s">
        <v>82</v>
      </c>
      <c r="F3469" s="258" t="s">
        <v>1348</v>
      </c>
      <c r="G3469" s="148" t="s">
        <v>1688</v>
      </c>
      <c r="H3469" s="149"/>
      <c r="I3469" s="280"/>
      <c r="J3469" s="267"/>
      <c r="K3469" s="152">
        <v>12</v>
      </c>
      <c r="L3469" s="153">
        <v>360</v>
      </c>
      <c r="M3469" s="281" t="s">
        <v>2949</v>
      </c>
      <c r="N3469" s="119" t="s">
        <v>215</v>
      </c>
      <c r="O3469" s="120">
        <v>1</v>
      </c>
      <c r="P3469" s="155" t="s">
        <v>710</v>
      </c>
      <c r="Q3469" s="155">
        <v>0</v>
      </c>
      <c r="R3469" s="155">
        <v>0</v>
      </c>
      <c r="S3469" s="156">
        <v>0</v>
      </c>
      <c r="T3469" s="156">
        <v>0</v>
      </c>
      <c r="U3469" s="156" t="s">
        <v>2950</v>
      </c>
      <c r="V3469" s="157">
        <v>0</v>
      </c>
      <c r="W3469" s="158">
        <v>228</v>
      </c>
      <c r="X3469" s="159">
        <v>5</v>
      </c>
      <c r="Y3469" s="160">
        <v>5</v>
      </c>
      <c r="Z3469" s="161">
        <f t="shared" ref="Z3469:Z3470" si="917">K3469*L3469*W3469*Y3469/12/1000</f>
        <v>410.4</v>
      </c>
      <c r="AA3469" s="155">
        <v>0</v>
      </c>
      <c r="AB3469" s="162" t="s">
        <v>80</v>
      </c>
      <c r="AC3469" s="163" t="s">
        <v>56</v>
      </c>
      <c r="AD3469" s="164" t="s">
        <v>56</v>
      </c>
      <c r="AE3469" s="163" t="s">
        <v>56</v>
      </c>
      <c r="AF3469" s="164">
        <f t="shared" ref="AF3469:AF3470" si="918">$B$2*Z3469/Y3469</f>
        <v>2462.4</v>
      </c>
      <c r="AG3469" s="165">
        <f t="shared" ref="AG3469:AG3470" si="919">Y3469*AF3469*120</f>
        <v>1477440</v>
      </c>
      <c r="AH3469" s="166" t="s">
        <v>81</v>
      </c>
      <c r="AI3469" s="167"/>
      <c r="AJ3469" s="168"/>
      <c r="AK3469" s="169"/>
      <c r="AL3469" s="170"/>
      <c r="AM3469" s="171"/>
      <c r="AN3469" s="172"/>
      <c r="AO3469" s="173">
        <f t="shared" si="889"/>
        <v>0</v>
      </c>
      <c r="AP3469" s="174" t="s">
        <v>82</v>
      </c>
      <c r="AQ3469" s="175" t="str" cm="1">
        <f t="array" ref="AQ3469">_xlfn.IFS(OR($G3469="公衆街路灯A",$G3469="定額電灯"),$G3469&amp;AP3469,COUNTIF(G3469,"*従量電灯*"),G3469,1,"-")</f>
        <v>従量電灯</v>
      </c>
      <c r="AR3469" s="176" t="str" cm="1">
        <f t="array" ref="AR3469">_xlfn.IFS($AN3469=0,"-",OR($AH3469="対象外",$AH3469="-"),"-",OR($G3469="公衆街路灯A",$G3469="定額電灯"),_xlfn.XLOOKUP($AQ3469,削除禁止_電灯料金!$B:$B,削除禁止_電灯料金!$E:$E,0),1,"-")</f>
        <v>-</v>
      </c>
      <c r="AS3469" s="177" t="str" cm="1">
        <f t="array" ref="AS3469">_xlfn.IFS($AR3469="-","-",OR($G3469="公衆街路灯A",$G3469="定額電灯"),_xlfn.XLOOKUP(AQ3469,削除禁止_電灯料金!$B:$B,削除禁止_電灯料金!$D:$D,0),1,"-")</f>
        <v>-</v>
      </c>
      <c r="AT3469" s="176">
        <f>IFERROR(IF(OR($G3469="公衆街路灯A",$G3469="定額電灯"),"-",ROUND((_xlfn.XLOOKUP($AQ3469,削除禁止_電灯料金!$B:$B,削除禁止_電灯料金!$E:$E)*AM3469/1000*$K3469*$L3469/12),2)),"-")</f>
        <v>0</v>
      </c>
      <c r="AU3469" s="177">
        <f>IFERROR(IF(OR($G3469="公衆街路灯A",$G3469="定額電灯"),"-",ROUND((AM3469/1000*$K3469*$L3469/12)*_xlfn.XLOOKUP($A3469,削除禁止_電灯料金!K:K,削除禁止_電灯料金!M:M,"-"),2)),"-")</f>
        <v>0</v>
      </c>
      <c r="AV3469" s="178">
        <f>IFERROR(IF(OR($G3469="公衆街路灯A",$G3469="定額電灯"),ROUND((((AR3469+AS3469)*AN3469))*12*_xlfn.XLOOKUP($A3469,削除禁止_電灯料金!K:K,削除禁止_電灯料金!N:N),0),ROUND((AT3469+AU3469)*AN3469*12*_xlfn.XLOOKUP($A3469,削除禁止_電灯料金!K:K,削除禁止_電灯料金!N:N),0)),0)</f>
        <v>0</v>
      </c>
      <c r="AW3469" s="145"/>
    </row>
    <row r="3470" spans="1:49" ht="30" customHeight="1">
      <c r="A3470" s="1">
        <v>78</v>
      </c>
      <c r="B3470" s="319" t="s">
        <v>2817</v>
      </c>
      <c r="C3470" s="42"/>
      <c r="D3470" s="256" t="s">
        <v>612</v>
      </c>
      <c r="E3470" s="257" t="s">
        <v>82</v>
      </c>
      <c r="F3470" s="258" t="s">
        <v>1348</v>
      </c>
      <c r="G3470" s="148" t="s">
        <v>1688</v>
      </c>
      <c r="H3470" s="149"/>
      <c r="I3470" s="280">
        <v>3</v>
      </c>
      <c r="J3470" s="151" t="s">
        <v>213</v>
      </c>
      <c r="K3470" s="152">
        <v>12</v>
      </c>
      <c r="L3470" s="153">
        <v>360</v>
      </c>
      <c r="M3470" s="281" t="s">
        <v>2951</v>
      </c>
      <c r="N3470" s="119" t="s">
        <v>215</v>
      </c>
      <c r="O3470" s="120">
        <v>1</v>
      </c>
      <c r="P3470" s="155" t="s">
        <v>710</v>
      </c>
      <c r="Q3470" s="155">
        <v>0</v>
      </c>
      <c r="R3470" s="155">
        <v>0</v>
      </c>
      <c r="S3470" s="156" t="s">
        <v>2952</v>
      </c>
      <c r="T3470" s="156">
        <v>0</v>
      </c>
      <c r="U3470" s="156" t="s">
        <v>420</v>
      </c>
      <c r="V3470" s="157">
        <v>0</v>
      </c>
      <c r="W3470" s="158">
        <v>228</v>
      </c>
      <c r="X3470" s="159">
        <v>2</v>
      </c>
      <c r="Y3470" s="160">
        <v>2</v>
      </c>
      <c r="Z3470" s="161">
        <f t="shared" si="917"/>
        <v>164.16</v>
      </c>
      <c r="AA3470" s="155">
        <v>0</v>
      </c>
      <c r="AB3470" s="162" t="s">
        <v>80</v>
      </c>
      <c r="AC3470" s="163" t="s">
        <v>56</v>
      </c>
      <c r="AD3470" s="164" t="s">
        <v>56</v>
      </c>
      <c r="AE3470" s="163" t="s">
        <v>56</v>
      </c>
      <c r="AF3470" s="164">
        <f t="shared" si="918"/>
        <v>2462.4</v>
      </c>
      <c r="AG3470" s="165">
        <f t="shared" si="919"/>
        <v>590976</v>
      </c>
      <c r="AH3470" s="166" t="s">
        <v>81</v>
      </c>
      <c r="AI3470" s="167"/>
      <c r="AJ3470" s="168"/>
      <c r="AK3470" s="169"/>
      <c r="AL3470" s="170"/>
      <c r="AM3470" s="171"/>
      <c r="AN3470" s="172"/>
      <c r="AO3470" s="173">
        <f t="shared" si="889"/>
        <v>0</v>
      </c>
      <c r="AP3470" s="174" t="s">
        <v>82</v>
      </c>
      <c r="AQ3470" s="175" t="str" cm="1">
        <f t="array" ref="AQ3470">_xlfn.IFS(OR($G3470="公衆街路灯A",$G3470="定額電灯"),$G3470&amp;AP3470,COUNTIF(G3470,"*従量電灯*"),G3470,1,"-")</f>
        <v>従量電灯</v>
      </c>
      <c r="AR3470" s="176" t="str" cm="1">
        <f t="array" ref="AR3470">_xlfn.IFS($AN3470=0,"-",OR($AH3470="対象外",$AH3470="-"),"-",OR($G3470="公衆街路灯A",$G3470="定額電灯"),_xlfn.XLOOKUP($AQ3470,削除禁止_電灯料金!$B:$B,削除禁止_電灯料金!$E:$E,0),1,"-")</f>
        <v>-</v>
      </c>
      <c r="AS3470" s="177" t="str" cm="1">
        <f t="array" ref="AS3470">_xlfn.IFS($AR3470="-","-",OR($G3470="公衆街路灯A",$G3470="定額電灯"),_xlfn.XLOOKUP(AQ3470,削除禁止_電灯料金!$B:$B,削除禁止_電灯料金!$D:$D,0),1,"-")</f>
        <v>-</v>
      </c>
      <c r="AT3470" s="176">
        <f>IFERROR(IF(OR($G3470="公衆街路灯A",$G3470="定額電灯"),"-",ROUND((_xlfn.XLOOKUP($AQ3470,削除禁止_電灯料金!$B:$B,削除禁止_電灯料金!$E:$E)*AM3470/1000*$K3470*$L3470/12),2)),"-")</f>
        <v>0</v>
      </c>
      <c r="AU3470" s="177">
        <f>IFERROR(IF(OR($G3470="公衆街路灯A",$G3470="定額電灯"),"-",ROUND((AM3470/1000*$K3470*$L3470/12)*_xlfn.XLOOKUP($A3470,削除禁止_電灯料金!K:K,削除禁止_電灯料金!M:M,"-"),2)),"-")</f>
        <v>0</v>
      </c>
      <c r="AV3470" s="178">
        <f>IFERROR(IF(OR($G3470="公衆街路灯A",$G3470="定額電灯"),ROUND((((AR3470+AS3470)*AN3470))*12*_xlfn.XLOOKUP($A3470,削除禁止_電灯料金!K:K,削除禁止_電灯料金!N:N),0),ROUND((AT3470+AU3470)*AN3470*12*_xlfn.XLOOKUP($A3470,削除禁止_電灯料金!K:K,削除禁止_電灯料金!N:N),0)),0)</f>
        <v>0</v>
      </c>
      <c r="AW3470" s="145"/>
    </row>
    <row r="3471" spans="1:49" ht="30" customHeight="1">
      <c r="A3471" s="1">
        <v>78</v>
      </c>
      <c r="B3471" s="319" t="s">
        <v>2817</v>
      </c>
      <c r="C3471" s="42"/>
      <c r="D3471" s="146"/>
      <c r="E3471" s="147" t="s">
        <v>219</v>
      </c>
      <c r="F3471" s="148" t="s">
        <v>219</v>
      </c>
      <c r="G3471" s="148"/>
      <c r="H3471" s="149"/>
      <c r="I3471" s="150"/>
      <c r="J3471" s="151"/>
      <c r="K3471" s="213"/>
      <c r="L3471" s="214"/>
      <c r="M3471" s="179" t="s">
        <v>82</v>
      </c>
      <c r="N3471" s="119">
        <v>0</v>
      </c>
      <c r="O3471" s="120">
        <v>0</v>
      </c>
      <c r="P3471" s="155">
        <v>0</v>
      </c>
      <c r="Q3471" s="155">
        <v>0</v>
      </c>
      <c r="R3471" s="155">
        <v>0</v>
      </c>
      <c r="S3471" s="156">
        <v>0</v>
      </c>
      <c r="T3471" s="156">
        <v>0</v>
      </c>
      <c r="U3471" s="156">
        <v>0</v>
      </c>
      <c r="V3471" s="157">
        <v>0</v>
      </c>
      <c r="W3471" s="158">
        <v>0</v>
      </c>
      <c r="X3471" s="159"/>
      <c r="Y3471" s="160">
        <v>0</v>
      </c>
      <c r="Z3471" s="161">
        <v>0</v>
      </c>
      <c r="AA3471" s="155">
        <v>0</v>
      </c>
      <c r="AB3471" s="162" t="s">
        <v>56</v>
      </c>
      <c r="AC3471" s="163" t="s">
        <v>56</v>
      </c>
      <c r="AD3471" s="164" t="s">
        <v>56</v>
      </c>
      <c r="AE3471" s="163" t="s">
        <v>56</v>
      </c>
      <c r="AF3471" s="164" t="s">
        <v>56</v>
      </c>
      <c r="AG3471" s="165">
        <v>0</v>
      </c>
      <c r="AH3471" s="166" t="s">
        <v>56</v>
      </c>
      <c r="AI3471" s="167"/>
      <c r="AJ3471" s="168"/>
      <c r="AK3471" s="169"/>
      <c r="AL3471" s="170"/>
      <c r="AM3471" s="171"/>
      <c r="AN3471" s="172"/>
      <c r="AO3471" s="173">
        <f t="shared" si="889"/>
        <v>0</v>
      </c>
      <c r="AP3471" s="174" t="s">
        <v>82</v>
      </c>
      <c r="AQ3471" s="175" t="str" cm="1">
        <f t="array" ref="AQ3471">_xlfn.IFS(OR($G3471="公衆街路灯A",$G3471="定額電灯"),$G3471&amp;AP3471,COUNTIF(G3471,"*従量電灯*"),G3471,1,"-")</f>
        <v>-</v>
      </c>
      <c r="AR3471" s="176" t="str" cm="1">
        <f t="array" ref="AR3471">_xlfn.IFS($AN3471=0,"-",OR($AH3471="対象外",$AH3471="-"),"-",OR($G3471="公衆街路灯A",$G3471="定額電灯"),_xlfn.XLOOKUP($AQ3471,削除禁止_電灯料金!$B:$B,削除禁止_電灯料金!$E:$E,0),1,"-")</f>
        <v>-</v>
      </c>
      <c r="AS3471" s="177" t="str" cm="1">
        <f t="array" ref="AS3471">_xlfn.IFS($AR3471="-","-",OR($G3471="公衆街路灯A",$G3471="定額電灯"),_xlfn.XLOOKUP(AQ3471,削除禁止_電灯料金!$B:$B,削除禁止_電灯料金!$D:$D,0),1,"-")</f>
        <v>-</v>
      </c>
      <c r="AT3471" s="176" t="str">
        <f>IFERROR(IF(OR($G3471="公衆街路灯A",$G3471="定額電灯"),"-",ROUND((_xlfn.XLOOKUP($AQ3471,削除禁止_電灯料金!$B:$B,削除禁止_電灯料金!$E:$E)*AM3471/1000*$K3471*$L3471/12),2)),"-")</f>
        <v>-</v>
      </c>
      <c r="AU3471" s="177">
        <f>IFERROR(IF(OR($G3471="公衆街路灯A",$G3471="定額電灯"),"-",ROUND((AM3471/1000*$K3471*$L3471/12)*_xlfn.XLOOKUP($A3471,削除禁止_電灯料金!K:K,削除禁止_電灯料金!M:M,"-"),2)),"-")</f>
        <v>0</v>
      </c>
      <c r="AV3471" s="178">
        <f>IFERROR(IF(OR($G3471="公衆街路灯A",$G3471="定額電灯"),ROUND((((AR3471+AS3471)*AN3471))*12*_xlfn.XLOOKUP($A3471,削除禁止_電灯料金!K:K,削除禁止_電灯料金!N:N),0),ROUND((AT3471+AU3471)*AN3471*12*_xlfn.XLOOKUP($A3471,削除禁止_電灯料金!K:K,削除禁止_電灯料金!N:N),0)),0)</f>
        <v>0</v>
      </c>
      <c r="AW3471" s="145"/>
    </row>
    <row r="3472" spans="1:49" ht="30" customHeight="1">
      <c r="A3472" s="1">
        <v>78</v>
      </c>
      <c r="B3472" s="319" t="s">
        <v>2817</v>
      </c>
      <c r="C3472" s="42"/>
      <c r="D3472" s="146"/>
      <c r="E3472" s="147" t="s">
        <v>219</v>
      </c>
      <c r="F3472" s="148" t="s">
        <v>219</v>
      </c>
      <c r="G3472" s="148"/>
      <c r="H3472" s="149"/>
      <c r="I3472" s="150"/>
      <c r="J3472" s="151"/>
      <c r="K3472" s="213"/>
      <c r="L3472" s="214"/>
      <c r="M3472" s="179" t="s">
        <v>82</v>
      </c>
      <c r="N3472" s="119">
        <v>0</v>
      </c>
      <c r="O3472" s="120">
        <v>0</v>
      </c>
      <c r="P3472" s="155">
        <v>0</v>
      </c>
      <c r="Q3472" s="155">
        <v>0</v>
      </c>
      <c r="R3472" s="155">
        <v>0</v>
      </c>
      <c r="S3472" s="156">
        <v>0</v>
      </c>
      <c r="T3472" s="156">
        <v>0</v>
      </c>
      <c r="U3472" s="156">
        <v>0</v>
      </c>
      <c r="V3472" s="157">
        <v>0</v>
      </c>
      <c r="W3472" s="158">
        <v>0</v>
      </c>
      <c r="X3472" s="159"/>
      <c r="Y3472" s="160">
        <v>0</v>
      </c>
      <c r="Z3472" s="161">
        <v>0</v>
      </c>
      <c r="AA3472" s="155">
        <v>0</v>
      </c>
      <c r="AB3472" s="162" t="s">
        <v>56</v>
      </c>
      <c r="AC3472" s="163" t="s">
        <v>56</v>
      </c>
      <c r="AD3472" s="164" t="s">
        <v>56</v>
      </c>
      <c r="AE3472" s="163" t="s">
        <v>56</v>
      </c>
      <c r="AF3472" s="164" t="s">
        <v>56</v>
      </c>
      <c r="AG3472" s="165">
        <v>0</v>
      </c>
      <c r="AH3472" s="166" t="s">
        <v>56</v>
      </c>
      <c r="AI3472" s="167"/>
      <c r="AJ3472" s="168"/>
      <c r="AK3472" s="169"/>
      <c r="AL3472" s="170"/>
      <c r="AM3472" s="171"/>
      <c r="AN3472" s="172"/>
      <c r="AO3472" s="173">
        <f t="shared" si="889"/>
        <v>0</v>
      </c>
      <c r="AP3472" s="174" t="s">
        <v>82</v>
      </c>
      <c r="AQ3472" s="175" t="str" cm="1">
        <f t="array" ref="AQ3472">_xlfn.IFS(OR($G3472="公衆街路灯A",$G3472="定額電灯"),$G3472&amp;AP3472,COUNTIF(G3472,"*従量電灯*"),G3472,1,"-")</f>
        <v>-</v>
      </c>
      <c r="AR3472" s="176" t="str" cm="1">
        <f t="array" ref="AR3472">_xlfn.IFS($AN3472=0,"-",OR($AH3472="対象外",$AH3472="-"),"-",OR($G3472="公衆街路灯A",$G3472="定額電灯"),_xlfn.XLOOKUP($AQ3472,削除禁止_電灯料金!$B:$B,削除禁止_電灯料金!$E:$E,0),1,"-")</f>
        <v>-</v>
      </c>
      <c r="AS3472" s="177" t="str" cm="1">
        <f t="array" ref="AS3472">_xlfn.IFS($AR3472="-","-",OR($G3472="公衆街路灯A",$G3472="定額電灯"),_xlfn.XLOOKUP(AQ3472,削除禁止_電灯料金!$B:$B,削除禁止_電灯料金!$D:$D,0),1,"-")</f>
        <v>-</v>
      </c>
      <c r="AT3472" s="176" t="str">
        <f>IFERROR(IF(OR($G3472="公衆街路灯A",$G3472="定額電灯"),"-",ROUND((_xlfn.XLOOKUP($AQ3472,削除禁止_電灯料金!$B:$B,削除禁止_電灯料金!$E:$E)*AM3472/1000*$K3472*$L3472/12),2)),"-")</f>
        <v>-</v>
      </c>
      <c r="AU3472" s="177">
        <f>IFERROR(IF(OR($G3472="公衆街路灯A",$G3472="定額電灯"),"-",ROUND((AM3472/1000*$K3472*$L3472/12)*_xlfn.XLOOKUP($A3472,削除禁止_電灯料金!K:K,削除禁止_電灯料金!M:M,"-"),2)),"-")</f>
        <v>0</v>
      </c>
      <c r="AV3472" s="178">
        <f>IFERROR(IF(OR($G3472="公衆街路灯A",$G3472="定額電灯"),ROUND((((AR3472+AS3472)*AN3472))*12*_xlfn.XLOOKUP($A3472,削除禁止_電灯料金!K:K,削除禁止_電灯料金!N:N),0),ROUND((AT3472+AU3472)*AN3472*12*_xlfn.XLOOKUP($A3472,削除禁止_電灯料金!K:K,削除禁止_電灯料金!N:N),0)),0)</f>
        <v>0</v>
      </c>
      <c r="AW3472" s="145"/>
    </row>
    <row r="3473" spans="1:49" ht="30" customHeight="1" thickBot="1">
      <c r="A3473" s="1">
        <v>78</v>
      </c>
      <c r="B3473" s="319" t="s">
        <v>2817</v>
      </c>
      <c r="C3473" s="42"/>
      <c r="D3473" s="215"/>
      <c r="E3473" s="216" t="s">
        <v>219</v>
      </c>
      <c r="F3473" s="217" t="s">
        <v>219</v>
      </c>
      <c r="G3473" s="216"/>
      <c r="H3473" s="216"/>
      <c r="I3473" s="218"/>
      <c r="J3473" s="219"/>
      <c r="K3473" s="220"/>
      <c r="L3473" s="221"/>
      <c r="M3473" s="222" t="s">
        <v>82</v>
      </c>
      <c r="N3473" s="223">
        <v>0</v>
      </c>
      <c r="O3473" s="224">
        <v>0</v>
      </c>
      <c r="P3473" s="225">
        <v>0</v>
      </c>
      <c r="Q3473" s="225">
        <v>0</v>
      </c>
      <c r="R3473" s="225">
        <v>0</v>
      </c>
      <c r="S3473" s="226">
        <v>0</v>
      </c>
      <c r="T3473" s="226">
        <v>0</v>
      </c>
      <c r="U3473" s="226">
        <v>0</v>
      </c>
      <c r="V3473" s="227">
        <v>0</v>
      </c>
      <c r="W3473" s="228">
        <v>0</v>
      </c>
      <c r="X3473" s="229"/>
      <c r="Y3473" s="410">
        <v>0</v>
      </c>
      <c r="Z3473" s="230">
        <v>0</v>
      </c>
      <c r="AA3473" s="225">
        <v>0</v>
      </c>
      <c r="AB3473" s="231" t="s">
        <v>56</v>
      </c>
      <c r="AC3473" s="232" t="s">
        <v>56</v>
      </c>
      <c r="AD3473" s="411" t="s">
        <v>56</v>
      </c>
      <c r="AE3473" s="232" t="s">
        <v>56</v>
      </c>
      <c r="AF3473" s="411" t="s">
        <v>56</v>
      </c>
      <c r="AG3473" s="412">
        <v>0</v>
      </c>
      <c r="AH3473" s="413" t="s">
        <v>56</v>
      </c>
      <c r="AI3473" s="236"/>
      <c r="AJ3473" s="237"/>
      <c r="AK3473" s="238"/>
      <c r="AL3473" s="239"/>
      <c r="AM3473" s="240"/>
      <c r="AN3473" s="241"/>
      <c r="AO3473" s="242">
        <f t="shared" si="889"/>
        <v>0</v>
      </c>
      <c r="AP3473" s="243" t="s">
        <v>82</v>
      </c>
      <c r="AQ3473" s="414" t="str" cm="1">
        <f t="array" ref="AQ3473">_xlfn.IFS(OR($G3473="公衆街路灯A",$G3473="定額電灯"),$G3473&amp;AP3473,COUNTIF(G3473,"*従量電灯*"),G3473,1,"-")</f>
        <v>-</v>
      </c>
      <c r="AR3473" s="415" t="str" cm="1">
        <f t="array" ref="AR3473">_xlfn.IFS($AN3473=0,"-",OR($AH3473="対象外",$AH3473="-"),"-",OR($G3473="公衆街路灯A",$G3473="定額電灯"),_xlfn.XLOOKUP($AQ3473,削除禁止_電灯料金!$B:$B,削除禁止_電灯料金!$E:$E,0),1,"-")</f>
        <v>-</v>
      </c>
      <c r="AS3473" s="416" t="str" cm="1">
        <f t="array" ref="AS3473">_xlfn.IFS($AR3473="-","-",OR($G3473="公衆街路灯A",$G3473="定額電灯"),_xlfn.XLOOKUP(AQ3473,削除禁止_電灯料金!$B:$B,削除禁止_電灯料金!$D:$D,0),1,"-")</f>
        <v>-</v>
      </c>
      <c r="AT3473" s="415" t="str">
        <f>IFERROR(IF(OR($G3473="公衆街路灯A",$G3473="定額電灯"),"-",ROUND((_xlfn.XLOOKUP($AQ3473,削除禁止_電灯料金!$B:$B,削除禁止_電灯料金!$E:$E)*AM3473/1000*$K3473*$L3473/12),2)),"-")</f>
        <v>-</v>
      </c>
      <c r="AU3473" s="416">
        <f>IFERROR(IF(OR($G3473="公衆街路灯A",$G3473="定額電灯"),"-",ROUND((AM3473/1000*$K3473*$L3473/12)*_xlfn.XLOOKUP($A3473,削除禁止_電灯料金!K:K,削除禁止_電灯料金!M:M,"-"),2)),"-")</f>
        <v>0</v>
      </c>
      <c r="AV3473" s="417">
        <f>IFERROR(IF(OR($G3473="公衆街路灯A",$G3473="定額電灯"),ROUND((((AR3473+AS3473)*AN3473))*12*_xlfn.XLOOKUP($A3473,削除禁止_電灯料金!K:K,削除禁止_電灯料金!N:N),0),ROUND((AT3473+AU3473)*AN3473*12*_xlfn.XLOOKUP($A3473,削除禁止_電灯料金!K:K,削除禁止_電灯料金!N:N),0)),0)</f>
        <v>0</v>
      </c>
      <c r="AW3473" s="145"/>
    </row>
    <row r="3474" spans="1:49" ht="30" customHeight="1">
      <c r="A3474" s="1"/>
      <c r="B3474" s="41"/>
      <c r="C3474" s="248"/>
    </row>
    <row r="3475" spans="1:49" ht="30" customHeight="1">
      <c r="A3475" s="1"/>
      <c r="B3475" s="41"/>
      <c r="C3475" s="248"/>
    </row>
    <row r="3476" spans="1:49" ht="30" customHeight="1">
      <c r="A3476" s="368"/>
      <c r="B3476" s="369"/>
      <c r="C3476" s="248"/>
    </row>
  </sheetData>
  <autoFilter ref="A3:AW3476" xr:uid="{FBDB2F27-07E9-4224-A786-AC94BEDBDB72}"/>
  <mergeCells count="1738">
    <mergeCell ref="AI3300:AI3301"/>
    <mergeCell ref="AJ3300:AJ3301"/>
    <mergeCell ref="AK3300:AK3301"/>
    <mergeCell ref="AQ3300:AQ3301"/>
    <mergeCell ref="T3300:T3301"/>
    <mergeCell ref="U3300:U3301"/>
    <mergeCell ref="V3300:V3301"/>
    <mergeCell ref="AA3300:AA3301"/>
    <mergeCell ref="AB3300:AB3301"/>
    <mergeCell ref="AH3300:AH3301"/>
    <mergeCell ref="N3300:N3301"/>
    <mergeCell ref="O3300:O3301"/>
    <mergeCell ref="P3300:P3301"/>
    <mergeCell ref="Q3300:Q3301"/>
    <mergeCell ref="R3300:R3301"/>
    <mergeCell ref="S3300:S3301"/>
    <mergeCell ref="AI3284:AI3285"/>
    <mergeCell ref="AJ3284:AJ3285"/>
    <mergeCell ref="AK3284:AK3285"/>
    <mergeCell ref="AQ3284:AQ3285"/>
    <mergeCell ref="D3300:D3301"/>
    <mergeCell ref="E3300:E3301"/>
    <mergeCell ref="F3300:F3301"/>
    <mergeCell ref="G3300:G3301"/>
    <mergeCell ref="H3300:H3301"/>
    <mergeCell ref="M3300:M3301"/>
    <mergeCell ref="T3284:T3285"/>
    <mergeCell ref="U3284:U3285"/>
    <mergeCell ref="V3284:V3285"/>
    <mergeCell ref="AA3284:AA3285"/>
    <mergeCell ref="AB3284:AB3285"/>
    <mergeCell ref="AH3284:AH3285"/>
    <mergeCell ref="N3284:N3285"/>
    <mergeCell ref="O3284:O3285"/>
    <mergeCell ref="P3284:P3285"/>
    <mergeCell ref="Q3284:Q3285"/>
    <mergeCell ref="R3284:R3285"/>
    <mergeCell ref="S3284:S3285"/>
    <mergeCell ref="D3284:D3285"/>
    <mergeCell ref="E3284:E3285"/>
    <mergeCell ref="F3284:F3285"/>
    <mergeCell ref="G3284:G3285"/>
    <mergeCell ref="H3284:H3285"/>
    <mergeCell ref="M3284:M3285"/>
    <mergeCell ref="AI3252:AI3253"/>
    <mergeCell ref="AJ3252:AJ3253"/>
    <mergeCell ref="AK3252:AK3253"/>
    <mergeCell ref="AQ3252:AQ3253"/>
    <mergeCell ref="D3267:D3268"/>
    <mergeCell ref="E3267:E3268"/>
    <mergeCell ref="F3267:F3268"/>
    <mergeCell ref="G3267:G3268"/>
    <mergeCell ref="H3267:H3268"/>
    <mergeCell ref="M3267:M3268"/>
    <mergeCell ref="T3252:T3253"/>
    <mergeCell ref="U3252:U3253"/>
    <mergeCell ref="V3252:V3253"/>
    <mergeCell ref="AA3252:AA3253"/>
    <mergeCell ref="AB3252:AB3253"/>
    <mergeCell ref="AH3252:AH3253"/>
    <mergeCell ref="N3252:N3253"/>
    <mergeCell ref="O3252:O3253"/>
    <mergeCell ref="P3252:P3253"/>
    <mergeCell ref="Q3252:Q3253"/>
    <mergeCell ref="R3252:R3253"/>
    <mergeCell ref="S3252:S3253"/>
    <mergeCell ref="AI3267:AI3268"/>
    <mergeCell ref="AJ3267:AJ3268"/>
    <mergeCell ref="AK3267:AK3268"/>
    <mergeCell ref="AQ3267:AQ3268"/>
    <mergeCell ref="D3252:D3253"/>
    <mergeCell ref="E3252:E3253"/>
    <mergeCell ref="F3252:F3253"/>
    <mergeCell ref="G3252:G3253"/>
    <mergeCell ref="H3252:H3253"/>
    <mergeCell ref="M3252:M3253"/>
    <mergeCell ref="T3224:T3225"/>
    <mergeCell ref="U3224:U3225"/>
    <mergeCell ref="V3224:V3225"/>
    <mergeCell ref="AA3224:AA3225"/>
    <mergeCell ref="AB3224:AB3225"/>
    <mergeCell ref="AH3224:AH3225"/>
    <mergeCell ref="N3224:N3225"/>
    <mergeCell ref="O3224:O3225"/>
    <mergeCell ref="P3224:P3225"/>
    <mergeCell ref="Q3224:Q3225"/>
    <mergeCell ref="R3224:R3225"/>
    <mergeCell ref="S3224:S3225"/>
    <mergeCell ref="T3267:T3268"/>
    <mergeCell ref="U3267:U3268"/>
    <mergeCell ref="V3267:V3268"/>
    <mergeCell ref="AA3267:AA3268"/>
    <mergeCell ref="AB3267:AB3268"/>
    <mergeCell ref="AH3267:AH3268"/>
    <mergeCell ref="N3267:N3268"/>
    <mergeCell ref="O3267:O3268"/>
    <mergeCell ref="P3267:P3268"/>
    <mergeCell ref="Q3267:Q3268"/>
    <mergeCell ref="R3267:R3268"/>
    <mergeCell ref="S3267:S3268"/>
    <mergeCell ref="AI3197:AI3198"/>
    <mergeCell ref="AJ3197:AJ3198"/>
    <mergeCell ref="AK3197:AK3198"/>
    <mergeCell ref="AQ3197:AQ3198"/>
    <mergeCell ref="D3224:D3225"/>
    <mergeCell ref="E3224:E3225"/>
    <mergeCell ref="F3224:F3225"/>
    <mergeCell ref="G3224:G3225"/>
    <mergeCell ref="H3224:H3225"/>
    <mergeCell ref="M3224:M3225"/>
    <mergeCell ref="T3197:T3198"/>
    <mergeCell ref="U3197:U3198"/>
    <mergeCell ref="V3197:V3198"/>
    <mergeCell ref="AA3197:AA3198"/>
    <mergeCell ref="AB3197:AB3198"/>
    <mergeCell ref="AH3197:AH3198"/>
    <mergeCell ref="N3197:N3198"/>
    <mergeCell ref="O3197:O3198"/>
    <mergeCell ref="P3197:P3198"/>
    <mergeCell ref="Q3197:Q3198"/>
    <mergeCell ref="R3197:R3198"/>
    <mergeCell ref="S3197:S3198"/>
    <mergeCell ref="AI3224:AI3225"/>
    <mergeCell ref="AJ3224:AJ3225"/>
    <mergeCell ref="AK3224:AK3225"/>
    <mergeCell ref="AQ3224:AQ3225"/>
    <mergeCell ref="D3197:D3198"/>
    <mergeCell ref="E3197:E3198"/>
    <mergeCell ref="F3197:F3198"/>
    <mergeCell ref="G3197:G3198"/>
    <mergeCell ref="H3197:H3198"/>
    <mergeCell ref="M3197:M3198"/>
    <mergeCell ref="AI3158:AI3159"/>
    <mergeCell ref="AJ3158:AJ3159"/>
    <mergeCell ref="AK3158:AK3159"/>
    <mergeCell ref="AQ3158:AQ3159"/>
    <mergeCell ref="D3177:D3178"/>
    <mergeCell ref="E3177:E3178"/>
    <mergeCell ref="F3177:F3178"/>
    <mergeCell ref="G3177:G3178"/>
    <mergeCell ref="H3177:H3178"/>
    <mergeCell ref="M3177:M3178"/>
    <mergeCell ref="T3158:T3159"/>
    <mergeCell ref="U3158:U3159"/>
    <mergeCell ref="V3158:V3159"/>
    <mergeCell ref="AA3158:AA3159"/>
    <mergeCell ref="AB3158:AB3159"/>
    <mergeCell ref="AH3158:AH3159"/>
    <mergeCell ref="N3158:N3159"/>
    <mergeCell ref="O3158:O3159"/>
    <mergeCell ref="P3158:P3159"/>
    <mergeCell ref="Q3158:Q3159"/>
    <mergeCell ref="R3158:R3159"/>
    <mergeCell ref="S3158:S3159"/>
    <mergeCell ref="AI3177:AI3178"/>
    <mergeCell ref="AJ3177:AJ3178"/>
    <mergeCell ref="AK3177:AK3178"/>
    <mergeCell ref="AQ3177:AQ3178"/>
    <mergeCell ref="D3158:D3159"/>
    <mergeCell ref="E3158:E3159"/>
    <mergeCell ref="F3158:F3159"/>
    <mergeCell ref="G3158:G3159"/>
    <mergeCell ref="H3158:H3159"/>
    <mergeCell ref="M3158:M3159"/>
    <mergeCell ref="T3142:T3143"/>
    <mergeCell ref="U3142:U3143"/>
    <mergeCell ref="V3142:V3143"/>
    <mergeCell ref="AA3142:AA3143"/>
    <mergeCell ref="AB3142:AB3143"/>
    <mergeCell ref="AH3142:AH3143"/>
    <mergeCell ref="N3142:N3143"/>
    <mergeCell ref="O3142:O3143"/>
    <mergeCell ref="P3142:P3143"/>
    <mergeCell ref="Q3142:Q3143"/>
    <mergeCell ref="R3142:R3143"/>
    <mergeCell ref="S3142:S3143"/>
    <mergeCell ref="T3177:T3178"/>
    <mergeCell ref="U3177:U3178"/>
    <mergeCell ref="V3177:V3178"/>
    <mergeCell ref="AA3177:AA3178"/>
    <mergeCell ref="AB3177:AB3178"/>
    <mergeCell ref="AH3177:AH3178"/>
    <mergeCell ref="N3177:N3178"/>
    <mergeCell ref="O3177:O3178"/>
    <mergeCell ref="P3177:P3178"/>
    <mergeCell ref="Q3177:Q3178"/>
    <mergeCell ref="R3177:R3178"/>
    <mergeCell ref="S3177:S3178"/>
    <mergeCell ref="AI3125:AI3126"/>
    <mergeCell ref="AJ3125:AJ3126"/>
    <mergeCell ref="AK3125:AK3126"/>
    <mergeCell ref="AQ3125:AQ3126"/>
    <mergeCell ref="D3142:D3143"/>
    <mergeCell ref="E3142:E3143"/>
    <mergeCell ref="F3142:F3143"/>
    <mergeCell ref="G3142:G3143"/>
    <mergeCell ref="H3142:H3143"/>
    <mergeCell ref="M3142:M3143"/>
    <mergeCell ref="T3125:T3126"/>
    <mergeCell ref="U3125:U3126"/>
    <mergeCell ref="V3125:V3126"/>
    <mergeCell ref="AA3125:AA3126"/>
    <mergeCell ref="AB3125:AB3126"/>
    <mergeCell ref="AH3125:AH3126"/>
    <mergeCell ref="N3125:N3126"/>
    <mergeCell ref="O3125:O3126"/>
    <mergeCell ref="P3125:P3126"/>
    <mergeCell ref="Q3125:Q3126"/>
    <mergeCell ref="R3125:R3126"/>
    <mergeCell ref="S3125:S3126"/>
    <mergeCell ref="AI3142:AI3143"/>
    <mergeCell ref="AJ3142:AJ3143"/>
    <mergeCell ref="AK3142:AK3143"/>
    <mergeCell ref="AQ3142:AQ3143"/>
    <mergeCell ref="D3125:D3126"/>
    <mergeCell ref="E3125:E3126"/>
    <mergeCell ref="F3125:F3126"/>
    <mergeCell ref="G3125:G3126"/>
    <mergeCell ref="H3125:H3126"/>
    <mergeCell ref="M3125:M3126"/>
    <mergeCell ref="AI3051:AI3052"/>
    <mergeCell ref="AJ3051:AJ3052"/>
    <mergeCell ref="AK3051:AK3052"/>
    <mergeCell ref="AQ3051:AQ3052"/>
    <mergeCell ref="D3071:D3072"/>
    <mergeCell ref="E3071:E3072"/>
    <mergeCell ref="F3071:F3072"/>
    <mergeCell ref="G3071:G3072"/>
    <mergeCell ref="H3071:H3072"/>
    <mergeCell ref="M3071:M3072"/>
    <mergeCell ref="T3051:T3052"/>
    <mergeCell ref="U3051:U3052"/>
    <mergeCell ref="V3051:V3052"/>
    <mergeCell ref="AA3051:AA3052"/>
    <mergeCell ref="AB3051:AB3052"/>
    <mergeCell ref="AH3051:AH3052"/>
    <mergeCell ref="N3051:N3052"/>
    <mergeCell ref="O3051:O3052"/>
    <mergeCell ref="P3051:P3052"/>
    <mergeCell ref="Q3051:Q3052"/>
    <mergeCell ref="R3051:R3052"/>
    <mergeCell ref="S3051:S3052"/>
    <mergeCell ref="AI3071:AI3072"/>
    <mergeCell ref="AJ3071:AJ3072"/>
    <mergeCell ref="AK3071:AK3072"/>
    <mergeCell ref="AQ3071:AQ3072"/>
    <mergeCell ref="D3051:D3052"/>
    <mergeCell ref="E3051:E3052"/>
    <mergeCell ref="F3051:F3052"/>
    <mergeCell ref="G3051:G3052"/>
    <mergeCell ref="H3051:H3052"/>
    <mergeCell ref="M3051:M3052"/>
    <mergeCell ref="T3034:T3035"/>
    <mergeCell ref="U3034:U3035"/>
    <mergeCell ref="V3034:V3035"/>
    <mergeCell ref="AA3034:AA3035"/>
    <mergeCell ref="AB3034:AB3035"/>
    <mergeCell ref="AH3034:AH3035"/>
    <mergeCell ref="N3034:N3035"/>
    <mergeCell ref="O3034:O3035"/>
    <mergeCell ref="P3034:P3035"/>
    <mergeCell ref="Q3034:Q3035"/>
    <mergeCell ref="R3034:R3035"/>
    <mergeCell ref="S3034:S3035"/>
    <mergeCell ref="T3071:T3072"/>
    <mergeCell ref="U3071:U3072"/>
    <mergeCell ref="V3071:V3072"/>
    <mergeCell ref="AA3071:AA3072"/>
    <mergeCell ref="AB3071:AB3072"/>
    <mergeCell ref="AH3071:AH3072"/>
    <mergeCell ref="N3071:N3072"/>
    <mergeCell ref="O3071:O3072"/>
    <mergeCell ref="P3071:P3072"/>
    <mergeCell ref="Q3071:Q3072"/>
    <mergeCell ref="R3071:R3072"/>
    <mergeCell ref="S3071:S3072"/>
    <mergeCell ref="AI2968:AI2969"/>
    <mergeCell ref="AJ2968:AJ2969"/>
    <mergeCell ref="AK2968:AK2969"/>
    <mergeCell ref="AQ2968:AQ2969"/>
    <mergeCell ref="D3034:D3035"/>
    <mergeCell ref="E3034:E3035"/>
    <mergeCell ref="F3034:F3035"/>
    <mergeCell ref="G3034:G3035"/>
    <mergeCell ref="H3034:H3035"/>
    <mergeCell ref="M3034:M3035"/>
    <mergeCell ref="T2968:T2969"/>
    <mergeCell ref="U2968:U2969"/>
    <mergeCell ref="V2968:V2969"/>
    <mergeCell ref="AA2968:AA2969"/>
    <mergeCell ref="AB2968:AB2969"/>
    <mergeCell ref="AH2968:AH2969"/>
    <mergeCell ref="N2968:N2969"/>
    <mergeCell ref="O2968:O2969"/>
    <mergeCell ref="P2968:P2969"/>
    <mergeCell ref="Q2968:Q2969"/>
    <mergeCell ref="R2968:R2969"/>
    <mergeCell ref="S2968:S2969"/>
    <mergeCell ref="AI3034:AI3035"/>
    <mergeCell ref="AJ3034:AJ3035"/>
    <mergeCell ref="AK3034:AK3035"/>
    <mergeCell ref="AQ3034:AQ3035"/>
    <mergeCell ref="D2968:D2969"/>
    <mergeCell ref="E2968:E2969"/>
    <mergeCell ref="F2968:F2969"/>
    <mergeCell ref="G2968:G2969"/>
    <mergeCell ref="H2968:H2969"/>
    <mergeCell ref="M2968:M2969"/>
    <mergeCell ref="AI2844:AI2845"/>
    <mergeCell ref="AJ2844:AJ2845"/>
    <mergeCell ref="AK2844:AK2845"/>
    <mergeCell ref="AQ2844:AQ2845"/>
    <mergeCell ref="D2905:D2906"/>
    <mergeCell ref="E2905:E2906"/>
    <mergeCell ref="F2905:F2906"/>
    <mergeCell ref="G2905:G2906"/>
    <mergeCell ref="H2905:H2906"/>
    <mergeCell ref="M2905:M2906"/>
    <mergeCell ref="T2844:T2845"/>
    <mergeCell ref="U2844:U2845"/>
    <mergeCell ref="V2844:V2845"/>
    <mergeCell ref="AA2844:AA2845"/>
    <mergeCell ref="AB2844:AB2845"/>
    <mergeCell ref="AH2844:AH2845"/>
    <mergeCell ref="N2844:N2845"/>
    <mergeCell ref="O2844:O2845"/>
    <mergeCell ref="P2844:P2845"/>
    <mergeCell ref="Q2844:Q2845"/>
    <mergeCell ref="R2844:R2845"/>
    <mergeCell ref="S2844:S2845"/>
    <mergeCell ref="AI2905:AI2906"/>
    <mergeCell ref="AJ2905:AJ2906"/>
    <mergeCell ref="AK2905:AK2906"/>
    <mergeCell ref="AQ2905:AQ2906"/>
    <mergeCell ref="D2844:D2845"/>
    <mergeCell ref="E2844:E2845"/>
    <mergeCell ref="F2844:F2845"/>
    <mergeCell ref="G2844:G2845"/>
    <mergeCell ref="H2844:H2845"/>
    <mergeCell ref="M2844:M2845"/>
    <mergeCell ref="T2793:T2794"/>
    <mergeCell ref="U2793:U2794"/>
    <mergeCell ref="V2793:V2794"/>
    <mergeCell ref="AA2793:AA2794"/>
    <mergeCell ref="AB2793:AB2794"/>
    <mergeCell ref="AH2793:AH2794"/>
    <mergeCell ref="N2793:N2794"/>
    <mergeCell ref="O2793:O2794"/>
    <mergeCell ref="P2793:P2794"/>
    <mergeCell ref="Q2793:Q2794"/>
    <mergeCell ref="R2793:R2794"/>
    <mergeCell ref="S2793:S2794"/>
    <mergeCell ref="T2905:T2906"/>
    <mergeCell ref="U2905:U2906"/>
    <mergeCell ref="V2905:V2906"/>
    <mergeCell ref="AA2905:AA2906"/>
    <mergeCell ref="AB2905:AB2906"/>
    <mergeCell ref="AH2905:AH2906"/>
    <mergeCell ref="N2905:N2906"/>
    <mergeCell ref="O2905:O2906"/>
    <mergeCell ref="P2905:P2906"/>
    <mergeCell ref="Q2905:Q2906"/>
    <mergeCell ref="R2905:R2906"/>
    <mergeCell ref="S2905:S2906"/>
    <mergeCell ref="AI2743:AI2744"/>
    <mergeCell ref="AJ2743:AJ2744"/>
    <mergeCell ref="AK2743:AK2744"/>
    <mergeCell ref="AQ2743:AQ2744"/>
    <mergeCell ref="D2793:D2794"/>
    <mergeCell ref="E2793:E2794"/>
    <mergeCell ref="F2793:F2794"/>
    <mergeCell ref="G2793:G2794"/>
    <mergeCell ref="H2793:H2794"/>
    <mergeCell ref="M2793:M2794"/>
    <mergeCell ref="T2743:T2744"/>
    <mergeCell ref="U2743:U2744"/>
    <mergeCell ref="V2743:V2744"/>
    <mergeCell ref="AA2743:AA2744"/>
    <mergeCell ref="AB2743:AB2744"/>
    <mergeCell ref="AH2743:AH2744"/>
    <mergeCell ref="N2743:N2744"/>
    <mergeCell ref="O2743:O2744"/>
    <mergeCell ref="P2743:P2744"/>
    <mergeCell ref="Q2743:Q2744"/>
    <mergeCell ref="R2743:R2744"/>
    <mergeCell ref="S2743:S2744"/>
    <mergeCell ref="AI2793:AI2794"/>
    <mergeCell ref="AJ2793:AJ2794"/>
    <mergeCell ref="AK2793:AK2794"/>
    <mergeCell ref="AQ2793:AQ2794"/>
    <mergeCell ref="D2743:D2744"/>
    <mergeCell ref="E2743:E2744"/>
    <mergeCell ref="F2743:F2744"/>
    <mergeCell ref="G2743:G2744"/>
    <mergeCell ref="H2743:H2744"/>
    <mergeCell ref="M2743:M2744"/>
    <mergeCell ref="AI2575:AI2576"/>
    <mergeCell ref="AJ2575:AJ2576"/>
    <mergeCell ref="AK2575:AK2576"/>
    <mergeCell ref="AQ2575:AQ2576"/>
    <mergeCell ref="D2680:D2681"/>
    <mergeCell ref="E2680:E2681"/>
    <mergeCell ref="F2680:F2681"/>
    <mergeCell ref="G2680:G2681"/>
    <mergeCell ref="H2680:H2681"/>
    <mergeCell ref="M2680:M2681"/>
    <mergeCell ref="T2575:T2576"/>
    <mergeCell ref="U2575:U2576"/>
    <mergeCell ref="V2575:V2576"/>
    <mergeCell ref="AA2575:AA2576"/>
    <mergeCell ref="AB2575:AB2576"/>
    <mergeCell ref="AH2575:AH2576"/>
    <mergeCell ref="N2575:N2576"/>
    <mergeCell ref="O2575:O2576"/>
    <mergeCell ref="P2575:P2576"/>
    <mergeCell ref="Q2575:Q2576"/>
    <mergeCell ref="R2575:R2576"/>
    <mergeCell ref="S2575:S2576"/>
    <mergeCell ref="AI2680:AI2681"/>
    <mergeCell ref="AJ2680:AJ2681"/>
    <mergeCell ref="AK2680:AK2681"/>
    <mergeCell ref="AQ2680:AQ2681"/>
    <mergeCell ref="D2575:D2576"/>
    <mergeCell ref="E2575:E2576"/>
    <mergeCell ref="F2575:F2576"/>
    <mergeCell ref="G2575:G2576"/>
    <mergeCell ref="H2575:H2576"/>
    <mergeCell ref="M2575:M2576"/>
    <mergeCell ref="T2475:T2476"/>
    <mergeCell ref="U2475:U2476"/>
    <mergeCell ref="V2475:V2476"/>
    <mergeCell ref="AA2475:AA2476"/>
    <mergeCell ref="AB2475:AB2476"/>
    <mergeCell ref="AH2475:AH2476"/>
    <mergeCell ref="N2475:N2476"/>
    <mergeCell ref="O2475:O2476"/>
    <mergeCell ref="P2475:P2476"/>
    <mergeCell ref="Q2475:Q2476"/>
    <mergeCell ref="R2475:R2476"/>
    <mergeCell ref="S2475:S2476"/>
    <mergeCell ref="T2680:T2681"/>
    <mergeCell ref="U2680:U2681"/>
    <mergeCell ref="V2680:V2681"/>
    <mergeCell ref="AA2680:AA2681"/>
    <mergeCell ref="AB2680:AB2681"/>
    <mergeCell ref="AH2680:AH2681"/>
    <mergeCell ref="N2680:N2681"/>
    <mergeCell ref="O2680:O2681"/>
    <mergeCell ref="P2680:P2681"/>
    <mergeCell ref="Q2680:Q2681"/>
    <mergeCell ref="R2680:R2681"/>
    <mergeCell ref="S2680:S2681"/>
    <mergeCell ref="AI2406:AI2407"/>
    <mergeCell ref="AJ2406:AJ2407"/>
    <mergeCell ref="AK2406:AK2407"/>
    <mergeCell ref="AQ2406:AQ2407"/>
    <mergeCell ref="D2475:D2476"/>
    <mergeCell ref="E2475:E2476"/>
    <mergeCell ref="F2475:F2476"/>
    <mergeCell ref="G2475:G2476"/>
    <mergeCell ref="H2475:H2476"/>
    <mergeCell ref="M2475:M2476"/>
    <mergeCell ref="T2406:T2407"/>
    <mergeCell ref="U2406:U2407"/>
    <mergeCell ref="V2406:V2407"/>
    <mergeCell ref="AA2406:AA2407"/>
    <mergeCell ref="AB2406:AB2407"/>
    <mergeCell ref="AH2406:AH2407"/>
    <mergeCell ref="N2406:N2407"/>
    <mergeCell ref="O2406:O2407"/>
    <mergeCell ref="P2406:P2407"/>
    <mergeCell ref="Q2406:Q2407"/>
    <mergeCell ref="R2406:R2407"/>
    <mergeCell ref="S2406:S2407"/>
    <mergeCell ref="AI2475:AI2476"/>
    <mergeCell ref="AJ2475:AJ2476"/>
    <mergeCell ref="AK2475:AK2476"/>
    <mergeCell ref="AQ2475:AQ2476"/>
    <mergeCell ref="D2406:D2407"/>
    <mergeCell ref="E2406:E2407"/>
    <mergeCell ref="F2406:F2407"/>
    <mergeCell ref="G2406:G2407"/>
    <mergeCell ref="H2406:H2407"/>
    <mergeCell ref="M2406:M2407"/>
    <mergeCell ref="AI2308:AI2309"/>
    <mergeCell ref="AJ2308:AJ2309"/>
    <mergeCell ref="AK2308:AK2309"/>
    <mergeCell ref="AQ2308:AQ2309"/>
    <mergeCell ref="D2340:D2341"/>
    <mergeCell ref="E2340:E2341"/>
    <mergeCell ref="F2340:F2341"/>
    <mergeCell ref="G2340:G2341"/>
    <mergeCell ref="H2340:H2341"/>
    <mergeCell ref="M2340:M2341"/>
    <mergeCell ref="T2308:T2309"/>
    <mergeCell ref="U2308:U2309"/>
    <mergeCell ref="V2308:V2309"/>
    <mergeCell ref="AA2308:AA2309"/>
    <mergeCell ref="AB2308:AB2309"/>
    <mergeCell ref="AH2308:AH2309"/>
    <mergeCell ref="N2308:N2309"/>
    <mergeCell ref="O2308:O2309"/>
    <mergeCell ref="P2308:P2309"/>
    <mergeCell ref="Q2308:Q2309"/>
    <mergeCell ref="R2308:R2309"/>
    <mergeCell ref="S2308:S2309"/>
    <mergeCell ref="AI2340:AI2341"/>
    <mergeCell ref="AJ2340:AJ2341"/>
    <mergeCell ref="AK2340:AK2341"/>
    <mergeCell ref="AQ2340:AQ2341"/>
    <mergeCell ref="D2308:D2309"/>
    <mergeCell ref="E2308:E2309"/>
    <mergeCell ref="F2308:F2309"/>
    <mergeCell ref="G2308:G2309"/>
    <mergeCell ref="H2308:H2309"/>
    <mergeCell ref="M2308:M2309"/>
    <mergeCell ref="T2284:T2285"/>
    <mergeCell ref="U2284:U2285"/>
    <mergeCell ref="V2284:V2285"/>
    <mergeCell ref="AA2284:AA2285"/>
    <mergeCell ref="AB2284:AB2285"/>
    <mergeCell ref="AH2284:AH2285"/>
    <mergeCell ref="N2284:N2285"/>
    <mergeCell ref="O2284:O2285"/>
    <mergeCell ref="P2284:P2285"/>
    <mergeCell ref="Q2284:Q2285"/>
    <mergeCell ref="R2284:R2285"/>
    <mergeCell ref="S2284:S2285"/>
    <mergeCell ref="T2340:T2341"/>
    <mergeCell ref="U2340:U2341"/>
    <mergeCell ref="V2340:V2341"/>
    <mergeCell ref="AA2340:AA2341"/>
    <mergeCell ref="AB2340:AB2341"/>
    <mergeCell ref="AH2340:AH2341"/>
    <mergeCell ref="N2340:N2341"/>
    <mergeCell ref="O2340:O2341"/>
    <mergeCell ref="P2340:P2341"/>
    <mergeCell ref="Q2340:Q2341"/>
    <mergeCell ref="R2340:R2341"/>
    <mergeCell ref="S2340:S2341"/>
    <mergeCell ref="AI2261:AI2262"/>
    <mergeCell ref="AJ2261:AJ2262"/>
    <mergeCell ref="AK2261:AK2262"/>
    <mergeCell ref="AQ2261:AQ2262"/>
    <mergeCell ref="D2284:D2285"/>
    <mergeCell ref="E2284:E2285"/>
    <mergeCell ref="F2284:F2285"/>
    <mergeCell ref="G2284:G2285"/>
    <mergeCell ref="H2284:H2285"/>
    <mergeCell ref="M2284:M2285"/>
    <mergeCell ref="T2261:T2262"/>
    <mergeCell ref="U2261:U2262"/>
    <mergeCell ref="V2261:V2262"/>
    <mergeCell ref="AA2261:AA2262"/>
    <mergeCell ref="AB2261:AB2262"/>
    <mergeCell ref="AH2261:AH2262"/>
    <mergeCell ref="N2261:N2262"/>
    <mergeCell ref="O2261:O2262"/>
    <mergeCell ref="P2261:P2262"/>
    <mergeCell ref="Q2261:Q2262"/>
    <mergeCell ref="R2261:R2262"/>
    <mergeCell ref="S2261:S2262"/>
    <mergeCell ref="AI2284:AI2285"/>
    <mergeCell ref="AJ2284:AJ2285"/>
    <mergeCell ref="AK2284:AK2285"/>
    <mergeCell ref="AQ2284:AQ2285"/>
    <mergeCell ref="D2261:D2262"/>
    <mergeCell ref="E2261:E2262"/>
    <mergeCell ref="F2261:F2262"/>
    <mergeCell ref="G2261:G2262"/>
    <mergeCell ref="H2261:H2262"/>
    <mergeCell ref="M2261:M2262"/>
    <mergeCell ref="AI2212:AI2213"/>
    <mergeCell ref="AJ2212:AJ2213"/>
    <mergeCell ref="AK2212:AK2213"/>
    <mergeCell ref="AQ2212:AQ2213"/>
    <mergeCell ref="D2242:D2243"/>
    <mergeCell ref="E2242:E2243"/>
    <mergeCell ref="F2242:F2243"/>
    <mergeCell ref="G2242:G2243"/>
    <mergeCell ref="H2242:H2243"/>
    <mergeCell ref="M2242:M2243"/>
    <mergeCell ref="T2212:T2213"/>
    <mergeCell ref="U2212:U2213"/>
    <mergeCell ref="V2212:V2213"/>
    <mergeCell ref="AA2212:AA2213"/>
    <mergeCell ref="AB2212:AB2213"/>
    <mergeCell ref="AH2212:AH2213"/>
    <mergeCell ref="N2212:N2213"/>
    <mergeCell ref="O2212:O2213"/>
    <mergeCell ref="P2212:P2213"/>
    <mergeCell ref="Q2212:Q2213"/>
    <mergeCell ref="R2212:R2213"/>
    <mergeCell ref="S2212:S2213"/>
    <mergeCell ref="AI2242:AI2243"/>
    <mergeCell ref="AJ2242:AJ2243"/>
    <mergeCell ref="AK2242:AK2243"/>
    <mergeCell ref="AQ2242:AQ2243"/>
    <mergeCell ref="D2212:D2213"/>
    <mergeCell ref="E2212:E2213"/>
    <mergeCell ref="F2212:F2213"/>
    <mergeCell ref="G2212:G2213"/>
    <mergeCell ref="H2212:H2213"/>
    <mergeCell ref="M2212:M2213"/>
    <mergeCell ref="T2192:T2193"/>
    <mergeCell ref="U2192:U2193"/>
    <mergeCell ref="V2192:V2193"/>
    <mergeCell ref="AA2192:AA2193"/>
    <mergeCell ref="AB2192:AB2193"/>
    <mergeCell ref="AH2192:AH2193"/>
    <mergeCell ref="N2192:N2193"/>
    <mergeCell ref="O2192:O2193"/>
    <mergeCell ref="P2192:P2193"/>
    <mergeCell ref="Q2192:Q2193"/>
    <mergeCell ref="R2192:R2193"/>
    <mergeCell ref="S2192:S2193"/>
    <mergeCell ref="T2242:T2243"/>
    <mergeCell ref="U2242:U2243"/>
    <mergeCell ref="V2242:V2243"/>
    <mergeCell ref="AA2242:AA2243"/>
    <mergeCell ref="AB2242:AB2243"/>
    <mergeCell ref="AH2242:AH2243"/>
    <mergeCell ref="N2242:N2243"/>
    <mergeCell ref="O2242:O2243"/>
    <mergeCell ref="P2242:P2243"/>
    <mergeCell ref="Q2242:Q2243"/>
    <mergeCell ref="R2242:R2243"/>
    <mergeCell ref="S2242:S2243"/>
    <mergeCell ref="AI2170:AI2171"/>
    <mergeCell ref="AJ2170:AJ2171"/>
    <mergeCell ref="AK2170:AK2171"/>
    <mergeCell ref="AQ2170:AQ2171"/>
    <mergeCell ref="D2192:D2193"/>
    <mergeCell ref="E2192:E2193"/>
    <mergeCell ref="F2192:F2193"/>
    <mergeCell ref="G2192:G2193"/>
    <mergeCell ref="H2192:H2193"/>
    <mergeCell ref="M2192:M2193"/>
    <mergeCell ref="T2170:T2171"/>
    <mergeCell ref="U2170:U2171"/>
    <mergeCell ref="V2170:V2171"/>
    <mergeCell ref="AA2170:AA2171"/>
    <mergeCell ref="AB2170:AB2171"/>
    <mergeCell ref="AH2170:AH2171"/>
    <mergeCell ref="N2170:N2171"/>
    <mergeCell ref="O2170:O2171"/>
    <mergeCell ref="P2170:P2171"/>
    <mergeCell ref="Q2170:Q2171"/>
    <mergeCell ref="R2170:R2171"/>
    <mergeCell ref="S2170:S2171"/>
    <mergeCell ref="AI2192:AI2193"/>
    <mergeCell ref="AJ2192:AJ2193"/>
    <mergeCell ref="AK2192:AK2193"/>
    <mergeCell ref="AQ2192:AQ2193"/>
    <mergeCell ref="D2170:D2171"/>
    <mergeCell ref="E2170:E2171"/>
    <mergeCell ref="F2170:F2171"/>
    <mergeCell ref="G2170:G2171"/>
    <mergeCell ref="H2170:H2171"/>
    <mergeCell ref="M2170:M2171"/>
    <mergeCell ref="AI2100:AI2101"/>
    <mergeCell ref="AJ2100:AJ2101"/>
    <mergeCell ref="AK2100:AK2101"/>
    <mergeCell ref="AQ2100:AQ2101"/>
    <mergeCell ref="D2117:D2118"/>
    <mergeCell ref="E2117:E2118"/>
    <mergeCell ref="F2117:F2118"/>
    <mergeCell ref="G2117:G2118"/>
    <mergeCell ref="H2117:H2118"/>
    <mergeCell ref="M2117:M2118"/>
    <mergeCell ref="T2100:T2101"/>
    <mergeCell ref="U2100:U2101"/>
    <mergeCell ref="V2100:V2101"/>
    <mergeCell ref="AA2100:AA2101"/>
    <mergeCell ref="AB2100:AB2101"/>
    <mergeCell ref="AH2100:AH2101"/>
    <mergeCell ref="N2100:N2101"/>
    <mergeCell ref="O2100:O2101"/>
    <mergeCell ref="P2100:P2101"/>
    <mergeCell ref="Q2100:Q2101"/>
    <mergeCell ref="R2100:R2101"/>
    <mergeCell ref="S2100:S2101"/>
    <mergeCell ref="AI2117:AI2118"/>
    <mergeCell ref="AJ2117:AJ2118"/>
    <mergeCell ref="AK2117:AK2118"/>
    <mergeCell ref="AQ2117:AQ2118"/>
    <mergeCell ref="D2100:D2101"/>
    <mergeCell ref="E2100:E2101"/>
    <mergeCell ref="F2100:F2101"/>
    <mergeCell ref="G2100:G2101"/>
    <mergeCell ref="H2100:H2101"/>
    <mergeCell ref="M2100:M2101"/>
    <mergeCell ref="T2084:T2085"/>
    <mergeCell ref="U2084:U2085"/>
    <mergeCell ref="V2084:V2085"/>
    <mergeCell ref="AA2084:AA2085"/>
    <mergeCell ref="AB2084:AB2085"/>
    <mergeCell ref="AH2084:AH2085"/>
    <mergeCell ref="N2084:N2085"/>
    <mergeCell ref="O2084:O2085"/>
    <mergeCell ref="P2084:P2085"/>
    <mergeCell ref="Q2084:Q2085"/>
    <mergeCell ref="R2084:R2085"/>
    <mergeCell ref="S2084:S2085"/>
    <mergeCell ref="T2117:T2118"/>
    <mergeCell ref="U2117:U2118"/>
    <mergeCell ref="V2117:V2118"/>
    <mergeCell ref="AA2117:AA2118"/>
    <mergeCell ref="AB2117:AB2118"/>
    <mergeCell ref="AH2117:AH2118"/>
    <mergeCell ref="N2117:N2118"/>
    <mergeCell ref="O2117:O2118"/>
    <mergeCell ref="P2117:P2118"/>
    <mergeCell ref="Q2117:Q2118"/>
    <mergeCell ref="R2117:R2118"/>
    <mergeCell ref="S2117:S2118"/>
    <mergeCell ref="AI2053:AI2054"/>
    <mergeCell ref="AJ2053:AJ2054"/>
    <mergeCell ref="AK2053:AK2054"/>
    <mergeCell ref="AQ2053:AQ2054"/>
    <mergeCell ref="D2084:D2085"/>
    <mergeCell ref="E2084:E2085"/>
    <mergeCell ref="F2084:F2085"/>
    <mergeCell ref="G2084:G2085"/>
    <mergeCell ref="H2084:H2085"/>
    <mergeCell ref="M2084:M2085"/>
    <mergeCell ref="T2053:T2054"/>
    <mergeCell ref="U2053:U2054"/>
    <mergeCell ref="V2053:V2054"/>
    <mergeCell ref="AA2053:AA2054"/>
    <mergeCell ref="AB2053:AB2054"/>
    <mergeCell ref="AH2053:AH2054"/>
    <mergeCell ref="N2053:N2054"/>
    <mergeCell ref="O2053:O2054"/>
    <mergeCell ref="P2053:P2054"/>
    <mergeCell ref="Q2053:Q2054"/>
    <mergeCell ref="R2053:R2054"/>
    <mergeCell ref="S2053:S2054"/>
    <mergeCell ref="AI2084:AI2085"/>
    <mergeCell ref="AJ2084:AJ2085"/>
    <mergeCell ref="AK2084:AK2085"/>
    <mergeCell ref="AQ2084:AQ2085"/>
    <mergeCell ref="D2053:D2054"/>
    <mergeCell ref="E2053:E2054"/>
    <mergeCell ref="F2053:F2054"/>
    <mergeCell ref="G2053:G2054"/>
    <mergeCell ref="H2053:H2054"/>
    <mergeCell ref="M2053:M2054"/>
    <mergeCell ref="AI1971:AI1972"/>
    <mergeCell ref="AJ1971:AJ1972"/>
    <mergeCell ref="AK1971:AK1972"/>
    <mergeCell ref="AQ1971:AQ1972"/>
    <mergeCell ref="D2018:D2019"/>
    <mergeCell ref="E2018:E2019"/>
    <mergeCell ref="F2018:F2019"/>
    <mergeCell ref="G2018:G2019"/>
    <mergeCell ref="H2018:H2019"/>
    <mergeCell ref="M2018:M2019"/>
    <mergeCell ref="T1971:T1972"/>
    <mergeCell ref="U1971:U1972"/>
    <mergeCell ref="V1971:V1972"/>
    <mergeCell ref="AA1971:AA1972"/>
    <mergeCell ref="AB1971:AB1972"/>
    <mergeCell ref="AH1971:AH1972"/>
    <mergeCell ref="N1971:N1972"/>
    <mergeCell ref="O1971:O1972"/>
    <mergeCell ref="P1971:P1972"/>
    <mergeCell ref="Q1971:Q1972"/>
    <mergeCell ref="R1971:R1972"/>
    <mergeCell ref="S1971:S1972"/>
    <mergeCell ref="AI2018:AI2019"/>
    <mergeCell ref="AJ2018:AJ2019"/>
    <mergeCell ref="AK2018:AK2019"/>
    <mergeCell ref="AQ2018:AQ2019"/>
    <mergeCell ref="D1971:D1972"/>
    <mergeCell ref="E1971:E1972"/>
    <mergeCell ref="F1971:F1972"/>
    <mergeCell ref="G1971:G1972"/>
    <mergeCell ref="H1971:H1972"/>
    <mergeCell ref="M1971:M1972"/>
    <mergeCell ref="T1929:T1930"/>
    <mergeCell ref="U1929:U1930"/>
    <mergeCell ref="V1929:V1930"/>
    <mergeCell ref="AA1929:AA1930"/>
    <mergeCell ref="AB1929:AB1930"/>
    <mergeCell ref="AH1929:AH1930"/>
    <mergeCell ref="N1929:N1930"/>
    <mergeCell ref="O1929:O1930"/>
    <mergeCell ref="P1929:P1930"/>
    <mergeCell ref="Q1929:Q1930"/>
    <mergeCell ref="R1929:R1930"/>
    <mergeCell ref="S1929:S1930"/>
    <mergeCell ref="T2018:T2019"/>
    <mergeCell ref="U2018:U2019"/>
    <mergeCell ref="V2018:V2019"/>
    <mergeCell ref="AA2018:AA2019"/>
    <mergeCell ref="AB2018:AB2019"/>
    <mergeCell ref="AH2018:AH2019"/>
    <mergeCell ref="N2018:N2019"/>
    <mergeCell ref="O2018:O2019"/>
    <mergeCell ref="P2018:P2019"/>
    <mergeCell ref="Q2018:Q2019"/>
    <mergeCell ref="R2018:R2019"/>
    <mergeCell ref="S2018:S2019"/>
    <mergeCell ref="AI1915:AI1916"/>
    <mergeCell ref="AJ1915:AJ1916"/>
    <mergeCell ref="AK1915:AK1916"/>
    <mergeCell ref="AQ1915:AQ1916"/>
    <mergeCell ref="D1929:D1930"/>
    <mergeCell ref="E1929:E1930"/>
    <mergeCell ref="F1929:F1930"/>
    <mergeCell ref="G1929:G1930"/>
    <mergeCell ref="H1929:H1930"/>
    <mergeCell ref="M1929:M1930"/>
    <mergeCell ref="T1915:T1916"/>
    <mergeCell ref="U1915:U1916"/>
    <mergeCell ref="V1915:V1916"/>
    <mergeCell ref="AA1915:AA1916"/>
    <mergeCell ref="AB1915:AB1916"/>
    <mergeCell ref="AH1915:AH1916"/>
    <mergeCell ref="N1915:N1916"/>
    <mergeCell ref="O1915:O1916"/>
    <mergeCell ref="P1915:P1916"/>
    <mergeCell ref="Q1915:Q1916"/>
    <mergeCell ref="R1915:R1916"/>
    <mergeCell ref="S1915:S1916"/>
    <mergeCell ref="AI1929:AI1930"/>
    <mergeCell ref="AJ1929:AJ1930"/>
    <mergeCell ref="AK1929:AK1930"/>
    <mergeCell ref="AQ1929:AQ1930"/>
    <mergeCell ref="D1915:D1916"/>
    <mergeCell ref="E1915:E1916"/>
    <mergeCell ref="F1915:F1916"/>
    <mergeCell ref="G1915:G1916"/>
    <mergeCell ref="H1915:H1916"/>
    <mergeCell ref="M1915:M1916"/>
    <mergeCell ref="AI1863:AI1864"/>
    <mergeCell ref="AJ1863:AJ1864"/>
    <mergeCell ref="AK1863:AK1864"/>
    <mergeCell ref="AQ1863:AQ1864"/>
    <mergeCell ref="D1898:D1899"/>
    <mergeCell ref="E1898:E1899"/>
    <mergeCell ref="F1898:F1899"/>
    <mergeCell ref="G1898:G1899"/>
    <mergeCell ref="H1898:H1899"/>
    <mergeCell ref="M1898:M1899"/>
    <mergeCell ref="T1863:T1864"/>
    <mergeCell ref="U1863:U1864"/>
    <mergeCell ref="V1863:V1864"/>
    <mergeCell ref="AA1863:AA1864"/>
    <mergeCell ref="AB1863:AB1864"/>
    <mergeCell ref="AH1863:AH1864"/>
    <mergeCell ref="N1863:N1864"/>
    <mergeCell ref="O1863:O1864"/>
    <mergeCell ref="P1863:P1864"/>
    <mergeCell ref="Q1863:Q1864"/>
    <mergeCell ref="R1863:R1864"/>
    <mergeCell ref="S1863:S1864"/>
    <mergeCell ref="AI1898:AI1899"/>
    <mergeCell ref="AJ1898:AJ1899"/>
    <mergeCell ref="AK1898:AK1899"/>
    <mergeCell ref="AQ1898:AQ1899"/>
    <mergeCell ref="D1863:D1864"/>
    <mergeCell ref="E1863:E1864"/>
    <mergeCell ref="F1863:F1864"/>
    <mergeCell ref="G1863:G1864"/>
    <mergeCell ref="H1863:H1864"/>
    <mergeCell ref="M1863:M1864"/>
    <mergeCell ref="T1836:T1837"/>
    <mergeCell ref="U1836:U1837"/>
    <mergeCell ref="V1836:V1837"/>
    <mergeCell ref="AA1836:AA1837"/>
    <mergeCell ref="AB1836:AB1837"/>
    <mergeCell ref="AH1836:AH1837"/>
    <mergeCell ref="N1836:N1837"/>
    <mergeCell ref="O1836:O1837"/>
    <mergeCell ref="P1836:P1837"/>
    <mergeCell ref="Q1836:Q1837"/>
    <mergeCell ref="R1836:R1837"/>
    <mergeCell ref="S1836:S1837"/>
    <mergeCell ref="T1898:T1899"/>
    <mergeCell ref="U1898:U1899"/>
    <mergeCell ref="V1898:V1899"/>
    <mergeCell ref="AA1898:AA1899"/>
    <mergeCell ref="AB1898:AB1899"/>
    <mergeCell ref="AH1898:AH1899"/>
    <mergeCell ref="N1898:N1899"/>
    <mergeCell ref="O1898:O1899"/>
    <mergeCell ref="P1898:P1899"/>
    <mergeCell ref="Q1898:Q1899"/>
    <mergeCell ref="R1898:R1899"/>
    <mergeCell ref="S1898:S1899"/>
    <mergeCell ref="AI1811:AI1812"/>
    <mergeCell ref="AJ1811:AJ1812"/>
    <mergeCell ref="AK1811:AK1812"/>
    <mergeCell ref="AQ1811:AQ1812"/>
    <mergeCell ref="D1836:D1837"/>
    <mergeCell ref="E1836:E1837"/>
    <mergeCell ref="F1836:F1837"/>
    <mergeCell ref="G1836:G1837"/>
    <mergeCell ref="H1836:H1837"/>
    <mergeCell ref="M1836:M1837"/>
    <mergeCell ref="T1811:T1812"/>
    <mergeCell ref="U1811:U1812"/>
    <mergeCell ref="V1811:V1812"/>
    <mergeCell ref="AA1811:AA1812"/>
    <mergeCell ref="AB1811:AB1812"/>
    <mergeCell ref="AH1811:AH1812"/>
    <mergeCell ref="N1811:N1812"/>
    <mergeCell ref="O1811:O1812"/>
    <mergeCell ref="P1811:P1812"/>
    <mergeCell ref="Q1811:Q1812"/>
    <mergeCell ref="R1811:R1812"/>
    <mergeCell ref="S1811:S1812"/>
    <mergeCell ref="AI1836:AI1837"/>
    <mergeCell ref="AJ1836:AJ1837"/>
    <mergeCell ref="AK1836:AK1837"/>
    <mergeCell ref="AQ1836:AQ1837"/>
    <mergeCell ref="D1811:D1812"/>
    <mergeCell ref="E1811:E1812"/>
    <mergeCell ref="F1811:F1812"/>
    <mergeCell ref="G1811:G1812"/>
    <mergeCell ref="H1811:H1812"/>
    <mergeCell ref="M1811:M1812"/>
    <mergeCell ref="AI1764:AI1765"/>
    <mergeCell ref="AJ1764:AJ1765"/>
    <mergeCell ref="AK1764:AK1765"/>
    <mergeCell ref="AQ1764:AQ1765"/>
    <mergeCell ref="D1780:D1781"/>
    <mergeCell ref="E1780:E1781"/>
    <mergeCell ref="F1780:F1781"/>
    <mergeCell ref="G1780:G1781"/>
    <mergeCell ref="H1780:H1781"/>
    <mergeCell ref="M1780:M1781"/>
    <mergeCell ref="T1764:T1765"/>
    <mergeCell ref="U1764:U1765"/>
    <mergeCell ref="V1764:V1765"/>
    <mergeCell ref="AA1764:AA1765"/>
    <mergeCell ref="AB1764:AB1765"/>
    <mergeCell ref="AH1764:AH1765"/>
    <mergeCell ref="N1764:N1765"/>
    <mergeCell ref="O1764:O1765"/>
    <mergeCell ref="P1764:P1765"/>
    <mergeCell ref="Q1764:Q1765"/>
    <mergeCell ref="R1764:R1765"/>
    <mergeCell ref="S1764:S1765"/>
    <mergeCell ref="AI1780:AI1781"/>
    <mergeCell ref="AJ1780:AJ1781"/>
    <mergeCell ref="AK1780:AK1781"/>
    <mergeCell ref="AQ1780:AQ1781"/>
    <mergeCell ref="D1764:D1765"/>
    <mergeCell ref="E1764:E1765"/>
    <mergeCell ref="F1764:F1765"/>
    <mergeCell ref="G1764:G1765"/>
    <mergeCell ref="H1764:H1765"/>
    <mergeCell ref="M1764:M1765"/>
    <mergeCell ref="T1748:T1749"/>
    <mergeCell ref="U1748:U1749"/>
    <mergeCell ref="V1748:V1749"/>
    <mergeCell ref="AA1748:AA1749"/>
    <mergeCell ref="AB1748:AB1749"/>
    <mergeCell ref="AH1748:AH1749"/>
    <mergeCell ref="N1748:N1749"/>
    <mergeCell ref="O1748:O1749"/>
    <mergeCell ref="P1748:P1749"/>
    <mergeCell ref="Q1748:Q1749"/>
    <mergeCell ref="R1748:R1749"/>
    <mergeCell ref="S1748:S1749"/>
    <mergeCell ref="T1780:T1781"/>
    <mergeCell ref="U1780:U1781"/>
    <mergeCell ref="V1780:V1781"/>
    <mergeCell ref="AA1780:AA1781"/>
    <mergeCell ref="AB1780:AB1781"/>
    <mergeCell ref="AH1780:AH1781"/>
    <mergeCell ref="N1780:N1781"/>
    <mergeCell ref="O1780:O1781"/>
    <mergeCell ref="P1780:P1781"/>
    <mergeCell ref="Q1780:Q1781"/>
    <mergeCell ref="R1780:R1781"/>
    <mergeCell ref="S1780:S1781"/>
    <mergeCell ref="AI1726:AI1727"/>
    <mergeCell ref="AJ1726:AJ1727"/>
    <mergeCell ref="AK1726:AK1727"/>
    <mergeCell ref="AQ1726:AQ1727"/>
    <mergeCell ref="D1748:D1749"/>
    <mergeCell ref="E1748:E1749"/>
    <mergeCell ref="F1748:F1749"/>
    <mergeCell ref="G1748:G1749"/>
    <mergeCell ref="H1748:H1749"/>
    <mergeCell ref="M1748:M1749"/>
    <mergeCell ref="T1726:T1727"/>
    <mergeCell ref="U1726:U1727"/>
    <mergeCell ref="V1726:V1727"/>
    <mergeCell ref="AA1726:AA1727"/>
    <mergeCell ref="AB1726:AB1727"/>
    <mergeCell ref="AH1726:AH1727"/>
    <mergeCell ref="N1726:N1727"/>
    <mergeCell ref="O1726:O1727"/>
    <mergeCell ref="P1726:P1727"/>
    <mergeCell ref="Q1726:Q1727"/>
    <mergeCell ref="R1726:R1727"/>
    <mergeCell ref="S1726:S1727"/>
    <mergeCell ref="AI1748:AI1749"/>
    <mergeCell ref="AJ1748:AJ1749"/>
    <mergeCell ref="AK1748:AK1749"/>
    <mergeCell ref="AQ1748:AQ1749"/>
    <mergeCell ref="D1726:D1727"/>
    <mergeCell ref="E1726:E1727"/>
    <mergeCell ref="F1726:F1727"/>
    <mergeCell ref="G1726:G1727"/>
    <mergeCell ref="H1726:H1727"/>
    <mergeCell ref="M1726:M1727"/>
    <mergeCell ref="AI1662:AI1663"/>
    <mergeCell ref="AJ1662:AJ1663"/>
    <mergeCell ref="AK1662:AK1663"/>
    <mergeCell ref="AQ1662:AQ1663"/>
    <mergeCell ref="D1683:D1684"/>
    <mergeCell ref="E1683:E1684"/>
    <mergeCell ref="F1683:F1684"/>
    <mergeCell ref="G1683:G1684"/>
    <mergeCell ref="H1683:H1684"/>
    <mergeCell ref="M1683:M1684"/>
    <mergeCell ref="T1662:T1663"/>
    <mergeCell ref="U1662:U1663"/>
    <mergeCell ref="V1662:V1663"/>
    <mergeCell ref="AA1662:AA1663"/>
    <mergeCell ref="AB1662:AB1663"/>
    <mergeCell ref="AH1662:AH1663"/>
    <mergeCell ref="N1662:N1663"/>
    <mergeCell ref="O1662:O1663"/>
    <mergeCell ref="P1662:P1663"/>
    <mergeCell ref="Q1662:Q1663"/>
    <mergeCell ref="R1662:R1663"/>
    <mergeCell ref="S1662:S1663"/>
    <mergeCell ref="AI1683:AI1684"/>
    <mergeCell ref="AJ1683:AJ1684"/>
    <mergeCell ref="AK1683:AK1684"/>
    <mergeCell ref="AQ1683:AQ1684"/>
    <mergeCell ref="D1662:D1663"/>
    <mergeCell ref="E1662:E1663"/>
    <mergeCell ref="F1662:F1663"/>
    <mergeCell ref="G1662:G1663"/>
    <mergeCell ref="H1662:H1663"/>
    <mergeCell ref="M1662:M1663"/>
    <mergeCell ref="T1638:T1639"/>
    <mergeCell ref="U1638:U1639"/>
    <mergeCell ref="V1638:V1639"/>
    <mergeCell ref="AA1638:AA1639"/>
    <mergeCell ref="AB1638:AB1639"/>
    <mergeCell ref="AH1638:AH1639"/>
    <mergeCell ref="N1638:N1639"/>
    <mergeCell ref="O1638:O1639"/>
    <mergeCell ref="P1638:P1639"/>
    <mergeCell ref="Q1638:Q1639"/>
    <mergeCell ref="R1638:R1639"/>
    <mergeCell ref="S1638:S1639"/>
    <mergeCell ref="T1683:T1684"/>
    <mergeCell ref="U1683:U1684"/>
    <mergeCell ref="V1683:V1684"/>
    <mergeCell ref="AA1683:AA1684"/>
    <mergeCell ref="AB1683:AB1684"/>
    <mergeCell ref="AH1683:AH1684"/>
    <mergeCell ref="N1683:N1684"/>
    <mergeCell ref="O1683:O1684"/>
    <mergeCell ref="P1683:P1684"/>
    <mergeCell ref="Q1683:Q1684"/>
    <mergeCell ref="R1683:R1684"/>
    <mergeCell ref="S1683:S1684"/>
    <mergeCell ref="AI1620:AI1621"/>
    <mergeCell ref="AJ1620:AJ1621"/>
    <mergeCell ref="AK1620:AK1621"/>
    <mergeCell ref="AQ1620:AQ1621"/>
    <mergeCell ref="D1638:D1639"/>
    <mergeCell ref="E1638:E1639"/>
    <mergeCell ref="F1638:F1639"/>
    <mergeCell ref="G1638:G1639"/>
    <mergeCell ref="H1638:H1639"/>
    <mergeCell ref="M1638:M1639"/>
    <mergeCell ref="T1620:T1621"/>
    <mergeCell ref="U1620:U1621"/>
    <mergeCell ref="V1620:V1621"/>
    <mergeCell ref="AA1620:AA1621"/>
    <mergeCell ref="AB1620:AB1621"/>
    <mergeCell ref="AH1620:AH1621"/>
    <mergeCell ref="N1620:N1621"/>
    <mergeCell ref="O1620:O1621"/>
    <mergeCell ref="P1620:P1621"/>
    <mergeCell ref="Q1620:Q1621"/>
    <mergeCell ref="R1620:R1621"/>
    <mergeCell ref="S1620:S1621"/>
    <mergeCell ref="AI1638:AI1639"/>
    <mergeCell ref="AJ1638:AJ1639"/>
    <mergeCell ref="AK1638:AK1639"/>
    <mergeCell ref="AQ1638:AQ1639"/>
    <mergeCell ref="D1620:D1621"/>
    <mergeCell ref="E1620:E1621"/>
    <mergeCell ref="F1620:F1621"/>
    <mergeCell ref="G1620:G1621"/>
    <mergeCell ref="H1620:H1621"/>
    <mergeCell ref="M1620:M1621"/>
    <mergeCell ref="AI1583:AI1584"/>
    <mergeCell ref="AJ1583:AJ1584"/>
    <mergeCell ref="AK1583:AK1584"/>
    <mergeCell ref="AQ1583:AQ1584"/>
    <mergeCell ref="D1602:D1603"/>
    <mergeCell ref="E1602:E1603"/>
    <mergeCell ref="F1602:F1603"/>
    <mergeCell ref="G1602:G1603"/>
    <mergeCell ref="H1602:H1603"/>
    <mergeCell ref="M1602:M1603"/>
    <mergeCell ref="T1583:T1584"/>
    <mergeCell ref="U1583:U1584"/>
    <mergeCell ref="V1583:V1584"/>
    <mergeCell ref="AA1583:AA1584"/>
    <mergeCell ref="AB1583:AB1584"/>
    <mergeCell ref="AH1583:AH1584"/>
    <mergeCell ref="N1583:N1584"/>
    <mergeCell ref="O1583:O1584"/>
    <mergeCell ref="P1583:P1584"/>
    <mergeCell ref="Q1583:Q1584"/>
    <mergeCell ref="R1583:R1584"/>
    <mergeCell ref="S1583:S1584"/>
    <mergeCell ref="AI1602:AI1603"/>
    <mergeCell ref="AJ1602:AJ1603"/>
    <mergeCell ref="AK1602:AK1603"/>
    <mergeCell ref="AQ1602:AQ1603"/>
    <mergeCell ref="D1583:D1584"/>
    <mergeCell ref="E1583:E1584"/>
    <mergeCell ref="F1583:F1584"/>
    <mergeCell ref="G1583:G1584"/>
    <mergeCell ref="H1583:H1584"/>
    <mergeCell ref="M1583:M1584"/>
    <mergeCell ref="T1563:T1564"/>
    <mergeCell ref="U1563:U1564"/>
    <mergeCell ref="V1563:V1564"/>
    <mergeCell ref="AA1563:AA1564"/>
    <mergeCell ref="AB1563:AB1564"/>
    <mergeCell ref="AH1563:AH1564"/>
    <mergeCell ref="N1563:N1564"/>
    <mergeCell ref="O1563:O1564"/>
    <mergeCell ref="P1563:P1564"/>
    <mergeCell ref="Q1563:Q1564"/>
    <mergeCell ref="R1563:R1564"/>
    <mergeCell ref="S1563:S1564"/>
    <mergeCell ref="T1602:T1603"/>
    <mergeCell ref="U1602:U1603"/>
    <mergeCell ref="V1602:V1603"/>
    <mergeCell ref="AA1602:AA1603"/>
    <mergeCell ref="AB1602:AB1603"/>
    <mergeCell ref="AH1602:AH1603"/>
    <mergeCell ref="N1602:N1603"/>
    <mergeCell ref="O1602:O1603"/>
    <mergeCell ref="P1602:P1603"/>
    <mergeCell ref="Q1602:Q1603"/>
    <mergeCell ref="R1602:R1603"/>
    <mergeCell ref="S1602:S1603"/>
    <mergeCell ref="AI1532:AI1533"/>
    <mergeCell ref="AJ1532:AJ1533"/>
    <mergeCell ref="AK1532:AK1533"/>
    <mergeCell ref="AQ1532:AQ1533"/>
    <mergeCell ref="D1563:D1564"/>
    <mergeCell ref="E1563:E1564"/>
    <mergeCell ref="F1563:F1564"/>
    <mergeCell ref="G1563:G1564"/>
    <mergeCell ref="H1563:H1564"/>
    <mergeCell ref="M1563:M1564"/>
    <mergeCell ref="T1532:T1533"/>
    <mergeCell ref="U1532:U1533"/>
    <mergeCell ref="V1532:V1533"/>
    <mergeCell ref="AA1532:AA1533"/>
    <mergeCell ref="AB1532:AB1533"/>
    <mergeCell ref="AH1532:AH1533"/>
    <mergeCell ref="N1532:N1533"/>
    <mergeCell ref="O1532:O1533"/>
    <mergeCell ref="P1532:P1533"/>
    <mergeCell ref="Q1532:Q1533"/>
    <mergeCell ref="R1532:R1533"/>
    <mergeCell ref="S1532:S1533"/>
    <mergeCell ref="AI1563:AI1564"/>
    <mergeCell ref="AJ1563:AJ1564"/>
    <mergeCell ref="AK1563:AK1564"/>
    <mergeCell ref="AQ1563:AQ1564"/>
    <mergeCell ref="D1532:D1533"/>
    <mergeCell ref="E1532:E1533"/>
    <mergeCell ref="F1532:F1533"/>
    <mergeCell ref="G1532:G1533"/>
    <mergeCell ref="H1532:H1533"/>
    <mergeCell ref="M1532:M1533"/>
    <mergeCell ref="AI1478:AI1479"/>
    <mergeCell ref="AJ1478:AJ1479"/>
    <mergeCell ref="AK1478:AK1479"/>
    <mergeCell ref="AQ1478:AQ1479"/>
    <mergeCell ref="D1512:D1513"/>
    <mergeCell ref="E1512:E1513"/>
    <mergeCell ref="F1512:F1513"/>
    <mergeCell ref="G1512:G1513"/>
    <mergeCell ref="H1512:H1513"/>
    <mergeCell ref="M1512:M1513"/>
    <mergeCell ref="T1478:T1479"/>
    <mergeCell ref="U1478:U1479"/>
    <mergeCell ref="V1478:V1479"/>
    <mergeCell ref="AA1478:AA1479"/>
    <mergeCell ref="AB1478:AB1479"/>
    <mergeCell ref="AH1478:AH1479"/>
    <mergeCell ref="N1478:N1479"/>
    <mergeCell ref="O1478:O1479"/>
    <mergeCell ref="P1478:P1479"/>
    <mergeCell ref="Q1478:Q1479"/>
    <mergeCell ref="R1478:R1479"/>
    <mergeCell ref="S1478:S1479"/>
    <mergeCell ref="AI1512:AI1513"/>
    <mergeCell ref="AJ1512:AJ1513"/>
    <mergeCell ref="AK1512:AK1513"/>
    <mergeCell ref="AQ1512:AQ1513"/>
    <mergeCell ref="D1478:D1479"/>
    <mergeCell ref="E1478:E1479"/>
    <mergeCell ref="F1478:F1479"/>
    <mergeCell ref="G1478:G1479"/>
    <mergeCell ref="H1478:H1479"/>
    <mergeCell ref="M1478:M1479"/>
    <mergeCell ref="T1419:T1420"/>
    <mergeCell ref="U1419:U1420"/>
    <mergeCell ref="V1419:V1420"/>
    <mergeCell ref="AA1419:AA1420"/>
    <mergeCell ref="AB1419:AB1420"/>
    <mergeCell ref="AH1419:AH1420"/>
    <mergeCell ref="N1419:N1420"/>
    <mergeCell ref="O1419:O1420"/>
    <mergeCell ref="P1419:P1420"/>
    <mergeCell ref="Q1419:Q1420"/>
    <mergeCell ref="R1419:R1420"/>
    <mergeCell ref="S1419:S1420"/>
    <mergeCell ref="T1512:T1513"/>
    <mergeCell ref="U1512:U1513"/>
    <mergeCell ref="V1512:V1513"/>
    <mergeCell ref="AA1512:AA1513"/>
    <mergeCell ref="AB1512:AB1513"/>
    <mergeCell ref="AH1512:AH1513"/>
    <mergeCell ref="N1512:N1513"/>
    <mergeCell ref="O1512:O1513"/>
    <mergeCell ref="P1512:P1513"/>
    <mergeCell ref="Q1512:Q1513"/>
    <mergeCell ref="R1512:R1513"/>
    <mergeCell ref="S1512:S1513"/>
    <mergeCell ref="AI1344:AI1345"/>
    <mergeCell ref="AJ1344:AJ1345"/>
    <mergeCell ref="AK1344:AK1345"/>
    <mergeCell ref="AQ1344:AQ1345"/>
    <mergeCell ref="D1419:D1420"/>
    <mergeCell ref="E1419:E1420"/>
    <mergeCell ref="F1419:F1420"/>
    <mergeCell ref="G1419:G1420"/>
    <mergeCell ref="H1419:H1420"/>
    <mergeCell ref="M1419:M1420"/>
    <mergeCell ref="T1344:T1345"/>
    <mergeCell ref="U1344:U1345"/>
    <mergeCell ref="V1344:V1345"/>
    <mergeCell ref="AA1344:AA1345"/>
    <mergeCell ref="AB1344:AB1345"/>
    <mergeCell ref="AH1344:AH1345"/>
    <mergeCell ref="N1344:N1345"/>
    <mergeCell ref="O1344:O1345"/>
    <mergeCell ref="P1344:P1345"/>
    <mergeCell ref="Q1344:Q1345"/>
    <mergeCell ref="R1344:R1345"/>
    <mergeCell ref="S1344:S1345"/>
    <mergeCell ref="AI1419:AI1420"/>
    <mergeCell ref="AJ1419:AJ1420"/>
    <mergeCell ref="AK1419:AK1420"/>
    <mergeCell ref="AQ1419:AQ1420"/>
    <mergeCell ref="D1344:D1345"/>
    <mergeCell ref="E1344:E1345"/>
    <mergeCell ref="F1344:F1345"/>
    <mergeCell ref="G1344:G1345"/>
    <mergeCell ref="H1344:H1345"/>
    <mergeCell ref="M1344:M1345"/>
    <mergeCell ref="AI1214:AI1215"/>
    <mergeCell ref="AJ1214:AJ1215"/>
    <mergeCell ref="AK1214:AK1215"/>
    <mergeCell ref="AQ1214:AQ1215"/>
    <mergeCell ref="D1239:D1240"/>
    <mergeCell ref="E1239:E1240"/>
    <mergeCell ref="F1239:F1240"/>
    <mergeCell ref="G1239:G1240"/>
    <mergeCell ref="H1239:H1240"/>
    <mergeCell ref="M1239:M1240"/>
    <mergeCell ref="T1214:T1215"/>
    <mergeCell ref="U1214:U1215"/>
    <mergeCell ref="V1214:V1215"/>
    <mergeCell ref="AA1214:AA1215"/>
    <mergeCell ref="AB1214:AB1215"/>
    <mergeCell ref="AH1214:AH1215"/>
    <mergeCell ref="N1214:N1215"/>
    <mergeCell ref="O1214:O1215"/>
    <mergeCell ref="P1214:P1215"/>
    <mergeCell ref="Q1214:Q1215"/>
    <mergeCell ref="R1214:R1215"/>
    <mergeCell ref="S1214:S1215"/>
    <mergeCell ref="AI1239:AI1240"/>
    <mergeCell ref="AJ1239:AJ1240"/>
    <mergeCell ref="AK1239:AK1240"/>
    <mergeCell ref="AQ1239:AQ1240"/>
    <mergeCell ref="D1214:D1215"/>
    <mergeCell ref="E1214:E1215"/>
    <mergeCell ref="F1214:F1215"/>
    <mergeCell ref="G1214:G1215"/>
    <mergeCell ref="H1214:H1215"/>
    <mergeCell ref="M1214:M1215"/>
    <mergeCell ref="T1197:T1198"/>
    <mergeCell ref="U1197:U1198"/>
    <mergeCell ref="V1197:V1198"/>
    <mergeCell ref="AA1197:AA1198"/>
    <mergeCell ref="AB1197:AB1198"/>
    <mergeCell ref="AH1197:AH1198"/>
    <mergeCell ref="N1197:N1198"/>
    <mergeCell ref="O1197:O1198"/>
    <mergeCell ref="P1197:P1198"/>
    <mergeCell ref="Q1197:Q1198"/>
    <mergeCell ref="R1197:R1198"/>
    <mergeCell ref="S1197:S1198"/>
    <mergeCell ref="T1239:T1240"/>
    <mergeCell ref="U1239:U1240"/>
    <mergeCell ref="V1239:V1240"/>
    <mergeCell ref="AA1239:AA1240"/>
    <mergeCell ref="AB1239:AB1240"/>
    <mergeCell ref="AH1239:AH1240"/>
    <mergeCell ref="N1239:N1240"/>
    <mergeCell ref="O1239:O1240"/>
    <mergeCell ref="P1239:P1240"/>
    <mergeCell ref="Q1239:Q1240"/>
    <mergeCell ref="R1239:R1240"/>
    <mergeCell ref="S1239:S1240"/>
    <mergeCell ref="AI1177:AI1178"/>
    <mergeCell ref="AJ1177:AJ1178"/>
    <mergeCell ref="AK1177:AK1178"/>
    <mergeCell ref="AQ1177:AQ1178"/>
    <mergeCell ref="D1197:D1198"/>
    <mergeCell ref="E1197:E1198"/>
    <mergeCell ref="F1197:F1198"/>
    <mergeCell ref="G1197:G1198"/>
    <mergeCell ref="H1197:H1198"/>
    <mergeCell ref="M1197:M1198"/>
    <mergeCell ref="T1177:T1178"/>
    <mergeCell ref="U1177:U1178"/>
    <mergeCell ref="V1177:V1178"/>
    <mergeCell ref="AA1177:AA1178"/>
    <mergeCell ref="AB1177:AB1178"/>
    <mergeCell ref="AH1177:AH1178"/>
    <mergeCell ref="N1177:N1178"/>
    <mergeCell ref="O1177:O1178"/>
    <mergeCell ref="P1177:P1178"/>
    <mergeCell ref="Q1177:Q1178"/>
    <mergeCell ref="R1177:R1178"/>
    <mergeCell ref="S1177:S1178"/>
    <mergeCell ref="AI1197:AI1198"/>
    <mergeCell ref="AJ1197:AJ1198"/>
    <mergeCell ref="AK1197:AK1198"/>
    <mergeCell ref="AQ1197:AQ1198"/>
    <mergeCell ref="D1177:D1178"/>
    <mergeCell ref="E1177:E1178"/>
    <mergeCell ref="F1177:F1178"/>
    <mergeCell ref="G1177:G1178"/>
    <mergeCell ref="H1177:H1178"/>
    <mergeCell ref="M1177:M1178"/>
    <mergeCell ref="AI1116:AI1117"/>
    <mergeCell ref="AJ1116:AJ1117"/>
    <mergeCell ref="AK1116:AK1117"/>
    <mergeCell ref="AQ1116:AQ1117"/>
    <mergeCell ref="D1146:D1147"/>
    <mergeCell ref="E1146:E1147"/>
    <mergeCell ref="F1146:F1147"/>
    <mergeCell ref="G1146:G1147"/>
    <mergeCell ref="H1146:H1147"/>
    <mergeCell ref="M1146:M1147"/>
    <mergeCell ref="T1116:T1117"/>
    <mergeCell ref="U1116:U1117"/>
    <mergeCell ref="V1116:V1117"/>
    <mergeCell ref="AA1116:AA1117"/>
    <mergeCell ref="AB1116:AB1117"/>
    <mergeCell ref="AH1116:AH1117"/>
    <mergeCell ref="N1116:N1117"/>
    <mergeCell ref="O1116:O1117"/>
    <mergeCell ref="P1116:P1117"/>
    <mergeCell ref="Q1116:Q1117"/>
    <mergeCell ref="R1116:R1117"/>
    <mergeCell ref="S1116:S1117"/>
    <mergeCell ref="AI1146:AI1147"/>
    <mergeCell ref="AJ1146:AJ1147"/>
    <mergeCell ref="AK1146:AK1147"/>
    <mergeCell ref="AQ1146:AQ1147"/>
    <mergeCell ref="D1116:D1117"/>
    <mergeCell ref="E1116:E1117"/>
    <mergeCell ref="F1116:F1117"/>
    <mergeCell ref="G1116:G1117"/>
    <mergeCell ref="H1116:H1117"/>
    <mergeCell ref="M1116:M1117"/>
    <mergeCell ref="T1075:T1076"/>
    <mergeCell ref="U1075:U1076"/>
    <mergeCell ref="V1075:V1076"/>
    <mergeCell ref="AA1075:AA1076"/>
    <mergeCell ref="AB1075:AB1076"/>
    <mergeCell ref="AH1075:AH1076"/>
    <mergeCell ref="N1075:N1076"/>
    <mergeCell ref="O1075:O1076"/>
    <mergeCell ref="P1075:P1076"/>
    <mergeCell ref="Q1075:Q1076"/>
    <mergeCell ref="R1075:R1076"/>
    <mergeCell ref="S1075:S1076"/>
    <mergeCell ref="T1146:T1147"/>
    <mergeCell ref="U1146:U1147"/>
    <mergeCell ref="V1146:V1147"/>
    <mergeCell ref="AA1146:AA1147"/>
    <mergeCell ref="AB1146:AB1147"/>
    <mergeCell ref="AH1146:AH1147"/>
    <mergeCell ref="N1146:N1147"/>
    <mergeCell ref="O1146:O1147"/>
    <mergeCell ref="P1146:P1147"/>
    <mergeCell ref="Q1146:Q1147"/>
    <mergeCell ref="R1146:R1147"/>
    <mergeCell ref="S1146:S1147"/>
    <mergeCell ref="AI1041:AI1042"/>
    <mergeCell ref="AJ1041:AJ1042"/>
    <mergeCell ref="AK1041:AK1042"/>
    <mergeCell ref="AQ1041:AQ1042"/>
    <mergeCell ref="D1075:D1076"/>
    <mergeCell ref="E1075:E1076"/>
    <mergeCell ref="F1075:F1076"/>
    <mergeCell ref="G1075:G1076"/>
    <mergeCell ref="H1075:H1076"/>
    <mergeCell ref="M1075:M1076"/>
    <mergeCell ref="T1041:T1042"/>
    <mergeCell ref="U1041:U1042"/>
    <mergeCell ref="V1041:V1042"/>
    <mergeCell ref="AA1041:AA1042"/>
    <mergeCell ref="AB1041:AB1042"/>
    <mergeCell ref="AH1041:AH1042"/>
    <mergeCell ref="N1041:N1042"/>
    <mergeCell ref="O1041:O1042"/>
    <mergeCell ref="P1041:P1042"/>
    <mergeCell ref="Q1041:Q1042"/>
    <mergeCell ref="R1041:R1042"/>
    <mergeCell ref="S1041:S1042"/>
    <mergeCell ref="AI1075:AI1076"/>
    <mergeCell ref="AJ1075:AJ1076"/>
    <mergeCell ref="AK1075:AK1076"/>
    <mergeCell ref="AQ1075:AQ1076"/>
    <mergeCell ref="D1041:D1042"/>
    <mergeCell ref="E1041:E1042"/>
    <mergeCell ref="F1041:F1042"/>
    <mergeCell ref="G1041:G1042"/>
    <mergeCell ref="H1041:H1042"/>
    <mergeCell ref="M1041:M1042"/>
    <mergeCell ref="AI930:AI931"/>
    <mergeCell ref="AJ930:AJ931"/>
    <mergeCell ref="AK930:AK931"/>
    <mergeCell ref="AQ930:AQ931"/>
    <mergeCell ref="D1015:D1016"/>
    <mergeCell ref="E1015:E1016"/>
    <mergeCell ref="F1015:F1016"/>
    <mergeCell ref="G1015:G1016"/>
    <mergeCell ref="H1015:H1016"/>
    <mergeCell ref="M1015:M1016"/>
    <mergeCell ref="T930:T931"/>
    <mergeCell ref="U930:U931"/>
    <mergeCell ref="V930:V931"/>
    <mergeCell ref="AA930:AA931"/>
    <mergeCell ref="AB930:AB931"/>
    <mergeCell ref="AH930:AH931"/>
    <mergeCell ref="N930:N931"/>
    <mergeCell ref="O930:O931"/>
    <mergeCell ref="P930:P931"/>
    <mergeCell ref="Q930:Q931"/>
    <mergeCell ref="R930:R931"/>
    <mergeCell ref="S930:S931"/>
    <mergeCell ref="AI1015:AI1016"/>
    <mergeCell ref="AJ1015:AJ1016"/>
    <mergeCell ref="AK1015:AK1016"/>
    <mergeCell ref="AQ1015:AQ1016"/>
    <mergeCell ref="D930:D931"/>
    <mergeCell ref="E930:E931"/>
    <mergeCell ref="F930:F931"/>
    <mergeCell ref="G930:G931"/>
    <mergeCell ref="H930:H931"/>
    <mergeCell ref="M930:M931"/>
    <mergeCell ref="T813:T814"/>
    <mergeCell ref="U813:U814"/>
    <mergeCell ref="V813:V814"/>
    <mergeCell ref="AA813:AA814"/>
    <mergeCell ref="AB813:AB814"/>
    <mergeCell ref="AH813:AH814"/>
    <mergeCell ref="N813:N814"/>
    <mergeCell ref="O813:O814"/>
    <mergeCell ref="P813:P814"/>
    <mergeCell ref="Q813:Q814"/>
    <mergeCell ref="R813:R814"/>
    <mergeCell ref="S813:S814"/>
    <mergeCell ref="T1015:T1016"/>
    <mergeCell ref="U1015:U1016"/>
    <mergeCell ref="V1015:V1016"/>
    <mergeCell ref="AA1015:AA1016"/>
    <mergeCell ref="AB1015:AB1016"/>
    <mergeCell ref="AH1015:AH1016"/>
    <mergeCell ref="N1015:N1016"/>
    <mergeCell ref="O1015:O1016"/>
    <mergeCell ref="P1015:P1016"/>
    <mergeCell ref="Q1015:Q1016"/>
    <mergeCell ref="R1015:R1016"/>
    <mergeCell ref="S1015:S1016"/>
    <mergeCell ref="AI609:AI610"/>
    <mergeCell ref="AJ609:AJ610"/>
    <mergeCell ref="AK609:AK610"/>
    <mergeCell ref="AQ609:AQ610"/>
    <mergeCell ref="D813:D814"/>
    <mergeCell ref="E813:E814"/>
    <mergeCell ref="F813:F814"/>
    <mergeCell ref="G813:G814"/>
    <mergeCell ref="H813:H814"/>
    <mergeCell ref="M813:M814"/>
    <mergeCell ref="T609:T610"/>
    <mergeCell ref="U609:U610"/>
    <mergeCell ref="V609:V610"/>
    <mergeCell ref="AA609:AA610"/>
    <mergeCell ref="AB609:AB610"/>
    <mergeCell ref="AH609:AH610"/>
    <mergeCell ref="N609:N610"/>
    <mergeCell ref="O609:O610"/>
    <mergeCell ref="P609:P610"/>
    <mergeCell ref="Q609:Q610"/>
    <mergeCell ref="R609:R610"/>
    <mergeCell ref="S609:S610"/>
    <mergeCell ref="AI813:AI814"/>
    <mergeCell ref="AJ813:AJ814"/>
    <mergeCell ref="AK813:AK814"/>
    <mergeCell ref="AQ813:AQ814"/>
    <mergeCell ref="D609:D610"/>
    <mergeCell ref="E609:E610"/>
    <mergeCell ref="F609:F610"/>
    <mergeCell ref="G609:G610"/>
    <mergeCell ref="H609:H610"/>
    <mergeCell ref="M609:M610"/>
    <mergeCell ref="AI470:AI471"/>
    <mergeCell ref="AJ470:AJ471"/>
    <mergeCell ref="AK470:AK471"/>
    <mergeCell ref="AQ470:AQ471"/>
    <mergeCell ref="D560:D561"/>
    <mergeCell ref="E560:E561"/>
    <mergeCell ref="F560:F561"/>
    <mergeCell ref="G560:G561"/>
    <mergeCell ref="H560:H561"/>
    <mergeCell ref="M560:M561"/>
    <mergeCell ref="T470:T471"/>
    <mergeCell ref="U470:U471"/>
    <mergeCell ref="V470:V471"/>
    <mergeCell ref="AA470:AA471"/>
    <mergeCell ref="AB470:AB471"/>
    <mergeCell ref="AH470:AH471"/>
    <mergeCell ref="N470:N471"/>
    <mergeCell ref="O470:O471"/>
    <mergeCell ref="P470:P471"/>
    <mergeCell ref="Q470:Q471"/>
    <mergeCell ref="R470:R471"/>
    <mergeCell ref="S470:S471"/>
    <mergeCell ref="AI560:AI561"/>
    <mergeCell ref="AJ560:AJ561"/>
    <mergeCell ref="AK560:AK561"/>
    <mergeCell ref="AQ560:AQ561"/>
    <mergeCell ref="D470:D471"/>
    <mergeCell ref="E470:E471"/>
    <mergeCell ref="F470:F471"/>
    <mergeCell ref="G470:G471"/>
    <mergeCell ref="H470:H471"/>
    <mergeCell ref="M470:M471"/>
    <mergeCell ref="T324:T325"/>
    <mergeCell ref="U324:U325"/>
    <mergeCell ref="V324:V325"/>
    <mergeCell ref="AA324:AA325"/>
    <mergeCell ref="AB324:AB325"/>
    <mergeCell ref="AH324:AH325"/>
    <mergeCell ref="N324:N325"/>
    <mergeCell ref="O324:O325"/>
    <mergeCell ref="P324:P325"/>
    <mergeCell ref="Q324:Q325"/>
    <mergeCell ref="R324:R325"/>
    <mergeCell ref="S324:S325"/>
    <mergeCell ref="T560:T561"/>
    <mergeCell ref="U560:U561"/>
    <mergeCell ref="V560:V561"/>
    <mergeCell ref="AA560:AA561"/>
    <mergeCell ref="AB560:AB561"/>
    <mergeCell ref="AH560:AH561"/>
    <mergeCell ref="N560:N561"/>
    <mergeCell ref="O560:O561"/>
    <mergeCell ref="P560:P561"/>
    <mergeCell ref="Q560:Q561"/>
    <mergeCell ref="R560:R561"/>
    <mergeCell ref="S560:S561"/>
    <mergeCell ref="AI275:AI276"/>
    <mergeCell ref="AJ275:AJ276"/>
    <mergeCell ref="AK275:AK276"/>
    <mergeCell ref="AQ275:AQ276"/>
    <mergeCell ref="D324:D325"/>
    <mergeCell ref="E324:E325"/>
    <mergeCell ref="F324:F325"/>
    <mergeCell ref="G324:G325"/>
    <mergeCell ref="H324:H325"/>
    <mergeCell ref="M324:M325"/>
    <mergeCell ref="T275:T276"/>
    <mergeCell ref="U275:U276"/>
    <mergeCell ref="V275:V276"/>
    <mergeCell ref="AA275:AA276"/>
    <mergeCell ref="AB275:AB276"/>
    <mergeCell ref="AH275:AH276"/>
    <mergeCell ref="N275:N276"/>
    <mergeCell ref="O275:O276"/>
    <mergeCell ref="P275:P276"/>
    <mergeCell ref="Q275:Q276"/>
    <mergeCell ref="R275:R276"/>
    <mergeCell ref="S275:S276"/>
    <mergeCell ref="AI324:AI325"/>
    <mergeCell ref="AJ324:AJ325"/>
    <mergeCell ref="AK324:AK325"/>
    <mergeCell ref="AQ324:AQ325"/>
    <mergeCell ref="D275:D276"/>
    <mergeCell ref="E275:E276"/>
    <mergeCell ref="F275:F276"/>
    <mergeCell ref="G275:G276"/>
    <mergeCell ref="H275:H276"/>
    <mergeCell ref="M275:M276"/>
    <mergeCell ref="AI161:AI162"/>
    <mergeCell ref="AJ161:AJ162"/>
    <mergeCell ref="AK161:AK162"/>
    <mergeCell ref="AQ161:AQ162"/>
    <mergeCell ref="D215:D216"/>
    <mergeCell ref="E215:E216"/>
    <mergeCell ref="F215:F216"/>
    <mergeCell ref="G215:G216"/>
    <mergeCell ref="H215:H216"/>
    <mergeCell ref="M215:M216"/>
    <mergeCell ref="T161:T162"/>
    <mergeCell ref="U161:U162"/>
    <mergeCell ref="V161:V162"/>
    <mergeCell ref="AA161:AA162"/>
    <mergeCell ref="AB161:AB162"/>
    <mergeCell ref="AH161:AH162"/>
    <mergeCell ref="N161:N162"/>
    <mergeCell ref="O161:O162"/>
    <mergeCell ref="P161:P162"/>
    <mergeCell ref="Q161:Q162"/>
    <mergeCell ref="R161:R162"/>
    <mergeCell ref="S161:S162"/>
    <mergeCell ref="AI215:AI216"/>
    <mergeCell ref="AJ215:AJ216"/>
    <mergeCell ref="AK215:AK216"/>
    <mergeCell ref="AQ215:AQ216"/>
    <mergeCell ref="D161:D162"/>
    <mergeCell ref="E161:E162"/>
    <mergeCell ref="F161:F162"/>
    <mergeCell ref="G161:G162"/>
    <mergeCell ref="H161:H162"/>
    <mergeCell ref="M161:M162"/>
    <mergeCell ref="T111:T112"/>
    <mergeCell ref="U111:U112"/>
    <mergeCell ref="V111:V112"/>
    <mergeCell ref="AA111:AA112"/>
    <mergeCell ref="AB111:AB112"/>
    <mergeCell ref="AH111:AH112"/>
    <mergeCell ref="N111:N112"/>
    <mergeCell ref="O111:O112"/>
    <mergeCell ref="P111:P112"/>
    <mergeCell ref="Q111:Q112"/>
    <mergeCell ref="R111:R112"/>
    <mergeCell ref="S111:S112"/>
    <mergeCell ref="T215:T216"/>
    <mergeCell ref="U215:U216"/>
    <mergeCell ref="V215:V216"/>
    <mergeCell ref="AA215:AA216"/>
    <mergeCell ref="AB215:AB216"/>
    <mergeCell ref="AH215:AH216"/>
    <mergeCell ref="N215:N216"/>
    <mergeCell ref="O215:O216"/>
    <mergeCell ref="P215:P216"/>
    <mergeCell ref="Q215:Q216"/>
    <mergeCell ref="R215:R216"/>
    <mergeCell ref="S215:S216"/>
    <mergeCell ref="AI11:AI12"/>
    <mergeCell ref="AJ11:AJ12"/>
    <mergeCell ref="AK11:AK12"/>
    <mergeCell ref="AQ11:AQ12"/>
    <mergeCell ref="D111:D112"/>
    <mergeCell ref="E111:E112"/>
    <mergeCell ref="F111:F112"/>
    <mergeCell ref="G111:G112"/>
    <mergeCell ref="H111:H112"/>
    <mergeCell ref="M111:M112"/>
    <mergeCell ref="T11:T12"/>
    <mergeCell ref="U11:U12"/>
    <mergeCell ref="V11:V12"/>
    <mergeCell ref="AA11:AA12"/>
    <mergeCell ref="AB11:AB12"/>
    <mergeCell ref="AH11:AH12"/>
    <mergeCell ref="N11:N12"/>
    <mergeCell ref="O11:O12"/>
    <mergeCell ref="P11:P12"/>
    <mergeCell ref="Q11:Q12"/>
    <mergeCell ref="R11:R12"/>
    <mergeCell ref="S11:S12"/>
    <mergeCell ref="D11:D12"/>
    <mergeCell ref="E11:E12"/>
    <mergeCell ref="F11:F12"/>
    <mergeCell ref="G11:G12"/>
    <mergeCell ref="H11:H12"/>
    <mergeCell ref="M11:M12"/>
    <mergeCell ref="AI111:AI112"/>
    <mergeCell ref="AJ111:AJ112"/>
    <mergeCell ref="AK111:AK112"/>
    <mergeCell ref="AQ111:AQ112"/>
    <mergeCell ref="AH2:AH3"/>
    <mergeCell ref="AI2:AI3"/>
    <mergeCell ref="AJ2:AJ3"/>
    <mergeCell ref="AK2:AK3"/>
    <mergeCell ref="AQ2:AQ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AA2:AA3"/>
    <mergeCell ref="AB2:AB3"/>
  </mergeCells>
  <phoneticPr fontId="7"/>
  <conditionalFormatting sqref="D1">
    <cfRule type="cellIs" dxfId="0" priority="1" operator="notEqual">
      <formula>#REF!</formula>
    </cfRule>
  </conditionalFormatting>
  <printOptions horizontalCentered="1"/>
  <pageMargins left="0.62992125984251968" right="0" top="0.39370078740157483" bottom="0.39370078740157483" header="0.31496062992125984" footer="0.31496062992125984"/>
  <pageSetup paperSize="8" scale="25" fitToHeight="0" orientation="landscape" horizontalDpi="1200" verticalDpi="1200" r:id="rId1"/>
  <headerFooter alignWithMargins="0">
    <oddFooter>&amp;R&amp;P / &amp;N ページ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38F50D-8933-4E4B-8E7B-988C07353D00}">
          <x14:formula1>
            <xm:f>削除禁止_電灯料金!$G$3:$G$17</xm:f>
          </x14:formula1>
          <xm:sqref>AP13:AP3473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2DF9-8FDB-4410-8829-2B2435EDEFF4}">
  <sheetPr>
    <tabColor rgb="FFFF0000"/>
  </sheetPr>
  <dimension ref="B1:N80"/>
  <sheetViews>
    <sheetView workbookViewId="0">
      <pane ySplit="2" topLeftCell="A3" activePane="bottomLeft" state="frozen"/>
      <selection activeCell="E26" sqref="E26"/>
      <selection pane="bottomLeft" activeCell="I15" sqref="I15"/>
    </sheetView>
  </sheetViews>
  <sheetFormatPr defaultColWidth="8" defaultRowHeight="15.75"/>
  <cols>
    <col min="1" max="1" width="3.33203125" style="373" customWidth="1"/>
    <col min="2" max="2" width="21" style="373" bestFit="1" customWidth="1"/>
    <col min="3" max="3" width="5.109375" style="373" bestFit="1" customWidth="1"/>
    <col min="4" max="4" width="10.109375" style="373" bestFit="1" customWidth="1"/>
    <col min="5" max="5" width="9.21875" style="373" customWidth="1"/>
    <col min="6" max="6" width="3.21875" style="373" customWidth="1"/>
    <col min="7" max="7" width="19.21875" style="373" bestFit="1" customWidth="1"/>
    <col min="8" max="8" width="3.21875" style="373" customWidth="1"/>
    <col min="9" max="9" width="18.6640625" style="373" customWidth="1"/>
    <col min="10" max="10" width="3.21875" style="373" customWidth="1"/>
    <col min="11" max="11" width="4.33203125" style="373" bestFit="1" customWidth="1"/>
    <col min="12" max="12" width="46" style="373" bestFit="1" customWidth="1"/>
    <col min="13" max="13" width="13.6640625" style="373" bestFit="1" customWidth="1"/>
    <col min="14" max="14" width="14.21875" style="373" customWidth="1"/>
    <col min="15" max="16384" width="8" style="373"/>
  </cols>
  <sheetData>
    <row r="1" spans="2:14" ht="20.25" thickBot="1">
      <c r="B1" s="368" t="s">
        <v>2953</v>
      </c>
      <c r="C1" s="370"/>
      <c r="D1" s="370"/>
      <c r="E1" s="371"/>
      <c r="F1" s="372"/>
    </row>
    <row r="2" spans="2:14" ht="32.25" thickBot="1">
      <c r="B2" s="374" t="s">
        <v>2954</v>
      </c>
      <c r="C2" s="375" t="s">
        <v>2955</v>
      </c>
      <c r="D2" s="376" t="s">
        <v>2956</v>
      </c>
      <c r="E2" s="376" t="s">
        <v>2957</v>
      </c>
      <c r="F2" s="372"/>
      <c r="G2" s="377" t="s">
        <v>2958</v>
      </c>
      <c r="H2" s="378"/>
      <c r="I2" s="377" t="s">
        <v>2959</v>
      </c>
      <c r="K2" s="379" t="s">
        <v>2960</v>
      </c>
      <c r="L2" s="379" t="s">
        <v>2961</v>
      </c>
      <c r="M2" s="380" t="s">
        <v>2962</v>
      </c>
      <c r="N2" s="380" t="s">
        <v>2963</v>
      </c>
    </row>
    <row r="3" spans="2:14">
      <c r="B3" s="381" t="s">
        <v>2964</v>
      </c>
      <c r="C3" s="382" t="s">
        <v>2965</v>
      </c>
      <c r="D3" s="383">
        <v>68.09</v>
      </c>
      <c r="E3" s="383">
        <v>15.46</v>
      </c>
      <c r="F3" s="372"/>
      <c r="G3" s="384" t="s">
        <v>2966</v>
      </c>
      <c r="H3" s="378"/>
      <c r="I3" s="385" t="s">
        <v>1681</v>
      </c>
      <c r="K3" s="386">
        <v>1</v>
      </c>
      <c r="L3" s="386" t="s">
        <v>45</v>
      </c>
      <c r="M3" s="386">
        <v>30</v>
      </c>
      <c r="N3" s="386">
        <v>10</v>
      </c>
    </row>
    <row r="4" spans="2:14">
      <c r="B4" s="387" t="s">
        <v>1794</v>
      </c>
      <c r="C4" s="382" t="s">
        <v>2965</v>
      </c>
      <c r="D4" s="383">
        <v>103.19</v>
      </c>
      <c r="E4" s="383">
        <v>30.92</v>
      </c>
      <c r="F4" s="372"/>
      <c r="G4" s="384" t="s">
        <v>1793</v>
      </c>
      <c r="H4" s="378"/>
      <c r="I4" s="385" t="s">
        <v>1917</v>
      </c>
      <c r="K4" s="386">
        <v>2</v>
      </c>
      <c r="L4" s="386" t="s">
        <v>221</v>
      </c>
      <c r="M4" s="386">
        <v>30</v>
      </c>
      <c r="N4" s="386">
        <v>10</v>
      </c>
    </row>
    <row r="5" spans="2:14">
      <c r="B5" s="387" t="s">
        <v>1720</v>
      </c>
      <c r="C5" s="382" t="s">
        <v>2965</v>
      </c>
      <c r="D5" s="383">
        <v>173.4</v>
      </c>
      <c r="E5" s="383">
        <v>61.83</v>
      </c>
      <c r="F5" s="372"/>
      <c r="G5" s="384" t="s">
        <v>1719</v>
      </c>
      <c r="H5" s="378"/>
      <c r="I5" s="385" t="s">
        <v>73</v>
      </c>
      <c r="K5" s="386">
        <v>3</v>
      </c>
      <c r="L5" s="386" t="s">
        <v>2967</v>
      </c>
      <c r="M5" s="386">
        <v>30</v>
      </c>
      <c r="N5" s="386">
        <v>10</v>
      </c>
    </row>
    <row r="6" spans="2:14">
      <c r="B6" s="387" t="s">
        <v>1805</v>
      </c>
      <c r="C6" s="382" t="s">
        <v>2965</v>
      </c>
      <c r="D6" s="383">
        <v>243.58</v>
      </c>
      <c r="E6" s="383">
        <v>92.75</v>
      </c>
      <c r="F6" s="372"/>
      <c r="G6" s="384" t="s">
        <v>1804</v>
      </c>
      <c r="H6" s="378"/>
      <c r="I6" s="385" t="s">
        <v>82</v>
      </c>
      <c r="K6" s="386">
        <v>4</v>
      </c>
      <c r="L6" s="386" t="s">
        <v>2968</v>
      </c>
      <c r="M6" s="386">
        <v>30</v>
      </c>
      <c r="N6" s="386">
        <v>10</v>
      </c>
    </row>
    <row r="7" spans="2:14">
      <c r="B7" s="387" t="s">
        <v>2174</v>
      </c>
      <c r="C7" s="382" t="s">
        <v>2965</v>
      </c>
      <c r="D7" s="388">
        <v>383.98</v>
      </c>
      <c r="E7" s="388">
        <v>154.58000000000001</v>
      </c>
      <c r="F7" s="372"/>
      <c r="G7" s="384" t="s">
        <v>2173</v>
      </c>
      <c r="H7" s="378"/>
      <c r="I7" s="385" t="s">
        <v>82</v>
      </c>
      <c r="K7" s="386">
        <v>5</v>
      </c>
      <c r="L7" s="386" t="s">
        <v>2969</v>
      </c>
      <c r="M7" s="386">
        <v>30</v>
      </c>
      <c r="N7" s="386">
        <v>10</v>
      </c>
    </row>
    <row r="8" spans="2:14">
      <c r="B8" s="387" t="s">
        <v>1684</v>
      </c>
      <c r="C8" s="389" t="s">
        <v>2965</v>
      </c>
      <c r="D8" s="383">
        <v>767.96</v>
      </c>
      <c r="E8" s="383">
        <v>309.16000000000003</v>
      </c>
      <c r="F8" s="372"/>
      <c r="G8" s="384" t="s">
        <v>1683</v>
      </c>
      <c r="H8" s="378"/>
      <c r="K8" s="386">
        <v>6</v>
      </c>
      <c r="L8" s="386" t="s">
        <v>479</v>
      </c>
      <c r="M8" s="386">
        <v>30</v>
      </c>
      <c r="N8" s="386">
        <v>10</v>
      </c>
    </row>
    <row r="9" spans="2:14">
      <c r="B9" s="387" t="s">
        <v>2970</v>
      </c>
      <c r="C9" s="389" t="s">
        <v>2965</v>
      </c>
      <c r="D9" s="383">
        <v>1151.94</v>
      </c>
      <c r="E9" s="383">
        <v>463.74</v>
      </c>
      <c r="F9" s="372"/>
      <c r="G9" s="384" t="s">
        <v>2971</v>
      </c>
      <c r="H9" s="378"/>
      <c r="K9" s="386">
        <v>7</v>
      </c>
      <c r="L9" s="386" t="s">
        <v>2972</v>
      </c>
      <c r="M9" s="386">
        <v>30</v>
      </c>
      <c r="N9" s="386">
        <v>10</v>
      </c>
    </row>
    <row r="10" spans="2:14">
      <c r="B10" s="387" t="s">
        <v>2973</v>
      </c>
      <c r="C10" s="389" t="s">
        <v>2965</v>
      </c>
      <c r="D10" s="383">
        <v>1535.92</v>
      </c>
      <c r="E10" s="383">
        <v>618.32000000000005</v>
      </c>
      <c r="F10" s="372"/>
      <c r="G10" s="384" t="s">
        <v>2974</v>
      </c>
      <c r="H10" s="378"/>
      <c r="K10" s="386">
        <v>8</v>
      </c>
      <c r="L10" s="386" t="s">
        <v>2975</v>
      </c>
      <c r="M10" s="386">
        <v>30</v>
      </c>
      <c r="N10" s="386">
        <v>10</v>
      </c>
    </row>
    <row r="11" spans="2:14">
      <c r="B11" s="387" t="s">
        <v>2976</v>
      </c>
      <c r="C11" s="389" t="s">
        <v>2965</v>
      </c>
      <c r="D11" s="383">
        <v>1919.9</v>
      </c>
      <c r="E11" s="383">
        <v>772.90000000000009</v>
      </c>
      <c r="F11" s="372"/>
      <c r="G11" s="384" t="s">
        <v>2977</v>
      </c>
      <c r="H11" s="378"/>
      <c r="K11" s="386">
        <v>9</v>
      </c>
      <c r="L11" s="386" t="s">
        <v>764</v>
      </c>
      <c r="M11" s="386">
        <v>30</v>
      </c>
      <c r="N11" s="386">
        <v>10</v>
      </c>
    </row>
    <row r="12" spans="2:14">
      <c r="B12" s="387" t="s">
        <v>2978</v>
      </c>
      <c r="C12" s="389" t="s">
        <v>2965</v>
      </c>
      <c r="D12" s="383">
        <v>2303.88</v>
      </c>
      <c r="E12" s="383">
        <v>927.48</v>
      </c>
      <c r="F12" s="372"/>
      <c r="G12" s="384" t="s">
        <v>2979</v>
      </c>
      <c r="H12" s="378"/>
      <c r="K12" s="386">
        <v>10</v>
      </c>
      <c r="L12" s="386" t="s">
        <v>880</v>
      </c>
      <c r="M12" s="386">
        <v>30</v>
      </c>
      <c r="N12" s="386">
        <v>10</v>
      </c>
    </row>
    <row r="13" spans="2:14">
      <c r="B13" s="387" t="s">
        <v>2980</v>
      </c>
      <c r="C13" s="389" t="s">
        <v>2965</v>
      </c>
      <c r="D13" s="383">
        <v>2687.86</v>
      </c>
      <c r="E13" s="383">
        <v>1082.0600000000002</v>
      </c>
      <c r="F13" s="372"/>
      <c r="G13" s="384" t="s">
        <v>2981</v>
      </c>
      <c r="H13" s="378"/>
      <c r="K13" s="386">
        <v>11</v>
      </c>
      <c r="L13" s="386" t="s">
        <v>986</v>
      </c>
      <c r="M13" s="386">
        <v>30</v>
      </c>
      <c r="N13" s="386">
        <v>10</v>
      </c>
    </row>
    <row r="14" spans="2:14">
      <c r="B14" s="387" t="s">
        <v>2982</v>
      </c>
      <c r="C14" s="389" t="s">
        <v>2965</v>
      </c>
      <c r="D14" s="383">
        <v>3071.84</v>
      </c>
      <c r="E14" s="383">
        <v>1236.6400000000001</v>
      </c>
      <c r="F14" s="372"/>
      <c r="G14" s="384" t="s">
        <v>2983</v>
      </c>
      <c r="H14" s="378"/>
      <c r="K14" s="386">
        <v>12</v>
      </c>
      <c r="L14" s="386" t="s">
        <v>1078</v>
      </c>
      <c r="M14" s="386">
        <v>30</v>
      </c>
      <c r="N14" s="386">
        <v>10</v>
      </c>
    </row>
    <row r="15" spans="2:14">
      <c r="B15" s="387" t="s">
        <v>2984</v>
      </c>
      <c r="C15" s="389" t="s">
        <v>2965</v>
      </c>
      <c r="D15" s="383">
        <v>3455.82</v>
      </c>
      <c r="E15" s="383">
        <v>1391.22</v>
      </c>
      <c r="F15" s="372"/>
      <c r="G15" s="384" t="s">
        <v>2985</v>
      </c>
      <c r="H15" s="378"/>
      <c r="K15" s="386">
        <v>13</v>
      </c>
      <c r="L15" s="386" t="s">
        <v>1098</v>
      </c>
      <c r="M15" s="386">
        <v>30</v>
      </c>
      <c r="N15" s="386">
        <v>10</v>
      </c>
    </row>
    <row r="16" spans="2:14">
      <c r="B16" s="387" t="s">
        <v>2986</v>
      </c>
      <c r="C16" s="389" t="s">
        <v>2965</v>
      </c>
      <c r="D16" s="383">
        <v>3839.8</v>
      </c>
      <c r="E16" s="383">
        <v>1545.8000000000002</v>
      </c>
      <c r="F16" s="372"/>
      <c r="G16" s="384" t="s">
        <v>2987</v>
      </c>
      <c r="H16" s="378"/>
      <c r="K16" s="386">
        <v>14</v>
      </c>
      <c r="L16" s="386" t="s">
        <v>2988</v>
      </c>
      <c r="M16" s="386">
        <v>30</v>
      </c>
      <c r="N16" s="386">
        <v>10</v>
      </c>
    </row>
    <row r="17" spans="2:14">
      <c r="B17" s="390" t="s">
        <v>2989</v>
      </c>
      <c r="C17" s="391" t="s">
        <v>2965</v>
      </c>
      <c r="D17" s="392">
        <v>75.900000000000006</v>
      </c>
      <c r="E17" s="392">
        <v>15.46</v>
      </c>
      <c r="F17" s="372"/>
      <c r="G17" s="384" t="s">
        <v>2990</v>
      </c>
      <c r="H17" s="378"/>
      <c r="K17" s="386">
        <v>15</v>
      </c>
      <c r="L17" s="386" t="s">
        <v>1152</v>
      </c>
      <c r="M17" s="386">
        <v>30</v>
      </c>
      <c r="N17" s="386">
        <v>10</v>
      </c>
    </row>
    <row r="18" spans="2:14">
      <c r="B18" s="390" t="s">
        <v>2012</v>
      </c>
      <c r="C18" s="391" t="s">
        <v>2965</v>
      </c>
      <c r="D18" s="392">
        <v>114.41</v>
      </c>
      <c r="E18" s="392">
        <v>30.92</v>
      </c>
      <c r="F18" s="372"/>
      <c r="G18" s="378"/>
      <c r="H18" s="378"/>
      <c r="K18" s="386">
        <v>16</v>
      </c>
      <c r="L18" s="386" t="s">
        <v>1176</v>
      </c>
      <c r="M18" s="386">
        <v>30</v>
      </c>
      <c r="N18" s="386">
        <v>10</v>
      </c>
    </row>
    <row r="19" spans="2:14">
      <c r="B19" s="390" t="s">
        <v>1919</v>
      </c>
      <c r="C19" s="391" t="s">
        <v>2965</v>
      </c>
      <c r="D19" s="392">
        <v>191.44</v>
      </c>
      <c r="E19" s="392">
        <v>61.83</v>
      </c>
      <c r="F19" s="372"/>
      <c r="G19" s="378"/>
      <c r="H19" s="378"/>
      <c r="K19" s="386">
        <v>17</v>
      </c>
      <c r="L19" s="386" t="s">
        <v>1206</v>
      </c>
      <c r="M19" s="386">
        <v>30</v>
      </c>
      <c r="N19" s="386">
        <v>10</v>
      </c>
    </row>
    <row r="20" spans="2:14">
      <c r="B20" s="390" t="s">
        <v>2991</v>
      </c>
      <c r="C20" s="391" t="s">
        <v>2965</v>
      </c>
      <c r="D20" s="392">
        <v>268.44</v>
      </c>
      <c r="E20" s="392">
        <v>92.75</v>
      </c>
      <c r="F20" s="372"/>
      <c r="G20" s="378"/>
      <c r="H20" s="378"/>
      <c r="K20" s="386">
        <v>18</v>
      </c>
      <c r="L20" s="386" t="s">
        <v>2992</v>
      </c>
      <c r="M20" s="386">
        <v>30</v>
      </c>
      <c r="N20" s="386">
        <v>10</v>
      </c>
    </row>
    <row r="21" spans="2:14">
      <c r="B21" s="390" t="s">
        <v>2993</v>
      </c>
      <c r="C21" s="391" t="s">
        <v>2965</v>
      </c>
      <c r="D21" s="393">
        <v>422.48</v>
      </c>
      <c r="E21" s="393">
        <v>154.58000000000001</v>
      </c>
      <c r="F21" s="372"/>
      <c r="G21" s="378"/>
      <c r="H21" s="378"/>
      <c r="K21" s="386">
        <v>19</v>
      </c>
      <c r="L21" s="386" t="s">
        <v>2994</v>
      </c>
      <c r="M21" s="386">
        <v>30</v>
      </c>
      <c r="N21" s="386">
        <v>10</v>
      </c>
    </row>
    <row r="22" spans="2:14">
      <c r="B22" s="390" t="s">
        <v>2011</v>
      </c>
      <c r="C22" s="394" t="s">
        <v>2965</v>
      </c>
      <c r="D22" s="392">
        <v>844.96</v>
      </c>
      <c r="E22" s="392">
        <v>309.16000000000003</v>
      </c>
      <c r="F22" s="372"/>
      <c r="G22" s="378"/>
      <c r="H22" s="378"/>
      <c r="K22" s="386">
        <v>20</v>
      </c>
      <c r="L22" s="386" t="s">
        <v>1247</v>
      </c>
      <c r="M22" s="386">
        <v>30</v>
      </c>
      <c r="N22" s="386">
        <v>10</v>
      </c>
    </row>
    <row r="23" spans="2:14">
      <c r="B23" s="390" t="s">
        <v>2995</v>
      </c>
      <c r="C23" s="394" t="s">
        <v>2965</v>
      </c>
      <c r="D23" s="392">
        <v>1267.44</v>
      </c>
      <c r="E23" s="392">
        <v>463.74</v>
      </c>
      <c r="F23" s="372"/>
      <c r="G23" s="378"/>
      <c r="H23" s="378"/>
      <c r="K23" s="386">
        <v>21</v>
      </c>
      <c r="L23" s="386" t="s">
        <v>1351</v>
      </c>
      <c r="M23" s="386">
        <v>30</v>
      </c>
      <c r="N23" s="386">
        <v>10</v>
      </c>
    </row>
    <row r="24" spans="2:14">
      <c r="B24" s="390" t="s">
        <v>2996</v>
      </c>
      <c r="C24" s="394" t="s">
        <v>2965</v>
      </c>
      <c r="D24" s="392">
        <v>1689.92</v>
      </c>
      <c r="E24" s="392">
        <v>618.32000000000005</v>
      </c>
      <c r="F24" s="372"/>
      <c r="G24" s="378"/>
      <c r="H24" s="378"/>
      <c r="K24" s="386">
        <v>22</v>
      </c>
      <c r="L24" s="386" t="s">
        <v>1433</v>
      </c>
      <c r="M24" s="386">
        <v>30</v>
      </c>
      <c r="N24" s="386">
        <v>10</v>
      </c>
    </row>
    <row r="25" spans="2:14" ht="16.5" thickBot="1">
      <c r="B25" s="395" t="s">
        <v>73</v>
      </c>
      <c r="C25" s="396" t="s">
        <v>2997</v>
      </c>
      <c r="D25" s="397">
        <v>30</v>
      </c>
      <c r="E25" s="397">
        <v>0</v>
      </c>
      <c r="F25" s="372"/>
      <c r="G25" s="378"/>
      <c r="H25" s="378"/>
      <c r="K25" s="386">
        <v>23</v>
      </c>
      <c r="L25" s="386" t="s">
        <v>2998</v>
      </c>
      <c r="M25" s="386">
        <v>30</v>
      </c>
      <c r="N25" s="386">
        <v>10</v>
      </c>
    </row>
    <row r="26" spans="2:14">
      <c r="B26" s="378"/>
      <c r="C26" s="378"/>
      <c r="D26" s="398"/>
      <c r="E26" s="398"/>
      <c r="F26" s="372"/>
      <c r="G26" s="378"/>
      <c r="H26" s="378"/>
      <c r="K26" s="386">
        <v>24</v>
      </c>
      <c r="L26" s="386" t="s">
        <v>2999</v>
      </c>
      <c r="M26" s="386">
        <v>30</v>
      </c>
      <c r="N26" s="386">
        <v>10</v>
      </c>
    </row>
    <row r="27" spans="2:14">
      <c r="B27" s="378"/>
      <c r="C27" s="378"/>
      <c r="D27" s="398"/>
      <c r="E27" s="398"/>
      <c r="F27" s="372"/>
      <c r="G27" s="378"/>
      <c r="H27" s="378"/>
      <c r="K27" s="386">
        <v>25</v>
      </c>
      <c r="L27" s="386" t="s">
        <v>3000</v>
      </c>
      <c r="M27" s="386">
        <v>30</v>
      </c>
      <c r="N27" s="386">
        <v>10</v>
      </c>
    </row>
    <row r="28" spans="2:14">
      <c r="B28" s="378"/>
      <c r="C28" s="378"/>
      <c r="D28" s="398"/>
      <c r="E28" s="398"/>
      <c r="F28" s="372"/>
      <c r="G28" s="378"/>
      <c r="H28" s="378"/>
      <c r="K28" s="386">
        <v>26</v>
      </c>
      <c r="L28" s="386" t="s">
        <v>3001</v>
      </c>
      <c r="M28" s="386">
        <v>30</v>
      </c>
      <c r="N28" s="386">
        <v>10</v>
      </c>
    </row>
    <row r="29" spans="2:14">
      <c r="F29" s="372"/>
      <c r="G29" s="378"/>
      <c r="H29" s="378"/>
      <c r="K29" s="386">
        <v>27</v>
      </c>
      <c r="L29" s="386" t="s">
        <v>3002</v>
      </c>
      <c r="M29" s="386">
        <v>30</v>
      </c>
      <c r="N29" s="386">
        <v>10</v>
      </c>
    </row>
    <row r="30" spans="2:14">
      <c r="F30" s="372"/>
      <c r="G30" s="378"/>
      <c r="H30" s="378"/>
      <c r="K30" s="386">
        <v>28</v>
      </c>
      <c r="L30" s="386" t="s">
        <v>3003</v>
      </c>
      <c r="M30" s="386">
        <v>30</v>
      </c>
      <c r="N30" s="386">
        <v>10</v>
      </c>
    </row>
    <row r="31" spans="2:14">
      <c r="F31" s="399"/>
      <c r="K31" s="386">
        <v>29</v>
      </c>
      <c r="L31" s="386" t="s">
        <v>1587</v>
      </c>
      <c r="M31" s="386">
        <v>30</v>
      </c>
      <c r="N31" s="386">
        <v>10</v>
      </c>
    </row>
    <row r="32" spans="2:14">
      <c r="K32" s="386">
        <v>30</v>
      </c>
      <c r="L32" s="386" t="s">
        <v>1592</v>
      </c>
      <c r="M32" s="386">
        <v>30</v>
      </c>
      <c r="N32" s="386">
        <v>10</v>
      </c>
    </row>
    <row r="33" spans="11:14">
      <c r="K33" s="386">
        <v>31</v>
      </c>
      <c r="L33" s="386" t="s">
        <v>1619</v>
      </c>
      <c r="M33" s="386">
        <v>30</v>
      </c>
      <c r="N33" s="386">
        <v>10</v>
      </c>
    </row>
    <row r="34" spans="11:14">
      <c r="K34" s="386">
        <v>32</v>
      </c>
      <c r="L34" s="386" t="s">
        <v>1626</v>
      </c>
      <c r="M34" s="386">
        <v>30</v>
      </c>
      <c r="N34" s="386">
        <v>10</v>
      </c>
    </row>
    <row r="35" spans="11:14">
      <c r="K35" s="386">
        <v>33</v>
      </c>
      <c r="L35" s="386" t="s">
        <v>1674</v>
      </c>
      <c r="M35" s="386">
        <v>30</v>
      </c>
      <c r="N35" s="386">
        <v>10</v>
      </c>
    </row>
    <row r="36" spans="11:14">
      <c r="K36" s="386">
        <v>34</v>
      </c>
      <c r="L36" s="386" t="s">
        <v>1698</v>
      </c>
      <c r="M36" s="386">
        <v>30</v>
      </c>
      <c r="N36" s="386">
        <v>10</v>
      </c>
    </row>
    <row r="37" spans="11:14">
      <c r="K37" s="386">
        <v>35</v>
      </c>
      <c r="L37" s="386" t="s">
        <v>1706</v>
      </c>
      <c r="M37" s="386">
        <v>30</v>
      </c>
      <c r="N37" s="386">
        <v>10</v>
      </c>
    </row>
    <row r="38" spans="11:14">
      <c r="K38" s="386">
        <v>36</v>
      </c>
      <c r="L38" s="386" t="s">
        <v>1721</v>
      </c>
      <c r="M38" s="386">
        <v>30</v>
      </c>
      <c r="N38" s="386">
        <v>10</v>
      </c>
    </row>
    <row r="39" spans="11:14">
      <c r="K39" s="386">
        <v>37</v>
      </c>
      <c r="L39" s="386" t="s">
        <v>1745</v>
      </c>
      <c r="M39" s="386">
        <v>30</v>
      </c>
      <c r="N39" s="386">
        <v>10</v>
      </c>
    </row>
    <row r="40" spans="11:14">
      <c r="K40" s="386">
        <v>38</v>
      </c>
      <c r="L40" s="386" t="s">
        <v>1776</v>
      </c>
      <c r="M40" s="386">
        <v>30</v>
      </c>
      <c r="N40" s="386">
        <v>10</v>
      </c>
    </row>
    <row r="41" spans="11:14">
      <c r="K41" s="386">
        <v>39</v>
      </c>
      <c r="L41" s="386" t="s">
        <v>1788</v>
      </c>
      <c r="M41" s="386" t="s">
        <v>56</v>
      </c>
      <c r="N41" s="386">
        <v>10</v>
      </c>
    </row>
    <row r="42" spans="11:14">
      <c r="K42" s="386">
        <v>40</v>
      </c>
      <c r="L42" s="386" t="s">
        <v>1819</v>
      </c>
      <c r="M42" s="386">
        <v>30</v>
      </c>
      <c r="N42" s="386">
        <v>10</v>
      </c>
    </row>
    <row r="43" spans="11:14">
      <c r="K43" s="386">
        <v>41</v>
      </c>
      <c r="L43" s="386" t="s">
        <v>1827</v>
      </c>
      <c r="M43" s="386" t="s">
        <v>56</v>
      </c>
      <c r="N43" s="386">
        <v>10</v>
      </c>
    </row>
    <row r="44" spans="11:14">
      <c r="K44" s="386">
        <v>42</v>
      </c>
      <c r="L44" s="386" t="s">
        <v>1830</v>
      </c>
      <c r="M44" s="386">
        <v>30</v>
      </c>
      <c r="N44" s="386">
        <v>10</v>
      </c>
    </row>
    <row r="45" spans="11:14">
      <c r="K45" s="386">
        <v>43</v>
      </c>
      <c r="L45" s="386" t="s">
        <v>1866</v>
      </c>
      <c r="M45" s="386">
        <v>30</v>
      </c>
      <c r="N45" s="386">
        <v>10</v>
      </c>
    </row>
    <row r="46" spans="11:14">
      <c r="K46" s="386">
        <v>44</v>
      </c>
      <c r="L46" s="386" t="s">
        <v>1922</v>
      </c>
      <c r="M46" s="386">
        <v>30</v>
      </c>
      <c r="N46" s="386">
        <v>10</v>
      </c>
    </row>
    <row r="47" spans="11:14">
      <c r="K47" s="386">
        <v>45</v>
      </c>
      <c r="L47" s="386" t="s">
        <v>3004</v>
      </c>
      <c r="M47" s="386">
        <v>30</v>
      </c>
      <c r="N47" s="386">
        <v>10</v>
      </c>
    </row>
    <row r="48" spans="11:14">
      <c r="K48" s="386">
        <v>46</v>
      </c>
      <c r="L48" s="386" t="s">
        <v>1971</v>
      </c>
      <c r="M48" s="386" t="s">
        <v>56</v>
      </c>
      <c r="N48" s="386">
        <v>10</v>
      </c>
    </row>
    <row r="49" spans="11:14">
      <c r="K49" s="386">
        <v>47</v>
      </c>
      <c r="L49" s="386" t="s">
        <v>1977</v>
      </c>
      <c r="M49" s="386">
        <v>30</v>
      </c>
      <c r="N49" s="386">
        <v>10</v>
      </c>
    </row>
    <row r="50" spans="11:14">
      <c r="K50" s="386">
        <v>48</v>
      </c>
      <c r="L50" s="386" t="s">
        <v>1984</v>
      </c>
      <c r="M50" s="386">
        <v>30</v>
      </c>
      <c r="N50" s="386">
        <v>10</v>
      </c>
    </row>
    <row r="51" spans="11:14">
      <c r="K51" s="386">
        <v>49</v>
      </c>
      <c r="L51" s="386" t="s">
        <v>2017</v>
      </c>
      <c r="M51" s="386">
        <v>30</v>
      </c>
      <c r="N51" s="386">
        <v>10</v>
      </c>
    </row>
    <row r="52" spans="11:14">
      <c r="K52" s="386">
        <v>50</v>
      </c>
      <c r="L52" s="386" t="s">
        <v>2036</v>
      </c>
      <c r="M52" s="386">
        <v>30</v>
      </c>
      <c r="N52" s="386">
        <v>10</v>
      </c>
    </row>
    <row r="53" spans="11:14">
      <c r="K53" s="386">
        <v>51</v>
      </c>
      <c r="L53" s="386" t="s">
        <v>2051</v>
      </c>
      <c r="M53" s="386">
        <v>30</v>
      </c>
      <c r="N53" s="386">
        <v>10</v>
      </c>
    </row>
    <row r="54" spans="11:14">
      <c r="K54" s="386">
        <v>52</v>
      </c>
      <c r="L54" s="386" t="s">
        <v>2069</v>
      </c>
      <c r="M54" s="386">
        <v>30</v>
      </c>
      <c r="N54" s="386">
        <v>10</v>
      </c>
    </row>
    <row r="55" spans="11:14">
      <c r="K55" s="386">
        <v>53</v>
      </c>
      <c r="L55" s="386" t="s">
        <v>2081</v>
      </c>
      <c r="M55" s="386">
        <v>30</v>
      </c>
      <c r="N55" s="386">
        <v>10</v>
      </c>
    </row>
    <row r="56" spans="11:14">
      <c r="K56" s="386">
        <v>54</v>
      </c>
      <c r="L56" s="386" t="s">
        <v>2089</v>
      </c>
      <c r="M56" s="386">
        <v>30</v>
      </c>
      <c r="N56" s="386">
        <v>10</v>
      </c>
    </row>
    <row r="57" spans="11:14">
      <c r="K57" s="386">
        <v>55</v>
      </c>
      <c r="L57" s="386" t="s">
        <v>2094</v>
      </c>
      <c r="M57" s="386">
        <v>30</v>
      </c>
      <c r="N57" s="386">
        <v>10</v>
      </c>
    </row>
    <row r="58" spans="11:14">
      <c r="K58" s="386">
        <v>56</v>
      </c>
      <c r="L58" s="386" t="s">
        <v>2126</v>
      </c>
      <c r="M58" s="386">
        <v>30</v>
      </c>
      <c r="N58" s="386">
        <v>10</v>
      </c>
    </row>
    <row r="59" spans="11:14">
      <c r="K59" s="386">
        <v>57</v>
      </c>
      <c r="L59" s="386" t="s">
        <v>2181</v>
      </c>
      <c r="M59" s="386">
        <v>30</v>
      </c>
      <c r="N59" s="386">
        <v>10</v>
      </c>
    </row>
    <row r="60" spans="11:14">
      <c r="K60" s="386">
        <v>58</v>
      </c>
      <c r="L60" s="386" t="s">
        <v>2243</v>
      </c>
      <c r="M60" s="386">
        <v>30</v>
      </c>
      <c r="N60" s="386">
        <v>10</v>
      </c>
    </row>
    <row r="61" spans="11:14">
      <c r="K61" s="386">
        <v>59</v>
      </c>
      <c r="L61" s="386" t="s">
        <v>3005</v>
      </c>
      <c r="M61" s="386">
        <v>30</v>
      </c>
      <c r="N61" s="386">
        <v>10</v>
      </c>
    </row>
    <row r="62" spans="11:14">
      <c r="K62" s="386">
        <v>60</v>
      </c>
      <c r="L62" s="386" t="s">
        <v>2438</v>
      </c>
      <c r="M62" s="386">
        <v>30</v>
      </c>
      <c r="N62" s="386">
        <v>10</v>
      </c>
    </row>
    <row r="63" spans="11:14">
      <c r="K63" s="386">
        <v>61</v>
      </c>
      <c r="L63" s="386" t="s">
        <v>3006</v>
      </c>
      <c r="M63" s="386">
        <v>30</v>
      </c>
      <c r="N63" s="386">
        <v>10</v>
      </c>
    </row>
    <row r="64" spans="11:14">
      <c r="K64" s="386">
        <v>62</v>
      </c>
      <c r="L64" s="386" t="s">
        <v>2521</v>
      </c>
      <c r="M64" s="386">
        <v>30</v>
      </c>
      <c r="N64" s="386">
        <v>10</v>
      </c>
    </row>
    <row r="65" spans="11:14">
      <c r="K65" s="386">
        <v>63</v>
      </c>
      <c r="L65" s="386" t="s">
        <v>2560</v>
      </c>
      <c r="M65" s="386">
        <v>30</v>
      </c>
      <c r="N65" s="386">
        <v>10</v>
      </c>
    </row>
    <row r="66" spans="11:14">
      <c r="K66" s="386">
        <v>64</v>
      </c>
      <c r="L66" s="386" t="s">
        <v>2605</v>
      </c>
      <c r="M66" s="386">
        <v>30</v>
      </c>
      <c r="N66" s="386">
        <v>10</v>
      </c>
    </row>
    <row r="67" spans="11:14">
      <c r="K67" s="386">
        <v>65</v>
      </c>
      <c r="L67" s="386" t="s">
        <v>3007</v>
      </c>
      <c r="M67" s="386">
        <v>30</v>
      </c>
      <c r="N67" s="386">
        <v>10</v>
      </c>
    </row>
    <row r="68" spans="11:14">
      <c r="K68" s="386">
        <v>66</v>
      </c>
      <c r="L68" s="386" t="s">
        <v>3008</v>
      </c>
      <c r="M68" s="386">
        <v>30</v>
      </c>
      <c r="N68" s="386">
        <v>10</v>
      </c>
    </row>
    <row r="69" spans="11:14">
      <c r="K69" s="386">
        <v>67</v>
      </c>
      <c r="L69" s="386" t="s">
        <v>3009</v>
      </c>
      <c r="M69" s="386">
        <v>30</v>
      </c>
      <c r="N69" s="386">
        <v>10</v>
      </c>
    </row>
    <row r="70" spans="11:14">
      <c r="K70" s="386">
        <v>68</v>
      </c>
      <c r="L70" s="386" t="s">
        <v>3010</v>
      </c>
      <c r="M70" s="386">
        <v>30</v>
      </c>
      <c r="N70" s="386">
        <v>10</v>
      </c>
    </row>
    <row r="71" spans="11:14">
      <c r="K71" s="386">
        <v>69</v>
      </c>
      <c r="L71" s="386" t="s">
        <v>3011</v>
      </c>
      <c r="M71" s="386">
        <v>30</v>
      </c>
      <c r="N71" s="386">
        <v>10</v>
      </c>
    </row>
    <row r="72" spans="11:14">
      <c r="K72" s="386">
        <v>70</v>
      </c>
      <c r="L72" s="386" t="s">
        <v>3012</v>
      </c>
      <c r="M72" s="386">
        <v>30</v>
      </c>
      <c r="N72" s="386">
        <v>10</v>
      </c>
    </row>
    <row r="73" spans="11:14">
      <c r="K73" s="386">
        <v>71</v>
      </c>
      <c r="L73" s="386" t="s">
        <v>3013</v>
      </c>
      <c r="M73" s="386">
        <v>30</v>
      </c>
      <c r="N73" s="386">
        <v>10</v>
      </c>
    </row>
    <row r="74" spans="11:14">
      <c r="K74" s="386">
        <v>72</v>
      </c>
      <c r="L74" s="386" t="s">
        <v>3014</v>
      </c>
      <c r="M74" s="386">
        <v>30</v>
      </c>
      <c r="N74" s="386">
        <v>10</v>
      </c>
    </row>
    <row r="75" spans="11:14">
      <c r="K75" s="386">
        <v>73</v>
      </c>
      <c r="L75" s="386" t="s">
        <v>3015</v>
      </c>
      <c r="M75" s="386">
        <v>30</v>
      </c>
      <c r="N75" s="386">
        <v>10</v>
      </c>
    </row>
    <row r="76" spans="11:14">
      <c r="K76" s="386">
        <v>74</v>
      </c>
      <c r="L76" s="386" t="s">
        <v>3016</v>
      </c>
      <c r="M76" s="386">
        <v>30</v>
      </c>
      <c r="N76" s="386">
        <v>10</v>
      </c>
    </row>
    <row r="77" spans="11:14">
      <c r="K77" s="386">
        <v>75</v>
      </c>
      <c r="L77" s="386" t="s">
        <v>3017</v>
      </c>
      <c r="M77" s="386">
        <v>30</v>
      </c>
      <c r="N77" s="386">
        <v>10</v>
      </c>
    </row>
    <row r="78" spans="11:14">
      <c r="K78" s="386">
        <v>76</v>
      </c>
      <c r="L78" s="386" t="s">
        <v>3018</v>
      </c>
      <c r="M78" s="386">
        <v>30</v>
      </c>
      <c r="N78" s="386">
        <v>10</v>
      </c>
    </row>
    <row r="79" spans="11:14">
      <c r="K79" s="386">
        <v>77</v>
      </c>
      <c r="L79" s="386" t="s">
        <v>3019</v>
      </c>
      <c r="M79" s="386">
        <v>30</v>
      </c>
      <c r="N79" s="386">
        <v>10</v>
      </c>
    </row>
    <row r="80" spans="11:14">
      <c r="K80" s="386">
        <v>78</v>
      </c>
      <c r="L80" s="386" t="s">
        <v>3020</v>
      </c>
      <c r="M80" s="386">
        <v>30</v>
      </c>
      <c r="N80" s="386">
        <v>10</v>
      </c>
    </row>
  </sheetData>
  <phoneticPr fontId="7"/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7B6B-F6AF-44B4-A6C9-02FF9F323638}">
  <sheetPr>
    <tabColor rgb="FFFFFF00"/>
    <pageSetUpPr fitToPage="1"/>
  </sheetPr>
  <dimension ref="B1:U82"/>
  <sheetViews>
    <sheetView zoomScale="85" zoomScaleNormal="85" workbookViewId="0">
      <pane ySplit="2" topLeftCell="A3" activePane="bottomLeft" state="frozen"/>
      <selection pane="bottomLeft" activeCell="N89" sqref="N89"/>
    </sheetView>
  </sheetViews>
  <sheetFormatPr defaultColWidth="8.88671875" defaultRowHeight="18" customHeight="1"/>
  <cols>
    <col min="1" max="1" width="0.5546875" style="419" customWidth="1"/>
    <col min="2" max="2" width="4.44140625" style="419" customWidth="1"/>
    <col min="3" max="3" width="40.44140625" style="419" customWidth="1"/>
    <col min="4" max="4" width="17.5546875" style="419" customWidth="1"/>
    <col min="5" max="13" width="13.5546875" style="419" customWidth="1"/>
    <col min="14" max="16384" width="8.88671875" style="419"/>
  </cols>
  <sheetData>
    <row r="1" spans="2:21" ht="18" customHeight="1">
      <c r="B1" s="418" t="s">
        <v>3122</v>
      </c>
      <c r="E1" s="506" t="s">
        <v>3123</v>
      </c>
      <c r="F1" s="506"/>
      <c r="G1" s="506"/>
      <c r="H1" s="506"/>
      <c r="I1" s="506"/>
      <c r="J1" s="506"/>
      <c r="K1" s="507" t="s">
        <v>3131</v>
      </c>
      <c r="L1" s="507"/>
      <c r="M1" s="507"/>
      <c r="O1" s="404" t="s">
        <v>3113</v>
      </c>
      <c r="P1" s="404"/>
      <c r="Q1" s="404"/>
      <c r="R1" s="405"/>
      <c r="S1" s="405"/>
      <c r="T1" s="404"/>
      <c r="U1" s="404"/>
    </row>
    <row r="2" spans="2:21" ht="40.5">
      <c r="B2" s="420" t="s">
        <v>2960</v>
      </c>
      <c r="C2" s="420" t="s">
        <v>2961</v>
      </c>
      <c r="D2" s="421" t="s">
        <v>3022</v>
      </c>
      <c r="E2" s="400" t="s">
        <v>3109</v>
      </c>
      <c r="F2" s="400" t="s">
        <v>3110</v>
      </c>
      <c r="G2" s="400" t="s">
        <v>3111</v>
      </c>
      <c r="H2" s="400" t="s">
        <v>3112</v>
      </c>
      <c r="I2" s="400" t="s">
        <v>3117</v>
      </c>
      <c r="J2" s="400" t="s">
        <v>3124</v>
      </c>
      <c r="K2" s="401" t="s">
        <v>3125</v>
      </c>
      <c r="L2" s="401" t="s">
        <v>3126</v>
      </c>
      <c r="M2" s="401" t="s">
        <v>3116</v>
      </c>
      <c r="O2" s="402" t="s">
        <v>3127</v>
      </c>
      <c r="P2" s="402" t="s">
        <v>3128</v>
      </c>
      <c r="Q2" s="402" t="s">
        <v>3129</v>
      </c>
      <c r="R2" s="403" t="s">
        <v>3114</v>
      </c>
      <c r="S2" s="403" t="s">
        <v>3115</v>
      </c>
      <c r="T2" s="406" t="s">
        <v>3118</v>
      </c>
      <c r="U2" s="406" t="s">
        <v>3119</v>
      </c>
    </row>
    <row r="3" spans="2:21" ht="18.75" customHeight="1">
      <c r="B3" s="422">
        <v>1</v>
      </c>
      <c r="C3" s="423" t="s">
        <v>3023</v>
      </c>
      <c r="D3" s="424" t="s">
        <v>3023</v>
      </c>
      <c r="E3" s="425"/>
      <c r="F3" s="425"/>
      <c r="G3" s="425">
        <f>E3-F3</f>
        <v>0</v>
      </c>
      <c r="H3" s="425">
        <v>382973</v>
      </c>
      <c r="I3" s="425"/>
      <c r="J3" s="426">
        <f>G3+H3-I3</f>
        <v>382973</v>
      </c>
      <c r="K3" s="425"/>
      <c r="L3" s="425"/>
      <c r="M3" s="427">
        <f>K3-L3</f>
        <v>0</v>
      </c>
      <c r="O3" s="428"/>
      <c r="P3" s="428"/>
      <c r="Q3" s="428"/>
      <c r="R3" s="428"/>
      <c r="S3" s="428"/>
      <c r="T3" s="428"/>
      <c r="U3" s="429"/>
    </row>
    <row r="4" spans="2:21" ht="18.75" customHeight="1">
      <c r="B4" s="422">
        <v>2</v>
      </c>
      <c r="C4" s="423" t="s">
        <v>3024</v>
      </c>
      <c r="D4" s="493" t="s">
        <v>3025</v>
      </c>
      <c r="E4" s="425"/>
      <c r="F4" s="425"/>
      <c r="G4" s="425">
        <f t="shared" ref="G4:G67" si="0">E4-F4</f>
        <v>0</v>
      </c>
      <c r="H4" s="425">
        <v>74297</v>
      </c>
      <c r="I4" s="425"/>
      <c r="J4" s="426">
        <f t="shared" ref="J4:J67" si="1">G4+H4-I4</f>
        <v>74297</v>
      </c>
      <c r="K4" s="425"/>
      <c r="L4" s="425"/>
      <c r="M4" s="427">
        <f t="shared" ref="M4:M67" si="2">K4-L4</f>
        <v>0</v>
      </c>
      <c r="O4" s="428"/>
      <c r="P4" s="428"/>
      <c r="Q4" s="428"/>
      <c r="R4" s="428"/>
      <c r="S4" s="428"/>
      <c r="T4" s="428"/>
      <c r="U4" s="429"/>
    </row>
    <row r="5" spans="2:21" ht="18.75" customHeight="1">
      <c r="B5" s="422">
        <v>3</v>
      </c>
      <c r="C5" s="423" t="s">
        <v>3026</v>
      </c>
      <c r="D5" s="494"/>
      <c r="E5" s="425"/>
      <c r="F5" s="425"/>
      <c r="G5" s="425">
        <f t="shared" si="0"/>
        <v>0</v>
      </c>
      <c r="H5" s="425">
        <v>97592</v>
      </c>
      <c r="I5" s="425"/>
      <c r="J5" s="426">
        <f t="shared" si="1"/>
        <v>97592</v>
      </c>
      <c r="K5" s="425"/>
      <c r="L5" s="425"/>
      <c r="M5" s="427">
        <f t="shared" si="2"/>
        <v>0</v>
      </c>
      <c r="O5" s="428"/>
      <c r="P5" s="428"/>
      <c r="Q5" s="428"/>
      <c r="R5" s="428"/>
      <c r="S5" s="428"/>
      <c r="T5" s="428"/>
      <c r="U5" s="429"/>
    </row>
    <row r="6" spans="2:21" ht="18.75" customHeight="1">
      <c r="B6" s="422">
        <v>4</v>
      </c>
      <c r="C6" s="423" t="s">
        <v>344</v>
      </c>
      <c r="D6" s="424" t="s">
        <v>344</v>
      </c>
      <c r="E6" s="425"/>
      <c r="F6" s="425"/>
      <c r="G6" s="425">
        <f t="shared" si="0"/>
        <v>0</v>
      </c>
      <c r="H6" s="425">
        <v>451436</v>
      </c>
      <c r="I6" s="425"/>
      <c r="J6" s="426">
        <f t="shared" si="1"/>
        <v>451436</v>
      </c>
      <c r="K6" s="425"/>
      <c r="L6" s="425"/>
      <c r="M6" s="427">
        <f t="shared" si="2"/>
        <v>0</v>
      </c>
      <c r="O6" s="428"/>
      <c r="P6" s="428"/>
      <c r="Q6" s="428"/>
      <c r="R6" s="428"/>
      <c r="S6" s="428"/>
      <c r="T6" s="428"/>
      <c r="U6" s="429"/>
    </row>
    <row r="7" spans="2:21" ht="18.75" customHeight="1">
      <c r="B7" s="422">
        <v>5</v>
      </c>
      <c r="C7" s="423" t="s">
        <v>3027</v>
      </c>
      <c r="D7" s="424" t="s">
        <v>3027</v>
      </c>
      <c r="E7" s="425"/>
      <c r="F7" s="425"/>
      <c r="G7" s="425">
        <f t="shared" si="0"/>
        <v>0</v>
      </c>
      <c r="H7" s="425">
        <v>27096</v>
      </c>
      <c r="I7" s="425"/>
      <c r="J7" s="426">
        <f t="shared" si="1"/>
        <v>27096</v>
      </c>
      <c r="K7" s="425"/>
      <c r="L7" s="425"/>
      <c r="M7" s="427">
        <f t="shared" si="2"/>
        <v>0</v>
      </c>
      <c r="O7" s="428"/>
      <c r="P7" s="428"/>
      <c r="Q7" s="428"/>
      <c r="R7" s="428"/>
      <c r="S7" s="428"/>
      <c r="T7" s="428"/>
      <c r="U7" s="429"/>
    </row>
    <row r="8" spans="2:21" ht="18.75" customHeight="1">
      <c r="B8" s="422">
        <v>6</v>
      </c>
      <c r="C8" s="423" t="s">
        <v>3028</v>
      </c>
      <c r="D8" s="424" t="s">
        <v>3029</v>
      </c>
      <c r="E8" s="425"/>
      <c r="F8" s="425"/>
      <c r="G8" s="425">
        <f t="shared" si="0"/>
        <v>0</v>
      </c>
      <c r="H8" s="425">
        <v>1068664</v>
      </c>
      <c r="I8" s="425"/>
      <c r="J8" s="426">
        <f t="shared" si="1"/>
        <v>1068664</v>
      </c>
      <c r="K8" s="425"/>
      <c r="L8" s="425"/>
      <c r="M8" s="427">
        <f t="shared" si="2"/>
        <v>0</v>
      </c>
      <c r="O8" s="428"/>
      <c r="P8" s="428"/>
      <c r="Q8" s="428"/>
      <c r="R8" s="428"/>
      <c r="S8" s="428"/>
      <c r="T8" s="428"/>
      <c r="U8" s="429"/>
    </row>
    <row r="9" spans="2:21" ht="18.75" customHeight="1">
      <c r="B9" s="422">
        <v>7</v>
      </c>
      <c r="C9" s="423" t="s">
        <v>3030</v>
      </c>
      <c r="D9" s="424" t="s">
        <v>3031</v>
      </c>
      <c r="E9" s="425"/>
      <c r="F9" s="425"/>
      <c r="G9" s="425">
        <f t="shared" si="0"/>
        <v>0</v>
      </c>
      <c r="H9" s="425">
        <v>527653</v>
      </c>
      <c r="I9" s="425"/>
      <c r="J9" s="426">
        <f t="shared" si="1"/>
        <v>527653</v>
      </c>
      <c r="K9" s="425"/>
      <c r="L9" s="425"/>
      <c r="M9" s="427">
        <f t="shared" si="2"/>
        <v>0</v>
      </c>
      <c r="O9" s="428"/>
      <c r="P9" s="428"/>
      <c r="Q9" s="428"/>
      <c r="R9" s="428"/>
      <c r="S9" s="428"/>
      <c r="T9" s="428"/>
      <c r="U9" s="429"/>
    </row>
    <row r="10" spans="2:21" ht="18.75" customHeight="1">
      <c r="B10" s="422">
        <v>8</v>
      </c>
      <c r="C10" s="423" t="s">
        <v>3032</v>
      </c>
      <c r="D10" s="424" t="s">
        <v>3033</v>
      </c>
      <c r="E10" s="425"/>
      <c r="F10" s="425"/>
      <c r="G10" s="425">
        <f t="shared" si="0"/>
        <v>0</v>
      </c>
      <c r="H10" s="425">
        <v>185082</v>
      </c>
      <c r="I10" s="425"/>
      <c r="J10" s="426">
        <f t="shared" si="1"/>
        <v>185082</v>
      </c>
      <c r="K10" s="425"/>
      <c r="L10" s="425"/>
      <c r="M10" s="427">
        <f t="shared" si="2"/>
        <v>0</v>
      </c>
      <c r="O10" s="428"/>
      <c r="P10" s="428"/>
      <c r="Q10" s="428"/>
      <c r="R10" s="428"/>
      <c r="S10" s="428"/>
      <c r="T10" s="428"/>
      <c r="U10" s="429"/>
    </row>
    <row r="11" spans="2:21" ht="18.75" customHeight="1">
      <c r="B11" s="422">
        <v>9</v>
      </c>
      <c r="C11" s="423" t="s">
        <v>3034</v>
      </c>
      <c r="D11" s="424" t="s">
        <v>3035</v>
      </c>
      <c r="E11" s="425"/>
      <c r="F11" s="425"/>
      <c r="G11" s="425">
        <f t="shared" si="0"/>
        <v>0</v>
      </c>
      <c r="H11" s="425">
        <v>433226</v>
      </c>
      <c r="I11" s="425"/>
      <c r="J11" s="426">
        <f t="shared" si="1"/>
        <v>433226</v>
      </c>
      <c r="K11" s="425"/>
      <c r="L11" s="425"/>
      <c r="M11" s="427">
        <f t="shared" si="2"/>
        <v>0</v>
      </c>
      <c r="O11" s="428"/>
      <c r="P11" s="428"/>
      <c r="Q11" s="428"/>
      <c r="R11" s="428"/>
      <c r="S11" s="428"/>
      <c r="T11" s="428"/>
      <c r="U11" s="429"/>
    </row>
    <row r="12" spans="2:21" ht="18.75" customHeight="1">
      <c r="B12" s="422">
        <v>10</v>
      </c>
      <c r="C12" s="423" t="s">
        <v>3036</v>
      </c>
      <c r="D12" s="424" t="s">
        <v>3037</v>
      </c>
      <c r="E12" s="425"/>
      <c r="F12" s="425"/>
      <c r="G12" s="425">
        <f t="shared" si="0"/>
        <v>0</v>
      </c>
      <c r="H12" s="425">
        <v>747149</v>
      </c>
      <c r="I12" s="425"/>
      <c r="J12" s="426">
        <f t="shared" si="1"/>
        <v>747149</v>
      </c>
      <c r="K12" s="425"/>
      <c r="L12" s="425"/>
      <c r="M12" s="427">
        <f t="shared" si="2"/>
        <v>0</v>
      </c>
      <c r="O12" s="428"/>
      <c r="P12" s="428"/>
      <c r="Q12" s="428"/>
      <c r="R12" s="428"/>
      <c r="S12" s="428"/>
      <c r="T12" s="428"/>
      <c r="U12" s="429"/>
    </row>
    <row r="13" spans="2:21" ht="18.75" customHeight="1">
      <c r="B13" s="422">
        <v>11</v>
      </c>
      <c r="C13" s="423" t="s">
        <v>3038</v>
      </c>
      <c r="D13" s="424" t="s">
        <v>3038</v>
      </c>
      <c r="E13" s="425"/>
      <c r="F13" s="425"/>
      <c r="G13" s="425">
        <f t="shared" si="0"/>
        <v>0</v>
      </c>
      <c r="H13" s="425">
        <v>115465</v>
      </c>
      <c r="I13" s="425"/>
      <c r="J13" s="426">
        <f t="shared" si="1"/>
        <v>115465</v>
      </c>
      <c r="K13" s="425"/>
      <c r="L13" s="425"/>
      <c r="M13" s="427">
        <f t="shared" si="2"/>
        <v>0</v>
      </c>
      <c r="O13" s="428"/>
      <c r="P13" s="428"/>
      <c r="Q13" s="428"/>
      <c r="R13" s="428"/>
      <c r="S13" s="428"/>
      <c r="T13" s="428"/>
      <c r="U13" s="429"/>
    </row>
    <row r="14" spans="2:21" ht="18.75" customHeight="1">
      <c r="B14" s="422">
        <v>12</v>
      </c>
      <c r="C14" s="423" t="s">
        <v>3039</v>
      </c>
      <c r="D14" s="493" t="s">
        <v>3040</v>
      </c>
      <c r="E14" s="425"/>
      <c r="F14" s="425"/>
      <c r="G14" s="425">
        <f t="shared" si="0"/>
        <v>0</v>
      </c>
      <c r="H14" s="425">
        <v>32625</v>
      </c>
      <c r="I14" s="425"/>
      <c r="J14" s="426">
        <f t="shared" si="1"/>
        <v>32625</v>
      </c>
      <c r="K14" s="425"/>
      <c r="L14" s="425"/>
      <c r="M14" s="427">
        <f t="shared" si="2"/>
        <v>0</v>
      </c>
      <c r="O14" s="428"/>
      <c r="P14" s="428"/>
      <c r="Q14" s="428"/>
      <c r="R14" s="428"/>
      <c r="S14" s="428"/>
      <c r="T14" s="428"/>
      <c r="U14" s="429"/>
    </row>
    <row r="15" spans="2:21" ht="18.75" customHeight="1">
      <c r="B15" s="422">
        <v>13</v>
      </c>
      <c r="C15" s="423" t="s">
        <v>3041</v>
      </c>
      <c r="D15" s="495"/>
      <c r="E15" s="425"/>
      <c r="F15" s="425"/>
      <c r="G15" s="425">
        <f t="shared" si="0"/>
        <v>0</v>
      </c>
      <c r="H15" s="425">
        <v>13587</v>
      </c>
      <c r="I15" s="425"/>
      <c r="J15" s="426">
        <f t="shared" si="1"/>
        <v>13587</v>
      </c>
      <c r="K15" s="425"/>
      <c r="L15" s="425"/>
      <c r="M15" s="427">
        <f t="shared" si="2"/>
        <v>0</v>
      </c>
      <c r="O15" s="428"/>
      <c r="P15" s="428"/>
      <c r="Q15" s="428"/>
      <c r="R15" s="428"/>
      <c r="S15" s="428"/>
      <c r="T15" s="428"/>
      <c r="U15" s="429"/>
    </row>
    <row r="16" spans="2:21" ht="18.75" customHeight="1">
      <c r="B16" s="422">
        <v>14</v>
      </c>
      <c r="C16" s="423" t="s">
        <v>1125</v>
      </c>
      <c r="D16" s="495"/>
      <c r="E16" s="425"/>
      <c r="F16" s="425"/>
      <c r="G16" s="425">
        <f t="shared" si="0"/>
        <v>0</v>
      </c>
      <c r="H16" s="425">
        <v>87260</v>
      </c>
      <c r="I16" s="425"/>
      <c r="J16" s="426">
        <f t="shared" si="1"/>
        <v>87260</v>
      </c>
      <c r="K16" s="425"/>
      <c r="L16" s="425"/>
      <c r="M16" s="427">
        <f t="shared" si="2"/>
        <v>0</v>
      </c>
      <c r="O16" s="428"/>
      <c r="P16" s="428"/>
      <c r="Q16" s="428"/>
      <c r="R16" s="428"/>
      <c r="S16" s="428"/>
      <c r="T16" s="428"/>
      <c r="U16" s="429"/>
    </row>
    <row r="17" spans="2:21" ht="18.75" customHeight="1">
      <c r="B17" s="422">
        <v>15</v>
      </c>
      <c r="C17" s="423" t="s">
        <v>3042</v>
      </c>
      <c r="D17" s="495"/>
      <c r="E17" s="425"/>
      <c r="F17" s="425"/>
      <c r="G17" s="425">
        <f t="shared" si="0"/>
        <v>0</v>
      </c>
      <c r="H17" s="425">
        <v>286479</v>
      </c>
      <c r="I17" s="425"/>
      <c r="J17" s="426">
        <f t="shared" si="1"/>
        <v>286479</v>
      </c>
      <c r="K17" s="425"/>
      <c r="L17" s="425"/>
      <c r="M17" s="427">
        <f t="shared" si="2"/>
        <v>0</v>
      </c>
      <c r="O17" s="428"/>
      <c r="P17" s="428"/>
      <c r="Q17" s="428"/>
      <c r="R17" s="428"/>
      <c r="S17" s="428"/>
      <c r="T17" s="428"/>
      <c r="U17" s="429"/>
    </row>
    <row r="18" spans="2:21" ht="18.75" customHeight="1">
      <c r="B18" s="422">
        <v>16</v>
      </c>
      <c r="C18" s="423" t="s">
        <v>3043</v>
      </c>
      <c r="D18" s="495"/>
      <c r="E18" s="425"/>
      <c r="F18" s="425"/>
      <c r="G18" s="425">
        <f t="shared" si="0"/>
        <v>0</v>
      </c>
      <c r="H18" s="425">
        <v>589144</v>
      </c>
      <c r="I18" s="425"/>
      <c r="J18" s="426">
        <f t="shared" si="1"/>
        <v>589144</v>
      </c>
      <c r="K18" s="425"/>
      <c r="L18" s="425"/>
      <c r="M18" s="427">
        <f t="shared" si="2"/>
        <v>0</v>
      </c>
      <c r="O18" s="428"/>
      <c r="P18" s="428"/>
      <c r="Q18" s="428"/>
      <c r="R18" s="428"/>
      <c r="S18" s="428"/>
      <c r="T18" s="428"/>
      <c r="U18" s="429"/>
    </row>
    <row r="19" spans="2:21" ht="18.75" customHeight="1">
      <c r="B19" s="422">
        <v>17</v>
      </c>
      <c r="C19" s="423" t="s">
        <v>3044</v>
      </c>
      <c r="D19" s="495"/>
      <c r="E19" s="425"/>
      <c r="F19" s="425"/>
      <c r="G19" s="425">
        <f t="shared" si="0"/>
        <v>0</v>
      </c>
      <c r="H19" s="425">
        <v>987645</v>
      </c>
      <c r="I19" s="425"/>
      <c r="J19" s="426">
        <f t="shared" si="1"/>
        <v>987645</v>
      </c>
      <c r="K19" s="425"/>
      <c r="L19" s="425"/>
      <c r="M19" s="427">
        <f t="shared" si="2"/>
        <v>0</v>
      </c>
      <c r="O19" s="428"/>
      <c r="P19" s="428"/>
      <c r="Q19" s="428"/>
      <c r="R19" s="428"/>
      <c r="S19" s="428"/>
      <c r="T19" s="428"/>
      <c r="U19" s="429"/>
    </row>
    <row r="20" spans="2:21" ht="18.75" customHeight="1">
      <c r="B20" s="422">
        <v>18</v>
      </c>
      <c r="C20" s="407" t="s">
        <v>2992</v>
      </c>
      <c r="D20" s="494"/>
      <c r="E20" s="425"/>
      <c r="F20" s="425"/>
      <c r="G20" s="425">
        <f t="shared" si="0"/>
        <v>0</v>
      </c>
      <c r="H20" s="425">
        <v>17520</v>
      </c>
      <c r="I20" s="425"/>
      <c r="J20" s="426">
        <f t="shared" si="1"/>
        <v>17520</v>
      </c>
      <c r="K20" s="425"/>
      <c r="L20" s="425"/>
      <c r="M20" s="427">
        <f t="shared" si="2"/>
        <v>0</v>
      </c>
      <c r="O20" s="428"/>
      <c r="P20" s="428"/>
      <c r="Q20" s="428"/>
      <c r="R20" s="428"/>
      <c r="S20" s="428"/>
      <c r="T20" s="428"/>
      <c r="U20" s="429"/>
    </row>
    <row r="21" spans="2:21" ht="18.75" customHeight="1">
      <c r="B21" s="422">
        <v>19</v>
      </c>
      <c r="C21" s="423" t="s">
        <v>3045</v>
      </c>
      <c r="D21" s="424" t="s">
        <v>3046</v>
      </c>
      <c r="E21" s="425"/>
      <c r="F21" s="425"/>
      <c r="G21" s="425">
        <f t="shared" si="0"/>
        <v>0</v>
      </c>
      <c r="H21" s="425">
        <v>125571</v>
      </c>
      <c r="I21" s="425"/>
      <c r="J21" s="426">
        <f t="shared" si="1"/>
        <v>125571</v>
      </c>
      <c r="K21" s="425"/>
      <c r="L21" s="425"/>
      <c r="M21" s="427">
        <f t="shared" si="2"/>
        <v>0</v>
      </c>
      <c r="O21" s="428"/>
      <c r="P21" s="428"/>
      <c r="Q21" s="428"/>
      <c r="R21" s="428"/>
      <c r="S21" s="428"/>
      <c r="T21" s="428"/>
      <c r="U21" s="429"/>
    </row>
    <row r="22" spans="2:21" ht="18.75" customHeight="1">
      <c r="B22" s="422">
        <v>20</v>
      </c>
      <c r="C22" s="423" t="s">
        <v>3047</v>
      </c>
      <c r="D22" s="424" t="s">
        <v>3048</v>
      </c>
      <c r="E22" s="425"/>
      <c r="F22" s="425"/>
      <c r="G22" s="425">
        <f t="shared" si="0"/>
        <v>0</v>
      </c>
      <c r="H22" s="425">
        <v>635330</v>
      </c>
      <c r="I22" s="425"/>
      <c r="J22" s="426">
        <f t="shared" si="1"/>
        <v>635330</v>
      </c>
      <c r="K22" s="425"/>
      <c r="L22" s="425"/>
      <c r="M22" s="427">
        <f t="shared" si="2"/>
        <v>0</v>
      </c>
      <c r="O22" s="428"/>
      <c r="P22" s="428"/>
      <c r="Q22" s="428"/>
      <c r="R22" s="428"/>
      <c r="S22" s="428"/>
      <c r="T22" s="428"/>
      <c r="U22" s="429"/>
    </row>
    <row r="23" spans="2:21" ht="18.75" customHeight="1">
      <c r="B23" s="422">
        <v>21</v>
      </c>
      <c r="C23" s="423" t="s">
        <v>3049</v>
      </c>
      <c r="D23" s="424" t="s">
        <v>3050</v>
      </c>
      <c r="E23" s="425"/>
      <c r="F23" s="425"/>
      <c r="G23" s="425">
        <f t="shared" si="0"/>
        <v>0</v>
      </c>
      <c r="H23" s="425">
        <v>561110</v>
      </c>
      <c r="I23" s="425"/>
      <c r="J23" s="426">
        <f t="shared" si="1"/>
        <v>561110</v>
      </c>
      <c r="K23" s="425"/>
      <c r="L23" s="425"/>
      <c r="M23" s="427">
        <f t="shared" si="2"/>
        <v>0</v>
      </c>
      <c r="O23" s="428"/>
      <c r="P23" s="428"/>
      <c r="Q23" s="428"/>
      <c r="R23" s="428"/>
      <c r="S23" s="428"/>
      <c r="T23" s="428"/>
      <c r="U23" s="429"/>
    </row>
    <row r="24" spans="2:21" ht="18.75" customHeight="1">
      <c r="B24" s="422">
        <v>22</v>
      </c>
      <c r="C24" s="407" t="s">
        <v>3051</v>
      </c>
      <c r="D24" s="490" t="s">
        <v>3052</v>
      </c>
      <c r="E24" s="425"/>
      <c r="F24" s="425"/>
      <c r="G24" s="425">
        <f t="shared" si="0"/>
        <v>0</v>
      </c>
      <c r="H24" s="425">
        <v>228305</v>
      </c>
      <c r="I24" s="425"/>
      <c r="J24" s="426">
        <f t="shared" si="1"/>
        <v>228305</v>
      </c>
      <c r="K24" s="425"/>
      <c r="L24" s="425"/>
      <c r="M24" s="427">
        <f t="shared" si="2"/>
        <v>0</v>
      </c>
      <c r="O24" s="428"/>
      <c r="P24" s="428"/>
      <c r="Q24" s="428"/>
      <c r="R24" s="428"/>
      <c r="S24" s="428"/>
      <c r="T24" s="428"/>
      <c r="U24" s="429"/>
    </row>
    <row r="25" spans="2:21" ht="18.75" customHeight="1">
      <c r="B25" s="422">
        <v>23</v>
      </c>
      <c r="C25" s="407" t="s">
        <v>3053</v>
      </c>
      <c r="D25" s="491"/>
      <c r="E25" s="425"/>
      <c r="F25" s="425"/>
      <c r="G25" s="425">
        <f t="shared" si="0"/>
        <v>0</v>
      </c>
      <c r="H25" s="425">
        <v>50995</v>
      </c>
      <c r="I25" s="425"/>
      <c r="J25" s="426">
        <f t="shared" si="1"/>
        <v>50995</v>
      </c>
      <c r="K25" s="425"/>
      <c r="L25" s="425"/>
      <c r="M25" s="427">
        <f t="shared" si="2"/>
        <v>0</v>
      </c>
      <c r="O25" s="428"/>
      <c r="P25" s="428"/>
      <c r="Q25" s="428"/>
      <c r="R25" s="428"/>
      <c r="S25" s="428"/>
      <c r="T25" s="428"/>
      <c r="U25" s="429"/>
    </row>
    <row r="26" spans="2:21" ht="18.75" customHeight="1">
      <c r="B26" s="422">
        <v>24</v>
      </c>
      <c r="C26" s="407" t="s">
        <v>3054</v>
      </c>
      <c r="D26" s="491"/>
      <c r="E26" s="425"/>
      <c r="F26" s="425"/>
      <c r="G26" s="425">
        <f t="shared" si="0"/>
        <v>0</v>
      </c>
      <c r="H26" s="425">
        <v>3757</v>
      </c>
      <c r="I26" s="425"/>
      <c r="J26" s="426">
        <f t="shared" si="1"/>
        <v>3757</v>
      </c>
      <c r="K26" s="425"/>
      <c r="L26" s="425"/>
      <c r="M26" s="427">
        <f t="shared" si="2"/>
        <v>0</v>
      </c>
      <c r="O26" s="428"/>
      <c r="P26" s="428"/>
      <c r="Q26" s="428"/>
      <c r="R26" s="428"/>
      <c r="S26" s="428"/>
      <c r="T26" s="428"/>
      <c r="U26" s="429"/>
    </row>
    <row r="27" spans="2:21" ht="18.75" customHeight="1">
      <c r="B27" s="422">
        <v>25</v>
      </c>
      <c r="C27" s="407" t="s">
        <v>3055</v>
      </c>
      <c r="D27" s="491"/>
      <c r="E27" s="425"/>
      <c r="F27" s="425"/>
      <c r="G27" s="425">
        <f t="shared" si="0"/>
        <v>0</v>
      </c>
      <c r="H27" s="425">
        <v>64443</v>
      </c>
      <c r="I27" s="425"/>
      <c r="J27" s="426">
        <f t="shared" si="1"/>
        <v>64443</v>
      </c>
      <c r="K27" s="425"/>
      <c r="L27" s="425"/>
      <c r="M27" s="427">
        <f t="shared" si="2"/>
        <v>0</v>
      </c>
      <c r="O27" s="428"/>
      <c r="P27" s="428"/>
      <c r="Q27" s="428"/>
      <c r="R27" s="428"/>
      <c r="S27" s="428"/>
      <c r="T27" s="428"/>
      <c r="U27" s="429"/>
    </row>
    <row r="28" spans="2:21" ht="18.75" customHeight="1">
      <c r="B28" s="422">
        <v>26</v>
      </c>
      <c r="C28" s="407" t="s">
        <v>3056</v>
      </c>
      <c r="D28" s="491"/>
      <c r="E28" s="425"/>
      <c r="F28" s="425"/>
      <c r="G28" s="425">
        <f t="shared" si="0"/>
        <v>0</v>
      </c>
      <c r="H28" s="425">
        <v>191266</v>
      </c>
      <c r="I28" s="425"/>
      <c r="J28" s="426">
        <f t="shared" si="1"/>
        <v>191266</v>
      </c>
      <c r="K28" s="425"/>
      <c r="L28" s="425"/>
      <c r="M28" s="427">
        <f t="shared" si="2"/>
        <v>0</v>
      </c>
      <c r="O28" s="428"/>
      <c r="P28" s="428"/>
      <c r="Q28" s="428"/>
      <c r="R28" s="428"/>
      <c r="S28" s="428"/>
      <c r="T28" s="428"/>
      <c r="U28" s="429"/>
    </row>
    <row r="29" spans="2:21" ht="18.75" customHeight="1">
      <c r="B29" s="422">
        <v>27</v>
      </c>
      <c r="C29" s="407" t="s">
        <v>3057</v>
      </c>
      <c r="D29" s="491"/>
      <c r="E29" s="425"/>
      <c r="F29" s="425"/>
      <c r="G29" s="425">
        <f t="shared" si="0"/>
        <v>0</v>
      </c>
      <c r="H29" s="425">
        <v>15942</v>
      </c>
      <c r="I29" s="425"/>
      <c r="J29" s="426">
        <f t="shared" si="1"/>
        <v>15942</v>
      </c>
      <c r="K29" s="425"/>
      <c r="L29" s="425"/>
      <c r="M29" s="427">
        <f t="shared" si="2"/>
        <v>0</v>
      </c>
      <c r="O29" s="428"/>
      <c r="P29" s="428"/>
      <c r="Q29" s="428"/>
      <c r="R29" s="428"/>
      <c r="S29" s="428"/>
      <c r="T29" s="428"/>
      <c r="U29" s="429"/>
    </row>
    <row r="30" spans="2:21" ht="18.75" customHeight="1">
      <c r="B30" s="422">
        <v>28</v>
      </c>
      <c r="C30" s="407" t="s">
        <v>3058</v>
      </c>
      <c r="D30" s="491"/>
      <c r="E30" s="425"/>
      <c r="F30" s="425"/>
      <c r="G30" s="425">
        <f t="shared" si="0"/>
        <v>0</v>
      </c>
      <c r="H30" s="425">
        <v>5660</v>
      </c>
      <c r="I30" s="425"/>
      <c r="J30" s="426">
        <f t="shared" si="1"/>
        <v>5660</v>
      </c>
      <c r="K30" s="425"/>
      <c r="L30" s="425"/>
      <c r="M30" s="427">
        <f t="shared" si="2"/>
        <v>0</v>
      </c>
      <c r="O30" s="428"/>
      <c r="P30" s="428"/>
      <c r="Q30" s="428"/>
      <c r="R30" s="428"/>
      <c r="S30" s="428"/>
      <c r="T30" s="428"/>
      <c r="U30" s="429"/>
    </row>
    <row r="31" spans="2:21" ht="18.75" customHeight="1">
      <c r="B31" s="422">
        <v>29</v>
      </c>
      <c r="C31" s="407" t="s">
        <v>3059</v>
      </c>
      <c r="D31" s="492"/>
      <c r="E31" s="425"/>
      <c r="F31" s="425"/>
      <c r="G31" s="425">
        <f t="shared" si="0"/>
        <v>0</v>
      </c>
      <c r="H31" s="425">
        <v>14246</v>
      </c>
      <c r="I31" s="425"/>
      <c r="J31" s="426">
        <f t="shared" si="1"/>
        <v>14246</v>
      </c>
      <c r="K31" s="425"/>
      <c r="L31" s="425"/>
      <c r="M31" s="427">
        <f t="shared" si="2"/>
        <v>0</v>
      </c>
      <c r="O31" s="428"/>
      <c r="P31" s="428"/>
      <c r="Q31" s="428"/>
      <c r="R31" s="428"/>
      <c r="S31" s="428"/>
      <c r="T31" s="428"/>
      <c r="U31" s="429"/>
    </row>
    <row r="32" spans="2:21" ht="18.75" customHeight="1">
      <c r="B32" s="422">
        <v>30</v>
      </c>
      <c r="C32" s="423" t="s">
        <v>3060</v>
      </c>
      <c r="D32" s="493" t="s">
        <v>3061</v>
      </c>
      <c r="E32" s="425"/>
      <c r="F32" s="425"/>
      <c r="G32" s="425">
        <f t="shared" si="0"/>
        <v>0</v>
      </c>
      <c r="H32" s="425">
        <v>927100</v>
      </c>
      <c r="I32" s="425"/>
      <c r="J32" s="426">
        <f t="shared" si="1"/>
        <v>927100</v>
      </c>
      <c r="K32" s="425"/>
      <c r="L32" s="425"/>
      <c r="M32" s="427">
        <f t="shared" si="2"/>
        <v>0</v>
      </c>
      <c r="O32" s="428"/>
      <c r="P32" s="428"/>
      <c r="Q32" s="428"/>
      <c r="R32" s="428"/>
      <c r="S32" s="428"/>
      <c r="T32" s="428"/>
      <c r="U32" s="429"/>
    </row>
    <row r="33" spans="2:21" ht="18.75" customHeight="1">
      <c r="B33" s="422">
        <v>31</v>
      </c>
      <c r="C33" s="423" t="s">
        <v>3062</v>
      </c>
      <c r="D33" s="495"/>
      <c r="E33" s="425"/>
      <c r="F33" s="425"/>
      <c r="G33" s="425">
        <f t="shared" si="0"/>
        <v>0</v>
      </c>
      <c r="H33" s="425">
        <v>293752</v>
      </c>
      <c r="I33" s="425"/>
      <c r="J33" s="426">
        <f t="shared" si="1"/>
        <v>293752</v>
      </c>
      <c r="K33" s="425"/>
      <c r="L33" s="425"/>
      <c r="M33" s="427">
        <f t="shared" si="2"/>
        <v>0</v>
      </c>
      <c r="O33" s="428"/>
      <c r="P33" s="428"/>
      <c r="Q33" s="428"/>
      <c r="R33" s="428"/>
      <c r="S33" s="428"/>
      <c r="T33" s="428"/>
      <c r="U33" s="429"/>
    </row>
    <row r="34" spans="2:21" ht="18.75" customHeight="1">
      <c r="B34" s="422">
        <v>32</v>
      </c>
      <c r="C34" s="407" t="s">
        <v>1626</v>
      </c>
      <c r="D34" s="495"/>
      <c r="E34" s="425"/>
      <c r="F34" s="425"/>
      <c r="G34" s="425">
        <f t="shared" si="0"/>
        <v>0</v>
      </c>
      <c r="H34" s="425">
        <v>981113</v>
      </c>
      <c r="I34" s="425"/>
      <c r="J34" s="426">
        <f t="shared" si="1"/>
        <v>981113</v>
      </c>
      <c r="K34" s="425"/>
      <c r="L34" s="425"/>
      <c r="M34" s="427">
        <f t="shared" si="2"/>
        <v>0</v>
      </c>
      <c r="O34" s="428"/>
      <c r="P34" s="428"/>
      <c r="Q34" s="428"/>
      <c r="R34" s="428"/>
      <c r="S34" s="428"/>
      <c r="T34" s="428"/>
      <c r="U34" s="429"/>
    </row>
    <row r="35" spans="2:21" ht="18.75" customHeight="1">
      <c r="B35" s="422">
        <v>33</v>
      </c>
      <c r="C35" s="407" t="s">
        <v>1674</v>
      </c>
      <c r="D35" s="495"/>
      <c r="E35" s="425"/>
      <c r="F35" s="425"/>
      <c r="G35" s="425">
        <f t="shared" si="0"/>
        <v>0</v>
      </c>
      <c r="H35" s="425">
        <v>408070</v>
      </c>
      <c r="I35" s="425"/>
      <c r="J35" s="426">
        <f t="shared" si="1"/>
        <v>408070</v>
      </c>
      <c r="K35" s="425"/>
      <c r="L35" s="425"/>
      <c r="M35" s="427">
        <f t="shared" si="2"/>
        <v>0</v>
      </c>
      <c r="O35" s="428"/>
      <c r="P35" s="428"/>
      <c r="Q35" s="428"/>
      <c r="R35" s="428"/>
      <c r="S35" s="428"/>
      <c r="T35" s="428"/>
      <c r="U35" s="429"/>
    </row>
    <row r="36" spans="2:21" ht="18.75" customHeight="1">
      <c r="B36" s="422">
        <v>34</v>
      </c>
      <c r="C36" s="407" t="s">
        <v>1698</v>
      </c>
      <c r="D36" s="495"/>
      <c r="E36" s="425"/>
      <c r="F36" s="425"/>
      <c r="G36" s="425">
        <f t="shared" si="0"/>
        <v>0</v>
      </c>
      <c r="H36" s="425">
        <v>71631</v>
      </c>
      <c r="I36" s="425"/>
      <c r="J36" s="426">
        <f t="shared" si="1"/>
        <v>71631</v>
      </c>
      <c r="K36" s="425"/>
      <c r="L36" s="425"/>
      <c r="M36" s="427">
        <f t="shared" si="2"/>
        <v>0</v>
      </c>
      <c r="O36" s="428"/>
      <c r="P36" s="428"/>
      <c r="Q36" s="428"/>
      <c r="R36" s="428"/>
      <c r="S36" s="428"/>
      <c r="T36" s="428"/>
      <c r="U36" s="429"/>
    </row>
    <row r="37" spans="2:21" ht="18.75" customHeight="1">
      <c r="B37" s="422">
        <v>35</v>
      </c>
      <c r="C37" s="407" t="s">
        <v>1706</v>
      </c>
      <c r="D37" s="495"/>
      <c r="E37" s="425"/>
      <c r="F37" s="425"/>
      <c r="G37" s="425">
        <f t="shared" si="0"/>
        <v>0</v>
      </c>
      <c r="H37" s="425">
        <v>575264</v>
      </c>
      <c r="I37" s="425"/>
      <c r="J37" s="426">
        <f t="shared" si="1"/>
        <v>575264</v>
      </c>
      <c r="K37" s="425"/>
      <c r="L37" s="425"/>
      <c r="M37" s="427">
        <f t="shared" si="2"/>
        <v>0</v>
      </c>
      <c r="O37" s="428"/>
      <c r="P37" s="428"/>
      <c r="Q37" s="428"/>
      <c r="R37" s="428"/>
      <c r="S37" s="428"/>
      <c r="T37" s="428"/>
      <c r="U37" s="429"/>
    </row>
    <row r="38" spans="2:21" ht="18.75" customHeight="1">
      <c r="B38" s="422">
        <v>36</v>
      </c>
      <c r="C38" s="407" t="s">
        <v>1721</v>
      </c>
      <c r="D38" s="495"/>
      <c r="E38" s="425"/>
      <c r="F38" s="425"/>
      <c r="G38" s="425">
        <f t="shared" si="0"/>
        <v>0</v>
      </c>
      <c r="H38" s="425">
        <v>184259</v>
      </c>
      <c r="I38" s="425"/>
      <c r="J38" s="426">
        <f t="shared" si="1"/>
        <v>184259</v>
      </c>
      <c r="K38" s="425"/>
      <c r="L38" s="425"/>
      <c r="M38" s="427">
        <f t="shared" si="2"/>
        <v>0</v>
      </c>
      <c r="O38" s="428"/>
      <c r="P38" s="428"/>
      <c r="Q38" s="428"/>
      <c r="R38" s="428"/>
      <c r="S38" s="428"/>
      <c r="T38" s="428"/>
      <c r="U38" s="429"/>
    </row>
    <row r="39" spans="2:21" ht="18.75" customHeight="1">
      <c r="B39" s="422">
        <v>37</v>
      </c>
      <c r="C39" s="407" t="s">
        <v>1745</v>
      </c>
      <c r="D39" s="495"/>
      <c r="E39" s="425"/>
      <c r="F39" s="425"/>
      <c r="G39" s="425">
        <f t="shared" si="0"/>
        <v>0</v>
      </c>
      <c r="H39" s="425">
        <v>286485</v>
      </c>
      <c r="I39" s="425"/>
      <c r="J39" s="426">
        <f t="shared" si="1"/>
        <v>286485</v>
      </c>
      <c r="K39" s="425"/>
      <c r="L39" s="425"/>
      <c r="M39" s="427">
        <f t="shared" si="2"/>
        <v>0</v>
      </c>
      <c r="O39" s="428"/>
      <c r="P39" s="428"/>
      <c r="Q39" s="428"/>
      <c r="R39" s="428"/>
      <c r="S39" s="428"/>
      <c r="T39" s="428"/>
      <c r="U39" s="429"/>
    </row>
    <row r="40" spans="2:21" ht="18.75" customHeight="1">
      <c r="B40" s="502">
        <v>38</v>
      </c>
      <c r="C40" s="504" t="s">
        <v>3063</v>
      </c>
      <c r="D40" s="494"/>
      <c r="E40" s="498"/>
      <c r="F40" s="498"/>
      <c r="G40" s="498">
        <f t="shared" si="0"/>
        <v>0</v>
      </c>
      <c r="H40" s="498">
        <v>69371</v>
      </c>
      <c r="I40" s="498"/>
      <c r="J40" s="500">
        <f t="shared" si="1"/>
        <v>69371</v>
      </c>
      <c r="K40" s="498"/>
      <c r="L40" s="498"/>
      <c r="M40" s="496">
        <f t="shared" si="2"/>
        <v>0</v>
      </c>
      <c r="N40" s="430"/>
      <c r="O40" s="486"/>
      <c r="P40" s="486"/>
      <c r="Q40" s="486"/>
      <c r="R40" s="486"/>
      <c r="S40" s="486"/>
      <c r="T40" s="486"/>
      <c r="U40" s="488"/>
    </row>
    <row r="41" spans="2:21" ht="18.75" customHeight="1">
      <c r="B41" s="503"/>
      <c r="C41" s="505"/>
      <c r="D41" s="408" t="s">
        <v>3064</v>
      </c>
      <c r="E41" s="499"/>
      <c r="F41" s="499"/>
      <c r="G41" s="499"/>
      <c r="H41" s="499"/>
      <c r="I41" s="499"/>
      <c r="J41" s="501"/>
      <c r="K41" s="499"/>
      <c r="L41" s="499"/>
      <c r="M41" s="497"/>
      <c r="N41" s="430"/>
      <c r="O41" s="487"/>
      <c r="P41" s="487"/>
      <c r="Q41" s="487"/>
      <c r="R41" s="487"/>
      <c r="S41" s="487"/>
      <c r="T41" s="487"/>
      <c r="U41" s="489"/>
    </row>
    <row r="42" spans="2:21" ht="18.75" customHeight="1">
      <c r="B42" s="422">
        <v>39</v>
      </c>
      <c r="C42" s="407" t="s">
        <v>3065</v>
      </c>
      <c r="D42" s="490" t="s">
        <v>3066</v>
      </c>
      <c r="E42" s="425"/>
      <c r="F42" s="425"/>
      <c r="G42" s="425">
        <f t="shared" si="0"/>
        <v>0</v>
      </c>
      <c r="H42" s="425">
        <v>3209853</v>
      </c>
      <c r="I42" s="425"/>
      <c r="J42" s="426">
        <f t="shared" si="1"/>
        <v>3209853</v>
      </c>
      <c r="K42" s="425"/>
      <c r="L42" s="425"/>
      <c r="M42" s="427">
        <f t="shared" si="2"/>
        <v>0</v>
      </c>
      <c r="O42" s="428"/>
      <c r="P42" s="428"/>
      <c r="Q42" s="428"/>
      <c r="R42" s="428"/>
      <c r="S42" s="428"/>
      <c r="T42" s="428"/>
      <c r="U42" s="429"/>
    </row>
    <row r="43" spans="2:21" ht="18.75" customHeight="1">
      <c r="B43" s="422">
        <v>40</v>
      </c>
      <c r="C43" s="407" t="s">
        <v>3067</v>
      </c>
      <c r="D43" s="491"/>
      <c r="E43" s="425"/>
      <c r="F43" s="425"/>
      <c r="G43" s="425">
        <f t="shared" si="0"/>
        <v>0</v>
      </c>
      <c r="H43" s="425">
        <v>458311</v>
      </c>
      <c r="I43" s="425"/>
      <c r="J43" s="426">
        <f t="shared" si="1"/>
        <v>458311</v>
      </c>
      <c r="K43" s="425"/>
      <c r="L43" s="425"/>
      <c r="M43" s="427">
        <f t="shared" si="2"/>
        <v>0</v>
      </c>
      <c r="O43" s="428"/>
      <c r="P43" s="428"/>
      <c r="Q43" s="428"/>
      <c r="R43" s="428"/>
      <c r="S43" s="428"/>
      <c r="T43" s="428"/>
      <c r="U43" s="429"/>
    </row>
    <row r="44" spans="2:21" ht="18.75" customHeight="1">
      <c r="B44" s="422">
        <v>41</v>
      </c>
      <c r="C44" s="407" t="s">
        <v>3068</v>
      </c>
      <c r="D44" s="491"/>
      <c r="E44" s="425"/>
      <c r="F44" s="425"/>
      <c r="G44" s="425">
        <f t="shared" si="0"/>
        <v>0</v>
      </c>
      <c r="H44" s="425">
        <v>237250</v>
      </c>
      <c r="I44" s="425"/>
      <c r="J44" s="426">
        <f t="shared" si="1"/>
        <v>237250</v>
      </c>
      <c r="K44" s="425"/>
      <c r="L44" s="425"/>
      <c r="M44" s="427">
        <f t="shared" si="2"/>
        <v>0</v>
      </c>
      <c r="O44" s="428"/>
      <c r="P44" s="428"/>
      <c r="Q44" s="428"/>
      <c r="R44" s="428"/>
      <c r="S44" s="428"/>
      <c r="T44" s="428"/>
      <c r="U44" s="429"/>
    </row>
    <row r="45" spans="2:21" ht="18.75" customHeight="1">
      <c r="B45" s="422">
        <v>42</v>
      </c>
      <c r="C45" s="407" t="s">
        <v>3069</v>
      </c>
      <c r="D45" s="491"/>
      <c r="E45" s="425"/>
      <c r="F45" s="425"/>
      <c r="G45" s="425">
        <f t="shared" si="0"/>
        <v>0</v>
      </c>
      <c r="H45" s="425">
        <v>1249331</v>
      </c>
      <c r="I45" s="425"/>
      <c r="J45" s="426">
        <f t="shared" si="1"/>
        <v>1249331</v>
      </c>
      <c r="K45" s="425"/>
      <c r="L45" s="425"/>
      <c r="M45" s="427">
        <f t="shared" si="2"/>
        <v>0</v>
      </c>
      <c r="O45" s="428"/>
      <c r="P45" s="428"/>
      <c r="Q45" s="428"/>
      <c r="R45" s="428"/>
      <c r="S45" s="428"/>
      <c r="T45" s="428"/>
      <c r="U45" s="429"/>
    </row>
    <row r="46" spans="2:21" ht="18.75" customHeight="1">
      <c r="B46" s="422">
        <v>43</v>
      </c>
      <c r="C46" s="407" t="s">
        <v>3070</v>
      </c>
      <c r="D46" s="491"/>
      <c r="E46" s="425"/>
      <c r="F46" s="425"/>
      <c r="G46" s="425">
        <f t="shared" si="0"/>
        <v>0</v>
      </c>
      <c r="H46" s="425">
        <v>1403404</v>
      </c>
      <c r="I46" s="425"/>
      <c r="J46" s="426">
        <f t="shared" si="1"/>
        <v>1403404</v>
      </c>
      <c r="K46" s="425"/>
      <c r="L46" s="425"/>
      <c r="M46" s="427">
        <f t="shared" si="2"/>
        <v>0</v>
      </c>
      <c r="O46" s="428"/>
      <c r="P46" s="428"/>
      <c r="Q46" s="428"/>
      <c r="R46" s="428"/>
      <c r="S46" s="428"/>
      <c r="T46" s="428"/>
      <c r="U46" s="429"/>
    </row>
    <row r="47" spans="2:21" ht="18.75" customHeight="1">
      <c r="B47" s="422">
        <v>44</v>
      </c>
      <c r="C47" s="407" t="s">
        <v>3071</v>
      </c>
      <c r="D47" s="491"/>
      <c r="E47" s="425"/>
      <c r="F47" s="425"/>
      <c r="G47" s="425">
        <f t="shared" si="0"/>
        <v>0</v>
      </c>
      <c r="H47" s="425">
        <v>1034410</v>
      </c>
      <c r="I47" s="425"/>
      <c r="J47" s="426">
        <f t="shared" si="1"/>
        <v>1034410</v>
      </c>
      <c r="K47" s="425"/>
      <c r="L47" s="425"/>
      <c r="M47" s="427">
        <f t="shared" si="2"/>
        <v>0</v>
      </c>
      <c r="O47" s="428"/>
      <c r="P47" s="428"/>
      <c r="Q47" s="428"/>
      <c r="R47" s="428"/>
      <c r="S47" s="428"/>
      <c r="T47" s="428"/>
      <c r="U47" s="429"/>
    </row>
    <row r="48" spans="2:21" ht="18.75" customHeight="1">
      <c r="B48" s="422">
        <v>45</v>
      </c>
      <c r="C48" s="407" t="s">
        <v>3072</v>
      </c>
      <c r="D48" s="491"/>
      <c r="E48" s="425"/>
      <c r="F48" s="425"/>
      <c r="G48" s="425">
        <f t="shared" si="0"/>
        <v>0</v>
      </c>
      <c r="H48" s="425">
        <v>502691</v>
      </c>
      <c r="I48" s="425"/>
      <c r="J48" s="426">
        <f t="shared" si="1"/>
        <v>502691</v>
      </c>
      <c r="K48" s="425"/>
      <c r="L48" s="425"/>
      <c r="M48" s="427">
        <f t="shared" si="2"/>
        <v>0</v>
      </c>
      <c r="O48" s="428"/>
      <c r="P48" s="428"/>
      <c r="Q48" s="428"/>
      <c r="R48" s="428"/>
      <c r="S48" s="428"/>
      <c r="T48" s="428"/>
      <c r="U48" s="429"/>
    </row>
    <row r="49" spans="2:21" ht="18.75" customHeight="1">
      <c r="B49" s="422">
        <v>46</v>
      </c>
      <c r="C49" s="407" t="s">
        <v>3073</v>
      </c>
      <c r="D49" s="491"/>
      <c r="E49" s="425"/>
      <c r="F49" s="425"/>
      <c r="G49" s="425">
        <f t="shared" si="0"/>
        <v>0</v>
      </c>
      <c r="H49" s="425">
        <v>355875</v>
      </c>
      <c r="I49" s="425"/>
      <c r="J49" s="426">
        <f t="shared" si="1"/>
        <v>355875</v>
      </c>
      <c r="K49" s="425"/>
      <c r="L49" s="425"/>
      <c r="M49" s="427">
        <f t="shared" si="2"/>
        <v>0</v>
      </c>
      <c r="O49" s="428"/>
      <c r="P49" s="428"/>
      <c r="Q49" s="428"/>
      <c r="R49" s="428"/>
      <c r="S49" s="428"/>
      <c r="T49" s="428"/>
      <c r="U49" s="429"/>
    </row>
    <row r="50" spans="2:21" ht="18.75" customHeight="1">
      <c r="B50" s="422">
        <v>47</v>
      </c>
      <c r="C50" s="407" t="s">
        <v>3074</v>
      </c>
      <c r="D50" s="491"/>
      <c r="E50" s="425"/>
      <c r="F50" s="425"/>
      <c r="G50" s="425">
        <f t="shared" si="0"/>
        <v>0</v>
      </c>
      <c r="H50" s="425">
        <v>286096</v>
      </c>
      <c r="I50" s="425"/>
      <c r="J50" s="426">
        <f t="shared" si="1"/>
        <v>286096</v>
      </c>
      <c r="K50" s="425"/>
      <c r="L50" s="425"/>
      <c r="M50" s="427">
        <f t="shared" si="2"/>
        <v>0</v>
      </c>
      <c r="O50" s="428"/>
      <c r="P50" s="428"/>
      <c r="Q50" s="428"/>
      <c r="R50" s="428"/>
      <c r="S50" s="428"/>
      <c r="T50" s="428"/>
      <c r="U50" s="429"/>
    </row>
    <row r="51" spans="2:21" ht="18.75" customHeight="1">
      <c r="B51" s="422">
        <v>48</v>
      </c>
      <c r="C51" s="407" t="s">
        <v>3075</v>
      </c>
      <c r="D51" s="491"/>
      <c r="E51" s="425"/>
      <c r="F51" s="425"/>
      <c r="G51" s="425">
        <f t="shared" si="0"/>
        <v>0</v>
      </c>
      <c r="H51" s="425">
        <v>812232</v>
      </c>
      <c r="I51" s="425"/>
      <c r="J51" s="426">
        <f t="shared" si="1"/>
        <v>812232</v>
      </c>
      <c r="K51" s="425"/>
      <c r="L51" s="425"/>
      <c r="M51" s="427">
        <f t="shared" si="2"/>
        <v>0</v>
      </c>
      <c r="O51" s="428"/>
      <c r="P51" s="428"/>
      <c r="Q51" s="428"/>
      <c r="R51" s="428"/>
      <c r="S51" s="428"/>
      <c r="T51" s="428"/>
      <c r="U51" s="429"/>
    </row>
    <row r="52" spans="2:21" ht="18.75" customHeight="1">
      <c r="B52" s="422">
        <v>49</v>
      </c>
      <c r="C52" s="407" t="s">
        <v>3076</v>
      </c>
      <c r="D52" s="491"/>
      <c r="E52" s="425"/>
      <c r="F52" s="425"/>
      <c r="G52" s="425">
        <f t="shared" si="0"/>
        <v>0</v>
      </c>
      <c r="H52" s="425">
        <v>927787</v>
      </c>
      <c r="I52" s="425"/>
      <c r="J52" s="426">
        <f t="shared" si="1"/>
        <v>927787</v>
      </c>
      <c r="K52" s="425"/>
      <c r="L52" s="425"/>
      <c r="M52" s="427">
        <f t="shared" si="2"/>
        <v>0</v>
      </c>
      <c r="O52" s="428"/>
      <c r="P52" s="428"/>
      <c r="Q52" s="428"/>
      <c r="R52" s="428"/>
      <c r="S52" s="428"/>
      <c r="T52" s="428"/>
      <c r="U52" s="429"/>
    </row>
    <row r="53" spans="2:21" ht="18.75" customHeight="1">
      <c r="B53" s="422">
        <v>50</v>
      </c>
      <c r="C53" s="407" t="s">
        <v>3077</v>
      </c>
      <c r="D53" s="491"/>
      <c r="E53" s="425"/>
      <c r="F53" s="425"/>
      <c r="G53" s="425">
        <f t="shared" si="0"/>
        <v>0</v>
      </c>
      <c r="H53" s="425">
        <v>369831</v>
      </c>
      <c r="I53" s="425"/>
      <c r="J53" s="426">
        <f t="shared" si="1"/>
        <v>369831</v>
      </c>
      <c r="K53" s="425"/>
      <c r="L53" s="425"/>
      <c r="M53" s="427">
        <f t="shared" si="2"/>
        <v>0</v>
      </c>
      <c r="O53" s="428"/>
      <c r="P53" s="428"/>
      <c r="Q53" s="428"/>
      <c r="R53" s="428"/>
      <c r="S53" s="428"/>
      <c r="T53" s="428"/>
      <c r="U53" s="429"/>
    </row>
    <row r="54" spans="2:21" ht="18.75" customHeight="1">
      <c r="B54" s="422">
        <v>51</v>
      </c>
      <c r="C54" s="407" t="s">
        <v>3078</v>
      </c>
      <c r="D54" s="491"/>
      <c r="E54" s="425"/>
      <c r="F54" s="425"/>
      <c r="G54" s="425">
        <f t="shared" si="0"/>
        <v>0</v>
      </c>
      <c r="H54" s="425">
        <v>622432</v>
      </c>
      <c r="I54" s="425"/>
      <c r="J54" s="426">
        <f t="shared" si="1"/>
        <v>622432</v>
      </c>
      <c r="K54" s="425"/>
      <c r="L54" s="425"/>
      <c r="M54" s="427">
        <f t="shared" si="2"/>
        <v>0</v>
      </c>
      <c r="O54" s="428"/>
      <c r="P54" s="428"/>
      <c r="Q54" s="428"/>
      <c r="R54" s="428"/>
      <c r="S54" s="428"/>
      <c r="T54" s="428"/>
      <c r="U54" s="429"/>
    </row>
    <row r="55" spans="2:21" ht="18.75" customHeight="1">
      <c r="B55" s="422">
        <v>52</v>
      </c>
      <c r="C55" s="407" t="s">
        <v>3079</v>
      </c>
      <c r="D55" s="491"/>
      <c r="E55" s="425"/>
      <c r="F55" s="425"/>
      <c r="G55" s="425">
        <f t="shared" si="0"/>
        <v>0</v>
      </c>
      <c r="H55" s="425">
        <v>583356</v>
      </c>
      <c r="I55" s="425"/>
      <c r="J55" s="426">
        <f t="shared" si="1"/>
        <v>583356</v>
      </c>
      <c r="K55" s="425"/>
      <c r="L55" s="425"/>
      <c r="M55" s="427">
        <f t="shared" si="2"/>
        <v>0</v>
      </c>
      <c r="O55" s="428"/>
      <c r="P55" s="428"/>
      <c r="Q55" s="428"/>
      <c r="R55" s="428"/>
      <c r="S55" s="428"/>
      <c r="T55" s="428"/>
      <c r="U55" s="429"/>
    </row>
    <row r="56" spans="2:21" ht="18.75" customHeight="1">
      <c r="B56" s="422">
        <v>53</v>
      </c>
      <c r="C56" s="407" t="s">
        <v>3080</v>
      </c>
      <c r="D56" s="491"/>
      <c r="E56" s="425"/>
      <c r="F56" s="425"/>
      <c r="G56" s="425">
        <f t="shared" si="0"/>
        <v>0</v>
      </c>
      <c r="H56" s="425">
        <v>889269</v>
      </c>
      <c r="I56" s="425"/>
      <c r="J56" s="426">
        <f t="shared" si="1"/>
        <v>889269</v>
      </c>
      <c r="K56" s="425"/>
      <c r="L56" s="425"/>
      <c r="M56" s="427">
        <f t="shared" si="2"/>
        <v>0</v>
      </c>
      <c r="O56" s="428"/>
      <c r="P56" s="428"/>
      <c r="Q56" s="428"/>
      <c r="R56" s="428"/>
      <c r="S56" s="428"/>
      <c r="T56" s="428"/>
      <c r="U56" s="429"/>
    </row>
    <row r="57" spans="2:21" ht="18.75" customHeight="1">
      <c r="B57" s="422">
        <v>54</v>
      </c>
      <c r="C57" s="407" t="s">
        <v>3081</v>
      </c>
      <c r="D57" s="491"/>
      <c r="E57" s="425"/>
      <c r="F57" s="425"/>
      <c r="G57" s="425">
        <f t="shared" si="0"/>
        <v>0</v>
      </c>
      <c r="H57" s="425">
        <v>508645</v>
      </c>
      <c r="I57" s="425"/>
      <c r="J57" s="426">
        <f t="shared" si="1"/>
        <v>508645</v>
      </c>
      <c r="K57" s="425"/>
      <c r="L57" s="425"/>
      <c r="M57" s="427">
        <f t="shared" si="2"/>
        <v>0</v>
      </c>
      <c r="O57" s="428"/>
      <c r="P57" s="428"/>
      <c r="Q57" s="428"/>
      <c r="R57" s="428"/>
      <c r="S57" s="428"/>
      <c r="T57" s="428"/>
      <c r="U57" s="429"/>
    </row>
    <row r="58" spans="2:21" ht="18.75" customHeight="1">
      <c r="B58" s="422">
        <v>55</v>
      </c>
      <c r="C58" s="407" t="s">
        <v>3082</v>
      </c>
      <c r="D58" s="491"/>
      <c r="E58" s="425"/>
      <c r="F58" s="425"/>
      <c r="G58" s="425">
        <f t="shared" si="0"/>
        <v>0</v>
      </c>
      <c r="H58" s="425">
        <v>1149081</v>
      </c>
      <c r="I58" s="425"/>
      <c r="J58" s="426">
        <f t="shared" si="1"/>
        <v>1149081</v>
      </c>
      <c r="K58" s="425"/>
      <c r="L58" s="425"/>
      <c r="M58" s="427">
        <f t="shared" si="2"/>
        <v>0</v>
      </c>
      <c r="O58" s="428"/>
      <c r="P58" s="428"/>
      <c r="Q58" s="428"/>
      <c r="R58" s="428"/>
      <c r="S58" s="428"/>
      <c r="T58" s="428"/>
      <c r="U58" s="429"/>
    </row>
    <row r="59" spans="2:21" ht="18.75" customHeight="1">
      <c r="B59" s="422">
        <v>56</v>
      </c>
      <c r="C59" s="407" t="s">
        <v>3083</v>
      </c>
      <c r="D59" s="492"/>
      <c r="E59" s="425"/>
      <c r="F59" s="425"/>
      <c r="G59" s="425">
        <f t="shared" si="0"/>
        <v>0</v>
      </c>
      <c r="H59" s="425">
        <v>1782092</v>
      </c>
      <c r="I59" s="425"/>
      <c r="J59" s="426">
        <f t="shared" si="1"/>
        <v>1782092</v>
      </c>
      <c r="K59" s="425"/>
      <c r="L59" s="425"/>
      <c r="M59" s="427">
        <f t="shared" si="2"/>
        <v>0</v>
      </c>
      <c r="O59" s="428"/>
      <c r="P59" s="428"/>
      <c r="Q59" s="428"/>
      <c r="R59" s="428"/>
      <c r="S59" s="428"/>
      <c r="T59" s="428"/>
      <c r="U59" s="429"/>
    </row>
    <row r="60" spans="2:21" ht="18.75" customHeight="1">
      <c r="B60" s="422">
        <v>57</v>
      </c>
      <c r="C60" s="423" t="s">
        <v>3084</v>
      </c>
      <c r="D60" s="493" t="s">
        <v>3085</v>
      </c>
      <c r="E60" s="425"/>
      <c r="F60" s="425"/>
      <c r="G60" s="425">
        <f t="shared" si="0"/>
        <v>0</v>
      </c>
      <c r="H60" s="425">
        <v>499229</v>
      </c>
      <c r="I60" s="425"/>
      <c r="J60" s="426">
        <f t="shared" si="1"/>
        <v>499229</v>
      </c>
      <c r="K60" s="425"/>
      <c r="L60" s="425"/>
      <c r="M60" s="427">
        <f t="shared" si="2"/>
        <v>0</v>
      </c>
      <c r="O60" s="428"/>
      <c r="P60" s="428"/>
      <c r="Q60" s="428"/>
      <c r="R60" s="428"/>
      <c r="S60" s="428"/>
      <c r="T60" s="428"/>
      <c r="U60" s="429"/>
    </row>
    <row r="61" spans="2:21" ht="18.75" customHeight="1">
      <c r="B61" s="422">
        <v>58</v>
      </c>
      <c r="C61" s="423" t="s">
        <v>3086</v>
      </c>
      <c r="D61" s="494"/>
      <c r="E61" s="425"/>
      <c r="F61" s="425"/>
      <c r="G61" s="425">
        <f t="shared" si="0"/>
        <v>0</v>
      </c>
      <c r="H61" s="425">
        <v>1635963</v>
      </c>
      <c r="I61" s="425"/>
      <c r="J61" s="426">
        <f t="shared" si="1"/>
        <v>1635963</v>
      </c>
      <c r="K61" s="425"/>
      <c r="L61" s="425"/>
      <c r="M61" s="427">
        <f t="shared" si="2"/>
        <v>0</v>
      </c>
      <c r="O61" s="428"/>
      <c r="P61" s="428"/>
      <c r="Q61" s="428"/>
      <c r="R61" s="428"/>
      <c r="S61" s="428"/>
      <c r="T61" s="428"/>
      <c r="U61" s="429"/>
    </row>
    <row r="62" spans="2:21" ht="18.75" customHeight="1">
      <c r="B62" s="422">
        <v>59</v>
      </c>
      <c r="C62" s="423" t="s">
        <v>3087</v>
      </c>
      <c r="D62" s="493" t="s">
        <v>3088</v>
      </c>
      <c r="E62" s="425"/>
      <c r="F62" s="425"/>
      <c r="G62" s="425">
        <f t="shared" si="0"/>
        <v>0</v>
      </c>
      <c r="H62" s="425">
        <v>985357</v>
      </c>
      <c r="I62" s="425"/>
      <c r="J62" s="426">
        <f t="shared" si="1"/>
        <v>985357</v>
      </c>
      <c r="K62" s="425"/>
      <c r="L62" s="425"/>
      <c r="M62" s="427">
        <f t="shared" si="2"/>
        <v>0</v>
      </c>
      <c r="O62" s="428"/>
      <c r="P62" s="428"/>
      <c r="Q62" s="428"/>
      <c r="R62" s="428"/>
      <c r="S62" s="428"/>
      <c r="T62" s="428"/>
      <c r="U62" s="429"/>
    </row>
    <row r="63" spans="2:21" ht="18.75" customHeight="1">
      <c r="B63" s="422">
        <v>60</v>
      </c>
      <c r="C63" s="423" t="s">
        <v>3089</v>
      </c>
      <c r="D63" s="495"/>
      <c r="E63" s="425"/>
      <c r="F63" s="425"/>
      <c r="G63" s="425">
        <f t="shared" si="0"/>
        <v>0</v>
      </c>
      <c r="H63" s="425">
        <v>83206</v>
      </c>
      <c r="I63" s="425"/>
      <c r="J63" s="426">
        <f t="shared" si="1"/>
        <v>83206</v>
      </c>
      <c r="K63" s="425"/>
      <c r="L63" s="425"/>
      <c r="M63" s="427">
        <f t="shared" si="2"/>
        <v>0</v>
      </c>
      <c r="O63" s="428"/>
      <c r="P63" s="428"/>
      <c r="Q63" s="428"/>
      <c r="R63" s="428"/>
      <c r="S63" s="428"/>
      <c r="T63" s="428"/>
      <c r="U63" s="429"/>
    </row>
    <row r="64" spans="2:21" ht="18.75" customHeight="1">
      <c r="B64" s="422">
        <v>61</v>
      </c>
      <c r="C64" s="423" t="s">
        <v>3090</v>
      </c>
      <c r="D64" s="495"/>
      <c r="E64" s="425"/>
      <c r="F64" s="425"/>
      <c r="G64" s="425">
        <f t="shared" si="0"/>
        <v>0</v>
      </c>
      <c r="H64" s="425">
        <v>108306</v>
      </c>
      <c r="I64" s="425"/>
      <c r="J64" s="426">
        <f t="shared" si="1"/>
        <v>108306</v>
      </c>
      <c r="K64" s="425"/>
      <c r="L64" s="425"/>
      <c r="M64" s="427">
        <f t="shared" si="2"/>
        <v>0</v>
      </c>
      <c r="O64" s="428"/>
      <c r="P64" s="428"/>
      <c r="Q64" s="428"/>
      <c r="R64" s="428"/>
      <c r="S64" s="428"/>
      <c r="T64" s="428"/>
      <c r="U64" s="429"/>
    </row>
    <row r="65" spans="2:21" ht="18.75" customHeight="1">
      <c r="B65" s="422">
        <v>62</v>
      </c>
      <c r="C65" s="423" t="s">
        <v>3091</v>
      </c>
      <c r="D65" s="495"/>
      <c r="E65" s="425"/>
      <c r="F65" s="425"/>
      <c r="G65" s="425">
        <f t="shared" si="0"/>
        <v>0</v>
      </c>
      <c r="H65" s="425">
        <v>259109</v>
      </c>
      <c r="I65" s="425"/>
      <c r="J65" s="426">
        <f t="shared" si="1"/>
        <v>259109</v>
      </c>
      <c r="K65" s="425"/>
      <c r="L65" s="425"/>
      <c r="M65" s="427">
        <f t="shared" si="2"/>
        <v>0</v>
      </c>
      <c r="O65" s="428"/>
      <c r="P65" s="428"/>
      <c r="Q65" s="428"/>
      <c r="R65" s="428"/>
      <c r="S65" s="428"/>
      <c r="T65" s="428"/>
      <c r="U65" s="429"/>
    </row>
    <row r="66" spans="2:21" ht="18.75" customHeight="1">
      <c r="B66" s="422">
        <v>63</v>
      </c>
      <c r="C66" s="423" t="s">
        <v>3092</v>
      </c>
      <c r="D66" s="495"/>
      <c r="E66" s="425"/>
      <c r="F66" s="425"/>
      <c r="G66" s="425">
        <f t="shared" si="0"/>
        <v>0</v>
      </c>
      <c r="H66" s="425">
        <v>142912</v>
      </c>
      <c r="I66" s="425"/>
      <c r="J66" s="426">
        <f t="shared" si="1"/>
        <v>142912</v>
      </c>
      <c r="K66" s="425"/>
      <c r="L66" s="425"/>
      <c r="M66" s="427">
        <f t="shared" si="2"/>
        <v>0</v>
      </c>
      <c r="O66" s="428"/>
      <c r="P66" s="428"/>
      <c r="Q66" s="428"/>
      <c r="R66" s="428"/>
      <c r="S66" s="428"/>
      <c r="T66" s="428"/>
      <c r="U66" s="429"/>
    </row>
    <row r="67" spans="2:21" ht="18.75" customHeight="1">
      <c r="B67" s="422">
        <v>64</v>
      </c>
      <c r="C67" s="423" t="s">
        <v>3093</v>
      </c>
      <c r="D67" s="495"/>
      <c r="E67" s="425"/>
      <c r="F67" s="425"/>
      <c r="G67" s="425">
        <f t="shared" si="0"/>
        <v>0</v>
      </c>
      <c r="H67" s="425">
        <v>831278</v>
      </c>
      <c r="I67" s="425"/>
      <c r="J67" s="426">
        <f t="shared" si="1"/>
        <v>831278</v>
      </c>
      <c r="K67" s="425"/>
      <c r="L67" s="425"/>
      <c r="M67" s="427">
        <f t="shared" si="2"/>
        <v>0</v>
      </c>
      <c r="O67" s="428"/>
      <c r="P67" s="428"/>
      <c r="Q67" s="428"/>
      <c r="R67" s="428"/>
      <c r="S67" s="428"/>
      <c r="T67" s="428"/>
      <c r="U67" s="429"/>
    </row>
    <row r="68" spans="2:21" ht="18.75" customHeight="1">
      <c r="B68" s="422">
        <v>65</v>
      </c>
      <c r="C68" s="423" t="s">
        <v>3094</v>
      </c>
      <c r="D68" s="495"/>
      <c r="E68" s="425"/>
      <c r="F68" s="425"/>
      <c r="G68" s="425">
        <f t="shared" ref="G68:G81" si="3">E68-F68</f>
        <v>0</v>
      </c>
      <c r="H68" s="425">
        <v>79808</v>
      </c>
      <c r="I68" s="425"/>
      <c r="J68" s="426">
        <f t="shared" ref="J68:J81" si="4">G68+H68-I68</f>
        <v>79808</v>
      </c>
      <c r="K68" s="425"/>
      <c r="L68" s="425"/>
      <c r="M68" s="427">
        <f t="shared" ref="M68:M81" si="5">K68-L68</f>
        <v>0</v>
      </c>
      <c r="O68" s="428"/>
      <c r="P68" s="428"/>
      <c r="Q68" s="428"/>
      <c r="R68" s="428"/>
      <c r="S68" s="428"/>
      <c r="T68" s="428"/>
      <c r="U68" s="429"/>
    </row>
    <row r="69" spans="2:21" ht="18.75" customHeight="1">
      <c r="B69" s="422">
        <v>66</v>
      </c>
      <c r="C69" s="423" t="s">
        <v>3095</v>
      </c>
      <c r="D69" s="495"/>
      <c r="E69" s="425"/>
      <c r="F69" s="425"/>
      <c r="G69" s="425">
        <f t="shared" si="3"/>
        <v>0</v>
      </c>
      <c r="H69" s="425">
        <v>25039</v>
      </c>
      <c r="I69" s="425"/>
      <c r="J69" s="426">
        <f t="shared" si="4"/>
        <v>25039</v>
      </c>
      <c r="K69" s="425"/>
      <c r="L69" s="425"/>
      <c r="M69" s="427">
        <f t="shared" si="5"/>
        <v>0</v>
      </c>
      <c r="O69" s="428"/>
      <c r="P69" s="428"/>
      <c r="Q69" s="428"/>
      <c r="R69" s="428"/>
      <c r="S69" s="428"/>
      <c r="T69" s="428"/>
      <c r="U69" s="429"/>
    </row>
    <row r="70" spans="2:21" ht="18.75" customHeight="1">
      <c r="B70" s="422">
        <v>67</v>
      </c>
      <c r="C70" s="423" t="s">
        <v>3096</v>
      </c>
      <c r="D70" s="495"/>
      <c r="E70" s="425"/>
      <c r="F70" s="425"/>
      <c r="G70" s="425">
        <f t="shared" si="3"/>
        <v>0</v>
      </c>
      <c r="H70" s="425">
        <v>34763</v>
      </c>
      <c r="I70" s="425"/>
      <c r="J70" s="426">
        <f t="shared" si="4"/>
        <v>34763</v>
      </c>
      <c r="K70" s="425"/>
      <c r="L70" s="425"/>
      <c r="M70" s="427">
        <f t="shared" si="5"/>
        <v>0</v>
      </c>
      <c r="O70" s="428"/>
      <c r="P70" s="428"/>
      <c r="Q70" s="428"/>
      <c r="R70" s="428"/>
      <c r="S70" s="428"/>
      <c r="T70" s="428"/>
      <c r="U70" s="429"/>
    </row>
    <row r="71" spans="2:21" ht="18.75" customHeight="1">
      <c r="B71" s="422">
        <v>68</v>
      </c>
      <c r="C71" s="423" t="s">
        <v>3097</v>
      </c>
      <c r="D71" s="495"/>
      <c r="E71" s="425"/>
      <c r="F71" s="425"/>
      <c r="G71" s="425">
        <f t="shared" si="3"/>
        <v>0</v>
      </c>
      <c r="H71" s="425">
        <v>485786</v>
      </c>
      <c r="I71" s="425"/>
      <c r="J71" s="426">
        <f t="shared" si="4"/>
        <v>485786</v>
      </c>
      <c r="K71" s="425"/>
      <c r="L71" s="425"/>
      <c r="M71" s="427">
        <f t="shared" si="5"/>
        <v>0</v>
      </c>
      <c r="O71" s="428"/>
      <c r="P71" s="428"/>
      <c r="Q71" s="428"/>
      <c r="R71" s="428"/>
      <c r="S71" s="428"/>
      <c r="T71" s="428"/>
      <c r="U71" s="429"/>
    </row>
    <row r="72" spans="2:21" ht="18.75" customHeight="1">
      <c r="B72" s="422">
        <v>69</v>
      </c>
      <c r="C72" s="423" t="s">
        <v>3098</v>
      </c>
      <c r="D72" s="495"/>
      <c r="E72" s="425"/>
      <c r="F72" s="425"/>
      <c r="G72" s="425">
        <f t="shared" si="3"/>
        <v>0</v>
      </c>
      <c r="H72" s="425">
        <v>25039</v>
      </c>
      <c r="I72" s="425"/>
      <c r="J72" s="426">
        <f t="shared" si="4"/>
        <v>25039</v>
      </c>
      <c r="K72" s="425"/>
      <c r="L72" s="425"/>
      <c r="M72" s="427">
        <f t="shared" si="5"/>
        <v>0</v>
      </c>
      <c r="O72" s="428"/>
      <c r="P72" s="428"/>
      <c r="Q72" s="428"/>
      <c r="R72" s="428"/>
      <c r="S72" s="428"/>
      <c r="T72" s="428"/>
      <c r="U72" s="429"/>
    </row>
    <row r="73" spans="2:21" ht="18.75" customHeight="1">
      <c r="B73" s="422">
        <v>70</v>
      </c>
      <c r="C73" s="423" t="s">
        <v>3099</v>
      </c>
      <c r="D73" s="495"/>
      <c r="E73" s="425"/>
      <c r="F73" s="425"/>
      <c r="G73" s="425">
        <f t="shared" si="3"/>
        <v>0</v>
      </c>
      <c r="H73" s="425">
        <v>22364</v>
      </c>
      <c r="I73" s="425"/>
      <c r="J73" s="426">
        <f t="shared" si="4"/>
        <v>22364</v>
      </c>
      <c r="K73" s="425"/>
      <c r="L73" s="425"/>
      <c r="M73" s="427">
        <f t="shared" si="5"/>
        <v>0</v>
      </c>
      <c r="O73" s="428"/>
      <c r="P73" s="428"/>
      <c r="Q73" s="428"/>
      <c r="R73" s="428"/>
      <c r="S73" s="428"/>
      <c r="T73" s="428"/>
      <c r="U73" s="429"/>
    </row>
    <row r="74" spans="2:21" ht="18.75" customHeight="1">
      <c r="B74" s="422">
        <v>71</v>
      </c>
      <c r="C74" s="423" t="s">
        <v>3100</v>
      </c>
      <c r="D74" s="495"/>
      <c r="E74" s="425"/>
      <c r="F74" s="425"/>
      <c r="G74" s="425">
        <f t="shared" si="3"/>
        <v>0</v>
      </c>
      <c r="H74" s="425">
        <v>181916</v>
      </c>
      <c r="I74" s="425"/>
      <c r="J74" s="426">
        <f t="shared" si="4"/>
        <v>181916</v>
      </c>
      <c r="K74" s="425"/>
      <c r="L74" s="425"/>
      <c r="M74" s="427">
        <f t="shared" si="5"/>
        <v>0</v>
      </c>
      <c r="O74" s="428"/>
      <c r="P74" s="428"/>
      <c r="Q74" s="428"/>
      <c r="R74" s="428"/>
      <c r="S74" s="428"/>
      <c r="T74" s="428"/>
      <c r="U74" s="429"/>
    </row>
    <row r="75" spans="2:21" ht="18.75" customHeight="1">
      <c r="B75" s="422">
        <v>72</v>
      </c>
      <c r="C75" s="423" t="s">
        <v>3101</v>
      </c>
      <c r="D75" s="495"/>
      <c r="E75" s="425"/>
      <c r="F75" s="425"/>
      <c r="G75" s="425">
        <f t="shared" si="3"/>
        <v>0</v>
      </c>
      <c r="H75" s="425">
        <v>38836</v>
      </c>
      <c r="I75" s="425"/>
      <c r="J75" s="426">
        <f t="shared" si="4"/>
        <v>38836</v>
      </c>
      <c r="K75" s="425"/>
      <c r="L75" s="425"/>
      <c r="M75" s="427">
        <f t="shared" si="5"/>
        <v>0</v>
      </c>
      <c r="O75" s="428"/>
      <c r="P75" s="428"/>
      <c r="Q75" s="428"/>
      <c r="R75" s="428"/>
      <c r="S75" s="428"/>
      <c r="T75" s="428"/>
      <c r="U75" s="429"/>
    </row>
    <row r="76" spans="2:21" ht="18.75" customHeight="1">
      <c r="B76" s="422">
        <v>73</v>
      </c>
      <c r="C76" s="423" t="s">
        <v>3102</v>
      </c>
      <c r="D76" s="495"/>
      <c r="E76" s="425"/>
      <c r="F76" s="425"/>
      <c r="G76" s="425">
        <f t="shared" si="3"/>
        <v>0</v>
      </c>
      <c r="H76" s="425">
        <v>96579</v>
      </c>
      <c r="I76" s="425"/>
      <c r="J76" s="426">
        <f t="shared" si="4"/>
        <v>96579</v>
      </c>
      <c r="K76" s="425"/>
      <c r="L76" s="425"/>
      <c r="M76" s="427">
        <f t="shared" si="5"/>
        <v>0</v>
      </c>
      <c r="O76" s="428"/>
      <c r="P76" s="428"/>
      <c r="Q76" s="428"/>
      <c r="R76" s="428"/>
      <c r="S76" s="428"/>
      <c r="T76" s="428"/>
      <c r="U76" s="429"/>
    </row>
    <row r="77" spans="2:21" ht="18.75" customHeight="1">
      <c r="B77" s="422">
        <v>74</v>
      </c>
      <c r="C77" s="423" t="s">
        <v>3103</v>
      </c>
      <c r="D77" s="495"/>
      <c r="E77" s="425"/>
      <c r="F77" s="425"/>
      <c r="G77" s="425">
        <f t="shared" si="3"/>
        <v>0</v>
      </c>
      <c r="H77" s="425">
        <v>349999</v>
      </c>
      <c r="I77" s="425"/>
      <c r="J77" s="426">
        <f t="shared" si="4"/>
        <v>349999</v>
      </c>
      <c r="K77" s="425"/>
      <c r="L77" s="425"/>
      <c r="M77" s="427">
        <f t="shared" si="5"/>
        <v>0</v>
      </c>
      <c r="O77" s="428"/>
      <c r="P77" s="428"/>
      <c r="Q77" s="428"/>
      <c r="R77" s="428"/>
      <c r="S77" s="428"/>
      <c r="T77" s="428"/>
      <c r="U77" s="429"/>
    </row>
    <row r="78" spans="2:21" ht="18.75" customHeight="1">
      <c r="B78" s="422">
        <v>75</v>
      </c>
      <c r="C78" s="423" t="s">
        <v>3104</v>
      </c>
      <c r="D78" s="495"/>
      <c r="E78" s="425"/>
      <c r="F78" s="425"/>
      <c r="G78" s="425">
        <f t="shared" si="3"/>
        <v>0</v>
      </c>
      <c r="H78" s="425">
        <v>12520</v>
      </c>
      <c r="I78" s="425"/>
      <c r="J78" s="426">
        <f t="shared" si="4"/>
        <v>12520</v>
      </c>
      <c r="K78" s="425"/>
      <c r="L78" s="425"/>
      <c r="M78" s="427">
        <f t="shared" si="5"/>
        <v>0</v>
      </c>
      <c r="O78" s="428"/>
      <c r="P78" s="428"/>
      <c r="Q78" s="428"/>
      <c r="R78" s="428"/>
      <c r="S78" s="428"/>
      <c r="T78" s="428"/>
      <c r="U78" s="429"/>
    </row>
    <row r="79" spans="2:21" ht="18.75" customHeight="1">
      <c r="B79" s="422">
        <v>76</v>
      </c>
      <c r="C79" s="423" t="s">
        <v>3105</v>
      </c>
      <c r="D79" s="495"/>
      <c r="E79" s="425"/>
      <c r="F79" s="425"/>
      <c r="G79" s="425">
        <f t="shared" si="3"/>
        <v>0</v>
      </c>
      <c r="H79" s="425">
        <v>25039</v>
      </c>
      <c r="I79" s="425"/>
      <c r="J79" s="426">
        <f t="shared" si="4"/>
        <v>25039</v>
      </c>
      <c r="K79" s="425"/>
      <c r="L79" s="425"/>
      <c r="M79" s="427">
        <f t="shared" si="5"/>
        <v>0</v>
      </c>
      <c r="O79" s="428"/>
      <c r="P79" s="428"/>
      <c r="Q79" s="428"/>
      <c r="R79" s="428"/>
      <c r="S79" s="428"/>
      <c r="T79" s="428"/>
      <c r="U79" s="429"/>
    </row>
    <row r="80" spans="2:21" ht="18.75" customHeight="1">
      <c r="B80" s="422">
        <v>77</v>
      </c>
      <c r="C80" s="423" t="s">
        <v>3106</v>
      </c>
      <c r="D80" s="494"/>
      <c r="E80" s="425"/>
      <c r="F80" s="425"/>
      <c r="G80" s="425">
        <f t="shared" si="3"/>
        <v>0</v>
      </c>
      <c r="H80" s="425">
        <v>33087</v>
      </c>
      <c r="I80" s="425"/>
      <c r="J80" s="426">
        <f t="shared" si="4"/>
        <v>33087</v>
      </c>
      <c r="K80" s="425"/>
      <c r="L80" s="425"/>
      <c r="M80" s="427">
        <f t="shared" si="5"/>
        <v>0</v>
      </c>
      <c r="O80" s="428"/>
      <c r="P80" s="428"/>
      <c r="Q80" s="428"/>
      <c r="R80" s="428"/>
      <c r="S80" s="428"/>
      <c r="T80" s="428"/>
      <c r="U80" s="429"/>
    </row>
    <row r="81" spans="2:21" ht="18.75" customHeight="1">
      <c r="B81" s="422">
        <v>78</v>
      </c>
      <c r="C81" s="423" t="s">
        <v>3107</v>
      </c>
      <c r="D81" s="424" t="s">
        <v>3108</v>
      </c>
      <c r="E81" s="425"/>
      <c r="F81" s="425"/>
      <c r="G81" s="425">
        <f t="shared" si="3"/>
        <v>0</v>
      </c>
      <c r="H81" s="425">
        <v>1268198</v>
      </c>
      <c r="I81" s="425"/>
      <c r="J81" s="426">
        <f t="shared" si="4"/>
        <v>1268198</v>
      </c>
      <c r="K81" s="425"/>
      <c r="L81" s="425"/>
      <c r="M81" s="427">
        <f t="shared" si="5"/>
        <v>0</v>
      </c>
      <c r="O81" s="428"/>
      <c r="P81" s="428"/>
      <c r="Q81" s="428"/>
      <c r="R81" s="428"/>
      <c r="S81" s="428"/>
      <c r="T81" s="428"/>
      <c r="U81" s="429"/>
    </row>
    <row r="82" spans="2:21" s="465" customFormat="1" ht="18" customHeight="1">
      <c r="B82" s="466" t="s">
        <v>3132</v>
      </c>
      <c r="C82" s="467" t="s">
        <v>3133</v>
      </c>
      <c r="D82" s="467" t="s">
        <v>3121</v>
      </c>
      <c r="E82" s="467">
        <f>SUM(E3:E81)</f>
        <v>0</v>
      </c>
      <c r="F82" s="467">
        <f t="shared" ref="F82:U82" si="6">SUM(F3:F81)</f>
        <v>0</v>
      </c>
      <c r="G82" s="467">
        <f t="shared" si="6"/>
        <v>0</v>
      </c>
      <c r="H82" s="467">
        <f t="shared" si="6"/>
        <v>35424842</v>
      </c>
      <c r="I82" s="467">
        <f t="shared" si="6"/>
        <v>0</v>
      </c>
      <c r="J82" s="467">
        <f t="shared" si="6"/>
        <v>35424842</v>
      </c>
      <c r="K82" s="467">
        <f t="shared" si="6"/>
        <v>0</v>
      </c>
      <c r="L82" s="467">
        <f t="shared" si="6"/>
        <v>0</v>
      </c>
      <c r="M82" s="467">
        <f t="shared" si="6"/>
        <v>0</v>
      </c>
      <c r="N82" s="464"/>
      <c r="O82" s="467">
        <f t="shared" si="6"/>
        <v>0</v>
      </c>
      <c r="P82" s="467">
        <f t="shared" si="6"/>
        <v>0</v>
      </c>
      <c r="Q82" s="467">
        <f t="shared" si="6"/>
        <v>0</v>
      </c>
      <c r="R82" s="467">
        <f t="shared" si="6"/>
        <v>0</v>
      </c>
      <c r="S82" s="467">
        <f t="shared" si="6"/>
        <v>0</v>
      </c>
      <c r="T82" s="467">
        <f t="shared" si="6"/>
        <v>0</v>
      </c>
      <c r="U82" s="467">
        <f t="shared" si="6"/>
        <v>0</v>
      </c>
    </row>
  </sheetData>
  <mergeCells count="27">
    <mergeCell ref="E1:J1"/>
    <mergeCell ref="K1:M1"/>
    <mergeCell ref="D4:D5"/>
    <mergeCell ref="D14:D20"/>
    <mergeCell ref="D24:D31"/>
    <mergeCell ref="B40:B41"/>
    <mergeCell ref="C40:C41"/>
    <mergeCell ref="E40:E41"/>
    <mergeCell ref="F40:F41"/>
    <mergeCell ref="G40:G41"/>
    <mergeCell ref="D32:D40"/>
    <mergeCell ref="T40:T41"/>
    <mergeCell ref="U40:U41"/>
    <mergeCell ref="D42:D59"/>
    <mergeCell ref="D60:D61"/>
    <mergeCell ref="D62:D80"/>
    <mergeCell ref="M40:M41"/>
    <mergeCell ref="O40:O41"/>
    <mergeCell ref="P40:P41"/>
    <mergeCell ref="Q40:Q41"/>
    <mergeCell ref="R40:R41"/>
    <mergeCell ref="S40:S41"/>
    <mergeCell ref="H40:H41"/>
    <mergeCell ref="I40:I41"/>
    <mergeCell ref="J40:J41"/>
    <mergeCell ref="K40:K41"/>
    <mergeCell ref="L40:L41"/>
  </mergeCells>
  <phoneticPr fontId="7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公募用リスト</vt:lpstr>
      <vt:lpstr>削除禁止_電灯料金</vt:lpstr>
      <vt:lpstr>施設一覧</vt:lpstr>
      <vt:lpstr>公募用リスト!Print_Titles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 雅晃</dc:creator>
  <cp:lastModifiedBy>藤本 雅晃</cp:lastModifiedBy>
  <cp:lastPrinted>2026-07-15T06:26:09Z</cp:lastPrinted>
  <dcterms:created xsi:type="dcterms:W3CDTF">2026-07-15T06:10:18Z</dcterms:created>
  <dcterms:modified xsi:type="dcterms:W3CDTF">2026-07-28T00:38:55Z</dcterms:modified>
</cp:coreProperties>
</file>